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Log" sheetId="2" state="visible" r:id="rId2"/>
    <sheet xmlns:r="http://schemas.openxmlformats.org/officeDocument/2006/relationships" name="By volunteer" sheetId="3" state="visible" r:id="rId3"/>
    <sheet xmlns:r="http://schemas.openxmlformats.org/officeDocument/2006/relationships" name="By month" sheetId="4" state="visible" r:id="rId4"/>
    <sheet xmlns:r="http://schemas.openxmlformats.org/officeDocument/2006/relationships" name="Settings"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mmm yyyy"/>
    <numFmt numFmtId="166" formatCode="0.##"/>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9"/>
    </font>
    <font>
      <name val="Arial"/>
      <b val="1"/>
      <color rgb="00231A2E"/>
      <sz val="16"/>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0" borderId="0" pivotButton="0" quotePrefix="0" xfId="0"/>
    <xf numFmtId="0" fontId="9" fillId="3" borderId="1" pivotButton="0" quotePrefix="0" xfId="0"/>
    <xf numFmtId="164" fontId="6" fillId="4" borderId="1" pivotButton="0" quotePrefix="0" xfId="0"/>
    <xf numFmtId="165" fontId="6" fillId="4" borderId="1" pivotButton="0" quotePrefix="0" xfId="0"/>
    <xf numFmtId="0" fontId="6" fillId="4" borderId="1" pivotButton="0" quotePrefix="0" xfId="0"/>
    <xf numFmtId="166" fontId="6" fillId="4" borderId="1" applyAlignment="1" pivotButton="0" quotePrefix="0" xfId="0">
      <alignment horizontal="center"/>
    </xf>
    <xf numFmtId="4" fontId="6" fillId="4" borderId="1" pivotButton="0" quotePrefix="0" xfId="0"/>
    <xf numFmtId="0" fontId="10" fillId="4" borderId="1" pivotButton="0" quotePrefix="0" xfId="0"/>
    <xf numFmtId="0" fontId="6" fillId="3" borderId="1" pivotButton="0" quotePrefix="0" xfId="0"/>
    <xf numFmtId="0" fontId="11" fillId="0" borderId="0" pivotButton="0" quotePrefix="0" xfId="0"/>
    <xf numFmtId="0" fontId="6" fillId="0" borderId="1" pivotButton="0" quotePrefix="0" xfId="0"/>
    <xf numFmtId="1" fontId="5" fillId="4" borderId="1" applyAlignment="1" pivotButton="0" quotePrefix="0" xfId="0">
      <alignment horizontal="center"/>
    </xf>
    <xf numFmtId="166" fontId="5" fillId="4" borderId="1" applyAlignment="1" pivotButton="0" quotePrefix="0" xfId="0">
      <alignment horizontal="center"/>
    </xf>
    <xf numFmtId="4" fontId="5" fillId="4" borderId="1" applyAlignment="1" pivotButton="0" quotePrefix="0" xfId="0">
      <alignment horizontal="center"/>
    </xf>
    <xf numFmtId="0" fontId="6" fillId="4" borderId="1" applyAlignment="1" pivotButton="0" quotePrefix="0" xfId="0">
      <alignment horizontal="center"/>
    </xf>
    <xf numFmtId="164" fontId="6" fillId="4" borderId="1" applyAlignment="1" pivotButton="0" quotePrefix="0" xfId="0">
      <alignment horizontal="center"/>
    </xf>
    <xf numFmtId="165" fontId="6" fillId="4" borderId="1" applyAlignment="1" pivotButton="0" quotePrefix="0" xfId="0">
      <alignment horizontal="center"/>
    </xf>
    <xf numFmtId="4" fontId="6" fillId="4" borderId="1" applyAlignment="1" pivotButton="0" quotePrefix="0" xfId="0">
      <alignment horizontal="center"/>
    </xf>
    <xf numFmtId="0" fontId="5" fillId="4" borderId="1" applyAlignment="1" pivotButton="0" quotePrefix="0" xfId="0">
      <alignment horizontal="center"/>
    </xf>
    <xf numFmtId="0" fontId="6" fillId="0" borderId="1" applyAlignment="1" pivotButton="0" quotePrefix="0" xfId="0">
      <alignment vertical="center" wrapText="1"/>
    </xf>
    <xf numFmtId="4" fontId="5" fillId="3" borderId="1" applyAlignment="1" pivotButton="0" quotePrefix="0" xfId="0">
      <alignment horizontal="center"/>
    </xf>
    <xf numFmtId="0" fontId="9" fillId="0" borderId="1" applyAlignment="1" pivotButton="0" quotePrefix="0" xfId="0">
      <alignment horizontal="center" wrapText="1"/>
    </xf>
    <xf numFmtId="166" fontId="5" fillId="3" borderId="1" applyAlignment="1" pivotButton="0" quotePrefix="0" xfId="0">
      <alignment horizontal="center"/>
    </xf>
    <xf numFmtId="165" fontId="5" fillId="3" borderId="1" applyAlignment="1" pivotButton="0" quotePrefix="0" xfId="0">
      <alignment horizontal="center"/>
    </xf>
    <xf numFmtId="165" fontId="5" fillId="4" borderId="1" applyAlignment="1" pivotButton="0" quotePrefix="0" xfId="0">
      <alignment horizontal="center"/>
    </xf>
  </cellXfs>
  <cellStyles count="1">
    <cellStyle name="Normal" xfId="0" builtinId="0" hidden="0"/>
  </cellStyles>
  <dxfs count="1">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A1" authorId="0" shapeId="0">
      <text>
        <t>Paste your HornetForms CSV here, starting at this cell, headers included. Rows 2 to 13 are EXAMPLE data: clear A2 to P13 and R2 to S13 first.</t>
      </text>
    </comment>
    <comment ref="R1" authorId="0" shapeId="0">
      <text>
        <t>Type Yes once you have checked the entry, or No. Only Yes rows count as approved hours. The sheet never sets this for you.</t>
      </text>
    </comment>
    <comment ref="S1" authorId="0" shapeId="0">
      <text>
        <t>Anything you want to remember, such as who confirmed the hours.</t>
      </text>
    </comment>
    <comment ref="U1" authorId="0" shapeId="0">
      <text>
        <t>From the Date answer. When it is empty, from the day in Submitted at (UTC).</t>
      </text>
    </comment>
    <comment ref="W1" authorId="0" shapeId="0">
      <text>
        <t>Grey columns are worked out from the pasted rows. Please do not type here.</t>
      </text>
    </comment>
    <comment ref="AC1" authorId="0" shapeId="0">
      <text>
        <t>Approved hours times the hourly value on Settings. Blank until you type a value.</t>
      </text>
    </comment>
    <comment ref="AD1" authorId="0" shapeId="0">
      <text>
        <t>OK, or what to look at: no name or email, no hours, hours not a number, hours zero or less, over your limit (Settings), no date, date in the future, possible duplicate (same person, date and program).</t>
      </text>
    </comment>
  </commentList>
</comments>
</file>

<file path=xl/comments/comment2.xml><?xml version="1.0" encoding="utf-8"?>
<comments xmlns="http://schemas.openxmlformats.org/spreadsheetml/2006/main">
  <authors>
    <author>HornetForms</author>
  </authors>
  <commentList>
    <comment ref="B2" authorId="0" shapeId="0">
      <text>
        <t>Type the hourly figure you use, for example your state's figure from Independent Sector (independentsector.org, updated each April). The value columns stay blank until you type one.</t>
      </text>
    </comment>
    <comment ref="B3" authorId="0" shapeId="0">
      <text>
        <t>The Check column on Log flags any entry with more hours than this. Pick a number that fits your shifts.</t>
      </text>
    </comment>
    <comment ref="B4" authorId="0" shapeId="0">
      <text>
        <t>Type any date in the month you want By month to start with, such as the start of your program year.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B2:D30"/>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Volunteer hours log</t>
        </is>
      </c>
    </row>
    <row r="3">
      <c r="B3" s="2" t="inlineStr">
        <is>
          <t>Paste your volunteer hours, check each entry, and get totals by volunteer and by month. Works in Excel and Google Sheets.</t>
        </is>
      </c>
    </row>
    <row r="4">
      <c r="B4" s="3">
        <f>IF(COUNTIF(Log!$A$2:$A$1001,"EXAMPLE*")&gt;0,"You are looking at EXAMPLE data. Clear the EXAMPLE rows on Log, then paste your own.","")</f>
        <v/>
      </c>
    </row>
    <row r="5">
      <c r="B5" s="4" t="inlineStr">
        <is>
          <t>Step</t>
        </is>
      </c>
      <c r="C5" s="4" t="inlineStr">
        <is>
          <t>What to do</t>
        </is>
      </c>
      <c r="D5" s="4" t="inlineStr">
        <is>
          <t>How</t>
        </is>
      </c>
    </row>
    <row r="6" ht="44" customHeight="1">
      <c r="B6" s="5" t="n">
        <v>1</v>
      </c>
      <c r="C6" s="6" t="inlineStr">
        <is>
          <t>Get your hours out of HornetForms</t>
        </is>
      </c>
      <c r="D6" s="7" t="inlineStr">
        <is>
          <t>Open your hours form, go to Responses, then Export, then CSV. Or connect Google Sheets, which adds one row per response. Either layout works here.</t>
        </is>
      </c>
    </row>
    <row r="7" ht="44" customHeight="1">
      <c r="B7" s="5" t="n">
        <v>2</v>
      </c>
      <c r="C7" s="6" t="inlineStr">
        <is>
          <t>Clear the EXAMPLE rows</t>
        </is>
      </c>
      <c r="D7" s="7" t="inlineStr">
        <is>
          <t>On Log, clear A2 to P13 and the yellow cells R2 to S13. The red line on this tab goes away once they are gone.</t>
        </is>
      </c>
    </row>
    <row r="8" ht="51" customHeight="1">
      <c r="B8" s="5" t="n">
        <v>3</v>
      </c>
      <c r="C8" s="6" t="inlineStr">
        <is>
          <t>Paste your rows on Log</t>
        </is>
      </c>
      <c r="D8" s="7" t="inlineStr">
        <is>
          <t>Click A1 on Log and paste your CSV, headers included. For a paper sign-in sheet, type each line on a new row under the same headers: Date, Full name, Email, Program or activity, Hours.</t>
        </is>
      </c>
    </row>
    <row r="9" ht="51" customHeight="1">
      <c r="B9" s="5" t="n">
        <v>4</v>
      </c>
      <c r="C9" s="6" t="inlineStr">
        <is>
          <t>Check each row</t>
        </is>
      </c>
      <c r="D9" s="7" t="inlineStr">
        <is>
          <t>Read the Check column. It names anything odd: no hours, hours that are not a number, more hours than your limit, no date, a date in the future, or a possible duplicate. Then type Yes or No in Approved?.</t>
        </is>
      </c>
    </row>
    <row r="10" ht="44" customHeight="1">
      <c r="B10" s="5" t="n">
        <v>5</v>
      </c>
      <c r="C10" s="6" t="inlineStr">
        <is>
          <t>Set your numbers</t>
        </is>
      </c>
      <c r="D10" s="7" t="inlineStr">
        <is>
          <t>On Settings, type the hourly value of volunteer time you use (optional) and the most hours you expect in one entry. Both are yours to choose.</t>
        </is>
      </c>
    </row>
    <row r="11" ht="44" customHeight="1">
      <c r="B11" s="5" t="n">
        <v>6</v>
      </c>
      <c r="C11" s="6" t="inlineStr">
        <is>
          <t>Read the totals</t>
        </is>
      </c>
      <c r="D11" s="7" t="inlineStr">
        <is>
          <t>By volunteer lists each person with entries, hours logged, approved hours and value. By month shows the same for each month.</t>
        </is>
      </c>
    </row>
    <row r="13">
      <c r="B13" s="8" t="inlineStr">
        <is>
          <t>Colour key</t>
        </is>
      </c>
    </row>
    <row r="14">
      <c r="C14" s="9" t="inlineStr">
        <is>
          <t>Yellow</t>
        </is>
      </c>
      <c r="D14" s="10" t="inlineStr">
        <is>
          <t>You type or pick here.</t>
        </is>
      </c>
    </row>
    <row r="15">
      <c r="C15" s="11" t="inlineStr">
        <is>
          <t>Grey</t>
        </is>
      </c>
      <c r="D15" s="10" t="inlineStr">
        <is>
          <t>Worked out for you. Please do not type here.</t>
        </is>
      </c>
    </row>
    <row r="16">
      <c r="C16" s="12" t="inlineStr">
        <is>
          <t>Dark</t>
        </is>
      </c>
      <c r="D16" s="10" t="inlineStr">
        <is>
          <t>Column names. Keep the pasted headers as they come from HornetForms.</t>
        </is>
      </c>
    </row>
    <row r="18">
      <c r="B18" s="8" t="inlineStr">
        <is>
          <t>Good to know</t>
        </is>
      </c>
    </row>
    <row r="19" ht="28" customHeight="1">
      <c r="C19" s="13" t="inlineStr">
        <is>
          <t>Approved? is your call. The sheet never approves an entry. It only counts the hours you marked Yes as approved.</t>
        </is>
      </c>
    </row>
    <row r="20" ht="34" customHeight="1">
      <c r="C20" s="13" t="inlineStr">
        <is>
          <t>A person is matched by email, or by name when the email is empty. Ask volunteers to use the same email each time, or their hours split across two lines on By volunteer.</t>
        </is>
      </c>
    </row>
    <row r="21" ht="34" customHeight="1">
      <c r="C21" s="13" t="inlineStr">
        <is>
          <t>The date comes from the Date question. When it is empty, the sheet uses the day in Submitted at, which is UTC time, so a late evening entry can land on the next day.</t>
        </is>
      </c>
    </row>
    <row r="22" ht="34" customHeight="1">
      <c r="C22" s="13" t="inlineStr">
        <is>
          <t>The hourly value ships empty on purpose. Independent Sector publishes a national figure and state figures each April at independentsector.org. Type the figure you use, and say where it came from in your report.</t>
        </is>
      </c>
    </row>
    <row r="23" ht="34" customHeight="1">
      <c r="C23" s="13" t="inlineStr">
        <is>
          <t>Hours can arrive as text from Google Sheets ("2.5"). The sheet turns them into numbers. A word such as "two" is flagged instead.</t>
        </is>
      </c>
    </row>
    <row r="24" ht="28" customHeight="1">
      <c r="C24" s="13" t="inlineStr">
        <is>
          <t>There is room for 1,000 log rows, 300 volunteers and 24 months.</t>
        </is>
      </c>
    </row>
    <row r="25" ht="28" customHeight="1">
      <c r="C25" s="13" t="inlineStr">
        <is>
          <t>The Log tab holds names and emails, so share this file with care.</t>
        </is>
      </c>
    </row>
    <row r="27">
      <c r="B27" s="8" t="inlineStr">
        <is>
          <t>Example data</t>
        </is>
      </c>
    </row>
    <row r="28" ht="32" customHeight="1">
      <c r="C28" s="14" t="inlineStr">
        <is>
          <t>Rows 2 to 13 on Log are EXAMPLE data: names, emails (example.com), programs and hours are all made up. Clear them before you paste your own.</t>
        </is>
      </c>
    </row>
    <row r="30">
      <c r="C30" s="15" t="inlineStr">
        <is>
          <t>Made by HornetForms, hornetforms.com</t>
        </is>
      </c>
    </row>
  </sheetData>
  <mergeCells count="8">
    <mergeCell ref="C20:D20"/>
    <mergeCell ref="C21:D21"/>
    <mergeCell ref="C24:D24"/>
    <mergeCell ref="C25:D25"/>
    <mergeCell ref="C19:D19"/>
    <mergeCell ref="C28:D28"/>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AH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2" customWidth="1" min="17" max="17"/>
    <col width="11" customWidth="1" min="18" max="18"/>
    <col width="26" customWidth="1" min="19" max="19"/>
    <col width="2" customWidth="1" min="20" max="20"/>
    <col width="12" customWidth="1" min="21" max="21"/>
    <col width="11" customWidth="1" min="22" max="22"/>
    <col width="20" customWidth="1" min="23" max="23"/>
    <col width="22" customWidth="1" min="24" max="24"/>
    <col width="20" customWidth="1" min="25" max="25"/>
    <col width="14" customWidth="1" min="26" max="26"/>
    <col width="9" customWidth="1" min="27" max="27"/>
    <col width="10" customWidth="1" min="28" max="28"/>
    <col width="12" customWidth="1" min="29" max="29"/>
    <col width="40" customWidth="1" min="30" max="30"/>
    <col width="18" customWidth="1" min="31" max="31"/>
    <col width="9" customWidth="1" min="32" max="32"/>
    <col width="10" customWidth="1" min="33" max="33"/>
    <col width="10" customWidth="1" min="34" max="34"/>
  </cols>
  <sheetData>
    <row r="1" ht="48" customHeight="1">
      <c r="A1" s="4" t="inlineStr">
        <is>
          <t>Response ID</t>
        </is>
      </c>
      <c r="B1" s="4" t="inlineStr">
        <is>
          <t>Submitted at</t>
        </is>
      </c>
      <c r="C1" s="4" t="inlineStr">
        <is>
          <t>Started at</t>
        </is>
      </c>
      <c r="D1" s="4" t="inlineStr">
        <is>
          <t>Date</t>
        </is>
      </c>
      <c r="E1" s="4" t="inlineStr">
        <is>
          <t>Full name</t>
        </is>
      </c>
      <c r="F1" s="4" t="inlineStr">
        <is>
          <t>Email</t>
        </is>
      </c>
      <c r="G1" s="4" t="inlineStr">
        <is>
          <t>Program or activity</t>
        </is>
      </c>
      <c r="H1" s="4" t="inlineStr">
        <is>
          <t>Hours</t>
        </is>
      </c>
      <c r="I1" s="4" t="inlineStr">
        <is>
          <t>Notes</t>
        </is>
      </c>
      <c r="J1" s="4" t="inlineStr">
        <is>
          <t>event</t>
        </is>
      </c>
      <c r="K1" s="4" t="inlineStr">
        <is>
          <t>Form version</t>
        </is>
      </c>
      <c r="L1" s="4" t="n"/>
      <c r="M1" s="4" t="n"/>
      <c r="N1" s="4" t="n"/>
      <c r="O1" s="4" t="n"/>
      <c r="P1" s="4" t="n"/>
      <c r="Q1" s="16" t="n"/>
      <c r="R1" s="17" t="inlineStr">
        <is>
          <t>Approved?</t>
        </is>
      </c>
      <c r="S1" s="17" t="inlineStr">
        <is>
          <t>Your note</t>
        </is>
      </c>
      <c r="T1" s="16" t="n"/>
      <c r="U1" s="18" t="inlineStr">
        <is>
          <t>Date (worked out)</t>
        </is>
      </c>
      <c r="V1" s="18" t="inlineStr">
        <is>
          <t>Month (worked out)</t>
        </is>
      </c>
      <c r="W1" s="18" t="inlineStr">
        <is>
          <t>Volunteer (worked out)</t>
        </is>
      </c>
      <c r="X1" s="18" t="inlineStr">
        <is>
          <t>Email (worked out)</t>
        </is>
      </c>
      <c r="Y1" s="18" t="inlineStr">
        <is>
          <t>Program (worked out)</t>
        </is>
      </c>
      <c r="Z1" s="18" t="inlineStr">
        <is>
          <t>Event (worked out)</t>
        </is>
      </c>
      <c r="AA1" s="18" t="inlineStr">
        <is>
          <t>Hours (worked out)</t>
        </is>
      </c>
      <c r="AB1" s="18" t="inlineStr">
        <is>
          <t>Approved hours (worked out)</t>
        </is>
      </c>
      <c r="AC1" s="18" t="inlineStr">
        <is>
          <t>Value of approved hours (worked out)</t>
        </is>
      </c>
      <c r="AD1" s="18" t="inlineStr">
        <is>
          <t>Check (worked out)</t>
        </is>
      </c>
      <c r="AE1" s="18" t="inlineStr">
        <is>
          <t>Person key (helper)</t>
        </is>
      </c>
      <c r="AF1" s="18" t="inlineStr">
        <is>
          <t>Person number (helper)</t>
        </is>
      </c>
      <c r="AG1" s="18" t="inlineStr">
        <is>
          <t>First entry this month (helper)</t>
        </is>
      </c>
      <c r="AH1" s="18" t="inlineStr">
        <is>
          <t>Date as number (helper)</t>
        </is>
      </c>
    </row>
    <row r="2">
      <c r="A2" s="19" t="inlineStr">
        <is>
          <t>EXAMPLE-01 (delete me)</t>
        </is>
      </c>
      <c r="B2" s="19" t="inlineStr">
        <is>
          <t>2026-09-05T18:11:00.000Z</t>
        </is>
      </c>
      <c r="C2" s="19" t="inlineStr">
        <is>
          <t>2026-09-05T18:06:00.000Z</t>
        </is>
      </c>
      <c r="D2" s="19" t="inlineStr">
        <is>
          <t>2026-09-05</t>
        </is>
      </c>
      <c r="E2" s="19" t="inlineStr">
        <is>
          <t>Ava Example</t>
        </is>
      </c>
      <c r="F2" s="19" t="inlineStr">
        <is>
          <t>ava@example.com</t>
        </is>
      </c>
      <c r="G2" s="19" t="inlineStr">
        <is>
          <t>Food bank sorting</t>
        </is>
      </c>
      <c r="H2" s="19" t="n">
        <v>3</v>
      </c>
      <c r="I2" s="19" t="n"/>
      <c r="J2" s="19" t="inlineStr">
        <is>
          <t>saturday-sort</t>
        </is>
      </c>
      <c r="K2" s="19" t="n">
        <v>1</v>
      </c>
      <c r="R2" s="20" t="inlineStr">
        <is>
          <t>Yes</t>
        </is>
      </c>
      <c r="S2" s="20" t="n"/>
      <c r="U2" s="21">
        <f>IF(ISNUMBER(IFERROR(IF(TRIM(INDEX($A2:$P2,MATCH(Settings!$B$9,$A$1:$P$1,0))&amp;"")="","",IF(ISNUMBER(INDEX($A2:$P2,MATCH(Settings!$B$9,$A$1:$P$1,0))),INT(INDEX($A2:$P2,MATCH(Settings!$B$9,$A$1:$P$1,0))),DATE(VALUE(LEFT(INDEX($A2:$P2,MATCH(Settings!$B$9,$A$1:$P$1,0)),4)),VALUE(MID(INDEX($A2:$P2,MATCH(Settings!$B$9,$A$1:$P$1,0)),6,2)),VALUE(MID(INDEX($A2:$P2,MATCH(Settings!$B$9,$A$1:$P$1,0)),9,2))))),"")),IFERROR(IF(TRIM(INDEX($A2:$P2,MATCH(Settings!$B$9,$A$1:$P$1,0))&amp;"")="","",IF(ISNUMBER(INDEX($A2:$P2,MATCH(Settings!$B$9,$A$1:$P$1,0))),INT(INDEX($A2:$P2,MATCH(Settings!$B$9,$A$1:$P$1,0))),DATE(VALUE(LEFT(INDEX($A2:$P2,MATCH(Settings!$B$9,$A$1:$P$1,0)),4)),VALUE(MID(INDEX($A2:$P2,MATCH(Settings!$B$9,$A$1:$P$1,0)),6,2)),VALUE(MID(INDEX($A2:$P2,MATCH(Settings!$B$9,$A$1:$P$1,0)),9,2))))),""),IFERROR(INT(IFERROR(IF(ISNUMBER(INDEX($A2:$P2,MATCH(Settings!$B$8,$A$1:$P$1,0))),INDEX($A2:$P2,MATCH(Settings!$B$8,$A$1:$P$1,0)),DATE(VALUE(LEFT(IFERROR(TRIM(INDEX($A2:$P2,MATCH(Settings!$B$8,$A$1:$P$1,0))&amp;""),""),4)),VALUE(MID(IFERROR(TRIM(INDEX($A2:$P2,MATCH(Settings!$B$8,$A$1:$P$1,0))&amp;""),""),6,2)),VALUE(MID(IFERROR(TRIM(INDEX($A2:$P2,MATCH(Settings!$B$8,$A$1:$P$1,0))&amp;""),""),9,2)))+TIME(VALUE(MID(IFERROR(TRIM(INDEX($A2:$P2,MATCH(Settings!$B$8,$A$1:$P$1,0))&amp;""),""),12,2)),VALUE(MID(IFERROR(TRIM(INDEX($A2:$P2,MATCH(Settings!$B$8,$A$1:$P$1,0))&amp;""),""),15,2)),VALUE(MID(IFERROR(TRIM(INDEX($A2:$P2,MATCH(Settings!$B$8,$A$1:$P$1,0))&amp;""),""),18,2)))),"")),""))</f>
        <v/>
      </c>
      <c r="V2" s="22">
        <f>IF(ISNUMBER($U2),DATE(YEAR($U2),MONTH($U2),1),"")</f>
        <v/>
      </c>
      <c r="W2" s="23">
        <f>IF(IFERROR(TRIM(INDEX($A2:$P2,MATCH(Settings!$B$10,$A$1:$P$1,0))&amp;""),"")&lt;&gt;"",IFERROR(TRIM(INDEX($A2:$P2,MATCH(Settings!$B$10,$A$1:$P$1,0))&amp;""),""),IFERROR(TRIM(INDEX($A2:$P2,MATCH(Settings!$B$11,$A$1:$P$1,0))&amp;""),""))</f>
        <v/>
      </c>
      <c r="X2" s="23">
        <f>IFERROR(TRIM(INDEX($A2:$P2,MATCH(Settings!$B$11,$A$1:$P$1,0))&amp;""),"")</f>
        <v/>
      </c>
      <c r="Y2" s="23">
        <f>IFERROR(TRIM(INDEX($A2:$P2,MATCH(Settings!$B$12,$A$1:$P$1,0))&amp;""),"")</f>
        <v/>
      </c>
      <c r="Z2" s="23">
        <f>IFERROR(TRIM(INDEX($A2:$P2,MATCH(Settings!$B$15,$A$1:$P$1,0))&amp;""),"")</f>
        <v/>
      </c>
      <c r="AA2" s="24">
        <f>IFERROR(IF(TRIM(INDEX($A2:$P2,MATCH(Settings!$B$13,$A$1:$P$1,0))&amp;"")="","",VALUE(TRIM(INDEX($A2:$P2,MATCH(Settings!$B$13,$A$1:$P$1,0))&amp;""))),"")</f>
        <v/>
      </c>
      <c r="AB2" s="24">
        <f>IF(NOT(ISNUMBER($AA2)),"",IF(TRIM($R2&amp;"")="Yes",$AA2,0))</f>
        <v/>
      </c>
      <c r="AC2" s="25">
        <f>IF(OR(NOT(ISNUMBER($AB2)),NOT(ISNUMBER(Settings!$D$2))),"",$AB2*Settings!$D$2)</f>
        <v/>
      </c>
      <c r="AD2" s="23">
        <f>IF(AND($AE2="",IFERROR(TRIM(INDEX($A2:$P2,MATCH(Settings!$B$13,$A$1:$P$1,0))&amp;""),"")=""),"",IF((IF($AE2="","; no name or email","")&amp;IF(IFERROR(TRIM(INDEX($A2:$P2,MATCH(Settings!$B$13,$A$1:$P$1,0))&amp;""),"")="","; no hours",IF(NOT(ISNUMBER($AA2)),"; hours not a number",IF($AA2&lt;=0,"; hours zero or less",IF(AND(ISNUMBER(Settings!$D$3),$AA2&gt;Settings!$D$3),"; over "&amp;Settings!$D$3&amp;" hours",""))))&amp;IF(NOT(ISNUMBER($U2)),"; no date",IF($U2&gt;TODAY(),"; date in the future",""))&amp;IF(AND($AE2&lt;&gt;"",ISNUMBER($U2)),IF(COUNTIFS($AE$2:$AE$1001,$AE2,$U$2:$U$1001,$U2,$Y$2:$Y$1001,$Y2)&gt;1,"; possible duplicate",""),""))="","OK",MID(IF($AE2="","; no name or email","")&amp;IF(IFERROR(TRIM(INDEX($A2:$P2,MATCH(Settings!$B$13,$A$1:$P$1,0))&amp;""),"")="","; no hours",IF(NOT(ISNUMBER($AA2)),"; hours not a number",IF($AA2&lt;=0,"; hours zero or less",IF(AND(ISNUMBER(Settings!$D$3),$AA2&gt;Settings!$D$3),"; over "&amp;Settings!$D$3&amp;" hours",""))))&amp;IF(NOT(ISNUMBER($U2)),"; no date",IF($U2&gt;TODAY(),"; date in the future",""))&amp;IF(AND($AE2&lt;&gt;"",ISNUMBER($U2)),IF(COUNTIFS($AE$2:$AE$1001,$AE2,$U$2:$U$1001,$U2,$Y$2:$Y$1001,$Y2)&gt;1,"; possible duplicate",""),""),3,300)))</f>
        <v/>
      </c>
      <c r="AE2" s="26">
        <f>IF(IFERROR(TRIM(INDEX($A2:$P2,MATCH(Settings!$B$11,$A$1:$P$1,0))&amp;""),"")&lt;&gt;"",LOWER(IFERROR(TRIM(INDEX($A2:$P2,MATCH(Settings!$B$11,$A$1:$P$1,0))&amp;""),"")),LOWER(IFERROR(TRIM(INDEX($A2:$P2,MATCH(Settings!$B$10,$A$1:$P$1,0))&amp;""),"")))</f>
        <v/>
      </c>
      <c r="AF2" s="26">
        <f>IF($AE2="","",IF(COUNTIF($AE$2:$AE2,$AE2)=1,MAX($AF$1:$AF1)+1,""))</f>
        <v/>
      </c>
      <c r="AG2" s="26">
        <f>IF(OR($AE2="",NOT(ISNUMBER($V2))),"",IF(COUNTIFS($AE$2:$AE2,$AE2,$V$2:$V2,$V2)=1,1,0))</f>
        <v/>
      </c>
      <c r="AH2" s="26">
        <f>IF(ISNUMBER($U2),$U2,0)</f>
        <v/>
      </c>
    </row>
    <row r="3">
      <c r="A3" s="19" t="inlineStr">
        <is>
          <t>EXAMPLE-02 (delete me)</t>
        </is>
      </c>
      <c r="B3" s="19" t="inlineStr">
        <is>
          <t>2026-09-05T18:12:00.000Z</t>
        </is>
      </c>
      <c r="C3" s="19" t="inlineStr">
        <is>
          <t>2026-09-05T18:07:00.000Z</t>
        </is>
      </c>
      <c r="D3" s="19" t="inlineStr">
        <is>
          <t>2026-09-05</t>
        </is>
      </c>
      <c r="E3" s="19" t="inlineStr">
        <is>
          <t>Ben Sample</t>
        </is>
      </c>
      <c r="F3" s="19" t="inlineStr">
        <is>
          <t>ben@example.com</t>
        </is>
      </c>
      <c r="G3" s="19" t="inlineStr">
        <is>
          <t>Food bank sorting</t>
        </is>
      </c>
      <c r="H3" s="19" t="n">
        <v>3</v>
      </c>
      <c r="I3" s="19" t="n"/>
      <c r="J3" s="19" t="inlineStr">
        <is>
          <t>saturday-sort</t>
        </is>
      </c>
      <c r="K3" s="19" t="n">
        <v>1</v>
      </c>
      <c r="R3" s="20" t="inlineStr">
        <is>
          <t>Yes</t>
        </is>
      </c>
      <c r="S3" s="20" t="n"/>
      <c r="U3" s="21">
        <f>IF(ISNUMBER(IFERROR(IF(TRIM(INDEX($A3:$P3,MATCH(Settings!$B$9,$A$1:$P$1,0))&amp;"")="","",IF(ISNUMBER(INDEX($A3:$P3,MATCH(Settings!$B$9,$A$1:$P$1,0))),INT(INDEX($A3:$P3,MATCH(Settings!$B$9,$A$1:$P$1,0))),DATE(VALUE(LEFT(INDEX($A3:$P3,MATCH(Settings!$B$9,$A$1:$P$1,0)),4)),VALUE(MID(INDEX($A3:$P3,MATCH(Settings!$B$9,$A$1:$P$1,0)),6,2)),VALUE(MID(INDEX($A3:$P3,MATCH(Settings!$B$9,$A$1:$P$1,0)),9,2))))),"")),IFERROR(IF(TRIM(INDEX($A3:$P3,MATCH(Settings!$B$9,$A$1:$P$1,0))&amp;"")="","",IF(ISNUMBER(INDEX($A3:$P3,MATCH(Settings!$B$9,$A$1:$P$1,0))),INT(INDEX($A3:$P3,MATCH(Settings!$B$9,$A$1:$P$1,0))),DATE(VALUE(LEFT(INDEX($A3:$P3,MATCH(Settings!$B$9,$A$1:$P$1,0)),4)),VALUE(MID(INDEX($A3:$P3,MATCH(Settings!$B$9,$A$1:$P$1,0)),6,2)),VALUE(MID(INDEX($A3:$P3,MATCH(Settings!$B$9,$A$1:$P$1,0)),9,2))))),""),IFERROR(INT(IFERROR(IF(ISNUMBER(INDEX($A3:$P3,MATCH(Settings!$B$8,$A$1:$P$1,0))),INDEX($A3:$P3,MATCH(Settings!$B$8,$A$1:$P$1,0)),DATE(VALUE(LEFT(IFERROR(TRIM(INDEX($A3:$P3,MATCH(Settings!$B$8,$A$1:$P$1,0))&amp;""),""),4)),VALUE(MID(IFERROR(TRIM(INDEX($A3:$P3,MATCH(Settings!$B$8,$A$1:$P$1,0))&amp;""),""),6,2)),VALUE(MID(IFERROR(TRIM(INDEX($A3:$P3,MATCH(Settings!$B$8,$A$1:$P$1,0))&amp;""),""),9,2)))+TIME(VALUE(MID(IFERROR(TRIM(INDEX($A3:$P3,MATCH(Settings!$B$8,$A$1:$P$1,0))&amp;""),""),12,2)),VALUE(MID(IFERROR(TRIM(INDEX($A3:$P3,MATCH(Settings!$B$8,$A$1:$P$1,0))&amp;""),""),15,2)),VALUE(MID(IFERROR(TRIM(INDEX($A3:$P3,MATCH(Settings!$B$8,$A$1:$P$1,0))&amp;""),""),18,2)))),"")),""))</f>
        <v/>
      </c>
      <c r="V3" s="22">
        <f>IF(ISNUMBER($U3),DATE(YEAR($U3),MONTH($U3),1),"")</f>
        <v/>
      </c>
      <c r="W3" s="23">
        <f>IF(IFERROR(TRIM(INDEX($A3:$P3,MATCH(Settings!$B$10,$A$1:$P$1,0))&amp;""),"")&lt;&gt;"",IFERROR(TRIM(INDEX($A3:$P3,MATCH(Settings!$B$10,$A$1:$P$1,0))&amp;""),""),IFERROR(TRIM(INDEX($A3:$P3,MATCH(Settings!$B$11,$A$1:$P$1,0))&amp;""),""))</f>
        <v/>
      </c>
      <c r="X3" s="23">
        <f>IFERROR(TRIM(INDEX($A3:$P3,MATCH(Settings!$B$11,$A$1:$P$1,0))&amp;""),"")</f>
        <v/>
      </c>
      <c r="Y3" s="23">
        <f>IFERROR(TRIM(INDEX($A3:$P3,MATCH(Settings!$B$12,$A$1:$P$1,0))&amp;""),"")</f>
        <v/>
      </c>
      <c r="Z3" s="23">
        <f>IFERROR(TRIM(INDEX($A3:$P3,MATCH(Settings!$B$15,$A$1:$P$1,0))&amp;""),"")</f>
        <v/>
      </c>
      <c r="AA3" s="24">
        <f>IFERROR(IF(TRIM(INDEX($A3:$P3,MATCH(Settings!$B$13,$A$1:$P$1,0))&amp;"")="","",VALUE(TRIM(INDEX($A3:$P3,MATCH(Settings!$B$13,$A$1:$P$1,0))&amp;""))),"")</f>
        <v/>
      </c>
      <c r="AB3" s="24">
        <f>IF(NOT(ISNUMBER($AA3)),"",IF(TRIM($R3&amp;"")="Yes",$AA3,0))</f>
        <v/>
      </c>
      <c r="AC3" s="25">
        <f>IF(OR(NOT(ISNUMBER($AB3)),NOT(ISNUMBER(Settings!$D$2))),"",$AB3*Settings!$D$2)</f>
        <v/>
      </c>
      <c r="AD3" s="23">
        <f>IF(AND($AE3="",IFERROR(TRIM(INDEX($A3:$P3,MATCH(Settings!$B$13,$A$1:$P$1,0))&amp;""),"")=""),"",IF((IF($AE3="","; no name or email","")&amp;IF(IFERROR(TRIM(INDEX($A3:$P3,MATCH(Settings!$B$13,$A$1:$P$1,0))&amp;""),"")="","; no hours",IF(NOT(ISNUMBER($AA3)),"; hours not a number",IF($AA3&lt;=0,"; hours zero or less",IF(AND(ISNUMBER(Settings!$D$3),$AA3&gt;Settings!$D$3),"; over "&amp;Settings!$D$3&amp;" hours",""))))&amp;IF(NOT(ISNUMBER($U3)),"; no date",IF($U3&gt;TODAY(),"; date in the future",""))&amp;IF(AND($AE3&lt;&gt;"",ISNUMBER($U3)),IF(COUNTIFS($AE$2:$AE$1001,$AE3,$U$2:$U$1001,$U3,$Y$2:$Y$1001,$Y3)&gt;1,"; possible duplicate",""),""))="","OK",MID(IF($AE3="","; no name or email","")&amp;IF(IFERROR(TRIM(INDEX($A3:$P3,MATCH(Settings!$B$13,$A$1:$P$1,0))&amp;""),"")="","; no hours",IF(NOT(ISNUMBER($AA3)),"; hours not a number",IF($AA3&lt;=0,"; hours zero or less",IF(AND(ISNUMBER(Settings!$D$3),$AA3&gt;Settings!$D$3),"; over "&amp;Settings!$D$3&amp;" hours",""))))&amp;IF(NOT(ISNUMBER($U3)),"; no date",IF($U3&gt;TODAY(),"; date in the future",""))&amp;IF(AND($AE3&lt;&gt;"",ISNUMBER($U3)),IF(COUNTIFS($AE$2:$AE$1001,$AE3,$U$2:$U$1001,$U3,$Y$2:$Y$1001,$Y3)&gt;1,"; possible duplicate",""),""),3,300)))</f>
        <v/>
      </c>
      <c r="AE3" s="26">
        <f>IF(IFERROR(TRIM(INDEX($A3:$P3,MATCH(Settings!$B$11,$A$1:$P$1,0))&amp;""),"")&lt;&gt;"",LOWER(IFERROR(TRIM(INDEX($A3:$P3,MATCH(Settings!$B$11,$A$1:$P$1,0))&amp;""),"")),LOWER(IFERROR(TRIM(INDEX($A3:$P3,MATCH(Settings!$B$10,$A$1:$P$1,0))&amp;""),"")))</f>
        <v/>
      </c>
      <c r="AF3" s="26">
        <f>IF($AE3="","",IF(COUNTIF($AE$2:$AE3,$AE3)=1,MAX($AF$1:$AF2)+1,""))</f>
        <v/>
      </c>
      <c r="AG3" s="26">
        <f>IF(OR($AE3="",NOT(ISNUMBER($V3))),"",IF(COUNTIFS($AE$2:$AE3,$AE3,$V$2:$V3,$V3)=1,1,0))</f>
        <v/>
      </c>
      <c r="AH3" s="26">
        <f>IF(ISNUMBER($U3),$U3,0)</f>
        <v/>
      </c>
    </row>
    <row r="4">
      <c r="A4" s="19" t="inlineStr">
        <is>
          <t>EXAMPLE-03 (delete me)</t>
        </is>
      </c>
      <c r="B4" s="19" t="inlineStr">
        <is>
          <t>2026-09-12T18:13:00.000Z</t>
        </is>
      </c>
      <c r="C4" s="19" t="inlineStr">
        <is>
          <t>2026-09-12T18:08:00.000Z</t>
        </is>
      </c>
      <c r="D4" s="19" t="inlineStr">
        <is>
          <t>2026-09-12</t>
        </is>
      </c>
      <c r="E4" s="19" t="inlineStr">
        <is>
          <t>Chloe Placeholder</t>
        </is>
      </c>
      <c r="F4" s="19" t="inlineStr">
        <is>
          <t>chloe@example.com</t>
        </is>
      </c>
      <c r="G4" s="19" t="inlineStr">
        <is>
          <t>Park cleanup</t>
        </is>
      </c>
      <c r="H4" s="19" t="inlineStr">
        <is>
          <t>2.5</t>
        </is>
      </c>
      <c r="I4" s="19" t="inlineStr">
        <is>
          <t>Brought my own gloves</t>
        </is>
      </c>
      <c r="J4" s="19" t="inlineStr">
        <is>
          <t>park-day</t>
        </is>
      </c>
      <c r="K4" s="19" t="n">
        <v>1</v>
      </c>
      <c r="R4" s="20" t="inlineStr">
        <is>
          <t>Yes</t>
        </is>
      </c>
      <c r="S4" s="20" t="n"/>
      <c r="U4" s="21">
        <f>IF(ISNUMBER(IFERROR(IF(TRIM(INDEX($A4:$P4,MATCH(Settings!$B$9,$A$1:$P$1,0))&amp;"")="","",IF(ISNUMBER(INDEX($A4:$P4,MATCH(Settings!$B$9,$A$1:$P$1,0))),INT(INDEX($A4:$P4,MATCH(Settings!$B$9,$A$1:$P$1,0))),DATE(VALUE(LEFT(INDEX($A4:$P4,MATCH(Settings!$B$9,$A$1:$P$1,0)),4)),VALUE(MID(INDEX($A4:$P4,MATCH(Settings!$B$9,$A$1:$P$1,0)),6,2)),VALUE(MID(INDEX($A4:$P4,MATCH(Settings!$B$9,$A$1:$P$1,0)),9,2))))),"")),IFERROR(IF(TRIM(INDEX($A4:$P4,MATCH(Settings!$B$9,$A$1:$P$1,0))&amp;"")="","",IF(ISNUMBER(INDEX($A4:$P4,MATCH(Settings!$B$9,$A$1:$P$1,0))),INT(INDEX($A4:$P4,MATCH(Settings!$B$9,$A$1:$P$1,0))),DATE(VALUE(LEFT(INDEX($A4:$P4,MATCH(Settings!$B$9,$A$1:$P$1,0)),4)),VALUE(MID(INDEX($A4:$P4,MATCH(Settings!$B$9,$A$1:$P$1,0)),6,2)),VALUE(MID(INDEX($A4:$P4,MATCH(Settings!$B$9,$A$1:$P$1,0)),9,2))))),""),IFERROR(INT(IFERROR(IF(ISNUMBER(INDEX($A4:$P4,MATCH(Settings!$B$8,$A$1:$P$1,0))),INDEX($A4:$P4,MATCH(Settings!$B$8,$A$1:$P$1,0)),DATE(VALUE(LEFT(IFERROR(TRIM(INDEX($A4:$P4,MATCH(Settings!$B$8,$A$1:$P$1,0))&amp;""),""),4)),VALUE(MID(IFERROR(TRIM(INDEX($A4:$P4,MATCH(Settings!$B$8,$A$1:$P$1,0))&amp;""),""),6,2)),VALUE(MID(IFERROR(TRIM(INDEX($A4:$P4,MATCH(Settings!$B$8,$A$1:$P$1,0))&amp;""),""),9,2)))+TIME(VALUE(MID(IFERROR(TRIM(INDEX($A4:$P4,MATCH(Settings!$B$8,$A$1:$P$1,0))&amp;""),""),12,2)),VALUE(MID(IFERROR(TRIM(INDEX($A4:$P4,MATCH(Settings!$B$8,$A$1:$P$1,0))&amp;""),""),15,2)),VALUE(MID(IFERROR(TRIM(INDEX($A4:$P4,MATCH(Settings!$B$8,$A$1:$P$1,0))&amp;""),""),18,2)))),"")),""))</f>
        <v/>
      </c>
      <c r="V4" s="22">
        <f>IF(ISNUMBER($U4),DATE(YEAR($U4),MONTH($U4),1),"")</f>
        <v/>
      </c>
      <c r="W4" s="23">
        <f>IF(IFERROR(TRIM(INDEX($A4:$P4,MATCH(Settings!$B$10,$A$1:$P$1,0))&amp;""),"")&lt;&gt;"",IFERROR(TRIM(INDEX($A4:$P4,MATCH(Settings!$B$10,$A$1:$P$1,0))&amp;""),""),IFERROR(TRIM(INDEX($A4:$P4,MATCH(Settings!$B$11,$A$1:$P$1,0))&amp;""),""))</f>
        <v/>
      </c>
      <c r="X4" s="23">
        <f>IFERROR(TRIM(INDEX($A4:$P4,MATCH(Settings!$B$11,$A$1:$P$1,0))&amp;""),"")</f>
        <v/>
      </c>
      <c r="Y4" s="23">
        <f>IFERROR(TRIM(INDEX($A4:$P4,MATCH(Settings!$B$12,$A$1:$P$1,0))&amp;""),"")</f>
        <v/>
      </c>
      <c r="Z4" s="23">
        <f>IFERROR(TRIM(INDEX($A4:$P4,MATCH(Settings!$B$15,$A$1:$P$1,0))&amp;""),"")</f>
        <v/>
      </c>
      <c r="AA4" s="24">
        <f>IFERROR(IF(TRIM(INDEX($A4:$P4,MATCH(Settings!$B$13,$A$1:$P$1,0))&amp;"")="","",VALUE(TRIM(INDEX($A4:$P4,MATCH(Settings!$B$13,$A$1:$P$1,0))&amp;""))),"")</f>
        <v/>
      </c>
      <c r="AB4" s="24">
        <f>IF(NOT(ISNUMBER($AA4)),"",IF(TRIM($R4&amp;"")="Yes",$AA4,0))</f>
        <v/>
      </c>
      <c r="AC4" s="25">
        <f>IF(OR(NOT(ISNUMBER($AB4)),NOT(ISNUMBER(Settings!$D$2))),"",$AB4*Settings!$D$2)</f>
        <v/>
      </c>
      <c r="AD4" s="23">
        <f>IF(AND($AE4="",IFERROR(TRIM(INDEX($A4:$P4,MATCH(Settings!$B$13,$A$1:$P$1,0))&amp;""),"")=""),"",IF((IF($AE4="","; no name or email","")&amp;IF(IFERROR(TRIM(INDEX($A4:$P4,MATCH(Settings!$B$13,$A$1:$P$1,0))&amp;""),"")="","; no hours",IF(NOT(ISNUMBER($AA4)),"; hours not a number",IF($AA4&lt;=0,"; hours zero or less",IF(AND(ISNUMBER(Settings!$D$3),$AA4&gt;Settings!$D$3),"; over "&amp;Settings!$D$3&amp;" hours",""))))&amp;IF(NOT(ISNUMBER($U4)),"; no date",IF($U4&gt;TODAY(),"; date in the future",""))&amp;IF(AND($AE4&lt;&gt;"",ISNUMBER($U4)),IF(COUNTIFS($AE$2:$AE$1001,$AE4,$U$2:$U$1001,$U4,$Y$2:$Y$1001,$Y4)&gt;1,"; possible duplicate",""),""))="","OK",MID(IF($AE4="","; no name or email","")&amp;IF(IFERROR(TRIM(INDEX($A4:$P4,MATCH(Settings!$B$13,$A$1:$P$1,0))&amp;""),"")="","; no hours",IF(NOT(ISNUMBER($AA4)),"; hours not a number",IF($AA4&lt;=0,"; hours zero or less",IF(AND(ISNUMBER(Settings!$D$3),$AA4&gt;Settings!$D$3),"; over "&amp;Settings!$D$3&amp;" hours",""))))&amp;IF(NOT(ISNUMBER($U4)),"; no date",IF($U4&gt;TODAY(),"; date in the future",""))&amp;IF(AND($AE4&lt;&gt;"",ISNUMBER($U4)),IF(COUNTIFS($AE$2:$AE$1001,$AE4,$U$2:$U$1001,$U4,$Y$2:$Y$1001,$Y4)&gt;1,"; possible duplicate",""),""),3,300)))</f>
        <v/>
      </c>
      <c r="AE4" s="26">
        <f>IF(IFERROR(TRIM(INDEX($A4:$P4,MATCH(Settings!$B$11,$A$1:$P$1,0))&amp;""),"")&lt;&gt;"",LOWER(IFERROR(TRIM(INDEX($A4:$P4,MATCH(Settings!$B$11,$A$1:$P$1,0))&amp;""),"")),LOWER(IFERROR(TRIM(INDEX($A4:$P4,MATCH(Settings!$B$10,$A$1:$P$1,0))&amp;""),"")))</f>
        <v/>
      </c>
      <c r="AF4" s="26">
        <f>IF($AE4="","",IF(COUNTIF($AE$2:$AE4,$AE4)=1,MAX($AF$1:$AF3)+1,""))</f>
        <v/>
      </c>
      <c r="AG4" s="26">
        <f>IF(OR($AE4="",NOT(ISNUMBER($V4))),"",IF(COUNTIFS($AE$2:$AE4,$AE4,$V$2:$V4,$V4)=1,1,0))</f>
        <v/>
      </c>
      <c r="AH4" s="26">
        <f>IF(ISNUMBER($U4),$U4,0)</f>
        <v/>
      </c>
    </row>
    <row r="5">
      <c r="A5" s="19" t="inlineStr">
        <is>
          <t>EXAMPLE-04 (delete me)</t>
        </is>
      </c>
      <c r="B5" s="19" t="inlineStr">
        <is>
          <t>2026-09-19T18:14:00.000Z</t>
        </is>
      </c>
      <c r="C5" s="19" t="inlineStr">
        <is>
          <t>2026-09-19T18:09:00.000Z</t>
        </is>
      </c>
      <c r="D5" s="19" t="inlineStr">
        <is>
          <t>2026-09-19</t>
        </is>
      </c>
      <c r="E5" s="19" t="inlineStr">
        <is>
          <t>Ava Example</t>
        </is>
      </c>
      <c r="F5" s="19" t="inlineStr">
        <is>
          <t>ava@example.com</t>
        </is>
      </c>
      <c r="G5" s="19" t="inlineStr">
        <is>
          <t>Reading buddies</t>
        </is>
      </c>
      <c r="H5" s="19" t="n">
        <v>1.5</v>
      </c>
      <c r="I5" s="19" t="n"/>
      <c r="J5" s="19" t="n"/>
      <c r="K5" s="19" t="n">
        <v>1</v>
      </c>
      <c r="R5" s="20" t="inlineStr">
        <is>
          <t>Yes</t>
        </is>
      </c>
      <c r="S5" s="20" t="n"/>
      <c r="U5" s="21">
        <f>IF(ISNUMBER(IFERROR(IF(TRIM(INDEX($A5:$P5,MATCH(Settings!$B$9,$A$1:$P$1,0))&amp;"")="","",IF(ISNUMBER(INDEX($A5:$P5,MATCH(Settings!$B$9,$A$1:$P$1,0))),INT(INDEX($A5:$P5,MATCH(Settings!$B$9,$A$1:$P$1,0))),DATE(VALUE(LEFT(INDEX($A5:$P5,MATCH(Settings!$B$9,$A$1:$P$1,0)),4)),VALUE(MID(INDEX($A5:$P5,MATCH(Settings!$B$9,$A$1:$P$1,0)),6,2)),VALUE(MID(INDEX($A5:$P5,MATCH(Settings!$B$9,$A$1:$P$1,0)),9,2))))),"")),IFERROR(IF(TRIM(INDEX($A5:$P5,MATCH(Settings!$B$9,$A$1:$P$1,0))&amp;"")="","",IF(ISNUMBER(INDEX($A5:$P5,MATCH(Settings!$B$9,$A$1:$P$1,0))),INT(INDEX($A5:$P5,MATCH(Settings!$B$9,$A$1:$P$1,0))),DATE(VALUE(LEFT(INDEX($A5:$P5,MATCH(Settings!$B$9,$A$1:$P$1,0)),4)),VALUE(MID(INDEX($A5:$P5,MATCH(Settings!$B$9,$A$1:$P$1,0)),6,2)),VALUE(MID(INDEX($A5:$P5,MATCH(Settings!$B$9,$A$1:$P$1,0)),9,2))))),""),IFERROR(INT(IFERROR(IF(ISNUMBER(INDEX($A5:$P5,MATCH(Settings!$B$8,$A$1:$P$1,0))),INDEX($A5:$P5,MATCH(Settings!$B$8,$A$1:$P$1,0)),DATE(VALUE(LEFT(IFERROR(TRIM(INDEX($A5:$P5,MATCH(Settings!$B$8,$A$1:$P$1,0))&amp;""),""),4)),VALUE(MID(IFERROR(TRIM(INDEX($A5:$P5,MATCH(Settings!$B$8,$A$1:$P$1,0))&amp;""),""),6,2)),VALUE(MID(IFERROR(TRIM(INDEX($A5:$P5,MATCH(Settings!$B$8,$A$1:$P$1,0))&amp;""),""),9,2)))+TIME(VALUE(MID(IFERROR(TRIM(INDEX($A5:$P5,MATCH(Settings!$B$8,$A$1:$P$1,0))&amp;""),""),12,2)),VALUE(MID(IFERROR(TRIM(INDEX($A5:$P5,MATCH(Settings!$B$8,$A$1:$P$1,0))&amp;""),""),15,2)),VALUE(MID(IFERROR(TRIM(INDEX($A5:$P5,MATCH(Settings!$B$8,$A$1:$P$1,0))&amp;""),""),18,2)))),"")),""))</f>
        <v/>
      </c>
      <c r="V5" s="22">
        <f>IF(ISNUMBER($U5),DATE(YEAR($U5),MONTH($U5),1),"")</f>
        <v/>
      </c>
      <c r="W5" s="23">
        <f>IF(IFERROR(TRIM(INDEX($A5:$P5,MATCH(Settings!$B$10,$A$1:$P$1,0))&amp;""),"")&lt;&gt;"",IFERROR(TRIM(INDEX($A5:$P5,MATCH(Settings!$B$10,$A$1:$P$1,0))&amp;""),""),IFERROR(TRIM(INDEX($A5:$P5,MATCH(Settings!$B$11,$A$1:$P$1,0))&amp;""),""))</f>
        <v/>
      </c>
      <c r="X5" s="23">
        <f>IFERROR(TRIM(INDEX($A5:$P5,MATCH(Settings!$B$11,$A$1:$P$1,0))&amp;""),"")</f>
        <v/>
      </c>
      <c r="Y5" s="23">
        <f>IFERROR(TRIM(INDEX($A5:$P5,MATCH(Settings!$B$12,$A$1:$P$1,0))&amp;""),"")</f>
        <v/>
      </c>
      <c r="Z5" s="23">
        <f>IFERROR(TRIM(INDEX($A5:$P5,MATCH(Settings!$B$15,$A$1:$P$1,0))&amp;""),"")</f>
        <v/>
      </c>
      <c r="AA5" s="24">
        <f>IFERROR(IF(TRIM(INDEX($A5:$P5,MATCH(Settings!$B$13,$A$1:$P$1,0))&amp;"")="","",VALUE(TRIM(INDEX($A5:$P5,MATCH(Settings!$B$13,$A$1:$P$1,0))&amp;""))),"")</f>
        <v/>
      </c>
      <c r="AB5" s="24">
        <f>IF(NOT(ISNUMBER($AA5)),"",IF(TRIM($R5&amp;"")="Yes",$AA5,0))</f>
        <v/>
      </c>
      <c r="AC5" s="25">
        <f>IF(OR(NOT(ISNUMBER($AB5)),NOT(ISNUMBER(Settings!$D$2))),"",$AB5*Settings!$D$2)</f>
        <v/>
      </c>
      <c r="AD5" s="23">
        <f>IF(AND($AE5="",IFERROR(TRIM(INDEX($A5:$P5,MATCH(Settings!$B$13,$A$1:$P$1,0))&amp;""),"")=""),"",IF((IF($AE5="","; no name or email","")&amp;IF(IFERROR(TRIM(INDEX($A5:$P5,MATCH(Settings!$B$13,$A$1:$P$1,0))&amp;""),"")="","; no hours",IF(NOT(ISNUMBER($AA5)),"; hours not a number",IF($AA5&lt;=0,"; hours zero or less",IF(AND(ISNUMBER(Settings!$D$3),$AA5&gt;Settings!$D$3),"; over "&amp;Settings!$D$3&amp;" hours",""))))&amp;IF(NOT(ISNUMBER($U5)),"; no date",IF($U5&gt;TODAY(),"; date in the future",""))&amp;IF(AND($AE5&lt;&gt;"",ISNUMBER($U5)),IF(COUNTIFS($AE$2:$AE$1001,$AE5,$U$2:$U$1001,$U5,$Y$2:$Y$1001,$Y5)&gt;1,"; possible duplicate",""),""))="","OK",MID(IF($AE5="","; no name or email","")&amp;IF(IFERROR(TRIM(INDEX($A5:$P5,MATCH(Settings!$B$13,$A$1:$P$1,0))&amp;""),"")="","; no hours",IF(NOT(ISNUMBER($AA5)),"; hours not a number",IF($AA5&lt;=0,"; hours zero or less",IF(AND(ISNUMBER(Settings!$D$3),$AA5&gt;Settings!$D$3),"; over "&amp;Settings!$D$3&amp;" hours",""))))&amp;IF(NOT(ISNUMBER($U5)),"; no date",IF($U5&gt;TODAY(),"; date in the future",""))&amp;IF(AND($AE5&lt;&gt;"",ISNUMBER($U5)),IF(COUNTIFS($AE$2:$AE$1001,$AE5,$U$2:$U$1001,$U5,$Y$2:$Y$1001,$Y5)&gt;1,"; possible duplicate",""),""),3,300)))</f>
        <v/>
      </c>
      <c r="AE5" s="26">
        <f>IF(IFERROR(TRIM(INDEX($A5:$P5,MATCH(Settings!$B$11,$A$1:$P$1,0))&amp;""),"")&lt;&gt;"",LOWER(IFERROR(TRIM(INDEX($A5:$P5,MATCH(Settings!$B$11,$A$1:$P$1,0))&amp;""),"")),LOWER(IFERROR(TRIM(INDEX($A5:$P5,MATCH(Settings!$B$10,$A$1:$P$1,0))&amp;""),"")))</f>
        <v/>
      </c>
      <c r="AF5" s="26">
        <f>IF($AE5="","",IF(COUNTIF($AE$2:$AE5,$AE5)=1,MAX($AF$1:$AF4)+1,""))</f>
        <v/>
      </c>
      <c r="AG5" s="26">
        <f>IF(OR($AE5="",NOT(ISNUMBER($V5))),"",IF(COUNTIFS($AE$2:$AE5,$AE5,$V$2:$V5,$V5)=1,1,0))</f>
        <v/>
      </c>
      <c r="AH5" s="26">
        <f>IF(ISNUMBER($U5),$U5,0)</f>
        <v/>
      </c>
    </row>
    <row r="6">
      <c r="A6" s="19" t="inlineStr">
        <is>
          <t>EXAMPLE-05 (delete me)</t>
        </is>
      </c>
      <c r="B6" s="19" t="inlineStr">
        <is>
          <t>2026-09-26T18:15:00.000Z</t>
        </is>
      </c>
      <c r="C6" s="19" t="inlineStr">
        <is>
          <t>2026-09-26T18:10:00.000Z</t>
        </is>
      </c>
      <c r="D6" s="19" t="inlineStr">
        <is>
          <t>2026-09-26</t>
        </is>
      </c>
      <c r="E6" s="19" t="inlineStr">
        <is>
          <t>Dev Demo</t>
        </is>
      </c>
      <c r="F6" s="19" t="inlineStr">
        <is>
          <t>dev@example.com</t>
        </is>
      </c>
      <c r="G6" s="19" t="inlineStr">
        <is>
          <t>Front desk</t>
        </is>
      </c>
      <c r="H6" s="19" t="n">
        <v>4</v>
      </c>
      <c r="I6" s="19" t="inlineStr">
        <is>
          <t>Covered the late shift</t>
        </is>
      </c>
      <c r="J6" s="19" t="n"/>
      <c r="K6" s="19" t="n">
        <v>1</v>
      </c>
      <c r="R6" s="20" t="n"/>
      <c r="S6" s="20" t="n"/>
      <c r="U6" s="21">
        <f>IF(ISNUMBER(IFERROR(IF(TRIM(INDEX($A6:$P6,MATCH(Settings!$B$9,$A$1:$P$1,0))&amp;"")="","",IF(ISNUMBER(INDEX($A6:$P6,MATCH(Settings!$B$9,$A$1:$P$1,0))),INT(INDEX($A6:$P6,MATCH(Settings!$B$9,$A$1:$P$1,0))),DATE(VALUE(LEFT(INDEX($A6:$P6,MATCH(Settings!$B$9,$A$1:$P$1,0)),4)),VALUE(MID(INDEX($A6:$P6,MATCH(Settings!$B$9,$A$1:$P$1,0)),6,2)),VALUE(MID(INDEX($A6:$P6,MATCH(Settings!$B$9,$A$1:$P$1,0)),9,2))))),"")),IFERROR(IF(TRIM(INDEX($A6:$P6,MATCH(Settings!$B$9,$A$1:$P$1,0))&amp;"")="","",IF(ISNUMBER(INDEX($A6:$P6,MATCH(Settings!$B$9,$A$1:$P$1,0))),INT(INDEX($A6:$P6,MATCH(Settings!$B$9,$A$1:$P$1,0))),DATE(VALUE(LEFT(INDEX($A6:$P6,MATCH(Settings!$B$9,$A$1:$P$1,0)),4)),VALUE(MID(INDEX($A6:$P6,MATCH(Settings!$B$9,$A$1:$P$1,0)),6,2)),VALUE(MID(INDEX($A6:$P6,MATCH(Settings!$B$9,$A$1:$P$1,0)),9,2))))),""),IFERROR(INT(IFERROR(IF(ISNUMBER(INDEX($A6:$P6,MATCH(Settings!$B$8,$A$1:$P$1,0))),INDEX($A6:$P6,MATCH(Settings!$B$8,$A$1:$P$1,0)),DATE(VALUE(LEFT(IFERROR(TRIM(INDEX($A6:$P6,MATCH(Settings!$B$8,$A$1:$P$1,0))&amp;""),""),4)),VALUE(MID(IFERROR(TRIM(INDEX($A6:$P6,MATCH(Settings!$B$8,$A$1:$P$1,0))&amp;""),""),6,2)),VALUE(MID(IFERROR(TRIM(INDEX($A6:$P6,MATCH(Settings!$B$8,$A$1:$P$1,0))&amp;""),""),9,2)))+TIME(VALUE(MID(IFERROR(TRIM(INDEX($A6:$P6,MATCH(Settings!$B$8,$A$1:$P$1,0))&amp;""),""),12,2)),VALUE(MID(IFERROR(TRIM(INDEX($A6:$P6,MATCH(Settings!$B$8,$A$1:$P$1,0))&amp;""),""),15,2)),VALUE(MID(IFERROR(TRIM(INDEX($A6:$P6,MATCH(Settings!$B$8,$A$1:$P$1,0))&amp;""),""),18,2)))),"")),""))</f>
        <v/>
      </c>
      <c r="V6" s="22">
        <f>IF(ISNUMBER($U6),DATE(YEAR($U6),MONTH($U6),1),"")</f>
        <v/>
      </c>
      <c r="W6" s="23">
        <f>IF(IFERROR(TRIM(INDEX($A6:$P6,MATCH(Settings!$B$10,$A$1:$P$1,0))&amp;""),"")&lt;&gt;"",IFERROR(TRIM(INDEX($A6:$P6,MATCH(Settings!$B$10,$A$1:$P$1,0))&amp;""),""),IFERROR(TRIM(INDEX($A6:$P6,MATCH(Settings!$B$11,$A$1:$P$1,0))&amp;""),""))</f>
        <v/>
      </c>
      <c r="X6" s="23">
        <f>IFERROR(TRIM(INDEX($A6:$P6,MATCH(Settings!$B$11,$A$1:$P$1,0))&amp;""),"")</f>
        <v/>
      </c>
      <c r="Y6" s="23">
        <f>IFERROR(TRIM(INDEX($A6:$P6,MATCH(Settings!$B$12,$A$1:$P$1,0))&amp;""),"")</f>
        <v/>
      </c>
      <c r="Z6" s="23">
        <f>IFERROR(TRIM(INDEX($A6:$P6,MATCH(Settings!$B$15,$A$1:$P$1,0))&amp;""),"")</f>
        <v/>
      </c>
      <c r="AA6" s="24">
        <f>IFERROR(IF(TRIM(INDEX($A6:$P6,MATCH(Settings!$B$13,$A$1:$P$1,0))&amp;"")="","",VALUE(TRIM(INDEX($A6:$P6,MATCH(Settings!$B$13,$A$1:$P$1,0))&amp;""))),"")</f>
        <v/>
      </c>
      <c r="AB6" s="24">
        <f>IF(NOT(ISNUMBER($AA6)),"",IF(TRIM($R6&amp;"")="Yes",$AA6,0))</f>
        <v/>
      </c>
      <c r="AC6" s="25">
        <f>IF(OR(NOT(ISNUMBER($AB6)),NOT(ISNUMBER(Settings!$D$2))),"",$AB6*Settings!$D$2)</f>
        <v/>
      </c>
      <c r="AD6" s="23">
        <f>IF(AND($AE6="",IFERROR(TRIM(INDEX($A6:$P6,MATCH(Settings!$B$13,$A$1:$P$1,0))&amp;""),"")=""),"",IF((IF($AE6="","; no name or email","")&amp;IF(IFERROR(TRIM(INDEX($A6:$P6,MATCH(Settings!$B$13,$A$1:$P$1,0))&amp;""),"")="","; no hours",IF(NOT(ISNUMBER($AA6)),"; hours not a number",IF($AA6&lt;=0,"; hours zero or less",IF(AND(ISNUMBER(Settings!$D$3),$AA6&gt;Settings!$D$3),"; over "&amp;Settings!$D$3&amp;" hours",""))))&amp;IF(NOT(ISNUMBER($U6)),"; no date",IF($U6&gt;TODAY(),"; date in the future",""))&amp;IF(AND($AE6&lt;&gt;"",ISNUMBER($U6)),IF(COUNTIFS($AE$2:$AE$1001,$AE6,$U$2:$U$1001,$U6,$Y$2:$Y$1001,$Y6)&gt;1,"; possible duplicate",""),""))="","OK",MID(IF($AE6="","; no name or email","")&amp;IF(IFERROR(TRIM(INDEX($A6:$P6,MATCH(Settings!$B$13,$A$1:$P$1,0))&amp;""),"")="","; no hours",IF(NOT(ISNUMBER($AA6)),"; hours not a number",IF($AA6&lt;=0,"; hours zero or less",IF(AND(ISNUMBER(Settings!$D$3),$AA6&gt;Settings!$D$3),"; over "&amp;Settings!$D$3&amp;" hours",""))))&amp;IF(NOT(ISNUMBER($U6)),"; no date",IF($U6&gt;TODAY(),"; date in the future",""))&amp;IF(AND($AE6&lt;&gt;"",ISNUMBER($U6)),IF(COUNTIFS($AE$2:$AE$1001,$AE6,$U$2:$U$1001,$U6,$Y$2:$Y$1001,$Y6)&gt;1,"; possible duplicate",""),""),3,300)))</f>
        <v/>
      </c>
      <c r="AE6" s="26">
        <f>IF(IFERROR(TRIM(INDEX($A6:$P6,MATCH(Settings!$B$11,$A$1:$P$1,0))&amp;""),"")&lt;&gt;"",LOWER(IFERROR(TRIM(INDEX($A6:$P6,MATCH(Settings!$B$11,$A$1:$P$1,0))&amp;""),"")),LOWER(IFERROR(TRIM(INDEX($A6:$P6,MATCH(Settings!$B$10,$A$1:$P$1,0))&amp;""),"")))</f>
        <v/>
      </c>
      <c r="AF6" s="26">
        <f>IF($AE6="","",IF(COUNTIF($AE$2:$AE6,$AE6)=1,MAX($AF$1:$AF5)+1,""))</f>
        <v/>
      </c>
      <c r="AG6" s="26">
        <f>IF(OR($AE6="",NOT(ISNUMBER($V6))),"",IF(COUNTIFS($AE$2:$AE6,$AE6,$V$2:$V6,$V6)=1,1,0))</f>
        <v/>
      </c>
      <c r="AH6" s="26">
        <f>IF(ISNUMBER($U6),$U6,0)</f>
        <v/>
      </c>
    </row>
    <row r="7">
      <c r="A7" s="19" t="inlineStr">
        <is>
          <t>EXAMPLE-06 (delete me)</t>
        </is>
      </c>
      <c r="B7" s="19" t="inlineStr">
        <is>
          <t>2026-10-03T18:16:00.000Z</t>
        </is>
      </c>
      <c r="C7" s="19" t="inlineStr">
        <is>
          <t>2026-10-03T18:11:00.000Z</t>
        </is>
      </c>
      <c r="D7" s="19" t="inlineStr">
        <is>
          <t>2026-10-03</t>
        </is>
      </c>
      <c r="E7" s="19" t="inlineStr">
        <is>
          <t>Ava Example</t>
        </is>
      </c>
      <c r="F7" s="19" t="inlineStr">
        <is>
          <t>ava@example.com</t>
        </is>
      </c>
      <c r="G7" s="19" t="inlineStr">
        <is>
          <t>Food bank sorting</t>
        </is>
      </c>
      <c r="H7" s="19" t="n">
        <v>3</v>
      </c>
      <c r="I7" s="19" t="n"/>
      <c r="J7" s="19" t="inlineStr">
        <is>
          <t>saturday-sort</t>
        </is>
      </c>
      <c r="K7" s="19" t="n">
        <v>1</v>
      </c>
      <c r="R7" s="20" t="inlineStr">
        <is>
          <t>Yes</t>
        </is>
      </c>
      <c r="S7" s="20" t="n"/>
      <c r="U7" s="21">
        <f>IF(ISNUMBER(IFERROR(IF(TRIM(INDEX($A7:$P7,MATCH(Settings!$B$9,$A$1:$P$1,0))&amp;"")="","",IF(ISNUMBER(INDEX($A7:$P7,MATCH(Settings!$B$9,$A$1:$P$1,0))),INT(INDEX($A7:$P7,MATCH(Settings!$B$9,$A$1:$P$1,0))),DATE(VALUE(LEFT(INDEX($A7:$P7,MATCH(Settings!$B$9,$A$1:$P$1,0)),4)),VALUE(MID(INDEX($A7:$P7,MATCH(Settings!$B$9,$A$1:$P$1,0)),6,2)),VALUE(MID(INDEX($A7:$P7,MATCH(Settings!$B$9,$A$1:$P$1,0)),9,2))))),"")),IFERROR(IF(TRIM(INDEX($A7:$P7,MATCH(Settings!$B$9,$A$1:$P$1,0))&amp;"")="","",IF(ISNUMBER(INDEX($A7:$P7,MATCH(Settings!$B$9,$A$1:$P$1,0))),INT(INDEX($A7:$P7,MATCH(Settings!$B$9,$A$1:$P$1,0))),DATE(VALUE(LEFT(INDEX($A7:$P7,MATCH(Settings!$B$9,$A$1:$P$1,0)),4)),VALUE(MID(INDEX($A7:$P7,MATCH(Settings!$B$9,$A$1:$P$1,0)),6,2)),VALUE(MID(INDEX($A7:$P7,MATCH(Settings!$B$9,$A$1:$P$1,0)),9,2))))),""),IFERROR(INT(IFERROR(IF(ISNUMBER(INDEX($A7:$P7,MATCH(Settings!$B$8,$A$1:$P$1,0))),INDEX($A7:$P7,MATCH(Settings!$B$8,$A$1:$P$1,0)),DATE(VALUE(LEFT(IFERROR(TRIM(INDEX($A7:$P7,MATCH(Settings!$B$8,$A$1:$P$1,0))&amp;""),""),4)),VALUE(MID(IFERROR(TRIM(INDEX($A7:$P7,MATCH(Settings!$B$8,$A$1:$P$1,0))&amp;""),""),6,2)),VALUE(MID(IFERROR(TRIM(INDEX($A7:$P7,MATCH(Settings!$B$8,$A$1:$P$1,0))&amp;""),""),9,2)))+TIME(VALUE(MID(IFERROR(TRIM(INDEX($A7:$P7,MATCH(Settings!$B$8,$A$1:$P$1,0))&amp;""),""),12,2)),VALUE(MID(IFERROR(TRIM(INDEX($A7:$P7,MATCH(Settings!$B$8,$A$1:$P$1,0))&amp;""),""),15,2)),VALUE(MID(IFERROR(TRIM(INDEX($A7:$P7,MATCH(Settings!$B$8,$A$1:$P$1,0))&amp;""),""),18,2)))),"")),""))</f>
        <v/>
      </c>
      <c r="V7" s="22">
        <f>IF(ISNUMBER($U7),DATE(YEAR($U7),MONTH($U7),1),"")</f>
        <v/>
      </c>
      <c r="W7" s="23">
        <f>IF(IFERROR(TRIM(INDEX($A7:$P7,MATCH(Settings!$B$10,$A$1:$P$1,0))&amp;""),"")&lt;&gt;"",IFERROR(TRIM(INDEX($A7:$P7,MATCH(Settings!$B$10,$A$1:$P$1,0))&amp;""),""),IFERROR(TRIM(INDEX($A7:$P7,MATCH(Settings!$B$11,$A$1:$P$1,0))&amp;""),""))</f>
        <v/>
      </c>
      <c r="X7" s="23">
        <f>IFERROR(TRIM(INDEX($A7:$P7,MATCH(Settings!$B$11,$A$1:$P$1,0))&amp;""),"")</f>
        <v/>
      </c>
      <c r="Y7" s="23">
        <f>IFERROR(TRIM(INDEX($A7:$P7,MATCH(Settings!$B$12,$A$1:$P$1,0))&amp;""),"")</f>
        <v/>
      </c>
      <c r="Z7" s="23">
        <f>IFERROR(TRIM(INDEX($A7:$P7,MATCH(Settings!$B$15,$A$1:$P$1,0))&amp;""),"")</f>
        <v/>
      </c>
      <c r="AA7" s="24">
        <f>IFERROR(IF(TRIM(INDEX($A7:$P7,MATCH(Settings!$B$13,$A$1:$P$1,0))&amp;"")="","",VALUE(TRIM(INDEX($A7:$P7,MATCH(Settings!$B$13,$A$1:$P$1,0))&amp;""))),"")</f>
        <v/>
      </c>
      <c r="AB7" s="24">
        <f>IF(NOT(ISNUMBER($AA7)),"",IF(TRIM($R7&amp;"")="Yes",$AA7,0))</f>
        <v/>
      </c>
      <c r="AC7" s="25">
        <f>IF(OR(NOT(ISNUMBER($AB7)),NOT(ISNUMBER(Settings!$D$2))),"",$AB7*Settings!$D$2)</f>
        <v/>
      </c>
      <c r="AD7" s="23">
        <f>IF(AND($AE7="",IFERROR(TRIM(INDEX($A7:$P7,MATCH(Settings!$B$13,$A$1:$P$1,0))&amp;""),"")=""),"",IF((IF($AE7="","; no name or email","")&amp;IF(IFERROR(TRIM(INDEX($A7:$P7,MATCH(Settings!$B$13,$A$1:$P$1,0))&amp;""),"")="","; no hours",IF(NOT(ISNUMBER($AA7)),"; hours not a number",IF($AA7&lt;=0,"; hours zero or less",IF(AND(ISNUMBER(Settings!$D$3),$AA7&gt;Settings!$D$3),"; over "&amp;Settings!$D$3&amp;" hours",""))))&amp;IF(NOT(ISNUMBER($U7)),"; no date",IF($U7&gt;TODAY(),"; date in the future",""))&amp;IF(AND($AE7&lt;&gt;"",ISNUMBER($U7)),IF(COUNTIFS($AE$2:$AE$1001,$AE7,$U$2:$U$1001,$U7,$Y$2:$Y$1001,$Y7)&gt;1,"; possible duplicate",""),""))="","OK",MID(IF($AE7="","; no name or email","")&amp;IF(IFERROR(TRIM(INDEX($A7:$P7,MATCH(Settings!$B$13,$A$1:$P$1,0))&amp;""),"")="","; no hours",IF(NOT(ISNUMBER($AA7)),"; hours not a number",IF($AA7&lt;=0,"; hours zero or less",IF(AND(ISNUMBER(Settings!$D$3),$AA7&gt;Settings!$D$3),"; over "&amp;Settings!$D$3&amp;" hours",""))))&amp;IF(NOT(ISNUMBER($U7)),"; no date",IF($U7&gt;TODAY(),"; date in the future",""))&amp;IF(AND($AE7&lt;&gt;"",ISNUMBER($U7)),IF(COUNTIFS($AE$2:$AE$1001,$AE7,$U$2:$U$1001,$U7,$Y$2:$Y$1001,$Y7)&gt;1,"; possible duplicate",""),""),3,300)))</f>
        <v/>
      </c>
      <c r="AE7" s="26">
        <f>IF(IFERROR(TRIM(INDEX($A7:$P7,MATCH(Settings!$B$11,$A$1:$P$1,0))&amp;""),"")&lt;&gt;"",LOWER(IFERROR(TRIM(INDEX($A7:$P7,MATCH(Settings!$B$11,$A$1:$P$1,0))&amp;""),"")),LOWER(IFERROR(TRIM(INDEX($A7:$P7,MATCH(Settings!$B$10,$A$1:$P$1,0))&amp;""),"")))</f>
        <v/>
      </c>
      <c r="AF7" s="26">
        <f>IF($AE7="","",IF(COUNTIF($AE$2:$AE7,$AE7)=1,MAX($AF$1:$AF6)+1,""))</f>
        <v/>
      </c>
      <c r="AG7" s="26">
        <f>IF(OR($AE7="",NOT(ISNUMBER($V7))),"",IF(COUNTIFS($AE$2:$AE7,$AE7,$V$2:$V7,$V7)=1,1,0))</f>
        <v/>
      </c>
      <c r="AH7" s="26">
        <f>IF(ISNUMBER($U7),$U7,0)</f>
        <v/>
      </c>
    </row>
    <row r="8">
      <c r="A8" s="19" t="inlineStr">
        <is>
          <t>EXAMPLE-07 (delete me)</t>
        </is>
      </c>
      <c r="B8" s="19" t="inlineStr">
        <is>
          <t>2026-10-03T18:17:00.000Z</t>
        </is>
      </c>
      <c r="C8" s="19" t="inlineStr">
        <is>
          <t>2026-10-03T18:12:00.000Z</t>
        </is>
      </c>
      <c r="D8" s="19" t="inlineStr">
        <is>
          <t>2026-10-03</t>
        </is>
      </c>
      <c r="E8" s="19" t="inlineStr">
        <is>
          <t>Ava Example</t>
        </is>
      </c>
      <c r="F8" s="19" t="inlineStr">
        <is>
          <t>ava@example.com</t>
        </is>
      </c>
      <c r="G8" s="19" t="inlineStr">
        <is>
          <t>Food bank sorting</t>
        </is>
      </c>
      <c r="H8" s="19" t="n">
        <v>3</v>
      </c>
      <c r="I8" s="19" t="inlineStr">
        <is>
          <t>Sent it twice by mistake</t>
        </is>
      </c>
      <c r="J8" s="19" t="inlineStr">
        <is>
          <t>saturday-sort</t>
        </is>
      </c>
      <c r="K8" s="19" t="n">
        <v>1</v>
      </c>
      <c r="R8" s="20" t="n"/>
      <c r="S8" s="20" t="n"/>
      <c r="U8" s="21">
        <f>IF(ISNUMBER(IFERROR(IF(TRIM(INDEX($A8:$P8,MATCH(Settings!$B$9,$A$1:$P$1,0))&amp;"")="","",IF(ISNUMBER(INDEX($A8:$P8,MATCH(Settings!$B$9,$A$1:$P$1,0))),INT(INDEX($A8:$P8,MATCH(Settings!$B$9,$A$1:$P$1,0))),DATE(VALUE(LEFT(INDEX($A8:$P8,MATCH(Settings!$B$9,$A$1:$P$1,0)),4)),VALUE(MID(INDEX($A8:$P8,MATCH(Settings!$B$9,$A$1:$P$1,0)),6,2)),VALUE(MID(INDEX($A8:$P8,MATCH(Settings!$B$9,$A$1:$P$1,0)),9,2))))),"")),IFERROR(IF(TRIM(INDEX($A8:$P8,MATCH(Settings!$B$9,$A$1:$P$1,0))&amp;"")="","",IF(ISNUMBER(INDEX($A8:$P8,MATCH(Settings!$B$9,$A$1:$P$1,0))),INT(INDEX($A8:$P8,MATCH(Settings!$B$9,$A$1:$P$1,0))),DATE(VALUE(LEFT(INDEX($A8:$P8,MATCH(Settings!$B$9,$A$1:$P$1,0)),4)),VALUE(MID(INDEX($A8:$P8,MATCH(Settings!$B$9,$A$1:$P$1,0)),6,2)),VALUE(MID(INDEX($A8:$P8,MATCH(Settings!$B$9,$A$1:$P$1,0)),9,2))))),""),IFERROR(INT(IFERROR(IF(ISNUMBER(INDEX($A8:$P8,MATCH(Settings!$B$8,$A$1:$P$1,0))),INDEX($A8:$P8,MATCH(Settings!$B$8,$A$1:$P$1,0)),DATE(VALUE(LEFT(IFERROR(TRIM(INDEX($A8:$P8,MATCH(Settings!$B$8,$A$1:$P$1,0))&amp;""),""),4)),VALUE(MID(IFERROR(TRIM(INDEX($A8:$P8,MATCH(Settings!$B$8,$A$1:$P$1,0))&amp;""),""),6,2)),VALUE(MID(IFERROR(TRIM(INDEX($A8:$P8,MATCH(Settings!$B$8,$A$1:$P$1,0))&amp;""),""),9,2)))+TIME(VALUE(MID(IFERROR(TRIM(INDEX($A8:$P8,MATCH(Settings!$B$8,$A$1:$P$1,0))&amp;""),""),12,2)),VALUE(MID(IFERROR(TRIM(INDEX($A8:$P8,MATCH(Settings!$B$8,$A$1:$P$1,0))&amp;""),""),15,2)),VALUE(MID(IFERROR(TRIM(INDEX($A8:$P8,MATCH(Settings!$B$8,$A$1:$P$1,0))&amp;""),""),18,2)))),"")),""))</f>
        <v/>
      </c>
      <c r="V8" s="22">
        <f>IF(ISNUMBER($U8),DATE(YEAR($U8),MONTH($U8),1),"")</f>
        <v/>
      </c>
      <c r="W8" s="23">
        <f>IF(IFERROR(TRIM(INDEX($A8:$P8,MATCH(Settings!$B$10,$A$1:$P$1,0))&amp;""),"")&lt;&gt;"",IFERROR(TRIM(INDEX($A8:$P8,MATCH(Settings!$B$10,$A$1:$P$1,0))&amp;""),""),IFERROR(TRIM(INDEX($A8:$P8,MATCH(Settings!$B$11,$A$1:$P$1,0))&amp;""),""))</f>
        <v/>
      </c>
      <c r="X8" s="23">
        <f>IFERROR(TRIM(INDEX($A8:$P8,MATCH(Settings!$B$11,$A$1:$P$1,0))&amp;""),"")</f>
        <v/>
      </c>
      <c r="Y8" s="23">
        <f>IFERROR(TRIM(INDEX($A8:$P8,MATCH(Settings!$B$12,$A$1:$P$1,0))&amp;""),"")</f>
        <v/>
      </c>
      <c r="Z8" s="23">
        <f>IFERROR(TRIM(INDEX($A8:$P8,MATCH(Settings!$B$15,$A$1:$P$1,0))&amp;""),"")</f>
        <v/>
      </c>
      <c r="AA8" s="24">
        <f>IFERROR(IF(TRIM(INDEX($A8:$P8,MATCH(Settings!$B$13,$A$1:$P$1,0))&amp;"")="","",VALUE(TRIM(INDEX($A8:$P8,MATCH(Settings!$B$13,$A$1:$P$1,0))&amp;""))),"")</f>
        <v/>
      </c>
      <c r="AB8" s="24">
        <f>IF(NOT(ISNUMBER($AA8)),"",IF(TRIM($R8&amp;"")="Yes",$AA8,0))</f>
        <v/>
      </c>
      <c r="AC8" s="25">
        <f>IF(OR(NOT(ISNUMBER($AB8)),NOT(ISNUMBER(Settings!$D$2))),"",$AB8*Settings!$D$2)</f>
        <v/>
      </c>
      <c r="AD8" s="23">
        <f>IF(AND($AE8="",IFERROR(TRIM(INDEX($A8:$P8,MATCH(Settings!$B$13,$A$1:$P$1,0))&amp;""),"")=""),"",IF((IF($AE8="","; no name or email","")&amp;IF(IFERROR(TRIM(INDEX($A8:$P8,MATCH(Settings!$B$13,$A$1:$P$1,0))&amp;""),"")="","; no hours",IF(NOT(ISNUMBER($AA8)),"; hours not a number",IF($AA8&lt;=0,"; hours zero or less",IF(AND(ISNUMBER(Settings!$D$3),$AA8&gt;Settings!$D$3),"; over "&amp;Settings!$D$3&amp;" hours",""))))&amp;IF(NOT(ISNUMBER($U8)),"; no date",IF($U8&gt;TODAY(),"; date in the future",""))&amp;IF(AND($AE8&lt;&gt;"",ISNUMBER($U8)),IF(COUNTIFS($AE$2:$AE$1001,$AE8,$U$2:$U$1001,$U8,$Y$2:$Y$1001,$Y8)&gt;1,"; possible duplicate",""),""))="","OK",MID(IF($AE8="","; no name or email","")&amp;IF(IFERROR(TRIM(INDEX($A8:$P8,MATCH(Settings!$B$13,$A$1:$P$1,0))&amp;""),"")="","; no hours",IF(NOT(ISNUMBER($AA8)),"; hours not a number",IF($AA8&lt;=0,"; hours zero or less",IF(AND(ISNUMBER(Settings!$D$3),$AA8&gt;Settings!$D$3),"; over "&amp;Settings!$D$3&amp;" hours",""))))&amp;IF(NOT(ISNUMBER($U8)),"; no date",IF($U8&gt;TODAY(),"; date in the future",""))&amp;IF(AND($AE8&lt;&gt;"",ISNUMBER($U8)),IF(COUNTIFS($AE$2:$AE$1001,$AE8,$U$2:$U$1001,$U8,$Y$2:$Y$1001,$Y8)&gt;1,"; possible duplicate",""),""),3,300)))</f>
        <v/>
      </c>
      <c r="AE8" s="26">
        <f>IF(IFERROR(TRIM(INDEX($A8:$P8,MATCH(Settings!$B$11,$A$1:$P$1,0))&amp;""),"")&lt;&gt;"",LOWER(IFERROR(TRIM(INDEX($A8:$P8,MATCH(Settings!$B$11,$A$1:$P$1,0))&amp;""),"")),LOWER(IFERROR(TRIM(INDEX($A8:$P8,MATCH(Settings!$B$10,$A$1:$P$1,0))&amp;""),"")))</f>
        <v/>
      </c>
      <c r="AF8" s="26">
        <f>IF($AE8="","",IF(COUNTIF($AE$2:$AE8,$AE8)=1,MAX($AF$1:$AF7)+1,""))</f>
        <v/>
      </c>
      <c r="AG8" s="26">
        <f>IF(OR($AE8="",NOT(ISNUMBER($V8))),"",IF(COUNTIFS($AE$2:$AE8,$AE8,$V$2:$V8,$V8)=1,1,0))</f>
        <v/>
      </c>
      <c r="AH8" s="26">
        <f>IF(ISNUMBER($U8),$U8,0)</f>
        <v/>
      </c>
    </row>
    <row r="9">
      <c r="A9" s="19" t="inlineStr">
        <is>
          <t>EXAMPLE-08 (delete me)</t>
        </is>
      </c>
      <c r="B9" s="19" t="inlineStr">
        <is>
          <t>2026-10-10T18:18:00.000Z</t>
        </is>
      </c>
      <c r="C9" s="19" t="inlineStr">
        <is>
          <t>2026-10-10T18:13:00.000Z</t>
        </is>
      </c>
      <c r="D9" s="19" t="inlineStr">
        <is>
          <t>2026-10-10</t>
        </is>
      </c>
      <c r="E9" s="19" t="inlineStr">
        <is>
          <t>Elena Madeup</t>
        </is>
      </c>
      <c r="F9" s="19" t="inlineStr">
        <is>
          <t>elena@example.com</t>
        </is>
      </c>
      <c r="G9" s="19" t="inlineStr">
        <is>
          <t>Park cleanup</t>
        </is>
      </c>
      <c r="H9" s="19" t="n">
        <v>14</v>
      </c>
      <c r="I9" s="19" t="n"/>
      <c r="J9" s="19" t="inlineStr">
        <is>
          <t>park-day</t>
        </is>
      </c>
      <c r="K9" s="19" t="n">
        <v>1</v>
      </c>
      <c r="R9" s="20" t="inlineStr">
        <is>
          <t>No</t>
        </is>
      </c>
      <c r="S9" s="20" t="n"/>
      <c r="U9" s="21">
        <f>IF(ISNUMBER(IFERROR(IF(TRIM(INDEX($A9:$P9,MATCH(Settings!$B$9,$A$1:$P$1,0))&amp;"")="","",IF(ISNUMBER(INDEX($A9:$P9,MATCH(Settings!$B$9,$A$1:$P$1,0))),INT(INDEX($A9:$P9,MATCH(Settings!$B$9,$A$1:$P$1,0))),DATE(VALUE(LEFT(INDEX($A9:$P9,MATCH(Settings!$B$9,$A$1:$P$1,0)),4)),VALUE(MID(INDEX($A9:$P9,MATCH(Settings!$B$9,$A$1:$P$1,0)),6,2)),VALUE(MID(INDEX($A9:$P9,MATCH(Settings!$B$9,$A$1:$P$1,0)),9,2))))),"")),IFERROR(IF(TRIM(INDEX($A9:$P9,MATCH(Settings!$B$9,$A$1:$P$1,0))&amp;"")="","",IF(ISNUMBER(INDEX($A9:$P9,MATCH(Settings!$B$9,$A$1:$P$1,0))),INT(INDEX($A9:$P9,MATCH(Settings!$B$9,$A$1:$P$1,0))),DATE(VALUE(LEFT(INDEX($A9:$P9,MATCH(Settings!$B$9,$A$1:$P$1,0)),4)),VALUE(MID(INDEX($A9:$P9,MATCH(Settings!$B$9,$A$1:$P$1,0)),6,2)),VALUE(MID(INDEX($A9:$P9,MATCH(Settings!$B$9,$A$1:$P$1,0)),9,2))))),""),IFERROR(INT(IFERROR(IF(ISNUMBER(INDEX($A9:$P9,MATCH(Settings!$B$8,$A$1:$P$1,0))),INDEX($A9:$P9,MATCH(Settings!$B$8,$A$1:$P$1,0)),DATE(VALUE(LEFT(IFERROR(TRIM(INDEX($A9:$P9,MATCH(Settings!$B$8,$A$1:$P$1,0))&amp;""),""),4)),VALUE(MID(IFERROR(TRIM(INDEX($A9:$P9,MATCH(Settings!$B$8,$A$1:$P$1,0))&amp;""),""),6,2)),VALUE(MID(IFERROR(TRIM(INDEX($A9:$P9,MATCH(Settings!$B$8,$A$1:$P$1,0))&amp;""),""),9,2)))+TIME(VALUE(MID(IFERROR(TRIM(INDEX($A9:$P9,MATCH(Settings!$B$8,$A$1:$P$1,0))&amp;""),""),12,2)),VALUE(MID(IFERROR(TRIM(INDEX($A9:$P9,MATCH(Settings!$B$8,$A$1:$P$1,0))&amp;""),""),15,2)),VALUE(MID(IFERROR(TRIM(INDEX($A9:$P9,MATCH(Settings!$B$8,$A$1:$P$1,0))&amp;""),""),18,2)))),"")),""))</f>
        <v/>
      </c>
      <c r="V9" s="22">
        <f>IF(ISNUMBER($U9),DATE(YEAR($U9),MONTH($U9),1),"")</f>
        <v/>
      </c>
      <c r="W9" s="23">
        <f>IF(IFERROR(TRIM(INDEX($A9:$P9,MATCH(Settings!$B$10,$A$1:$P$1,0))&amp;""),"")&lt;&gt;"",IFERROR(TRIM(INDEX($A9:$P9,MATCH(Settings!$B$10,$A$1:$P$1,0))&amp;""),""),IFERROR(TRIM(INDEX($A9:$P9,MATCH(Settings!$B$11,$A$1:$P$1,0))&amp;""),""))</f>
        <v/>
      </c>
      <c r="X9" s="23">
        <f>IFERROR(TRIM(INDEX($A9:$P9,MATCH(Settings!$B$11,$A$1:$P$1,0))&amp;""),"")</f>
        <v/>
      </c>
      <c r="Y9" s="23">
        <f>IFERROR(TRIM(INDEX($A9:$P9,MATCH(Settings!$B$12,$A$1:$P$1,0))&amp;""),"")</f>
        <v/>
      </c>
      <c r="Z9" s="23">
        <f>IFERROR(TRIM(INDEX($A9:$P9,MATCH(Settings!$B$15,$A$1:$P$1,0))&amp;""),"")</f>
        <v/>
      </c>
      <c r="AA9" s="24">
        <f>IFERROR(IF(TRIM(INDEX($A9:$P9,MATCH(Settings!$B$13,$A$1:$P$1,0))&amp;"")="","",VALUE(TRIM(INDEX($A9:$P9,MATCH(Settings!$B$13,$A$1:$P$1,0))&amp;""))),"")</f>
        <v/>
      </c>
      <c r="AB9" s="24">
        <f>IF(NOT(ISNUMBER($AA9)),"",IF(TRIM($R9&amp;"")="Yes",$AA9,0))</f>
        <v/>
      </c>
      <c r="AC9" s="25">
        <f>IF(OR(NOT(ISNUMBER($AB9)),NOT(ISNUMBER(Settings!$D$2))),"",$AB9*Settings!$D$2)</f>
        <v/>
      </c>
      <c r="AD9" s="23">
        <f>IF(AND($AE9="",IFERROR(TRIM(INDEX($A9:$P9,MATCH(Settings!$B$13,$A$1:$P$1,0))&amp;""),"")=""),"",IF((IF($AE9="","; no name or email","")&amp;IF(IFERROR(TRIM(INDEX($A9:$P9,MATCH(Settings!$B$13,$A$1:$P$1,0))&amp;""),"")="","; no hours",IF(NOT(ISNUMBER($AA9)),"; hours not a number",IF($AA9&lt;=0,"; hours zero or less",IF(AND(ISNUMBER(Settings!$D$3),$AA9&gt;Settings!$D$3),"; over "&amp;Settings!$D$3&amp;" hours",""))))&amp;IF(NOT(ISNUMBER($U9)),"; no date",IF($U9&gt;TODAY(),"; date in the future",""))&amp;IF(AND($AE9&lt;&gt;"",ISNUMBER($U9)),IF(COUNTIFS($AE$2:$AE$1001,$AE9,$U$2:$U$1001,$U9,$Y$2:$Y$1001,$Y9)&gt;1,"; possible duplicate",""),""))="","OK",MID(IF($AE9="","; no name or email","")&amp;IF(IFERROR(TRIM(INDEX($A9:$P9,MATCH(Settings!$B$13,$A$1:$P$1,0))&amp;""),"")="","; no hours",IF(NOT(ISNUMBER($AA9)),"; hours not a number",IF($AA9&lt;=0,"; hours zero or less",IF(AND(ISNUMBER(Settings!$D$3),$AA9&gt;Settings!$D$3),"; over "&amp;Settings!$D$3&amp;" hours",""))))&amp;IF(NOT(ISNUMBER($U9)),"; no date",IF($U9&gt;TODAY(),"; date in the future",""))&amp;IF(AND($AE9&lt;&gt;"",ISNUMBER($U9)),IF(COUNTIFS($AE$2:$AE$1001,$AE9,$U$2:$U$1001,$U9,$Y$2:$Y$1001,$Y9)&gt;1,"; possible duplicate",""),""),3,300)))</f>
        <v/>
      </c>
      <c r="AE9" s="26">
        <f>IF(IFERROR(TRIM(INDEX($A9:$P9,MATCH(Settings!$B$11,$A$1:$P$1,0))&amp;""),"")&lt;&gt;"",LOWER(IFERROR(TRIM(INDEX($A9:$P9,MATCH(Settings!$B$11,$A$1:$P$1,0))&amp;""),"")),LOWER(IFERROR(TRIM(INDEX($A9:$P9,MATCH(Settings!$B$10,$A$1:$P$1,0))&amp;""),"")))</f>
        <v/>
      </c>
      <c r="AF9" s="26">
        <f>IF($AE9="","",IF(COUNTIF($AE$2:$AE9,$AE9)=1,MAX($AF$1:$AF8)+1,""))</f>
        <v/>
      </c>
      <c r="AG9" s="26">
        <f>IF(OR($AE9="",NOT(ISNUMBER($V9))),"",IF(COUNTIFS($AE$2:$AE9,$AE9,$V$2:$V9,$V9)=1,1,0))</f>
        <v/>
      </c>
      <c r="AH9" s="26">
        <f>IF(ISNUMBER($U9),$U9,0)</f>
        <v/>
      </c>
    </row>
    <row r="10">
      <c r="A10" s="19" t="inlineStr">
        <is>
          <t>EXAMPLE-09 (delete me)</t>
        </is>
      </c>
      <c r="B10" s="19" t="inlineStr">
        <is>
          <t>2026-10-10T18:19:00.000Z</t>
        </is>
      </c>
      <c r="C10" s="19" t="inlineStr">
        <is>
          <t>2026-10-10T18:14:00.000Z</t>
        </is>
      </c>
      <c r="D10" s="19" t="inlineStr">
        <is>
          <t>2026-10-10</t>
        </is>
      </c>
      <c r="E10" s="19" t="inlineStr">
        <is>
          <t>Ben Sample</t>
        </is>
      </c>
      <c r="F10" s="19" t="inlineStr">
        <is>
          <t>ben@example.com</t>
        </is>
      </c>
      <c r="G10" s="19" t="inlineStr">
        <is>
          <t>Reading buddies</t>
        </is>
      </c>
      <c r="H10" s="19" t="inlineStr">
        <is>
          <t>two</t>
        </is>
      </c>
      <c r="I10" s="19" t="n"/>
      <c r="J10" s="19" t="n"/>
      <c r="K10" s="19" t="n">
        <v>1</v>
      </c>
      <c r="R10" s="20" t="n"/>
      <c r="S10" s="20" t="n"/>
      <c r="U10" s="21">
        <f>IF(ISNUMBER(IFERROR(IF(TRIM(INDEX($A10:$P10,MATCH(Settings!$B$9,$A$1:$P$1,0))&amp;"")="","",IF(ISNUMBER(INDEX($A10:$P10,MATCH(Settings!$B$9,$A$1:$P$1,0))),INT(INDEX($A10:$P10,MATCH(Settings!$B$9,$A$1:$P$1,0))),DATE(VALUE(LEFT(INDEX($A10:$P10,MATCH(Settings!$B$9,$A$1:$P$1,0)),4)),VALUE(MID(INDEX($A10:$P10,MATCH(Settings!$B$9,$A$1:$P$1,0)),6,2)),VALUE(MID(INDEX($A10:$P10,MATCH(Settings!$B$9,$A$1:$P$1,0)),9,2))))),"")),IFERROR(IF(TRIM(INDEX($A10:$P10,MATCH(Settings!$B$9,$A$1:$P$1,0))&amp;"")="","",IF(ISNUMBER(INDEX($A10:$P10,MATCH(Settings!$B$9,$A$1:$P$1,0))),INT(INDEX($A10:$P10,MATCH(Settings!$B$9,$A$1:$P$1,0))),DATE(VALUE(LEFT(INDEX($A10:$P10,MATCH(Settings!$B$9,$A$1:$P$1,0)),4)),VALUE(MID(INDEX($A10:$P10,MATCH(Settings!$B$9,$A$1:$P$1,0)),6,2)),VALUE(MID(INDEX($A10:$P10,MATCH(Settings!$B$9,$A$1:$P$1,0)),9,2))))),""),IFERROR(INT(IFERROR(IF(ISNUMBER(INDEX($A10:$P10,MATCH(Settings!$B$8,$A$1:$P$1,0))),INDEX($A10:$P10,MATCH(Settings!$B$8,$A$1:$P$1,0)),DATE(VALUE(LEFT(IFERROR(TRIM(INDEX($A10:$P10,MATCH(Settings!$B$8,$A$1:$P$1,0))&amp;""),""),4)),VALUE(MID(IFERROR(TRIM(INDEX($A10:$P10,MATCH(Settings!$B$8,$A$1:$P$1,0))&amp;""),""),6,2)),VALUE(MID(IFERROR(TRIM(INDEX($A10:$P10,MATCH(Settings!$B$8,$A$1:$P$1,0))&amp;""),""),9,2)))+TIME(VALUE(MID(IFERROR(TRIM(INDEX($A10:$P10,MATCH(Settings!$B$8,$A$1:$P$1,0))&amp;""),""),12,2)),VALUE(MID(IFERROR(TRIM(INDEX($A10:$P10,MATCH(Settings!$B$8,$A$1:$P$1,0))&amp;""),""),15,2)),VALUE(MID(IFERROR(TRIM(INDEX($A10:$P10,MATCH(Settings!$B$8,$A$1:$P$1,0))&amp;""),""),18,2)))),"")),""))</f>
        <v/>
      </c>
      <c r="V10" s="22">
        <f>IF(ISNUMBER($U10),DATE(YEAR($U10),MONTH($U10),1),"")</f>
        <v/>
      </c>
      <c r="W10" s="23">
        <f>IF(IFERROR(TRIM(INDEX($A10:$P10,MATCH(Settings!$B$10,$A$1:$P$1,0))&amp;""),"")&lt;&gt;"",IFERROR(TRIM(INDEX($A10:$P10,MATCH(Settings!$B$10,$A$1:$P$1,0))&amp;""),""),IFERROR(TRIM(INDEX($A10:$P10,MATCH(Settings!$B$11,$A$1:$P$1,0))&amp;""),""))</f>
        <v/>
      </c>
      <c r="X10" s="23">
        <f>IFERROR(TRIM(INDEX($A10:$P10,MATCH(Settings!$B$11,$A$1:$P$1,0))&amp;""),"")</f>
        <v/>
      </c>
      <c r="Y10" s="23">
        <f>IFERROR(TRIM(INDEX($A10:$P10,MATCH(Settings!$B$12,$A$1:$P$1,0))&amp;""),"")</f>
        <v/>
      </c>
      <c r="Z10" s="23">
        <f>IFERROR(TRIM(INDEX($A10:$P10,MATCH(Settings!$B$15,$A$1:$P$1,0))&amp;""),"")</f>
        <v/>
      </c>
      <c r="AA10" s="24">
        <f>IFERROR(IF(TRIM(INDEX($A10:$P10,MATCH(Settings!$B$13,$A$1:$P$1,0))&amp;"")="","",VALUE(TRIM(INDEX($A10:$P10,MATCH(Settings!$B$13,$A$1:$P$1,0))&amp;""))),"")</f>
        <v/>
      </c>
      <c r="AB10" s="24">
        <f>IF(NOT(ISNUMBER($AA10)),"",IF(TRIM($R10&amp;"")="Yes",$AA10,0))</f>
        <v/>
      </c>
      <c r="AC10" s="25">
        <f>IF(OR(NOT(ISNUMBER($AB10)),NOT(ISNUMBER(Settings!$D$2))),"",$AB10*Settings!$D$2)</f>
        <v/>
      </c>
      <c r="AD10" s="23">
        <f>IF(AND($AE10="",IFERROR(TRIM(INDEX($A10:$P10,MATCH(Settings!$B$13,$A$1:$P$1,0))&amp;""),"")=""),"",IF((IF($AE10="","; no name or email","")&amp;IF(IFERROR(TRIM(INDEX($A10:$P10,MATCH(Settings!$B$13,$A$1:$P$1,0))&amp;""),"")="","; no hours",IF(NOT(ISNUMBER($AA10)),"; hours not a number",IF($AA10&lt;=0,"; hours zero or less",IF(AND(ISNUMBER(Settings!$D$3),$AA10&gt;Settings!$D$3),"; over "&amp;Settings!$D$3&amp;" hours",""))))&amp;IF(NOT(ISNUMBER($U10)),"; no date",IF($U10&gt;TODAY(),"; date in the future",""))&amp;IF(AND($AE10&lt;&gt;"",ISNUMBER($U10)),IF(COUNTIFS($AE$2:$AE$1001,$AE10,$U$2:$U$1001,$U10,$Y$2:$Y$1001,$Y10)&gt;1,"; possible duplicate",""),""))="","OK",MID(IF($AE10="","; no name or email","")&amp;IF(IFERROR(TRIM(INDEX($A10:$P10,MATCH(Settings!$B$13,$A$1:$P$1,0))&amp;""),"")="","; no hours",IF(NOT(ISNUMBER($AA10)),"; hours not a number",IF($AA10&lt;=0,"; hours zero or less",IF(AND(ISNUMBER(Settings!$D$3),$AA10&gt;Settings!$D$3),"; over "&amp;Settings!$D$3&amp;" hours",""))))&amp;IF(NOT(ISNUMBER($U10)),"; no date",IF($U10&gt;TODAY(),"; date in the future",""))&amp;IF(AND($AE10&lt;&gt;"",ISNUMBER($U10)),IF(COUNTIFS($AE$2:$AE$1001,$AE10,$U$2:$U$1001,$U10,$Y$2:$Y$1001,$Y10)&gt;1,"; possible duplicate",""),""),3,300)))</f>
        <v/>
      </c>
      <c r="AE10" s="26">
        <f>IF(IFERROR(TRIM(INDEX($A10:$P10,MATCH(Settings!$B$11,$A$1:$P$1,0))&amp;""),"")&lt;&gt;"",LOWER(IFERROR(TRIM(INDEX($A10:$P10,MATCH(Settings!$B$11,$A$1:$P$1,0))&amp;""),"")),LOWER(IFERROR(TRIM(INDEX($A10:$P10,MATCH(Settings!$B$10,$A$1:$P$1,0))&amp;""),"")))</f>
        <v/>
      </c>
      <c r="AF10" s="26">
        <f>IF($AE10="","",IF(COUNTIF($AE$2:$AE10,$AE10)=1,MAX($AF$1:$AF9)+1,""))</f>
        <v/>
      </c>
      <c r="AG10" s="26">
        <f>IF(OR($AE10="",NOT(ISNUMBER($V10))),"",IF(COUNTIFS($AE$2:$AE10,$AE10,$V$2:$V10,$V10)=1,1,0))</f>
        <v/>
      </c>
      <c r="AH10" s="26">
        <f>IF(ISNUMBER($U10),$U10,0)</f>
        <v/>
      </c>
    </row>
    <row r="11">
      <c r="A11" s="19" t="inlineStr">
        <is>
          <t>EXAMPLE-10 (delete me)</t>
        </is>
      </c>
      <c r="B11" s="19" t="inlineStr">
        <is>
          <t>2026-10-17T18:20:00.000Z</t>
        </is>
      </c>
      <c r="C11" s="19" t="inlineStr">
        <is>
          <t>2026-10-17T18:15:00.000Z</t>
        </is>
      </c>
      <c r="D11" s="19" t="inlineStr">
        <is>
          <t>2026-10-17</t>
        </is>
      </c>
      <c r="E11" s="19" t="inlineStr">
        <is>
          <t>Chloe Placeholder</t>
        </is>
      </c>
      <c r="F11" s="19" t="inlineStr">
        <is>
          <t>chloe@example.com</t>
        </is>
      </c>
      <c r="G11" s="19" t="inlineStr">
        <is>
          <t>Front desk</t>
        </is>
      </c>
      <c r="H11" s="19" t="n">
        <v>2</v>
      </c>
      <c r="I11" s="19" t="n"/>
      <c r="J11" s="19" t="n"/>
      <c r="K11" s="19" t="n">
        <v>1</v>
      </c>
      <c r="R11" s="20" t="inlineStr">
        <is>
          <t>Yes</t>
        </is>
      </c>
      <c r="S11" s="20" t="n"/>
      <c r="U11" s="21">
        <f>IF(ISNUMBER(IFERROR(IF(TRIM(INDEX($A11:$P11,MATCH(Settings!$B$9,$A$1:$P$1,0))&amp;"")="","",IF(ISNUMBER(INDEX($A11:$P11,MATCH(Settings!$B$9,$A$1:$P$1,0))),INT(INDEX($A11:$P11,MATCH(Settings!$B$9,$A$1:$P$1,0))),DATE(VALUE(LEFT(INDEX($A11:$P11,MATCH(Settings!$B$9,$A$1:$P$1,0)),4)),VALUE(MID(INDEX($A11:$P11,MATCH(Settings!$B$9,$A$1:$P$1,0)),6,2)),VALUE(MID(INDEX($A11:$P11,MATCH(Settings!$B$9,$A$1:$P$1,0)),9,2))))),"")),IFERROR(IF(TRIM(INDEX($A11:$P11,MATCH(Settings!$B$9,$A$1:$P$1,0))&amp;"")="","",IF(ISNUMBER(INDEX($A11:$P11,MATCH(Settings!$B$9,$A$1:$P$1,0))),INT(INDEX($A11:$P11,MATCH(Settings!$B$9,$A$1:$P$1,0))),DATE(VALUE(LEFT(INDEX($A11:$P11,MATCH(Settings!$B$9,$A$1:$P$1,0)),4)),VALUE(MID(INDEX($A11:$P11,MATCH(Settings!$B$9,$A$1:$P$1,0)),6,2)),VALUE(MID(INDEX($A11:$P11,MATCH(Settings!$B$9,$A$1:$P$1,0)),9,2))))),""),IFERROR(INT(IFERROR(IF(ISNUMBER(INDEX($A11:$P11,MATCH(Settings!$B$8,$A$1:$P$1,0))),INDEX($A11:$P11,MATCH(Settings!$B$8,$A$1:$P$1,0)),DATE(VALUE(LEFT(IFERROR(TRIM(INDEX($A11:$P11,MATCH(Settings!$B$8,$A$1:$P$1,0))&amp;""),""),4)),VALUE(MID(IFERROR(TRIM(INDEX($A11:$P11,MATCH(Settings!$B$8,$A$1:$P$1,0))&amp;""),""),6,2)),VALUE(MID(IFERROR(TRIM(INDEX($A11:$P11,MATCH(Settings!$B$8,$A$1:$P$1,0))&amp;""),""),9,2)))+TIME(VALUE(MID(IFERROR(TRIM(INDEX($A11:$P11,MATCH(Settings!$B$8,$A$1:$P$1,0))&amp;""),""),12,2)),VALUE(MID(IFERROR(TRIM(INDEX($A11:$P11,MATCH(Settings!$B$8,$A$1:$P$1,0))&amp;""),""),15,2)),VALUE(MID(IFERROR(TRIM(INDEX($A11:$P11,MATCH(Settings!$B$8,$A$1:$P$1,0))&amp;""),""),18,2)))),"")),""))</f>
        <v/>
      </c>
      <c r="V11" s="22">
        <f>IF(ISNUMBER($U11),DATE(YEAR($U11),MONTH($U11),1),"")</f>
        <v/>
      </c>
      <c r="W11" s="23">
        <f>IF(IFERROR(TRIM(INDEX($A11:$P11,MATCH(Settings!$B$10,$A$1:$P$1,0))&amp;""),"")&lt;&gt;"",IFERROR(TRIM(INDEX($A11:$P11,MATCH(Settings!$B$10,$A$1:$P$1,0))&amp;""),""),IFERROR(TRIM(INDEX($A11:$P11,MATCH(Settings!$B$11,$A$1:$P$1,0))&amp;""),""))</f>
        <v/>
      </c>
      <c r="X11" s="23">
        <f>IFERROR(TRIM(INDEX($A11:$P11,MATCH(Settings!$B$11,$A$1:$P$1,0))&amp;""),"")</f>
        <v/>
      </c>
      <c r="Y11" s="23">
        <f>IFERROR(TRIM(INDEX($A11:$P11,MATCH(Settings!$B$12,$A$1:$P$1,0))&amp;""),"")</f>
        <v/>
      </c>
      <c r="Z11" s="23">
        <f>IFERROR(TRIM(INDEX($A11:$P11,MATCH(Settings!$B$15,$A$1:$P$1,0))&amp;""),"")</f>
        <v/>
      </c>
      <c r="AA11" s="24">
        <f>IFERROR(IF(TRIM(INDEX($A11:$P11,MATCH(Settings!$B$13,$A$1:$P$1,0))&amp;"")="","",VALUE(TRIM(INDEX($A11:$P11,MATCH(Settings!$B$13,$A$1:$P$1,0))&amp;""))),"")</f>
        <v/>
      </c>
      <c r="AB11" s="24">
        <f>IF(NOT(ISNUMBER($AA11)),"",IF(TRIM($R11&amp;"")="Yes",$AA11,0))</f>
        <v/>
      </c>
      <c r="AC11" s="25">
        <f>IF(OR(NOT(ISNUMBER($AB11)),NOT(ISNUMBER(Settings!$D$2))),"",$AB11*Settings!$D$2)</f>
        <v/>
      </c>
      <c r="AD11" s="23">
        <f>IF(AND($AE11="",IFERROR(TRIM(INDEX($A11:$P11,MATCH(Settings!$B$13,$A$1:$P$1,0))&amp;""),"")=""),"",IF((IF($AE11="","; no name or email","")&amp;IF(IFERROR(TRIM(INDEX($A11:$P11,MATCH(Settings!$B$13,$A$1:$P$1,0))&amp;""),"")="","; no hours",IF(NOT(ISNUMBER($AA11)),"; hours not a number",IF($AA11&lt;=0,"; hours zero or less",IF(AND(ISNUMBER(Settings!$D$3),$AA11&gt;Settings!$D$3),"; over "&amp;Settings!$D$3&amp;" hours",""))))&amp;IF(NOT(ISNUMBER($U11)),"; no date",IF($U11&gt;TODAY(),"; date in the future",""))&amp;IF(AND($AE11&lt;&gt;"",ISNUMBER($U11)),IF(COUNTIFS($AE$2:$AE$1001,$AE11,$U$2:$U$1001,$U11,$Y$2:$Y$1001,$Y11)&gt;1,"; possible duplicate",""),""))="","OK",MID(IF($AE11="","; no name or email","")&amp;IF(IFERROR(TRIM(INDEX($A11:$P11,MATCH(Settings!$B$13,$A$1:$P$1,0))&amp;""),"")="","; no hours",IF(NOT(ISNUMBER($AA11)),"; hours not a number",IF($AA11&lt;=0,"; hours zero or less",IF(AND(ISNUMBER(Settings!$D$3),$AA11&gt;Settings!$D$3),"; over "&amp;Settings!$D$3&amp;" hours",""))))&amp;IF(NOT(ISNUMBER($U11)),"; no date",IF($U11&gt;TODAY(),"; date in the future",""))&amp;IF(AND($AE11&lt;&gt;"",ISNUMBER($U11)),IF(COUNTIFS($AE$2:$AE$1001,$AE11,$U$2:$U$1001,$U11,$Y$2:$Y$1001,$Y11)&gt;1,"; possible duplicate",""),""),3,300)))</f>
        <v/>
      </c>
      <c r="AE11" s="26">
        <f>IF(IFERROR(TRIM(INDEX($A11:$P11,MATCH(Settings!$B$11,$A$1:$P$1,0))&amp;""),"")&lt;&gt;"",LOWER(IFERROR(TRIM(INDEX($A11:$P11,MATCH(Settings!$B$11,$A$1:$P$1,0))&amp;""),"")),LOWER(IFERROR(TRIM(INDEX($A11:$P11,MATCH(Settings!$B$10,$A$1:$P$1,0))&amp;""),"")))</f>
        <v/>
      </c>
      <c r="AF11" s="26">
        <f>IF($AE11="","",IF(COUNTIF($AE$2:$AE11,$AE11)=1,MAX($AF$1:$AF10)+1,""))</f>
        <v/>
      </c>
      <c r="AG11" s="26">
        <f>IF(OR($AE11="",NOT(ISNUMBER($V11))),"",IF(COUNTIFS($AE$2:$AE11,$AE11,$V$2:$V11,$V11)=1,1,0))</f>
        <v/>
      </c>
      <c r="AH11" s="26">
        <f>IF(ISNUMBER($U11),$U11,0)</f>
        <v/>
      </c>
    </row>
    <row r="12">
      <c r="A12" s="19" t="inlineStr">
        <is>
          <t>EXAMPLE-11 (paper sheet)</t>
        </is>
      </c>
      <c r="B12" s="19" t="n"/>
      <c r="C12" s="19" t="n"/>
      <c r="D12" s="19" t="inlineStr">
        <is>
          <t>2026-10-17</t>
        </is>
      </c>
      <c r="E12" s="19" t="inlineStr">
        <is>
          <t>Dev Demo</t>
        </is>
      </c>
      <c r="F12" s="19" t="inlineStr">
        <is>
          <t>dev@example.com</t>
        </is>
      </c>
      <c r="G12" s="19" t="inlineStr">
        <is>
          <t>Park cleanup</t>
        </is>
      </c>
      <c r="H12" s="19" t="n">
        <v>3</v>
      </c>
      <c r="I12" s="19" t="inlineStr">
        <is>
          <t>From the paper sign-in sheet</t>
        </is>
      </c>
      <c r="J12" s="19" t="n"/>
      <c r="K12" s="19" t="n"/>
      <c r="R12" s="20" t="inlineStr">
        <is>
          <t>Yes</t>
        </is>
      </c>
      <c r="S12" s="20" t="n"/>
      <c r="U12" s="21">
        <f>IF(ISNUMBER(IFERROR(IF(TRIM(INDEX($A12:$P12,MATCH(Settings!$B$9,$A$1:$P$1,0))&amp;"")="","",IF(ISNUMBER(INDEX($A12:$P12,MATCH(Settings!$B$9,$A$1:$P$1,0))),INT(INDEX($A12:$P12,MATCH(Settings!$B$9,$A$1:$P$1,0))),DATE(VALUE(LEFT(INDEX($A12:$P12,MATCH(Settings!$B$9,$A$1:$P$1,0)),4)),VALUE(MID(INDEX($A12:$P12,MATCH(Settings!$B$9,$A$1:$P$1,0)),6,2)),VALUE(MID(INDEX($A12:$P12,MATCH(Settings!$B$9,$A$1:$P$1,0)),9,2))))),"")),IFERROR(IF(TRIM(INDEX($A12:$P12,MATCH(Settings!$B$9,$A$1:$P$1,0))&amp;"")="","",IF(ISNUMBER(INDEX($A12:$P12,MATCH(Settings!$B$9,$A$1:$P$1,0))),INT(INDEX($A12:$P12,MATCH(Settings!$B$9,$A$1:$P$1,0))),DATE(VALUE(LEFT(INDEX($A12:$P12,MATCH(Settings!$B$9,$A$1:$P$1,0)),4)),VALUE(MID(INDEX($A12:$P12,MATCH(Settings!$B$9,$A$1:$P$1,0)),6,2)),VALUE(MID(INDEX($A12:$P12,MATCH(Settings!$B$9,$A$1:$P$1,0)),9,2))))),""),IFERROR(INT(IFERROR(IF(ISNUMBER(INDEX($A12:$P12,MATCH(Settings!$B$8,$A$1:$P$1,0))),INDEX($A12:$P12,MATCH(Settings!$B$8,$A$1:$P$1,0)),DATE(VALUE(LEFT(IFERROR(TRIM(INDEX($A12:$P12,MATCH(Settings!$B$8,$A$1:$P$1,0))&amp;""),""),4)),VALUE(MID(IFERROR(TRIM(INDEX($A12:$P12,MATCH(Settings!$B$8,$A$1:$P$1,0))&amp;""),""),6,2)),VALUE(MID(IFERROR(TRIM(INDEX($A12:$P12,MATCH(Settings!$B$8,$A$1:$P$1,0))&amp;""),""),9,2)))+TIME(VALUE(MID(IFERROR(TRIM(INDEX($A12:$P12,MATCH(Settings!$B$8,$A$1:$P$1,0))&amp;""),""),12,2)),VALUE(MID(IFERROR(TRIM(INDEX($A12:$P12,MATCH(Settings!$B$8,$A$1:$P$1,0))&amp;""),""),15,2)),VALUE(MID(IFERROR(TRIM(INDEX($A12:$P12,MATCH(Settings!$B$8,$A$1:$P$1,0))&amp;""),""),18,2)))),"")),""))</f>
        <v/>
      </c>
      <c r="V12" s="22">
        <f>IF(ISNUMBER($U12),DATE(YEAR($U12),MONTH($U12),1),"")</f>
        <v/>
      </c>
      <c r="W12" s="23">
        <f>IF(IFERROR(TRIM(INDEX($A12:$P12,MATCH(Settings!$B$10,$A$1:$P$1,0))&amp;""),"")&lt;&gt;"",IFERROR(TRIM(INDEX($A12:$P12,MATCH(Settings!$B$10,$A$1:$P$1,0))&amp;""),""),IFERROR(TRIM(INDEX($A12:$P12,MATCH(Settings!$B$11,$A$1:$P$1,0))&amp;""),""))</f>
        <v/>
      </c>
      <c r="X12" s="23">
        <f>IFERROR(TRIM(INDEX($A12:$P12,MATCH(Settings!$B$11,$A$1:$P$1,0))&amp;""),"")</f>
        <v/>
      </c>
      <c r="Y12" s="23">
        <f>IFERROR(TRIM(INDEX($A12:$P12,MATCH(Settings!$B$12,$A$1:$P$1,0))&amp;""),"")</f>
        <v/>
      </c>
      <c r="Z12" s="23">
        <f>IFERROR(TRIM(INDEX($A12:$P12,MATCH(Settings!$B$15,$A$1:$P$1,0))&amp;""),"")</f>
        <v/>
      </c>
      <c r="AA12" s="24">
        <f>IFERROR(IF(TRIM(INDEX($A12:$P12,MATCH(Settings!$B$13,$A$1:$P$1,0))&amp;"")="","",VALUE(TRIM(INDEX($A12:$P12,MATCH(Settings!$B$13,$A$1:$P$1,0))&amp;""))),"")</f>
        <v/>
      </c>
      <c r="AB12" s="24">
        <f>IF(NOT(ISNUMBER($AA12)),"",IF(TRIM($R12&amp;"")="Yes",$AA12,0))</f>
        <v/>
      </c>
      <c r="AC12" s="25">
        <f>IF(OR(NOT(ISNUMBER($AB12)),NOT(ISNUMBER(Settings!$D$2))),"",$AB12*Settings!$D$2)</f>
        <v/>
      </c>
      <c r="AD12" s="23">
        <f>IF(AND($AE12="",IFERROR(TRIM(INDEX($A12:$P12,MATCH(Settings!$B$13,$A$1:$P$1,0))&amp;""),"")=""),"",IF((IF($AE12="","; no name or email","")&amp;IF(IFERROR(TRIM(INDEX($A12:$P12,MATCH(Settings!$B$13,$A$1:$P$1,0))&amp;""),"")="","; no hours",IF(NOT(ISNUMBER($AA12)),"; hours not a number",IF($AA12&lt;=0,"; hours zero or less",IF(AND(ISNUMBER(Settings!$D$3),$AA12&gt;Settings!$D$3),"; over "&amp;Settings!$D$3&amp;" hours",""))))&amp;IF(NOT(ISNUMBER($U12)),"; no date",IF($U12&gt;TODAY(),"; date in the future",""))&amp;IF(AND($AE12&lt;&gt;"",ISNUMBER($U12)),IF(COUNTIFS($AE$2:$AE$1001,$AE12,$U$2:$U$1001,$U12,$Y$2:$Y$1001,$Y12)&gt;1,"; possible duplicate",""),""))="","OK",MID(IF($AE12="","; no name or email","")&amp;IF(IFERROR(TRIM(INDEX($A12:$P12,MATCH(Settings!$B$13,$A$1:$P$1,0))&amp;""),"")="","; no hours",IF(NOT(ISNUMBER($AA12)),"; hours not a number",IF($AA12&lt;=0,"; hours zero or less",IF(AND(ISNUMBER(Settings!$D$3),$AA12&gt;Settings!$D$3),"; over "&amp;Settings!$D$3&amp;" hours",""))))&amp;IF(NOT(ISNUMBER($U12)),"; no date",IF($U12&gt;TODAY(),"; date in the future",""))&amp;IF(AND($AE12&lt;&gt;"",ISNUMBER($U12)),IF(COUNTIFS($AE$2:$AE$1001,$AE12,$U$2:$U$1001,$U12,$Y$2:$Y$1001,$Y12)&gt;1,"; possible duplicate",""),""),3,300)))</f>
        <v/>
      </c>
      <c r="AE12" s="26">
        <f>IF(IFERROR(TRIM(INDEX($A12:$P12,MATCH(Settings!$B$11,$A$1:$P$1,0))&amp;""),"")&lt;&gt;"",LOWER(IFERROR(TRIM(INDEX($A12:$P12,MATCH(Settings!$B$11,$A$1:$P$1,0))&amp;""),"")),LOWER(IFERROR(TRIM(INDEX($A12:$P12,MATCH(Settings!$B$10,$A$1:$P$1,0))&amp;""),"")))</f>
        <v/>
      </c>
      <c r="AF12" s="26">
        <f>IF($AE12="","",IF(COUNTIF($AE$2:$AE12,$AE12)=1,MAX($AF$1:$AF11)+1,""))</f>
        <v/>
      </c>
      <c r="AG12" s="26">
        <f>IF(OR($AE12="",NOT(ISNUMBER($V12))),"",IF(COUNTIFS($AE$2:$AE12,$AE12,$V$2:$V12,$V12)=1,1,0))</f>
        <v/>
      </c>
      <c r="AH12" s="26">
        <f>IF(ISNUMBER($U12),$U12,0)</f>
        <v/>
      </c>
    </row>
    <row r="13">
      <c r="A13" s="19" t="inlineStr">
        <is>
          <t>EXAMPLE-12 (delete me)</t>
        </is>
      </c>
      <c r="B13" s="19" t="inlineStr">
        <is>
          <t>2026-10-24T18:22:00.000Z</t>
        </is>
      </c>
      <c r="C13" s="19" t="inlineStr">
        <is>
          <t>2026-10-24T18:17:00.000Z</t>
        </is>
      </c>
      <c r="D13" s="19" t="inlineStr">
        <is>
          <t>2026-10-24</t>
        </is>
      </c>
      <c r="E13" s="19" t="inlineStr">
        <is>
          <t>Elena Madeup</t>
        </is>
      </c>
      <c r="F13" s="19" t="inlineStr">
        <is>
          <t>elena@example.com</t>
        </is>
      </c>
      <c r="G13" s="19" t="inlineStr">
        <is>
          <t>Food bank sorting</t>
        </is>
      </c>
      <c r="H13" s="19" t="n">
        <v>2</v>
      </c>
      <c r="I13" s="19" t="n"/>
      <c r="J13" s="19" t="inlineStr">
        <is>
          <t>saturday-sort</t>
        </is>
      </c>
      <c r="K13" s="19" t="n">
        <v>1</v>
      </c>
      <c r="R13" s="20" t="inlineStr">
        <is>
          <t>Yes</t>
        </is>
      </c>
      <c r="S13" s="20" t="n"/>
      <c r="U13" s="21">
        <f>IF(ISNUMBER(IFERROR(IF(TRIM(INDEX($A13:$P13,MATCH(Settings!$B$9,$A$1:$P$1,0))&amp;"")="","",IF(ISNUMBER(INDEX($A13:$P13,MATCH(Settings!$B$9,$A$1:$P$1,0))),INT(INDEX($A13:$P13,MATCH(Settings!$B$9,$A$1:$P$1,0))),DATE(VALUE(LEFT(INDEX($A13:$P13,MATCH(Settings!$B$9,$A$1:$P$1,0)),4)),VALUE(MID(INDEX($A13:$P13,MATCH(Settings!$B$9,$A$1:$P$1,0)),6,2)),VALUE(MID(INDEX($A13:$P13,MATCH(Settings!$B$9,$A$1:$P$1,0)),9,2))))),"")),IFERROR(IF(TRIM(INDEX($A13:$P13,MATCH(Settings!$B$9,$A$1:$P$1,0))&amp;"")="","",IF(ISNUMBER(INDEX($A13:$P13,MATCH(Settings!$B$9,$A$1:$P$1,0))),INT(INDEX($A13:$P13,MATCH(Settings!$B$9,$A$1:$P$1,0))),DATE(VALUE(LEFT(INDEX($A13:$P13,MATCH(Settings!$B$9,$A$1:$P$1,0)),4)),VALUE(MID(INDEX($A13:$P13,MATCH(Settings!$B$9,$A$1:$P$1,0)),6,2)),VALUE(MID(INDEX($A13:$P13,MATCH(Settings!$B$9,$A$1:$P$1,0)),9,2))))),""),IFERROR(INT(IFERROR(IF(ISNUMBER(INDEX($A13:$P13,MATCH(Settings!$B$8,$A$1:$P$1,0))),INDEX($A13:$P13,MATCH(Settings!$B$8,$A$1:$P$1,0)),DATE(VALUE(LEFT(IFERROR(TRIM(INDEX($A13:$P13,MATCH(Settings!$B$8,$A$1:$P$1,0))&amp;""),""),4)),VALUE(MID(IFERROR(TRIM(INDEX($A13:$P13,MATCH(Settings!$B$8,$A$1:$P$1,0))&amp;""),""),6,2)),VALUE(MID(IFERROR(TRIM(INDEX($A13:$P13,MATCH(Settings!$B$8,$A$1:$P$1,0))&amp;""),""),9,2)))+TIME(VALUE(MID(IFERROR(TRIM(INDEX($A13:$P13,MATCH(Settings!$B$8,$A$1:$P$1,0))&amp;""),""),12,2)),VALUE(MID(IFERROR(TRIM(INDEX($A13:$P13,MATCH(Settings!$B$8,$A$1:$P$1,0))&amp;""),""),15,2)),VALUE(MID(IFERROR(TRIM(INDEX($A13:$P13,MATCH(Settings!$B$8,$A$1:$P$1,0))&amp;""),""),18,2)))),"")),""))</f>
        <v/>
      </c>
      <c r="V13" s="22">
        <f>IF(ISNUMBER($U13),DATE(YEAR($U13),MONTH($U13),1),"")</f>
        <v/>
      </c>
      <c r="W13" s="23">
        <f>IF(IFERROR(TRIM(INDEX($A13:$P13,MATCH(Settings!$B$10,$A$1:$P$1,0))&amp;""),"")&lt;&gt;"",IFERROR(TRIM(INDEX($A13:$P13,MATCH(Settings!$B$10,$A$1:$P$1,0))&amp;""),""),IFERROR(TRIM(INDEX($A13:$P13,MATCH(Settings!$B$11,$A$1:$P$1,0))&amp;""),""))</f>
        <v/>
      </c>
      <c r="X13" s="23">
        <f>IFERROR(TRIM(INDEX($A13:$P13,MATCH(Settings!$B$11,$A$1:$P$1,0))&amp;""),"")</f>
        <v/>
      </c>
      <c r="Y13" s="23">
        <f>IFERROR(TRIM(INDEX($A13:$P13,MATCH(Settings!$B$12,$A$1:$P$1,0))&amp;""),"")</f>
        <v/>
      </c>
      <c r="Z13" s="23">
        <f>IFERROR(TRIM(INDEX($A13:$P13,MATCH(Settings!$B$15,$A$1:$P$1,0))&amp;""),"")</f>
        <v/>
      </c>
      <c r="AA13" s="24">
        <f>IFERROR(IF(TRIM(INDEX($A13:$P13,MATCH(Settings!$B$13,$A$1:$P$1,0))&amp;"")="","",VALUE(TRIM(INDEX($A13:$P13,MATCH(Settings!$B$13,$A$1:$P$1,0))&amp;""))),"")</f>
        <v/>
      </c>
      <c r="AB13" s="24">
        <f>IF(NOT(ISNUMBER($AA13)),"",IF(TRIM($R13&amp;"")="Yes",$AA13,0))</f>
        <v/>
      </c>
      <c r="AC13" s="25">
        <f>IF(OR(NOT(ISNUMBER($AB13)),NOT(ISNUMBER(Settings!$D$2))),"",$AB13*Settings!$D$2)</f>
        <v/>
      </c>
      <c r="AD13" s="23">
        <f>IF(AND($AE13="",IFERROR(TRIM(INDEX($A13:$P13,MATCH(Settings!$B$13,$A$1:$P$1,0))&amp;""),"")=""),"",IF((IF($AE13="","; no name or email","")&amp;IF(IFERROR(TRIM(INDEX($A13:$P13,MATCH(Settings!$B$13,$A$1:$P$1,0))&amp;""),"")="","; no hours",IF(NOT(ISNUMBER($AA13)),"; hours not a number",IF($AA13&lt;=0,"; hours zero or less",IF(AND(ISNUMBER(Settings!$D$3),$AA13&gt;Settings!$D$3),"; over "&amp;Settings!$D$3&amp;" hours",""))))&amp;IF(NOT(ISNUMBER($U13)),"; no date",IF($U13&gt;TODAY(),"; date in the future",""))&amp;IF(AND($AE13&lt;&gt;"",ISNUMBER($U13)),IF(COUNTIFS($AE$2:$AE$1001,$AE13,$U$2:$U$1001,$U13,$Y$2:$Y$1001,$Y13)&gt;1,"; possible duplicate",""),""))="","OK",MID(IF($AE13="","; no name or email","")&amp;IF(IFERROR(TRIM(INDEX($A13:$P13,MATCH(Settings!$B$13,$A$1:$P$1,0))&amp;""),"")="","; no hours",IF(NOT(ISNUMBER($AA13)),"; hours not a number",IF($AA13&lt;=0,"; hours zero or less",IF(AND(ISNUMBER(Settings!$D$3),$AA13&gt;Settings!$D$3),"; over "&amp;Settings!$D$3&amp;" hours",""))))&amp;IF(NOT(ISNUMBER($U13)),"; no date",IF($U13&gt;TODAY(),"; date in the future",""))&amp;IF(AND($AE13&lt;&gt;"",ISNUMBER($U13)),IF(COUNTIFS($AE$2:$AE$1001,$AE13,$U$2:$U$1001,$U13,$Y$2:$Y$1001,$Y13)&gt;1,"; possible duplicate",""),""),3,300)))</f>
        <v/>
      </c>
      <c r="AE13" s="26">
        <f>IF(IFERROR(TRIM(INDEX($A13:$P13,MATCH(Settings!$B$11,$A$1:$P$1,0))&amp;""),"")&lt;&gt;"",LOWER(IFERROR(TRIM(INDEX($A13:$P13,MATCH(Settings!$B$11,$A$1:$P$1,0))&amp;""),"")),LOWER(IFERROR(TRIM(INDEX($A13:$P13,MATCH(Settings!$B$10,$A$1:$P$1,0))&amp;""),"")))</f>
        <v/>
      </c>
      <c r="AF13" s="26">
        <f>IF($AE13="","",IF(COUNTIF($AE$2:$AE13,$AE13)=1,MAX($AF$1:$AF12)+1,""))</f>
        <v/>
      </c>
      <c r="AG13" s="26">
        <f>IF(OR($AE13="",NOT(ISNUMBER($V13))),"",IF(COUNTIFS($AE$2:$AE13,$AE13,$V$2:$V13,$V13)=1,1,0))</f>
        <v/>
      </c>
      <c r="AH13" s="26">
        <f>IF(ISNUMBER($U13),$U13,0)</f>
        <v/>
      </c>
    </row>
    <row r="14">
      <c r="R14" s="27" t="n"/>
      <c r="S14" s="27" t="n"/>
      <c r="U14" s="21">
        <f>IF(ISNUMBER(IFERROR(IF(TRIM(INDEX($A14:$P14,MATCH(Settings!$B$9,$A$1:$P$1,0))&amp;"")="","",IF(ISNUMBER(INDEX($A14:$P14,MATCH(Settings!$B$9,$A$1:$P$1,0))),INT(INDEX($A14:$P14,MATCH(Settings!$B$9,$A$1:$P$1,0))),DATE(VALUE(LEFT(INDEX($A14:$P14,MATCH(Settings!$B$9,$A$1:$P$1,0)),4)),VALUE(MID(INDEX($A14:$P14,MATCH(Settings!$B$9,$A$1:$P$1,0)),6,2)),VALUE(MID(INDEX($A14:$P14,MATCH(Settings!$B$9,$A$1:$P$1,0)),9,2))))),"")),IFERROR(IF(TRIM(INDEX($A14:$P14,MATCH(Settings!$B$9,$A$1:$P$1,0))&amp;"")="","",IF(ISNUMBER(INDEX($A14:$P14,MATCH(Settings!$B$9,$A$1:$P$1,0))),INT(INDEX($A14:$P14,MATCH(Settings!$B$9,$A$1:$P$1,0))),DATE(VALUE(LEFT(INDEX($A14:$P14,MATCH(Settings!$B$9,$A$1:$P$1,0)),4)),VALUE(MID(INDEX($A14:$P14,MATCH(Settings!$B$9,$A$1:$P$1,0)),6,2)),VALUE(MID(INDEX($A14:$P14,MATCH(Settings!$B$9,$A$1:$P$1,0)),9,2))))),""),IFERROR(INT(IFERROR(IF(ISNUMBER(INDEX($A14:$P14,MATCH(Settings!$B$8,$A$1:$P$1,0))),INDEX($A14:$P14,MATCH(Settings!$B$8,$A$1:$P$1,0)),DATE(VALUE(LEFT(IFERROR(TRIM(INDEX($A14:$P14,MATCH(Settings!$B$8,$A$1:$P$1,0))&amp;""),""),4)),VALUE(MID(IFERROR(TRIM(INDEX($A14:$P14,MATCH(Settings!$B$8,$A$1:$P$1,0))&amp;""),""),6,2)),VALUE(MID(IFERROR(TRIM(INDEX($A14:$P14,MATCH(Settings!$B$8,$A$1:$P$1,0))&amp;""),""),9,2)))+TIME(VALUE(MID(IFERROR(TRIM(INDEX($A14:$P14,MATCH(Settings!$B$8,$A$1:$P$1,0))&amp;""),""),12,2)),VALUE(MID(IFERROR(TRIM(INDEX($A14:$P14,MATCH(Settings!$B$8,$A$1:$P$1,0))&amp;""),""),15,2)),VALUE(MID(IFERROR(TRIM(INDEX($A14:$P14,MATCH(Settings!$B$8,$A$1:$P$1,0))&amp;""),""),18,2)))),"")),""))</f>
        <v/>
      </c>
      <c r="V14" s="22">
        <f>IF(ISNUMBER($U14),DATE(YEAR($U14),MONTH($U14),1),"")</f>
        <v/>
      </c>
      <c r="W14" s="23">
        <f>IF(IFERROR(TRIM(INDEX($A14:$P14,MATCH(Settings!$B$10,$A$1:$P$1,0))&amp;""),"")&lt;&gt;"",IFERROR(TRIM(INDEX($A14:$P14,MATCH(Settings!$B$10,$A$1:$P$1,0))&amp;""),""),IFERROR(TRIM(INDEX($A14:$P14,MATCH(Settings!$B$11,$A$1:$P$1,0))&amp;""),""))</f>
        <v/>
      </c>
      <c r="X14" s="23">
        <f>IFERROR(TRIM(INDEX($A14:$P14,MATCH(Settings!$B$11,$A$1:$P$1,0))&amp;""),"")</f>
        <v/>
      </c>
      <c r="Y14" s="23">
        <f>IFERROR(TRIM(INDEX($A14:$P14,MATCH(Settings!$B$12,$A$1:$P$1,0))&amp;""),"")</f>
        <v/>
      </c>
      <c r="Z14" s="23">
        <f>IFERROR(TRIM(INDEX($A14:$P14,MATCH(Settings!$B$15,$A$1:$P$1,0))&amp;""),"")</f>
        <v/>
      </c>
      <c r="AA14" s="24">
        <f>IFERROR(IF(TRIM(INDEX($A14:$P14,MATCH(Settings!$B$13,$A$1:$P$1,0))&amp;"")="","",VALUE(TRIM(INDEX($A14:$P14,MATCH(Settings!$B$13,$A$1:$P$1,0))&amp;""))),"")</f>
        <v/>
      </c>
      <c r="AB14" s="24">
        <f>IF(NOT(ISNUMBER($AA14)),"",IF(TRIM($R14&amp;"")="Yes",$AA14,0))</f>
        <v/>
      </c>
      <c r="AC14" s="25">
        <f>IF(OR(NOT(ISNUMBER($AB14)),NOT(ISNUMBER(Settings!$D$2))),"",$AB14*Settings!$D$2)</f>
        <v/>
      </c>
      <c r="AD14" s="23">
        <f>IF(AND($AE14="",IFERROR(TRIM(INDEX($A14:$P14,MATCH(Settings!$B$13,$A$1:$P$1,0))&amp;""),"")=""),"",IF((IF($AE14="","; no name or email","")&amp;IF(IFERROR(TRIM(INDEX($A14:$P14,MATCH(Settings!$B$13,$A$1:$P$1,0))&amp;""),"")="","; no hours",IF(NOT(ISNUMBER($AA14)),"; hours not a number",IF($AA14&lt;=0,"; hours zero or less",IF(AND(ISNUMBER(Settings!$D$3),$AA14&gt;Settings!$D$3),"; over "&amp;Settings!$D$3&amp;" hours",""))))&amp;IF(NOT(ISNUMBER($U14)),"; no date",IF($U14&gt;TODAY(),"; date in the future",""))&amp;IF(AND($AE14&lt;&gt;"",ISNUMBER($U14)),IF(COUNTIFS($AE$2:$AE$1001,$AE14,$U$2:$U$1001,$U14,$Y$2:$Y$1001,$Y14)&gt;1,"; possible duplicate",""),""))="","OK",MID(IF($AE14="","; no name or email","")&amp;IF(IFERROR(TRIM(INDEX($A14:$P14,MATCH(Settings!$B$13,$A$1:$P$1,0))&amp;""),"")="","; no hours",IF(NOT(ISNUMBER($AA14)),"; hours not a number",IF($AA14&lt;=0,"; hours zero or less",IF(AND(ISNUMBER(Settings!$D$3),$AA14&gt;Settings!$D$3),"; over "&amp;Settings!$D$3&amp;" hours",""))))&amp;IF(NOT(ISNUMBER($U14)),"; no date",IF($U14&gt;TODAY(),"; date in the future",""))&amp;IF(AND($AE14&lt;&gt;"",ISNUMBER($U14)),IF(COUNTIFS($AE$2:$AE$1001,$AE14,$U$2:$U$1001,$U14,$Y$2:$Y$1001,$Y14)&gt;1,"; possible duplicate",""),""),3,300)))</f>
        <v/>
      </c>
      <c r="AE14" s="26">
        <f>IF(IFERROR(TRIM(INDEX($A14:$P14,MATCH(Settings!$B$11,$A$1:$P$1,0))&amp;""),"")&lt;&gt;"",LOWER(IFERROR(TRIM(INDEX($A14:$P14,MATCH(Settings!$B$11,$A$1:$P$1,0))&amp;""),"")),LOWER(IFERROR(TRIM(INDEX($A14:$P14,MATCH(Settings!$B$10,$A$1:$P$1,0))&amp;""),"")))</f>
        <v/>
      </c>
      <c r="AF14" s="26">
        <f>IF($AE14="","",IF(COUNTIF($AE$2:$AE14,$AE14)=1,MAX($AF$1:$AF13)+1,""))</f>
        <v/>
      </c>
      <c r="AG14" s="26">
        <f>IF(OR($AE14="",NOT(ISNUMBER($V14))),"",IF(COUNTIFS($AE$2:$AE14,$AE14,$V$2:$V14,$V14)=1,1,0))</f>
        <v/>
      </c>
      <c r="AH14" s="26">
        <f>IF(ISNUMBER($U14),$U14,0)</f>
        <v/>
      </c>
    </row>
    <row r="15">
      <c r="R15" s="27" t="n"/>
      <c r="S15" s="27" t="n"/>
      <c r="U15" s="21">
        <f>IF(ISNUMBER(IFERROR(IF(TRIM(INDEX($A15:$P15,MATCH(Settings!$B$9,$A$1:$P$1,0))&amp;"")="","",IF(ISNUMBER(INDEX($A15:$P15,MATCH(Settings!$B$9,$A$1:$P$1,0))),INT(INDEX($A15:$P15,MATCH(Settings!$B$9,$A$1:$P$1,0))),DATE(VALUE(LEFT(INDEX($A15:$P15,MATCH(Settings!$B$9,$A$1:$P$1,0)),4)),VALUE(MID(INDEX($A15:$P15,MATCH(Settings!$B$9,$A$1:$P$1,0)),6,2)),VALUE(MID(INDEX($A15:$P15,MATCH(Settings!$B$9,$A$1:$P$1,0)),9,2))))),"")),IFERROR(IF(TRIM(INDEX($A15:$P15,MATCH(Settings!$B$9,$A$1:$P$1,0))&amp;"")="","",IF(ISNUMBER(INDEX($A15:$P15,MATCH(Settings!$B$9,$A$1:$P$1,0))),INT(INDEX($A15:$P15,MATCH(Settings!$B$9,$A$1:$P$1,0))),DATE(VALUE(LEFT(INDEX($A15:$P15,MATCH(Settings!$B$9,$A$1:$P$1,0)),4)),VALUE(MID(INDEX($A15:$P15,MATCH(Settings!$B$9,$A$1:$P$1,0)),6,2)),VALUE(MID(INDEX($A15:$P15,MATCH(Settings!$B$9,$A$1:$P$1,0)),9,2))))),""),IFERROR(INT(IFERROR(IF(ISNUMBER(INDEX($A15:$P15,MATCH(Settings!$B$8,$A$1:$P$1,0))),INDEX($A15:$P15,MATCH(Settings!$B$8,$A$1:$P$1,0)),DATE(VALUE(LEFT(IFERROR(TRIM(INDEX($A15:$P15,MATCH(Settings!$B$8,$A$1:$P$1,0))&amp;""),""),4)),VALUE(MID(IFERROR(TRIM(INDEX($A15:$P15,MATCH(Settings!$B$8,$A$1:$P$1,0))&amp;""),""),6,2)),VALUE(MID(IFERROR(TRIM(INDEX($A15:$P15,MATCH(Settings!$B$8,$A$1:$P$1,0))&amp;""),""),9,2)))+TIME(VALUE(MID(IFERROR(TRIM(INDEX($A15:$P15,MATCH(Settings!$B$8,$A$1:$P$1,0))&amp;""),""),12,2)),VALUE(MID(IFERROR(TRIM(INDEX($A15:$P15,MATCH(Settings!$B$8,$A$1:$P$1,0))&amp;""),""),15,2)),VALUE(MID(IFERROR(TRIM(INDEX($A15:$P15,MATCH(Settings!$B$8,$A$1:$P$1,0))&amp;""),""),18,2)))),"")),""))</f>
        <v/>
      </c>
      <c r="V15" s="22">
        <f>IF(ISNUMBER($U15),DATE(YEAR($U15),MONTH($U15),1),"")</f>
        <v/>
      </c>
      <c r="W15" s="23">
        <f>IF(IFERROR(TRIM(INDEX($A15:$P15,MATCH(Settings!$B$10,$A$1:$P$1,0))&amp;""),"")&lt;&gt;"",IFERROR(TRIM(INDEX($A15:$P15,MATCH(Settings!$B$10,$A$1:$P$1,0))&amp;""),""),IFERROR(TRIM(INDEX($A15:$P15,MATCH(Settings!$B$11,$A$1:$P$1,0))&amp;""),""))</f>
        <v/>
      </c>
      <c r="X15" s="23">
        <f>IFERROR(TRIM(INDEX($A15:$P15,MATCH(Settings!$B$11,$A$1:$P$1,0))&amp;""),"")</f>
        <v/>
      </c>
      <c r="Y15" s="23">
        <f>IFERROR(TRIM(INDEX($A15:$P15,MATCH(Settings!$B$12,$A$1:$P$1,0))&amp;""),"")</f>
        <v/>
      </c>
      <c r="Z15" s="23">
        <f>IFERROR(TRIM(INDEX($A15:$P15,MATCH(Settings!$B$15,$A$1:$P$1,0))&amp;""),"")</f>
        <v/>
      </c>
      <c r="AA15" s="24">
        <f>IFERROR(IF(TRIM(INDEX($A15:$P15,MATCH(Settings!$B$13,$A$1:$P$1,0))&amp;"")="","",VALUE(TRIM(INDEX($A15:$P15,MATCH(Settings!$B$13,$A$1:$P$1,0))&amp;""))),"")</f>
        <v/>
      </c>
      <c r="AB15" s="24">
        <f>IF(NOT(ISNUMBER($AA15)),"",IF(TRIM($R15&amp;"")="Yes",$AA15,0))</f>
        <v/>
      </c>
      <c r="AC15" s="25">
        <f>IF(OR(NOT(ISNUMBER($AB15)),NOT(ISNUMBER(Settings!$D$2))),"",$AB15*Settings!$D$2)</f>
        <v/>
      </c>
      <c r="AD15" s="23">
        <f>IF(AND($AE15="",IFERROR(TRIM(INDEX($A15:$P15,MATCH(Settings!$B$13,$A$1:$P$1,0))&amp;""),"")=""),"",IF((IF($AE15="","; no name or email","")&amp;IF(IFERROR(TRIM(INDEX($A15:$P15,MATCH(Settings!$B$13,$A$1:$P$1,0))&amp;""),"")="","; no hours",IF(NOT(ISNUMBER($AA15)),"; hours not a number",IF($AA15&lt;=0,"; hours zero or less",IF(AND(ISNUMBER(Settings!$D$3),$AA15&gt;Settings!$D$3),"; over "&amp;Settings!$D$3&amp;" hours",""))))&amp;IF(NOT(ISNUMBER($U15)),"; no date",IF($U15&gt;TODAY(),"; date in the future",""))&amp;IF(AND($AE15&lt;&gt;"",ISNUMBER($U15)),IF(COUNTIFS($AE$2:$AE$1001,$AE15,$U$2:$U$1001,$U15,$Y$2:$Y$1001,$Y15)&gt;1,"; possible duplicate",""),""))="","OK",MID(IF($AE15="","; no name or email","")&amp;IF(IFERROR(TRIM(INDEX($A15:$P15,MATCH(Settings!$B$13,$A$1:$P$1,0))&amp;""),"")="","; no hours",IF(NOT(ISNUMBER($AA15)),"; hours not a number",IF($AA15&lt;=0,"; hours zero or less",IF(AND(ISNUMBER(Settings!$D$3),$AA15&gt;Settings!$D$3),"; over "&amp;Settings!$D$3&amp;" hours",""))))&amp;IF(NOT(ISNUMBER($U15)),"; no date",IF($U15&gt;TODAY(),"; date in the future",""))&amp;IF(AND($AE15&lt;&gt;"",ISNUMBER($U15)),IF(COUNTIFS($AE$2:$AE$1001,$AE15,$U$2:$U$1001,$U15,$Y$2:$Y$1001,$Y15)&gt;1,"; possible duplicate",""),""),3,300)))</f>
        <v/>
      </c>
      <c r="AE15" s="26">
        <f>IF(IFERROR(TRIM(INDEX($A15:$P15,MATCH(Settings!$B$11,$A$1:$P$1,0))&amp;""),"")&lt;&gt;"",LOWER(IFERROR(TRIM(INDEX($A15:$P15,MATCH(Settings!$B$11,$A$1:$P$1,0))&amp;""),"")),LOWER(IFERROR(TRIM(INDEX($A15:$P15,MATCH(Settings!$B$10,$A$1:$P$1,0))&amp;""),"")))</f>
        <v/>
      </c>
      <c r="AF15" s="26">
        <f>IF($AE15="","",IF(COUNTIF($AE$2:$AE15,$AE15)=1,MAX($AF$1:$AF14)+1,""))</f>
        <v/>
      </c>
      <c r="AG15" s="26">
        <f>IF(OR($AE15="",NOT(ISNUMBER($V15))),"",IF(COUNTIFS($AE$2:$AE15,$AE15,$V$2:$V15,$V15)=1,1,0))</f>
        <v/>
      </c>
      <c r="AH15" s="26">
        <f>IF(ISNUMBER($U15),$U15,0)</f>
        <v/>
      </c>
    </row>
    <row r="16">
      <c r="R16" s="27" t="n"/>
      <c r="S16" s="27" t="n"/>
      <c r="U16" s="21">
        <f>IF(ISNUMBER(IFERROR(IF(TRIM(INDEX($A16:$P16,MATCH(Settings!$B$9,$A$1:$P$1,0))&amp;"")="","",IF(ISNUMBER(INDEX($A16:$P16,MATCH(Settings!$B$9,$A$1:$P$1,0))),INT(INDEX($A16:$P16,MATCH(Settings!$B$9,$A$1:$P$1,0))),DATE(VALUE(LEFT(INDEX($A16:$P16,MATCH(Settings!$B$9,$A$1:$P$1,0)),4)),VALUE(MID(INDEX($A16:$P16,MATCH(Settings!$B$9,$A$1:$P$1,0)),6,2)),VALUE(MID(INDEX($A16:$P16,MATCH(Settings!$B$9,$A$1:$P$1,0)),9,2))))),"")),IFERROR(IF(TRIM(INDEX($A16:$P16,MATCH(Settings!$B$9,$A$1:$P$1,0))&amp;"")="","",IF(ISNUMBER(INDEX($A16:$P16,MATCH(Settings!$B$9,$A$1:$P$1,0))),INT(INDEX($A16:$P16,MATCH(Settings!$B$9,$A$1:$P$1,0))),DATE(VALUE(LEFT(INDEX($A16:$P16,MATCH(Settings!$B$9,$A$1:$P$1,0)),4)),VALUE(MID(INDEX($A16:$P16,MATCH(Settings!$B$9,$A$1:$P$1,0)),6,2)),VALUE(MID(INDEX($A16:$P16,MATCH(Settings!$B$9,$A$1:$P$1,0)),9,2))))),""),IFERROR(INT(IFERROR(IF(ISNUMBER(INDEX($A16:$P16,MATCH(Settings!$B$8,$A$1:$P$1,0))),INDEX($A16:$P16,MATCH(Settings!$B$8,$A$1:$P$1,0)),DATE(VALUE(LEFT(IFERROR(TRIM(INDEX($A16:$P16,MATCH(Settings!$B$8,$A$1:$P$1,0))&amp;""),""),4)),VALUE(MID(IFERROR(TRIM(INDEX($A16:$P16,MATCH(Settings!$B$8,$A$1:$P$1,0))&amp;""),""),6,2)),VALUE(MID(IFERROR(TRIM(INDEX($A16:$P16,MATCH(Settings!$B$8,$A$1:$P$1,0))&amp;""),""),9,2)))+TIME(VALUE(MID(IFERROR(TRIM(INDEX($A16:$P16,MATCH(Settings!$B$8,$A$1:$P$1,0))&amp;""),""),12,2)),VALUE(MID(IFERROR(TRIM(INDEX($A16:$P16,MATCH(Settings!$B$8,$A$1:$P$1,0))&amp;""),""),15,2)),VALUE(MID(IFERROR(TRIM(INDEX($A16:$P16,MATCH(Settings!$B$8,$A$1:$P$1,0))&amp;""),""),18,2)))),"")),""))</f>
        <v/>
      </c>
      <c r="V16" s="22">
        <f>IF(ISNUMBER($U16),DATE(YEAR($U16),MONTH($U16),1),"")</f>
        <v/>
      </c>
      <c r="W16" s="23">
        <f>IF(IFERROR(TRIM(INDEX($A16:$P16,MATCH(Settings!$B$10,$A$1:$P$1,0))&amp;""),"")&lt;&gt;"",IFERROR(TRIM(INDEX($A16:$P16,MATCH(Settings!$B$10,$A$1:$P$1,0))&amp;""),""),IFERROR(TRIM(INDEX($A16:$P16,MATCH(Settings!$B$11,$A$1:$P$1,0))&amp;""),""))</f>
        <v/>
      </c>
      <c r="X16" s="23">
        <f>IFERROR(TRIM(INDEX($A16:$P16,MATCH(Settings!$B$11,$A$1:$P$1,0))&amp;""),"")</f>
        <v/>
      </c>
      <c r="Y16" s="23">
        <f>IFERROR(TRIM(INDEX($A16:$P16,MATCH(Settings!$B$12,$A$1:$P$1,0))&amp;""),"")</f>
        <v/>
      </c>
      <c r="Z16" s="23">
        <f>IFERROR(TRIM(INDEX($A16:$P16,MATCH(Settings!$B$15,$A$1:$P$1,0))&amp;""),"")</f>
        <v/>
      </c>
      <c r="AA16" s="24">
        <f>IFERROR(IF(TRIM(INDEX($A16:$P16,MATCH(Settings!$B$13,$A$1:$P$1,0))&amp;"")="","",VALUE(TRIM(INDEX($A16:$P16,MATCH(Settings!$B$13,$A$1:$P$1,0))&amp;""))),"")</f>
        <v/>
      </c>
      <c r="AB16" s="24">
        <f>IF(NOT(ISNUMBER($AA16)),"",IF(TRIM($R16&amp;"")="Yes",$AA16,0))</f>
        <v/>
      </c>
      <c r="AC16" s="25">
        <f>IF(OR(NOT(ISNUMBER($AB16)),NOT(ISNUMBER(Settings!$D$2))),"",$AB16*Settings!$D$2)</f>
        <v/>
      </c>
      <c r="AD16" s="23">
        <f>IF(AND($AE16="",IFERROR(TRIM(INDEX($A16:$P16,MATCH(Settings!$B$13,$A$1:$P$1,0))&amp;""),"")=""),"",IF((IF($AE16="","; no name or email","")&amp;IF(IFERROR(TRIM(INDEX($A16:$P16,MATCH(Settings!$B$13,$A$1:$P$1,0))&amp;""),"")="","; no hours",IF(NOT(ISNUMBER($AA16)),"; hours not a number",IF($AA16&lt;=0,"; hours zero or less",IF(AND(ISNUMBER(Settings!$D$3),$AA16&gt;Settings!$D$3),"; over "&amp;Settings!$D$3&amp;" hours",""))))&amp;IF(NOT(ISNUMBER($U16)),"; no date",IF($U16&gt;TODAY(),"; date in the future",""))&amp;IF(AND($AE16&lt;&gt;"",ISNUMBER($U16)),IF(COUNTIFS($AE$2:$AE$1001,$AE16,$U$2:$U$1001,$U16,$Y$2:$Y$1001,$Y16)&gt;1,"; possible duplicate",""),""))="","OK",MID(IF($AE16="","; no name or email","")&amp;IF(IFERROR(TRIM(INDEX($A16:$P16,MATCH(Settings!$B$13,$A$1:$P$1,0))&amp;""),"")="","; no hours",IF(NOT(ISNUMBER($AA16)),"; hours not a number",IF($AA16&lt;=0,"; hours zero or less",IF(AND(ISNUMBER(Settings!$D$3),$AA16&gt;Settings!$D$3),"; over "&amp;Settings!$D$3&amp;" hours",""))))&amp;IF(NOT(ISNUMBER($U16)),"; no date",IF($U16&gt;TODAY(),"; date in the future",""))&amp;IF(AND($AE16&lt;&gt;"",ISNUMBER($U16)),IF(COUNTIFS($AE$2:$AE$1001,$AE16,$U$2:$U$1001,$U16,$Y$2:$Y$1001,$Y16)&gt;1,"; possible duplicate",""),""),3,300)))</f>
        <v/>
      </c>
      <c r="AE16" s="26">
        <f>IF(IFERROR(TRIM(INDEX($A16:$P16,MATCH(Settings!$B$11,$A$1:$P$1,0))&amp;""),"")&lt;&gt;"",LOWER(IFERROR(TRIM(INDEX($A16:$P16,MATCH(Settings!$B$11,$A$1:$P$1,0))&amp;""),"")),LOWER(IFERROR(TRIM(INDEX($A16:$P16,MATCH(Settings!$B$10,$A$1:$P$1,0))&amp;""),"")))</f>
        <v/>
      </c>
      <c r="AF16" s="26">
        <f>IF($AE16="","",IF(COUNTIF($AE$2:$AE16,$AE16)=1,MAX($AF$1:$AF15)+1,""))</f>
        <v/>
      </c>
      <c r="AG16" s="26">
        <f>IF(OR($AE16="",NOT(ISNUMBER($V16))),"",IF(COUNTIFS($AE$2:$AE16,$AE16,$V$2:$V16,$V16)=1,1,0))</f>
        <v/>
      </c>
      <c r="AH16" s="26">
        <f>IF(ISNUMBER($U16),$U16,0)</f>
        <v/>
      </c>
    </row>
    <row r="17">
      <c r="R17" s="27" t="n"/>
      <c r="S17" s="27" t="n"/>
      <c r="U17" s="21">
        <f>IF(ISNUMBER(IFERROR(IF(TRIM(INDEX($A17:$P17,MATCH(Settings!$B$9,$A$1:$P$1,0))&amp;"")="","",IF(ISNUMBER(INDEX($A17:$P17,MATCH(Settings!$B$9,$A$1:$P$1,0))),INT(INDEX($A17:$P17,MATCH(Settings!$B$9,$A$1:$P$1,0))),DATE(VALUE(LEFT(INDEX($A17:$P17,MATCH(Settings!$B$9,$A$1:$P$1,0)),4)),VALUE(MID(INDEX($A17:$P17,MATCH(Settings!$B$9,$A$1:$P$1,0)),6,2)),VALUE(MID(INDEX($A17:$P17,MATCH(Settings!$B$9,$A$1:$P$1,0)),9,2))))),"")),IFERROR(IF(TRIM(INDEX($A17:$P17,MATCH(Settings!$B$9,$A$1:$P$1,0))&amp;"")="","",IF(ISNUMBER(INDEX($A17:$P17,MATCH(Settings!$B$9,$A$1:$P$1,0))),INT(INDEX($A17:$P17,MATCH(Settings!$B$9,$A$1:$P$1,0))),DATE(VALUE(LEFT(INDEX($A17:$P17,MATCH(Settings!$B$9,$A$1:$P$1,0)),4)),VALUE(MID(INDEX($A17:$P17,MATCH(Settings!$B$9,$A$1:$P$1,0)),6,2)),VALUE(MID(INDEX($A17:$P17,MATCH(Settings!$B$9,$A$1:$P$1,0)),9,2))))),""),IFERROR(INT(IFERROR(IF(ISNUMBER(INDEX($A17:$P17,MATCH(Settings!$B$8,$A$1:$P$1,0))),INDEX($A17:$P17,MATCH(Settings!$B$8,$A$1:$P$1,0)),DATE(VALUE(LEFT(IFERROR(TRIM(INDEX($A17:$P17,MATCH(Settings!$B$8,$A$1:$P$1,0))&amp;""),""),4)),VALUE(MID(IFERROR(TRIM(INDEX($A17:$P17,MATCH(Settings!$B$8,$A$1:$P$1,0))&amp;""),""),6,2)),VALUE(MID(IFERROR(TRIM(INDEX($A17:$P17,MATCH(Settings!$B$8,$A$1:$P$1,0))&amp;""),""),9,2)))+TIME(VALUE(MID(IFERROR(TRIM(INDEX($A17:$P17,MATCH(Settings!$B$8,$A$1:$P$1,0))&amp;""),""),12,2)),VALUE(MID(IFERROR(TRIM(INDEX($A17:$P17,MATCH(Settings!$B$8,$A$1:$P$1,0))&amp;""),""),15,2)),VALUE(MID(IFERROR(TRIM(INDEX($A17:$P17,MATCH(Settings!$B$8,$A$1:$P$1,0))&amp;""),""),18,2)))),"")),""))</f>
        <v/>
      </c>
      <c r="V17" s="22">
        <f>IF(ISNUMBER($U17),DATE(YEAR($U17),MONTH($U17),1),"")</f>
        <v/>
      </c>
      <c r="W17" s="23">
        <f>IF(IFERROR(TRIM(INDEX($A17:$P17,MATCH(Settings!$B$10,$A$1:$P$1,0))&amp;""),"")&lt;&gt;"",IFERROR(TRIM(INDEX($A17:$P17,MATCH(Settings!$B$10,$A$1:$P$1,0))&amp;""),""),IFERROR(TRIM(INDEX($A17:$P17,MATCH(Settings!$B$11,$A$1:$P$1,0))&amp;""),""))</f>
        <v/>
      </c>
      <c r="X17" s="23">
        <f>IFERROR(TRIM(INDEX($A17:$P17,MATCH(Settings!$B$11,$A$1:$P$1,0))&amp;""),"")</f>
        <v/>
      </c>
      <c r="Y17" s="23">
        <f>IFERROR(TRIM(INDEX($A17:$P17,MATCH(Settings!$B$12,$A$1:$P$1,0))&amp;""),"")</f>
        <v/>
      </c>
      <c r="Z17" s="23">
        <f>IFERROR(TRIM(INDEX($A17:$P17,MATCH(Settings!$B$15,$A$1:$P$1,0))&amp;""),"")</f>
        <v/>
      </c>
      <c r="AA17" s="24">
        <f>IFERROR(IF(TRIM(INDEX($A17:$P17,MATCH(Settings!$B$13,$A$1:$P$1,0))&amp;"")="","",VALUE(TRIM(INDEX($A17:$P17,MATCH(Settings!$B$13,$A$1:$P$1,0))&amp;""))),"")</f>
        <v/>
      </c>
      <c r="AB17" s="24">
        <f>IF(NOT(ISNUMBER($AA17)),"",IF(TRIM($R17&amp;"")="Yes",$AA17,0))</f>
        <v/>
      </c>
      <c r="AC17" s="25">
        <f>IF(OR(NOT(ISNUMBER($AB17)),NOT(ISNUMBER(Settings!$D$2))),"",$AB17*Settings!$D$2)</f>
        <v/>
      </c>
      <c r="AD17" s="23">
        <f>IF(AND($AE17="",IFERROR(TRIM(INDEX($A17:$P17,MATCH(Settings!$B$13,$A$1:$P$1,0))&amp;""),"")=""),"",IF((IF($AE17="","; no name or email","")&amp;IF(IFERROR(TRIM(INDEX($A17:$P17,MATCH(Settings!$B$13,$A$1:$P$1,0))&amp;""),"")="","; no hours",IF(NOT(ISNUMBER($AA17)),"; hours not a number",IF($AA17&lt;=0,"; hours zero or less",IF(AND(ISNUMBER(Settings!$D$3),$AA17&gt;Settings!$D$3),"; over "&amp;Settings!$D$3&amp;" hours",""))))&amp;IF(NOT(ISNUMBER($U17)),"; no date",IF($U17&gt;TODAY(),"; date in the future",""))&amp;IF(AND($AE17&lt;&gt;"",ISNUMBER($U17)),IF(COUNTIFS($AE$2:$AE$1001,$AE17,$U$2:$U$1001,$U17,$Y$2:$Y$1001,$Y17)&gt;1,"; possible duplicate",""),""))="","OK",MID(IF($AE17="","; no name or email","")&amp;IF(IFERROR(TRIM(INDEX($A17:$P17,MATCH(Settings!$B$13,$A$1:$P$1,0))&amp;""),"")="","; no hours",IF(NOT(ISNUMBER($AA17)),"; hours not a number",IF($AA17&lt;=0,"; hours zero or less",IF(AND(ISNUMBER(Settings!$D$3),$AA17&gt;Settings!$D$3),"; over "&amp;Settings!$D$3&amp;" hours",""))))&amp;IF(NOT(ISNUMBER($U17)),"; no date",IF($U17&gt;TODAY(),"; date in the future",""))&amp;IF(AND($AE17&lt;&gt;"",ISNUMBER($U17)),IF(COUNTIFS($AE$2:$AE$1001,$AE17,$U$2:$U$1001,$U17,$Y$2:$Y$1001,$Y17)&gt;1,"; possible duplicate",""),""),3,300)))</f>
        <v/>
      </c>
      <c r="AE17" s="26">
        <f>IF(IFERROR(TRIM(INDEX($A17:$P17,MATCH(Settings!$B$11,$A$1:$P$1,0))&amp;""),"")&lt;&gt;"",LOWER(IFERROR(TRIM(INDEX($A17:$P17,MATCH(Settings!$B$11,$A$1:$P$1,0))&amp;""),"")),LOWER(IFERROR(TRIM(INDEX($A17:$P17,MATCH(Settings!$B$10,$A$1:$P$1,0))&amp;""),"")))</f>
        <v/>
      </c>
      <c r="AF17" s="26">
        <f>IF($AE17="","",IF(COUNTIF($AE$2:$AE17,$AE17)=1,MAX($AF$1:$AF16)+1,""))</f>
        <v/>
      </c>
      <c r="AG17" s="26">
        <f>IF(OR($AE17="",NOT(ISNUMBER($V17))),"",IF(COUNTIFS($AE$2:$AE17,$AE17,$V$2:$V17,$V17)=1,1,0))</f>
        <v/>
      </c>
      <c r="AH17" s="26">
        <f>IF(ISNUMBER($U17),$U17,0)</f>
        <v/>
      </c>
    </row>
    <row r="18">
      <c r="R18" s="27" t="n"/>
      <c r="S18" s="27" t="n"/>
      <c r="U18" s="21">
        <f>IF(ISNUMBER(IFERROR(IF(TRIM(INDEX($A18:$P18,MATCH(Settings!$B$9,$A$1:$P$1,0))&amp;"")="","",IF(ISNUMBER(INDEX($A18:$P18,MATCH(Settings!$B$9,$A$1:$P$1,0))),INT(INDEX($A18:$P18,MATCH(Settings!$B$9,$A$1:$P$1,0))),DATE(VALUE(LEFT(INDEX($A18:$P18,MATCH(Settings!$B$9,$A$1:$P$1,0)),4)),VALUE(MID(INDEX($A18:$P18,MATCH(Settings!$B$9,$A$1:$P$1,0)),6,2)),VALUE(MID(INDEX($A18:$P18,MATCH(Settings!$B$9,$A$1:$P$1,0)),9,2))))),"")),IFERROR(IF(TRIM(INDEX($A18:$P18,MATCH(Settings!$B$9,$A$1:$P$1,0))&amp;"")="","",IF(ISNUMBER(INDEX($A18:$P18,MATCH(Settings!$B$9,$A$1:$P$1,0))),INT(INDEX($A18:$P18,MATCH(Settings!$B$9,$A$1:$P$1,0))),DATE(VALUE(LEFT(INDEX($A18:$P18,MATCH(Settings!$B$9,$A$1:$P$1,0)),4)),VALUE(MID(INDEX($A18:$P18,MATCH(Settings!$B$9,$A$1:$P$1,0)),6,2)),VALUE(MID(INDEX($A18:$P18,MATCH(Settings!$B$9,$A$1:$P$1,0)),9,2))))),""),IFERROR(INT(IFERROR(IF(ISNUMBER(INDEX($A18:$P18,MATCH(Settings!$B$8,$A$1:$P$1,0))),INDEX($A18:$P18,MATCH(Settings!$B$8,$A$1:$P$1,0)),DATE(VALUE(LEFT(IFERROR(TRIM(INDEX($A18:$P18,MATCH(Settings!$B$8,$A$1:$P$1,0))&amp;""),""),4)),VALUE(MID(IFERROR(TRIM(INDEX($A18:$P18,MATCH(Settings!$B$8,$A$1:$P$1,0))&amp;""),""),6,2)),VALUE(MID(IFERROR(TRIM(INDEX($A18:$P18,MATCH(Settings!$B$8,$A$1:$P$1,0))&amp;""),""),9,2)))+TIME(VALUE(MID(IFERROR(TRIM(INDEX($A18:$P18,MATCH(Settings!$B$8,$A$1:$P$1,0))&amp;""),""),12,2)),VALUE(MID(IFERROR(TRIM(INDEX($A18:$P18,MATCH(Settings!$B$8,$A$1:$P$1,0))&amp;""),""),15,2)),VALUE(MID(IFERROR(TRIM(INDEX($A18:$P18,MATCH(Settings!$B$8,$A$1:$P$1,0))&amp;""),""),18,2)))),"")),""))</f>
        <v/>
      </c>
      <c r="V18" s="22">
        <f>IF(ISNUMBER($U18),DATE(YEAR($U18),MONTH($U18),1),"")</f>
        <v/>
      </c>
      <c r="W18" s="23">
        <f>IF(IFERROR(TRIM(INDEX($A18:$P18,MATCH(Settings!$B$10,$A$1:$P$1,0))&amp;""),"")&lt;&gt;"",IFERROR(TRIM(INDEX($A18:$P18,MATCH(Settings!$B$10,$A$1:$P$1,0))&amp;""),""),IFERROR(TRIM(INDEX($A18:$P18,MATCH(Settings!$B$11,$A$1:$P$1,0))&amp;""),""))</f>
        <v/>
      </c>
      <c r="X18" s="23">
        <f>IFERROR(TRIM(INDEX($A18:$P18,MATCH(Settings!$B$11,$A$1:$P$1,0))&amp;""),"")</f>
        <v/>
      </c>
      <c r="Y18" s="23">
        <f>IFERROR(TRIM(INDEX($A18:$P18,MATCH(Settings!$B$12,$A$1:$P$1,0))&amp;""),"")</f>
        <v/>
      </c>
      <c r="Z18" s="23">
        <f>IFERROR(TRIM(INDEX($A18:$P18,MATCH(Settings!$B$15,$A$1:$P$1,0))&amp;""),"")</f>
        <v/>
      </c>
      <c r="AA18" s="24">
        <f>IFERROR(IF(TRIM(INDEX($A18:$P18,MATCH(Settings!$B$13,$A$1:$P$1,0))&amp;"")="","",VALUE(TRIM(INDEX($A18:$P18,MATCH(Settings!$B$13,$A$1:$P$1,0))&amp;""))),"")</f>
        <v/>
      </c>
      <c r="AB18" s="24">
        <f>IF(NOT(ISNUMBER($AA18)),"",IF(TRIM($R18&amp;"")="Yes",$AA18,0))</f>
        <v/>
      </c>
      <c r="AC18" s="25">
        <f>IF(OR(NOT(ISNUMBER($AB18)),NOT(ISNUMBER(Settings!$D$2))),"",$AB18*Settings!$D$2)</f>
        <v/>
      </c>
      <c r="AD18" s="23">
        <f>IF(AND($AE18="",IFERROR(TRIM(INDEX($A18:$P18,MATCH(Settings!$B$13,$A$1:$P$1,0))&amp;""),"")=""),"",IF((IF($AE18="","; no name or email","")&amp;IF(IFERROR(TRIM(INDEX($A18:$P18,MATCH(Settings!$B$13,$A$1:$P$1,0))&amp;""),"")="","; no hours",IF(NOT(ISNUMBER($AA18)),"; hours not a number",IF($AA18&lt;=0,"; hours zero or less",IF(AND(ISNUMBER(Settings!$D$3),$AA18&gt;Settings!$D$3),"; over "&amp;Settings!$D$3&amp;" hours",""))))&amp;IF(NOT(ISNUMBER($U18)),"; no date",IF($U18&gt;TODAY(),"; date in the future",""))&amp;IF(AND($AE18&lt;&gt;"",ISNUMBER($U18)),IF(COUNTIFS($AE$2:$AE$1001,$AE18,$U$2:$U$1001,$U18,$Y$2:$Y$1001,$Y18)&gt;1,"; possible duplicate",""),""))="","OK",MID(IF($AE18="","; no name or email","")&amp;IF(IFERROR(TRIM(INDEX($A18:$P18,MATCH(Settings!$B$13,$A$1:$P$1,0))&amp;""),"")="","; no hours",IF(NOT(ISNUMBER($AA18)),"; hours not a number",IF($AA18&lt;=0,"; hours zero or less",IF(AND(ISNUMBER(Settings!$D$3),$AA18&gt;Settings!$D$3),"; over "&amp;Settings!$D$3&amp;" hours",""))))&amp;IF(NOT(ISNUMBER($U18)),"; no date",IF($U18&gt;TODAY(),"; date in the future",""))&amp;IF(AND($AE18&lt;&gt;"",ISNUMBER($U18)),IF(COUNTIFS($AE$2:$AE$1001,$AE18,$U$2:$U$1001,$U18,$Y$2:$Y$1001,$Y18)&gt;1,"; possible duplicate",""),""),3,300)))</f>
        <v/>
      </c>
      <c r="AE18" s="26">
        <f>IF(IFERROR(TRIM(INDEX($A18:$P18,MATCH(Settings!$B$11,$A$1:$P$1,0))&amp;""),"")&lt;&gt;"",LOWER(IFERROR(TRIM(INDEX($A18:$P18,MATCH(Settings!$B$11,$A$1:$P$1,0))&amp;""),"")),LOWER(IFERROR(TRIM(INDEX($A18:$P18,MATCH(Settings!$B$10,$A$1:$P$1,0))&amp;""),"")))</f>
        <v/>
      </c>
      <c r="AF18" s="26">
        <f>IF($AE18="","",IF(COUNTIF($AE$2:$AE18,$AE18)=1,MAX($AF$1:$AF17)+1,""))</f>
        <v/>
      </c>
      <c r="AG18" s="26">
        <f>IF(OR($AE18="",NOT(ISNUMBER($V18))),"",IF(COUNTIFS($AE$2:$AE18,$AE18,$V$2:$V18,$V18)=1,1,0))</f>
        <v/>
      </c>
      <c r="AH18" s="26">
        <f>IF(ISNUMBER($U18),$U18,0)</f>
        <v/>
      </c>
    </row>
    <row r="19">
      <c r="R19" s="27" t="n"/>
      <c r="S19" s="27" t="n"/>
      <c r="U19" s="21">
        <f>IF(ISNUMBER(IFERROR(IF(TRIM(INDEX($A19:$P19,MATCH(Settings!$B$9,$A$1:$P$1,0))&amp;"")="","",IF(ISNUMBER(INDEX($A19:$P19,MATCH(Settings!$B$9,$A$1:$P$1,0))),INT(INDEX($A19:$P19,MATCH(Settings!$B$9,$A$1:$P$1,0))),DATE(VALUE(LEFT(INDEX($A19:$P19,MATCH(Settings!$B$9,$A$1:$P$1,0)),4)),VALUE(MID(INDEX($A19:$P19,MATCH(Settings!$B$9,$A$1:$P$1,0)),6,2)),VALUE(MID(INDEX($A19:$P19,MATCH(Settings!$B$9,$A$1:$P$1,0)),9,2))))),"")),IFERROR(IF(TRIM(INDEX($A19:$P19,MATCH(Settings!$B$9,$A$1:$P$1,0))&amp;"")="","",IF(ISNUMBER(INDEX($A19:$P19,MATCH(Settings!$B$9,$A$1:$P$1,0))),INT(INDEX($A19:$P19,MATCH(Settings!$B$9,$A$1:$P$1,0))),DATE(VALUE(LEFT(INDEX($A19:$P19,MATCH(Settings!$B$9,$A$1:$P$1,0)),4)),VALUE(MID(INDEX($A19:$P19,MATCH(Settings!$B$9,$A$1:$P$1,0)),6,2)),VALUE(MID(INDEX($A19:$P19,MATCH(Settings!$B$9,$A$1:$P$1,0)),9,2))))),""),IFERROR(INT(IFERROR(IF(ISNUMBER(INDEX($A19:$P19,MATCH(Settings!$B$8,$A$1:$P$1,0))),INDEX($A19:$P19,MATCH(Settings!$B$8,$A$1:$P$1,0)),DATE(VALUE(LEFT(IFERROR(TRIM(INDEX($A19:$P19,MATCH(Settings!$B$8,$A$1:$P$1,0))&amp;""),""),4)),VALUE(MID(IFERROR(TRIM(INDEX($A19:$P19,MATCH(Settings!$B$8,$A$1:$P$1,0))&amp;""),""),6,2)),VALUE(MID(IFERROR(TRIM(INDEX($A19:$P19,MATCH(Settings!$B$8,$A$1:$P$1,0))&amp;""),""),9,2)))+TIME(VALUE(MID(IFERROR(TRIM(INDEX($A19:$P19,MATCH(Settings!$B$8,$A$1:$P$1,0))&amp;""),""),12,2)),VALUE(MID(IFERROR(TRIM(INDEX($A19:$P19,MATCH(Settings!$B$8,$A$1:$P$1,0))&amp;""),""),15,2)),VALUE(MID(IFERROR(TRIM(INDEX($A19:$P19,MATCH(Settings!$B$8,$A$1:$P$1,0))&amp;""),""),18,2)))),"")),""))</f>
        <v/>
      </c>
      <c r="V19" s="22">
        <f>IF(ISNUMBER($U19),DATE(YEAR($U19),MONTH($U19),1),"")</f>
        <v/>
      </c>
      <c r="W19" s="23">
        <f>IF(IFERROR(TRIM(INDEX($A19:$P19,MATCH(Settings!$B$10,$A$1:$P$1,0))&amp;""),"")&lt;&gt;"",IFERROR(TRIM(INDEX($A19:$P19,MATCH(Settings!$B$10,$A$1:$P$1,0))&amp;""),""),IFERROR(TRIM(INDEX($A19:$P19,MATCH(Settings!$B$11,$A$1:$P$1,0))&amp;""),""))</f>
        <v/>
      </c>
      <c r="X19" s="23">
        <f>IFERROR(TRIM(INDEX($A19:$P19,MATCH(Settings!$B$11,$A$1:$P$1,0))&amp;""),"")</f>
        <v/>
      </c>
      <c r="Y19" s="23">
        <f>IFERROR(TRIM(INDEX($A19:$P19,MATCH(Settings!$B$12,$A$1:$P$1,0))&amp;""),"")</f>
        <v/>
      </c>
      <c r="Z19" s="23">
        <f>IFERROR(TRIM(INDEX($A19:$P19,MATCH(Settings!$B$15,$A$1:$P$1,0))&amp;""),"")</f>
        <v/>
      </c>
      <c r="AA19" s="24">
        <f>IFERROR(IF(TRIM(INDEX($A19:$P19,MATCH(Settings!$B$13,$A$1:$P$1,0))&amp;"")="","",VALUE(TRIM(INDEX($A19:$P19,MATCH(Settings!$B$13,$A$1:$P$1,0))&amp;""))),"")</f>
        <v/>
      </c>
      <c r="AB19" s="24">
        <f>IF(NOT(ISNUMBER($AA19)),"",IF(TRIM($R19&amp;"")="Yes",$AA19,0))</f>
        <v/>
      </c>
      <c r="AC19" s="25">
        <f>IF(OR(NOT(ISNUMBER($AB19)),NOT(ISNUMBER(Settings!$D$2))),"",$AB19*Settings!$D$2)</f>
        <v/>
      </c>
      <c r="AD19" s="23">
        <f>IF(AND($AE19="",IFERROR(TRIM(INDEX($A19:$P19,MATCH(Settings!$B$13,$A$1:$P$1,0))&amp;""),"")=""),"",IF((IF($AE19="","; no name or email","")&amp;IF(IFERROR(TRIM(INDEX($A19:$P19,MATCH(Settings!$B$13,$A$1:$P$1,0))&amp;""),"")="","; no hours",IF(NOT(ISNUMBER($AA19)),"; hours not a number",IF($AA19&lt;=0,"; hours zero or less",IF(AND(ISNUMBER(Settings!$D$3),$AA19&gt;Settings!$D$3),"; over "&amp;Settings!$D$3&amp;" hours",""))))&amp;IF(NOT(ISNUMBER($U19)),"; no date",IF($U19&gt;TODAY(),"; date in the future",""))&amp;IF(AND($AE19&lt;&gt;"",ISNUMBER($U19)),IF(COUNTIFS($AE$2:$AE$1001,$AE19,$U$2:$U$1001,$U19,$Y$2:$Y$1001,$Y19)&gt;1,"; possible duplicate",""),""))="","OK",MID(IF($AE19="","; no name or email","")&amp;IF(IFERROR(TRIM(INDEX($A19:$P19,MATCH(Settings!$B$13,$A$1:$P$1,0))&amp;""),"")="","; no hours",IF(NOT(ISNUMBER($AA19)),"; hours not a number",IF($AA19&lt;=0,"; hours zero or less",IF(AND(ISNUMBER(Settings!$D$3),$AA19&gt;Settings!$D$3),"; over "&amp;Settings!$D$3&amp;" hours",""))))&amp;IF(NOT(ISNUMBER($U19)),"; no date",IF($U19&gt;TODAY(),"; date in the future",""))&amp;IF(AND($AE19&lt;&gt;"",ISNUMBER($U19)),IF(COUNTIFS($AE$2:$AE$1001,$AE19,$U$2:$U$1001,$U19,$Y$2:$Y$1001,$Y19)&gt;1,"; possible duplicate",""),""),3,300)))</f>
        <v/>
      </c>
      <c r="AE19" s="26">
        <f>IF(IFERROR(TRIM(INDEX($A19:$P19,MATCH(Settings!$B$11,$A$1:$P$1,0))&amp;""),"")&lt;&gt;"",LOWER(IFERROR(TRIM(INDEX($A19:$P19,MATCH(Settings!$B$11,$A$1:$P$1,0))&amp;""),"")),LOWER(IFERROR(TRIM(INDEX($A19:$P19,MATCH(Settings!$B$10,$A$1:$P$1,0))&amp;""),"")))</f>
        <v/>
      </c>
      <c r="AF19" s="26">
        <f>IF($AE19="","",IF(COUNTIF($AE$2:$AE19,$AE19)=1,MAX($AF$1:$AF18)+1,""))</f>
        <v/>
      </c>
      <c r="AG19" s="26">
        <f>IF(OR($AE19="",NOT(ISNUMBER($V19))),"",IF(COUNTIFS($AE$2:$AE19,$AE19,$V$2:$V19,$V19)=1,1,0))</f>
        <v/>
      </c>
      <c r="AH19" s="26">
        <f>IF(ISNUMBER($U19),$U19,0)</f>
        <v/>
      </c>
    </row>
    <row r="20">
      <c r="R20" s="27" t="n"/>
      <c r="S20" s="27" t="n"/>
      <c r="U20" s="21">
        <f>IF(ISNUMBER(IFERROR(IF(TRIM(INDEX($A20:$P20,MATCH(Settings!$B$9,$A$1:$P$1,0))&amp;"")="","",IF(ISNUMBER(INDEX($A20:$P20,MATCH(Settings!$B$9,$A$1:$P$1,0))),INT(INDEX($A20:$P20,MATCH(Settings!$B$9,$A$1:$P$1,0))),DATE(VALUE(LEFT(INDEX($A20:$P20,MATCH(Settings!$B$9,$A$1:$P$1,0)),4)),VALUE(MID(INDEX($A20:$P20,MATCH(Settings!$B$9,$A$1:$P$1,0)),6,2)),VALUE(MID(INDEX($A20:$P20,MATCH(Settings!$B$9,$A$1:$P$1,0)),9,2))))),"")),IFERROR(IF(TRIM(INDEX($A20:$P20,MATCH(Settings!$B$9,$A$1:$P$1,0))&amp;"")="","",IF(ISNUMBER(INDEX($A20:$P20,MATCH(Settings!$B$9,$A$1:$P$1,0))),INT(INDEX($A20:$P20,MATCH(Settings!$B$9,$A$1:$P$1,0))),DATE(VALUE(LEFT(INDEX($A20:$P20,MATCH(Settings!$B$9,$A$1:$P$1,0)),4)),VALUE(MID(INDEX($A20:$P20,MATCH(Settings!$B$9,$A$1:$P$1,0)),6,2)),VALUE(MID(INDEX($A20:$P20,MATCH(Settings!$B$9,$A$1:$P$1,0)),9,2))))),""),IFERROR(INT(IFERROR(IF(ISNUMBER(INDEX($A20:$P20,MATCH(Settings!$B$8,$A$1:$P$1,0))),INDEX($A20:$P20,MATCH(Settings!$B$8,$A$1:$P$1,0)),DATE(VALUE(LEFT(IFERROR(TRIM(INDEX($A20:$P20,MATCH(Settings!$B$8,$A$1:$P$1,0))&amp;""),""),4)),VALUE(MID(IFERROR(TRIM(INDEX($A20:$P20,MATCH(Settings!$B$8,$A$1:$P$1,0))&amp;""),""),6,2)),VALUE(MID(IFERROR(TRIM(INDEX($A20:$P20,MATCH(Settings!$B$8,$A$1:$P$1,0))&amp;""),""),9,2)))+TIME(VALUE(MID(IFERROR(TRIM(INDEX($A20:$P20,MATCH(Settings!$B$8,$A$1:$P$1,0))&amp;""),""),12,2)),VALUE(MID(IFERROR(TRIM(INDEX($A20:$P20,MATCH(Settings!$B$8,$A$1:$P$1,0))&amp;""),""),15,2)),VALUE(MID(IFERROR(TRIM(INDEX($A20:$P20,MATCH(Settings!$B$8,$A$1:$P$1,0))&amp;""),""),18,2)))),"")),""))</f>
        <v/>
      </c>
      <c r="V20" s="22">
        <f>IF(ISNUMBER($U20),DATE(YEAR($U20),MONTH($U20),1),"")</f>
        <v/>
      </c>
      <c r="W20" s="23">
        <f>IF(IFERROR(TRIM(INDEX($A20:$P20,MATCH(Settings!$B$10,$A$1:$P$1,0))&amp;""),"")&lt;&gt;"",IFERROR(TRIM(INDEX($A20:$P20,MATCH(Settings!$B$10,$A$1:$P$1,0))&amp;""),""),IFERROR(TRIM(INDEX($A20:$P20,MATCH(Settings!$B$11,$A$1:$P$1,0))&amp;""),""))</f>
        <v/>
      </c>
      <c r="X20" s="23">
        <f>IFERROR(TRIM(INDEX($A20:$P20,MATCH(Settings!$B$11,$A$1:$P$1,0))&amp;""),"")</f>
        <v/>
      </c>
      <c r="Y20" s="23">
        <f>IFERROR(TRIM(INDEX($A20:$P20,MATCH(Settings!$B$12,$A$1:$P$1,0))&amp;""),"")</f>
        <v/>
      </c>
      <c r="Z20" s="23">
        <f>IFERROR(TRIM(INDEX($A20:$P20,MATCH(Settings!$B$15,$A$1:$P$1,0))&amp;""),"")</f>
        <v/>
      </c>
      <c r="AA20" s="24">
        <f>IFERROR(IF(TRIM(INDEX($A20:$P20,MATCH(Settings!$B$13,$A$1:$P$1,0))&amp;"")="","",VALUE(TRIM(INDEX($A20:$P20,MATCH(Settings!$B$13,$A$1:$P$1,0))&amp;""))),"")</f>
        <v/>
      </c>
      <c r="AB20" s="24">
        <f>IF(NOT(ISNUMBER($AA20)),"",IF(TRIM($R20&amp;"")="Yes",$AA20,0))</f>
        <v/>
      </c>
      <c r="AC20" s="25">
        <f>IF(OR(NOT(ISNUMBER($AB20)),NOT(ISNUMBER(Settings!$D$2))),"",$AB20*Settings!$D$2)</f>
        <v/>
      </c>
      <c r="AD20" s="23">
        <f>IF(AND($AE20="",IFERROR(TRIM(INDEX($A20:$P20,MATCH(Settings!$B$13,$A$1:$P$1,0))&amp;""),"")=""),"",IF((IF($AE20="","; no name or email","")&amp;IF(IFERROR(TRIM(INDEX($A20:$P20,MATCH(Settings!$B$13,$A$1:$P$1,0))&amp;""),"")="","; no hours",IF(NOT(ISNUMBER($AA20)),"; hours not a number",IF($AA20&lt;=0,"; hours zero or less",IF(AND(ISNUMBER(Settings!$D$3),$AA20&gt;Settings!$D$3),"; over "&amp;Settings!$D$3&amp;" hours",""))))&amp;IF(NOT(ISNUMBER($U20)),"; no date",IF($U20&gt;TODAY(),"; date in the future",""))&amp;IF(AND($AE20&lt;&gt;"",ISNUMBER($U20)),IF(COUNTIFS($AE$2:$AE$1001,$AE20,$U$2:$U$1001,$U20,$Y$2:$Y$1001,$Y20)&gt;1,"; possible duplicate",""),""))="","OK",MID(IF($AE20="","; no name or email","")&amp;IF(IFERROR(TRIM(INDEX($A20:$P20,MATCH(Settings!$B$13,$A$1:$P$1,0))&amp;""),"")="","; no hours",IF(NOT(ISNUMBER($AA20)),"; hours not a number",IF($AA20&lt;=0,"; hours zero or less",IF(AND(ISNUMBER(Settings!$D$3),$AA20&gt;Settings!$D$3),"; over "&amp;Settings!$D$3&amp;" hours",""))))&amp;IF(NOT(ISNUMBER($U20)),"; no date",IF($U20&gt;TODAY(),"; date in the future",""))&amp;IF(AND($AE20&lt;&gt;"",ISNUMBER($U20)),IF(COUNTIFS($AE$2:$AE$1001,$AE20,$U$2:$U$1001,$U20,$Y$2:$Y$1001,$Y20)&gt;1,"; possible duplicate",""),""),3,300)))</f>
        <v/>
      </c>
      <c r="AE20" s="26">
        <f>IF(IFERROR(TRIM(INDEX($A20:$P20,MATCH(Settings!$B$11,$A$1:$P$1,0))&amp;""),"")&lt;&gt;"",LOWER(IFERROR(TRIM(INDEX($A20:$P20,MATCH(Settings!$B$11,$A$1:$P$1,0))&amp;""),"")),LOWER(IFERROR(TRIM(INDEX($A20:$P20,MATCH(Settings!$B$10,$A$1:$P$1,0))&amp;""),"")))</f>
        <v/>
      </c>
      <c r="AF20" s="26">
        <f>IF($AE20="","",IF(COUNTIF($AE$2:$AE20,$AE20)=1,MAX($AF$1:$AF19)+1,""))</f>
        <v/>
      </c>
      <c r="AG20" s="26">
        <f>IF(OR($AE20="",NOT(ISNUMBER($V20))),"",IF(COUNTIFS($AE$2:$AE20,$AE20,$V$2:$V20,$V20)=1,1,0))</f>
        <v/>
      </c>
      <c r="AH20" s="26">
        <f>IF(ISNUMBER($U20),$U20,0)</f>
        <v/>
      </c>
    </row>
    <row r="21">
      <c r="R21" s="27" t="n"/>
      <c r="S21" s="27" t="n"/>
      <c r="U21" s="21">
        <f>IF(ISNUMBER(IFERROR(IF(TRIM(INDEX($A21:$P21,MATCH(Settings!$B$9,$A$1:$P$1,0))&amp;"")="","",IF(ISNUMBER(INDEX($A21:$P21,MATCH(Settings!$B$9,$A$1:$P$1,0))),INT(INDEX($A21:$P21,MATCH(Settings!$B$9,$A$1:$P$1,0))),DATE(VALUE(LEFT(INDEX($A21:$P21,MATCH(Settings!$B$9,$A$1:$P$1,0)),4)),VALUE(MID(INDEX($A21:$P21,MATCH(Settings!$B$9,$A$1:$P$1,0)),6,2)),VALUE(MID(INDEX($A21:$P21,MATCH(Settings!$B$9,$A$1:$P$1,0)),9,2))))),"")),IFERROR(IF(TRIM(INDEX($A21:$P21,MATCH(Settings!$B$9,$A$1:$P$1,0))&amp;"")="","",IF(ISNUMBER(INDEX($A21:$P21,MATCH(Settings!$B$9,$A$1:$P$1,0))),INT(INDEX($A21:$P21,MATCH(Settings!$B$9,$A$1:$P$1,0))),DATE(VALUE(LEFT(INDEX($A21:$P21,MATCH(Settings!$B$9,$A$1:$P$1,0)),4)),VALUE(MID(INDEX($A21:$P21,MATCH(Settings!$B$9,$A$1:$P$1,0)),6,2)),VALUE(MID(INDEX($A21:$P21,MATCH(Settings!$B$9,$A$1:$P$1,0)),9,2))))),""),IFERROR(INT(IFERROR(IF(ISNUMBER(INDEX($A21:$P21,MATCH(Settings!$B$8,$A$1:$P$1,0))),INDEX($A21:$P21,MATCH(Settings!$B$8,$A$1:$P$1,0)),DATE(VALUE(LEFT(IFERROR(TRIM(INDEX($A21:$P21,MATCH(Settings!$B$8,$A$1:$P$1,0))&amp;""),""),4)),VALUE(MID(IFERROR(TRIM(INDEX($A21:$P21,MATCH(Settings!$B$8,$A$1:$P$1,0))&amp;""),""),6,2)),VALUE(MID(IFERROR(TRIM(INDEX($A21:$P21,MATCH(Settings!$B$8,$A$1:$P$1,0))&amp;""),""),9,2)))+TIME(VALUE(MID(IFERROR(TRIM(INDEX($A21:$P21,MATCH(Settings!$B$8,$A$1:$P$1,0))&amp;""),""),12,2)),VALUE(MID(IFERROR(TRIM(INDEX($A21:$P21,MATCH(Settings!$B$8,$A$1:$P$1,0))&amp;""),""),15,2)),VALUE(MID(IFERROR(TRIM(INDEX($A21:$P21,MATCH(Settings!$B$8,$A$1:$P$1,0))&amp;""),""),18,2)))),"")),""))</f>
        <v/>
      </c>
      <c r="V21" s="22">
        <f>IF(ISNUMBER($U21),DATE(YEAR($U21),MONTH($U21),1),"")</f>
        <v/>
      </c>
      <c r="W21" s="23">
        <f>IF(IFERROR(TRIM(INDEX($A21:$P21,MATCH(Settings!$B$10,$A$1:$P$1,0))&amp;""),"")&lt;&gt;"",IFERROR(TRIM(INDEX($A21:$P21,MATCH(Settings!$B$10,$A$1:$P$1,0))&amp;""),""),IFERROR(TRIM(INDEX($A21:$P21,MATCH(Settings!$B$11,$A$1:$P$1,0))&amp;""),""))</f>
        <v/>
      </c>
      <c r="X21" s="23">
        <f>IFERROR(TRIM(INDEX($A21:$P21,MATCH(Settings!$B$11,$A$1:$P$1,0))&amp;""),"")</f>
        <v/>
      </c>
      <c r="Y21" s="23">
        <f>IFERROR(TRIM(INDEX($A21:$P21,MATCH(Settings!$B$12,$A$1:$P$1,0))&amp;""),"")</f>
        <v/>
      </c>
      <c r="Z21" s="23">
        <f>IFERROR(TRIM(INDEX($A21:$P21,MATCH(Settings!$B$15,$A$1:$P$1,0))&amp;""),"")</f>
        <v/>
      </c>
      <c r="AA21" s="24">
        <f>IFERROR(IF(TRIM(INDEX($A21:$P21,MATCH(Settings!$B$13,$A$1:$P$1,0))&amp;"")="","",VALUE(TRIM(INDEX($A21:$P21,MATCH(Settings!$B$13,$A$1:$P$1,0))&amp;""))),"")</f>
        <v/>
      </c>
      <c r="AB21" s="24">
        <f>IF(NOT(ISNUMBER($AA21)),"",IF(TRIM($R21&amp;"")="Yes",$AA21,0))</f>
        <v/>
      </c>
      <c r="AC21" s="25">
        <f>IF(OR(NOT(ISNUMBER($AB21)),NOT(ISNUMBER(Settings!$D$2))),"",$AB21*Settings!$D$2)</f>
        <v/>
      </c>
      <c r="AD21" s="23">
        <f>IF(AND($AE21="",IFERROR(TRIM(INDEX($A21:$P21,MATCH(Settings!$B$13,$A$1:$P$1,0))&amp;""),"")=""),"",IF((IF($AE21="","; no name or email","")&amp;IF(IFERROR(TRIM(INDEX($A21:$P21,MATCH(Settings!$B$13,$A$1:$P$1,0))&amp;""),"")="","; no hours",IF(NOT(ISNUMBER($AA21)),"; hours not a number",IF($AA21&lt;=0,"; hours zero or less",IF(AND(ISNUMBER(Settings!$D$3),$AA21&gt;Settings!$D$3),"; over "&amp;Settings!$D$3&amp;" hours",""))))&amp;IF(NOT(ISNUMBER($U21)),"; no date",IF($U21&gt;TODAY(),"; date in the future",""))&amp;IF(AND($AE21&lt;&gt;"",ISNUMBER($U21)),IF(COUNTIFS($AE$2:$AE$1001,$AE21,$U$2:$U$1001,$U21,$Y$2:$Y$1001,$Y21)&gt;1,"; possible duplicate",""),""))="","OK",MID(IF($AE21="","; no name or email","")&amp;IF(IFERROR(TRIM(INDEX($A21:$P21,MATCH(Settings!$B$13,$A$1:$P$1,0))&amp;""),"")="","; no hours",IF(NOT(ISNUMBER($AA21)),"; hours not a number",IF($AA21&lt;=0,"; hours zero or less",IF(AND(ISNUMBER(Settings!$D$3),$AA21&gt;Settings!$D$3),"; over "&amp;Settings!$D$3&amp;" hours",""))))&amp;IF(NOT(ISNUMBER($U21)),"; no date",IF($U21&gt;TODAY(),"; date in the future",""))&amp;IF(AND($AE21&lt;&gt;"",ISNUMBER($U21)),IF(COUNTIFS($AE$2:$AE$1001,$AE21,$U$2:$U$1001,$U21,$Y$2:$Y$1001,$Y21)&gt;1,"; possible duplicate",""),""),3,300)))</f>
        <v/>
      </c>
      <c r="AE21" s="26">
        <f>IF(IFERROR(TRIM(INDEX($A21:$P21,MATCH(Settings!$B$11,$A$1:$P$1,0))&amp;""),"")&lt;&gt;"",LOWER(IFERROR(TRIM(INDEX($A21:$P21,MATCH(Settings!$B$11,$A$1:$P$1,0))&amp;""),"")),LOWER(IFERROR(TRIM(INDEX($A21:$P21,MATCH(Settings!$B$10,$A$1:$P$1,0))&amp;""),"")))</f>
        <v/>
      </c>
      <c r="AF21" s="26">
        <f>IF($AE21="","",IF(COUNTIF($AE$2:$AE21,$AE21)=1,MAX($AF$1:$AF20)+1,""))</f>
        <v/>
      </c>
      <c r="AG21" s="26">
        <f>IF(OR($AE21="",NOT(ISNUMBER($V21))),"",IF(COUNTIFS($AE$2:$AE21,$AE21,$V$2:$V21,$V21)=1,1,0))</f>
        <v/>
      </c>
      <c r="AH21" s="26">
        <f>IF(ISNUMBER($U21),$U21,0)</f>
        <v/>
      </c>
    </row>
    <row r="22">
      <c r="R22" s="27" t="n"/>
      <c r="S22" s="27" t="n"/>
      <c r="U22" s="21">
        <f>IF(ISNUMBER(IFERROR(IF(TRIM(INDEX($A22:$P22,MATCH(Settings!$B$9,$A$1:$P$1,0))&amp;"")="","",IF(ISNUMBER(INDEX($A22:$P22,MATCH(Settings!$B$9,$A$1:$P$1,0))),INT(INDEX($A22:$P22,MATCH(Settings!$B$9,$A$1:$P$1,0))),DATE(VALUE(LEFT(INDEX($A22:$P22,MATCH(Settings!$B$9,$A$1:$P$1,0)),4)),VALUE(MID(INDEX($A22:$P22,MATCH(Settings!$B$9,$A$1:$P$1,0)),6,2)),VALUE(MID(INDEX($A22:$P22,MATCH(Settings!$B$9,$A$1:$P$1,0)),9,2))))),"")),IFERROR(IF(TRIM(INDEX($A22:$P22,MATCH(Settings!$B$9,$A$1:$P$1,0))&amp;"")="","",IF(ISNUMBER(INDEX($A22:$P22,MATCH(Settings!$B$9,$A$1:$P$1,0))),INT(INDEX($A22:$P22,MATCH(Settings!$B$9,$A$1:$P$1,0))),DATE(VALUE(LEFT(INDEX($A22:$P22,MATCH(Settings!$B$9,$A$1:$P$1,0)),4)),VALUE(MID(INDEX($A22:$P22,MATCH(Settings!$B$9,$A$1:$P$1,0)),6,2)),VALUE(MID(INDEX($A22:$P22,MATCH(Settings!$B$9,$A$1:$P$1,0)),9,2))))),""),IFERROR(INT(IFERROR(IF(ISNUMBER(INDEX($A22:$P22,MATCH(Settings!$B$8,$A$1:$P$1,0))),INDEX($A22:$P22,MATCH(Settings!$B$8,$A$1:$P$1,0)),DATE(VALUE(LEFT(IFERROR(TRIM(INDEX($A22:$P22,MATCH(Settings!$B$8,$A$1:$P$1,0))&amp;""),""),4)),VALUE(MID(IFERROR(TRIM(INDEX($A22:$P22,MATCH(Settings!$B$8,$A$1:$P$1,0))&amp;""),""),6,2)),VALUE(MID(IFERROR(TRIM(INDEX($A22:$P22,MATCH(Settings!$B$8,$A$1:$P$1,0))&amp;""),""),9,2)))+TIME(VALUE(MID(IFERROR(TRIM(INDEX($A22:$P22,MATCH(Settings!$B$8,$A$1:$P$1,0))&amp;""),""),12,2)),VALUE(MID(IFERROR(TRIM(INDEX($A22:$P22,MATCH(Settings!$B$8,$A$1:$P$1,0))&amp;""),""),15,2)),VALUE(MID(IFERROR(TRIM(INDEX($A22:$P22,MATCH(Settings!$B$8,$A$1:$P$1,0))&amp;""),""),18,2)))),"")),""))</f>
        <v/>
      </c>
      <c r="V22" s="22">
        <f>IF(ISNUMBER($U22),DATE(YEAR($U22),MONTH($U22),1),"")</f>
        <v/>
      </c>
      <c r="W22" s="23">
        <f>IF(IFERROR(TRIM(INDEX($A22:$P22,MATCH(Settings!$B$10,$A$1:$P$1,0))&amp;""),"")&lt;&gt;"",IFERROR(TRIM(INDEX($A22:$P22,MATCH(Settings!$B$10,$A$1:$P$1,0))&amp;""),""),IFERROR(TRIM(INDEX($A22:$P22,MATCH(Settings!$B$11,$A$1:$P$1,0))&amp;""),""))</f>
        <v/>
      </c>
      <c r="X22" s="23">
        <f>IFERROR(TRIM(INDEX($A22:$P22,MATCH(Settings!$B$11,$A$1:$P$1,0))&amp;""),"")</f>
        <v/>
      </c>
      <c r="Y22" s="23">
        <f>IFERROR(TRIM(INDEX($A22:$P22,MATCH(Settings!$B$12,$A$1:$P$1,0))&amp;""),"")</f>
        <v/>
      </c>
      <c r="Z22" s="23">
        <f>IFERROR(TRIM(INDEX($A22:$P22,MATCH(Settings!$B$15,$A$1:$P$1,0))&amp;""),"")</f>
        <v/>
      </c>
      <c r="AA22" s="24">
        <f>IFERROR(IF(TRIM(INDEX($A22:$P22,MATCH(Settings!$B$13,$A$1:$P$1,0))&amp;"")="","",VALUE(TRIM(INDEX($A22:$P22,MATCH(Settings!$B$13,$A$1:$P$1,0))&amp;""))),"")</f>
        <v/>
      </c>
      <c r="AB22" s="24">
        <f>IF(NOT(ISNUMBER($AA22)),"",IF(TRIM($R22&amp;"")="Yes",$AA22,0))</f>
        <v/>
      </c>
      <c r="AC22" s="25">
        <f>IF(OR(NOT(ISNUMBER($AB22)),NOT(ISNUMBER(Settings!$D$2))),"",$AB22*Settings!$D$2)</f>
        <v/>
      </c>
      <c r="AD22" s="23">
        <f>IF(AND($AE22="",IFERROR(TRIM(INDEX($A22:$P22,MATCH(Settings!$B$13,$A$1:$P$1,0))&amp;""),"")=""),"",IF((IF($AE22="","; no name or email","")&amp;IF(IFERROR(TRIM(INDEX($A22:$P22,MATCH(Settings!$B$13,$A$1:$P$1,0))&amp;""),"")="","; no hours",IF(NOT(ISNUMBER($AA22)),"; hours not a number",IF($AA22&lt;=0,"; hours zero or less",IF(AND(ISNUMBER(Settings!$D$3),$AA22&gt;Settings!$D$3),"; over "&amp;Settings!$D$3&amp;" hours",""))))&amp;IF(NOT(ISNUMBER($U22)),"; no date",IF($U22&gt;TODAY(),"; date in the future",""))&amp;IF(AND($AE22&lt;&gt;"",ISNUMBER($U22)),IF(COUNTIFS($AE$2:$AE$1001,$AE22,$U$2:$U$1001,$U22,$Y$2:$Y$1001,$Y22)&gt;1,"; possible duplicate",""),""))="","OK",MID(IF($AE22="","; no name or email","")&amp;IF(IFERROR(TRIM(INDEX($A22:$P22,MATCH(Settings!$B$13,$A$1:$P$1,0))&amp;""),"")="","; no hours",IF(NOT(ISNUMBER($AA22)),"; hours not a number",IF($AA22&lt;=0,"; hours zero or less",IF(AND(ISNUMBER(Settings!$D$3),$AA22&gt;Settings!$D$3),"; over "&amp;Settings!$D$3&amp;" hours",""))))&amp;IF(NOT(ISNUMBER($U22)),"; no date",IF($U22&gt;TODAY(),"; date in the future",""))&amp;IF(AND($AE22&lt;&gt;"",ISNUMBER($U22)),IF(COUNTIFS($AE$2:$AE$1001,$AE22,$U$2:$U$1001,$U22,$Y$2:$Y$1001,$Y22)&gt;1,"; possible duplicate",""),""),3,300)))</f>
        <v/>
      </c>
      <c r="AE22" s="26">
        <f>IF(IFERROR(TRIM(INDEX($A22:$P22,MATCH(Settings!$B$11,$A$1:$P$1,0))&amp;""),"")&lt;&gt;"",LOWER(IFERROR(TRIM(INDEX($A22:$P22,MATCH(Settings!$B$11,$A$1:$P$1,0))&amp;""),"")),LOWER(IFERROR(TRIM(INDEX($A22:$P22,MATCH(Settings!$B$10,$A$1:$P$1,0))&amp;""),"")))</f>
        <v/>
      </c>
      <c r="AF22" s="26">
        <f>IF($AE22="","",IF(COUNTIF($AE$2:$AE22,$AE22)=1,MAX($AF$1:$AF21)+1,""))</f>
        <v/>
      </c>
      <c r="AG22" s="26">
        <f>IF(OR($AE22="",NOT(ISNUMBER($V22))),"",IF(COUNTIFS($AE$2:$AE22,$AE22,$V$2:$V22,$V22)=1,1,0))</f>
        <v/>
      </c>
      <c r="AH22" s="26">
        <f>IF(ISNUMBER($U22),$U22,0)</f>
        <v/>
      </c>
    </row>
    <row r="23">
      <c r="R23" s="27" t="n"/>
      <c r="S23" s="27" t="n"/>
      <c r="U23" s="21">
        <f>IF(ISNUMBER(IFERROR(IF(TRIM(INDEX($A23:$P23,MATCH(Settings!$B$9,$A$1:$P$1,0))&amp;"")="","",IF(ISNUMBER(INDEX($A23:$P23,MATCH(Settings!$B$9,$A$1:$P$1,0))),INT(INDEX($A23:$P23,MATCH(Settings!$B$9,$A$1:$P$1,0))),DATE(VALUE(LEFT(INDEX($A23:$P23,MATCH(Settings!$B$9,$A$1:$P$1,0)),4)),VALUE(MID(INDEX($A23:$P23,MATCH(Settings!$B$9,$A$1:$P$1,0)),6,2)),VALUE(MID(INDEX($A23:$P23,MATCH(Settings!$B$9,$A$1:$P$1,0)),9,2))))),"")),IFERROR(IF(TRIM(INDEX($A23:$P23,MATCH(Settings!$B$9,$A$1:$P$1,0))&amp;"")="","",IF(ISNUMBER(INDEX($A23:$P23,MATCH(Settings!$B$9,$A$1:$P$1,0))),INT(INDEX($A23:$P23,MATCH(Settings!$B$9,$A$1:$P$1,0))),DATE(VALUE(LEFT(INDEX($A23:$P23,MATCH(Settings!$B$9,$A$1:$P$1,0)),4)),VALUE(MID(INDEX($A23:$P23,MATCH(Settings!$B$9,$A$1:$P$1,0)),6,2)),VALUE(MID(INDEX($A23:$P23,MATCH(Settings!$B$9,$A$1:$P$1,0)),9,2))))),""),IFERROR(INT(IFERROR(IF(ISNUMBER(INDEX($A23:$P23,MATCH(Settings!$B$8,$A$1:$P$1,0))),INDEX($A23:$P23,MATCH(Settings!$B$8,$A$1:$P$1,0)),DATE(VALUE(LEFT(IFERROR(TRIM(INDEX($A23:$P23,MATCH(Settings!$B$8,$A$1:$P$1,0))&amp;""),""),4)),VALUE(MID(IFERROR(TRIM(INDEX($A23:$P23,MATCH(Settings!$B$8,$A$1:$P$1,0))&amp;""),""),6,2)),VALUE(MID(IFERROR(TRIM(INDEX($A23:$P23,MATCH(Settings!$B$8,$A$1:$P$1,0))&amp;""),""),9,2)))+TIME(VALUE(MID(IFERROR(TRIM(INDEX($A23:$P23,MATCH(Settings!$B$8,$A$1:$P$1,0))&amp;""),""),12,2)),VALUE(MID(IFERROR(TRIM(INDEX($A23:$P23,MATCH(Settings!$B$8,$A$1:$P$1,0))&amp;""),""),15,2)),VALUE(MID(IFERROR(TRIM(INDEX($A23:$P23,MATCH(Settings!$B$8,$A$1:$P$1,0))&amp;""),""),18,2)))),"")),""))</f>
        <v/>
      </c>
      <c r="V23" s="22">
        <f>IF(ISNUMBER($U23),DATE(YEAR($U23),MONTH($U23),1),"")</f>
        <v/>
      </c>
      <c r="W23" s="23">
        <f>IF(IFERROR(TRIM(INDEX($A23:$P23,MATCH(Settings!$B$10,$A$1:$P$1,0))&amp;""),"")&lt;&gt;"",IFERROR(TRIM(INDEX($A23:$P23,MATCH(Settings!$B$10,$A$1:$P$1,0))&amp;""),""),IFERROR(TRIM(INDEX($A23:$P23,MATCH(Settings!$B$11,$A$1:$P$1,0))&amp;""),""))</f>
        <v/>
      </c>
      <c r="X23" s="23">
        <f>IFERROR(TRIM(INDEX($A23:$P23,MATCH(Settings!$B$11,$A$1:$P$1,0))&amp;""),"")</f>
        <v/>
      </c>
      <c r="Y23" s="23">
        <f>IFERROR(TRIM(INDEX($A23:$P23,MATCH(Settings!$B$12,$A$1:$P$1,0))&amp;""),"")</f>
        <v/>
      </c>
      <c r="Z23" s="23">
        <f>IFERROR(TRIM(INDEX($A23:$P23,MATCH(Settings!$B$15,$A$1:$P$1,0))&amp;""),"")</f>
        <v/>
      </c>
      <c r="AA23" s="24">
        <f>IFERROR(IF(TRIM(INDEX($A23:$P23,MATCH(Settings!$B$13,$A$1:$P$1,0))&amp;"")="","",VALUE(TRIM(INDEX($A23:$P23,MATCH(Settings!$B$13,$A$1:$P$1,0))&amp;""))),"")</f>
        <v/>
      </c>
      <c r="AB23" s="24">
        <f>IF(NOT(ISNUMBER($AA23)),"",IF(TRIM($R23&amp;"")="Yes",$AA23,0))</f>
        <v/>
      </c>
      <c r="AC23" s="25">
        <f>IF(OR(NOT(ISNUMBER($AB23)),NOT(ISNUMBER(Settings!$D$2))),"",$AB23*Settings!$D$2)</f>
        <v/>
      </c>
      <c r="AD23" s="23">
        <f>IF(AND($AE23="",IFERROR(TRIM(INDEX($A23:$P23,MATCH(Settings!$B$13,$A$1:$P$1,0))&amp;""),"")=""),"",IF((IF($AE23="","; no name or email","")&amp;IF(IFERROR(TRIM(INDEX($A23:$P23,MATCH(Settings!$B$13,$A$1:$P$1,0))&amp;""),"")="","; no hours",IF(NOT(ISNUMBER($AA23)),"; hours not a number",IF($AA23&lt;=0,"; hours zero or less",IF(AND(ISNUMBER(Settings!$D$3),$AA23&gt;Settings!$D$3),"; over "&amp;Settings!$D$3&amp;" hours",""))))&amp;IF(NOT(ISNUMBER($U23)),"; no date",IF($U23&gt;TODAY(),"; date in the future",""))&amp;IF(AND($AE23&lt;&gt;"",ISNUMBER($U23)),IF(COUNTIFS($AE$2:$AE$1001,$AE23,$U$2:$U$1001,$U23,$Y$2:$Y$1001,$Y23)&gt;1,"; possible duplicate",""),""))="","OK",MID(IF($AE23="","; no name or email","")&amp;IF(IFERROR(TRIM(INDEX($A23:$P23,MATCH(Settings!$B$13,$A$1:$P$1,0))&amp;""),"")="","; no hours",IF(NOT(ISNUMBER($AA23)),"; hours not a number",IF($AA23&lt;=0,"; hours zero or less",IF(AND(ISNUMBER(Settings!$D$3),$AA23&gt;Settings!$D$3),"; over "&amp;Settings!$D$3&amp;" hours",""))))&amp;IF(NOT(ISNUMBER($U23)),"; no date",IF($U23&gt;TODAY(),"; date in the future",""))&amp;IF(AND($AE23&lt;&gt;"",ISNUMBER($U23)),IF(COUNTIFS($AE$2:$AE$1001,$AE23,$U$2:$U$1001,$U23,$Y$2:$Y$1001,$Y23)&gt;1,"; possible duplicate",""),""),3,300)))</f>
        <v/>
      </c>
      <c r="AE23" s="26">
        <f>IF(IFERROR(TRIM(INDEX($A23:$P23,MATCH(Settings!$B$11,$A$1:$P$1,0))&amp;""),"")&lt;&gt;"",LOWER(IFERROR(TRIM(INDEX($A23:$P23,MATCH(Settings!$B$11,$A$1:$P$1,0))&amp;""),"")),LOWER(IFERROR(TRIM(INDEX($A23:$P23,MATCH(Settings!$B$10,$A$1:$P$1,0))&amp;""),"")))</f>
        <v/>
      </c>
      <c r="AF23" s="26">
        <f>IF($AE23="","",IF(COUNTIF($AE$2:$AE23,$AE23)=1,MAX($AF$1:$AF22)+1,""))</f>
        <v/>
      </c>
      <c r="AG23" s="26">
        <f>IF(OR($AE23="",NOT(ISNUMBER($V23))),"",IF(COUNTIFS($AE$2:$AE23,$AE23,$V$2:$V23,$V23)=1,1,0))</f>
        <v/>
      </c>
      <c r="AH23" s="26">
        <f>IF(ISNUMBER($U23),$U23,0)</f>
        <v/>
      </c>
    </row>
    <row r="24">
      <c r="R24" s="27" t="n"/>
      <c r="S24" s="27" t="n"/>
      <c r="U24" s="21">
        <f>IF(ISNUMBER(IFERROR(IF(TRIM(INDEX($A24:$P24,MATCH(Settings!$B$9,$A$1:$P$1,0))&amp;"")="","",IF(ISNUMBER(INDEX($A24:$P24,MATCH(Settings!$B$9,$A$1:$P$1,0))),INT(INDEX($A24:$P24,MATCH(Settings!$B$9,$A$1:$P$1,0))),DATE(VALUE(LEFT(INDEX($A24:$P24,MATCH(Settings!$B$9,$A$1:$P$1,0)),4)),VALUE(MID(INDEX($A24:$P24,MATCH(Settings!$B$9,$A$1:$P$1,0)),6,2)),VALUE(MID(INDEX($A24:$P24,MATCH(Settings!$B$9,$A$1:$P$1,0)),9,2))))),"")),IFERROR(IF(TRIM(INDEX($A24:$P24,MATCH(Settings!$B$9,$A$1:$P$1,0))&amp;"")="","",IF(ISNUMBER(INDEX($A24:$P24,MATCH(Settings!$B$9,$A$1:$P$1,0))),INT(INDEX($A24:$P24,MATCH(Settings!$B$9,$A$1:$P$1,0))),DATE(VALUE(LEFT(INDEX($A24:$P24,MATCH(Settings!$B$9,$A$1:$P$1,0)),4)),VALUE(MID(INDEX($A24:$P24,MATCH(Settings!$B$9,$A$1:$P$1,0)),6,2)),VALUE(MID(INDEX($A24:$P24,MATCH(Settings!$B$9,$A$1:$P$1,0)),9,2))))),""),IFERROR(INT(IFERROR(IF(ISNUMBER(INDEX($A24:$P24,MATCH(Settings!$B$8,$A$1:$P$1,0))),INDEX($A24:$P24,MATCH(Settings!$B$8,$A$1:$P$1,0)),DATE(VALUE(LEFT(IFERROR(TRIM(INDEX($A24:$P24,MATCH(Settings!$B$8,$A$1:$P$1,0))&amp;""),""),4)),VALUE(MID(IFERROR(TRIM(INDEX($A24:$P24,MATCH(Settings!$B$8,$A$1:$P$1,0))&amp;""),""),6,2)),VALUE(MID(IFERROR(TRIM(INDEX($A24:$P24,MATCH(Settings!$B$8,$A$1:$P$1,0))&amp;""),""),9,2)))+TIME(VALUE(MID(IFERROR(TRIM(INDEX($A24:$P24,MATCH(Settings!$B$8,$A$1:$P$1,0))&amp;""),""),12,2)),VALUE(MID(IFERROR(TRIM(INDEX($A24:$P24,MATCH(Settings!$B$8,$A$1:$P$1,0))&amp;""),""),15,2)),VALUE(MID(IFERROR(TRIM(INDEX($A24:$P24,MATCH(Settings!$B$8,$A$1:$P$1,0))&amp;""),""),18,2)))),"")),""))</f>
        <v/>
      </c>
      <c r="V24" s="22">
        <f>IF(ISNUMBER($U24),DATE(YEAR($U24),MONTH($U24),1),"")</f>
        <v/>
      </c>
      <c r="W24" s="23">
        <f>IF(IFERROR(TRIM(INDEX($A24:$P24,MATCH(Settings!$B$10,$A$1:$P$1,0))&amp;""),"")&lt;&gt;"",IFERROR(TRIM(INDEX($A24:$P24,MATCH(Settings!$B$10,$A$1:$P$1,0))&amp;""),""),IFERROR(TRIM(INDEX($A24:$P24,MATCH(Settings!$B$11,$A$1:$P$1,0))&amp;""),""))</f>
        <v/>
      </c>
      <c r="X24" s="23">
        <f>IFERROR(TRIM(INDEX($A24:$P24,MATCH(Settings!$B$11,$A$1:$P$1,0))&amp;""),"")</f>
        <v/>
      </c>
      <c r="Y24" s="23">
        <f>IFERROR(TRIM(INDEX($A24:$P24,MATCH(Settings!$B$12,$A$1:$P$1,0))&amp;""),"")</f>
        <v/>
      </c>
      <c r="Z24" s="23">
        <f>IFERROR(TRIM(INDEX($A24:$P24,MATCH(Settings!$B$15,$A$1:$P$1,0))&amp;""),"")</f>
        <v/>
      </c>
      <c r="AA24" s="24">
        <f>IFERROR(IF(TRIM(INDEX($A24:$P24,MATCH(Settings!$B$13,$A$1:$P$1,0))&amp;"")="","",VALUE(TRIM(INDEX($A24:$P24,MATCH(Settings!$B$13,$A$1:$P$1,0))&amp;""))),"")</f>
        <v/>
      </c>
      <c r="AB24" s="24">
        <f>IF(NOT(ISNUMBER($AA24)),"",IF(TRIM($R24&amp;"")="Yes",$AA24,0))</f>
        <v/>
      </c>
      <c r="AC24" s="25">
        <f>IF(OR(NOT(ISNUMBER($AB24)),NOT(ISNUMBER(Settings!$D$2))),"",$AB24*Settings!$D$2)</f>
        <v/>
      </c>
      <c r="AD24" s="23">
        <f>IF(AND($AE24="",IFERROR(TRIM(INDEX($A24:$P24,MATCH(Settings!$B$13,$A$1:$P$1,0))&amp;""),"")=""),"",IF((IF($AE24="","; no name or email","")&amp;IF(IFERROR(TRIM(INDEX($A24:$P24,MATCH(Settings!$B$13,$A$1:$P$1,0))&amp;""),"")="","; no hours",IF(NOT(ISNUMBER($AA24)),"; hours not a number",IF($AA24&lt;=0,"; hours zero or less",IF(AND(ISNUMBER(Settings!$D$3),$AA24&gt;Settings!$D$3),"; over "&amp;Settings!$D$3&amp;" hours",""))))&amp;IF(NOT(ISNUMBER($U24)),"; no date",IF($U24&gt;TODAY(),"; date in the future",""))&amp;IF(AND($AE24&lt;&gt;"",ISNUMBER($U24)),IF(COUNTIFS($AE$2:$AE$1001,$AE24,$U$2:$U$1001,$U24,$Y$2:$Y$1001,$Y24)&gt;1,"; possible duplicate",""),""))="","OK",MID(IF($AE24="","; no name or email","")&amp;IF(IFERROR(TRIM(INDEX($A24:$P24,MATCH(Settings!$B$13,$A$1:$P$1,0))&amp;""),"")="","; no hours",IF(NOT(ISNUMBER($AA24)),"; hours not a number",IF($AA24&lt;=0,"; hours zero or less",IF(AND(ISNUMBER(Settings!$D$3),$AA24&gt;Settings!$D$3),"; over "&amp;Settings!$D$3&amp;" hours",""))))&amp;IF(NOT(ISNUMBER($U24)),"; no date",IF($U24&gt;TODAY(),"; date in the future",""))&amp;IF(AND($AE24&lt;&gt;"",ISNUMBER($U24)),IF(COUNTIFS($AE$2:$AE$1001,$AE24,$U$2:$U$1001,$U24,$Y$2:$Y$1001,$Y24)&gt;1,"; possible duplicate",""),""),3,300)))</f>
        <v/>
      </c>
      <c r="AE24" s="26">
        <f>IF(IFERROR(TRIM(INDEX($A24:$P24,MATCH(Settings!$B$11,$A$1:$P$1,0))&amp;""),"")&lt;&gt;"",LOWER(IFERROR(TRIM(INDEX($A24:$P24,MATCH(Settings!$B$11,$A$1:$P$1,0))&amp;""),"")),LOWER(IFERROR(TRIM(INDEX($A24:$P24,MATCH(Settings!$B$10,$A$1:$P$1,0))&amp;""),"")))</f>
        <v/>
      </c>
      <c r="AF24" s="26">
        <f>IF($AE24="","",IF(COUNTIF($AE$2:$AE24,$AE24)=1,MAX($AF$1:$AF23)+1,""))</f>
        <v/>
      </c>
      <c r="AG24" s="26">
        <f>IF(OR($AE24="",NOT(ISNUMBER($V24))),"",IF(COUNTIFS($AE$2:$AE24,$AE24,$V$2:$V24,$V24)=1,1,0))</f>
        <v/>
      </c>
      <c r="AH24" s="26">
        <f>IF(ISNUMBER($U24),$U24,0)</f>
        <v/>
      </c>
    </row>
    <row r="25">
      <c r="R25" s="27" t="n"/>
      <c r="S25" s="27" t="n"/>
      <c r="U25" s="21">
        <f>IF(ISNUMBER(IFERROR(IF(TRIM(INDEX($A25:$P25,MATCH(Settings!$B$9,$A$1:$P$1,0))&amp;"")="","",IF(ISNUMBER(INDEX($A25:$P25,MATCH(Settings!$B$9,$A$1:$P$1,0))),INT(INDEX($A25:$P25,MATCH(Settings!$B$9,$A$1:$P$1,0))),DATE(VALUE(LEFT(INDEX($A25:$P25,MATCH(Settings!$B$9,$A$1:$P$1,0)),4)),VALUE(MID(INDEX($A25:$P25,MATCH(Settings!$B$9,$A$1:$P$1,0)),6,2)),VALUE(MID(INDEX($A25:$P25,MATCH(Settings!$B$9,$A$1:$P$1,0)),9,2))))),"")),IFERROR(IF(TRIM(INDEX($A25:$P25,MATCH(Settings!$B$9,$A$1:$P$1,0))&amp;"")="","",IF(ISNUMBER(INDEX($A25:$P25,MATCH(Settings!$B$9,$A$1:$P$1,0))),INT(INDEX($A25:$P25,MATCH(Settings!$B$9,$A$1:$P$1,0))),DATE(VALUE(LEFT(INDEX($A25:$P25,MATCH(Settings!$B$9,$A$1:$P$1,0)),4)),VALUE(MID(INDEX($A25:$P25,MATCH(Settings!$B$9,$A$1:$P$1,0)),6,2)),VALUE(MID(INDEX($A25:$P25,MATCH(Settings!$B$9,$A$1:$P$1,0)),9,2))))),""),IFERROR(INT(IFERROR(IF(ISNUMBER(INDEX($A25:$P25,MATCH(Settings!$B$8,$A$1:$P$1,0))),INDEX($A25:$P25,MATCH(Settings!$B$8,$A$1:$P$1,0)),DATE(VALUE(LEFT(IFERROR(TRIM(INDEX($A25:$P25,MATCH(Settings!$B$8,$A$1:$P$1,0))&amp;""),""),4)),VALUE(MID(IFERROR(TRIM(INDEX($A25:$P25,MATCH(Settings!$B$8,$A$1:$P$1,0))&amp;""),""),6,2)),VALUE(MID(IFERROR(TRIM(INDEX($A25:$P25,MATCH(Settings!$B$8,$A$1:$P$1,0))&amp;""),""),9,2)))+TIME(VALUE(MID(IFERROR(TRIM(INDEX($A25:$P25,MATCH(Settings!$B$8,$A$1:$P$1,0))&amp;""),""),12,2)),VALUE(MID(IFERROR(TRIM(INDEX($A25:$P25,MATCH(Settings!$B$8,$A$1:$P$1,0))&amp;""),""),15,2)),VALUE(MID(IFERROR(TRIM(INDEX($A25:$P25,MATCH(Settings!$B$8,$A$1:$P$1,0))&amp;""),""),18,2)))),"")),""))</f>
        <v/>
      </c>
      <c r="V25" s="22">
        <f>IF(ISNUMBER($U25),DATE(YEAR($U25),MONTH($U25),1),"")</f>
        <v/>
      </c>
      <c r="W25" s="23">
        <f>IF(IFERROR(TRIM(INDEX($A25:$P25,MATCH(Settings!$B$10,$A$1:$P$1,0))&amp;""),"")&lt;&gt;"",IFERROR(TRIM(INDEX($A25:$P25,MATCH(Settings!$B$10,$A$1:$P$1,0))&amp;""),""),IFERROR(TRIM(INDEX($A25:$P25,MATCH(Settings!$B$11,$A$1:$P$1,0))&amp;""),""))</f>
        <v/>
      </c>
      <c r="X25" s="23">
        <f>IFERROR(TRIM(INDEX($A25:$P25,MATCH(Settings!$B$11,$A$1:$P$1,0))&amp;""),"")</f>
        <v/>
      </c>
      <c r="Y25" s="23">
        <f>IFERROR(TRIM(INDEX($A25:$P25,MATCH(Settings!$B$12,$A$1:$P$1,0))&amp;""),"")</f>
        <v/>
      </c>
      <c r="Z25" s="23">
        <f>IFERROR(TRIM(INDEX($A25:$P25,MATCH(Settings!$B$15,$A$1:$P$1,0))&amp;""),"")</f>
        <v/>
      </c>
      <c r="AA25" s="24">
        <f>IFERROR(IF(TRIM(INDEX($A25:$P25,MATCH(Settings!$B$13,$A$1:$P$1,0))&amp;"")="","",VALUE(TRIM(INDEX($A25:$P25,MATCH(Settings!$B$13,$A$1:$P$1,0))&amp;""))),"")</f>
        <v/>
      </c>
      <c r="AB25" s="24">
        <f>IF(NOT(ISNUMBER($AA25)),"",IF(TRIM($R25&amp;"")="Yes",$AA25,0))</f>
        <v/>
      </c>
      <c r="AC25" s="25">
        <f>IF(OR(NOT(ISNUMBER($AB25)),NOT(ISNUMBER(Settings!$D$2))),"",$AB25*Settings!$D$2)</f>
        <v/>
      </c>
      <c r="AD25" s="23">
        <f>IF(AND($AE25="",IFERROR(TRIM(INDEX($A25:$P25,MATCH(Settings!$B$13,$A$1:$P$1,0))&amp;""),"")=""),"",IF((IF($AE25="","; no name or email","")&amp;IF(IFERROR(TRIM(INDEX($A25:$P25,MATCH(Settings!$B$13,$A$1:$P$1,0))&amp;""),"")="","; no hours",IF(NOT(ISNUMBER($AA25)),"; hours not a number",IF($AA25&lt;=0,"; hours zero or less",IF(AND(ISNUMBER(Settings!$D$3),$AA25&gt;Settings!$D$3),"; over "&amp;Settings!$D$3&amp;" hours",""))))&amp;IF(NOT(ISNUMBER($U25)),"; no date",IF($U25&gt;TODAY(),"; date in the future",""))&amp;IF(AND($AE25&lt;&gt;"",ISNUMBER($U25)),IF(COUNTIFS($AE$2:$AE$1001,$AE25,$U$2:$U$1001,$U25,$Y$2:$Y$1001,$Y25)&gt;1,"; possible duplicate",""),""))="","OK",MID(IF($AE25="","; no name or email","")&amp;IF(IFERROR(TRIM(INDEX($A25:$P25,MATCH(Settings!$B$13,$A$1:$P$1,0))&amp;""),"")="","; no hours",IF(NOT(ISNUMBER($AA25)),"; hours not a number",IF($AA25&lt;=0,"; hours zero or less",IF(AND(ISNUMBER(Settings!$D$3),$AA25&gt;Settings!$D$3),"; over "&amp;Settings!$D$3&amp;" hours",""))))&amp;IF(NOT(ISNUMBER($U25)),"; no date",IF($U25&gt;TODAY(),"; date in the future",""))&amp;IF(AND($AE25&lt;&gt;"",ISNUMBER($U25)),IF(COUNTIFS($AE$2:$AE$1001,$AE25,$U$2:$U$1001,$U25,$Y$2:$Y$1001,$Y25)&gt;1,"; possible duplicate",""),""),3,300)))</f>
        <v/>
      </c>
      <c r="AE25" s="26">
        <f>IF(IFERROR(TRIM(INDEX($A25:$P25,MATCH(Settings!$B$11,$A$1:$P$1,0))&amp;""),"")&lt;&gt;"",LOWER(IFERROR(TRIM(INDEX($A25:$P25,MATCH(Settings!$B$11,$A$1:$P$1,0))&amp;""),"")),LOWER(IFERROR(TRIM(INDEX($A25:$P25,MATCH(Settings!$B$10,$A$1:$P$1,0))&amp;""),"")))</f>
        <v/>
      </c>
      <c r="AF25" s="26">
        <f>IF($AE25="","",IF(COUNTIF($AE$2:$AE25,$AE25)=1,MAX($AF$1:$AF24)+1,""))</f>
        <v/>
      </c>
      <c r="AG25" s="26">
        <f>IF(OR($AE25="",NOT(ISNUMBER($V25))),"",IF(COUNTIFS($AE$2:$AE25,$AE25,$V$2:$V25,$V25)=1,1,0))</f>
        <v/>
      </c>
      <c r="AH25" s="26">
        <f>IF(ISNUMBER($U25),$U25,0)</f>
        <v/>
      </c>
    </row>
    <row r="26">
      <c r="R26" s="27" t="n"/>
      <c r="S26" s="27" t="n"/>
      <c r="U26" s="21">
        <f>IF(ISNUMBER(IFERROR(IF(TRIM(INDEX($A26:$P26,MATCH(Settings!$B$9,$A$1:$P$1,0))&amp;"")="","",IF(ISNUMBER(INDEX($A26:$P26,MATCH(Settings!$B$9,$A$1:$P$1,0))),INT(INDEX($A26:$P26,MATCH(Settings!$B$9,$A$1:$P$1,0))),DATE(VALUE(LEFT(INDEX($A26:$P26,MATCH(Settings!$B$9,$A$1:$P$1,0)),4)),VALUE(MID(INDEX($A26:$P26,MATCH(Settings!$B$9,$A$1:$P$1,0)),6,2)),VALUE(MID(INDEX($A26:$P26,MATCH(Settings!$B$9,$A$1:$P$1,0)),9,2))))),"")),IFERROR(IF(TRIM(INDEX($A26:$P26,MATCH(Settings!$B$9,$A$1:$P$1,0))&amp;"")="","",IF(ISNUMBER(INDEX($A26:$P26,MATCH(Settings!$B$9,$A$1:$P$1,0))),INT(INDEX($A26:$P26,MATCH(Settings!$B$9,$A$1:$P$1,0))),DATE(VALUE(LEFT(INDEX($A26:$P26,MATCH(Settings!$B$9,$A$1:$P$1,0)),4)),VALUE(MID(INDEX($A26:$P26,MATCH(Settings!$B$9,$A$1:$P$1,0)),6,2)),VALUE(MID(INDEX($A26:$P26,MATCH(Settings!$B$9,$A$1:$P$1,0)),9,2))))),""),IFERROR(INT(IFERROR(IF(ISNUMBER(INDEX($A26:$P26,MATCH(Settings!$B$8,$A$1:$P$1,0))),INDEX($A26:$P26,MATCH(Settings!$B$8,$A$1:$P$1,0)),DATE(VALUE(LEFT(IFERROR(TRIM(INDEX($A26:$P26,MATCH(Settings!$B$8,$A$1:$P$1,0))&amp;""),""),4)),VALUE(MID(IFERROR(TRIM(INDEX($A26:$P26,MATCH(Settings!$B$8,$A$1:$P$1,0))&amp;""),""),6,2)),VALUE(MID(IFERROR(TRIM(INDEX($A26:$P26,MATCH(Settings!$B$8,$A$1:$P$1,0))&amp;""),""),9,2)))+TIME(VALUE(MID(IFERROR(TRIM(INDEX($A26:$P26,MATCH(Settings!$B$8,$A$1:$P$1,0))&amp;""),""),12,2)),VALUE(MID(IFERROR(TRIM(INDEX($A26:$P26,MATCH(Settings!$B$8,$A$1:$P$1,0))&amp;""),""),15,2)),VALUE(MID(IFERROR(TRIM(INDEX($A26:$P26,MATCH(Settings!$B$8,$A$1:$P$1,0))&amp;""),""),18,2)))),"")),""))</f>
        <v/>
      </c>
      <c r="V26" s="22">
        <f>IF(ISNUMBER($U26),DATE(YEAR($U26),MONTH($U26),1),"")</f>
        <v/>
      </c>
      <c r="W26" s="23">
        <f>IF(IFERROR(TRIM(INDEX($A26:$P26,MATCH(Settings!$B$10,$A$1:$P$1,0))&amp;""),"")&lt;&gt;"",IFERROR(TRIM(INDEX($A26:$P26,MATCH(Settings!$B$10,$A$1:$P$1,0))&amp;""),""),IFERROR(TRIM(INDEX($A26:$P26,MATCH(Settings!$B$11,$A$1:$P$1,0))&amp;""),""))</f>
        <v/>
      </c>
      <c r="X26" s="23">
        <f>IFERROR(TRIM(INDEX($A26:$P26,MATCH(Settings!$B$11,$A$1:$P$1,0))&amp;""),"")</f>
        <v/>
      </c>
      <c r="Y26" s="23">
        <f>IFERROR(TRIM(INDEX($A26:$P26,MATCH(Settings!$B$12,$A$1:$P$1,0))&amp;""),"")</f>
        <v/>
      </c>
      <c r="Z26" s="23">
        <f>IFERROR(TRIM(INDEX($A26:$P26,MATCH(Settings!$B$15,$A$1:$P$1,0))&amp;""),"")</f>
        <v/>
      </c>
      <c r="AA26" s="24">
        <f>IFERROR(IF(TRIM(INDEX($A26:$P26,MATCH(Settings!$B$13,$A$1:$P$1,0))&amp;"")="","",VALUE(TRIM(INDEX($A26:$P26,MATCH(Settings!$B$13,$A$1:$P$1,0))&amp;""))),"")</f>
        <v/>
      </c>
      <c r="AB26" s="24">
        <f>IF(NOT(ISNUMBER($AA26)),"",IF(TRIM($R26&amp;"")="Yes",$AA26,0))</f>
        <v/>
      </c>
      <c r="AC26" s="25">
        <f>IF(OR(NOT(ISNUMBER($AB26)),NOT(ISNUMBER(Settings!$D$2))),"",$AB26*Settings!$D$2)</f>
        <v/>
      </c>
      <c r="AD26" s="23">
        <f>IF(AND($AE26="",IFERROR(TRIM(INDEX($A26:$P26,MATCH(Settings!$B$13,$A$1:$P$1,0))&amp;""),"")=""),"",IF((IF($AE26="","; no name or email","")&amp;IF(IFERROR(TRIM(INDEX($A26:$P26,MATCH(Settings!$B$13,$A$1:$P$1,0))&amp;""),"")="","; no hours",IF(NOT(ISNUMBER($AA26)),"; hours not a number",IF($AA26&lt;=0,"; hours zero or less",IF(AND(ISNUMBER(Settings!$D$3),$AA26&gt;Settings!$D$3),"; over "&amp;Settings!$D$3&amp;" hours",""))))&amp;IF(NOT(ISNUMBER($U26)),"; no date",IF($U26&gt;TODAY(),"; date in the future",""))&amp;IF(AND($AE26&lt;&gt;"",ISNUMBER($U26)),IF(COUNTIFS($AE$2:$AE$1001,$AE26,$U$2:$U$1001,$U26,$Y$2:$Y$1001,$Y26)&gt;1,"; possible duplicate",""),""))="","OK",MID(IF($AE26="","; no name or email","")&amp;IF(IFERROR(TRIM(INDEX($A26:$P26,MATCH(Settings!$B$13,$A$1:$P$1,0))&amp;""),"")="","; no hours",IF(NOT(ISNUMBER($AA26)),"; hours not a number",IF($AA26&lt;=0,"; hours zero or less",IF(AND(ISNUMBER(Settings!$D$3),$AA26&gt;Settings!$D$3),"; over "&amp;Settings!$D$3&amp;" hours",""))))&amp;IF(NOT(ISNUMBER($U26)),"; no date",IF($U26&gt;TODAY(),"; date in the future",""))&amp;IF(AND($AE26&lt;&gt;"",ISNUMBER($U26)),IF(COUNTIFS($AE$2:$AE$1001,$AE26,$U$2:$U$1001,$U26,$Y$2:$Y$1001,$Y26)&gt;1,"; possible duplicate",""),""),3,300)))</f>
        <v/>
      </c>
      <c r="AE26" s="26">
        <f>IF(IFERROR(TRIM(INDEX($A26:$P26,MATCH(Settings!$B$11,$A$1:$P$1,0))&amp;""),"")&lt;&gt;"",LOWER(IFERROR(TRIM(INDEX($A26:$P26,MATCH(Settings!$B$11,$A$1:$P$1,0))&amp;""),"")),LOWER(IFERROR(TRIM(INDEX($A26:$P26,MATCH(Settings!$B$10,$A$1:$P$1,0))&amp;""),"")))</f>
        <v/>
      </c>
      <c r="AF26" s="26">
        <f>IF($AE26="","",IF(COUNTIF($AE$2:$AE26,$AE26)=1,MAX($AF$1:$AF25)+1,""))</f>
        <v/>
      </c>
      <c r="AG26" s="26">
        <f>IF(OR($AE26="",NOT(ISNUMBER($V26))),"",IF(COUNTIFS($AE$2:$AE26,$AE26,$V$2:$V26,$V26)=1,1,0))</f>
        <v/>
      </c>
      <c r="AH26" s="26">
        <f>IF(ISNUMBER($U26),$U26,0)</f>
        <v/>
      </c>
    </row>
    <row r="27">
      <c r="R27" s="27" t="n"/>
      <c r="S27" s="27" t="n"/>
      <c r="U27" s="21">
        <f>IF(ISNUMBER(IFERROR(IF(TRIM(INDEX($A27:$P27,MATCH(Settings!$B$9,$A$1:$P$1,0))&amp;"")="","",IF(ISNUMBER(INDEX($A27:$P27,MATCH(Settings!$B$9,$A$1:$P$1,0))),INT(INDEX($A27:$P27,MATCH(Settings!$B$9,$A$1:$P$1,0))),DATE(VALUE(LEFT(INDEX($A27:$P27,MATCH(Settings!$B$9,$A$1:$P$1,0)),4)),VALUE(MID(INDEX($A27:$P27,MATCH(Settings!$B$9,$A$1:$P$1,0)),6,2)),VALUE(MID(INDEX($A27:$P27,MATCH(Settings!$B$9,$A$1:$P$1,0)),9,2))))),"")),IFERROR(IF(TRIM(INDEX($A27:$P27,MATCH(Settings!$B$9,$A$1:$P$1,0))&amp;"")="","",IF(ISNUMBER(INDEX($A27:$P27,MATCH(Settings!$B$9,$A$1:$P$1,0))),INT(INDEX($A27:$P27,MATCH(Settings!$B$9,$A$1:$P$1,0))),DATE(VALUE(LEFT(INDEX($A27:$P27,MATCH(Settings!$B$9,$A$1:$P$1,0)),4)),VALUE(MID(INDEX($A27:$P27,MATCH(Settings!$B$9,$A$1:$P$1,0)),6,2)),VALUE(MID(INDEX($A27:$P27,MATCH(Settings!$B$9,$A$1:$P$1,0)),9,2))))),""),IFERROR(INT(IFERROR(IF(ISNUMBER(INDEX($A27:$P27,MATCH(Settings!$B$8,$A$1:$P$1,0))),INDEX($A27:$P27,MATCH(Settings!$B$8,$A$1:$P$1,0)),DATE(VALUE(LEFT(IFERROR(TRIM(INDEX($A27:$P27,MATCH(Settings!$B$8,$A$1:$P$1,0))&amp;""),""),4)),VALUE(MID(IFERROR(TRIM(INDEX($A27:$P27,MATCH(Settings!$B$8,$A$1:$P$1,0))&amp;""),""),6,2)),VALUE(MID(IFERROR(TRIM(INDEX($A27:$P27,MATCH(Settings!$B$8,$A$1:$P$1,0))&amp;""),""),9,2)))+TIME(VALUE(MID(IFERROR(TRIM(INDEX($A27:$P27,MATCH(Settings!$B$8,$A$1:$P$1,0))&amp;""),""),12,2)),VALUE(MID(IFERROR(TRIM(INDEX($A27:$P27,MATCH(Settings!$B$8,$A$1:$P$1,0))&amp;""),""),15,2)),VALUE(MID(IFERROR(TRIM(INDEX($A27:$P27,MATCH(Settings!$B$8,$A$1:$P$1,0))&amp;""),""),18,2)))),"")),""))</f>
        <v/>
      </c>
      <c r="V27" s="22">
        <f>IF(ISNUMBER($U27),DATE(YEAR($U27),MONTH($U27),1),"")</f>
        <v/>
      </c>
      <c r="W27" s="23">
        <f>IF(IFERROR(TRIM(INDEX($A27:$P27,MATCH(Settings!$B$10,$A$1:$P$1,0))&amp;""),"")&lt;&gt;"",IFERROR(TRIM(INDEX($A27:$P27,MATCH(Settings!$B$10,$A$1:$P$1,0))&amp;""),""),IFERROR(TRIM(INDEX($A27:$P27,MATCH(Settings!$B$11,$A$1:$P$1,0))&amp;""),""))</f>
        <v/>
      </c>
      <c r="X27" s="23">
        <f>IFERROR(TRIM(INDEX($A27:$P27,MATCH(Settings!$B$11,$A$1:$P$1,0))&amp;""),"")</f>
        <v/>
      </c>
      <c r="Y27" s="23">
        <f>IFERROR(TRIM(INDEX($A27:$P27,MATCH(Settings!$B$12,$A$1:$P$1,0))&amp;""),"")</f>
        <v/>
      </c>
      <c r="Z27" s="23">
        <f>IFERROR(TRIM(INDEX($A27:$P27,MATCH(Settings!$B$15,$A$1:$P$1,0))&amp;""),"")</f>
        <v/>
      </c>
      <c r="AA27" s="24">
        <f>IFERROR(IF(TRIM(INDEX($A27:$P27,MATCH(Settings!$B$13,$A$1:$P$1,0))&amp;"")="","",VALUE(TRIM(INDEX($A27:$P27,MATCH(Settings!$B$13,$A$1:$P$1,0))&amp;""))),"")</f>
        <v/>
      </c>
      <c r="AB27" s="24">
        <f>IF(NOT(ISNUMBER($AA27)),"",IF(TRIM($R27&amp;"")="Yes",$AA27,0))</f>
        <v/>
      </c>
      <c r="AC27" s="25">
        <f>IF(OR(NOT(ISNUMBER($AB27)),NOT(ISNUMBER(Settings!$D$2))),"",$AB27*Settings!$D$2)</f>
        <v/>
      </c>
      <c r="AD27" s="23">
        <f>IF(AND($AE27="",IFERROR(TRIM(INDEX($A27:$P27,MATCH(Settings!$B$13,$A$1:$P$1,0))&amp;""),"")=""),"",IF((IF($AE27="","; no name or email","")&amp;IF(IFERROR(TRIM(INDEX($A27:$P27,MATCH(Settings!$B$13,$A$1:$P$1,0))&amp;""),"")="","; no hours",IF(NOT(ISNUMBER($AA27)),"; hours not a number",IF($AA27&lt;=0,"; hours zero or less",IF(AND(ISNUMBER(Settings!$D$3),$AA27&gt;Settings!$D$3),"; over "&amp;Settings!$D$3&amp;" hours",""))))&amp;IF(NOT(ISNUMBER($U27)),"; no date",IF($U27&gt;TODAY(),"; date in the future",""))&amp;IF(AND($AE27&lt;&gt;"",ISNUMBER($U27)),IF(COUNTIFS($AE$2:$AE$1001,$AE27,$U$2:$U$1001,$U27,$Y$2:$Y$1001,$Y27)&gt;1,"; possible duplicate",""),""))="","OK",MID(IF($AE27="","; no name or email","")&amp;IF(IFERROR(TRIM(INDEX($A27:$P27,MATCH(Settings!$B$13,$A$1:$P$1,0))&amp;""),"")="","; no hours",IF(NOT(ISNUMBER($AA27)),"; hours not a number",IF($AA27&lt;=0,"; hours zero or less",IF(AND(ISNUMBER(Settings!$D$3),$AA27&gt;Settings!$D$3),"; over "&amp;Settings!$D$3&amp;" hours",""))))&amp;IF(NOT(ISNUMBER($U27)),"; no date",IF($U27&gt;TODAY(),"; date in the future",""))&amp;IF(AND($AE27&lt;&gt;"",ISNUMBER($U27)),IF(COUNTIFS($AE$2:$AE$1001,$AE27,$U$2:$U$1001,$U27,$Y$2:$Y$1001,$Y27)&gt;1,"; possible duplicate",""),""),3,300)))</f>
        <v/>
      </c>
      <c r="AE27" s="26">
        <f>IF(IFERROR(TRIM(INDEX($A27:$P27,MATCH(Settings!$B$11,$A$1:$P$1,0))&amp;""),"")&lt;&gt;"",LOWER(IFERROR(TRIM(INDEX($A27:$P27,MATCH(Settings!$B$11,$A$1:$P$1,0))&amp;""),"")),LOWER(IFERROR(TRIM(INDEX($A27:$P27,MATCH(Settings!$B$10,$A$1:$P$1,0))&amp;""),"")))</f>
        <v/>
      </c>
      <c r="AF27" s="26">
        <f>IF($AE27="","",IF(COUNTIF($AE$2:$AE27,$AE27)=1,MAX($AF$1:$AF26)+1,""))</f>
        <v/>
      </c>
      <c r="AG27" s="26">
        <f>IF(OR($AE27="",NOT(ISNUMBER($V27))),"",IF(COUNTIFS($AE$2:$AE27,$AE27,$V$2:$V27,$V27)=1,1,0))</f>
        <v/>
      </c>
      <c r="AH27" s="26">
        <f>IF(ISNUMBER($U27),$U27,0)</f>
        <v/>
      </c>
    </row>
    <row r="28">
      <c r="R28" s="27" t="n"/>
      <c r="S28" s="27" t="n"/>
      <c r="U28" s="21">
        <f>IF(ISNUMBER(IFERROR(IF(TRIM(INDEX($A28:$P28,MATCH(Settings!$B$9,$A$1:$P$1,0))&amp;"")="","",IF(ISNUMBER(INDEX($A28:$P28,MATCH(Settings!$B$9,$A$1:$P$1,0))),INT(INDEX($A28:$P28,MATCH(Settings!$B$9,$A$1:$P$1,0))),DATE(VALUE(LEFT(INDEX($A28:$P28,MATCH(Settings!$B$9,$A$1:$P$1,0)),4)),VALUE(MID(INDEX($A28:$P28,MATCH(Settings!$B$9,$A$1:$P$1,0)),6,2)),VALUE(MID(INDEX($A28:$P28,MATCH(Settings!$B$9,$A$1:$P$1,0)),9,2))))),"")),IFERROR(IF(TRIM(INDEX($A28:$P28,MATCH(Settings!$B$9,$A$1:$P$1,0))&amp;"")="","",IF(ISNUMBER(INDEX($A28:$P28,MATCH(Settings!$B$9,$A$1:$P$1,0))),INT(INDEX($A28:$P28,MATCH(Settings!$B$9,$A$1:$P$1,0))),DATE(VALUE(LEFT(INDEX($A28:$P28,MATCH(Settings!$B$9,$A$1:$P$1,0)),4)),VALUE(MID(INDEX($A28:$P28,MATCH(Settings!$B$9,$A$1:$P$1,0)),6,2)),VALUE(MID(INDEX($A28:$P28,MATCH(Settings!$B$9,$A$1:$P$1,0)),9,2))))),""),IFERROR(INT(IFERROR(IF(ISNUMBER(INDEX($A28:$P28,MATCH(Settings!$B$8,$A$1:$P$1,0))),INDEX($A28:$P28,MATCH(Settings!$B$8,$A$1:$P$1,0)),DATE(VALUE(LEFT(IFERROR(TRIM(INDEX($A28:$P28,MATCH(Settings!$B$8,$A$1:$P$1,0))&amp;""),""),4)),VALUE(MID(IFERROR(TRIM(INDEX($A28:$P28,MATCH(Settings!$B$8,$A$1:$P$1,0))&amp;""),""),6,2)),VALUE(MID(IFERROR(TRIM(INDEX($A28:$P28,MATCH(Settings!$B$8,$A$1:$P$1,0))&amp;""),""),9,2)))+TIME(VALUE(MID(IFERROR(TRIM(INDEX($A28:$P28,MATCH(Settings!$B$8,$A$1:$P$1,0))&amp;""),""),12,2)),VALUE(MID(IFERROR(TRIM(INDEX($A28:$P28,MATCH(Settings!$B$8,$A$1:$P$1,0))&amp;""),""),15,2)),VALUE(MID(IFERROR(TRIM(INDEX($A28:$P28,MATCH(Settings!$B$8,$A$1:$P$1,0))&amp;""),""),18,2)))),"")),""))</f>
        <v/>
      </c>
      <c r="V28" s="22">
        <f>IF(ISNUMBER($U28),DATE(YEAR($U28),MONTH($U28),1),"")</f>
        <v/>
      </c>
      <c r="W28" s="23">
        <f>IF(IFERROR(TRIM(INDEX($A28:$P28,MATCH(Settings!$B$10,$A$1:$P$1,0))&amp;""),"")&lt;&gt;"",IFERROR(TRIM(INDEX($A28:$P28,MATCH(Settings!$B$10,$A$1:$P$1,0))&amp;""),""),IFERROR(TRIM(INDEX($A28:$P28,MATCH(Settings!$B$11,$A$1:$P$1,0))&amp;""),""))</f>
        <v/>
      </c>
      <c r="X28" s="23">
        <f>IFERROR(TRIM(INDEX($A28:$P28,MATCH(Settings!$B$11,$A$1:$P$1,0))&amp;""),"")</f>
        <v/>
      </c>
      <c r="Y28" s="23">
        <f>IFERROR(TRIM(INDEX($A28:$P28,MATCH(Settings!$B$12,$A$1:$P$1,0))&amp;""),"")</f>
        <v/>
      </c>
      <c r="Z28" s="23">
        <f>IFERROR(TRIM(INDEX($A28:$P28,MATCH(Settings!$B$15,$A$1:$P$1,0))&amp;""),"")</f>
        <v/>
      </c>
      <c r="AA28" s="24">
        <f>IFERROR(IF(TRIM(INDEX($A28:$P28,MATCH(Settings!$B$13,$A$1:$P$1,0))&amp;"")="","",VALUE(TRIM(INDEX($A28:$P28,MATCH(Settings!$B$13,$A$1:$P$1,0))&amp;""))),"")</f>
        <v/>
      </c>
      <c r="AB28" s="24">
        <f>IF(NOT(ISNUMBER($AA28)),"",IF(TRIM($R28&amp;"")="Yes",$AA28,0))</f>
        <v/>
      </c>
      <c r="AC28" s="25">
        <f>IF(OR(NOT(ISNUMBER($AB28)),NOT(ISNUMBER(Settings!$D$2))),"",$AB28*Settings!$D$2)</f>
        <v/>
      </c>
      <c r="AD28" s="23">
        <f>IF(AND($AE28="",IFERROR(TRIM(INDEX($A28:$P28,MATCH(Settings!$B$13,$A$1:$P$1,0))&amp;""),"")=""),"",IF((IF($AE28="","; no name or email","")&amp;IF(IFERROR(TRIM(INDEX($A28:$P28,MATCH(Settings!$B$13,$A$1:$P$1,0))&amp;""),"")="","; no hours",IF(NOT(ISNUMBER($AA28)),"; hours not a number",IF($AA28&lt;=0,"; hours zero or less",IF(AND(ISNUMBER(Settings!$D$3),$AA28&gt;Settings!$D$3),"; over "&amp;Settings!$D$3&amp;" hours",""))))&amp;IF(NOT(ISNUMBER($U28)),"; no date",IF($U28&gt;TODAY(),"; date in the future",""))&amp;IF(AND($AE28&lt;&gt;"",ISNUMBER($U28)),IF(COUNTIFS($AE$2:$AE$1001,$AE28,$U$2:$U$1001,$U28,$Y$2:$Y$1001,$Y28)&gt;1,"; possible duplicate",""),""))="","OK",MID(IF($AE28="","; no name or email","")&amp;IF(IFERROR(TRIM(INDEX($A28:$P28,MATCH(Settings!$B$13,$A$1:$P$1,0))&amp;""),"")="","; no hours",IF(NOT(ISNUMBER($AA28)),"; hours not a number",IF($AA28&lt;=0,"; hours zero or less",IF(AND(ISNUMBER(Settings!$D$3),$AA28&gt;Settings!$D$3),"; over "&amp;Settings!$D$3&amp;" hours",""))))&amp;IF(NOT(ISNUMBER($U28)),"; no date",IF($U28&gt;TODAY(),"; date in the future",""))&amp;IF(AND($AE28&lt;&gt;"",ISNUMBER($U28)),IF(COUNTIFS($AE$2:$AE$1001,$AE28,$U$2:$U$1001,$U28,$Y$2:$Y$1001,$Y28)&gt;1,"; possible duplicate",""),""),3,300)))</f>
        <v/>
      </c>
      <c r="AE28" s="26">
        <f>IF(IFERROR(TRIM(INDEX($A28:$P28,MATCH(Settings!$B$11,$A$1:$P$1,0))&amp;""),"")&lt;&gt;"",LOWER(IFERROR(TRIM(INDEX($A28:$P28,MATCH(Settings!$B$11,$A$1:$P$1,0))&amp;""),"")),LOWER(IFERROR(TRIM(INDEX($A28:$P28,MATCH(Settings!$B$10,$A$1:$P$1,0))&amp;""),"")))</f>
        <v/>
      </c>
      <c r="AF28" s="26">
        <f>IF($AE28="","",IF(COUNTIF($AE$2:$AE28,$AE28)=1,MAX($AF$1:$AF27)+1,""))</f>
        <v/>
      </c>
      <c r="AG28" s="26">
        <f>IF(OR($AE28="",NOT(ISNUMBER($V28))),"",IF(COUNTIFS($AE$2:$AE28,$AE28,$V$2:$V28,$V28)=1,1,0))</f>
        <v/>
      </c>
      <c r="AH28" s="26">
        <f>IF(ISNUMBER($U28),$U28,0)</f>
        <v/>
      </c>
    </row>
    <row r="29">
      <c r="R29" s="27" t="n"/>
      <c r="S29" s="27" t="n"/>
      <c r="U29" s="21">
        <f>IF(ISNUMBER(IFERROR(IF(TRIM(INDEX($A29:$P29,MATCH(Settings!$B$9,$A$1:$P$1,0))&amp;"")="","",IF(ISNUMBER(INDEX($A29:$P29,MATCH(Settings!$B$9,$A$1:$P$1,0))),INT(INDEX($A29:$P29,MATCH(Settings!$B$9,$A$1:$P$1,0))),DATE(VALUE(LEFT(INDEX($A29:$P29,MATCH(Settings!$B$9,$A$1:$P$1,0)),4)),VALUE(MID(INDEX($A29:$P29,MATCH(Settings!$B$9,$A$1:$P$1,0)),6,2)),VALUE(MID(INDEX($A29:$P29,MATCH(Settings!$B$9,$A$1:$P$1,0)),9,2))))),"")),IFERROR(IF(TRIM(INDEX($A29:$P29,MATCH(Settings!$B$9,$A$1:$P$1,0))&amp;"")="","",IF(ISNUMBER(INDEX($A29:$P29,MATCH(Settings!$B$9,$A$1:$P$1,0))),INT(INDEX($A29:$P29,MATCH(Settings!$B$9,$A$1:$P$1,0))),DATE(VALUE(LEFT(INDEX($A29:$P29,MATCH(Settings!$B$9,$A$1:$P$1,0)),4)),VALUE(MID(INDEX($A29:$P29,MATCH(Settings!$B$9,$A$1:$P$1,0)),6,2)),VALUE(MID(INDEX($A29:$P29,MATCH(Settings!$B$9,$A$1:$P$1,0)),9,2))))),""),IFERROR(INT(IFERROR(IF(ISNUMBER(INDEX($A29:$P29,MATCH(Settings!$B$8,$A$1:$P$1,0))),INDEX($A29:$P29,MATCH(Settings!$B$8,$A$1:$P$1,0)),DATE(VALUE(LEFT(IFERROR(TRIM(INDEX($A29:$P29,MATCH(Settings!$B$8,$A$1:$P$1,0))&amp;""),""),4)),VALUE(MID(IFERROR(TRIM(INDEX($A29:$P29,MATCH(Settings!$B$8,$A$1:$P$1,0))&amp;""),""),6,2)),VALUE(MID(IFERROR(TRIM(INDEX($A29:$P29,MATCH(Settings!$B$8,$A$1:$P$1,0))&amp;""),""),9,2)))+TIME(VALUE(MID(IFERROR(TRIM(INDEX($A29:$P29,MATCH(Settings!$B$8,$A$1:$P$1,0))&amp;""),""),12,2)),VALUE(MID(IFERROR(TRIM(INDEX($A29:$P29,MATCH(Settings!$B$8,$A$1:$P$1,0))&amp;""),""),15,2)),VALUE(MID(IFERROR(TRIM(INDEX($A29:$P29,MATCH(Settings!$B$8,$A$1:$P$1,0))&amp;""),""),18,2)))),"")),""))</f>
        <v/>
      </c>
      <c r="V29" s="22">
        <f>IF(ISNUMBER($U29),DATE(YEAR($U29),MONTH($U29),1),"")</f>
        <v/>
      </c>
      <c r="W29" s="23">
        <f>IF(IFERROR(TRIM(INDEX($A29:$P29,MATCH(Settings!$B$10,$A$1:$P$1,0))&amp;""),"")&lt;&gt;"",IFERROR(TRIM(INDEX($A29:$P29,MATCH(Settings!$B$10,$A$1:$P$1,0))&amp;""),""),IFERROR(TRIM(INDEX($A29:$P29,MATCH(Settings!$B$11,$A$1:$P$1,0))&amp;""),""))</f>
        <v/>
      </c>
      <c r="X29" s="23">
        <f>IFERROR(TRIM(INDEX($A29:$P29,MATCH(Settings!$B$11,$A$1:$P$1,0))&amp;""),"")</f>
        <v/>
      </c>
      <c r="Y29" s="23">
        <f>IFERROR(TRIM(INDEX($A29:$P29,MATCH(Settings!$B$12,$A$1:$P$1,0))&amp;""),"")</f>
        <v/>
      </c>
      <c r="Z29" s="23">
        <f>IFERROR(TRIM(INDEX($A29:$P29,MATCH(Settings!$B$15,$A$1:$P$1,0))&amp;""),"")</f>
        <v/>
      </c>
      <c r="AA29" s="24">
        <f>IFERROR(IF(TRIM(INDEX($A29:$P29,MATCH(Settings!$B$13,$A$1:$P$1,0))&amp;"")="","",VALUE(TRIM(INDEX($A29:$P29,MATCH(Settings!$B$13,$A$1:$P$1,0))&amp;""))),"")</f>
        <v/>
      </c>
      <c r="AB29" s="24">
        <f>IF(NOT(ISNUMBER($AA29)),"",IF(TRIM($R29&amp;"")="Yes",$AA29,0))</f>
        <v/>
      </c>
      <c r="AC29" s="25">
        <f>IF(OR(NOT(ISNUMBER($AB29)),NOT(ISNUMBER(Settings!$D$2))),"",$AB29*Settings!$D$2)</f>
        <v/>
      </c>
      <c r="AD29" s="23">
        <f>IF(AND($AE29="",IFERROR(TRIM(INDEX($A29:$P29,MATCH(Settings!$B$13,$A$1:$P$1,0))&amp;""),"")=""),"",IF((IF($AE29="","; no name or email","")&amp;IF(IFERROR(TRIM(INDEX($A29:$P29,MATCH(Settings!$B$13,$A$1:$P$1,0))&amp;""),"")="","; no hours",IF(NOT(ISNUMBER($AA29)),"; hours not a number",IF($AA29&lt;=0,"; hours zero or less",IF(AND(ISNUMBER(Settings!$D$3),$AA29&gt;Settings!$D$3),"; over "&amp;Settings!$D$3&amp;" hours",""))))&amp;IF(NOT(ISNUMBER($U29)),"; no date",IF($U29&gt;TODAY(),"; date in the future",""))&amp;IF(AND($AE29&lt;&gt;"",ISNUMBER($U29)),IF(COUNTIFS($AE$2:$AE$1001,$AE29,$U$2:$U$1001,$U29,$Y$2:$Y$1001,$Y29)&gt;1,"; possible duplicate",""),""))="","OK",MID(IF($AE29="","; no name or email","")&amp;IF(IFERROR(TRIM(INDEX($A29:$P29,MATCH(Settings!$B$13,$A$1:$P$1,0))&amp;""),"")="","; no hours",IF(NOT(ISNUMBER($AA29)),"; hours not a number",IF($AA29&lt;=0,"; hours zero or less",IF(AND(ISNUMBER(Settings!$D$3),$AA29&gt;Settings!$D$3),"; over "&amp;Settings!$D$3&amp;" hours",""))))&amp;IF(NOT(ISNUMBER($U29)),"; no date",IF($U29&gt;TODAY(),"; date in the future",""))&amp;IF(AND($AE29&lt;&gt;"",ISNUMBER($U29)),IF(COUNTIFS($AE$2:$AE$1001,$AE29,$U$2:$U$1001,$U29,$Y$2:$Y$1001,$Y29)&gt;1,"; possible duplicate",""),""),3,300)))</f>
        <v/>
      </c>
      <c r="AE29" s="26">
        <f>IF(IFERROR(TRIM(INDEX($A29:$P29,MATCH(Settings!$B$11,$A$1:$P$1,0))&amp;""),"")&lt;&gt;"",LOWER(IFERROR(TRIM(INDEX($A29:$P29,MATCH(Settings!$B$11,$A$1:$P$1,0))&amp;""),"")),LOWER(IFERROR(TRIM(INDEX($A29:$P29,MATCH(Settings!$B$10,$A$1:$P$1,0))&amp;""),"")))</f>
        <v/>
      </c>
      <c r="AF29" s="26">
        <f>IF($AE29="","",IF(COUNTIF($AE$2:$AE29,$AE29)=1,MAX($AF$1:$AF28)+1,""))</f>
        <v/>
      </c>
      <c r="AG29" s="26">
        <f>IF(OR($AE29="",NOT(ISNUMBER($V29))),"",IF(COUNTIFS($AE$2:$AE29,$AE29,$V$2:$V29,$V29)=1,1,0))</f>
        <v/>
      </c>
      <c r="AH29" s="26">
        <f>IF(ISNUMBER($U29),$U29,0)</f>
        <v/>
      </c>
    </row>
    <row r="30">
      <c r="R30" s="27" t="n"/>
      <c r="S30" s="27" t="n"/>
      <c r="U30" s="21">
        <f>IF(ISNUMBER(IFERROR(IF(TRIM(INDEX($A30:$P30,MATCH(Settings!$B$9,$A$1:$P$1,0))&amp;"")="","",IF(ISNUMBER(INDEX($A30:$P30,MATCH(Settings!$B$9,$A$1:$P$1,0))),INT(INDEX($A30:$P30,MATCH(Settings!$B$9,$A$1:$P$1,0))),DATE(VALUE(LEFT(INDEX($A30:$P30,MATCH(Settings!$B$9,$A$1:$P$1,0)),4)),VALUE(MID(INDEX($A30:$P30,MATCH(Settings!$B$9,$A$1:$P$1,0)),6,2)),VALUE(MID(INDEX($A30:$P30,MATCH(Settings!$B$9,$A$1:$P$1,0)),9,2))))),"")),IFERROR(IF(TRIM(INDEX($A30:$P30,MATCH(Settings!$B$9,$A$1:$P$1,0))&amp;"")="","",IF(ISNUMBER(INDEX($A30:$P30,MATCH(Settings!$B$9,$A$1:$P$1,0))),INT(INDEX($A30:$P30,MATCH(Settings!$B$9,$A$1:$P$1,0))),DATE(VALUE(LEFT(INDEX($A30:$P30,MATCH(Settings!$B$9,$A$1:$P$1,0)),4)),VALUE(MID(INDEX($A30:$P30,MATCH(Settings!$B$9,$A$1:$P$1,0)),6,2)),VALUE(MID(INDEX($A30:$P30,MATCH(Settings!$B$9,$A$1:$P$1,0)),9,2))))),""),IFERROR(INT(IFERROR(IF(ISNUMBER(INDEX($A30:$P30,MATCH(Settings!$B$8,$A$1:$P$1,0))),INDEX($A30:$P30,MATCH(Settings!$B$8,$A$1:$P$1,0)),DATE(VALUE(LEFT(IFERROR(TRIM(INDEX($A30:$P30,MATCH(Settings!$B$8,$A$1:$P$1,0))&amp;""),""),4)),VALUE(MID(IFERROR(TRIM(INDEX($A30:$P30,MATCH(Settings!$B$8,$A$1:$P$1,0))&amp;""),""),6,2)),VALUE(MID(IFERROR(TRIM(INDEX($A30:$P30,MATCH(Settings!$B$8,$A$1:$P$1,0))&amp;""),""),9,2)))+TIME(VALUE(MID(IFERROR(TRIM(INDEX($A30:$P30,MATCH(Settings!$B$8,$A$1:$P$1,0))&amp;""),""),12,2)),VALUE(MID(IFERROR(TRIM(INDEX($A30:$P30,MATCH(Settings!$B$8,$A$1:$P$1,0))&amp;""),""),15,2)),VALUE(MID(IFERROR(TRIM(INDEX($A30:$P30,MATCH(Settings!$B$8,$A$1:$P$1,0))&amp;""),""),18,2)))),"")),""))</f>
        <v/>
      </c>
      <c r="V30" s="22">
        <f>IF(ISNUMBER($U30),DATE(YEAR($U30),MONTH($U30),1),"")</f>
        <v/>
      </c>
      <c r="W30" s="23">
        <f>IF(IFERROR(TRIM(INDEX($A30:$P30,MATCH(Settings!$B$10,$A$1:$P$1,0))&amp;""),"")&lt;&gt;"",IFERROR(TRIM(INDEX($A30:$P30,MATCH(Settings!$B$10,$A$1:$P$1,0))&amp;""),""),IFERROR(TRIM(INDEX($A30:$P30,MATCH(Settings!$B$11,$A$1:$P$1,0))&amp;""),""))</f>
        <v/>
      </c>
      <c r="X30" s="23">
        <f>IFERROR(TRIM(INDEX($A30:$P30,MATCH(Settings!$B$11,$A$1:$P$1,0))&amp;""),"")</f>
        <v/>
      </c>
      <c r="Y30" s="23">
        <f>IFERROR(TRIM(INDEX($A30:$P30,MATCH(Settings!$B$12,$A$1:$P$1,0))&amp;""),"")</f>
        <v/>
      </c>
      <c r="Z30" s="23">
        <f>IFERROR(TRIM(INDEX($A30:$P30,MATCH(Settings!$B$15,$A$1:$P$1,0))&amp;""),"")</f>
        <v/>
      </c>
      <c r="AA30" s="24">
        <f>IFERROR(IF(TRIM(INDEX($A30:$P30,MATCH(Settings!$B$13,$A$1:$P$1,0))&amp;"")="","",VALUE(TRIM(INDEX($A30:$P30,MATCH(Settings!$B$13,$A$1:$P$1,0))&amp;""))),"")</f>
        <v/>
      </c>
      <c r="AB30" s="24">
        <f>IF(NOT(ISNUMBER($AA30)),"",IF(TRIM($R30&amp;"")="Yes",$AA30,0))</f>
        <v/>
      </c>
      <c r="AC30" s="25">
        <f>IF(OR(NOT(ISNUMBER($AB30)),NOT(ISNUMBER(Settings!$D$2))),"",$AB30*Settings!$D$2)</f>
        <v/>
      </c>
      <c r="AD30" s="23">
        <f>IF(AND($AE30="",IFERROR(TRIM(INDEX($A30:$P30,MATCH(Settings!$B$13,$A$1:$P$1,0))&amp;""),"")=""),"",IF((IF($AE30="","; no name or email","")&amp;IF(IFERROR(TRIM(INDEX($A30:$P30,MATCH(Settings!$B$13,$A$1:$P$1,0))&amp;""),"")="","; no hours",IF(NOT(ISNUMBER($AA30)),"; hours not a number",IF($AA30&lt;=0,"; hours zero or less",IF(AND(ISNUMBER(Settings!$D$3),$AA30&gt;Settings!$D$3),"; over "&amp;Settings!$D$3&amp;" hours",""))))&amp;IF(NOT(ISNUMBER($U30)),"; no date",IF($U30&gt;TODAY(),"; date in the future",""))&amp;IF(AND($AE30&lt;&gt;"",ISNUMBER($U30)),IF(COUNTIFS($AE$2:$AE$1001,$AE30,$U$2:$U$1001,$U30,$Y$2:$Y$1001,$Y30)&gt;1,"; possible duplicate",""),""))="","OK",MID(IF($AE30="","; no name or email","")&amp;IF(IFERROR(TRIM(INDEX($A30:$P30,MATCH(Settings!$B$13,$A$1:$P$1,0))&amp;""),"")="","; no hours",IF(NOT(ISNUMBER($AA30)),"; hours not a number",IF($AA30&lt;=0,"; hours zero or less",IF(AND(ISNUMBER(Settings!$D$3),$AA30&gt;Settings!$D$3),"; over "&amp;Settings!$D$3&amp;" hours",""))))&amp;IF(NOT(ISNUMBER($U30)),"; no date",IF($U30&gt;TODAY(),"; date in the future",""))&amp;IF(AND($AE30&lt;&gt;"",ISNUMBER($U30)),IF(COUNTIFS($AE$2:$AE$1001,$AE30,$U$2:$U$1001,$U30,$Y$2:$Y$1001,$Y30)&gt;1,"; possible duplicate",""),""),3,300)))</f>
        <v/>
      </c>
      <c r="AE30" s="26">
        <f>IF(IFERROR(TRIM(INDEX($A30:$P30,MATCH(Settings!$B$11,$A$1:$P$1,0))&amp;""),"")&lt;&gt;"",LOWER(IFERROR(TRIM(INDEX($A30:$P30,MATCH(Settings!$B$11,$A$1:$P$1,0))&amp;""),"")),LOWER(IFERROR(TRIM(INDEX($A30:$P30,MATCH(Settings!$B$10,$A$1:$P$1,0))&amp;""),"")))</f>
        <v/>
      </c>
      <c r="AF30" s="26">
        <f>IF($AE30="","",IF(COUNTIF($AE$2:$AE30,$AE30)=1,MAX($AF$1:$AF29)+1,""))</f>
        <v/>
      </c>
      <c r="AG30" s="26">
        <f>IF(OR($AE30="",NOT(ISNUMBER($V30))),"",IF(COUNTIFS($AE$2:$AE30,$AE30,$V$2:$V30,$V30)=1,1,0))</f>
        <v/>
      </c>
      <c r="AH30" s="26">
        <f>IF(ISNUMBER($U30),$U30,0)</f>
        <v/>
      </c>
    </row>
    <row r="31">
      <c r="R31" s="27" t="n"/>
      <c r="S31" s="27" t="n"/>
      <c r="U31" s="21">
        <f>IF(ISNUMBER(IFERROR(IF(TRIM(INDEX($A31:$P31,MATCH(Settings!$B$9,$A$1:$P$1,0))&amp;"")="","",IF(ISNUMBER(INDEX($A31:$P31,MATCH(Settings!$B$9,$A$1:$P$1,0))),INT(INDEX($A31:$P31,MATCH(Settings!$B$9,$A$1:$P$1,0))),DATE(VALUE(LEFT(INDEX($A31:$P31,MATCH(Settings!$B$9,$A$1:$P$1,0)),4)),VALUE(MID(INDEX($A31:$P31,MATCH(Settings!$B$9,$A$1:$P$1,0)),6,2)),VALUE(MID(INDEX($A31:$P31,MATCH(Settings!$B$9,$A$1:$P$1,0)),9,2))))),"")),IFERROR(IF(TRIM(INDEX($A31:$P31,MATCH(Settings!$B$9,$A$1:$P$1,0))&amp;"")="","",IF(ISNUMBER(INDEX($A31:$P31,MATCH(Settings!$B$9,$A$1:$P$1,0))),INT(INDEX($A31:$P31,MATCH(Settings!$B$9,$A$1:$P$1,0))),DATE(VALUE(LEFT(INDEX($A31:$P31,MATCH(Settings!$B$9,$A$1:$P$1,0)),4)),VALUE(MID(INDEX($A31:$P31,MATCH(Settings!$B$9,$A$1:$P$1,0)),6,2)),VALUE(MID(INDEX($A31:$P31,MATCH(Settings!$B$9,$A$1:$P$1,0)),9,2))))),""),IFERROR(INT(IFERROR(IF(ISNUMBER(INDEX($A31:$P31,MATCH(Settings!$B$8,$A$1:$P$1,0))),INDEX($A31:$P31,MATCH(Settings!$B$8,$A$1:$P$1,0)),DATE(VALUE(LEFT(IFERROR(TRIM(INDEX($A31:$P31,MATCH(Settings!$B$8,$A$1:$P$1,0))&amp;""),""),4)),VALUE(MID(IFERROR(TRIM(INDEX($A31:$P31,MATCH(Settings!$B$8,$A$1:$P$1,0))&amp;""),""),6,2)),VALUE(MID(IFERROR(TRIM(INDEX($A31:$P31,MATCH(Settings!$B$8,$A$1:$P$1,0))&amp;""),""),9,2)))+TIME(VALUE(MID(IFERROR(TRIM(INDEX($A31:$P31,MATCH(Settings!$B$8,$A$1:$P$1,0))&amp;""),""),12,2)),VALUE(MID(IFERROR(TRIM(INDEX($A31:$P31,MATCH(Settings!$B$8,$A$1:$P$1,0))&amp;""),""),15,2)),VALUE(MID(IFERROR(TRIM(INDEX($A31:$P31,MATCH(Settings!$B$8,$A$1:$P$1,0))&amp;""),""),18,2)))),"")),""))</f>
        <v/>
      </c>
      <c r="V31" s="22">
        <f>IF(ISNUMBER($U31),DATE(YEAR($U31),MONTH($U31),1),"")</f>
        <v/>
      </c>
      <c r="W31" s="23">
        <f>IF(IFERROR(TRIM(INDEX($A31:$P31,MATCH(Settings!$B$10,$A$1:$P$1,0))&amp;""),"")&lt;&gt;"",IFERROR(TRIM(INDEX($A31:$P31,MATCH(Settings!$B$10,$A$1:$P$1,0))&amp;""),""),IFERROR(TRIM(INDEX($A31:$P31,MATCH(Settings!$B$11,$A$1:$P$1,0))&amp;""),""))</f>
        <v/>
      </c>
      <c r="X31" s="23">
        <f>IFERROR(TRIM(INDEX($A31:$P31,MATCH(Settings!$B$11,$A$1:$P$1,0))&amp;""),"")</f>
        <v/>
      </c>
      <c r="Y31" s="23">
        <f>IFERROR(TRIM(INDEX($A31:$P31,MATCH(Settings!$B$12,$A$1:$P$1,0))&amp;""),"")</f>
        <v/>
      </c>
      <c r="Z31" s="23">
        <f>IFERROR(TRIM(INDEX($A31:$P31,MATCH(Settings!$B$15,$A$1:$P$1,0))&amp;""),"")</f>
        <v/>
      </c>
      <c r="AA31" s="24">
        <f>IFERROR(IF(TRIM(INDEX($A31:$P31,MATCH(Settings!$B$13,$A$1:$P$1,0))&amp;"")="","",VALUE(TRIM(INDEX($A31:$P31,MATCH(Settings!$B$13,$A$1:$P$1,0))&amp;""))),"")</f>
        <v/>
      </c>
      <c r="AB31" s="24">
        <f>IF(NOT(ISNUMBER($AA31)),"",IF(TRIM($R31&amp;"")="Yes",$AA31,0))</f>
        <v/>
      </c>
      <c r="AC31" s="25">
        <f>IF(OR(NOT(ISNUMBER($AB31)),NOT(ISNUMBER(Settings!$D$2))),"",$AB31*Settings!$D$2)</f>
        <v/>
      </c>
      <c r="AD31" s="23">
        <f>IF(AND($AE31="",IFERROR(TRIM(INDEX($A31:$P31,MATCH(Settings!$B$13,$A$1:$P$1,0))&amp;""),"")=""),"",IF((IF($AE31="","; no name or email","")&amp;IF(IFERROR(TRIM(INDEX($A31:$P31,MATCH(Settings!$B$13,$A$1:$P$1,0))&amp;""),"")="","; no hours",IF(NOT(ISNUMBER($AA31)),"; hours not a number",IF($AA31&lt;=0,"; hours zero or less",IF(AND(ISNUMBER(Settings!$D$3),$AA31&gt;Settings!$D$3),"; over "&amp;Settings!$D$3&amp;" hours",""))))&amp;IF(NOT(ISNUMBER($U31)),"; no date",IF($U31&gt;TODAY(),"; date in the future",""))&amp;IF(AND($AE31&lt;&gt;"",ISNUMBER($U31)),IF(COUNTIFS($AE$2:$AE$1001,$AE31,$U$2:$U$1001,$U31,$Y$2:$Y$1001,$Y31)&gt;1,"; possible duplicate",""),""))="","OK",MID(IF($AE31="","; no name or email","")&amp;IF(IFERROR(TRIM(INDEX($A31:$P31,MATCH(Settings!$B$13,$A$1:$P$1,0))&amp;""),"")="","; no hours",IF(NOT(ISNUMBER($AA31)),"; hours not a number",IF($AA31&lt;=0,"; hours zero or less",IF(AND(ISNUMBER(Settings!$D$3),$AA31&gt;Settings!$D$3),"; over "&amp;Settings!$D$3&amp;" hours",""))))&amp;IF(NOT(ISNUMBER($U31)),"; no date",IF($U31&gt;TODAY(),"; date in the future",""))&amp;IF(AND($AE31&lt;&gt;"",ISNUMBER($U31)),IF(COUNTIFS($AE$2:$AE$1001,$AE31,$U$2:$U$1001,$U31,$Y$2:$Y$1001,$Y31)&gt;1,"; possible duplicate",""),""),3,300)))</f>
        <v/>
      </c>
      <c r="AE31" s="26">
        <f>IF(IFERROR(TRIM(INDEX($A31:$P31,MATCH(Settings!$B$11,$A$1:$P$1,0))&amp;""),"")&lt;&gt;"",LOWER(IFERROR(TRIM(INDEX($A31:$P31,MATCH(Settings!$B$11,$A$1:$P$1,0))&amp;""),"")),LOWER(IFERROR(TRIM(INDEX($A31:$P31,MATCH(Settings!$B$10,$A$1:$P$1,0))&amp;""),"")))</f>
        <v/>
      </c>
      <c r="AF31" s="26">
        <f>IF($AE31="","",IF(COUNTIF($AE$2:$AE31,$AE31)=1,MAX($AF$1:$AF30)+1,""))</f>
        <v/>
      </c>
      <c r="AG31" s="26">
        <f>IF(OR($AE31="",NOT(ISNUMBER($V31))),"",IF(COUNTIFS($AE$2:$AE31,$AE31,$V$2:$V31,$V31)=1,1,0))</f>
        <v/>
      </c>
      <c r="AH31" s="26">
        <f>IF(ISNUMBER($U31),$U31,0)</f>
        <v/>
      </c>
    </row>
    <row r="32">
      <c r="R32" s="27" t="n"/>
      <c r="S32" s="27" t="n"/>
      <c r="U32" s="21">
        <f>IF(ISNUMBER(IFERROR(IF(TRIM(INDEX($A32:$P32,MATCH(Settings!$B$9,$A$1:$P$1,0))&amp;"")="","",IF(ISNUMBER(INDEX($A32:$P32,MATCH(Settings!$B$9,$A$1:$P$1,0))),INT(INDEX($A32:$P32,MATCH(Settings!$B$9,$A$1:$P$1,0))),DATE(VALUE(LEFT(INDEX($A32:$P32,MATCH(Settings!$B$9,$A$1:$P$1,0)),4)),VALUE(MID(INDEX($A32:$P32,MATCH(Settings!$B$9,$A$1:$P$1,0)),6,2)),VALUE(MID(INDEX($A32:$P32,MATCH(Settings!$B$9,$A$1:$P$1,0)),9,2))))),"")),IFERROR(IF(TRIM(INDEX($A32:$P32,MATCH(Settings!$B$9,$A$1:$P$1,0))&amp;"")="","",IF(ISNUMBER(INDEX($A32:$P32,MATCH(Settings!$B$9,$A$1:$P$1,0))),INT(INDEX($A32:$P32,MATCH(Settings!$B$9,$A$1:$P$1,0))),DATE(VALUE(LEFT(INDEX($A32:$P32,MATCH(Settings!$B$9,$A$1:$P$1,0)),4)),VALUE(MID(INDEX($A32:$P32,MATCH(Settings!$B$9,$A$1:$P$1,0)),6,2)),VALUE(MID(INDEX($A32:$P32,MATCH(Settings!$B$9,$A$1:$P$1,0)),9,2))))),""),IFERROR(INT(IFERROR(IF(ISNUMBER(INDEX($A32:$P32,MATCH(Settings!$B$8,$A$1:$P$1,0))),INDEX($A32:$P32,MATCH(Settings!$B$8,$A$1:$P$1,0)),DATE(VALUE(LEFT(IFERROR(TRIM(INDEX($A32:$P32,MATCH(Settings!$B$8,$A$1:$P$1,0))&amp;""),""),4)),VALUE(MID(IFERROR(TRIM(INDEX($A32:$P32,MATCH(Settings!$B$8,$A$1:$P$1,0))&amp;""),""),6,2)),VALUE(MID(IFERROR(TRIM(INDEX($A32:$P32,MATCH(Settings!$B$8,$A$1:$P$1,0))&amp;""),""),9,2)))+TIME(VALUE(MID(IFERROR(TRIM(INDEX($A32:$P32,MATCH(Settings!$B$8,$A$1:$P$1,0))&amp;""),""),12,2)),VALUE(MID(IFERROR(TRIM(INDEX($A32:$P32,MATCH(Settings!$B$8,$A$1:$P$1,0))&amp;""),""),15,2)),VALUE(MID(IFERROR(TRIM(INDEX($A32:$P32,MATCH(Settings!$B$8,$A$1:$P$1,0))&amp;""),""),18,2)))),"")),""))</f>
        <v/>
      </c>
      <c r="V32" s="22">
        <f>IF(ISNUMBER($U32),DATE(YEAR($U32),MONTH($U32),1),"")</f>
        <v/>
      </c>
      <c r="W32" s="23">
        <f>IF(IFERROR(TRIM(INDEX($A32:$P32,MATCH(Settings!$B$10,$A$1:$P$1,0))&amp;""),"")&lt;&gt;"",IFERROR(TRIM(INDEX($A32:$P32,MATCH(Settings!$B$10,$A$1:$P$1,0))&amp;""),""),IFERROR(TRIM(INDEX($A32:$P32,MATCH(Settings!$B$11,$A$1:$P$1,0))&amp;""),""))</f>
        <v/>
      </c>
      <c r="X32" s="23">
        <f>IFERROR(TRIM(INDEX($A32:$P32,MATCH(Settings!$B$11,$A$1:$P$1,0))&amp;""),"")</f>
        <v/>
      </c>
      <c r="Y32" s="23">
        <f>IFERROR(TRIM(INDEX($A32:$P32,MATCH(Settings!$B$12,$A$1:$P$1,0))&amp;""),"")</f>
        <v/>
      </c>
      <c r="Z32" s="23">
        <f>IFERROR(TRIM(INDEX($A32:$P32,MATCH(Settings!$B$15,$A$1:$P$1,0))&amp;""),"")</f>
        <v/>
      </c>
      <c r="AA32" s="24">
        <f>IFERROR(IF(TRIM(INDEX($A32:$P32,MATCH(Settings!$B$13,$A$1:$P$1,0))&amp;"")="","",VALUE(TRIM(INDEX($A32:$P32,MATCH(Settings!$B$13,$A$1:$P$1,0))&amp;""))),"")</f>
        <v/>
      </c>
      <c r="AB32" s="24">
        <f>IF(NOT(ISNUMBER($AA32)),"",IF(TRIM($R32&amp;"")="Yes",$AA32,0))</f>
        <v/>
      </c>
      <c r="AC32" s="25">
        <f>IF(OR(NOT(ISNUMBER($AB32)),NOT(ISNUMBER(Settings!$D$2))),"",$AB32*Settings!$D$2)</f>
        <v/>
      </c>
      <c r="AD32" s="23">
        <f>IF(AND($AE32="",IFERROR(TRIM(INDEX($A32:$P32,MATCH(Settings!$B$13,$A$1:$P$1,0))&amp;""),"")=""),"",IF((IF($AE32="","; no name or email","")&amp;IF(IFERROR(TRIM(INDEX($A32:$P32,MATCH(Settings!$B$13,$A$1:$P$1,0))&amp;""),"")="","; no hours",IF(NOT(ISNUMBER($AA32)),"; hours not a number",IF($AA32&lt;=0,"; hours zero or less",IF(AND(ISNUMBER(Settings!$D$3),$AA32&gt;Settings!$D$3),"; over "&amp;Settings!$D$3&amp;" hours",""))))&amp;IF(NOT(ISNUMBER($U32)),"; no date",IF($U32&gt;TODAY(),"; date in the future",""))&amp;IF(AND($AE32&lt;&gt;"",ISNUMBER($U32)),IF(COUNTIFS($AE$2:$AE$1001,$AE32,$U$2:$U$1001,$U32,$Y$2:$Y$1001,$Y32)&gt;1,"; possible duplicate",""),""))="","OK",MID(IF($AE32="","; no name or email","")&amp;IF(IFERROR(TRIM(INDEX($A32:$P32,MATCH(Settings!$B$13,$A$1:$P$1,0))&amp;""),"")="","; no hours",IF(NOT(ISNUMBER($AA32)),"; hours not a number",IF($AA32&lt;=0,"; hours zero or less",IF(AND(ISNUMBER(Settings!$D$3),$AA32&gt;Settings!$D$3),"; over "&amp;Settings!$D$3&amp;" hours",""))))&amp;IF(NOT(ISNUMBER($U32)),"; no date",IF($U32&gt;TODAY(),"; date in the future",""))&amp;IF(AND($AE32&lt;&gt;"",ISNUMBER($U32)),IF(COUNTIFS($AE$2:$AE$1001,$AE32,$U$2:$U$1001,$U32,$Y$2:$Y$1001,$Y32)&gt;1,"; possible duplicate",""),""),3,300)))</f>
        <v/>
      </c>
      <c r="AE32" s="26">
        <f>IF(IFERROR(TRIM(INDEX($A32:$P32,MATCH(Settings!$B$11,$A$1:$P$1,0))&amp;""),"")&lt;&gt;"",LOWER(IFERROR(TRIM(INDEX($A32:$P32,MATCH(Settings!$B$11,$A$1:$P$1,0))&amp;""),"")),LOWER(IFERROR(TRIM(INDEX($A32:$P32,MATCH(Settings!$B$10,$A$1:$P$1,0))&amp;""),"")))</f>
        <v/>
      </c>
      <c r="AF32" s="26">
        <f>IF($AE32="","",IF(COUNTIF($AE$2:$AE32,$AE32)=1,MAX($AF$1:$AF31)+1,""))</f>
        <v/>
      </c>
      <c r="AG32" s="26">
        <f>IF(OR($AE32="",NOT(ISNUMBER($V32))),"",IF(COUNTIFS($AE$2:$AE32,$AE32,$V$2:$V32,$V32)=1,1,0))</f>
        <v/>
      </c>
      <c r="AH32" s="26">
        <f>IF(ISNUMBER($U32),$U32,0)</f>
        <v/>
      </c>
    </row>
    <row r="33">
      <c r="R33" s="27" t="n"/>
      <c r="S33" s="27" t="n"/>
      <c r="U33" s="21">
        <f>IF(ISNUMBER(IFERROR(IF(TRIM(INDEX($A33:$P33,MATCH(Settings!$B$9,$A$1:$P$1,0))&amp;"")="","",IF(ISNUMBER(INDEX($A33:$P33,MATCH(Settings!$B$9,$A$1:$P$1,0))),INT(INDEX($A33:$P33,MATCH(Settings!$B$9,$A$1:$P$1,0))),DATE(VALUE(LEFT(INDEX($A33:$P33,MATCH(Settings!$B$9,$A$1:$P$1,0)),4)),VALUE(MID(INDEX($A33:$P33,MATCH(Settings!$B$9,$A$1:$P$1,0)),6,2)),VALUE(MID(INDEX($A33:$P33,MATCH(Settings!$B$9,$A$1:$P$1,0)),9,2))))),"")),IFERROR(IF(TRIM(INDEX($A33:$P33,MATCH(Settings!$B$9,$A$1:$P$1,0))&amp;"")="","",IF(ISNUMBER(INDEX($A33:$P33,MATCH(Settings!$B$9,$A$1:$P$1,0))),INT(INDEX($A33:$P33,MATCH(Settings!$B$9,$A$1:$P$1,0))),DATE(VALUE(LEFT(INDEX($A33:$P33,MATCH(Settings!$B$9,$A$1:$P$1,0)),4)),VALUE(MID(INDEX($A33:$P33,MATCH(Settings!$B$9,$A$1:$P$1,0)),6,2)),VALUE(MID(INDEX($A33:$P33,MATCH(Settings!$B$9,$A$1:$P$1,0)),9,2))))),""),IFERROR(INT(IFERROR(IF(ISNUMBER(INDEX($A33:$P33,MATCH(Settings!$B$8,$A$1:$P$1,0))),INDEX($A33:$P33,MATCH(Settings!$B$8,$A$1:$P$1,0)),DATE(VALUE(LEFT(IFERROR(TRIM(INDEX($A33:$P33,MATCH(Settings!$B$8,$A$1:$P$1,0))&amp;""),""),4)),VALUE(MID(IFERROR(TRIM(INDEX($A33:$P33,MATCH(Settings!$B$8,$A$1:$P$1,0))&amp;""),""),6,2)),VALUE(MID(IFERROR(TRIM(INDEX($A33:$P33,MATCH(Settings!$B$8,$A$1:$P$1,0))&amp;""),""),9,2)))+TIME(VALUE(MID(IFERROR(TRIM(INDEX($A33:$P33,MATCH(Settings!$B$8,$A$1:$P$1,0))&amp;""),""),12,2)),VALUE(MID(IFERROR(TRIM(INDEX($A33:$P33,MATCH(Settings!$B$8,$A$1:$P$1,0))&amp;""),""),15,2)),VALUE(MID(IFERROR(TRIM(INDEX($A33:$P33,MATCH(Settings!$B$8,$A$1:$P$1,0))&amp;""),""),18,2)))),"")),""))</f>
        <v/>
      </c>
      <c r="V33" s="22">
        <f>IF(ISNUMBER($U33),DATE(YEAR($U33),MONTH($U33),1),"")</f>
        <v/>
      </c>
      <c r="W33" s="23">
        <f>IF(IFERROR(TRIM(INDEX($A33:$P33,MATCH(Settings!$B$10,$A$1:$P$1,0))&amp;""),"")&lt;&gt;"",IFERROR(TRIM(INDEX($A33:$P33,MATCH(Settings!$B$10,$A$1:$P$1,0))&amp;""),""),IFERROR(TRIM(INDEX($A33:$P33,MATCH(Settings!$B$11,$A$1:$P$1,0))&amp;""),""))</f>
        <v/>
      </c>
      <c r="X33" s="23">
        <f>IFERROR(TRIM(INDEX($A33:$P33,MATCH(Settings!$B$11,$A$1:$P$1,0))&amp;""),"")</f>
        <v/>
      </c>
      <c r="Y33" s="23">
        <f>IFERROR(TRIM(INDEX($A33:$P33,MATCH(Settings!$B$12,$A$1:$P$1,0))&amp;""),"")</f>
        <v/>
      </c>
      <c r="Z33" s="23">
        <f>IFERROR(TRIM(INDEX($A33:$P33,MATCH(Settings!$B$15,$A$1:$P$1,0))&amp;""),"")</f>
        <v/>
      </c>
      <c r="AA33" s="24">
        <f>IFERROR(IF(TRIM(INDEX($A33:$P33,MATCH(Settings!$B$13,$A$1:$P$1,0))&amp;"")="","",VALUE(TRIM(INDEX($A33:$P33,MATCH(Settings!$B$13,$A$1:$P$1,0))&amp;""))),"")</f>
        <v/>
      </c>
      <c r="AB33" s="24">
        <f>IF(NOT(ISNUMBER($AA33)),"",IF(TRIM($R33&amp;"")="Yes",$AA33,0))</f>
        <v/>
      </c>
      <c r="AC33" s="25">
        <f>IF(OR(NOT(ISNUMBER($AB33)),NOT(ISNUMBER(Settings!$D$2))),"",$AB33*Settings!$D$2)</f>
        <v/>
      </c>
      <c r="AD33" s="23">
        <f>IF(AND($AE33="",IFERROR(TRIM(INDEX($A33:$P33,MATCH(Settings!$B$13,$A$1:$P$1,0))&amp;""),"")=""),"",IF((IF($AE33="","; no name or email","")&amp;IF(IFERROR(TRIM(INDEX($A33:$P33,MATCH(Settings!$B$13,$A$1:$P$1,0))&amp;""),"")="","; no hours",IF(NOT(ISNUMBER($AA33)),"; hours not a number",IF($AA33&lt;=0,"; hours zero or less",IF(AND(ISNUMBER(Settings!$D$3),$AA33&gt;Settings!$D$3),"; over "&amp;Settings!$D$3&amp;" hours",""))))&amp;IF(NOT(ISNUMBER($U33)),"; no date",IF($U33&gt;TODAY(),"; date in the future",""))&amp;IF(AND($AE33&lt;&gt;"",ISNUMBER($U33)),IF(COUNTIFS($AE$2:$AE$1001,$AE33,$U$2:$U$1001,$U33,$Y$2:$Y$1001,$Y33)&gt;1,"; possible duplicate",""),""))="","OK",MID(IF($AE33="","; no name or email","")&amp;IF(IFERROR(TRIM(INDEX($A33:$P33,MATCH(Settings!$B$13,$A$1:$P$1,0))&amp;""),"")="","; no hours",IF(NOT(ISNUMBER($AA33)),"; hours not a number",IF($AA33&lt;=0,"; hours zero or less",IF(AND(ISNUMBER(Settings!$D$3),$AA33&gt;Settings!$D$3),"; over "&amp;Settings!$D$3&amp;" hours",""))))&amp;IF(NOT(ISNUMBER($U33)),"; no date",IF($U33&gt;TODAY(),"; date in the future",""))&amp;IF(AND($AE33&lt;&gt;"",ISNUMBER($U33)),IF(COUNTIFS($AE$2:$AE$1001,$AE33,$U$2:$U$1001,$U33,$Y$2:$Y$1001,$Y33)&gt;1,"; possible duplicate",""),""),3,300)))</f>
        <v/>
      </c>
      <c r="AE33" s="26">
        <f>IF(IFERROR(TRIM(INDEX($A33:$P33,MATCH(Settings!$B$11,$A$1:$P$1,0))&amp;""),"")&lt;&gt;"",LOWER(IFERROR(TRIM(INDEX($A33:$P33,MATCH(Settings!$B$11,$A$1:$P$1,0))&amp;""),"")),LOWER(IFERROR(TRIM(INDEX($A33:$P33,MATCH(Settings!$B$10,$A$1:$P$1,0))&amp;""),"")))</f>
        <v/>
      </c>
      <c r="AF33" s="26">
        <f>IF($AE33="","",IF(COUNTIF($AE$2:$AE33,$AE33)=1,MAX($AF$1:$AF32)+1,""))</f>
        <v/>
      </c>
      <c r="AG33" s="26">
        <f>IF(OR($AE33="",NOT(ISNUMBER($V33))),"",IF(COUNTIFS($AE$2:$AE33,$AE33,$V$2:$V33,$V33)=1,1,0))</f>
        <v/>
      </c>
      <c r="AH33" s="26">
        <f>IF(ISNUMBER($U33),$U33,0)</f>
        <v/>
      </c>
    </row>
    <row r="34">
      <c r="R34" s="27" t="n"/>
      <c r="S34" s="27" t="n"/>
      <c r="U34" s="21">
        <f>IF(ISNUMBER(IFERROR(IF(TRIM(INDEX($A34:$P34,MATCH(Settings!$B$9,$A$1:$P$1,0))&amp;"")="","",IF(ISNUMBER(INDEX($A34:$P34,MATCH(Settings!$B$9,$A$1:$P$1,0))),INT(INDEX($A34:$P34,MATCH(Settings!$B$9,$A$1:$P$1,0))),DATE(VALUE(LEFT(INDEX($A34:$P34,MATCH(Settings!$B$9,$A$1:$P$1,0)),4)),VALUE(MID(INDEX($A34:$P34,MATCH(Settings!$B$9,$A$1:$P$1,0)),6,2)),VALUE(MID(INDEX($A34:$P34,MATCH(Settings!$B$9,$A$1:$P$1,0)),9,2))))),"")),IFERROR(IF(TRIM(INDEX($A34:$P34,MATCH(Settings!$B$9,$A$1:$P$1,0))&amp;"")="","",IF(ISNUMBER(INDEX($A34:$P34,MATCH(Settings!$B$9,$A$1:$P$1,0))),INT(INDEX($A34:$P34,MATCH(Settings!$B$9,$A$1:$P$1,0))),DATE(VALUE(LEFT(INDEX($A34:$P34,MATCH(Settings!$B$9,$A$1:$P$1,0)),4)),VALUE(MID(INDEX($A34:$P34,MATCH(Settings!$B$9,$A$1:$P$1,0)),6,2)),VALUE(MID(INDEX($A34:$P34,MATCH(Settings!$B$9,$A$1:$P$1,0)),9,2))))),""),IFERROR(INT(IFERROR(IF(ISNUMBER(INDEX($A34:$P34,MATCH(Settings!$B$8,$A$1:$P$1,0))),INDEX($A34:$P34,MATCH(Settings!$B$8,$A$1:$P$1,0)),DATE(VALUE(LEFT(IFERROR(TRIM(INDEX($A34:$P34,MATCH(Settings!$B$8,$A$1:$P$1,0))&amp;""),""),4)),VALUE(MID(IFERROR(TRIM(INDEX($A34:$P34,MATCH(Settings!$B$8,$A$1:$P$1,0))&amp;""),""),6,2)),VALUE(MID(IFERROR(TRIM(INDEX($A34:$P34,MATCH(Settings!$B$8,$A$1:$P$1,0))&amp;""),""),9,2)))+TIME(VALUE(MID(IFERROR(TRIM(INDEX($A34:$P34,MATCH(Settings!$B$8,$A$1:$P$1,0))&amp;""),""),12,2)),VALUE(MID(IFERROR(TRIM(INDEX($A34:$P34,MATCH(Settings!$B$8,$A$1:$P$1,0))&amp;""),""),15,2)),VALUE(MID(IFERROR(TRIM(INDEX($A34:$P34,MATCH(Settings!$B$8,$A$1:$P$1,0))&amp;""),""),18,2)))),"")),""))</f>
        <v/>
      </c>
      <c r="V34" s="22">
        <f>IF(ISNUMBER($U34),DATE(YEAR($U34),MONTH($U34),1),"")</f>
        <v/>
      </c>
      <c r="W34" s="23">
        <f>IF(IFERROR(TRIM(INDEX($A34:$P34,MATCH(Settings!$B$10,$A$1:$P$1,0))&amp;""),"")&lt;&gt;"",IFERROR(TRIM(INDEX($A34:$P34,MATCH(Settings!$B$10,$A$1:$P$1,0))&amp;""),""),IFERROR(TRIM(INDEX($A34:$P34,MATCH(Settings!$B$11,$A$1:$P$1,0))&amp;""),""))</f>
        <v/>
      </c>
      <c r="X34" s="23">
        <f>IFERROR(TRIM(INDEX($A34:$P34,MATCH(Settings!$B$11,$A$1:$P$1,0))&amp;""),"")</f>
        <v/>
      </c>
      <c r="Y34" s="23">
        <f>IFERROR(TRIM(INDEX($A34:$P34,MATCH(Settings!$B$12,$A$1:$P$1,0))&amp;""),"")</f>
        <v/>
      </c>
      <c r="Z34" s="23">
        <f>IFERROR(TRIM(INDEX($A34:$P34,MATCH(Settings!$B$15,$A$1:$P$1,0))&amp;""),"")</f>
        <v/>
      </c>
      <c r="AA34" s="24">
        <f>IFERROR(IF(TRIM(INDEX($A34:$P34,MATCH(Settings!$B$13,$A$1:$P$1,0))&amp;"")="","",VALUE(TRIM(INDEX($A34:$P34,MATCH(Settings!$B$13,$A$1:$P$1,0))&amp;""))),"")</f>
        <v/>
      </c>
      <c r="AB34" s="24">
        <f>IF(NOT(ISNUMBER($AA34)),"",IF(TRIM($R34&amp;"")="Yes",$AA34,0))</f>
        <v/>
      </c>
      <c r="AC34" s="25">
        <f>IF(OR(NOT(ISNUMBER($AB34)),NOT(ISNUMBER(Settings!$D$2))),"",$AB34*Settings!$D$2)</f>
        <v/>
      </c>
      <c r="AD34" s="23">
        <f>IF(AND($AE34="",IFERROR(TRIM(INDEX($A34:$P34,MATCH(Settings!$B$13,$A$1:$P$1,0))&amp;""),"")=""),"",IF((IF($AE34="","; no name or email","")&amp;IF(IFERROR(TRIM(INDEX($A34:$P34,MATCH(Settings!$B$13,$A$1:$P$1,0))&amp;""),"")="","; no hours",IF(NOT(ISNUMBER($AA34)),"; hours not a number",IF($AA34&lt;=0,"; hours zero or less",IF(AND(ISNUMBER(Settings!$D$3),$AA34&gt;Settings!$D$3),"; over "&amp;Settings!$D$3&amp;" hours",""))))&amp;IF(NOT(ISNUMBER($U34)),"; no date",IF($U34&gt;TODAY(),"; date in the future",""))&amp;IF(AND($AE34&lt;&gt;"",ISNUMBER($U34)),IF(COUNTIFS($AE$2:$AE$1001,$AE34,$U$2:$U$1001,$U34,$Y$2:$Y$1001,$Y34)&gt;1,"; possible duplicate",""),""))="","OK",MID(IF($AE34="","; no name or email","")&amp;IF(IFERROR(TRIM(INDEX($A34:$P34,MATCH(Settings!$B$13,$A$1:$P$1,0))&amp;""),"")="","; no hours",IF(NOT(ISNUMBER($AA34)),"; hours not a number",IF($AA34&lt;=0,"; hours zero or less",IF(AND(ISNUMBER(Settings!$D$3),$AA34&gt;Settings!$D$3),"; over "&amp;Settings!$D$3&amp;" hours",""))))&amp;IF(NOT(ISNUMBER($U34)),"; no date",IF($U34&gt;TODAY(),"; date in the future",""))&amp;IF(AND($AE34&lt;&gt;"",ISNUMBER($U34)),IF(COUNTIFS($AE$2:$AE$1001,$AE34,$U$2:$U$1001,$U34,$Y$2:$Y$1001,$Y34)&gt;1,"; possible duplicate",""),""),3,300)))</f>
        <v/>
      </c>
      <c r="AE34" s="26">
        <f>IF(IFERROR(TRIM(INDEX($A34:$P34,MATCH(Settings!$B$11,$A$1:$P$1,0))&amp;""),"")&lt;&gt;"",LOWER(IFERROR(TRIM(INDEX($A34:$P34,MATCH(Settings!$B$11,$A$1:$P$1,0))&amp;""),"")),LOWER(IFERROR(TRIM(INDEX($A34:$P34,MATCH(Settings!$B$10,$A$1:$P$1,0))&amp;""),"")))</f>
        <v/>
      </c>
      <c r="AF34" s="26">
        <f>IF($AE34="","",IF(COUNTIF($AE$2:$AE34,$AE34)=1,MAX($AF$1:$AF33)+1,""))</f>
        <v/>
      </c>
      <c r="AG34" s="26">
        <f>IF(OR($AE34="",NOT(ISNUMBER($V34))),"",IF(COUNTIFS($AE$2:$AE34,$AE34,$V$2:$V34,$V34)=1,1,0))</f>
        <v/>
      </c>
      <c r="AH34" s="26">
        <f>IF(ISNUMBER($U34),$U34,0)</f>
        <v/>
      </c>
    </row>
    <row r="35">
      <c r="R35" s="27" t="n"/>
      <c r="S35" s="27" t="n"/>
      <c r="U35" s="21">
        <f>IF(ISNUMBER(IFERROR(IF(TRIM(INDEX($A35:$P35,MATCH(Settings!$B$9,$A$1:$P$1,0))&amp;"")="","",IF(ISNUMBER(INDEX($A35:$P35,MATCH(Settings!$B$9,$A$1:$P$1,0))),INT(INDEX($A35:$P35,MATCH(Settings!$B$9,$A$1:$P$1,0))),DATE(VALUE(LEFT(INDEX($A35:$P35,MATCH(Settings!$B$9,$A$1:$P$1,0)),4)),VALUE(MID(INDEX($A35:$P35,MATCH(Settings!$B$9,$A$1:$P$1,0)),6,2)),VALUE(MID(INDEX($A35:$P35,MATCH(Settings!$B$9,$A$1:$P$1,0)),9,2))))),"")),IFERROR(IF(TRIM(INDEX($A35:$P35,MATCH(Settings!$B$9,$A$1:$P$1,0))&amp;"")="","",IF(ISNUMBER(INDEX($A35:$P35,MATCH(Settings!$B$9,$A$1:$P$1,0))),INT(INDEX($A35:$P35,MATCH(Settings!$B$9,$A$1:$P$1,0))),DATE(VALUE(LEFT(INDEX($A35:$P35,MATCH(Settings!$B$9,$A$1:$P$1,0)),4)),VALUE(MID(INDEX($A35:$P35,MATCH(Settings!$B$9,$A$1:$P$1,0)),6,2)),VALUE(MID(INDEX($A35:$P35,MATCH(Settings!$B$9,$A$1:$P$1,0)),9,2))))),""),IFERROR(INT(IFERROR(IF(ISNUMBER(INDEX($A35:$P35,MATCH(Settings!$B$8,$A$1:$P$1,0))),INDEX($A35:$P35,MATCH(Settings!$B$8,$A$1:$P$1,0)),DATE(VALUE(LEFT(IFERROR(TRIM(INDEX($A35:$P35,MATCH(Settings!$B$8,$A$1:$P$1,0))&amp;""),""),4)),VALUE(MID(IFERROR(TRIM(INDEX($A35:$P35,MATCH(Settings!$B$8,$A$1:$P$1,0))&amp;""),""),6,2)),VALUE(MID(IFERROR(TRIM(INDEX($A35:$P35,MATCH(Settings!$B$8,$A$1:$P$1,0))&amp;""),""),9,2)))+TIME(VALUE(MID(IFERROR(TRIM(INDEX($A35:$P35,MATCH(Settings!$B$8,$A$1:$P$1,0))&amp;""),""),12,2)),VALUE(MID(IFERROR(TRIM(INDEX($A35:$P35,MATCH(Settings!$B$8,$A$1:$P$1,0))&amp;""),""),15,2)),VALUE(MID(IFERROR(TRIM(INDEX($A35:$P35,MATCH(Settings!$B$8,$A$1:$P$1,0))&amp;""),""),18,2)))),"")),""))</f>
        <v/>
      </c>
      <c r="V35" s="22">
        <f>IF(ISNUMBER($U35),DATE(YEAR($U35),MONTH($U35),1),"")</f>
        <v/>
      </c>
      <c r="W35" s="23">
        <f>IF(IFERROR(TRIM(INDEX($A35:$P35,MATCH(Settings!$B$10,$A$1:$P$1,0))&amp;""),"")&lt;&gt;"",IFERROR(TRIM(INDEX($A35:$P35,MATCH(Settings!$B$10,$A$1:$P$1,0))&amp;""),""),IFERROR(TRIM(INDEX($A35:$P35,MATCH(Settings!$B$11,$A$1:$P$1,0))&amp;""),""))</f>
        <v/>
      </c>
      <c r="X35" s="23">
        <f>IFERROR(TRIM(INDEX($A35:$P35,MATCH(Settings!$B$11,$A$1:$P$1,0))&amp;""),"")</f>
        <v/>
      </c>
      <c r="Y35" s="23">
        <f>IFERROR(TRIM(INDEX($A35:$P35,MATCH(Settings!$B$12,$A$1:$P$1,0))&amp;""),"")</f>
        <v/>
      </c>
      <c r="Z35" s="23">
        <f>IFERROR(TRIM(INDEX($A35:$P35,MATCH(Settings!$B$15,$A$1:$P$1,0))&amp;""),"")</f>
        <v/>
      </c>
      <c r="AA35" s="24">
        <f>IFERROR(IF(TRIM(INDEX($A35:$P35,MATCH(Settings!$B$13,$A$1:$P$1,0))&amp;"")="","",VALUE(TRIM(INDEX($A35:$P35,MATCH(Settings!$B$13,$A$1:$P$1,0))&amp;""))),"")</f>
        <v/>
      </c>
      <c r="AB35" s="24">
        <f>IF(NOT(ISNUMBER($AA35)),"",IF(TRIM($R35&amp;"")="Yes",$AA35,0))</f>
        <v/>
      </c>
      <c r="AC35" s="25">
        <f>IF(OR(NOT(ISNUMBER($AB35)),NOT(ISNUMBER(Settings!$D$2))),"",$AB35*Settings!$D$2)</f>
        <v/>
      </c>
      <c r="AD35" s="23">
        <f>IF(AND($AE35="",IFERROR(TRIM(INDEX($A35:$P35,MATCH(Settings!$B$13,$A$1:$P$1,0))&amp;""),"")=""),"",IF((IF($AE35="","; no name or email","")&amp;IF(IFERROR(TRIM(INDEX($A35:$P35,MATCH(Settings!$B$13,$A$1:$P$1,0))&amp;""),"")="","; no hours",IF(NOT(ISNUMBER($AA35)),"; hours not a number",IF($AA35&lt;=0,"; hours zero or less",IF(AND(ISNUMBER(Settings!$D$3),$AA35&gt;Settings!$D$3),"; over "&amp;Settings!$D$3&amp;" hours",""))))&amp;IF(NOT(ISNUMBER($U35)),"; no date",IF($U35&gt;TODAY(),"; date in the future",""))&amp;IF(AND($AE35&lt;&gt;"",ISNUMBER($U35)),IF(COUNTIFS($AE$2:$AE$1001,$AE35,$U$2:$U$1001,$U35,$Y$2:$Y$1001,$Y35)&gt;1,"; possible duplicate",""),""))="","OK",MID(IF($AE35="","; no name or email","")&amp;IF(IFERROR(TRIM(INDEX($A35:$P35,MATCH(Settings!$B$13,$A$1:$P$1,0))&amp;""),"")="","; no hours",IF(NOT(ISNUMBER($AA35)),"; hours not a number",IF($AA35&lt;=0,"; hours zero or less",IF(AND(ISNUMBER(Settings!$D$3),$AA35&gt;Settings!$D$3),"; over "&amp;Settings!$D$3&amp;" hours",""))))&amp;IF(NOT(ISNUMBER($U35)),"; no date",IF($U35&gt;TODAY(),"; date in the future",""))&amp;IF(AND($AE35&lt;&gt;"",ISNUMBER($U35)),IF(COUNTIFS($AE$2:$AE$1001,$AE35,$U$2:$U$1001,$U35,$Y$2:$Y$1001,$Y35)&gt;1,"; possible duplicate",""),""),3,300)))</f>
        <v/>
      </c>
      <c r="AE35" s="26">
        <f>IF(IFERROR(TRIM(INDEX($A35:$P35,MATCH(Settings!$B$11,$A$1:$P$1,0))&amp;""),"")&lt;&gt;"",LOWER(IFERROR(TRIM(INDEX($A35:$P35,MATCH(Settings!$B$11,$A$1:$P$1,0))&amp;""),"")),LOWER(IFERROR(TRIM(INDEX($A35:$P35,MATCH(Settings!$B$10,$A$1:$P$1,0))&amp;""),"")))</f>
        <v/>
      </c>
      <c r="AF35" s="26">
        <f>IF($AE35="","",IF(COUNTIF($AE$2:$AE35,$AE35)=1,MAX($AF$1:$AF34)+1,""))</f>
        <v/>
      </c>
      <c r="AG35" s="26">
        <f>IF(OR($AE35="",NOT(ISNUMBER($V35))),"",IF(COUNTIFS($AE$2:$AE35,$AE35,$V$2:$V35,$V35)=1,1,0))</f>
        <v/>
      </c>
      <c r="AH35" s="26">
        <f>IF(ISNUMBER($U35),$U35,0)</f>
        <v/>
      </c>
    </row>
    <row r="36">
      <c r="R36" s="27" t="n"/>
      <c r="S36" s="27" t="n"/>
      <c r="U36" s="21">
        <f>IF(ISNUMBER(IFERROR(IF(TRIM(INDEX($A36:$P36,MATCH(Settings!$B$9,$A$1:$P$1,0))&amp;"")="","",IF(ISNUMBER(INDEX($A36:$P36,MATCH(Settings!$B$9,$A$1:$P$1,0))),INT(INDEX($A36:$P36,MATCH(Settings!$B$9,$A$1:$P$1,0))),DATE(VALUE(LEFT(INDEX($A36:$P36,MATCH(Settings!$B$9,$A$1:$P$1,0)),4)),VALUE(MID(INDEX($A36:$P36,MATCH(Settings!$B$9,$A$1:$P$1,0)),6,2)),VALUE(MID(INDEX($A36:$P36,MATCH(Settings!$B$9,$A$1:$P$1,0)),9,2))))),"")),IFERROR(IF(TRIM(INDEX($A36:$P36,MATCH(Settings!$B$9,$A$1:$P$1,0))&amp;"")="","",IF(ISNUMBER(INDEX($A36:$P36,MATCH(Settings!$B$9,$A$1:$P$1,0))),INT(INDEX($A36:$P36,MATCH(Settings!$B$9,$A$1:$P$1,0))),DATE(VALUE(LEFT(INDEX($A36:$P36,MATCH(Settings!$B$9,$A$1:$P$1,0)),4)),VALUE(MID(INDEX($A36:$P36,MATCH(Settings!$B$9,$A$1:$P$1,0)),6,2)),VALUE(MID(INDEX($A36:$P36,MATCH(Settings!$B$9,$A$1:$P$1,0)),9,2))))),""),IFERROR(INT(IFERROR(IF(ISNUMBER(INDEX($A36:$P36,MATCH(Settings!$B$8,$A$1:$P$1,0))),INDEX($A36:$P36,MATCH(Settings!$B$8,$A$1:$P$1,0)),DATE(VALUE(LEFT(IFERROR(TRIM(INDEX($A36:$P36,MATCH(Settings!$B$8,$A$1:$P$1,0))&amp;""),""),4)),VALUE(MID(IFERROR(TRIM(INDEX($A36:$P36,MATCH(Settings!$B$8,$A$1:$P$1,0))&amp;""),""),6,2)),VALUE(MID(IFERROR(TRIM(INDEX($A36:$P36,MATCH(Settings!$B$8,$A$1:$P$1,0))&amp;""),""),9,2)))+TIME(VALUE(MID(IFERROR(TRIM(INDEX($A36:$P36,MATCH(Settings!$B$8,$A$1:$P$1,0))&amp;""),""),12,2)),VALUE(MID(IFERROR(TRIM(INDEX($A36:$P36,MATCH(Settings!$B$8,$A$1:$P$1,0))&amp;""),""),15,2)),VALUE(MID(IFERROR(TRIM(INDEX($A36:$P36,MATCH(Settings!$B$8,$A$1:$P$1,0))&amp;""),""),18,2)))),"")),""))</f>
        <v/>
      </c>
      <c r="V36" s="22">
        <f>IF(ISNUMBER($U36),DATE(YEAR($U36),MONTH($U36),1),"")</f>
        <v/>
      </c>
      <c r="W36" s="23">
        <f>IF(IFERROR(TRIM(INDEX($A36:$P36,MATCH(Settings!$B$10,$A$1:$P$1,0))&amp;""),"")&lt;&gt;"",IFERROR(TRIM(INDEX($A36:$P36,MATCH(Settings!$B$10,$A$1:$P$1,0))&amp;""),""),IFERROR(TRIM(INDEX($A36:$P36,MATCH(Settings!$B$11,$A$1:$P$1,0))&amp;""),""))</f>
        <v/>
      </c>
      <c r="X36" s="23">
        <f>IFERROR(TRIM(INDEX($A36:$P36,MATCH(Settings!$B$11,$A$1:$P$1,0))&amp;""),"")</f>
        <v/>
      </c>
      <c r="Y36" s="23">
        <f>IFERROR(TRIM(INDEX($A36:$P36,MATCH(Settings!$B$12,$A$1:$P$1,0))&amp;""),"")</f>
        <v/>
      </c>
      <c r="Z36" s="23">
        <f>IFERROR(TRIM(INDEX($A36:$P36,MATCH(Settings!$B$15,$A$1:$P$1,0))&amp;""),"")</f>
        <v/>
      </c>
      <c r="AA36" s="24">
        <f>IFERROR(IF(TRIM(INDEX($A36:$P36,MATCH(Settings!$B$13,$A$1:$P$1,0))&amp;"")="","",VALUE(TRIM(INDEX($A36:$P36,MATCH(Settings!$B$13,$A$1:$P$1,0))&amp;""))),"")</f>
        <v/>
      </c>
      <c r="AB36" s="24">
        <f>IF(NOT(ISNUMBER($AA36)),"",IF(TRIM($R36&amp;"")="Yes",$AA36,0))</f>
        <v/>
      </c>
      <c r="AC36" s="25">
        <f>IF(OR(NOT(ISNUMBER($AB36)),NOT(ISNUMBER(Settings!$D$2))),"",$AB36*Settings!$D$2)</f>
        <v/>
      </c>
      <c r="AD36" s="23">
        <f>IF(AND($AE36="",IFERROR(TRIM(INDEX($A36:$P36,MATCH(Settings!$B$13,$A$1:$P$1,0))&amp;""),"")=""),"",IF((IF($AE36="","; no name or email","")&amp;IF(IFERROR(TRIM(INDEX($A36:$P36,MATCH(Settings!$B$13,$A$1:$P$1,0))&amp;""),"")="","; no hours",IF(NOT(ISNUMBER($AA36)),"; hours not a number",IF($AA36&lt;=0,"; hours zero or less",IF(AND(ISNUMBER(Settings!$D$3),$AA36&gt;Settings!$D$3),"; over "&amp;Settings!$D$3&amp;" hours",""))))&amp;IF(NOT(ISNUMBER($U36)),"; no date",IF($U36&gt;TODAY(),"; date in the future",""))&amp;IF(AND($AE36&lt;&gt;"",ISNUMBER($U36)),IF(COUNTIFS($AE$2:$AE$1001,$AE36,$U$2:$U$1001,$U36,$Y$2:$Y$1001,$Y36)&gt;1,"; possible duplicate",""),""))="","OK",MID(IF($AE36="","; no name or email","")&amp;IF(IFERROR(TRIM(INDEX($A36:$P36,MATCH(Settings!$B$13,$A$1:$P$1,0))&amp;""),"")="","; no hours",IF(NOT(ISNUMBER($AA36)),"; hours not a number",IF($AA36&lt;=0,"; hours zero or less",IF(AND(ISNUMBER(Settings!$D$3),$AA36&gt;Settings!$D$3),"; over "&amp;Settings!$D$3&amp;" hours",""))))&amp;IF(NOT(ISNUMBER($U36)),"; no date",IF($U36&gt;TODAY(),"; date in the future",""))&amp;IF(AND($AE36&lt;&gt;"",ISNUMBER($U36)),IF(COUNTIFS($AE$2:$AE$1001,$AE36,$U$2:$U$1001,$U36,$Y$2:$Y$1001,$Y36)&gt;1,"; possible duplicate",""),""),3,300)))</f>
        <v/>
      </c>
      <c r="AE36" s="26">
        <f>IF(IFERROR(TRIM(INDEX($A36:$P36,MATCH(Settings!$B$11,$A$1:$P$1,0))&amp;""),"")&lt;&gt;"",LOWER(IFERROR(TRIM(INDEX($A36:$P36,MATCH(Settings!$B$11,$A$1:$P$1,0))&amp;""),"")),LOWER(IFERROR(TRIM(INDEX($A36:$P36,MATCH(Settings!$B$10,$A$1:$P$1,0))&amp;""),"")))</f>
        <v/>
      </c>
      <c r="AF36" s="26">
        <f>IF($AE36="","",IF(COUNTIF($AE$2:$AE36,$AE36)=1,MAX($AF$1:$AF35)+1,""))</f>
        <v/>
      </c>
      <c r="AG36" s="26">
        <f>IF(OR($AE36="",NOT(ISNUMBER($V36))),"",IF(COUNTIFS($AE$2:$AE36,$AE36,$V$2:$V36,$V36)=1,1,0))</f>
        <v/>
      </c>
      <c r="AH36" s="26">
        <f>IF(ISNUMBER($U36),$U36,0)</f>
        <v/>
      </c>
    </row>
    <row r="37">
      <c r="R37" s="27" t="n"/>
      <c r="S37" s="27" t="n"/>
      <c r="U37" s="21">
        <f>IF(ISNUMBER(IFERROR(IF(TRIM(INDEX($A37:$P37,MATCH(Settings!$B$9,$A$1:$P$1,0))&amp;"")="","",IF(ISNUMBER(INDEX($A37:$P37,MATCH(Settings!$B$9,$A$1:$P$1,0))),INT(INDEX($A37:$P37,MATCH(Settings!$B$9,$A$1:$P$1,0))),DATE(VALUE(LEFT(INDEX($A37:$P37,MATCH(Settings!$B$9,$A$1:$P$1,0)),4)),VALUE(MID(INDEX($A37:$P37,MATCH(Settings!$B$9,$A$1:$P$1,0)),6,2)),VALUE(MID(INDEX($A37:$P37,MATCH(Settings!$B$9,$A$1:$P$1,0)),9,2))))),"")),IFERROR(IF(TRIM(INDEX($A37:$P37,MATCH(Settings!$B$9,$A$1:$P$1,0))&amp;"")="","",IF(ISNUMBER(INDEX($A37:$P37,MATCH(Settings!$B$9,$A$1:$P$1,0))),INT(INDEX($A37:$P37,MATCH(Settings!$B$9,$A$1:$P$1,0))),DATE(VALUE(LEFT(INDEX($A37:$P37,MATCH(Settings!$B$9,$A$1:$P$1,0)),4)),VALUE(MID(INDEX($A37:$P37,MATCH(Settings!$B$9,$A$1:$P$1,0)),6,2)),VALUE(MID(INDEX($A37:$P37,MATCH(Settings!$B$9,$A$1:$P$1,0)),9,2))))),""),IFERROR(INT(IFERROR(IF(ISNUMBER(INDEX($A37:$P37,MATCH(Settings!$B$8,$A$1:$P$1,0))),INDEX($A37:$P37,MATCH(Settings!$B$8,$A$1:$P$1,0)),DATE(VALUE(LEFT(IFERROR(TRIM(INDEX($A37:$P37,MATCH(Settings!$B$8,$A$1:$P$1,0))&amp;""),""),4)),VALUE(MID(IFERROR(TRIM(INDEX($A37:$P37,MATCH(Settings!$B$8,$A$1:$P$1,0))&amp;""),""),6,2)),VALUE(MID(IFERROR(TRIM(INDEX($A37:$P37,MATCH(Settings!$B$8,$A$1:$P$1,0))&amp;""),""),9,2)))+TIME(VALUE(MID(IFERROR(TRIM(INDEX($A37:$P37,MATCH(Settings!$B$8,$A$1:$P$1,0))&amp;""),""),12,2)),VALUE(MID(IFERROR(TRIM(INDEX($A37:$P37,MATCH(Settings!$B$8,$A$1:$P$1,0))&amp;""),""),15,2)),VALUE(MID(IFERROR(TRIM(INDEX($A37:$P37,MATCH(Settings!$B$8,$A$1:$P$1,0))&amp;""),""),18,2)))),"")),""))</f>
        <v/>
      </c>
      <c r="V37" s="22">
        <f>IF(ISNUMBER($U37),DATE(YEAR($U37),MONTH($U37),1),"")</f>
        <v/>
      </c>
      <c r="W37" s="23">
        <f>IF(IFERROR(TRIM(INDEX($A37:$P37,MATCH(Settings!$B$10,$A$1:$P$1,0))&amp;""),"")&lt;&gt;"",IFERROR(TRIM(INDEX($A37:$P37,MATCH(Settings!$B$10,$A$1:$P$1,0))&amp;""),""),IFERROR(TRIM(INDEX($A37:$P37,MATCH(Settings!$B$11,$A$1:$P$1,0))&amp;""),""))</f>
        <v/>
      </c>
      <c r="X37" s="23">
        <f>IFERROR(TRIM(INDEX($A37:$P37,MATCH(Settings!$B$11,$A$1:$P$1,0))&amp;""),"")</f>
        <v/>
      </c>
      <c r="Y37" s="23">
        <f>IFERROR(TRIM(INDEX($A37:$P37,MATCH(Settings!$B$12,$A$1:$P$1,0))&amp;""),"")</f>
        <v/>
      </c>
      <c r="Z37" s="23">
        <f>IFERROR(TRIM(INDEX($A37:$P37,MATCH(Settings!$B$15,$A$1:$P$1,0))&amp;""),"")</f>
        <v/>
      </c>
      <c r="AA37" s="24">
        <f>IFERROR(IF(TRIM(INDEX($A37:$P37,MATCH(Settings!$B$13,$A$1:$P$1,0))&amp;"")="","",VALUE(TRIM(INDEX($A37:$P37,MATCH(Settings!$B$13,$A$1:$P$1,0))&amp;""))),"")</f>
        <v/>
      </c>
      <c r="AB37" s="24">
        <f>IF(NOT(ISNUMBER($AA37)),"",IF(TRIM($R37&amp;"")="Yes",$AA37,0))</f>
        <v/>
      </c>
      <c r="AC37" s="25">
        <f>IF(OR(NOT(ISNUMBER($AB37)),NOT(ISNUMBER(Settings!$D$2))),"",$AB37*Settings!$D$2)</f>
        <v/>
      </c>
      <c r="AD37" s="23">
        <f>IF(AND($AE37="",IFERROR(TRIM(INDEX($A37:$P37,MATCH(Settings!$B$13,$A$1:$P$1,0))&amp;""),"")=""),"",IF((IF($AE37="","; no name or email","")&amp;IF(IFERROR(TRIM(INDEX($A37:$P37,MATCH(Settings!$B$13,$A$1:$P$1,0))&amp;""),"")="","; no hours",IF(NOT(ISNUMBER($AA37)),"; hours not a number",IF($AA37&lt;=0,"; hours zero or less",IF(AND(ISNUMBER(Settings!$D$3),$AA37&gt;Settings!$D$3),"; over "&amp;Settings!$D$3&amp;" hours",""))))&amp;IF(NOT(ISNUMBER($U37)),"; no date",IF($U37&gt;TODAY(),"; date in the future",""))&amp;IF(AND($AE37&lt;&gt;"",ISNUMBER($U37)),IF(COUNTIFS($AE$2:$AE$1001,$AE37,$U$2:$U$1001,$U37,$Y$2:$Y$1001,$Y37)&gt;1,"; possible duplicate",""),""))="","OK",MID(IF($AE37="","; no name or email","")&amp;IF(IFERROR(TRIM(INDEX($A37:$P37,MATCH(Settings!$B$13,$A$1:$P$1,0))&amp;""),"")="","; no hours",IF(NOT(ISNUMBER($AA37)),"; hours not a number",IF($AA37&lt;=0,"; hours zero or less",IF(AND(ISNUMBER(Settings!$D$3),$AA37&gt;Settings!$D$3),"; over "&amp;Settings!$D$3&amp;" hours",""))))&amp;IF(NOT(ISNUMBER($U37)),"; no date",IF($U37&gt;TODAY(),"; date in the future",""))&amp;IF(AND($AE37&lt;&gt;"",ISNUMBER($U37)),IF(COUNTIFS($AE$2:$AE$1001,$AE37,$U$2:$U$1001,$U37,$Y$2:$Y$1001,$Y37)&gt;1,"; possible duplicate",""),""),3,300)))</f>
        <v/>
      </c>
      <c r="AE37" s="26">
        <f>IF(IFERROR(TRIM(INDEX($A37:$P37,MATCH(Settings!$B$11,$A$1:$P$1,0))&amp;""),"")&lt;&gt;"",LOWER(IFERROR(TRIM(INDEX($A37:$P37,MATCH(Settings!$B$11,$A$1:$P$1,0))&amp;""),"")),LOWER(IFERROR(TRIM(INDEX($A37:$P37,MATCH(Settings!$B$10,$A$1:$P$1,0))&amp;""),"")))</f>
        <v/>
      </c>
      <c r="AF37" s="26">
        <f>IF($AE37="","",IF(COUNTIF($AE$2:$AE37,$AE37)=1,MAX($AF$1:$AF36)+1,""))</f>
        <v/>
      </c>
      <c r="AG37" s="26">
        <f>IF(OR($AE37="",NOT(ISNUMBER($V37))),"",IF(COUNTIFS($AE$2:$AE37,$AE37,$V$2:$V37,$V37)=1,1,0))</f>
        <v/>
      </c>
      <c r="AH37" s="26">
        <f>IF(ISNUMBER($U37),$U37,0)</f>
        <v/>
      </c>
    </row>
    <row r="38">
      <c r="R38" s="27" t="n"/>
      <c r="S38" s="27" t="n"/>
      <c r="U38" s="21">
        <f>IF(ISNUMBER(IFERROR(IF(TRIM(INDEX($A38:$P38,MATCH(Settings!$B$9,$A$1:$P$1,0))&amp;"")="","",IF(ISNUMBER(INDEX($A38:$P38,MATCH(Settings!$B$9,$A$1:$P$1,0))),INT(INDEX($A38:$P38,MATCH(Settings!$B$9,$A$1:$P$1,0))),DATE(VALUE(LEFT(INDEX($A38:$P38,MATCH(Settings!$B$9,$A$1:$P$1,0)),4)),VALUE(MID(INDEX($A38:$P38,MATCH(Settings!$B$9,$A$1:$P$1,0)),6,2)),VALUE(MID(INDEX($A38:$P38,MATCH(Settings!$B$9,$A$1:$P$1,0)),9,2))))),"")),IFERROR(IF(TRIM(INDEX($A38:$P38,MATCH(Settings!$B$9,$A$1:$P$1,0))&amp;"")="","",IF(ISNUMBER(INDEX($A38:$P38,MATCH(Settings!$B$9,$A$1:$P$1,0))),INT(INDEX($A38:$P38,MATCH(Settings!$B$9,$A$1:$P$1,0))),DATE(VALUE(LEFT(INDEX($A38:$P38,MATCH(Settings!$B$9,$A$1:$P$1,0)),4)),VALUE(MID(INDEX($A38:$P38,MATCH(Settings!$B$9,$A$1:$P$1,0)),6,2)),VALUE(MID(INDEX($A38:$P38,MATCH(Settings!$B$9,$A$1:$P$1,0)),9,2))))),""),IFERROR(INT(IFERROR(IF(ISNUMBER(INDEX($A38:$P38,MATCH(Settings!$B$8,$A$1:$P$1,0))),INDEX($A38:$P38,MATCH(Settings!$B$8,$A$1:$P$1,0)),DATE(VALUE(LEFT(IFERROR(TRIM(INDEX($A38:$P38,MATCH(Settings!$B$8,$A$1:$P$1,0))&amp;""),""),4)),VALUE(MID(IFERROR(TRIM(INDEX($A38:$P38,MATCH(Settings!$B$8,$A$1:$P$1,0))&amp;""),""),6,2)),VALUE(MID(IFERROR(TRIM(INDEX($A38:$P38,MATCH(Settings!$B$8,$A$1:$P$1,0))&amp;""),""),9,2)))+TIME(VALUE(MID(IFERROR(TRIM(INDEX($A38:$P38,MATCH(Settings!$B$8,$A$1:$P$1,0))&amp;""),""),12,2)),VALUE(MID(IFERROR(TRIM(INDEX($A38:$P38,MATCH(Settings!$B$8,$A$1:$P$1,0))&amp;""),""),15,2)),VALUE(MID(IFERROR(TRIM(INDEX($A38:$P38,MATCH(Settings!$B$8,$A$1:$P$1,0))&amp;""),""),18,2)))),"")),""))</f>
        <v/>
      </c>
      <c r="V38" s="22">
        <f>IF(ISNUMBER($U38),DATE(YEAR($U38),MONTH($U38),1),"")</f>
        <v/>
      </c>
      <c r="W38" s="23">
        <f>IF(IFERROR(TRIM(INDEX($A38:$P38,MATCH(Settings!$B$10,$A$1:$P$1,0))&amp;""),"")&lt;&gt;"",IFERROR(TRIM(INDEX($A38:$P38,MATCH(Settings!$B$10,$A$1:$P$1,0))&amp;""),""),IFERROR(TRIM(INDEX($A38:$P38,MATCH(Settings!$B$11,$A$1:$P$1,0))&amp;""),""))</f>
        <v/>
      </c>
      <c r="X38" s="23">
        <f>IFERROR(TRIM(INDEX($A38:$P38,MATCH(Settings!$B$11,$A$1:$P$1,0))&amp;""),"")</f>
        <v/>
      </c>
      <c r="Y38" s="23">
        <f>IFERROR(TRIM(INDEX($A38:$P38,MATCH(Settings!$B$12,$A$1:$P$1,0))&amp;""),"")</f>
        <v/>
      </c>
      <c r="Z38" s="23">
        <f>IFERROR(TRIM(INDEX($A38:$P38,MATCH(Settings!$B$15,$A$1:$P$1,0))&amp;""),"")</f>
        <v/>
      </c>
      <c r="AA38" s="24">
        <f>IFERROR(IF(TRIM(INDEX($A38:$P38,MATCH(Settings!$B$13,$A$1:$P$1,0))&amp;"")="","",VALUE(TRIM(INDEX($A38:$P38,MATCH(Settings!$B$13,$A$1:$P$1,0))&amp;""))),"")</f>
        <v/>
      </c>
      <c r="AB38" s="24">
        <f>IF(NOT(ISNUMBER($AA38)),"",IF(TRIM($R38&amp;"")="Yes",$AA38,0))</f>
        <v/>
      </c>
      <c r="AC38" s="25">
        <f>IF(OR(NOT(ISNUMBER($AB38)),NOT(ISNUMBER(Settings!$D$2))),"",$AB38*Settings!$D$2)</f>
        <v/>
      </c>
      <c r="AD38" s="23">
        <f>IF(AND($AE38="",IFERROR(TRIM(INDEX($A38:$P38,MATCH(Settings!$B$13,$A$1:$P$1,0))&amp;""),"")=""),"",IF((IF($AE38="","; no name or email","")&amp;IF(IFERROR(TRIM(INDEX($A38:$P38,MATCH(Settings!$B$13,$A$1:$P$1,0))&amp;""),"")="","; no hours",IF(NOT(ISNUMBER($AA38)),"; hours not a number",IF($AA38&lt;=0,"; hours zero or less",IF(AND(ISNUMBER(Settings!$D$3),$AA38&gt;Settings!$D$3),"; over "&amp;Settings!$D$3&amp;" hours",""))))&amp;IF(NOT(ISNUMBER($U38)),"; no date",IF($U38&gt;TODAY(),"; date in the future",""))&amp;IF(AND($AE38&lt;&gt;"",ISNUMBER($U38)),IF(COUNTIFS($AE$2:$AE$1001,$AE38,$U$2:$U$1001,$U38,$Y$2:$Y$1001,$Y38)&gt;1,"; possible duplicate",""),""))="","OK",MID(IF($AE38="","; no name or email","")&amp;IF(IFERROR(TRIM(INDEX($A38:$P38,MATCH(Settings!$B$13,$A$1:$P$1,0))&amp;""),"")="","; no hours",IF(NOT(ISNUMBER($AA38)),"; hours not a number",IF($AA38&lt;=0,"; hours zero or less",IF(AND(ISNUMBER(Settings!$D$3),$AA38&gt;Settings!$D$3),"; over "&amp;Settings!$D$3&amp;" hours",""))))&amp;IF(NOT(ISNUMBER($U38)),"; no date",IF($U38&gt;TODAY(),"; date in the future",""))&amp;IF(AND($AE38&lt;&gt;"",ISNUMBER($U38)),IF(COUNTIFS($AE$2:$AE$1001,$AE38,$U$2:$U$1001,$U38,$Y$2:$Y$1001,$Y38)&gt;1,"; possible duplicate",""),""),3,300)))</f>
        <v/>
      </c>
      <c r="AE38" s="26">
        <f>IF(IFERROR(TRIM(INDEX($A38:$P38,MATCH(Settings!$B$11,$A$1:$P$1,0))&amp;""),"")&lt;&gt;"",LOWER(IFERROR(TRIM(INDEX($A38:$P38,MATCH(Settings!$B$11,$A$1:$P$1,0))&amp;""),"")),LOWER(IFERROR(TRIM(INDEX($A38:$P38,MATCH(Settings!$B$10,$A$1:$P$1,0))&amp;""),"")))</f>
        <v/>
      </c>
      <c r="AF38" s="26">
        <f>IF($AE38="","",IF(COUNTIF($AE$2:$AE38,$AE38)=1,MAX($AF$1:$AF37)+1,""))</f>
        <v/>
      </c>
      <c r="AG38" s="26">
        <f>IF(OR($AE38="",NOT(ISNUMBER($V38))),"",IF(COUNTIFS($AE$2:$AE38,$AE38,$V$2:$V38,$V38)=1,1,0))</f>
        <v/>
      </c>
      <c r="AH38" s="26">
        <f>IF(ISNUMBER($U38),$U38,0)</f>
        <v/>
      </c>
    </row>
    <row r="39">
      <c r="R39" s="27" t="n"/>
      <c r="S39" s="27" t="n"/>
      <c r="U39" s="21">
        <f>IF(ISNUMBER(IFERROR(IF(TRIM(INDEX($A39:$P39,MATCH(Settings!$B$9,$A$1:$P$1,0))&amp;"")="","",IF(ISNUMBER(INDEX($A39:$P39,MATCH(Settings!$B$9,$A$1:$P$1,0))),INT(INDEX($A39:$P39,MATCH(Settings!$B$9,$A$1:$P$1,0))),DATE(VALUE(LEFT(INDEX($A39:$P39,MATCH(Settings!$B$9,$A$1:$P$1,0)),4)),VALUE(MID(INDEX($A39:$P39,MATCH(Settings!$B$9,$A$1:$P$1,0)),6,2)),VALUE(MID(INDEX($A39:$P39,MATCH(Settings!$B$9,$A$1:$P$1,0)),9,2))))),"")),IFERROR(IF(TRIM(INDEX($A39:$P39,MATCH(Settings!$B$9,$A$1:$P$1,0))&amp;"")="","",IF(ISNUMBER(INDEX($A39:$P39,MATCH(Settings!$B$9,$A$1:$P$1,0))),INT(INDEX($A39:$P39,MATCH(Settings!$B$9,$A$1:$P$1,0))),DATE(VALUE(LEFT(INDEX($A39:$P39,MATCH(Settings!$B$9,$A$1:$P$1,0)),4)),VALUE(MID(INDEX($A39:$P39,MATCH(Settings!$B$9,$A$1:$P$1,0)),6,2)),VALUE(MID(INDEX($A39:$P39,MATCH(Settings!$B$9,$A$1:$P$1,0)),9,2))))),""),IFERROR(INT(IFERROR(IF(ISNUMBER(INDEX($A39:$P39,MATCH(Settings!$B$8,$A$1:$P$1,0))),INDEX($A39:$P39,MATCH(Settings!$B$8,$A$1:$P$1,0)),DATE(VALUE(LEFT(IFERROR(TRIM(INDEX($A39:$P39,MATCH(Settings!$B$8,$A$1:$P$1,0))&amp;""),""),4)),VALUE(MID(IFERROR(TRIM(INDEX($A39:$P39,MATCH(Settings!$B$8,$A$1:$P$1,0))&amp;""),""),6,2)),VALUE(MID(IFERROR(TRIM(INDEX($A39:$P39,MATCH(Settings!$B$8,$A$1:$P$1,0))&amp;""),""),9,2)))+TIME(VALUE(MID(IFERROR(TRIM(INDEX($A39:$P39,MATCH(Settings!$B$8,$A$1:$P$1,0))&amp;""),""),12,2)),VALUE(MID(IFERROR(TRIM(INDEX($A39:$P39,MATCH(Settings!$B$8,$A$1:$P$1,0))&amp;""),""),15,2)),VALUE(MID(IFERROR(TRIM(INDEX($A39:$P39,MATCH(Settings!$B$8,$A$1:$P$1,0))&amp;""),""),18,2)))),"")),""))</f>
        <v/>
      </c>
      <c r="V39" s="22">
        <f>IF(ISNUMBER($U39),DATE(YEAR($U39),MONTH($U39),1),"")</f>
        <v/>
      </c>
      <c r="W39" s="23">
        <f>IF(IFERROR(TRIM(INDEX($A39:$P39,MATCH(Settings!$B$10,$A$1:$P$1,0))&amp;""),"")&lt;&gt;"",IFERROR(TRIM(INDEX($A39:$P39,MATCH(Settings!$B$10,$A$1:$P$1,0))&amp;""),""),IFERROR(TRIM(INDEX($A39:$P39,MATCH(Settings!$B$11,$A$1:$P$1,0))&amp;""),""))</f>
        <v/>
      </c>
      <c r="X39" s="23">
        <f>IFERROR(TRIM(INDEX($A39:$P39,MATCH(Settings!$B$11,$A$1:$P$1,0))&amp;""),"")</f>
        <v/>
      </c>
      <c r="Y39" s="23">
        <f>IFERROR(TRIM(INDEX($A39:$P39,MATCH(Settings!$B$12,$A$1:$P$1,0))&amp;""),"")</f>
        <v/>
      </c>
      <c r="Z39" s="23">
        <f>IFERROR(TRIM(INDEX($A39:$P39,MATCH(Settings!$B$15,$A$1:$P$1,0))&amp;""),"")</f>
        <v/>
      </c>
      <c r="AA39" s="24">
        <f>IFERROR(IF(TRIM(INDEX($A39:$P39,MATCH(Settings!$B$13,$A$1:$P$1,0))&amp;"")="","",VALUE(TRIM(INDEX($A39:$P39,MATCH(Settings!$B$13,$A$1:$P$1,0))&amp;""))),"")</f>
        <v/>
      </c>
      <c r="AB39" s="24">
        <f>IF(NOT(ISNUMBER($AA39)),"",IF(TRIM($R39&amp;"")="Yes",$AA39,0))</f>
        <v/>
      </c>
      <c r="AC39" s="25">
        <f>IF(OR(NOT(ISNUMBER($AB39)),NOT(ISNUMBER(Settings!$D$2))),"",$AB39*Settings!$D$2)</f>
        <v/>
      </c>
      <c r="AD39" s="23">
        <f>IF(AND($AE39="",IFERROR(TRIM(INDEX($A39:$P39,MATCH(Settings!$B$13,$A$1:$P$1,0))&amp;""),"")=""),"",IF((IF($AE39="","; no name or email","")&amp;IF(IFERROR(TRIM(INDEX($A39:$P39,MATCH(Settings!$B$13,$A$1:$P$1,0))&amp;""),"")="","; no hours",IF(NOT(ISNUMBER($AA39)),"; hours not a number",IF($AA39&lt;=0,"; hours zero or less",IF(AND(ISNUMBER(Settings!$D$3),$AA39&gt;Settings!$D$3),"; over "&amp;Settings!$D$3&amp;" hours",""))))&amp;IF(NOT(ISNUMBER($U39)),"; no date",IF($U39&gt;TODAY(),"; date in the future",""))&amp;IF(AND($AE39&lt;&gt;"",ISNUMBER($U39)),IF(COUNTIFS($AE$2:$AE$1001,$AE39,$U$2:$U$1001,$U39,$Y$2:$Y$1001,$Y39)&gt;1,"; possible duplicate",""),""))="","OK",MID(IF($AE39="","; no name or email","")&amp;IF(IFERROR(TRIM(INDEX($A39:$P39,MATCH(Settings!$B$13,$A$1:$P$1,0))&amp;""),"")="","; no hours",IF(NOT(ISNUMBER($AA39)),"; hours not a number",IF($AA39&lt;=0,"; hours zero or less",IF(AND(ISNUMBER(Settings!$D$3),$AA39&gt;Settings!$D$3),"; over "&amp;Settings!$D$3&amp;" hours",""))))&amp;IF(NOT(ISNUMBER($U39)),"; no date",IF($U39&gt;TODAY(),"; date in the future",""))&amp;IF(AND($AE39&lt;&gt;"",ISNUMBER($U39)),IF(COUNTIFS($AE$2:$AE$1001,$AE39,$U$2:$U$1001,$U39,$Y$2:$Y$1001,$Y39)&gt;1,"; possible duplicate",""),""),3,300)))</f>
        <v/>
      </c>
      <c r="AE39" s="26">
        <f>IF(IFERROR(TRIM(INDEX($A39:$P39,MATCH(Settings!$B$11,$A$1:$P$1,0))&amp;""),"")&lt;&gt;"",LOWER(IFERROR(TRIM(INDEX($A39:$P39,MATCH(Settings!$B$11,$A$1:$P$1,0))&amp;""),"")),LOWER(IFERROR(TRIM(INDEX($A39:$P39,MATCH(Settings!$B$10,$A$1:$P$1,0))&amp;""),"")))</f>
        <v/>
      </c>
      <c r="AF39" s="26">
        <f>IF($AE39="","",IF(COUNTIF($AE$2:$AE39,$AE39)=1,MAX($AF$1:$AF38)+1,""))</f>
        <v/>
      </c>
      <c r="AG39" s="26">
        <f>IF(OR($AE39="",NOT(ISNUMBER($V39))),"",IF(COUNTIFS($AE$2:$AE39,$AE39,$V$2:$V39,$V39)=1,1,0))</f>
        <v/>
      </c>
      <c r="AH39" s="26">
        <f>IF(ISNUMBER($U39),$U39,0)</f>
        <v/>
      </c>
    </row>
    <row r="40">
      <c r="R40" s="27" t="n"/>
      <c r="S40" s="27" t="n"/>
      <c r="U40" s="21">
        <f>IF(ISNUMBER(IFERROR(IF(TRIM(INDEX($A40:$P40,MATCH(Settings!$B$9,$A$1:$P$1,0))&amp;"")="","",IF(ISNUMBER(INDEX($A40:$P40,MATCH(Settings!$B$9,$A$1:$P$1,0))),INT(INDEX($A40:$P40,MATCH(Settings!$B$9,$A$1:$P$1,0))),DATE(VALUE(LEFT(INDEX($A40:$P40,MATCH(Settings!$B$9,$A$1:$P$1,0)),4)),VALUE(MID(INDEX($A40:$P40,MATCH(Settings!$B$9,$A$1:$P$1,0)),6,2)),VALUE(MID(INDEX($A40:$P40,MATCH(Settings!$B$9,$A$1:$P$1,0)),9,2))))),"")),IFERROR(IF(TRIM(INDEX($A40:$P40,MATCH(Settings!$B$9,$A$1:$P$1,0))&amp;"")="","",IF(ISNUMBER(INDEX($A40:$P40,MATCH(Settings!$B$9,$A$1:$P$1,0))),INT(INDEX($A40:$P40,MATCH(Settings!$B$9,$A$1:$P$1,0))),DATE(VALUE(LEFT(INDEX($A40:$P40,MATCH(Settings!$B$9,$A$1:$P$1,0)),4)),VALUE(MID(INDEX($A40:$P40,MATCH(Settings!$B$9,$A$1:$P$1,0)),6,2)),VALUE(MID(INDEX($A40:$P40,MATCH(Settings!$B$9,$A$1:$P$1,0)),9,2))))),""),IFERROR(INT(IFERROR(IF(ISNUMBER(INDEX($A40:$P40,MATCH(Settings!$B$8,$A$1:$P$1,0))),INDEX($A40:$P40,MATCH(Settings!$B$8,$A$1:$P$1,0)),DATE(VALUE(LEFT(IFERROR(TRIM(INDEX($A40:$P40,MATCH(Settings!$B$8,$A$1:$P$1,0))&amp;""),""),4)),VALUE(MID(IFERROR(TRIM(INDEX($A40:$P40,MATCH(Settings!$B$8,$A$1:$P$1,0))&amp;""),""),6,2)),VALUE(MID(IFERROR(TRIM(INDEX($A40:$P40,MATCH(Settings!$B$8,$A$1:$P$1,0))&amp;""),""),9,2)))+TIME(VALUE(MID(IFERROR(TRIM(INDEX($A40:$P40,MATCH(Settings!$B$8,$A$1:$P$1,0))&amp;""),""),12,2)),VALUE(MID(IFERROR(TRIM(INDEX($A40:$P40,MATCH(Settings!$B$8,$A$1:$P$1,0))&amp;""),""),15,2)),VALUE(MID(IFERROR(TRIM(INDEX($A40:$P40,MATCH(Settings!$B$8,$A$1:$P$1,0))&amp;""),""),18,2)))),"")),""))</f>
        <v/>
      </c>
      <c r="V40" s="22">
        <f>IF(ISNUMBER($U40),DATE(YEAR($U40),MONTH($U40),1),"")</f>
        <v/>
      </c>
      <c r="W40" s="23">
        <f>IF(IFERROR(TRIM(INDEX($A40:$P40,MATCH(Settings!$B$10,$A$1:$P$1,0))&amp;""),"")&lt;&gt;"",IFERROR(TRIM(INDEX($A40:$P40,MATCH(Settings!$B$10,$A$1:$P$1,0))&amp;""),""),IFERROR(TRIM(INDEX($A40:$P40,MATCH(Settings!$B$11,$A$1:$P$1,0))&amp;""),""))</f>
        <v/>
      </c>
      <c r="X40" s="23">
        <f>IFERROR(TRIM(INDEX($A40:$P40,MATCH(Settings!$B$11,$A$1:$P$1,0))&amp;""),"")</f>
        <v/>
      </c>
      <c r="Y40" s="23">
        <f>IFERROR(TRIM(INDEX($A40:$P40,MATCH(Settings!$B$12,$A$1:$P$1,0))&amp;""),"")</f>
        <v/>
      </c>
      <c r="Z40" s="23">
        <f>IFERROR(TRIM(INDEX($A40:$P40,MATCH(Settings!$B$15,$A$1:$P$1,0))&amp;""),"")</f>
        <v/>
      </c>
      <c r="AA40" s="24">
        <f>IFERROR(IF(TRIM(INDEX($A40:$P40,MATCH(Settings!$B$13,$A$1:$P$1,0))&amp;"")="","",VALUE(TRIM(INDEX($A40:$P40,MATCH(Settings!$B$13,$A$1:$P$1,0))&amp;""))),"")</f>
        <v/>
      </c>
      <c r="AB40" s="24">
        <f>IF(NOT(ISNUMBER($AA40)),"",IF(TRIM($R40&amp;"")="Yes",$AA40,0))</f>
        <v/>
      </c>
      <c r="AC40" s="25">
        <f>IF(OR(NOT(ISNUMBER($AB40)),NOT(ISNUMBER(Settings!$D$2))),"",$AB40*Settings!$D$2)</f>
        <v/>
      </c>
      <c r="AD40" s="23">
        <f>IF(AND($AE40="",IFERROR(TRIM(INDEX($A40:$P40,MATCH(Settings!$B$13,$A$1:$P$1,0))&amp;""),"")=""),"",IF((IF($AE40="","; no name or email","")&amp;IF(IFERROR(TRIM(INDEX($A40:$P40,MATCH(Settings!$B$13,$A$1:$P$1,0))&amp;""),"")="","; no hours",IF(NOT(ISNUMBER($AA40)),"; hours not a number",IF($AA40&lt;=0,"; hours zero or less",IF(AND(ISNUMBER(Settings!$D$3),$AA40&gt;Settings!$D$3),"; over "&amp;Settings!$D$3&amp;" hours",""))))&amp;IF(NOT(ISNUMBER($U40)),"; no date",IF($U40&gt;TODAY(),"; date in the future",""))&amp;IF(AND($AE40&lt;&gt;"",ISNUMBER($U40)),IF(COUNTIFS($AE$2:$AE$1001,$AE40,$U$2:$U$1001,$U40,$Y$2:$Y$1001,$Y40)&gt;1,"; possible duplicate",""),""))="","OK",MID(IF($AE40="","; no name or email","")&amp;IF(IFERROR(TRIM(INDEX($A40:$P40,MATCH(Settings!$B$13,$A$1:$P$1,0))&amp;""),"")="","; no hours",IF(NOT(ISNUMBER($AA40)),"; hours not a number",IF($AA40&lt;=0,"; hours zero or less",IF(AND(ISNUMBER(Settings!$D$3),$AA40&gt;Settings!$D$3),"; over "&amp;Settings!$D$3&amp;" hours",""))))&amp;IF(NOT(ISNUMBER($U40)),"; no date",IF($U40&gt;TODAY(),"; date in the future",""))&amp;IF(AND($AE40&lt;&gt;"",ISNUMBER($U40)),IF(COUNTIFS($AE$2:$AE$1001,$AE40,$U$2:$U$1001,$U40,$Y$2:$Y$1001,$Y40)&gt;1,"; possible duplicate",""),""),3,300)))</f>
        <v/>
      </c>
      <c r="AE40" s="26">
        <f>IF(IFERROR(TRIM(INDEX($A40:$P40,MATCH(Settings!$B$11,$A$1:$P$1,0))&amp;""),"")&lt;&gt;"",LOWER(IFERROR(TRIM(INDEX($A40:$P40,MATCH(Settings!$B$11,$A$1:$P$1,0))&amp;""),"")),LOWER(IFERROR(TRIM(INDEX($A40:$P40,MATCH(Settings!$B$10,$A$1:$P$1,0))&amp;""),"")))</f>
        <v/>
      </c>
      <c r="AF40" s="26">
        <f>IF($AE40="","",IF(COUNTIF($AE$2:$AE40,$AE40)=1,MAX($AF$1:$AF39)+1,""))</f>
        <v/>
      </c>
      <c r="AG40" s="26">
        <f>IF(OR($AE40="",NOT(ISNUMBER($V40))),"",IF(COUNTIFS($AE$2:$AE40,$AE40,$V$2:$V40,$V40)=1,1,0))</f>
        <v/>
      </c>
      <c r="AH40" s="26">
        <f>IF(ISNUMBER($U40),$U40,0)</f>
        <v/>
      </c>
    </row>
    <row r="41">
      <c r="R41" s="27" t="n"/>
      <c r="S41" s="27" t="n"/>
      <c r="U41" s="21">
        <f>IF(ISNUMBER(IFERROR(IF(TRIM(INDEX($A41:$P41,MATCH(Settings!$B$9,$A$1:$P$1,0))&amp;"")="","",IF(ISNUMBER(INDEX($A41:$P41,MATCH(Settings!$B$9,$A$1:$P$1,0))),INT(INDEX($A41:$P41,MATCH(Settings!$B$9,$A$1:$P$1,0))),DATE(VALUE(LEFT(INDEX($A41:$P41,MATCH(Settings!$B$9,$A$1:$P$1,0)),4)),VALUE(MID(INDEX($A41:$P41,MATCH(Settings!$B$9,$A$1:$P$1,0)),6,2)),VALUE(MID(INDEX($A41:$P41,MATCH(Settings!$B$9,$A$1:$P$1,0)),9,2))))),"")),IFERROR(IF(TRIM(INDEX($A41:$P41,MATCH(Settings!$B$9,$A$1:$P$1,0))&amp;"")="","",IF(ISNUMBER(INDEX($A41:$P41,MATCH(Settings!$B$9,$A$1:$P$1,0))),INT(INDEX($A41:$P41,MATCH(Settings!$B$9,$A$1:$P$1,0))),DATE(VALUE(LEFT(INDEX($A41:$P41,MATCH(Settings!$B$9,$A$1:$P$1,0)),4)),VALUE(MID(INDEX($A41:$P41,MATCH(Settings!$B$9,$A$1:$P$1,0)),6,2)),VALUE(MID(INDEX($A41:$P41,MATCH(Settings!$B$9,$A$1:$P$1,0)),9,2))))),""),IFERROR(INT(IFERROR(IF(ISNUMBER(INDEX($A41:$P41,MATCH(Settings!$B$8,$A$1:$P$1,0))),INDEX($A41:$P41,MATCH(Settings!$B$8,$A$1:$P$1,0)),DATE(VALUE(LEFT(IFERROR(TRIM(INDEX($A41:$P41,MATCH(Settings!$B$8,$A$1:$P$1,0))&amp;""),""),4)),VALUE(MID(IFERROR(TRIM(INDEX($A41:$P41,MATCH(Settings!$B$8,$A$1:$P$1,0))&amp;""),""),6,2)),VALUE(MID(IFERROR(TRIM(INDEX($A41:$P41,MATCH(Settings!$B$8,$A$1:$P$1,0))&amp;""),""),9,2)))+TIME(VALUE(MID(IFERROR(TRIM(INDEX($A41:$P41,MATCH(Settings!$B$8,$A$1:$P$1,0))&amp;""),""),12,2)),VALUE(MID(IFERROR(TRIM(INDEX($A41:$P41,MATCH(Settings!$B$8,$A$1:$P$1,0))&amp;""),""),15,2)),VALUE(MID(IFERROR(TRIM(INDEX($A41:$P41,MATCH(Settings!$B$8,$A$1:$P$1,0))&amp;""),""),18,2)))),"")),""))</f>
        <v/>
      </c>
      <c r="V41" s="22">
        <f>IF(ISNUMBER($U41),DATE(YEAR($U41),MONTH($U41),1),"")</f>
        <v/>
      </c>
      <c r="W41" s="23">
        <f>IF(IFERROR(TRIM(INDEX($A41:$P41,MATCH(Settings!$B$10,$A$1:$P$1,0))&amp;""),"")&lt;&gt;"",IFERROR(TRIM(INDEX($A41:$P41,MATCH(Settings!$B$10,$A$1:$P$1,0))&amp;""),""),IFERROR(TRIM(INDEX($A41:$P41,MATCH(Settings!$B$11,$A$1:$P$1,0))&amp;""),""))</f>
        <v/>
      </c>
      <c r="X41" s="23">
        <f>IFERROR(TRIM(INDEX($A41:$P41,MATCH(Settings!$B$11,$A$1:$P$1,0))&amp;""),"")</f>
        <v/>
      </c>
      <c r="Y41" s="23">
        <f>IFERROR(TRIM(INDEX($A41:$P41,MATCH(Settings!$B$12,$A$1:$P$1,0))&amp;""),"")</f>
        <v/>
      </c>
      <c r="Z41" s="23">
        <f>IFERROR(TRIM(INDEX($A41:$P41,MATCH(Settings!$B$15,$A$1:$P$1,0))&amp;""),"")</f>
        <v/>
      </c>
      <c r="AA41" s="24">
        <f>IFERROR(IF(TRIM(INDEX($A41:$P41,MATCH(Settings!$B$13,$A$1:$P$1,0))&amp;"")="","",VALUE(TRIM(INDEX($A41:$P41,MATCH(Settings!$B$13,$A$1:$P$1,0))&amp;""))),"")</f>
        <v/>
      </c>
      <c r="AB41" s="24">
        <f>IF(NOT(ISNUMBER($AA41)),"",IF(TRIM($R41&amp;"")="Yes",$AA41,0))</f>
        <v/>
      </c>
      <c r="AC41" s="25">
        <f>IF(OR(NOT(ISNUMBER($AB41)),NOT(ISNUMBER(Settings!$D$2))),"",$AB41*Settings!$D$2)</f>
        <v/>
      </c>
      <c r="AD41" s="23">
        <f>IF(AND($AE41="",IFERROR(TRIM(INDEX($A41:$P41,MATCH(Settings!$B$13,$A$1:$P$1,0))&amp;""),"")=""),"",IF((IF($AE41="","; no name or email","")&amp;IF(IFERROR(TRIM(INDEX($A41:$P41,MATCH(Settings!$B$13,$A$1:$P$1,0))&amp;""),"")="","; no hours",IF(NOT(ISNUMBER($AA41)),"; hours not a number",IF($AA41&lt;=0,"; hours zero or less",IF(AND(ISNUMBER(Settings!$D$3),$AA41&gt;Settings!$D$3),"; over "&amp;Settings!$D$3&amp;" hours",""))))&amp;IF(NOT(ISNUMBER($U41)),"; no date",IF($U41&gt;TODAY(),"; date in the future",""))&amp;IF(AND($AE41&lt;&gt;"",ISNUMBER($U41)),IF(COUNTIFS($AE$2:$AE$1001,$AE41,$U$2:$U$1001,$U41,$Y$2:$Y$1001,$Y41)&gt;1,"; possible duplicate",""),""))="","OK",MID(IF($AE41="","; no name or email","")&amp;IF(IFERROR(TRIM(INDEX($A41:$P41,MATCH(Settings!$B$13,$A$1:$P$1,0))&amp;""),"")="","; no hours",IF(NOT(ISNUMBER($AA41)),"; hours not a number",IF($AA41&lt;=0,"; hours zero or less",IF(AND(ISNUMBER(Settings!$D$3),$AA41&gt;Settings!$D$3),"; over "&amp;Settings!$D$3&amp;" hours",""))))&amp;IF(NOT(ISNUMBER($U41)),"; no date",IF($U41&gt;TODAY(),"; date in the future",""))&amp;IF(AND($AE41&lt;&gt;"",ISNUMBER($U41)),IF(COUNTIFS($AE$2:$AE$1001,$AE41,$U$2:$U$1001,$U41,$Y$2:$Y$1001,$Y41)&gt;1,"; possible duplicate",""),""),3,300)))</f>
        <v/>
      </c>
      <c r="AE41" s="26">
        <f>IF(IFERROR(TRIM(INDEX($A41:$P41,MATCH(Settings!$B$11,$A$1:$P$1,0))&amp;""),"")&lt;&gt;"",LOWER(IFERROR(TRIM(INDEX($A41:$P41,MATCH(Settings!$B$11,$A$1:$P$1,0))&amp;""),"")),LOWER(IFERROR(TRIM(INDEX($A41:$P41,MATCH(Settings!$B$10,$A$1:$P$1,0))&amp;""),"")))</f>
        <v/>
      </c>
      <c r="AF41" s="26">
        <f>IF($AE41="","",IF(COUNTIF($AE$2:$AE41,$AE41)=1,MAX($AF$1:$AF40)+1,""))</f>
        <v/>
      </c>
      <c r="AG41" s="26">
        <f>IF(OR($AE41="",NOT(ISNUMBER($V41))),"",IF(COUNTIFS($AE$2:$AE41,$AE41,$V$2:$V41,$V41)=1,1,0))</f>
        <v/>
      </c>
      <c r="AH41" s="26">
        <f>IF(ISNUMBER($U41),$U41,0)</f>
        <v/>
      </c>
    </row>
    <row r="42">
      <c r="R42" s="27" t="n"/>
      <c r="S42" s="27" t="n"/>
      <c r="U42" s="21">
        <f>IF(ISNUMBER(IFERROR(IF(TRIM(INDEX($A42:$P42,MATCH(Settings!$B$9,$A$1:$P$1,0))&amp;"")="","",IF(ISNUMBER(INDEX($A42:$P42,MATCH(Settings!$B$9,$A$1:$P$1,0))),INT(INDEX($A42:$P42,MATCH(Settings!$B$9,$A$1:$P$1,0))),DATE(VALUE(LEFT(INDEX($A42:$P42,MATCH(Settings!$B$9,$A$1:$P$1,0)),4)),VALUE(MID(INDEX($A42:$P42,MATCH(Settings!$B$9,$A$1:$P$1,0)),6,2)),VALUE(MID(INDEX($A42:$P42,MATCH(Settings!$B$9,$A$1:$P$1,0)),9,2))))),"")),IFERROR(IF(TRIM(INDEX($A42:$P42,MATCH(Settings!$B$9,$A$1:$P$1,0))&amp;"")="","",IF(ISNUMBER(INDEX($A42:$P42,MATCH(Settings!$B$9,$A$1:$P$1,0))),INT(INDEX($A42:$P42,MATCH(Settings!$B$9,$A$1:$P$1,0))),DATE(VALUE(LEFT(INDEX($A42:$P42,MATCH(Settings!$B$9,$A$1:$P$1,0)),4)),VALUE(MID(INDEX($A42:$P42,MATCH(Settings!$B$9,$A$1:$P$1,0)),6,2)),VALUE(MID(INDEX($A42:$P42,MATCH(Settings!$B$9,$A$1:$P$1,0)),9,2))))),""),IFERROR(INT(IFERROR(IF(ISNUMBER(INDEX($A42:$P42,MATCH(Settings!$B$8,$A$1:$P$1,0))),INDEX($A42:$P42,MATCH(Settings!$B$8,$A$1:$P$1,0)),DATE(VALUE(LEFT(IFERROR(TRIM(INDEX($A42:$P42,MATCH(Settings!$B$8,$A$1:$P$1,0))&amp;""),""),4)),VALUE(MID(IFERROR(TRIM(INDEX($A42:$P42,MATCH(Settings!$B$8,$A$1:$P$1,0))&amp;""),""),6,2)),VALUE(MID(IFERROR(TRIM(INDEX($A42:$P42,MATCH(Settings!$B$8,$A$1:$P$1,0))&amp;""),""),9,2)))+TIME(VALUE(MID(IFERROR(TRIM(INDEX($A42:$P42,MATCH(Settings!$B$8,$A$1:$P$1,0))&amp;""),""),12,2)),VALUE(MID(IFERROR(TRIM(INDEX($A42:$P42,MATCH(Settings!$B$8,$A$1:$P$1,0))&amp;""),""),15,2)),VALUE(MID(IFERROR(TRIM(INDEX($A42:$P42,MATCH(Settings!$B$8,$A$1:$P$1,0))&amp;""),""),18,2)))),"")),""))</f>
        <v/>
      </c>
      <c r="V42" s="22">
        <f>IF(ISNUMBER($U42),DATE(YEAR($U42),MONTH($U42),1),"")</f>
        <v/>
      </c>
      <c r="W42" s="23">
        <f>IF(IFERROR(TRIM(INDEX($A42:$P42,MATCH(Settings!$B$10,$A$1:$P$1,0))&amp;""),"")&lt;&gt;"",IFERROR(TRIM(INDEX($A42:$P42,MATCH(Settings!$B$10,$A$1:$P$1,0))&amp;""),""),IFERROR(TRIM(INDEX($A42:$P42,MATCH(Settings!$B$11,$A$1:$P$1,0))&amp;""),""))</f>
        <v/>
      </c>
      <c r="X42" s="23">
        <f>IFERROR(TRIM(INDEX($A42:$P42,MATCH(Settings!$B$11,$A$1:$P$1,0))&amp;""),"")</f>
        <v/>
      </c>
      <c r="Y42" s="23">
        <f>IFERROR(TRIM(INDEX($A42:$P42,MATCH(Settings!$B$12,$A$1:$P$1,0))&amp;""),"")</f>
        <v/>
      </c>
      <c r="Z42" s="23">
        <f>IFERROR(TRIM(INDEX($A42:$P42,MATCH(Settings!$B$15,$A$1:$P$1,0))&amp;""),"")</f>
        <v/>
      </c>
      <c r="AA42" s="24">
        <f>IFERROR(IF(TRIM(INDEX($A42:$P42,MATCH(Settings!$B$13,$A$1:$P$1,0))&amp;"")="","",VALUE(TRIM(INDEX($A42:$P42,MATCH(Settings!$B$13,$A$1:$P$1,0))&amp;""))),"")</f>
        <v/>
      </c>
      <c r="AB42" s="24">
        <f>IF(NOT(ISNUMBER($AA42)),"",IF(TRIM($R42&amp;"")="Yes",$AA42,0))</f>
        <v/>
      </c>
      <c r="AC42" s="25">
        <f>IF(OR(NOT(ISNUMBER($AB42)),NOT(ISNUMBER(Settings!$D$2))),"",$AB42*Settings!$D$2)</f>
        <v/>
      </c>
      <c r="AD42" s="23">
        <f>IF(AND($AE42="",IFERROR(TRIM(INDEX($A42:$P42,MATCH(Settings!$B$13,$A$1:$P$1,0))&amp;""),"")=""),"",IF((IF($AE42="","; no name or email","")&amp;IF(IFERROR(TRIM(INDEX($A42:$P42,MATCH(Settings!$B$13,$A$1:$P$1,0))&amp;""),"")="","; no hours",IF(NOT(ISNUMBER($AA42)),"; hours not a number",IF($AA42&lt;=0,"; hours zero or less",IF(AND(ISNUMBER(Settings!$D$3),$AA42&gt;Settings!$D$3),"; over "&amp;Settings!$D$3&amp;" hours",""))))&amp;IF(NOT(ISNUMBER($U42)),"; no date",IF($U42&gt;TODAY(),"; date in the future",""))&amp;IF(AND($AE42&lt;&gt;"",ISNUMBER($U42)),IF(COUNTIFS($AE$2:$AE$1001,$AE42,$U$2:$U$1001,$U42,$Y$2:$Y$1001,$Y42)&gt;1,"; possible duplicate",""),""))="","OK",MID(IF($AE42="","; no name or email","")&amp;IF(IFERROR(TRIM(INDEX($A42:$P42,MATCH(Settings!$B$13,$A$1:$P$1,0))&amp;""),"")="","; no hours",IF(NOT(ISNUMBER($AA42)),"; hours not a number",IF($AA42&lt;=0,"; hours zero or less",IF(AND(ISNUMBER(Settings!$D$3),$AA42&gt;Settings!$D$3),"; over "&amp;Settings!$D$3&amp;" hours",""))))&amp;IF(NOT(ISNUMBER($U42)),"; no date",IF($U42&gt;TODAY(),"; date in the future",""))&amp;IF(AND($AE42&lt;&gt;"",ISNUMBER($U42)),IF(COUNTIFS($AE$2:$AE$1001,$AE42,$U$2:$U$1001,$U42,$Y$2:$Y$1001,$Y42)&gt;1,"; possible duplicate",""),""),3,300)))</f>
        <v/>
      </c>
      <c r="AE42" s="26">
        <f>IF(IFERROR(TRIM(INDEX($A42:$P42,MATCH(Settings!$B$11,$A$1:$P$1,0))&amp;""),"")&lt;&gt;"",LOWER(IFERROR(TRIM(INDEX($A42:$P42,MATCH(Settings!$B$11,$A$1:$P$1,0))&amp;""),"")),LOWER(IFERROR(TRIM(INDEX($A42:$P42,MATCH(Settings!$B$10,$A$1:$P$1,0))&amp;""),"")))</f>
        <v/>
      </c>
      <c r="AF42" s="26">
        <f>IF($AE42="","",IF(COUNTIF($AE$2:$AE42,$AE42)=1,MAX($AF$1:$AF41)+1,""))</f>
        <v/>
      </c>
      <c r="AG42" s="26">
        <f>IF(OR($AE42="",NOT(ISNUMBER($V42))),"",IF(COUNTIFS($AE$2:$AE42,$AE42,$V$2:$V42,$V42)=1,1,0))</f>
        <v/>
      </c>
      <c r="AH42" s="26">
        <f>IF(ISNUMBER($U42),$U42,0)</f>
        <v/>
      </c>
    </row>
    <row r="43">
      <c r="R43" s="27" t="n"/>
      <c r="S43" s="27" t="n"/>
      <c r="U43" s="21">
        <f>IF(ISNUMBER(IFERROR(IF(TRIM(INDEX($A43:$P43,MATCH(Settings!$B$9,$A$1:$P$1,0))&amp;"")="","",IF(ISNUMBER(INDEX($A43:$P43,MATCH(Settings!$B$9,$A$1:$P$1,0))),INT(INDEX($A43:$P43,MATCH(Settings!$B$9,$A$1:$P$1,0))),DATE(VALUE(LEFT(INDEX($A43:$P43,MATCH(Settings!$B$9,$A$1:$P$1,0)),4)),VALUE(MID(INDEX($A43:$P43,MATCH(Settings!$B$9,$A$1:$P$1,0)),6,2)),VALUE(MID(INDEX($A43:$P43,MATCH(Settings!$B$9,$A$1:$P$1,0)),9,2))))),"")),IFERROR(IF(TRIM(INDEX($A43:$P43,MATCH(Settings!$B$9,$A$1:$P$1,0))&amp;"")="","",IF(ISNUMBER(INDEX($A43:$P43,MATCH(Settings!$B$9,$A$1:$P$1,0))),INT(INDEX($A43:$P43,MATCH(Settings!$B$9,$A$1:$P$1,0))),DATE(VALUE(LEFT(INDEX($A43:$P43,MATCH(Settings!$B$9,$A$1:$P$1,0)),4)),VALUE(MID(INDEX($A43:$P43,MATCH(Settings!$B$9,$A$1:$P$1,0)),6,2)),VALUE(MID(INDEX($A43:$P43,MATCH(Settings!$B$9,$A$1:$P$1,0)),9,2))))),""),IFERROR(INT(IFERROR(IF(ISNUMBER(INDEX($A43:$P43,MATCH(Settings!$B$8,$A$1:$P$1,0))),INDEX($A43:$P43,MATCH(Settings!$B$8,$A$1:$P$1,0)),DATE(VALUE(LEFT(IFERROR(TRIM(INDEX($A43:$P43,MATCH(Settings!$B$8,$A$1:$P$1,0))&amp;""),""),4)),VALUE(MID(IFERROR(TRIM(INDEX($A43:$P43,MATCH(Settings!$B$8,$A$1:$P$1,0))&amp;""),""),6,2)),VALUE(MID(IFERROR(TRIM(INDEX($A43:$P43,MATCH(Settings!$B$8,$A$1:$P$1,0))&amp;""),""),9,2)))+TIME(VALUE(MID(IFERROR(TRIM(INDEX($A43:$P43,MATCH(Settings!$B$8,$A$1:$P$1,0))&amp;""),""),12,2)),VALUE(MID(IFERROR(TRIM(INDEX($A43:$P43,MATCH(Settings!$B$8,$A$1:$P$1,0))&amp;""),""),15,2)),VALUE(MID(IFERROR(TRIM(INDEX($A43:$P43,MATCH(Settings!$B$8,$A$1:$P$1,0))&amp;""),""),18,2)))),"")),""))</f>
        <v/>
      </c>
      <c r="V43" s="22">
        <f>IF(ISNUMBER($U43),DATE(YEAR($U43),MONTH($U43),1),"")</f>
        <v/>
      </c>
      <c r="W43" s="23">
        <f>IF(IFERROR(TRIM(INDEX($A43:$P43,MATCH(Settings!$B$10,$A$1:$P$1,0))&amp;""),"")&lt;&gt;"",IFERROR(TRIM(INDEX($A43:$P43,MATCH(Settings!$B$10,$A$1:$P$1,0))&amp;""),""),IFERROR(TRIM(INDEX($A43:$P43,MATCH(Settings!$B$11,$A$1:$P$1,0))&amp;""),""))</f>
        <v/>
      </c>
      <c r="X43" s="23">
        <f>IFERROR(TRIM(INDEX($A43:$P43,MATCH(Settings!$B$11,$A$1:$P$1,0))&amp;""),"")</f>
        <v/>
      </c>
      <c r="Y43" s="23">
        <f>IFERROR(TRIM(INDEX($A43:$P43,MATCH(Settings!$B$12,$A$1:$P$1,0))&amp;""),"")</f>
        <v/>
      </c>
      <c r="Z43" s="23">
        <f>IFERROR(TRIM(INDEX($A43:$P43,MATCH(Settings!$B$15,$A$1:$P$1,0))&amp;""),"")</f>
        <v/>
      </c>
      <c r="AA43" s="24">
        <f>IFERROR(IF(TRIM(INDEX($A43:$P43,MATCH(Settings!$B$13,$A$1:$P$1,0))&amp;"")="","",VALUE(TRIM(INDEX($A43:$P43,MATCH(Settings!$B$13,$A$1:$P$1,0))&amp;""))),"")</f>
        <v/>
      </c>
      <c r="AB43" s="24">
        <f>IF(NOT(ISNUMBER($AA43)),"",IF(TRIM($R43&amp;"")="Yes",$AA43,0))</f>
        <v/>
      </c>
      <c r="AC43" s="25">
        <f>IF(OR(NOT(ISNUMBER($AB43)),NOT(ISNUMBER(Settings!$D$2))),"",$AB43*Settings!$D$2)</f>
        <v/>
      </c>
      <c r="AD43" s="23">
        <f>IF(AND($AE43="",IFERROR(TRIM(INDEX($A43:$P43,MATCH(Settings!$B$13,$A$1:$P$1,0))&amp;""),"")=""),"",IF((IF($AE43="","; no name or email","")&amp;IF(IFERROR(TRIM(INDEX($A43:$P43,MATCH(Settings!$B$13,$A$1:$P$1,0))&amp;""),"")="","; no hours",IF(NOT(ISNUMBER($AA43)),"; hours not a number",IF($AA43&lt;=0,"; hours zero or less",IF(AND(ISNUMBER(Settings!$D$3),$AA43&gt;Settings!$D$3),"; over "&amp;Settings!$D$3&amp;" hours",""))))&amp;IF(NOT(ISNUMBER($U43)),"; no date",IF($U43&gt;TODAY(),"; date in the future",""))&amp;IF(AND($AE43&lt;&gt;"",ISNUMBER($U43)),IF(COUNTIFS($AE$2:$AE$1001,$AE43,$U$2:$U$1001,$U43,$Y$2:$Y$1001,$Y43)&gt;1,"; possible duplicate",""),""))="","OK",MID(IF($AE43="","; no name or email","")&amp;IF(IFERROR(TRIM(INDEX($A43:$P43,MATCH(Settings!$B$13,$A$1:$P$1,0))&amp;""),"")="","; no hours",IF(NOT(ISNUMBER($AA43)),"; hours not a number",IF($AA43&lt;=0,"; hours zero or less",IF(AND(ISNUMBER(Settings!$D$3),$AA43&gt;Settings!$D$3),"; over "&amp;Settings!$D$3&amp;" hours",""))))&amp;IF(NOT(ISNUMBER($U43)),"; no date",IF($U43&gt;TODAY(),"; date in the future",""))&amp;IF(AND($AE43&lt;&gt;"",ISNUMBER($U43)),IF(COUNTIFS($AE$2:$AE$1001,$AE43,$U$2:$U$1001,$U43,$Y$2:$Y$1001,$Y43)&gt;1,"; possible duplicate",""),""),3,300)))</f>
        <v/>
      </c>
      <c r="AE43" s="26">
        <f>IF(IFERROR(TRIM(INDEX($A43:$P43,MATCH(Settings!$B$11,$A$1:$P$1,0))&amp;""),"")&lt;&gt;"",LOWER(IFERROR(TRIM(INDEX($A43:$P43,MATCH(Settings!$B$11,$A$1:$P$1,0))&amp;""),"")),LOWER(IFERROR(TRIM(INDEX($A43:$P43,MATCH(Settings!$B$10,$A$1:$P$1,0))&amp;""),"")))</f>
        <v/>
      </c>
      <c r="AF43" s="26">
        <f>IF($AE43="","",IF(COUNTIF($AE$2:$AE43,$AE43)=1,MAX($AF$1:$AF42)+1,""))</f>
        <v/>
      </c>
      <c r="AG43" s="26">
        <f>IF(OR($AE43="",NOT(ISNUMBER($V43))),"",IF(COUNTIFS($AE$2:$AE43,$AE43,$V$2:$V43,$V43)=1,1,0))</f>
        <v/>
      </c>
      <c r="AH43" s="26">
        <f>IF(ISNUMBER($U43),$U43,0)</f>
        <v/>
      </c>
    </row>
    <row r="44">
      <c r="R44" s="27" t="n"/>
      <c r="S44" s="27" t="n"/>
      <c r="U44" s="21">
        <f>IF(ISNUMBER(IFERROR(IF(TRIM(INDEX($A44:$P44,MATCH(Settings!$B$9,$A$1:$P$1,0))&amp;"")="","",IF(ISNUMBER(INDEX($A44:$P44,MATCH(Settings!$B$9,$A$1:$P$1,0))),INT(INDEX($A44:$P44,MATCH(Settings!$B$9,$A$1:$P$1,0))),DATE(VALUE(LEFT(INDEX($A44:$P44,MATCH(Settings!$B$9,$A$1:$P$1,0)),4)),VALUE(MID(INDEX($A44:$P44,MATCH(Settings!$B$9,$A$1:$P$1,0)),6,2)),VALUE(MID(INDEX($A44:$P44,MATCH(Settings!$B$9,$A$1:$P$1,0)),9,2))))),"")),IFERROR(IF(TRIM(INDEX($A44:$P44,MATCH(Settings!$B$9,$A$1:$P$1,0))&amp;"")="","",IF(ISNUMBER(INDEX($A44:$P44,MATCH(Settings!$B$9,$A$1:$P$1,0))),INT(INDEX($A44:$P44,MATCH(Settings!$B$9,$A$1:$P$1,0))),DATE(VALUE(LEFT(INDEX($A44:$P44,MATCH(Settings!$B$9,$A$1:$P$1,0)),4)),VALUE(MID(INDEX($A44:$P44,MATCH(Settings!$B$9,$A$1:$P$1,0)),6,2)),VALUE(MID(INDEX($A44:$P44,MATCH(Settings!$B$9,$A$1:$P$1,0)),9,2))))),""),IFERROR(INT(IFERROR(IF(ISNUMBER(INDEX($A44:$P44,MATCH(Settings!$B$8,$A$1:$P$1,0))),INDEX($A44:$P44,MATCH(Settings!$B$8,$A$1:$P$1,0)),DATE(VALUE(LEFT(IFERROR(TRIM(INDEX($A44:$P44,MATCH(Settings!$B$8,$A$1:$P$1,0))&amp;""),""),4)),VALUE(MID(IFERROR(TRIM(INDEX($A44:$P44,MATCH(Settings!$B$8,$A$1:$P$1,0))&amp;""),""),6,2)),VALUE(MID(IFERROR(TRIM(INDEX($A44:$P44,MATCH(Settings!$B$8,$A$1:$P$1,0))&amp;""),""),9,2)))+TIME(VALUE(MID(IFERROR(TRIM(INDEX($A44:$P44,MATCH(Settings!$B$8,$A$1:$P$1,0))&amp;""),""),12,2)),VALUE(MID(IFERROR(TRIM(INDEX($A44:$P44,MATCH(Settings!$B$8,$A$1:$P$1,0))&amp;""),""),15,2)),VALUE(MID(IFERROR(TRIM(INDEX($A44:$P44,MATCH(Settings!$B$8,$A$1:$P$1,0))&amp;""),""),18,2)))),"")),""))</f>
        <v/>
      </c>
      <c r="V44" s="22">
        <f>IF(ISNUMBER($U44),DATE(YEAR($U44),MONTH($U44),1),"")</f>
        <v/>
      </c>
      <c r="W44" s="23">
        <f>IF(IFERROR(TRIM(INDEX($A44:$P44,MATCH(Settings!$B$10,$A$1:$P$1,0))&amp;""),"")&lt;&gt;"",IFERROR(TRIM(INDEX($A44:$P44,MATCH(Settings!$B$10,$A$1:$P$1,0))&amp;""),""),IFERROR(TRIM(INDEX($A44:$P44,MATCH(Settings!$B$11,$A$1:$P$1,0))&amp;""),""))</f>
        <v/>
      </c>
      <c r="X44" s="23">
        <f>IFERROR(TRIM(INDEX($A44:$P44,MATCH(Settings!$B$11,$A$1:$P$1,0))&amp;""),"")</f>
        <v/>
      </c>
      <c r="Y44" s="23">
        <f>IFERROR(TRIM(INDEX($A44:$P44,MATCH(Settings!$B$12,$A$1:$P$1,0))&amp;""),"")</f>
        <v/>
      </c>
      <c r="Z44" s="23">
        <f>IFERROR(TRIM(INDEX($A44:$P44,MATCH(Settings!$B$15,$A$1:$P$1,0))&amp;""),"")</f>
        <v/>
      </c>
      <c r="AA44" s="24">
        <f>IFERROR(IF(TRIM(INDEX($A44:$P44,MATCH(Settings!$B$13,$A$1:$P$1,0))&amp;"")="","",VALUE(TRIM(INDEX($A44:$P44,MATCH(Settings!$B$13,$A$1:$P$1,0))&amp;""))),"")</f>
        <v/>
      </c>
      <c r="AB44" s="24">
        <f>IF(NOT(ISNUMBER($AA44)),"",IF(TRIM($R44&amp;"")="Yes",$AA44,0))</f>
        <v/>
      </c>
      <c r="AC44" s="25">
        <f>IF(OR(NOT(ISNUMBER($AB44)),NOT(ISNUMBER(Settings!$D$2))),"",$AB44*Settings!$D$2)</f>
        <v/>
      </c>
      <c r="AD44" s="23">
        <f>IF(AND($AE44="",IFERROR(TRIM(INDEX($A44:$P44,MATCH(Settings!$B$13,$A$1:$P$1,0))&amp;""),"")=""),"",IF((IF($AE44="","; no name or email","")&amp;IF(IFERROR(TRIM(INDEX($A44:$P44,MATCH(Settings!$B$13,$A$1:$P$1,0))&amp;""),"")="","; no hours",IF(NOT(ISNUMBER($AA44)),"; hours not a number",IF($AA44&lt;=0,"; hours zero or less",IF(AND(ISNUMBER(Settings!$D$3),$AA44&gt;Settings!$D$3),"; over "&amp;Settings!$D$3&amp;" hours",""))))&amp;IF(NOT(ISNUMBER($U44)),"; no date",IF($U44&gt;TODAY(),"; date in the future",""))&amp;IF(AND($AE44&lt;&gt;"",ISNUMBER($U44)),IF(COUNTIFS($AE$2:$AE$1001,$AE44,$U$2:$U$1001,$U44,$Y$2:$Y$1001,$Y44)&gt;1,"; possible duplicate",""),""))="","OK",MID(IF($AE44="","; no name or email","")&amp;IF(IFERROR(TRIM(INDEX($A44:$P44,MATCH(Settings!$B$13,$A$1:$P$1,0))&amp;""),"")="","; no hours",IF(NOT(ISNUMBER($AA44)),"; hours not a number",IF($AA44&lt;=0,"; hours zero or less",IF(AND(ISNUMBER(Settings!$D$3),$AA44&gt;Settings!$D$3),"; over "&amp;Settings!$D$3&amp;" hours",""))))&amp;IF(NOT(ISNUMBER($U44)),"; no date",IF($U44&gt;TODAY(),"; date in the future",""))&amp;IF(AND($AE44&lt;&gt;"",ISNUMBER($U44)),IF(COUNTIFS($AE$2:$AE$1001,$AE44,$U$2:$U$1001,$U44,$Y$2:$Y$1001,$Y44)&gt;1,"; possible duplicate",""),""),3,300)))</f>
        <v/>
      </c>
      <c r="AE44" s="26">
        <f>IF(IFERROR(TRIM(INDEX($A44:$P44,MATCH(Settings!$B$11,$A$1:$P$1,0))&amp;""),"")&lt;&gt;"",LOWER(IFERROR(TRIM(INDEX($A44:$P44,MATCH(Settings!$B$11,$A$1:$P$1,0))&amp;""),"")),LOWER(IFERROR(TRIM(INDEX($A44:$P44,MATCH(Settings!$B$10,$A$1:$P$1,0))&amp;""),"")))</f>
        <v/>
      </c>
      <c r="AF44" s="26">
        <f>IF($AE44="","",IF(COUNTIF($AE$2:$AE44,$AE44)=1,MAX($AF$1:$AF43)+1,""))</f>
        <v/>
      </c>
      <c r="AG44" s="26">
        <f>IF(OR($AE44="",NOT(ISNUMBER($V44))),"",IF(COUNTIFS($AE$2:$AE44,$AE44,$V$2:$V44,$V44)=1,1,0))</f>
        <v/>
      </c>
      <c r="AH44" s="26">
        <f>IF(ISNUMBER($U44),$U44,0)</f>
        <v/>
      </c>
    </row>
    <row r="45">
      <c r="R45" s="27" t="n"/>
      <c r="S45" s="27" t="n"/>
      <c r="U45" s="21">
        <f>IF(ISNUMBER(IFERROR(IF(TRIM(INDEX($A45:$P45,MATCH(Settings!$B$9,$A$1:$P$1,0))&amp;"")="","",IF(ISNUMBER(INDEX($A45:$P45,MATCH(Settings!$B$9,$A$1:$P$1,0))),INT(INDEX($A45:$P45,MATCH(Settings!$B$9,$A$1:$P$1,0))),DATE(VALUE(LEFT(INDEX($A45:$P45,MATCH(Settings!$B$9,$A$1:$P$1,0)),4)),VALUE(MID(INDEX($A45:$P45,MATCH(Settings!$B$9,$A$1:$P$1,0)),6,2)),VALUE(MID(INDEX($A45:$P45,MATCH(Settings!$B$9,$A$1:$P$1,0)),9,2))))),"")),IFERROR(IF(TRIM(INDEX($A45:$P45,MATCH(Settings!$B$9,$A$1:$P$1,0))&amp;"")="","",IF(ISNUMBER(INDEX($A45:$P45,MATCH(Settings!$B$9,$A$1:$P$1,0))),INT(INDEX($A45:$P45,MATCH(Settings!$B$9,$A$1:$P$1,0))),DATE(VALUE(LEFT(INDEX($A45:$P45,MATCH(Settings!$B$9,$A$1:$P$1,0)),4)),VALUE(MID(INDEX($A45:$P45,MATCH(Settings!$B$9,$A$1:$P$1,0)),6,2)),VALUE(MID(INDEX($A45:$P45,MATCH(Settings!$B$9,$A$1:$P$1,0)),9,2))))),""),IFERROR(INT(IFERROR(IF(ISNUMBER(INDEX($A45:$P45,MATCH(Settings!$B$8,$A$1:$P$1,0))),INDEX($A45:$P45,MATCH(Settings!$B$8,$A$1:$P$1,0)),DATE(VALUE(LEFT(IFERROR(TRIM(INDEX($A45:$P45,MATCH(Settings!$B$8,$A$1:$P$1,0))&amp;""),""),4)),VALUE(MID(IFERROR(TRIM(INDEX($A45:$P45,MATCH(Settings!$B$8,$A$1:$P$1,0))&amp;""),""),6,2)),VALUE(MID(IFERROR(TRIM(INDEX($A45:$P45,MATCH(Settings!$B$8,$A$1:$P$1,0))&amp;""),""),9,2)))+TIME(VALUE(MID(IFERROR(TRIM(INDEX($A45:$P45,MATCH(Settings!$B$8,$A$1:$P$1,0))&amp;""),""),12,2)),VALUE(MID(IFERROR(TRIM(INDEX($A45:$P45,MATCH(Settings!$B$8,$A$1:$P$1,0))&amp;""),""),15,2)),VALUE(MID(IFERROR(TRIM(INDEX($A45:$P45,MATCH(Settings!$B$8,$A$1:$P$1,0))&amp;""),""),18,2)))),"")),""))</f>
        <v/>
      </c>
      <c r="V45" s="22">
        <f>IF(ISNUMBER($U45),DATE(YEAR($U45),MONTH($U45),1),"")</f>
        <v/>
      </c>
      <c r="W45" s="23">
        <f>IF(IFERROR(TRIM(INDEX($A45:$P45,MATCH(Settings!$B$10,$A$1:$P$1,0))&amp;""),"")&lt;&gt;"",IFERROR(TRIM(INDEX($A45:$P45,MATCH(Settings!$B$10,$A$1:$P$1,0))&amp;""),""),IFERROR(TRIM(INDEX($A45:$P45,MATCH(Settings!$B$11,$A$1:$P$1,0))&amp;""),""))</f>
        <v/>
      </c>
      <c r="X45" s="23">
        <f>IFERROR(TRIM(INDEX($A45:$P45,MATCH(Settings!$B$11,$A$1:$P$1,0))&amp;""),"")</f>
        <v/>
      </c>
      <c r="Y45" s="23">
        <f>IFERROR(TRIM(INDEX($A45:$P45,MATCH(Settings!$B$12,$A$1:$P$1,0))&amp;""),"")</f>
        <v/>
      </c>
      <c r="Z45" s="23">
        <f>IFERROR(TRIM(INDEX($A45:$P45,MATCH(Settings!$B$15,$A$1:$P$1,0))&amp;""),"")</f>
        <v/>
      </c>
      <c r="AA45" s="24">
        <f>IFERROR(IF(TRIM(INDEX($A45:$P45,MATCH(Settings!$B$13,$A$1:$P$1,0))&amp;"")="","",VALUE(TRIM(INDEX($A45:$P45,MATCH(Settings!$B$13,$A$1:$P$1,0))&amp;""))),"")</f>
        <v/>
      </c>
      <c r="AB45" s="24">
        <f>IF(NOT(ISNUMBER($AA45)),"",IF(TRIM($R45&amp;"")="Yes",$AA45,0))</f>
        <v/>
      </c>
      <c r="AC45" s="25">
        <f>IF(OR(NOT(ISNUMBER($AB45)),NOT(ISNUMBER(Settings!$D$2))),"",$AB45*Settings!$D$2)</f>
        <v/>
      </c>
      <c r="AD45" s="23">
        <f>IF(AND($AE45="",IFERROR(TRIM(INDEX($A45:$P45,MATCH(Settings!$B$13,$A$1:$P$1,0))&amp;""),"")=""),"",IF((IF($AE45="","; no name or email","")&amp;IF(IFERROR(TRIM(INDEX($A45:$P45,MATCH(Settings!$B$13,$A$1:$P$1,0))&amp;""),"")="","; no hours",IF(NOT(ISNUMBER($AA45)),"; hours not a number",IF($AA45&lt;=0,"; hours zero or less",IF(AND(ISNUMBER(Settings!$D$3),$AA45&gt;Settings!$D$3),"; over "&amp;Settings!$D$3&amp;" hours",""))))&amp;IF(NOT(ISNUMBER($U45)),"; no date",IF($U45&gt;TODAY(),"; date in the future",""))&amp;IF(AND($AE45&lt;&gt;"",ISNUMBER($U45)),IF(COUNTIFS($AE$2:$AE$1001,$AE45,$U$2:$U$1001,$U45,$Y$2:$Y$1001,$Y45)&gt;1,"; possible duplicate",""),""))="","OK",MID(IF($AE45="","; no name or email","")&amp;IF(IFERROR(TRIM(INDEX($A45:$P45,MATCH(Settings!$B$13,$A$1:$P$1,0))&amp;""),"")="","; no hours",IF(NOT(ISNUMBER($AA45)),"; hours not a number",IF($AA45&lt;=0,"; hours zero or less",IF(AND(ISNUMBER(Settings!$D$3),$AA45&gt;Settings!$D$3),"; over "&amp;Settings!$D$3&amp;" hours",""))))&amp;IF(NOT(ISNUMBER($U45)),"; no date",IF($U45&gt;TODAY(),"; date in the future",""))&amp;IF(AND($AE45&lt;&gt;"",ISNUMBER($U45)),IF(COUNTIFS($AE$2:$AE$1001,$AE45,$U$2:$U$1001,$U45,$Y$2:$Y$1001,$Y45)&gt;1,"; possible duplicate",""),""),3,300)))</f>
        <v/>
      </c>
      <c r="AE45" s="26">
        <f>IF(IFERROR(TRIM(INDEX($A45:$P45,MATCH(Settings!$B$11,$A$1:$P$1,0))&amp;""),"")&lt;&gt;"",LOWER(IFERROR(TRIM(INDEX($A45:$P45,MATCH(Settings!$B$11,$A$1:$P$1,0))&amp;""),"")),LOWER(IFERROR(TRIM(INDEX($A45:$P45,MATCH(Settings!$B$10,$A$1:$P$1,0))&amp;""),"")))</f>
        <v/>
      </c>
      <c r="AF45" s="26">
        <f>IF($AE45="","",IF(COUNTIF($AE$2:$AE45,$AE45)=1,MAX($AF$1:$AF44)+1,""))</f>
        <v/>
      </c>
      <c r="AG45" s="26">
        <f>IF(OR($AE45="",NOT(ISNUMBER($V45))),"",IF(COUNTIFS($AE$2:$AE45,$AE45,$V$2:$V45,$V45)=1,1,0))</f>
        <v/>
      </c>
      <c r="AH45" s="26">
        <f>IF(ISNUMBER($U45),$U45,0)</f>
        <v/>
      </c>
    </row>
    <row r="46">
      <c r="R46" s="27" t="n"/>
      <c r="S46" s="27" t="n"/>
      <c r="U46" s="21">
        <f>IF(ISNUMBER(IFERROR(IF(TRIM(INDEX($A46:$P46,MATCH(Settings!$B$9,$A$1:$P$1,0))&amp;"")="","",IF(ISNUMBER(INDEX($A46:$P46,MATCH(Settings!$B$9,$A$1:$P$1,0))),INT(INDEX($A46:$P46,MATCH(Settings!$B$9,$A$1:$P$1,0))),DATE(VALUE(LEFT(INDEX($A46:$P46,MATCH(Settings!$B$9,$A$1:$P$1,0)),4)),VALUE(MID(INDEX($A46:$P46,MATCH(Settings!$B$9,$A$1:$P$1,0)),6,2)),VALUE(MID(INDEX($A46:$P46,MATCH(Settings!$B$9,$A$1:$P$1,0)),9,2))))),"")),IFERROR(IF(TRIM(INDEX($A46:$P46,MATCH(Settings!$B$9,$A$1:$P$1,0))&amp;"")="","",IF(ISNUMBER(INDEX($A46:$P46,MATCH(Settings!$B$9,$A$1:$P$1,0))),INT(INDEX($A46:$P46,MATCH(Settings!$B$9,$A$1:$P$1,0))),DATE(VALUE(LEFT(INDEX($A46:$P46,MATCH(Settings!$B$9,$A$1:$P$1,0)),4)),VALUE(MID(INDEX($A46:$P46,MATCH(Settings!$B$9,$A$1:$P$1,0)),6,2)),VALUE(MID(INDEX($A46:$P46,MATCH(Settings!$B$9,$A$1:$P$1,0)),9,2))))),""),IFERROR(INT(IFERROR(IF(ISNUMBER(INDEX($A46:$P46,MATCH(Settings!$B$8,$A$1:$P$1,0))),INDEX($A46:$P46,MATCH(Settings!$B$8,$A$1:$P$1,0)),DATE(VALUE(LEFT(IFERROR(TRIM(INDEX($A46:$P46,MATCH(Settings!$B$8,$A$1:$P$1,0))&amp;""),""),4)),VALUE(MID(IFERROR(TRIM(INDEX($A46:$P46,MATCH(Settings!$B$8,$A$1:$P$1,0))&amp;""),""),6,2)),VALUE(MID(IFERROR(TRIM(INDEX($A46:$P46,MATCH(Settings!$B$8,$A$1:$P$1,0))&amp;""),""),9,2)))+TIME(VALUE(MID(IFERROR(TRIM(INDEX($A46:$P46,MATCH(Settings!$B$8,$A$1:$P$1,0))&amp;""),""),12,2)),VALUE(MID(IFERROR(TRIM(INDEX($A46:$P46,MATCH(Settings!$B$8,$A$1:$P$1,0))&amp;""),""),15,2)),VALUE(MID(IFERROR(TRIM(INDEX($A46:$P46,MATCH(Settings!$B$8,$A$1:$P$1,0))&amp;""),""),18,2)))),"")),""))</f>
        <v/>
      </c>
      <c r="V46" s="22">
        <f>IF(ISNUMBER($U46),DATE(YEAR($U46),MONTH($U46),1),"")</f>
        <v/>
      </c>
      <c r="W46" s="23">
        <f>IF(IFERROR(TRIM(INDEX($A46:$P46,MATCH(Settings!$B$10,$A$1:$P$1,0))&amp;""),"")&lt;&gt;"",IFERROR(TRIM(INDEX($A46:$P46,MATCH(Settings!$B$10,$A$1:$P$1,0))&amp;""),""),IFERROR(TRIM(INDEX($A46:$P46,MATCH(Settings!$B$11,$A$1:$P$1,0))&amp;""),""))</f>
        <v/>
      </c>
      <c r="X46" s="23">
        <f>IFERROR(TRIM(INDEX($A46:$P46,MATCH(Settings!$B$11,$A$1:$P$1,0))&amp;""),"")</f>
        <v/>
      </c>
      <c r="Y46" s="23">
        <f>IFERROR(TRIM(INDEX($A46:$P46,MATCH(Settings!$B$12,$A$1:$P$1,0))&amp;""),"")</f>
        <v/>
      </c>
      <c r="Z46" s="23">
        <f>IFERROR(TRIM(INDEX($A46:$P46,MATCH(Settings!$B$15,$A$1:$P$1,0))&amp;""),"")</f>
        <v/>
      </c>
      <c r="AA46" s="24">
        <f>IFERROR(IF(TRIM(INDEX($A46:$P46,MATCH(Settings!$B$13,$A$1:$P$1,0))&amp;"")="","",VALUE(TRIM(INDEX($A46:$P46,MATCH(Settings!$B$13,$A$1:$P$1,0))&amp;""))),"")</f>
        <v/>
      </c>
      <c r="AB46" s="24">
        <f>IF(NOT(ISNUMBER($AA46)),"",IF(TRIM($R46&amp;"")="Yes",$AA46,0))</f>
        <v/>
      </c>
      <c r="AC46" s="25">
        <f>IF(OR(NOT(ISNUMBER($AB46)),NOT(ISNUMBER(Settings!$D$2))),"",$AB46*Settings!$D$2)</f>
        <v/>
      </c>
      <c r="AD46" s="23">
        <f>IF(AND($AE46="",IFERROR(TRIM(INDEX($A46:$P46,MATCH(Settings!$B$13,$A$1:$P$1,0))&amp;""),"")=""),"",IF((IF($AE46="","; no name or email","")&amp;IF(IFERROR(TRIM(INDEX($A46:$P46,MATCH(Settings!$B$13,$A$1:$P$1,0))&amp;""),"")="","; no hours",IF(NOT(ISNUMBER($AA46)),"; hours not a number",IF($AA46&lt;=0,"; hours zero or less",IF(AND(ISNUMBER(Settings!$D$3),$AA46&gt;Settings!$D$3),"; over "&amp;Settings!$D$3&amp;" hours",""))))&amp;IF(NOT(ISNUMBER($U46)),"; no date",IF($U46&gt;TODAY(),"; date in the future",""))&amp;IF(AND($AE46&lt;&gt;"",ISNUMBER($U46)),IF(COUNTIFS($AE$2:$AE$1001,$AE46,$U$2:$U$1001,$U46,$Y$2:$Y$1001,$Y46)&gt;1,"; possible duplicate",""),""))="","OK",MID(IF($AE46="","; no name or email","")&amp;IF(IFERROR(TRIM(INDEX($A46:$P46,MATCH(Settings!$B$13,$A$1:$P$1,0))&amp;""),"")="","; no hours",IF(NOT(ISNUMBER($AA46)),"; hours not a number",IF($AA46&lt;=0,"; hours zero or less",IF(AND(ISNUMBER(Settings!$D$3),$AA46&gt;Settings!$D$3),"; over "&amp;Settings!$D$3&amp;" hours",""))))&amp;IF(NOT(ISNUMBER($U46)),"; no date",IF($U46&gt;TODAY(),"; date in the future",""))&amp;IF(AND($AE46&lt;&gt;"",ISNUMBER($U46)),IF(COUNTIFS($AE$2:$AE$1001,$AE46,$U$2:$U$1001,$U46,$Y$2:$Y$1001,$Y46)&gt;1,"; possible duplicate",""),""),3,300)))</f>
        <v/>
      </c>
      <c r="AE46" s="26">
        <f>IF(IFERROR(TRIM(INDEX($A46:$P46,MATCH(Settings!$B$11,$A$1:$P$1,0))&amp;""),"")&lt;&gt;"",LOWER(IFERROR(TRIM(INDEX($A46:$P46,MATCH(Settings!$B$11,$A$1:$P$1,0))&amp;""),"")),LOWER(IFERROR(TRIM(INDEX($A46:$P46,MATCH(Settings!$B$10,$A$1:$P$1,0))&amp;""),"")))</f>
        <v/>
      </c>
      <c r="AF46" s="26">
        <f>IF($AE46="","",IF(COUNTIF($AE$2:$AE46,$AE46)=1,MAX($AF$1:$AF45)+1,""))</f>
        <v/>
      </c>
      <c r="AG46" s="26">
        <f>IF(OR($AE46="",NOT(ISNUMBER($V46))),"",IF(COUNTIFS($AE$2:$AE46,$AE46,$V$2:$V46,$V46)=1,1,0))</f>
        <v/>
      </c>
      <c r="AH46" s="26">
        <f>IF(ISNUMBER($U46),$U46,0)</f>
        <v/>
      </c>
    </row>
    <row r="47">
      <c r="R47" s="27" t="n"/>
      <c r="S47" s="27" t="n"/>
      <c r="U47" s="21">
        <f>IF(ISNUMBER(IFERROR(IF(TRIM(INDEX($A47:$P47,MATCH(Settings!$B$9,$A$1:$P$1,0))&amp;"")="","",IF(ISNUMBER(INDEX($A47:$P47,MATCH(Settings!$B$9,$A$1:$P$1,0))),INT(INDEX($A47:$P47,MATCH(Settings!$B$9,$A$1:$P$1,0))),DATE(VALUE(LEFT(INDEX($A47:$P47,MATCH(Settings!$B$9,$A$1:$P$1,0)),4)),VALUE(MID(INDEX($A47:$P47,MATCH(Settings!$B$9,$A$1:$P$1,0)),6,2)),VALUE(MID(INDEX($A47:$P47,MATCH(Settings!$B$9,$A$1:$P$1,0)),9,2))))),"")),IFERROR(IF(TRIM(INDEX($A47:$P47,MATCH(Settings!$B$9,$A$1:$P$1,0))&amp;"")="","",IF(ISNUMBER(INDEX($A47:$P47,MATCH(Settings!$B$9,$A$1:$P$1,0))),INT(INDEX($A47:$P47,MATCH(Settings!$B$9,$A$1:$P$1,0))),DATE(VALUE(LEFT(INDEX($A47:$P47,MATCH(Settings!$B$9,$A$1:$P$1,0)),4)),VALUE(MID(INDEX($A47:$P47,MATCH(Settings!$B$9,$A$1:$P$1,0)),6,2)),VALUE(MID(INDEX($A47:$P47,MATCH(Settings!$B$9,$A$1:$P$1,0)),9,2))))),""),IFERROR(INT(IFERROR(IF(ISNUMBER(INDEX($A47:$P47,MATCH(Settings!$B$8,$A$1:$P$1,0))),INDEX($A47:$P47,MATCH(Settings!$B$8,$A$1:$P$1,0)),DATE(VALUE(LEFT(IFERROR(TRIM(INDEX($A47:$P47,MATCH(Settings!$B$8,$A$1:$P$1,0))&amp;""),""),4)),VALUE(MID(IFERROR(TRIM(INDEX($A47:$P47,MATCH(Settings!$B$8,$A$1:$P$1,0))&amp;""),""),6,2)),VALUE(MID(IFERROR(TRIM(INDEX($A47:$P47,MATCH(Settings!$B$8,$A$1:$P$1,0))&amp;""),""),9,2)))+TIME(VALUE(MID(IFERROR(TRIM(INDEX($A47:$P47,MATCH(Settings!$B$8,$A$1:$P$1,0))&amp;""),""),12,2)),VALUE(MID(IFERROR(TRIM(INDEX($A47:$P47,MATCH(Settings!$B$8,$A$1:$P$1,0))&amp;""),""),15,2)),VALUE(MID(IFERROR(TRIM(INDEX($A47:$P47,MATCH(Settings!$B$8,$A$1:$P$1,0))&amp;""),""),18,2)))),"")),""))</f>
        <v/>
      </c>
      <c r="V47" s="22">
        <f>IF(ISNUMBER($U47),DATE(YEAR($U47),MONTH($U47),1),"")</f>
        <v/>
      </c>
      <c r="W47" s="23">
        <f>IF(IFERROR(TRIM(INDEX($A47:$P47,MATCH(Settings!$B$10,$A$1:$P$1,0))&amp;""),"")&lt;&gt;"",IFERROR(TRIM(INDEX($A47:$P47,MATCH(Settings!$B$10,$A$1:$P$1,0))&amp;""),""),IFERROR(TRIM(INDEX($A47:$P47,MATCH(Settings!$B$11,$A$1:$P$1,0))&amp;""),""))</f>
        <v/>
      </c>
      <c r="X47" s="23">
        <f>IFERROR(TRIM(INDEX($A47:$P47,MATCH(Settings!$B$11,$A$1:$P$1,0))&amp;""),"")</f>
        <v/>
      </c>
      <c r="Y47" s="23">
        <f>IFERROR(TRIM(INDEX($A47:$P47,MATCH(Settings!$B$12,$A$1:$P$1,0))&amp;""),"")</f>
        <v/>
      </c>
      <c r="Z47" s="23">
        <f>IFERROR(TRIM(INDEX($A47:$P47,MATCH(Settings!$B$15,$A$1:$P$1,0))&amp;""),"")</f>
        <v/>
      </c>
      <c r="AA47" s="24">
        <f>IFERROR(IF(TRIM(INDEX($A47:$P47,MATCH(Settings!$B$13,$A$1:$P$1,0))&amp;"")="","",VALUE(TRIM(INDEX($A47:$P47,MATCH(Settings!$B$13,$A$1:$P$1,0))&amp;""))),"")</f>
        <v/>
      </c>
      <c r="AB47" s="24">
        <f>IF(NOT(ISNUMBER($AA47)),"",IF(TRIM($R47&amp;"")="Yes",$AA47,0))</f>
        <v/>
      </c>
      <c r="AC47" s="25">
        <f>IF(OR(NOT(ISNUMBER($AB47)),NOT(ISNUMBER(Settings!$D$2))),"",$AB47*Settings!$D$2)</f>
        <v/>
      </c>
      <c r="AD47" s="23">
        <f>IF(AND($AE47="",IFERROR(TRIM(INDEX($A47:$P47,MATCH(Settings!$B$13,$A$1:$P$1,0))&amp;""),"")=""),"",IF((IF($AE47="","; no name or email","")&amp;IF(IFERROR(TRIM(INDEX($A47:$P47,MATCH(Settings!$B$13,$A$1:$P$1,0))&amp;""),"")="","; no hours",IF(NOT(ISNUMBER($AA47)),"; hours not a number",IF($AA47&lt;=0,"; hours zero or less",IF(AND(ISNUMBER(Settings!$D$3),$AA47&gt;Settings!$D$3),"; over "&amp;Settings!$D$3&amp;" hours",""))))&amp;IF(NOT(ISNUMBER($U47)),"; no date",IF($U47&gt;TODAY(),"; date in the future",""))&amp;IF(AND($AE47&lt;&gt;"",ISNUMBER($U47)),IF(COUNTIFS($AE$2:$AE$1001,$AE47,$U$2:$U$1001,$U47,$Y$2:$Y$1001,$Y47)&gt;1,"; possible duplicate",""),""))="","OK",MID(IF($AE47="","; no name or email","")&amp;IF(IFERROR(TRIM(INDEX($A47:$P47,MATCH(Settings!$B$13,$A$1:$P$1,0))&amp;""),"")="","; no hours",IF(NOT(ISNUMBER($AA47)),"; hours not a number",IF($AA47&lt;=0,"; hours zero or less",IF(AND(ISNUMBER(Settings!$D$3),$AA47&gt;Settings!$D$3),"; over "&amp;Settings!$D$3&amp;" hours",""))))&amp;IF(NOT(ISNUMBER($U47)),"; no date",IF($U47&gt;TODAY(),"; date in the future",""))&amp;IF(AND($AE47&lt;&gt;"",ISNUMBER($U47)),IF(COUNTIFS($AE$2:$AE$1001,$AE47,$U$2:$U$1001,$U47,$Y$2:$Y$1001,$Y47)&gt;1,"; possible duplicate",""),""),3,300)))</f>
        <v/>
      </c>
      <c r="AE47" s="26">
        <f>IF(IFERROR(TRIM(INDEX($A47:$P47,MATCH(Settings!$B$11,$A$1:$P$1,0))&amp;""),"")&lt;&gt;"",LOWER(IFERROR(TRIM(INDEX($A47:$P47,MATCH(Settings!$B$11,$A$1:$P$1,0))&amp;""),"")),LOWER(IFERROR(TRIM(INDEX($A47:$P47,MATCH(Settings!$B$10,$A$1:$P$1,0))&amp;""),"")))</f>
        <v/>
      </c>
      <c r="AF47" s="26">
        <f>IF($AE47="","",IF(COUNTIF($AE$2:$AE47,$AE47)=1,MAX($AF$1:$AF46)+1,""))</f>
        <v/>
      </c>
      <c r="AG47" s="26">
        <f>IF(OR($AE47="",NOT(ISNUMBER($V47))),"",IF(COUNTIFS($AE$2:$AE47,$AE47,$V$2:$V47,$V47)=1,1,0))</f>
        <v/>
      </c>
      <c r="AH47" s="26">
        <f>IF(ISNUMBER($U47),$U47,0)</f>
        <v/>
      </c>
    </row>
    <row r="48">
      <c r="R48" s="27" t="n"/>
      <c r="S48" s="27" t="n"/>
      <c r="U48" s="21">
        <f>IF(ISNUMBER(IFERROR(IF(TRIM(INDEX($A48:$P48,MATCH(Settings!$B$9,$A$1:$P$1,0))&amp;"")="","",IF(ISNUMBER(INDEX($A48:$P48,MATCH(Settings!$B$9,$A$1:$P$1,0))),INT(INDEX($A48:$P48,MATCH(Settings!$B$9,$A$1:$P$1,0))),DATE(VALUE(LEFT(INDEX($A48:$P48,MATCH(Settings!$B$9,$A$1:$P$1,0)),4)),VALUE(MID(INDEX($A48:$P48,MATCH(Settings!$B$9,$A$1:$P$1,0)),6,2)),VALUE(MID(INDEX($A48:$P48,MATCH(Settings!$B$9,$A$1:$P$1,0)),9,2))))),"")),IFERROR(IF(TRIM(INDEX($A48:$P48,MATCH(Settings!$B$9,$A$1:$P$1,0))&amp;"")="","",IF(ISNUMBER(INDEX($A48:$P48,MATCH(Settings!$B$9,$A$1:$P$1,0))),INT(INDEX($A48:$P48,MATCH(Settings!$B$9,$A$1:$P$1,0))),DATE(VALUE(LEFT(INDEX($A48:$P48,MATCH(Settings!$B$9,$A$1:$P$1,0)),4)),VALUE(MID(INDEX($A48:$P48,MATCH(Settings!$B$9,$A$1:$P$1,0)),6,2)),VALUE(MID(INDEX($A48:$P48,MATCH(Settings!$B$9,$A$1:$P$1,0)),9,2))))),""),IFERROR(INT(IFERROR(IF(ISNUMBER(INDEX($A48:$P48,MATCH(Settings!$B$8,$A$1:$P$1,0))),INDEX($A48:$P48,MATCH(Settings!$B$8,$A$1:$P$1,0)),DATE(VALUE(LEFT(IFERROR(TRIM(INDEX($A48:$P48,MATCH(Settings!$B$8,$A$1:$P$1,0))&amp;""),""),4)),VALUE(MID(IFERROR(TRIM(INDEX($A48:$P48,MATCH(Settings!$B$8,$A$1:$P$1,0))&amp;""),""),6,2)),VALUE(MID(IFERROR(TRIM(INDEX($A48:$P48,MATCH(Settings!$B$8,$A$1:$P$1,0))&amp;""),""),9,2)))+TIME(VALUE(MID(IFERROR(TRIM(INDEX($A48:$P48,MATCH(Settings!$B$8,$A$1:$P$1,0))&amp;""),""),12,2)),VALUE(MID(IFERROR(TRIM(INDEX($A48:$P48,MATCH(Settings!$B$8,$A$1:$P$1,0))&amp;""),""),15,2)),VALUE(MID(IFERROR(TRIM(INDEX($A48:$P48,MATCH(Settings!$B$8,$A$1:$P$1,0))&amp;""),""),18,2)))),"")),""))</f>
        <v/>
      </c>
      <c r="V48" s="22">
        <f>IF(ISNUMBER($U48),DATE(YEAR($U48),MONTH($U48),1),"")</f>
        <v/>
      </c>
      <c r="W48" s="23">
        <f>IF(IFERROR(TRIM(INDEX($A48:$P48,MATCH(Settings!$B$10,$A$1:$P$1,0))&amp;""),"")&lt;&gt;"",IFERROR(TRIM(INDEX($A48:$P48,MATCH(Settings!$B$10,$A$1:$P$1,0))&amp;""),""),IFERROR(TRIM(INDEX($A48:$P48,MATCH(Settings!$B$11,$A$1:$P$1,0))&amp;""),""))</f>
        <v/>
      </c>
      <c r="X48" s="23">
        <f>IFERROR(TRIM(INDEX($A48:$P48,MATCH(Settings!$B$11,$A$1:$P$1,0))&amp;""),"")</f>
        <v/>
      </c>
      <c r="Y48" s="23">
        <f>IFERROR(TRIM(INDEX($A48:$P48,MATCH(Settings!$B$12,$A$1:$P$1,0))&amp;""),"")</f>
        <v/>
      </c>
      <c r="Z48" s="23">
        <f>IFERROR(TRIM(INDEX($A48:$P48,MATCH(Settings!$B$15,$A$1:$P$1,0))&amp;""),"")</f>
        <v/>
      </c>
      <c r="AA48" s="24">
        <f>IFERROR(IF(TRIM(INDEX($A48:$P48,MATCH(Settings!$B$13,$A$1:$P$1,0))&amp;"")="","",VALUE(TRIM(INDEX($A48:$P48,MATCH(Settings!$B$13,$A$1:$P$1,0))&amp;""))),"")</f>
        <v/>
      </c>
      <c r="AB48" s="24">
        <f>IF(NOT(ISNUMBER($AA48)),"",IF(TRIM($R48&amp;"")="Yes",$AA48,0))</f>
        <v/>
      </c>
      <c r="AC48" s="25">
        <f>IF(OR(NOT(ISNUMBER($AB48)),NOT(ISNUMBER(Settings!$D$2))),"",$AB48*Settings!$D$2)</f>
        <v/>
      </c>
      <c r="AD48" s="23">
        <f>IF(AND($AE48="",IFERROR(TRIM(INDEX($A48:$P48,MATCH(Settings!$B$13,$A$1:$P$1,0))&amp;""),"")=""),"",IF((IF($AE48="","; no name or email","")&amp;IF(IFERROR(TRIM(INDEX($A48:$P48,MATCH(Settings!$B$13,$A$1:$P$1,0))&amp;""),"")="","; no hours",IF(NOT(ISNUMBER($AA48)),"; hours not a number",IF($AA48&lt;=0,"; hours zero or less",IF(AND(ISNUMBER(Settings!$D$3),$AA48&gt;Settings!$D$3),"; over "&amp;Settings!$D$3&amp;" hours",""))))&amp;IF(NOT(ISNUMBER($U48)),"; no date",IF($U48&gt;TODAY(),"; date in the future",""))&amp;IF(AND($AE48&lt;&gt;"",ISNUMBER($U48)),IF(COUNTIFS($AE$2:$AE$1001,$AE48,$U$2:$U$1001,$U48,$Y$2:$Y$1001,$Y48)&gt;1,"; possible duplicate",""),""))="","OK",MID(IF($AE48="","; no name or email","")&amp;IF(IFERROR(TRIM(INDEX($A48:$P48,MATCH(Settings!$B$13,$A$1:$P$1,0))&amp;""),"")="","; no hours",IF(NOT(ISNUMBER($AA48)),"; hours not a number",IF($AA48&lt;=0,"; hours zero or less",IF(AND(ISNUMBER(Settings!$D$3),$AA48&gt;Settings!$D$3),"; over "&amp;Settings!$D$3&amp;" hours",""))))&amp;IF(NOT(ISNUMBER($U48)),"; no date",IF($U48&gt;TODAY(),"; date in the future",""))&amp;IF(AND($AE48&lt;&gt;"",ISNUMBER($U48)),IF(COUNTIFS($AE$2:$AE$1001,$AE48,$U$2:$U$1001,$U48,$Y$2:$Y$1001,$Y48)&gt;1,"; possible duplicate",""),""),3,300)))</f>
        <v/>
      </c>
      <c r="AE48" s="26">
        <f>IF(IFERROR(TRIM(INDEX($A48:$P48,MATCH(Settings!$B$11,$A$1:$P$1,0))&amp;""),"")&lt;&gt;"",LOWER(IFERROR(TRIM(INDEX($A48:$P48,MATCH(Settings!$B$11,$A$1:$P$1,0))&amp;""),"")),LOWER(IFERROR(TRIM(INDEX($A48:$P48,MATCH(Settings!$B$10,$A$1:$P$1,0))&amp;""),"")))</f>
        <v/>
      </c>
      <c r="AF48" s="26">
        <f>IF($AE48="","",IF(COUNTIF($AE$2:$AE48,$AE48)=1,MAX($AF$1:$AF47)+1,""))</f>
        <v/>
      </c>
      <c r="AG48" s="26">
        <f>IF(OR($AE48="",NOT(ISNUMBER($V48))),"",IF(COUNTIFS($AE$2:$AE48,$AE48,$V$2:$V48,$V48)=1,1,0))</f>
        <v/>
      </c>
      <c r="AH48" s="26">
        <f>IF(ISNUMBER($U48),$U48,0)</f>
        <v/>
      </c>
    </row>
    <row r="49">
      <c r="R49" s="27" t="n"/>
      <c r="S49" s="27" t="n"/>
      <c r="U49" s="21">
        <f>IF(ISNUMBER(IFERROR(IF(TRIM(INDEX($A49:$P49,MATCH(Settings!$B$9,$A$1:$P$1,0))&amp;"")="","",IF(ISNUMBER(INDEX($A49:$P49,MATCH(Settings!$B$9,$A$1:$P$1,0))),INT(INDEX($A49:$P49,MATCH(Settings!$B$9,$A$1:$P$1,0))),DATE(VALUE(LEFT(INDEX($A49:$P49,MATCH(Settings!$B$9,$A$1:$P$1,0)),4)),VALUE(MID(INDEX($A49:$P49,MATCH(Settings!$B$9,$A$1:$P$1,0)),6,2)),VALUE(MID(INDEX($A49:$P49,MATCH(Settings!$B$9,$A$1:$P$1,0)),9,2))))),"")),IFERROR(IF(TRIM(INDEX($A49:$P49,MATCH(Settings!$B$9,$A$1:$P$1,0))&amp;"")="","",IF(ISNUMBER(INDEX($A49:$P49,MATCH(Settings!$B$9,$A$1:$P$1,0))),INT(INDEX($A49:$P49,MATCH(Settings!$B$9,$A$1:$P$1,0))),DATE(VALUE(LEFT(INDEX($A49:$P49,MATCH(Settings!$B$9,$A$1:$P$1,0)),4)),VALUE(MID(INDEX($A49:$P49,MATCH(Settings!$B$9,$A$1:$P$1,0)),6,2)),VALUE(MID(INDEX($A49:$P49,MATCH(Settings!$B$9,$A$1:$P$1,0)),9,2))))),""),IFERROR(INT(IFERROR(IF(ISNUMBER(INDEX($A49:$P49,MATCH(Settings!$B$8,$A$1:$P$1,0))),INDEX($A49:$P49,MATCH(Settings!$B$8,$A$1:$P$1,0)),DATE(VALUE(LEFT(IFERROR(TRIM(INDEX($A49:$P49,MATCH(Settings!$B$8,$A$1:$P$1,0))&amp;""),""),4)),VALUE(MID(IFERROR(TRIM(INDEX($A49:$P49,MATCH(Settings!$B$8,$A$1:$P$1,0))&amp;""),""),6,2)),VALUE(MID(IFERROR(TRIM(INDEX($A49:$P49,MATCH(Settings!$B$8,$A$1:$P$1,0))&amp;""),""),9,2)))+TIME(VALUE(MID(IFERROR(TRIM(INDEX($A49:$P49,MATCH(Settings!$B$8,$A$1:$P$1,0))&amp;""),""),12,2)),VALUE(MID(IFERROR(TRIM(INDEX($A49:$P49,MATCH(Settings!$B$8,$A$1:$P$1,0))&amp;""),""),15,2)),VALUE(MID(IFERROR(TRIM(INDEX($A49:$P49,MATCH(Settings!$B$8,$A$1:$P$1,0))&amp;""),""),18,2)))),"")),""))</f>
        <v/>
      </c>
      <c r="V49" s="22">
        <f>IF(ISNUMBER($U49),DATE(YEAR($U49),MONTH($U49),1),"")</f>
        <v/>
      </c>
      <c r="W49" s="23">
        <f>IF(IFERROR(TRIM(INDEX($A49:$P49,MATCH(Settings!$B$10,$A$1:$P$1,0))&amp;""),"")&lt;&gt;"",IFERROR(TRIM(INDEX($A49:$P49,MATCH(Settings!$B$10,$A$1:$P$1,0))&amp;""),""),IFERROR(TRIM(INDEX($A49:$P49,MATCH(Settings!$B$11,$A$1:$P$1,0))&amp;""),""))</f>
        <v/>
      </c>
      <c r="X49" s="23">
        <f>IFERROR(TRIM(INDEX($A49:$P49,MATCH(Settings!$B$11,$A$1:$P$1,0))&amp;""),"")</f>
        <v/>
      </c>
      <c r="Y49" s="23">
        <f>IFERROR(TRIM(INDEX($A49:$P49,MATCH(Settings!$B$12,$A$1:$P$1,0))&amp;""),"")</f>
        <v/>
      </c>
      <c r="Z49" s="23">
        <f>IFERROR(TRIM(INDEX($A49:$P49,MATCH(Settings!$B$15,$A$1:$P$1,0))&amp;""),"")</f>
        <v/>
      </c>
      <c r="AA49" s="24">
        <f>IFERROR(IF(TRIM(INDEX($A49:$P49,MATCH(Settings!$B$13,$A$1:$P$1,0))&amp;"")="","",VALUE(TRIM(INDEX($A49:$P49,MATCH(Settings!$B$13,$A$1:$P$1,0))&amp;""))),"")</f>
        <v/>
      </c>
      <c r="AB49" s="24">
        <f>IF(NOT(ISNUMBER($AA49)),"",IF(TRIM($R49&amp;"")="Yes",$AA49,0))</f>
        <v/>
      </c>
      <c r="AC49" s="25">
        <f>IF(OR(NOT(ISNUMBER($AB49)),NOT(ISNUMBER(Settings!$D$2))),"",$AB49*Settings!$D$2)</f>
        <v/>
      </c>
      <c r="AD49" s="23">
        <f>IF(AND($AE49="",IFERROR(TRIM(INDEX($A49:$P49,MATCH(Settings!$B$13,$A$1:$P$1,0))&amp;""),"")=""),"",IF((IF($AE49="","; no name or email","")&amp;IF(IFERROR(TRIM(INDEX($A49:$P49,MATCH(Settings!$B$13,$A$1:$P$1,0))&amp;""),"")="","; no hours",IF(NOT(ISNUMBER($AA49)),"; hours not a number",IF($AA49&lt;=0,"; hours zero or less",IF(AND(ISNUMBER(Settings!$D$3),$AA49&gt;Settings!$D$3),"; over "&amp;Settings!$D$3&amp;" hours",""))))&amp;IF(NOT(ISNUMBER($U49)),"; no date",IF($U49&gt;TODAY(),"; date in the future",""))&amp;IF(AND($AE49&lt;&gt;"",ISNUMBER($U49)),IF(COUNTIFS($AE$2:$AE$1001,$AE49,$U$2:$U$1001,$U49,$Y$2:$Y$1001,$Y49)&gt;1,"; possible duplicate",""),""))="","OK",MID(IF($AE49="","; no name or email","")&amp;IF(IFERROR(TRIM(INDEX($A49:$P49,MATCH(Settings!$B$13,$A$1:$P$1,0))&amp;""),"")="","; no hours",IF(NOT(ISNUMBER($AA49)),"; hours not a number",IF($AA49&lt;=0,"; hours zero or less",IF(AND(ISNUMBER(Settings!$D$3),$AA49&gt;Settings!$D$3),"; over "&amp;Settings!$D$3&amp;" hours",""))))&amp;IF(NOT(ISNUMBER($U49)),"; no date",IF($U49&gt;TODAY(),"; date in the future",""))&amp;IF(AND($AE49&lt;&gt;"",ISNUMBER($U49)),IF(COUNTIFS($AE$2:$AE$1001,$AE49,$U$2:$U$1001,$U49,$Y$2:$Y$1001,$Y49)&gt;1,"; possible duplicate",""),""),3,300)))</f>
        <v/>
      </c>
      <c r="AE49" s="26">
        <f>IF(IFERROR(TRIM(INDEX($A49:$P49,MATCH(Settings!$B$11,$A$1:$P$1,0))&amp;""),"")&lt;&gt;"",LOWER(IFERROR(TRIM(INDEX($A49:$P49,MATCH(Settings!$B$11,$A$1:$P$1,0))&amp;""),"")),LOWER(IFERROR(TRIM(INDEX($A49:$P49,MATCH(Settings!$B$10,$A$1:$P$1,0))&amp;""),"")))</f>
        <v/>
      </c>
      <c r="AF49" s="26">
        <f>IF($AE49="","",IF(COUNTIF($AE$2:$AE49,$AE49)=1,MAX($AF$1:$AF48)+1,""))</f>
        <v/>
      </c>
      <c r="AG49" s="26">
        <f>IF(OR($AE49="",NOT(ISNUMBER($V49))),"",IF(COUNTIFS($AE$2:$AE49,$AE49,$V$2:$V49,$V49)=1,1,0))</f>
        <v/>
      </c>
      <c r="AH49" s="26">
        <f>IF(ISNUMBER($U49),$U49,0)</f>
        <v/>
      </c>
    </row>
    <row r="50">
      <c r="R50" s="27" t="n"/>
      <c r="S50" s="27" t="n"/>
      <c r="U50" s="21">
        <f>IF(ISNUMBER(IFERROR(IF(TRIM(INDEX($A50:$P50,MATCH(Settings!$B$9,$A$1:$P$1,0))&amp;"")="","",IF(ISNUMBER(INDEX($A50:$P50,MATCH(Settings!$B$9,$A$1:$P$1,0))),INT(INDEX($A50:$P50,MATCH(Settings!$B$9,$A$1:$P$1,0))),DATE(VALUE(LEFT(INDEX($A50:$P50,MATCH(Settings!$B$9,$A$1:$P$1,0)),4)),VALUE(MID(INDEX($A50:$P50,MATCH(Settings!$B$9,$A$1:$P$1,0)),6,2)),VALUE(MID(INDEX($A50:$P50,MATCH(Settings!$B$9,$A$1:$P$1,0)),9,2))))),"")),IFERROR(IF(TRIM(INDEX($A50:$P50,MATCH(Settings!$B$9,$A$1:$P$1,0))&amp;"")="","",IF(ISNUMBER(INDEX($A50:$P50,MATCH(Settings!$B$9,$A$1:$P$1,0))),INT(INDEX($A50:$P50,MATCH(Settings!$B$9,$A$1:$P$1,0))),DATE(VALUE(LEFT(INDEX($A50:$P50,MATCH(Settings!$B$9,$A$1:$P$1,0)),4)),VALUE(MID(INDEX($A50:$P50,MATCH(Settings!$B$9,$A$1:$P$1,0)),6,2)),VALUE(MID(INDEX($A50:$P50,MATCH(Settings!$B$9,$A$1:$P$1,0)),9,2))))),""),IFERROR(INT(IFERROR(IF(ISNUMBER(INDEX($A50:$P50,MATCH(Settings!$B$8,$A$1:$P$1,0))),INDEX($A50:$P50,MATCH(Settings!$B$8,$A$1:$P$1,0)),DATE(VALUE(LEFT(IFERROR(TRIM(INDEX($A50:$P50,MATCH(Settings!$B$8,$A$1:$P$1,0))&amp;""),""),4)),VALUE(MID(IFERROR(TRIM(INDEX($A50:$P50,MATCH(Settings!$B$8,$A$1:$P$1,0))&amp;""),""),6,2)),VALUE(MID(IFERROR(TRIM(INDEX($A50:$P50,MATCH(Settings!$B$8,$A$1:$P$1,0))&amp;""),""),9,2)))+TIME(VALUE(MID(IFERROR(TRIM(INDEX($A50:$P50,MATCH(Settings!$B$8,$A$1:$P$1,0))&amp;""),""),12,2)),VALUE(MID(IFERROR(TRIM(INDEX($A50:$P50,MATCH(Settings!$B$8,$A$1:$P$1,0))&amp;""),""),15,2)),VALUE(MID(IFERROR(TRIM(INDEX($A50:$P50,MATCH(Settings!$B$8,$A$1:$P$1,0))&amp;""),""),18,2)))),"")),""))</f>
        <v/>
      </c>
      <c r="V50" s="22">
        <f>IF(ISNUMBER($U50),DATE(YEAR($U50),MONTH($U50),1),"")</f>
        <v/>
      </c>
      <c r="W50" s="23">
        <f>IF(IFERROR(TRIM(INDEX($A50:$P50,MATCH(Settings!$B$10,$A$1:$P$1,0))&amp;""),"")&lt;&gt;"",IFERROR(TRIM(INDEX($A50:$P50,MATCH(Settings!$B$10,$A$1:$P$1,0))&amp;""),""),IFERROR(TRIM(INDEX($A50:$P50,MATCH(Settings!$B$11,$A$1:$P$1,0))&amp;""),""))</f>
        <v/>
      </c>
      <c r="X50" s="23">
        <f>IFERROR(TRIM(INDEX($A50:$P50,MATCH(Settings!$B$11,$A$1:$P$1,0))&amp;""),"")</f>
        <v/>
      </c>
      <c r="Y50" s="23">
        <f>IFERROR(TRIM(INDEX($A50:$P50,MATCH(Settings!$B$12,$A$1:$P$1,0))&amp;""),"")</f>
        <v/>
      </c>
      <c r="Z50" s="23">
        <f>IFERROR(TRIM(INDEX($A50:$P50,MATCH(Settings!$B$15,$A$1:$P$1,0))&amp;""),"")</f>
        <v/>
      </c>
      <c r="AA50" s="24">
        <f>IFERROR(IF(TRIM(INDEX($A50:$P50,MATCH(Settings!$B$13,$A$1:$P$1,0))&amp;"")="","",VALUE(TRIM(INDEX($A50:$P50,MATCH(Settings!$B$13,$A$1:$P$1,0))&amp;""))),"")</f>
        <v/>
      </c>
      <c r="AB50" s="24">
        <f>IF(NOT(ISNUMBER($AA50)),"",IF(TRIM($R50&amp;"")="Yes",$AA50,0))</f>
        <v/>
      </c>
      <c r="AC50" s="25">
        <f>IF(OR(NOT(ISNUMBER($AB50)),NOT(ISNUMBER(Settings!$D$2))),"",$AB50*Settings!$D$2)</f>
        <v/>
      </c>
      <c r="AD50" s="23">
        <f>IF(AND($AE50="",IFERROR(TRIM(INDEX($A50:$P50,MATCH(Settings!$B$13,$A$1:$P$1,0))&amp;""),"")=""),"",IF((IF($AE50="","; no name or email","")&amp;IF(IFERROR(TRIM(INDEX($A50:$P50,MATCH(Settings!$B$13,$A$1:$P$1,0))&amp;""),"")="","; no hours",IF(NOT(ISNUMBER($AA50)),"; hours not a number",IF($AA50&lt;=0,"; hours zero or less",IF(AND(ISNUMBER(Settings!$D$3),$AA50&gt;Settings!$D$3),"; over "&amp;Settings!$D$3&amp;" hours",""))))&amp;IF(NOT(ISNUMBER($U50)),"; no date",IF($U50&gt;TODAY(),"; date in the future",""))&amp;IF(AND($AE50&lt;&gt;"",ISNUMBER($U50)),IF(COUNTIFS($AE$2:$AE$1001,$AE50,$U$2:$U$1001,$U50,$Y$2:$Y$1001,$Y50)&gt;1,"; possible duplicate",""),""))="","OK",MID(IF($AE50="","; no name or email","")&amp;IF(IFERROR(TRIM(INDEX($A50:$P50,MATCH(Settings!$B$13,$A$1:$P$1,0))&amp;""),"")="","; no hours",IF(NOT(ISNUMBER($AA50)),"; hours not a number",IF($AA50&lt;=0,"; hours zero or less",IF(AND(ISNUMBER(Settings!$D$3),$AA50&gt;Settings!$D$3),"; over "&amp;Settings!$D$3&amp;" hours",""))))&amp;IF(NOT(ISNUMBER($U50)),"; no date",IF($U50&gt;TODAY(),"; date in the future",""))&amp;IF(AND($AE50&lt;&gt;"",ISNUMBER($U50)),IF(COUNTIFS($AE$2:$AE$1001,$AE50,$U$2:$U$1001,$U50,$Y$2:$Y$1001,$Y50)&gt;1,"; possible duplicate",""),""),3,300)))</f>
        <v/>
      </c>
      <c r="AE50" s="26">
        <f>IF(IFERROR(TRIM(INDEX($A50:$P50,MATCH(Settings!$B$11,$A$1:$P$1,0))&amp;""),"")&lt;&gt;"",LOWER(IFERROR(TRIM(INDEX($A50:$P50,MATCH(Settings!$B$11,$A$1:$P$1,0))&amp;""),"")),LOWER(IFERROR(TRIM(INDEX($A50:$P50,MATCH(Settings!$B$10,$A$1:$P$1,0))&amp;""),"")))</f>
        <v/>
      </c>
      <c r="AF50" s="26">
        <f>IF($AE50="","",IF(COUNTIF($AE$2:$AE50,$AE50)=1,MAX($AF$1:$AF49)+1,""))</f>
        <v/>
      </c>
      <c r="AG50" s="26">
        <f>IF(OR($AE50="",NOT(ISNUMBER($V50))),"",IF(COUNTIFS($AE$2:$AE50,$AE50,$V$2:$V50,$V50)=1,1,0))</f>
        <v/>
      </c>
      <c r="AH50" s="26">
        <f>IF(ISNUMBER($U50),$U50,0)</f>
        <v/>
      </c>
    </row>
    <row r="51">
      <c r="R51" s="27" t="n"/>
      <c r="S51" s="27" t="n"/>
      <c r="U51" s="21">
        <f>IF(ISNUMBER(IFERROR(IF(TRIM(INDEX($A51:$P51,MATCH(Settings!$B$9,$A$1:$P$1,0))&amp;"")="","",IF(ISNUMBER(INDEX($A51:$P51,MATCH(Settings!$B$9,$A$1:$P$1,0))),INT(INDEX($A51:$P51,MATCH(Settings!$B$9,$A$1:$P$1,0))),DATE(VALUE(LEFT(INDEX($A51:$P51,MATCH(Settings!$B$9,$A$1:$P$1,0)),4)),VALUE(MID(INDEX($A51:$P51,MATCH(Settings!$B$9,$A$1:$P$1,0)),6,2)),VALUE(MID(INDEX($A51:$P51,MATCH(Settings!$B$9,$A$1:$P$1,0)),9,2))))),"")),IFERROR(IF(TRIM(INDEX($A51:$P51,MATCH(Settings!$B$9,$A$1:$P$1,0))&amp;"")="","",IF(ISNUMBER(INDEX($A51:$P51,MATCH(Settings!$B$9,$A$1:$P$1,0))),INT(INDEX($A51:$P51,MATCH(Settings!$B$9,$A$1:$P$1,0))),DATE(VALUE(LEFT(INDEX($A51:$P51,MATCH(Settings!$B$9,$A$1:$P$1,0)),4)),VALUE(MID(INDEX($A51:$P51,MATCH(Settings!$B$9,$A$1:$P$1,0)),6,2)),VALUE(MID(INDEX($A51:$P51,MATCH(Settings!$B$9,$A$1:$P$1,0)),9,2))))),""),IFERROR(INT(IFERROR(IF(ISNUMBER(INDEX($A51:$P51,MATCH(Settings!$B$8,$A$1:$P$1,0))),INDEX($A51:$P51,MATCH(Settings!$B$8,$A$1:$P$1,0)),DATE(VALUE(LEFT(IFERROR(TRIM(INDEX($A51:$P51,MATCH(Settings!$B$8,$A$1:$P$1,0))&amp;""),""),4)),VALUE(MID(IFERROR(TRIM(INDEX($A51:$P51,MATCH(Settings!$B$8,$A$1:$P$1,0))&amp;""),""),6,2)),VALUE(MID(IFERROR(TRIM(INDEX($A51:$P51,MATCH(Settings!$B$8,$A$1:$P$1,0))&amp;""),""),9,2)))+TIME(VALUE(MID(IFERROR(TRIM(INDEX($A51:$P51,MATCH(Settings!$B$8,$A$1:$P$1,0))&amp;""),""),12,2)),VALUE(MID(IFERROR(TRIM(INDEX($A51:$P51,MATCH(Settings!$B$8,$A$1:$P$1,0))&amp;""),""),15,2)),VALUE(MID(IFERROR(TRIM(INDEX($A51:$P51,MATCH(Settings!$B$8,$A$1:$P$1,0))&amp;""),""),18,2)))),"")),""))</f>
        <v/>
      </c>
      <c r="V51" s="22">
        <f>IF(ISNUMBER($U51),DATE(YEAR($U51),MONTH($U51),1),"")</f>
        <v/>
      </c>
      <c r="W51" s="23">
        <f>IF(IFERROR(TRIM(INDEX($A51:$P51,MATCH(Settings!$B$10,$A$1:$P$1,0))&amp;""),"")&lt;&gt;"",IFERROR(TRIM(INDEX($A51:$P51,MATCH(Settings!$B$10,$A$1:$P$1,0))&amp;""),""),IFERROR(TRIM(INDEX($A51:$P51,MATCH(Settings!$B$11,$A$1:$P$1,0))&amp;""),""))</f>
        <v/>
      </c>
      <c r="X51" s="23">
        <f>IFERROR(TRIM(INDEX($A51:$P51,MATCH(Settings!$B$11,$A$1:$P$1,0))&amp;""),"")</f>
        <v/>
      </c>
      <c r="Y51" s="23">
        <f>IFERROR(TRIM(INDEX($A51:$P51,MATCH(Settings!$B$12,$A$1:$P$1,0))&amp;""),"")</f>
        <v/>
      </c>
      <c r="Z51" s="23">
        <f>IFERROR(TRIM(INDEX($A51:$P51,MATCH(Settings!$B$15,$A$1:$P$1,0))&amp;""),"")</f>
        <v/>
      </c>
      <c r="AA51" s="24">
        <f>IFERROR(IF(TRIM(INDEX($A51:$P51,MATCH(Settings!$B$13,$A$1:$P$1,0))&amp;"")="","",VALUE(TRIM(INDEX($A51:$P51,MATCH(Settings!$B$13,$A$1:$P$1,0))&amp;""))),"")</f>
        <v/>
      </c>
      <c r="AB51" s="24">
        <f>IF(NOT(ISNUMBER($AA51)),"",IF(TRIM($R51&amp;"")="Yes",$AA51,0))</f>
        <v/>
      </c>
      <c r="AC51" s="25">
        <f>IF(OR(NOT(ISNUMBER($AB51)),NOT(ISNUMBER(Settings!$D$2))),"",$AB51*Settings!$D$2)</f>
        <v/>
      </c>
      <c r="AD51" s="23">
        <f>IF(AND($AE51="",IFERROR(TRIM(INDEX($A51:$P51,MATCH(Settings!$B$13,$A$1:$P$1,0))&amp;""),"")=""),"",IF((IF($AE51="","; no name or email","")&amp;IF(IFERROR(TRIM(INDEX($A51:$P51,MATCH(Settings!$B$13,$A$1:$P$1,0))&amp;""),"")="","; no hours",IF(NOT(ISNUMBER($AA51)),"; hours not a number",IF($AA51&lt;=0,"; hours zero or less",IF(AND(ISNUMBER(Settings!$D$3),$AA51&gt;Settings!$D$3),"; over "&amp;Settings!$D$3&amp;" hours",""))))&amp;IF(NOT(ISNUMBER($U51)),"; no date",IF($U51&gt;TODAY(),"; date in the future",""))&amp;IF(AND($AE51&lt;&gt;"",ISNUMBER($U51)),IF(COUNTIFS($AE$2:$AE$1001,$AE51,$U$2:$U$1001,$U51,$Y$2:$Y$1001,$Y51)&gt;1,"; possible duplicate",""),""))="","OK",MID(IF($AE51="","; no name or email","")&amp;IF(IFERROR(TRIM(INDEX($A51:$P51,MATCH(Settings!$B$13,$A$1:$P$1,0))&amp;""),"")="","; no hours",IF(NOT(ISNUMBER($AA51)),"; hours not a number",IF($AA51&lt;=0,"; hours zero or less",IF(AND(ISNUMBER(Settings!$D$3),$AA51&gt;Settings!$D$3),"; over "&amp;Settings!$D$3&amp;" hours",""))))&amp;IF(NOT(ISNUMBER($U51)),"; no date",IF($U51&gt;TODAY(),"; date in the future",""))&amp;IF(AND($AE51&lt;&gt;"",ISNUMBER($U51)),IF(COUNTIFS($AE$2:$AE$1001,$AE51,$U$2:$U$1001,$U51,$Y$2:$Y$1001,$Y51)&gt;1,"; possible duplicate",""),""),3,300)))</f>
        <v/>
      </c>
      <c r="AE51" s="26">
        <f>IF(IFERROR(TRIM(INDEX($A51:$P51,MATCH(Settings!$B$11,$A$1:$P$1,0))&amp;""),"")&lt;&gt;"",LOWER(IFERROR(TRIM(INDEX($A51:$P51,MATCH(Settings!$B$11,$A$1:$P$1,0))&amp;""),"")),LOWER(IFERROR(TRIM(INDEX($A51:$P51,MATCH(Settings!$B$10,$A$1:$P$1,0))&amp;""),"")))</f>
        <v/>
      </c>
      <c r="AF51" s="26">
        <f>IF($AE51="","",IF(COUNTIF($AE$2:$AE51,$AE51)=1,MAX($AF$1:$AF50)+1,""))</f>
        <v/>
      </c>
      <c r="AG51" s="26">
        <f>IF(OR($AE51="",NOT(ISNUMBER($V51))),"",IF(COUNTIFS($AE$2:$AE51,$AE51,$V$2:$V51,$V51)=1,1,0))</f>
        <v/>
      </c>
      <c r="AH51" s="26">
        <f>IF(ISNUMBER($U51),$U51,0)</f>
        <v/>
      </c>
    </row>
    <row r="52">
      <c r="R52" s="27" t="n"/>
      <c r="S52" s="27" t="n"/>
      <c r="U52" s="21">
        <f>IF(ISNUMBER(IFERROR(IF(TRIM(INDEX($A52:$P52,MATCH(Settings!$B$9,$A$1:$P$1,0))&amp;"")="","",IF(ISNUMBER(INDEX($A52:$P52,MATCH(Settings!$B$9,$A$1:$P$1,0))),INT(INDEX($A52:$P52,MATCH(Settings!$B$9,$A$1:$P$1,0))),DATE(VALUE(LEFT(INDEX($A52:$P52,MATCH(Settings!$B$9,$A$1:$P$1,0)),4)),VALUE(MID(INDEX($A52:$P52,MATCH(Settings!$B$9,$A$1:$P$1,0)),6,2)),VALUE(MID(INDEX($A52:$P52,MATCH(Settings!$B$9,$A$1:$P$1,0)),9,2))))),"")),IFERROR(IF(TRIM(INDEX($A52:$P52,MATCH(Settings!$B$9,$A$1:$P$1,0))&amp;"")="","",IF(ISNUMBER(INDEX($A52:$P52,MATCH(Settings!$B$9,$A$1:$P$1,0))),INT(INDEX($A52:$P52,MATCH(Settings!$B$9,$A$1:$P$1,0))),DATE(VALUE(LEFT(INDEX($A52:$P52,MATCH(Settings!$B$9,$A$1:$P$1,0)),4)),VALUE(MID(INDEX($A52:$P52,MATCH(Settings!$B$9,$A$1:$P$1,0)),6,2)),VALUE(MID(INDEX($A52:$P52,MATCH(Settings!$B$9,$A$1:$P$1,0)),9,2))))),""),IFERROR(INT(IFERROR(IF(ISNUMBER(INDEX($A52:$P52,MATCH(Settings!$B$8,$A$1:$P$1,0))),INDEX($A52:$P52,MATCH(Settings!$B$8,$A$1:$P$1,0)),DATE(VALUE(LEFT(IFERROR(TRIM(INDEX($A52:$P52,MATCH(Settings!$B$8,$A$1:$P$1,0))&amp;""),""),4)),VALUE(MID(IFERROR(TRIM(INDEX($A52:$P52,MATCH(Settings!$B$8,$A$1:$P$1,0))&amp;""),""),6,2)),VALUE(MID(IFERROR(TRIM(INDEX($A52:$P52,MATCH(Settings!$B$8,$A$1:$P$1,0))&amp;""),""),9,2)))+TIME(VALUE(MID(IFERROR(TRIM(INDEX($A52:$P52,MATCH(Settings!$B$8,$A$1:$P$1,0))&amp;""),""),12,2)),VALUE(MID(IFERROR(TRIM(INDEX($A52:$P52,MATCH(Settings!$B$8,$A$1:$P$1,0))&amp;""),""),15,2)),VALUE(MID(IFERROR(TRIM(INDEX($A52:$P52,MATCH(Settings!$B$8,$A$1:$P$1,0))&amp;""),""),18,2)))),"")),""))</f>
        <v/>
      </c>
      <c r="V52" s="22">
        <f>IF(ISNUMBER($U52),DATE(YEAR($U52),MONTH($U52),1),"")</f>
        <v/>
      </c>
      <c r="W52" s="23">
        <f>IF(IFERROR(TRIM(INDEX($A52:$P52,MATCH(Settings!$B$10,$A$1:$P$1,0))&amp;""),"")&lt;&gt;"",IFERROR(TRIM(INDEX($A52:$P52,MATCH(Settings!$B$10,$A$1:$P$1,0))&amp;""),""),IFERROR(TRIM(INDEX($A52:$P52,MATCH(Settings!$B$11,$A$1:$P$1,0))&amp;""),""))</f>
        <v/>
      </c>
      <c r="X52" s="23">
        <f>IFERROR(TRIM(INDEX($A52:$P52,MATCH(Settings!$B$11,$A$1:$P$1,0))&amp;""),"")</f>
        <v/>
      </c>
      <c r="Y52" s="23">
        <f>IFERROR(TRIM(INDEX($A52:$P52,MATCH(Settings!$B$12,$A$1:$P$1,0))&amp;""),"")</f>
        <v/>
      </c>
      <c r="Z52" s="23">
        <f>IFERROR(TRIM(INDEX($A52:$P52,MATCH(Settings!$B$15,$A$1:$P$1,0))&amp;""),"")</f>
        <v/>
      </c>
      <c r="AA52" s="24">
        <f>IFERROR(IF(TRIM(INDEX($A52:$P52,MATCH(Settings!$B$13,$A$1:$P$1,0))&amp;"")="","",VALUE(TRIM(INDEX($A52:$P52,MATCH(Settings!$B$13,$A$1:$P$1,0))&amp;""))),"")</f>
        <v/>
      </c>
      <c r="AB52" s="24">
        <f>IF(NOT(ISNUMBER($AA52)),"",IF(TRIM($R52&amp;"")="Yes",$AA52,0))</f>
        <v/>
      </c>
      <c r="AC52" s="25">
        <f>IF(OR(NOT(ISNUMBER($AB52)),NOT(ISNUMBER(Settings!$D$2))),"",$AB52*Settings!$D$2)</f>
        <v/>
      </c>
      <c r="AD52" s="23">
        <f>IF(AND($AE52="",IFERROR(TRIM(INDEX($A52:$P52,MATCH(Settings!$B$13,$A$1:$P$1,0))&amp;""),"")=""),"",IF((IF($AE52="","; no name or email","")&amp;IF(IFERROR(TRIM(INDEX($A52:$P52,MATCH(Settings!$B$13,$A$1:$P$1,0))&amp;""),"")="","; no hours",IF(NOT(ISNUMBER($AA52)),"; hours not a number",IF($AA52&lt;=0,"; hours zero or less",IF(AND(ISNUMBER(Settings!$D$3),$AA52&gt;Settings!$D$3),"; over "&amp;Settings!$D$3&amp;" hours",""))))&amp;IF(NOT(ISNUMBER($U52)),"; no date",IF($U52&gt;TODAY(),"; date in the future",""))&amp;IF(AND($AE52&lt;&gt;"",ISNUMBER($U52)),IF(COUNTIFS($AE$2:$AE$1001,$AE52,$U$2:$U$1001,$U52,$Y$2:$Y$1001,$Y52)&gt;1,"; possible duplicate",""),""))="","OK",MID(IF($AE52="","; no name or email","")&amp;IF(IFERROR(TRIM(INDEX($A52:$P52,MATCH(Settings!$B$13,$A$1:$P$1,0))&amp;""),"")="","; no hours",IF(NOT(ISNUMBER($AA52)),"; hours not a number",IF($AA52&lt;=0,"; hours zero or less",IF(AND(ISNUMBER(Settings!$D$3),$AA52&gt;Settings!$D$3),"; over "&amp;Settings!$D$3&amp;" hours",""))))&amp;IF(NOT(ISNUMBER($U52)),"; no date",IF($U52&gt;TODAY(),"; date in the future",""))&amp;IF(AND($AE52&lt;&gt;"",ISNUMBER($U52)),IF(COUNTIFS($AE$2:$AE$1001,$AE52,$U$2:$U$1001,$U52,$Y$2:$Y$1001,$Y52)&gt;1,"; possible duplicate",""),""),3,300)))</f>
        <v/>
      </c>
      <c r="AE52" s="26">
        <f>IF(IFERROR(TRIM(INDEX($A52:$P52,MATCH(Settings!$B$11,$A$1:$P$1,0))&amp;""),"")&lt;&gt;"",LOWER(IFERROR(TRIM(INDEX($A52:$P52,MATCH(Settings!$B$11,$A$1:$P$1,0))&amp;""),"")),LOWER(IFERROR(TRIM(INDEX($A52:$P52,MATCH(Settings!$B$10,$A$1:$P$1,0))&amp;""),"")))</f>
        <v/>
      </c>
      <c r="AF52" s="26">
        <f>IF($AE52="","",IF(COUNTIF($AE$2:$AE52,$AE52)=1,MAX($AF$1:$AF51)+1,""))</f>
        <v/>
      </c>
      <c r="AG52" s="26">
        <f>IF(OR($AE52="",NOT(ISNUMBER($V52))),"",IF(COUNTIFS($AE$2:$AE52,$AE52,$V$2:$V52,$V52)=1,1,0))</f>
        <v/>
      </c>
      <c r="AH52" s="26">
        <f>IF(ISNUMBER($U52),$U52,0)</f>
        <v/>
      </c>
    </row>
    <row r="53">
      <c r="R53" s="27" t="n"/>
      <c r="S53" s="27" t="n"/>
      <c r="U53" s="21">
        <f>IF(ISNUMBER(IFERROR(IF(TRIM(INDEX($A53:$P53,MATCH(Settings!$B$9,$A$1:$P$1,0))&amp;"")="","",IF(ISNUMBER(INDEX($A53:$P53,MATCH(Settings!$B$9,$A$1:$P$1,0))),INT(INDEX($A53:$P53,MATCH(Settings!$B$9,$A$1:$P$1,0))),DATE(VALUE(LEFT(INDEX($A53:$P53,MATCH(Settings!$B$9,$A$1:$P$1,0)),4)),VALUE(MID(INDEX($A53:$P53,MATCH(Settings!$B$9,$A$1:$P$1,0)),6,2)),VALUE(MID(INDEX($A53:$P53,MATCH(Settings!$B$9,$A$1:$P$1,0)),9,2))))),"")),IFERROR(IF(TRIM(INDEX($A53:$P53,MATCH(Settings!$B$9,$A$1:$P$1,0))&amp;"")="","",IF(ISNUMBER(INDEX($A53:$P53,MATCH(Settings!$B$9,$A$1:$P$1,0))),INT(INDEX($A53:$P53,MATCH(Settings!$B$9,$A$1:$P$1,0))),DATE(VALUE(LEFT(INDEX($A53:$P53,MATCH(Settings!$B$9,$A$1:$P$1,0)),4)),VALUE(MID(INDEX($A53:$P53,MATCH(Settings!$B$9,$A$1:$P$1,0)),6,2)),VALUE(MID(INDEX($A53:$P53,MATCH(Settings!$B$9,$A$1:$P$1,0)),9,2))))),""),IFERROR(INT(IFERROR(IF(ISNUMBER(INDEX($A53:$P53,MATCH(Settings!$B$8,$A$1:$P$1,0))),INDEX($A53:$P53,MATCH(Settings!$B$8,$A$1:$P$1,0)),DATE(VALUE(LEFT(IFERROR(TRIM(INDEX($A53:$P53,MATCH(Settings!$B$8,$A$1:$P$1,0))&amp;""),""),4)),VALUE(MID(IFERROR(TRIM(INDEX($A53:$P53,MATCH(Settings!$B$8,$A$1:$P$1,0))&amp;""),""),6,2)),VALUE(MID(IFERROR(TRIM(INDEX($A53:$P53,MATCH(Settings!$B$8,$A$1:$P$1,0))&amp;""),""),9,2)))+TIME(VALUE(MID(IFERROR(TRIM(INDEX($A53:$P53,MATCH(Settings!$B$8,$A$1:$P$1,0))&amp;""),""),12,2)),VALUE(MID(IFERROR(TRIM(INDEX($A53:$P53,MATCH(Settings!$B$8,$A$1:$P$1,0))&amp;""),""),15,2)),VALUE(MID(IFERROR(TRIM(INDEX($A53:$P53,MATCH(Settings!$B$8,$A$1:$P$1,0))&amp;""),""),18,2)))),"")),""))</f>
        <v/>
      </c>
      <c r="V53" s="22">
        <f>IF(ISNUMBER($U53),DATE(YEAR($U53),MONTH($U53),1),"")</f>
        <v/>
      </c>
      <c r="W53" s="23">
        <f>IF(IFERROR(TRIM(INDEX($A53:$P53,MATCH(Settings!$B$10,$A$1:$P$1,0))&amp;""),"")&lt;&gt;"",IFERROR(TRIM(INDEX($A53:$P53,MATCH(Settings!$B$10,$A$1:$P$1,0))&amp;""),""),IFERROR(TRIM(INDEX($A53:$P53,MATCH(Settings!$B$11,$A$1:$P$1,0))&amp;""),""))</f>
        <v/>
      </c>
      <c r="X53" s="23">
        <f>IFERROR(TRIM(INDEX($A53:$P53,MATCH(Settings!$B$11,$A$1:$P$1,0))&amp;""),"")</f>
        <v/>
      </c>
      <c r="Y53" s="23">
        <f>IFERROR(TRIM(INDEX($A53:$P53,MATCH(Settings!$B$12,$A$1:$P$1,0))&amp;""),"")</f>
        <v/>
      </c>
      <c r="Z53" s="23">
        <f>IFERROR(TRIM(INDEX($A53:$P53,MATCH(Settings!$B$15,$A$1:$P$1,0))&amp;""),"")</f>
        <v/>
      </c>
      <c r="AA53" s="24">
        <f>IFERROR(IF(TRIM(INDEX($A53:$P53,MATCH(Settings!$B$13,$A$1:$P$1,0))&amp;"")="","",VALUE(TRIM(INDEX($A53:$P53,MATCH(Settings!$B$13,$A$1:$P$1,0))&amp;""))),"")</f>
        <v/>
      </c>
      <c r="AB53" s="24">
        <f>IF(NOT(ISNUMBER($AA53)),"",IF(TRIM($R53&amp;"")="Yes",$AA53,0))</f>
        <v/>
      </c>
      <c r="AC53" s="25">
        <f>IF(OR(NOT(ISNUMBER($AB53)),NOT(ISNUMBER(Settings!$D$2))),"",$AB53*Settings!$D$2)</f>
        <v/>
      </c>
      <c r="AD53" s="23">
        <f>IF(AND($AE53="",IFERROR(TRIM(INDEX($A53:$P53,MATCH(Settings!$B$13,$A$1:$P$1,0))&amp;""),"")=""),"",IF((IF($AE53="","; no name or email","")&amp;IF(IFERROR(TRIM(INDEX($A53:$P53,MATCH(Settings!$B$13,$A$1:$P$1,0))&amp;""),"")="","; no hours",IF(NOT(ISNUMBER($AA53)),"; hours not a number",IF($AA53&lt;=0,"; hours zero or less",IF(AND(ISNUMBER(Settings!$D$3),$AA53&gt;Settings!$D$3),"; over "&amp;Settings!$D$3&amp;" hours",""))))&amp;IF(NOT(ISNUMBER($U53)),"; no date",IF($U53&gt;TODAY(),"; date in the future",""))&amp;IF(AND($AE53&lt;&gt;"",ISNUMBER($U53)),IF(COUNTIFS($AE$2:$AE$1001,$AE53,$U$2:$U$1001,$U53,$Y$2:$Y$1001,$Y53)&gt;1,"; possible duplicate",""),""))="","OK",MID(IF($AE53="","; no name or email","")&amp;IF(IFERROR(TRIM(INDEX($A53:$P53,MATCH(Settings!$B$13,$A$1:$P$1,0))&amp;""),"")="","; no hours",IF(NOT(ISNUMBER($AA53)),"; hours not a number",IF($AA53&lt;=0,"; hours zero or less",IF(AND(ISNUMBER(Settings!$D$3),$AA53&gt;Settings!$D$3),"; over "&amp;Settings!$D$3&amp;" hours",""))))&amp;IF(NOT(ISNUMBER($U53)),"; no date",IF($U53&gt;TODAY(),"; date in the future",""))&amp;IF(AND($AE53&lt;&gt;"",ISNUMBER($U53)),IF(COUNTIFS($AE$2:$AE$1001,$AE53,$U$2:$U$1001,$U53,$Y$2:$Y$1001,$Y53)&gt;1,"; possible duplicate",""),""),3,300)))</f>
        <v/>
      </c>
      <c r="AE53" s="26">
        <f>IF(IFERROR(TRIM(INDEX($A53:$P53,MATCH(Settings!$B$11,$A$1:$P$1,0))&amp;""),"")&lt;&gt;"",LOWER(IFERROR(TRIM(INDEX($A53:$P53,MATCH(Settings!$B$11,$A$1:$P$1,0))&amp;""),"")),LOWER(IFERROR(TRIM(INDEX($A53:$P53,MATCH(Settings!$B$10,$A$1:$P$1,0))&amp;""),"")))</f>
        <v/>
      </c>
      <c r="AF53" s="26">
        <f>IF($AE53="","",IF(COUNTIF($AE$2:$AE53,$AE53)=1,MAX($AF$1:$AF52)+1,""))</f>
        <v/>
      </c>
      <c r="AG53" s="26">
        <f>IF(OR($AE53="",NOT(ISNUMBER($V53))),"",IF(COUNTIFS($AE$2:$AE53,$AE53,$V$2:$V53,$V53)=1,1,0))</f>
        <v/>
      </c>
      <c r="AH53" s="26">
        <f>IF(ISNUMBER($U53),$U53,0)</f>
        <v/>
      </c>
    </row>
    <row r="54">
      <c r="R54" s="27" t="n"/>
      <c r="S54" s="27" t="n"/>
      <c r="U54" s="21">
        <f>IF(ISNUMBER(IFERROR(IF(TRIM(INDEX($A54:$P54,MATCH(Settings!$B$9,$A$1:$P$1,0))&amp;"")="","",IF(ISNUMBER(INDEX($A54:$P54,MATCH(Settings!$B$9,$A$1:$P$1,0))),INT(INDEX($A54:$P54,MATCH(Settings!$B$9,$A$1:$P$1,0))),DATE(VALUE(LEFT(INDEX($A54:$P54,MATCH(Settings!$B$9,$A$1:$P$1,0)),4)),VALUE(MID(INDEX($A54:$P54,MATCH(Settings!$B$9,$A$1:$P$1,0)),6,2)),VALUE(MID(INDEX($A54:$P54,MATCH(Settings!$B$9,$A$1:$P$1,0)),9,2))))),"")),IFERROR(IF(TRIM(INDEX($A54:$P54,MATCH(Settings!$B$9,$A$1:$P$1,0))&amp;"")="","",IF(ISNUMBER(INDEX($A54:$P54,MATCH(Settings!$B$9,$A$1:$P$1,0))),INT(INDEX($A54:$P54,MATCH(Settings!$B$9,$A$1:$P$1,0))),DATE(VALUE(LEFT(INDEX($A54:$P54,MATCH(Settings!$B$9,$A$1:$P$1,0)),4)),VALUE(MID(INDEX($A54:$P54,MATCH(Settings!$B$9,$A$1:$P$1,0)),6,2)),VALUE(MID(INDEX($A54:$P54,MATCH(Settings!$B$9,$A$1:$P$1,0)),9,2))))),""),IFERROR(INT(IFERROR(IF(ISNUMBER(INDEX($A54:$P54,MATCH(Settings!$B$8,$A$1:$P$1,0))),INDEX($A54:$P54,MATCH(Settings!$B$8,$A$1:$P$1,0)),DATE(VALUE(LEFT(IFERROR(TRIM(INDEX($A54:$P54,MATCH(Settings!$B$8,$A$1:$P$1,0))&amp;""),""),4)),VALUE(MID(IFERROR(TRIM(INDEX($A54:$P54,MATCH(Settings!$B$8,$A$1:$P$1,0))&amp;""),""),6,2)),VALUE(MID(IFERROR(TRIM(INDEX($A54:$P54,MATCH(Settings!$B$8,$A$1:$P$1,0))&amp;""),""),9,2)))+TIME(VALUE(MID(IFERROR(TRIM(INDEX($A54:$P54,MATCH(Settings!$B$8,$A$1:$P$1,0))&amp;""),""),12,2)),VALUE(MID(IFERROR(TRIM(INDEX($A54:$P54,MATCH(Settings!$B$8,$A$1:$P$1,0))&amp;""),""),15,2)),VALUE(MID(IFERROR(TRIM(INDEX($A54:$P54,MATCH(Settings!$B$8,$A$1:$P$1,0))&amp;""),""),18,2)))),"")),""))</f>
        <v/>
      </c>
      <c r="V54" s="22">
        <f>IF(ISNUMBER($U54),DATE(YEAR($U54),MONTH($U54),1),"")</f>
        <v/>
      </c>
      <c r="W54" s="23">
        <f>IF(IFERROR(TRIM(INDEX($A54:$P54,MATCH(Settings!$B$10,$A$1:$P$1,0))&amp;""),"")&lt;&gt;"",IFERROR(TRIM(INDEX($A54:$P54,MATCH(Settings!$B$10,$A$1:$P$1,0))&amp;""),""),IFERROR(TRIM(INDEX($A54:$P54,MATCH(Settings!$B$11,$A$1:$P$1,0))&amp;""),""))</f>
        <v/>
      </c>
      <c r="X54" s="23">
        <f>IFERROR(TRIM(INDEX($A54:$P54,MATCH(Settings!$B$11,$A$1:$P$1,0))&amp;""),"")</f>
        <v/>
      </c>
      <c r="Y54" s="23">
        <f>IFERROR(TRIM(INDEX($A54:$P54,MATCH(Settings!$B$12,$A$1:$P$1,0))&amp;""),"")</f>
        <v/>
      </c>
      <c r="Z54" s="23">
        <f>IFERROR(TRIM(INDEX($A54:$P54,MATCH(Settings!$B$15,$A$1:$P$1,0))&amp;""),"")</f>
        <v/>
      </c>
      <c r="AA54" s="24">
        <f>IFERROR(IF(TRIM(INDEX($A54:$P54,MATCH(Settings!$B$13,$A$1:$P$1,0))&amp;"")="","",VALUE(TRIM(INDEX($A54:$P54,MATCH(Settings!$B$13,$A$1:$P$1,0))&amp;""))),"")</f>
        <v/>
      </c>
      <c r="AB54" s="24">
        <f>IF(NOT(ISNUMBER($AA54)),"",IF(TRIM($R54&amp;"")="Yes",$AA54,0))</f>
        <v/>
      </c>
      <c r="AC54" s="25">
        <f>IF(OR(NOT(ISNUMBER($AB54)),NOT(ISNUMBER(Settings!$D$2))),"",$AB54*Settings!$D$2)</f>
        <v/>
      </c>
      <c r="AD54" s="23">
        <f>IF(AND($AE54="",IFERROR(TRIM(INDEX($A54:$P54,MATCH(Settings!$B$13,$A$1:$P$1,0))&amp;""),"")=""),"",IF((IF($AE54="","; no name or email","")&amp;IF(IFERROR(TRIM(INDEX($A54:$P54,MATCH(Settings!$B$13,$A$1:$P$1,0))&amp;""),"")="","; no hours",IF(NOT(ISNUMBER($AA54)),"; hours not a number",IF($AA54&lt;=0,"; hours zero or less",IF(AND(ISNUMBER(Settings!$D$3),$AA54&gt;Settings!$D$3),"; over "&amp;Settings!$D$3&amp;" hours",""))))&amp;IF(NOT(ISNUMBER($U54)),"; no date",IF($U54&gt;TODAY(),"; date in the future",""))&amp;IF(AND($AE54&lt;&gt;"",ISNUMBER($U54)),IF(COUNTIFS($AE$2:$AE$1001,$AE54,$U$2:$U$1001,$U54,$Y$2:$Y$1001,$Y54)&gt;1,"; possible duplicate",""),""))="","OK",MID(IF($AE54="","; no name or email","")&amp;IF(IFERROR(TRIM(INDEX($A54:$P54,MATCH(Settings!$B$13,$A$1:$P$1,0))&amp;""),"")="","; no hours",IF(NOT(ISNUMBER($AA54)),"; hours not a number",IF($AA54&lt;=0,"; hours zero or less",IF(AND(ISNUMBER(Settings!$D$3),$AA54&gt;Settings!$D$3),"; over "&amp;Settings!$D$3&amp;" hours",""))))&amp;IF(NOT(ISNUMBER($U54)),"; no date",IF($U54&gt;TODAY(),"; date in the future",""))&amp;IF(AND($AE54&lt;&gt;"",ISNUMBER($U54)),IF(COUNTIFS($AE$2:$AE$1001,$AE54,$U$2:$U$1001,$U54,$Y$2:$Y$1001,$Y54)&gt;1,"; possible duplicate",""),""),3,300)))</f>
        <v/>
      </c>
      <c r="AE54" s="26">
        <f>IF(IFERROR(TRIM(INDEX($A54:$P54,MATCH(Settings!$B$11,$A$1:$P$1,0))&amp;""),"")&lt;&gt;"",LOWER(IFERROR(TRIM(INDEX($A54:$P54,MATCH(Settings!$B$11,$A$1:$P$1,0))&amp;""),"")),LOWER(IFERROR(TRIM(INDEX($A54:$P54,MATCH(Settings!$B$10,$A$1:$P$1,0))&amp;""),"")))</f>
        <v/>
      </c>
      <c r="AF54" s="26">
        <f>IF($AE54="","",IF(COUNTIF($AE$2:$AE54,$AE54)=1,MAX($AF$1:$AF53)+1,""))</f>
        <v/>
      </c>
      <c r="AG54" s="26">
        <f>IF(OR($AE54="",NOT(ISNUMBER($V54))),"",IF(COUNTIFS($AE$2:$AE54,$AE54,$V$2:$V54,$V54)=1,1,0))</f>
        <v/>
      </c>
      <c r="AH54" s="26">
        <f>IF(ISNUMBER($U54),$U54,0)</f>
        <v/>
      </c>
    </row>
    <row r="55">
      <c r="R55" s="27" t="n"/>
      <c r="S55" s="27" t="n"/>
      <c r="U55" s="21">
        <f>IF(ISNUMBER(IFERROR(IF(TRIM(INDEX($A55:$P55,MATCH(Settings!$B$9,$A$1:$P$1,0))&amp;"")="","",IF(ISNUMBER(INDEX($A55:$P55,MATCH(Settings!$B$9,$A$1:$P$1,0))),INT(INDEX($A55:$P55,MATCH(Settings!$B$9,$A$1:$P$1,0))),DATE(VALUE(LEFT(INDEX($A55:$P55,MATCH(Settings!$B$9,$A$1:$P$1,0)),4)),VALUE(MID(INDEX($A55:$P55,MATCH(Settings!$B$9,$A$1:$P$1,0)),6,2)),VALUE(MID(INDEX($A55:$P55,MATCH(Settings!$B$9,$A$1:$P$1,0)),9,2))))),"")),IFERROR(IF(TRIM(INDEX($A55:$P55,MATCH(Settings!$B$9,$A$1:$P$1,0))&amp;"")="","",IF(ISNUMBER(INDEX($A55:$P55,MATCH(Settings!$B$9,$A$1:$P$1,0))),INT(INDEX($A55:$P55,MATCH(Settings!$B$9,$A$1:$P$1,0))),DATE(VALUE(LEFT(INDEX($A55:$P55,MATCH(Settings!$B$9,$A$1:$P$1,0)),4)),VALUE(MID(INDEX($A55:$P55,MATCH(Settings!$B$9,$A$1:$P$1,0)),6,2)),VALUE(MID(INDEX($A55:$P55,MATCH(Settings!$B$9,$A$1:$P$1,0)),9,2))))),""),IFERROR(INT(IFERROR(IF(ISNUMBER(INDEX($A55:$P55,MATCH(Settings!$B$8,$A$1:$P$1,0))),INDEX($A55:$P55,MATCH(Settings!$B$8,$A$1:$P$1,0)),DATE(VALUE(LEFT(IFERROR(TRIM(INDEX($A55:$P55,MATCH(Settings!$B$8,$A$1:$P$1,0))&amp;""),""),4)),VALUE(MID(IFERROR(TRIM(INDEX($A55:$P55,MATCH(Settings!$B$8,$A$1:$P$1,0))&amp;""),""),6,2)),VALUE(MID(IFERROR(TRIM(INDEX($A55:$P55,MATCH(Settings!$B$8,$A$1:$P$1,0))&amp;""),""),9,2)))+TIME(VALUE(MID(IFERROR(TRIM(INDEX($A55:$P55,MATCH(Settings!$B$8,$A$1:$P$1,0))&amp;""),""),12,2)),VALUE(MID(IFERROR(TRIM(INDEX($A55:$P55,MATCH(Settings!$B$8,$A$1:$P$1,0))&amp;""),""),15,2)),VALUE(MID(IFERROR(TRIM(INDEX($A55:$P55,MATCH(Settings!$B$8,$A$1:$P$1,0))&amp;""),""),18,2)))),"")),""))</f>
        <v/>
      </c>
      <c r="V55" s="22">
        <f>IF(ISNUMBER($U55),DATE(YEAR($U55),MONTH($U55),1),"")</f>
        <v/>
      </c>
      <c r="W55" s="23">
        <f>IF(IFERROR(TRIM(INDEX($A55:$P55,MATCH(Settings!$B$10,$A$1:$P$1,0))&amp;""),"")&lt;&gt;"",IFERROR(TRIM(INDEX($A55:$P55,MATCH(Settings!$B$10,$A$1:$P$1,0))&amp;""),""),IFERROR(TRIM(INDEX($A55:$P55,MATCH(Settings!$B$11,$A$1:$P$1,0))&amp;""),""))</f>
        <v/>
      </c>
      <c r="X55" s="23">
        <f>IFERROR(TRIM(INDEX($A55:$P55,MATCH(Settings!$B$11,$A$1:$P$1,0))&amp;""),"")</f>
        <v/>
      </c>
      <c r="Y55" s="23">
        <f>IFERROR(TRIM(INDEX($A55:$P55,MATCH(Settings!$B$12,$A$1:$P$1,0))&amp;""),"")</f>
        <v/>
      </c>
      <c r="Z55" s="23">
        <f>IFERROR(TRIM(INDEX($A55:$P55,MATCH(Settings!$B$15,$A$1:$P$1,0))&amp;""),"")</f>
        <v/>
      </c>
      <c r="AA55" s="24">
        <f>IFERROR(IF(TRIM(INDEX($A55:$P55,MATCH(Settings!$B$13,$A$1:$P$1,0))&amp;"")="","",VALUE(TRIM(INDEX($A55:$P55,MATCH(Settings!$B$13,$A$1:$P$1,0))&amp;""))),"")</f>
        <v/>
      </c>
      <c r="AB55" s="24">
        <f>IF(NOT(ISNUMBER($AA55)),"",IF(TRIM($R55&amp;"")="Yes",$AA55,0))</f>
        <v/>
      </c>
      <c r="AC55" s="25">
        <f>IF(OR(NOT(ISNUMBER($AB55)),NOT(ISNUMBER(Settings!$D$2))),"",$AB55*Settings!$D$2)</f>
        <v/>
      </c>
      <c r="AD55" s="23">
        <f>IF(AND($AE55="",IFERROR(TRIM(INDEX($A55:$P55,MATCH(Settings!$B$13,$A$1:$P$1,0))&amp;""),"")=""),"",IF((IF($AE55="","; no name or email","")&amp;IF(IFERROR(TRIM(INDEX($A55:$P55,MATCH(Settings!$B$13,$A$1:$P$1,0))&amp;""),"")="","; no hours",IF(NOT(ISNUMBER($AA55)),"; hours not a number",IF($AA55&lt;=0,"; hours zero or less",IF(AND(ISNUMBER(Settings!$D$3),$AA55&gt;Settings!$D$3),"; over "&amp;Settings!$D$3&amp;" hours",""))))&amp;IF(NOT(ISNUMBER($U55)),"; no date",IF($U55&gt;TODAY(),"; date in the future",""))&amp;IF(AND($AE55&lt;&gt;"",ISNUMBER($U55)),IF(COUNTIFS($AE$2:$AE$1001,$AE55,$U$2:$U$1001,$U55,$Y$2:$Y$1001,$Y55)&gt;1,"; possible duplicate",""),""))="","OK",MID(IF($AE55="","; no name or email","")&amp;IF(IFERROR(TRIM(INDEX($A55:$P55,MATCH(Settings!$B$13,$A$1:$P$1,0))&amp;""),"")="","; no hours",IF(NOT(ISNUMBER($AA55)),"; hours not a number",IF($AA55&lt;=0,"; hours zero or less",IF(AND(ISNUMBER(Settings!$D$3),$AA55&gt;Settings!$D$3),"; over "&amp;Settings!$D$3&amp;" hours",""))))&amp;IF(NOT(ISNUMBER($U55)),"; no date",IF($U55&gt;TODAY(),"; date in the future",""))&amp;IF(AND($AE55&lt;&gt;"",ISNUMBER($U55)),IF(COUNTIFS($AE$2:$AE$1001,$AE55,$U$2:$U$1001,$U55,$Y$2:$Y$1001,$Y55)&gt;1,"; possible duplicate",""),""),3,300)))</f>
        <v/>
      </c>
      <c r="AE55" s="26">
        <f>IF(IFERROR(TRIM(INDEX($A55:$P55,MATCH(Settings!$B$11,$A$1:$P$1,0))&amp;""),"")&lt;&gt;"",LOWER(IFERROR(TRIM(INDEX($A55:$P55,MATCH(Settings!$B$11,$A$1:$P$1,0))&amp;""),"")),LOWER(IFERROR(TRIM(INDEX($A55:$P55,MATCH(Settings!$B$10,$A$1:$P$1,0))&amp;""),"")))</f>
        <v/>
      </c>
      <c r="AF55" s="26">
        <f>IF($AE55="","",IF(COUNTIF($AE$2:$AE55,$AE55)=1,MAX($AF$1:$AF54)+1,""))</f>
        <v/>
      </c>
      <c r="AG55" s="26">
        <f>IF(OR($AE55="",NOT(ISNUMBER($V55))),"",IF(COUNTIFS($AE$2:$AE55,$AE55,$V$2:$V55,$V55)=1,1,0))</f>
        <v/>
      </c>
      <c r="AH55" s="26">
        <f>IF(ISNUMBER($U55),$U55,0)</f>
        <v/>
      </c>
    </row>
    <row r="56">
      <c r="R56" s="27" t="n"/>
      <c r="S56" s="27" t="n"/>
      <c r="U56" s="21">
        <f>IF(ISNUMBER(IFERROR(IF(TRIM(INDEX($A56:$P56,MATCH(Settings!$B$9,$A$1:$P$1,0))&amp;"")="","",IF(ISNUMBER(INDEX($A56:$P56,MATCH(Settings!$B$9,$A$1:$P$1,0))),INT(INDEX($A56:$P56,MATCH(Settings!$B$9,$A$1:$P$1,0))),DATE(VALUE(LEFT(INDEX($A56:$P56,MATCH(Settings!$B$9,$A$1:$P$1,0)),4)),VALUE(MID(INDEX($A56:$P56,MATCH(Settings!$B$9,$A$1:$P$1,0)),6,2)),VALUE(MID(INDEX($A56:$P56,MATCH(Settings!$B$9,$A$1:$P$1,0)),9,2))))),"")),IFERROR(IF(TRIM(INDEX($A56:$P56,MATCH(Settings!$B$9,$A$1:$P$1,0))&amp;"")="","",IF(ISNUMBER(INDEX($A56:$P56,MATCH(Settings!$B$9,$A$1:$P$1,0))),INT(INDEX($A56:$P56,MATCH(Settings!$B$9,$A$1:$P$1,0))),DATE(VALUE(LEFT(INDEX($A56:$P56,MATCH(Settings!$B$9,$A$1:$P$1,0)),4)),VALUE(MID(INDEX($A56:$P56,MATCH(Settings!$B$9,$A$1:$P$1,0)),6,2)),VALUE(MID(INDEX($A56:$P56,MATCH(Settings!$B$9,$A$1:$P$1,0)),9,2))))),""),IFERROR(INT(IFERROR(IF(ISNUMBER(INDEX($A56:$P56,MATCH(Settings!$B$8,$A$1:$P$1,0))),INDEX($A56:$P56,MATCH(Settings!$B$8,$A$1:$P$1,0)),DATE(VALUE(LEFT(IFERROR(TRIM(INDEX($A56:$P56,MATCH(Settings!$B$8,$A$1:$P$1,0))&amp;""),""),4)),VALUE(MID(IFERROR(TRIM(INDEX($A56:$P56,MATCH(Settings!$B$8,$A$1:$P$1,0))&amp;""),""),6,2)),VALUE(MID(IFERROR(TRIM(INDEX($A56:$P56,MATCH(Settings!$B$8,$A$1:$P$1,0))&amp;""),""),9,2)))+TIME(VALUE(MID(IFERROR(TRIM(INDEX($A56:$P56,MATCH(Settings!$B$8,$A$1:$P$1,0))&amp;""),""),12,2)),VALUE(MID(IFERROR(TRIM(INDEX($A56:$P56,MATCH(Settings!$B$8,$A$1:$P$1,0))&amp;""),""),15,2)),VALUE(MID(IFERROR(TRIM(INDEX($A56:$P56,MATCH(Settings!$B$8,$A$1:$P$1,0))&amp;""),""),18,2)))),"")),""))</f>
        <v/>
      </c>
      <c r="V56" s="22">
        <f>IF(ISNUMBER($U56),DATE(YEAR($U56),MONTH($U56),1),"")</f>
        <v/>
      </c>
      <c r="W56" s="23">
        <f>IF(IFERROR(TRIM(INDEX($A56:$P56,MATCH(Settings!$B$10,$A$1:$P$1,0))&amp;""),"")&lt;&gt;"",IFERROR(TRIM(INDEX($A56:$P56,MATCH(Settings!$B$10,$A$1:$P$1,0))&amp;""),""),IFERROR(TRIM(INDEX($A56:$P56,MATCH(Settings!$B$11,$A$1:$P$1,0))&amp;""),""))</f>
        <v/>
      </c>
      <c r="X56" s="23">
        <f>IFERROR(TRIM(INDEX($A56:$P56,MATCH(Settings!$B$11,$A$1:$P$1,0))&amp;""),"")</f>
        <v/>
      </c>
      <c r="Y56" s="23">
        <f>IFERROR(TRIM(INDEX($A56:$P56,MATCH(Settings!$B$12,$A$1:$P$1,0))&amp;""),"")</f>
        <v/>
      </c>
      <c r="Z56" s="23">
        <f>IFERROR(TRIM(INDEX($A56:$P56,MATCH(Settings!$B$15,$A$1:$P$1,0))&amp;""),"")</f>
        <v/>
      </c>
      <c r="AA56" s="24">
        <f>IFERROR(IF(TRIM(INDEX($A56:$P56,MATCH(Settings!$B$13,$A$1:$P$1,0))&amp;"")="","",VALUE(TRIM(INDEX($A56:$P56,MATCH(Settings!$B$13,$A$1:$P$1,0))&amp;""))),"")</f>
        <v/>
      </c>
      <c r="AB56" s="24">
        <f>IF(NOT(ISNUMBER($AA56)),"",IF(TRIM($R56&amp;"")="Yes",$AA56,0))</f>
        <v/>
      </c>
      <c r="AC56" s="25">
        <f>IF(OR(NOT(ISNUMBER($AB56)),NOT(ISNUMBER(Settings!$D$2))),"",$AB56*Settings!$D$2)</f>
        <v/>
      </c>
      <c r="AD56" s="23">
        <f>IF(AND($AE56="",IFERROR(TRIM(INDEX($A56:$P56,MATCH(Settings!$B$13,$A$1:$P$1,0))&amp;""),"")=""),"",IF((IF($AE56="","; no name or email","")&amp;IF(IFERROR(TRIM(INDEX($A56:$P56,MATCH(Settings!$B$13,$A$1:$P$1,0))&amp;""),"")="","; no hours",IF(NOT(ISNUMBER($AA56)),"; hours not a number",IF($AA56&lt;=0,"; hours zero or less",IF(AND(ISNUMBER(Settings!$D$3),$AA56&gt;Settings!$D$3),"; over "&amp;Settings!$D$3&amp;" hours",""))))&amp;IF(NOT(ISNUMBER($U56)),"; no date",IF($U56&gt;TODAY(),"; date in the future",""))&amp;IF(AND($AE56&lt;&gt;"",ISNUMBER($U56)),IF(COUNTIFS($AE$2:$AE$1001,$AE56,$U$2:$U$1001,$U56,$Y$2:$Y$1001,$Y56)&gt;1,"; possible duplicate",""),""))="","OK",MID(IF($AE56="","; no name or email","")&amp;IF(IFERROR(TRIM(INDEX($A56:$P56,MATCH(Settings!$B$13,$A$1:$P$1,0))&amp;""),"")="","; no hours",IF(NOT(ISNUMBER($AA56)),"; hours not a number",IF($AA56&lt;=0,"; hours zero or less",IF(AND(ISNUMBER(Settings!$D$3),$AA56&gt;Settings!$D$3),"; over "&amp;Settings!$D$3&amp;" hours",""))))&amp;IF(NOT(ISNUMBER($U56)),"; no date",IF($U56&gt;TODAY(),"; date in the future",""))&amp;IF(AND($AE56&lt;&gt;"",ISNUMBER($U56)),IF(COUNTIFS($AE$2:$AE$1001,$AE56,$U$2:$U$1001,$U56,$Y$2:$Y$1001,$Y56)&gt;1,"; possible duplicate",""),""),3,300)))</f>
        <v/>
      </c>
      <c r="AE56" s="26">
        <f>IF(IFERROR(TRIM(INDEX($A56:$P56,MATCH(Settings!$B$11,$A$1:$P$1,0))&amp;""),"")&lt;&gt;"",LOWER(IFERROR(TRIM(INDEX($A56:$P56,MATCH(Settings!$B$11,$A$1:$P$1,0))&amp;""),"")),LOWER(IFERROR(TRIM(INDEX($A56:$P56,MATCH(Settings!$B$10,$A$1:$P$1,0))&amp;""),"")))</f>
        <v/>
      </c>
      <c r="AF56" s="26">
        <f>IF($AE56="","",IF(COUNTIF($AE$2:$AE56,$AE56)=1,MAX($AF$1:$AF55)+1,""))</f>
        <v/>
      </c>
      <c r="AG56" s="26">
        <f>IF(OR($AE56="",NOT(ISNUMBER($V56))),"",IF(COUNTIFS($AE$2:$AE56,$AE56,$V$2:$V56,$V56)=1,1,0))</f>
        <v/>
      </c>
      <c r="AH56" s="26">
        <f>IF(ISNUMBER($U56),$U56,0)</f>
        <v/>
      </c>
    </row>
    <row r="57">
      <c r="R57" s="27" t="n"/>
      <c r="S57" s="27" t="n"/>
      <c r="U57" s="21">
        <f>IF(ISNUMBER(IFERROR(IF(TRIM(INDEX($A57:$P57,MATCH(Settings!$B$9,$A$1:$P$1,0))&amp;"")="","",IF(ISNUMBER(INDEX($A57:$P57,MATCH(Settings!$B$9,$A$1:$P$1,0))),INT(INDEX($A57:$P57,MATCH(Settings!$B$9,$A$1:$P$1,0))),DATE(VALUE(LEFT(INDEX($A57:$P57,MATCH(Settings!$B$9,$A$1:$P$1,0)),4)),VALUE(MID(INDEX($A57:$P57,MATCH(Settings!$B$9,$A$1:$P$1,0)),6,2)),VALUE(MID(INDEX($A57:$P57,MATCH(Settings!$B$9,$A$1:$P$1,0)),9,2))))),"")),IFERROR(IF(TRIM(INDEX($A57:$P57,MATCH(Settings!$B$9,$A$1:$P$1,0))&amp;"")="","",IF(ISNUMBER(INDEX($A57:$P57,MATCH(Settings!$B$9,$A$1:$P$1,0))),INT(INDEX($A57:$P57,MATCH(Settings!$B$9,$A$1:$P$1,0))),DATE(VALUE(LEFT(INDEX($A57:$P57,MATCH(Settings!$B$9,$A$1:$P$1,0)),4)),VALUE(MID(INDEX($A57:$P57,MATCH(Settings!$B$9,$A$1:$P$1,0)),6,2)),VALUE(MID(INDEX($A57:$P57,MATCH(Settings!$B$9,$A$1:$P$1,0)),9,2))))),""),IFERROR(INT(IFERROR(IF(ISNUMBER(INDEX($A57:$P57,MATCH(Settings!$B$8,$A$1:$P$1,0))),INDEX($A57:$P57,MATCH(Settings!$B$8,$A$1:$P$1,0)),DATE(VALUE(LEFT(IFERROR(TRIM(INDEX($A57:$P57,MATCH(Settings!$B$8,$A$1:$P$1,0))&amp;""),""),4)),VALUE(MID(IFERROR(TRIM(INDEX($A57:$P57,MATCH(Settings!$B$8,$A$1:$P$1,0))&amp;""),""),6,2)),VALUE(MID(IFERROR(TRIM(INDEX($A57:$P57,MATCH(Settings!$B$8,$A$1:$P$1,0))&amp;""),""),9,2)))+TIME(VALUE(MID(IFERROR(TRIM(INDEX($A57:$P57,MATCH(Settings!$B$8,$A$1:$P$1,0))&amp;""),""),12,2)),VALUE(MID(IFERROR(TRIM(INDEX($A57:$P57,MATCH(Settings!$B$8,$A$1:$P$1,0))&amp;""),""),15,2)),VALUE(MID(IFERROR(TRIM(INDEX($A57:$P57,MATCH(Settings!$B$8,$A$1:$P$1,0))&amp;""),""),18,2)))),"")),""))</f>
        <v/>
      </c>
      <c r="V57" s="22">
        <f>IF(ISNUMBER($U57),DATE(YEAR($U57),MONTH($U57),1),"")</f>
        <v/>
      </c>
      <c r="W57" s="23">
        <f>IF(IFERROR(TRIM(INDEX($A57:$P57,MATCH(Settings!$B$10,$A$1:$P$1,0))&amp;""),"")&lt;&gt;"",IFERROR(TRIM(INDEX($A57:$P57,MATCH(Settings!$B$10,$A$1:$P$1,0))&amp;""),""),IFERROR(TRIM(INDEX($A57:$P57,MATCH(Settings!$B$11,$A$1:$P$1,0))&amp;""),""))</f>
        <v/>
      </c>
      <c r="X57" s="23">
        <f>IFERROR(TRIM(INDEX($A57:$P57,MATCH(Settings!$B$11,$A$1:$P$1,0))&amp;""),"")</f>
        <v/>
      </c>
      <c r="Y57" s="23">
        <f>IFERROR(TRIM(INDEX($A57:$P57,MATCH(Settings!$B$12,$A$1:$P$1,0))&amp;""),"")</f>
        <v/>
      </c>
      <c r="Z57" s="23">
        <f>IFERROR(TRIM(INDEX($A57:$P57,MATCH(Settings!$B$15,$A$1:$P$1,0))&amp;""),"")</f>
        <v/>
      </c>
      <c r="AA57" s="24">
        <f>IFERROR(IF(TRIM(INDEX($A57:$P57,MATCH(Settings!$B$13,$A$1:$P$1,0))&amp;"")="","",VALUE(TRIM(INDEX($A57:$P57,MATCH(Settings!$B$13,$A$1:$P$1,0))&amp;""))),"")</f>
        <v/>
      </c>
      <c r="AB57" s="24">
        <f>IF(NOT(ISNUMBER($AA57)),"",IF(TRIM($R57&amp;"")="Yes",$AA57,0))</f>
        <v/>
      </c>
      <c r="AC57" s="25">
        <f>IF(OR(NOT(ISNUMBER($AB57)),NOT(ISNUMBER(Settings!$D$2))),"",$AB57*Settings!$D$2)</f>
        <v/>
      </c>
      <c r="AD57" s="23">
        <f>IF(AND($AE57="",IFERROR(TRIM(INDEX($A57:$P57,MATCH(Settings!$B$13,$A$1:$P$1,0))&amp;""),"")=""),"",IF((IF($AE57="","; no name or email","")&amp;IF(IFERROR(TRIM(INDEX($A57:$P57,MATCH(Settings!$B$13,$A$1:$P$1,0))&amp;""),"")="","; no hours",IF(NOT(ISNUMBER($AA57)),"; hours not a number",IF($AA57&lt;=0,"; hours zero or less",IF(AND(ISNUMBER(Settings!$D$3),$AA57&gt;Settings!$D$3),"; over "&amp;Settings!$D$3&amp;" hours",""))))&amp;IF(NOT(ISNUMBER($U57)),"; no date",IF($U57&gt;TODAY(),"; date in the future",""))&amp;IF(AND($AE57&lt;&gt;"",ISNUMBER($U57)),IF(COUNTIFS($AE$2:$AE$1001,$AE57,$U$2:$U$1001,$U57,$Y$2:$Y$1001,$Y57)&gt;1,"; possible duplicate",""),""))="","OK",MID(IF($AE57="","; no name or email","")&amp;IF(IFERROR(TRIM(INDEX($A57:$P57,MATCH(Settings!$B$13,$A$1:$P$1,0))&amp;""),"")="","; no hours",IF(NOT(ISNUMBER($AA57)),"; hours not a number",IF($AA57&lt;=0,"; hours zero or less",IF(AND(ISNUMBER(Settings!$D$3),$AA57&gt;Settings!$D$3),"; over "&amp;Settings!$D$3&amp;" hours",""))))&amp;IF(NOT(ISNUMBER($U57)),"; no date",IF($U57&gt;TODAY(),"; date in the future",""))&amp;IF(AND($AE57&lt;&gt;"",ISNUMBER($U57)),IF(COUNTIFS($AE$2:$AE$1001,$AE57,$U$2:$U$1001,$U57,$Y$2:$Y$1001,$Y57)&gt;1,"; possible duplicate",""),""),3,300)))</f>
        <v/>
      </c>
      <c r="AE57" s="26">
        <f>IF(IFERROR(TRIM(INDEX($A57:$P57,MATCH(Settings!$B$11,$A$1:$P$1,0))&amp;""),"")&lt;&gt;"",LOWER(IFERROR(TRIM(INDEX($A57:$P57,MATCH(Settings!$B$11,$A$1:$P$1,0))&amp;""),"")),LOWER(IFERROR(TRIM(INDEX($A57:$P57,MATCH(Settings!$B$10,$A$1:$P$1,0))&amp;""),"")))</f>
        <v/>
      </c>
      <c r="AF57" s="26">
        <f>IF($AE57="","",IF(COUNTIF($AE$2:$AE57,$AE57)=1,MAX($AF$1:$AF56)+1,""))</f>
        <v/>
      </c>
      <c r="AG57" s="26">
        <f>IF(OR($AE57="",NOT(ISNUMBER($V57))),"",IF(COUNTIFS($AE$2:$AE57,$AE57,$V$2:$V57,$V57)=1,1,0))</f>
        <v/>
      </c>
      <c r="AH57" s="26">
        <f>IF(ISNUMBER($U57),$U57,0)</f>
        <v/>
      </c>
    </row>
    <row r="58">
      <c r="R58" s="27" t="n"/>
      <c r="S58" s="27" t="n"/>
      <c r="U58" s="21">
        <f>IF(ISNUMBER(IFERROR(IF(TRIM(INDEX($A58:$P58,MATCH(Settings!$B$9,$A$1:$P$1,0))&amp;"")="","",IF(ISNUMBER(INDEX($A58:$P58,MATCH(Settings!$B$9,$A$1:$P$1,0))),INT(INDEX($A58:$P58,MATCH(Settings!$B$9,$A$1:$P$1,0))),DATE(VALUE(LEFT(INDEX($A58:$P58,MATCH(Settings!$B$9,$A$1:$P$1,0)),4)),VALUE(MID(INDEX($A58:$P58,MATCH(Settings!$B$9,$A$1:$P$1,0)),6,2)),VALUE(MID(INDEX($A58:$P58,MATCH(Settings!$B$9,$A$1:$P$1,0)),9,2))))),"")),IFERROR(IF(TRIM(INDEX($A58:$P58,MATCH(Settings!$B$9,$A$1:$P$1,0))&amp;"")="","",IF(ISNUMBER(INDEX($A58:$P58,MATCH(Settings!$B$9,$A$1:$P$1,0))),INT(INDEX($A58:$P58,MATCH(Settings!$B$9,$A$1:$P$1,0))),DATE(VALUE(LEFT(INDEX($A58:$P58,MATCH(Settings!$B$9,$A$1:$P$1,0)),4)),VALUE(MID(INDEX($A58:$P58,MATCH(Settings!$B$9,$A$1:$P$1,0)),6,2)),VALUE(MID(INDEX($A58:$P58,MATCH(Settings!$B$9,$A$1:$P$1,0)),9,2))))),""),IFERROR(INT(IFERROR(IF(ISNUMBER(INDEX($A58:$P58,MATCH(Settings!$B$8,$A$1:$P$1,0))),INDEX($A58:$P58,MATCH(Settings!$B$8,$A$1:$P$1,0)),DATE(VALUE(LEFT(IFERROR(TRIM(INDEX($A58:$P58,MATCH(Settings!$B$8,$A$1:$P$1,0))&amp;""),""),4)),VALUE(MID(IFERROR(TRIM(INDEX($A58:$P58,MATCH(Settings!$B$8,$A$1:$P$1,0))&amp;""),""),6,2)),VALUE(MID(IFERROR(TRIM(INDEX($A58:$P58,MATCH(Settings!$B$8,$A$1:$P$1,0))&amp;""),""),9,2)))+TIME(VALUE(MID(IFERROR(TRIM(INDEX($A58:$P58,MATCH(Settings!$B$8,$A$1:$P$1,0))&amp;""),""),12,2)),VALUE(MID(IFERROR(TRIM(INDEX($A58:$P58,MATCH(Settings!$B$8,$A$1:$P$1,0))&amp;""),""),15,2)),VALUE(MID(IFERROR(TRIM(INDEX($A58:$P58,MATCH(Settings!$B$8,$A$1:$P$1,0))&amp;""),""),18,2)))),"")),""))</f>
        <v/>
      </c>
      <c r="V58" s="22">
        <f>IF(ISNUMBER($U58),DATE(YEAR($U58),MONTH($U58),1),"")</f>
        <v/>
      </c>
      <c r="W58" s="23">
        <f>IF(IFERROR(TRIM(INDEX($A58:$P58,MATCH(Settings!$B$10,$A$1:$P$1,0))&amp;""),"")&lt;&gt;"",IFERROR(TRIM(INDEX($A58:$P58,MATCH(Settings!$B$10,$A$1:$P$1,0))&amp;""),""),IFERROR(TRIM(INDEX($A58:$P58,MATCH(Settings!$B$11,$A$1:$P$1,0))&amp;""),""))</f>
        <v/>
      </c>
      <c r="X58" s="23">
        <f>IFERROR(TRIM(INDEX($A58:$P58,MATCH(Settings!$B$11,$A$1:$P$1,0))&amp;""),"")</f>
        <v/>
      </c>
      <c r="Y58" s="23">
        <f>IFERROR(TRIM(INDEX($A58:$P58,MATCH(Settings!$B$12,$A$1:$P$1,0))&amp;""),"")</f>
        <v/>
      </c>
      <c r="Z58" s="23">
        <f>IFERROR(TRIM(INDEX($A58:$P58,MATCH(Settings!$B$15,$A$1:$P$1,0))&amp;""),"")</f>
        <v/>
      </c>
      <c r="AA58" s="24">
        <f>IFERROR(IF(TRIM(INDEX($A58:$P58,MATCH(Settings!$B$13,$A$1:$P$1,0))&amp;"")="","",VALUE(TRIM(INDEX($A58:$P58,MATCH(Settings!$B$13,$A$1:$P$1,0))&amp;""))),"")</f>
        <v/>
      </c>
      <c r="AB58" s="24">
        <f>IF(NOT(ISNUMBER($AA58)),"",IF(TRIM($R58&amp;"")="Yes",$AA58,0))</f>
        <v/>
      </c>
      <c r="AC58" s="25">
        <f>IF(OR(NOT(ISNUMBER($AB58)),NOT(ISNUMBER(Settings!$D$2))),"",$AB58*Settings!$D$2)</f>
        <v/>
      </c>
      <c r="AD58" s="23">
        <f>IF(AND($AE58="",IFERROR(TRIM(INDEX($A58:$P58,MATCH(Settings!$B$13,$A$1:$P$1,0))&amp;""),"")=""),"",IF((IF($AE58="","; no name or email","")&amp;IF(IFERROR(TRIM(INDEX($A58:$P58,MATCH(Settings!$B$13,$A$1:$P$1,0))&amp;""),"")="","; no hours",IF(NOT(ISNUMBER($AA58)),"; hours not a number",IF($AA58&lt;=0,"; hours zero or less",IF(AND(ISNUMBER(Settings!$D$3),$AA58&gt;Settings!$D$3),"; over "&amp;Settings!$D$3&amp;" hours",""))))&amp;IF(NOT(ISNUMBER($U58)),"; no date",IF($U58&gt;TODAY(),"; date in the future",""))&amp;IF(AND($AE58&lt;&gt;"",ISNUMBER($U58)),IF(COUNTIFS($AE$2:$AE$1001,$AE58,$U$2:$U$1001,$U58,$Y$2:$Y$1001,$Y58)&gt;1,"; possible duplicate",""),""))="","OK",MID(IF($AE58="","; no name or email","")&amp;IF(IFERROR(TRIM(INDEX($A58:$P58,MATCH(Settings!$B$13,$A$1:$P$1,0))&amp;""),"")="","; no hours",IF(NOT(ISNUMBER($AA58)),"; hours not a number",IF($AA58&lt;=0,"; hours zero or less",IF(AND(ISNUMBER(Settings!$D$3),$AA58&gt;Settings!$D$3),"; over "&amp;Settings!$D$3&amp;" hours",""))))&amp;IF(NOT(ISNUMBER($U58)),"; no date",IF($U58&gt;TODAY(),"; date in the future",""))&amp;IF(AND($AE58&lt;&gt;"",ISNUMBER($U58)),IF(COUNTIFS($AE$2:$AE$1001,$AE58,$U$2:$U$1001,$U58,$Y$2:$Y$1001,$Y58)&gt;1,"; possible duplicate",""),""),3,300)))</f>
        <v/>
      </c>
      <c r="AE58" s="26">
        <f>IF(IFERROR(TRIM(INDEX($A58:$P58,MATCH(Settings!$B$11,$A$1:$P$1,0))&amp;""),"")&lt;&gt;"",LOWER(IFERROR(TRIM(INDEX($A58:$P58,MATCH(Settings!$B$11,$A$1:$P$1,0))&amp;""),"")),LOWER(IFERROR(TRIM(INDEX($A58:$P58,MATCH(Settings!$B$10,$A$1:$P$1,0))&amp;""),"")))</f>
        <v/>
      </c>
      <c r="AF58" s="26">
        <f>IF($AE58="","",IF(COUNTIF($AE$2:$AE58,$AE58)=1,MAX($AF$1:$AF57)+1,""))</f>
        <v/>
      </c>
      <c r="AG58" s="26">
        <f>IF(OR($AE58="",NOT(ISNUMBER($V58))),"",IF(COUNTIFS($AE$2:$AE58,$AE58,$V$2:$V58,$V58)=1,1,0))</f>
        <v/>
      </c>
      <c r="AH58" s="26">
        <f>IF(ISNUMBER($U58),$U58,0)</f>
        <v/>
      </c>
    </row>
    <row r="59">
      <c r="R59" s="27" t="n"/>
      <c r="S59" s="27" t="n"/>
      <c r="U59" s="21">
        <f>IF(ISNUMBER(IFERROR(IF(TRIM(INDEX($A59:$P59,MATCH(Settings!$B$9,$A$1:$P$1,0))&amp;"")="","",IF(ISNUMBER(INDEX($A59:$P59,MATCH(Settings!$B$9,$A$1:$P$1,0))),INT(INDEX($A59:$P59,MATCH(Settings!$B$9,$A$1:$P$1,0))),DATE(VALUE(LEFT(INDEX($A59:$P59,MATCH(Settings!$B$9,$A$1:$P$1,0)),4)),VALUE(MID(INDEX($A59:$P59,MATCH(Settings!$B$9,$A$1:$P$1,0)),6,2)),VALUE(MID(INDEX($A59:$P59,MATCH(Settings!$B$9,$A$1:$P$1,0)),9,2))))),"")),IFERROR(IF(TRIM(INDEX($A59:$P59,MATCH(Settings!$B$9,$A$1:$P$1,0))&amp;"")="","",IF(ISNUMBER(INDEX($A59:$P59,MATCH(Settings!$B$9,$A$1:$P$1,0))),INT(INDEX($A59:$P59,MATCH(Settings!$B$9,$A$1:$P$1,0))),DATE(VALUE(LEFT(INDEX($A59:$P59,MATCH(Settings!$B$9,$A$1:$P$1,0)),4)),VALUE(MID(INDEX($A59:$P59,MATCH(Settings!$B$9,$A$1:$P$1,0)),6,2)),VALUE(MID(INDEX($A59:$P59,MATCH(Settings!$B$9,$A$1:$P$1,0)),9,2))))),""),IFERROR(INT(IFERROR(IF(ISNUMBER(INDEX($A59:$P59,MATCH(Settings!$B$8,$A$1:$P$1,0))),INDEX($A59:$P59,MATCH(Settings!$B$8,$A$1:$P$1,0)),DATE(VALUE(LEFT(IFERROR(TRIM(INDEX($A59:$P59,MATCH(Settings!$B$8,$A$1:$P$1,0))&amp;""),""),4)),VALUE(MID(IFERROR(TRIM(INDEX($A59:$P59,MATCH(Settings!$B$8,$A$1:$P$1,0))&amp;""),""),6,2)),VALUE(MID(IFERROR(TRIM(INDEX($A59:$P59,MATCH(Settings!$B$8,$A$1:$P$1,0))&amp;""),""),9,2)))+TIME(VALUE(MID(IFERROR(TRIM(INDEX($A59:$P59,MATCH(Settings!$B$8,$A$1:$P$1,0))&amp;""),""),12,2)),VALUE(MID(IFERROR(TRIM(INDEX($A59:$P59,MATCH(Settings!$B$8,$A$1:$P$1,0))&amp;""),""),15,2)),VALUE(MID(IFERROR(TRIM(INDEX($A59:$P59,MATCH(Settings!$B$8,$A$1:$P$1,0))&amp;""),""),18,2)))),"")),""))</f>
        <v/>
      </c>
      <c r="V59" s="22">
        <f>IF(ISNUMBER($U59),DATE(YEAR($U59),MONTH($U59),1),"")</f>
        <v/>
      </c>
      <c r="W59" s="23">
        <f>IF(IFERROR(TRIM(INDEX($A59:$P59,MATCH(Settings!$B$10,$A$1:$P$1,0))&amp;""),"")&lt;&gt;"",IFERROR(TRIM(INDEX($A59:$P59,MATCH(Settings!$B$10,$A$1:$P$1,0))&amp;""),""),IFERROR(TRIM(INDEX($A59:$P59,MATCH(Settings!$B$11,$A$1:$P$1,0))&amp;""),""))</f>
        <v/>
      </c>
      <c r="X59" s="23">
        <f>IFERROR(TRIM(INDEX($A59:$P59,MATCH(Settings!$B$11,$A$1:$P$1,0))&amp;""),"")</f>
        <v/>
      </c>
      <c r="Y59" s="23">
        <f>IFERROR(TRIM(INDEX($A59:$P59,MATCH(Settings!$B$12,$A$1:$P$1,0))&amp;""),"")</f>
        <v/>
      </c>
      <c r="Z59" s="23">
        <f>IFERROR(TRIM(INDEX($A59:$P59,MATCH(Settings!$B$15,$A$1:$P$1,0))&amp;""),"")</f>
        <v/>
      </c>
      <c r="AA59" s="24">
        <f>IFERROR(IF(TRIM(INDEX($A59:$P59,MATCH(Settings!$B$13,$A$1:$P$1,0))&amp;"")="","",VALUE(TRIM(INDEX($A59:$P59,MATCH(Settings!$B$13,$A$1:$P$1,0))&amp;""))),"")</f>
        <v/>
      </c>
      <c r="AB59" s="24">
        <f>IF(NOT(ISNUMBER($AA59)),"",IF(TRIM($R59&amp;"")="Yes",$AA59,0))</f>
        <v/>
      </c>
      <c r="AC59" s="25">
        <f>IF(OR(NOT(ISNUMBER($AB59)),NOT(ISNUMBER(Settings!$D$2))),"",$AB59*Settings!$D$2)</f>
        <v/>
      </c>
      <c r="AD59" s="23">
        <f>IF(AND($AE59="",IFERROR(TRIM(INDEX($A59:$P59,MATCH(Settings!$B$13,$A$1:$P$1,0))&amp;""),"")=""),"",IF((IF($AE59="","; no name or email","")&amp;IF(IFERROR(TRIM(INDEX($A59:$P59,MATCH(Settings!$B$13,$A$1:$P$1,0))&amp;""),"")="","; no hours",IF(NOT(ISNUMBER($AA59)),"; hours not a number",IF($AA59&lt;=0,"; hours zero or less",IF(AND(ISNUMBER(Settings!$D$3),$AA59&gt;Settings!$D$3),"; over "&amp;Settings!$D$3&amp;" hours",""))))&amp;IF(NOT(ISNUMBER($U59)),"; no date",IF($U59&gt;TODAY(),"; date in the future",""))&amp;IF(AND($AE59&lt;&gt;"",ISNUMBER($U59)),IF(COUNTIFS($AE$2:$AE$1001,$AE59,$U$2:$U$1001,$U59,$Y$2:$Y$1001,$Y59)&gt;1,"; possible duplicate",""),""))="","OK",MID(IF($AE59="","; no name or email","")&amp;IF(IFERROR(TRIM(INDEX($A59:$P59,MATCH(Settings!$B$13,$A$1:$P$1,0))&amp;""),"")="","; no hours",IF(NOT(ISNUMBER($AA59)),"; hours not a number",IF($AA59&lt;=0,"; hours zero or less",IF(AND(ISNUMBER(Settings!$D$3),$AA59&gt;Settings!$D$3),"; over "&amp;Settings!$D$3&amp;" hours",""))))&amp;IF(NOT(ISNUMBER($U59)),"; no date",IF($U59&gt;TODAY(),"; date in the future",""))&amp;IF(AND($AE59&lt;&gt;"",ISNUMBER($U59)),IF(COUNTIFS($AE$2:$AE$1001,$AE59,$U$2:$U$1001,$U59,$Y$2:$Y$1001,$Y59)&gt;1,"; possible duplicate",""),""),3,300)))</f>
        <v/>
      </c>
      <c r="AE59" s="26">
        <f>IF(IFERROR(TRIM(INDEX($A59:$P59,MATCH(Settings!$B$11,$A$1:$P$1,0))&amp;""),"")&lt;&gt;"",LOWER(IFERROR(TRIM(INDEX($A59:$P59,MATCH(Settings!$B$11,$A$1:$P$1,0))&amp;""),"")),LOWER(IFERROR(TRIM(INDEX($A59:$P59,MATCH(Settings!$B$10,$A$1:$P$1,0))&amp;""),"")))</f>
        <v/>
      </c>
      <c r="AF59" s="26">
        <f>IF($AE59="","",IF(COUNTIF($AE$2:$AE59,$AE59)=1,MAX($AF$1:$AF58)+1,""))</f>
        <v/>
      </c>
      <c r="AG59" s="26">
        <f>IF(OR($AE59="",NOT(ISNUMBER($V59))),"",IF(COUNTIFS($AE$2:$AE59,$AE59,$V$2:$V59,$V59)=1,1,0))</f>
        <v/>
      </c>
      <c r="AH59" s="26">
        <f>IF(ISNUMBER($U59),$U59,0)</f>
        <v/>
      </c>
    </row>
    <row r="60">
      <c r="R60" s="27" t="n"/>
      <c r="S60" s="27" t="n"/>
      <c r="U60" s="21">
        <f>IF(ISNUMBER(IFERROR(IF(TRIM(INDEX($A60:$P60,MATCH(Settings!$B$9,$A$1:$P$1,0))&amp;"")="","",IF(ISNUMBER(INDEX($A60:$P60,MATCH(Settings!$B$9,$A$1:$P$1,0))),INT(INDEX($A60:$P60,MATCH(Settings!$B$9,$A$1:$P$1,0))),DATE(VALUE(LEFT(INDEX($A60:$P60,MATCH(Settings!$B$9,$A$1:$P$1,0)),4)),VALUE(MID(INDEX($A60:$P60,MATCH(Settings!$B$9,$A$1:$P$1,0)),6,2)),VALUE(MID(INDEX($A60:$P60,MATCH(Settings!$B$9,$A$1:$P$1,0)),9,2))))),"")),IFERROR(IF(TRIM(INDEX($A60:$P60,MATCH(Settings!$B$9,$A$1:$P$1,0))&amp;"")="","",IF(ISNUMBER(INDEX($A60:$P60,MATCH(Settings!$B$9,$A$1:$P$1,0))),INT(INDEX($A60:$P60,MATCH(Settings!$B$9,$A$1:$P$1,0))),DATE(VALUE(LEFT(INDEX($A60:$P60,MATCH(Settings!$B$9,$A$1:$P$1,0)),4)),VALUE(MID(INDEX($A60:$P60,MATCH(Settings!$B$9,$A$1:$P$1,0)),6,2)),VALUE(MID(INDEX($A60:$P60,MATCH(Settings!$B$9,$A$1:$P$1,0)),9,2))))),""),IFERROR(INT(IFERROR(IF(ISNUMBER(INDEX($A60:$P60,MATCH(Settings!$B$8,$A$1:$P$1,0))),INDEX($A60:$P60,MATCH(Settings!$B$8,$A$1:$P$1,0)),DATE(VALUE(LEFT(IFERROR(TRIM(INDEX($A60:$P60,MATCH(Settings!$B$8,$A$1:$P$1,0))&amp;""),""),4)),VALUE(MID(IFERROR(TRIM(INDEX($A60:$P60,MATCH(Settings!$B$8,$A$1:$P$1,0))&amp;""),""),6,2)),VALUE(MID(IFERROR(TRIM(INDEX($A60:$P60,MATCH(Settings!$B$8,$A$1:$P$1,0))&amp;""),""),9,2)))+TIME(VALUE(MID(IFERROR(TRIM(INDEX($A60:$P60,MATCH(Settings!$B$8,$A$1:$P$1,0))&amp;""),""),12,2)),VALUE(MID(IFERROR(TRIM(INDEX($A60:$P60,MATCH(Settings!$B$8,$A$1:$P$1,0))&amp;""),""),15,2)),VALUE(MID(IFERROR(TRIM(INDEX($A60:$P60,MATCH(Settings!$B$8,$A$1:$P$1,0))&amp;""),""),18,2)))),"")),""))</f>
        <v/>
      </c>
      <c r="V60" s="22">
        <f>IF(ISNUMBER($U60),DATE(YEAR($U60),MONTH($U60),1),"")</f>
        <v/>
      </c>
      <c r="W60" s="23">
        <f>IF(IFERROR(TRIM(INDEX($A60:$P60,MATCH(Settings!$B$10,$A$1:$P$1,0))&amp;""),"")&lt;&gt;"",IFERROR(TRIM(INDEX($A60:$P60,MATCH(Settings!$B$10,$A$1:$P$1,0))&amp;""),""),IFERROR(TRIM(INDEX($A60:$P60,MATCH(Settings!$B$11,$A$1:$P$1,0))&amp;""),""))</f>
        <v/>
      </c>
      <c r="X60" s="23">
        <f>IFERROR(TRIM(INDEX($A60:$P60,MATCH(Settings!$B$11,$A$1:$P$1,0))&amp;""),"")</f>
        <v/>
      </c>
      <c r="Y60" s="23">
        <f>IFERROR(TRIM(INDEX($A60:$P60,MATCH(Settings!$B$12,$A$1:$P$1,0))&amp;""),"")</f>
        <v/>
      </c>
      <c r="Z60" s="23">
        <f>IFERROR(TRIM(INDEX($A60:$P60,MATCH(Settings!$B$15,$A$1:$P$1,0))&amp;""),"")</f>
        <v/>
      </c>
      <c r="AA60" s="24">
        <f>IFERROR(IF(TRIM(INDEX($A60:$P60,MATCH(Settings!$B$13,$A$1:$P$1,0))&amp;"")="","",VALUE(TRIM(INDEX($A60:$P60,MATCH(Settings!$B$13,$A$1:$P$1,0))&amp;""))),"")</f>
        <v/>
      </c>
      <c r="AB60" s="24">
        <f>IF(NOT(ISNUMBER($AA60)),"",IF(TRIM($R60&amp;"")="Yes",$AA60,0))</f>
        <v/>
      </c>
      <c r="AC60" s="25">
        <f>IF(OR(NOT(ISNUMBER($AB60)),NOT(ISNUMBER(Settings!$D$2))),"",$AB60*Settings!$D$2)</f>
        <v/>
      </c>
      <c r="AD60" s="23">
        <f>IF(AND($AE60="",IFERROR(TRIM(INDEX($A60:$P60,MATCH(Settings!$B$13,$A$1:$P$1,0))&amp;""),"")=""),"",IF((IF($AE60="","; no name or email","")&amp;IF(IFERROR(TRIM(INDEX($A60:$P60,MATCH(Settings!$B$13,$A$1:$P$1,0))&amp;""),"")="","; no hours",IF(NOT(ISNUMBER($AA60)),"; hours not a number",IF($AA60&lt;=0,"; hours zero or less",IF(AND(ISNUMBER(Settings!$D$3),$AA60&gt;Settings!$D$3),"; over "&amp;Settings!$D$3&amp;" hours",""))))&amp;IF(NOT(ISNUMBER($U60)),"; no date",IF($U60&gt;TODAY(),"; date in the future",""))&amp;IF(AND($AE60&lt;&gt;"",ISNUMBER($U60)),IF(COUNTIFS($AE$2:$AE$1001,$AE60,$U$2:$U$1001,$U60,$Y$2:$Y$1001,$Y60)&gt;1,"; possible duplicate",""),""))="","OK",MID(IF($AE60="","; no name or email","")&amp;IF(IFERROR(TRIM(INDEX($A60:$P60,MATCH(Settings!$B$13,$A$1:$P$1,0))&amp;""),"")="","; no hours",IF(NOT(ISNUMBER($AA60)),"; hours not a number",IF($AA60&lt;=0,"; hours zero or less",IF(AND(ISNUMBER(Settings!$D$3),$AA60&gt;Settings!$D$3),"; over "&amp;Settings!$D$3&amp;" hours",""))))&amp;IF(NOT(ISNUMBER($U60)),"; no date",IF($U60&gt;TODAY(),"; date in the future",""))&amp;IF(AND($AE60&lt;&gt;"",ISNUMBER($U60)),IF(COUNTIFS($AE$2:$AE$1001,$AE60,$U$2:$U$1001,$U60,$Y$2:$Y$1001,$Y60)&gt;1,"; possible duplicate",""),""),3,300)))</f>
        <v/>
      </c>
      <c r="AE60" s="26">
        <f>IF(IFERROR(TRIM(INDEX($A60:$P60,MATCH(Settings!$B$11,$A$1:$P$1,0))&amp;""),"")&lt;&gt;"",LOWER(IFERROR(TRIM(INDEX($A60:$P60,MATCH(Settings!$B$11,$A$1:$P$1,0))&amp;""),"")),LOWER(IFERROR(TRIM(INDEX($A60:$P60,MATCH(Settings!$B$10,$A$1:$P$1,0))&amp;""),"")))</f>
        <v/>
      </c>
      <c r="AF60" s="26">
        <f>IF($AE60="","",IF(COUNTIF($AE$2:$AE60,$AE60)=1,MAX($AF$1:$AF59)+1,""))</f>
        <v/>
      </c>
      <c r="AG60" s="26">
        <f>IF(OR($AE60="",NOT(ISNUMBER($V60))),"",IF(COUNTIFS($AE$2:$AE60,$AE60,$V$2:$V60,$V60)=1,1,0))</f>
        <v/>
      </c>
      <c r="AH60" s="26">
        <f>IF(ISNUMBER($U60),$U60,0)</f>
        <v/>
      </c>
    </row>
    <row r="61">
      <c r="R61" s="27" t="n"/>
      <c r="S61" s="27" t="n"/>
      <c r="U61" s="21">
        <f>IF(ISNUMBER(IFERROR(IF(TRIM(INDEX($A61:$P61,MATCH(Settings!$B$9,$A$1:$P$1,0))&amp;"")="","",IF(ISNUMBER(INDEX($A61:$P61,MATCH(Settings!$B$9,$A$1:$P$1,0))),INT(INDEX($A61:$P61,MATCH(Settings!$B$9,$A$1:$P$1,0))),DATE(VALUE(LEFT(INDEX($A61:$P61,MATCH(Settings!$B$9,$A$1:$P$1,0)),4)),VALUE(MID(INDEX($A61:$P61,MATCH(Settings!$B$9,$A$1:$P$1,0)),6,2)),VALUE(MID(INDEX($A61:$P61,MATCH(Settings!$B$9,$A$1:$P$1,0)),9,2))))),"")),IFERROR(IF(TRIM(INDEX($A61:$P61,MATCH(Settings!$B$9,$A$1:$P$1,0))&amp;"")="","",IF(ISNUMBER(INDEX($A61:$P61,MATCH(Settings!$B$9,$A$1:$P$1,0))),INT(INDEX($A61:$P61,MATCH(Settings!$B$9,$A$1:$P$1,0))),DATE(VALUE(LEFT(INDEX($A61:$P61,MATCH(Settings!$B$9,$A$1:$P$1,0)),4)),VALUE(MID(INDEX($A61:$P61,MATCH(Settings!$B$9,$A$1:$P$1,0)),6,2)),VALUE(MID(INDEX($A61:$P61,MATCH(Settings!$B$9,$A$1:$P$1,0)),9,2))))),""),IFERROR(INT(IFERROR(IF(ISNUMBER(INDEX($A61:$P61,MATCH(Settings!$B$8,$A$1:$P$1,0))),INDEX($A61:$P61,MATCH(Settings!$B$8,$A$1:$P$1,0)),DATE(VALUE(LEFT(IFERROR(TRIM(INDEX($A61:$P61,MATCH(Settings!$B$8,$A$1:$P$1,0))&amp;""),""),4)),VALUE(MID(IFERROR(TRIM(INDEX($A61:$P61,MATCH(Settings!$B$8,$A$1:$P$1,0))&amp;""),""),6,2)),VALUE(MID(IFERROR(TRIM(INDEX($A61:$P61,MATCH(Settings!$B$8,$A$1:$P$1,0))&amp;""),""),9,2)))+TIME(VALUE(MID(IFERROR(TRIM(INDEX($A61:$P61,MATCH(Settings!$B$8,$A$1:$P$1,0))&amp;""),""),12,2)),VALUE(MID(IFERROR(TRIM(INDEX($A61:$P61,MATCH(Settings!$B$8,$A$1:$P$1,0))&amp;""),""),15,2)),VALUE(MID(IFERROR(TRIM(INDEX($A61:$P61,MATCH(Settings!$B$8,$A$1:$P$1,0))&amp;""),""),18,2)))),"")),""))</f>
        <v/>
      </c>
      <c r="V61" s="22">
        <f>IF(ISNUMBER($U61),DATE(YEAR($U61),MONTH($U61),1),"")</f>
        <v/>
      </c>
      <c r="W61" s="23">
        <f>IF(IFERROR(TRIM(INDEX($A61:$P61,MATCH(Settings!$B$10,$A$1:$P$1,0))&amp;""),"")&lt;&gt;"",IFERROR(TRIM(INDEX($A61:$P61,MATCH(Settings!$B$10,$A$1:$P$1,0))&amp;""),""),IFERROR(TRIM(INDEX($A61:$P61,MATCH(Settings!$B$11,$A$1:$P$1,0))&amp;""),""))</f>
        <v/>
      </c>
      <c r="X61" s="23">
        <f>IFERROR(TRIM(INDEX($A61:$P61,MATCH(Settings!$B$11,$A$1:$P$1,0))&amp;""),"")</f>
        <v/>
      </c>
      <c r="Y61" s="23">
        <f>IFERROR(TRIM(INDEX($A61:$P61,MATCH(Settings!$B$12,$A$1:$P$1,0))&amp;""),"")</f>
        <v/>
      </c>
      <c r="Z61" s="23">
        <f>IFERROR(TRIM(INDEX($A61:$P61,MATCH(Settings!$B$15,$A$1:$P$1,0))&amp;""),"")</f>
        <v/>
      </c>
      <c r="AA61" s="24">
        <f>IFERROR(IF(TRIM(INDEX($A61:$P61,MATCH(Settings!$B$13,$A$1:$P$1,0))&amp;"")="","",VALUE(TRIM(INDEX($A61:$P61,MATCH(Settings!$B$13,$A$1:$P$1,0))&amp;""))),"")</f>
        <v/>
      </c>
      <c r="AB61" s="24">
        <f>IF(NOT(ISNUMBER($AA61)),"",IF(TRIM($R61&amp;"")="Yes",$AA61,0))</f>
        <v/>
      </c>
      <c r="AC61" s="25">
        <f>IF(OR(NOT(ISNUMBER($AB61)),NOT(ISNUMBER(Settings!$D$2))),"",$AB61*Settings!$D$2)</f>
        <v/>
      </c>
      <c r="AD61" s="23">
        <f>IF(AND($AE61="",IFERROR(TRIM(INDEX($A61:$P61,MATCH(Settings!$B$13,$A$1:$P$1,0))&amp;""),"")=""),"",IF((IF($AE61="","; no name or email","")&amp;IF(IFERROR(TRIM(INDEX($A61:$P61,MATCH(Settings!$B$13,$A$1:$P$1,0))&amp;""),"")="","; no hours",IF(NOT(ISNUMBER($AA61)),"; hours not a number",IF($AA61&lt;=0,"; hours zero or less",IF(AND(ISNUMBER(Settings!$D$3),$AA61&gt;Settings!$D$3),"; over "&amp;Settings!$D$3&amp;" hours",""))))&amp;IF(NOT(ISNUMBER($U61)),"; no date",IF($U61&gt;TODAY(),"; date in the future",""))&amp;IF(AND($AE61&lt;&gt;"",ISNUMBER($U61)),IF(COUNTIFS($AE$2:$AE$1001,$AE61,$U$2:$U$1001,$U61,$Y$2:$Y$1001,$Y61)&gt;1,"; possible duplicate",""),""))="","OK",MID(IF($AE61="","; no name or email","")&amp;IF(IFERROR(TRIM(INDEX($A61:$P61,MATCH(Settings!$B$13,$A$1:$P$1,0))&amp;""),"")="","; no hours",IF(NOT(ISNUMBER($AA61)),"; hours not a number",IF($AA61&lt;=0,"; hours zero or less",IF(AND(ISNUMBER(Settings!$D$3),$AA61&gt;Settings!$D$3),"; over "&amp;Settings!$D$3&amp;" hours",""))))&amp;IF(NOT(ISNUMBER($U61)),"; no date",IF($U61&gt;TODAY(),"; date in the future",""))&amp;IF(AND($AE61&lt;&gt;"",ISNUMBER($U61)),IF(COUNTIFS($AE$2:$AE$1001,$AE61,$U$2:$U$1001,$U61,$Y$2:$Y$1001,$Y61)&gt;1,"; possible duplicate",""),""),3,300)))</f>
        <v/>
      </c>
      <c r="AE61" s="26">
        <f>IF(IFERROR(TRIM(INDEX($A61:$P61,MATCH(Settings!$B$11,$A$1:$P$1,0))&amp;""),"")&lt;&gt;"",LOWER(IFERROR(TRIM(INDEX($A61:$P61,MATCH(Settings!$B$11,$A$1:$P$1,0))&amp;""),"")),LOWER(IFERROR(TRIM(INDEX($A61:$P61,MATCH(Settings!$B$10,$A$1:$P$1,0))&amp;""),"")))</f>
        <v/>
      </c>
      <c r="AF61" s="26">
        <f>IF($AE61="","",IF(COUNTIF($AE$2:$AE61,$AE61)=1,MAX($AF$1:$AF60)+1,""))</f>
        <v/>
      </c>
      <c r="AG61" s="26">
        <f>IF(OR($AE61="",NOT(ISNUMBER($V61))),"",IF(COUNTIFS($AE$2:$AE61,$AE61,$V$2:$V61,$V61)=1,1,0))</f>
        <v/>
      </c>
      <c r="AH61" s="26">
        <f>IF(ISNUMBER($U61),$U61,0)</f>
        <v/>
      </c>
    </row>
    <row r="62">
      <c r="R62" s="27" t="n"/>
      <c r="S62" s="27" t="n"/>
      <c r="U62" s="21">
        <f>IF(ISNUMBER(IFERROR(IF(TRIM(INDEX($A62:$P62,MATCH(Settings!$B$9,$A$1:$P$1,0))&amp;"")="","",IF(ISNUMBER(INDEX($A62:$P62,MATCH(Settings!$B$9,$A$1:$P$1,0))),INT(INDEX($A62:$P62,MATCH(Settings!$B$9,$A$1:$P$1,0))),DATE(VALUE(LEFT(INDEX($A62:$P62,MATCH(Settings!$B$9,$A$1:$P$1,0)),4)),VALUE(MID(INDEX($A62:$P62,MATCH(Settings!$B$9,$A$1:$P$1,0)),6,2)),VALUE(MID(INDEX($A62:$P62,MATCH(Settings!$B$9,$A$1:$P$1,0)),9,2))))),"")),IFERROR(IF(TRIM(INDEX($A62:$P62,MATCH(Settings!$B$9,$A$1:$P$1,0))&amp;"")="","",IF(ISNUMBER(INDEX($A62:$P62,MATCH(Settings!$B$9,$A$1:$P$1,0))),INT(INDEX($A62:$P62,MATCH(Settings!$B$9,$A$1:$P$1,0))),DATE(VALUE(LEFT(INDEX($A62:$P62,MATCH(Settings!$B$9,$A$1:$P$1,0)),4)),VALUE(MID(INDEX($A62:$P62,MATCH(Settings!$B$9,$A$1:$P$1,0)),6,2)),VALUE(MID(INDEX($A62:$P62,MATCH(Settings!$B$9,$A$1:$P$1,0)),9,2))))),""),IFERROR(INT(IFERROR(IF(ISNUMBER(INDEX($A62:$P62,MATCH(Settings!$B$8,$A$1:$P$1,0))),INDEX($A62:$P62,MATCH(Settings!$B$8,$A$1:$P$1,0)),DATE(VALUE(LEFT(IFERROR(TRIM(INDEX($A62:$P62,MATCH(Settings!$B$8,$A$1:$P$1,0))&amp;""),""),4)),VALUE(MID(IFERROR(TRIM(INDEX($A62:$P62,MATCH(Settings!$B$8,$A$1:$P$1,0))&amp;""),""),6,2)),VALUE(MID(IFERROR(TRIM(INDEX($A62:$P62,MATCH(Settings!$B$8,$A$1:$P$1,0))&amp;""),""),9,2)))+TIME(VALUE(MID(IFERROR(TRIM(INDEX($A62:$P62,MATCH(Settings!$B$8,$A$1:$P$1,0))&amp;""),""),12,2)),VALUE(MID(IFERROR(TRIM(INDEX($A62:$P62,MATCH(Settings!$B$8,$A$1:$P$1,0))&amp;""),""),15,2)),VALUE(MID(IFERROR(TRIM(INDEX($A62:$P62,MATCH(Settings!$B$8,$A$1:$P$1,0))&amp;""),""),18,2)))),"")),""))</f>
        <v/>
      </c>
      <c r="V62" s="22">
        <f>IF(ISNUMBER($U62),DATE(YEAR($U62),MONTH($U62),1),"")</f>
        <v/>
      </c>
      <c r="W62" s="23">
        <f>IF(IFERROR(TRIM(INDEX($A62:$P62,MATCH(Settings!$B$10,$A$1:$P$1,0))&amp;""),"")&lt;&gt;"",IFERROR(TRIM(INDEX($A62:$P62,MATCH(Settings!$B$10,$A$1:$P$1,0))&amp;""),""),IFERROR(TRIM(INDEX($A62:$P62,MATCH(Settings!$B$11,$A$1:$P$1,0))&amp;""),""))</f>
        <v/>
      </c>
      <c r="X62" s="23">
        <f>IFERROR(TRIM(INDEX($A62:$P62,MATCH(Settings!$B$11,$A$1:$P$1,0))&amp;""),"")</f>
        <v/>
      </c>
      <c r="Y62" s="23">
        <f>IFERROR(TRIM(INDEX($A62:$P62,MATCH(Settings!$B$12,$A$1:$P$1,0))&amp;""),"")</f>
        <v/>
      </c>
      <c r="Z62" s="23">
        <f>IFERROR(TRIM(INDEX($A62:$P62,MATCH(Settings!$B$15,$A$1:$P$1,0))&amp;""),"")</f>
        <v/>
      </c>
      <c r="AA62" s="24">
        <f>IFERROR(IF(TRIM(INDEX($A62:$P62,MATCH(Settings!$B$13,$A$1:$P$1,0))&amp;"")="","",VALUE(TRIM(INDEX($A62:$P62,MATCH(Settings!$B$13,$A$1:$P$1,0))&amp;""))),"")</f>
        <v/>
      </c>
      <c r="AB62" s="24">
        <f>IF(NOT(ISNUMBER($AA62)),"",IF(TRIM($R62&amp;"")="Yes",$AA62,0))</f>
        <v/>
      </c>
      <c r="AC62" s="25">
        <f>IF(OR(NOT(ISNUMBER($AB62)),NOT(ISNUMBER(Settings!$D$2))),"",$AB62*Settings!$D$2)</f>
        <v/>
      </c>
      <c r="AD62" s="23">
        <f>IF(AND($AE62="",IFERROR(TRIM(INDEX($A62:$P62,MATCH(Settings!$B$13,$A$1:$P$1,0))&amp;""),"")=""),"",IF((IF($AE62="","; no name or email","")&amp;IF(IFERROR(TRIM(INDEX($A62:$P62,MATCH(Settings!$B$13,$A$1:$P$1,0))&amp;""),"")="","; no hours",IF(NOT(ISNUMBER($AA62)),"; hours not a number",IF($AA62&lt;=0,"; hours zero or less",IF(AND(ISNUMBER(Settings!$D$3),$AA62&gt;Settings!$D$3),"; over "&amp;Settings!$D$3&amp;" hours",""))))&amp;IF(NOT(ISNUMBER($U62)),"; no date",IF($U62&gt;TODAY(),"; date in the future",""))&amp;IF(AND($AE62&lt;&gt;"",ISNUMBER($U62)),IF(COUNTIFS($AE$2:$AE$1001,$AE62,$U$2:$U$1001,$U62,$Y$2:$Y$1001,$Y62)&gt;1,"; possible duplicate",""),""))="","OK",MID(IF($AE62="","; no name or email","")&amp;IF(IFERROR(TRIM(INDEX($A62:$P62,MATCH(Settings!$B$13,$A$1:$P$1,0))&amp;""),"")="","; no hours",IF(NOT(ISNUMBER($AA62)),"; hours not a number",IF($AA62&lt;=0,"; hours zero or less",IF(AND(ISNUMBER(Settings!$D$3),$AA62&gt;Settings!$D$3),"; over "&amp;Settings!$D$3&amp;" hours",""))))&amp;IF(NOT(ISNUMBER($U62)),"; no date",IF($U62&gt;TODAY(),"; date in the future",""))&amp;IF(AND($AE62&lt;&gt;"",ISNUMBER($U62)),IF(COUNTIFS($AE$2:$AE$1001,$AE62,$U$2:$U$1001,$U62,$Y$2:$Y$1001,$Y62)&gt;1,"; possible duplicate",""),""),3,300)))</f>
        <v/>
      </c>
      <c r="AE62" s="26">
        <f>IF(IFERROR(TRIM(INDEX($A62:$P62,MATCH(Settings!$B$11,$A$1:$P$1,0))&amp;""),"")&lt;&gt;"",LOWER(IFERROR(TRIM(INDEX($A62:$P62,MATCH(Settings!$B$11,$A$1:$P$1,0))&amp;""),"")),LOWER(IFERROR(TRIM(INDEX($A62:$P62,MATCH(Settings!$B$10,$A$1:$P$1,0))&amp;""),"")))</f>
        <v/>
      </c>
      <c r="AF62" s="26">
        <f>IF($AE62="","",IF(COUNTIF($AE$2:$AE62,$AE62)=1,MAX($AF$1:$AF61)+1,""))</f>
        <v/>
      </c>
      <c r="AG62" s="26">
        <f>IF(OR($AE62="",NOT(ISNUMBER($V62))),"",IF(COUNTIFS($AE$2:$AE62,$AE62,$V$2:$V62,$V62)=1,1,0))</f>
        <v/>
      </c>
      <c r="AH62" s="26">
        <f>IF(ISNUMBER($U62),$U62,0)</f>
        <v/>
      </c>
    </row>
    <row r="63">
      <c r="R63" s="27" t="n"/>
      <c r="S63" s="27" t="n"/>
      <c r="U63" s="21">
        <f>IF(ISNUMBER(IFERROR(IF(TRIM(INDEX($A63:$P63,MATCH(Settings!$B$9,$A$1:$P$1,0))&amp;"")="","",IF(ISNUMBER(INDEX($A63:$P63,MATCH(Settings!$B$9,$A$1:$P$1,0))),INT(INDEX($A63:$P63,MATCH(Settings!$B$9,$A$1:$P$1,0))),DATE(VALUE(LEFT(INDEX($A63:$P63,MATCH(Settings!$B$9,$A$1:$P$1,0)),4)),VALUE(MID(INDEX($A63:$P63,MATCH(Settings!$B$9,$A$1:$P$1,0)),6,2)),VALUE(MID(INDEX($A63:$P63,MATCH(Settings!$B$9,$A$1:$P$1,0)),9,2))))),"")),IFERROR(IF(TRIM(INDEX($A63:$P63,MATCH(Settings!$B$9,$A$1:$P$1,0))&amp;"")="","",IF(ISNUMBER(INDEX($A63:$P63,MATCH(Settings!$B$9,$A$1:$P$1,0))),INT(INDEX($A63:$P63,MATCH(Settings!$B$9,$A$1:$P$1,0))),DATE(VALUE(LEFT(INDEX($A63:$P63,MATCH(Settings!$B$9,$A$1:$P$1,0)),4)),VALUE(MID(INDEX($A63:$P63,MATCH(Settings!$B$9,$A$1:$P$1,0)),6,2)),VALUE(MID(INDEX($A63:$P63,MATCH(Settings!$B$9,$A$1:$P$1,0)),9,2))))),""),IFERROR(INT(IFERROR(IF(ISNUMBER(INDEX($A63:$P63,MATCH(Settings!$B$8,$A$1:$P$1,0))),INDEX($A63:$P63,MATCH(Settings!$B$8,$A$1:$P$1,0)),DATE(VALUE(LEFT(IFERROR(TRIM(INDEX($A63:$P63,MATCH(Settings!$B$8,$A$1:$P$1,0))&amp;""),""),4)),VALUE(MID(IFERROR(TRIM(INDEX($A63:$P63,MATCH(Settings!$B$8,$A$1:$P$1,0))&amp;""),""),6,2)),VALUE(MID(IFERROR(TRIM(INDEX($A63:$P63,MATCH(Settings!$B$8,$A$1:$P$1,0))&amp;""),""),9,2)))+TIME(VALUE(MID(IFERROR(TRIM(INDEX($A63:$P63,MATCH(Settings!$B$8,$A$1:$P$1,0))&amp;""),""),12,2)),VALUE(MID(IFERROR(TRIM(INDEX($A63:$P63,MATCH(Settings!$B$8,$A$1:$P$1,0))&amp;""),""),15,2)),VALUE(MID(IFERROR(TRIM(INDEX($A63:$P63,MATCH(Settings!$B$8,$A$1:$P$1,0))&amp;""),""),18,2)))),"")),""))</f>
        <v/>
      </c>
      <c r="V63" s="22">
        <f>IF(ISNUMBER($U63),DATE(YEAR($U63),MONTH($U63),1),"")</f>
        <v/>
      </c>
      <c r="W63" s="23">
        <f>IF(IFERROR(TRIM(INDEX($A63:$P63,MATCH(Settings!$B$10,$A$1:$P$1,0))&amp;""),"")&lt;&gt;"",IFERROR(TRIM(INDEX($A63:$P63,MATCH(Settings!$B$10,$A$1:$P$1,0))&amp;""),""),IFERROR(TRIM(INDEX($A63:$P63,MATCH(Settings!$B$11,$A$1:$P$1,0))&amp;""),""))</f>
        <v/>
      </c>
      <c r="X63" s="23">
        <f>IFERROR(TRIM(INDEX($A63:$P63,MATCH(Settings!$B$11,$A$1:$P$1,0))&amp;""),"")</f>
        <v/>
      </c>
      <c r="Y63" s="23">
        <f>IFERROR(TRIM(INDEX($A63:$P63,MATCH(Settings!$B$12,$A$1:$P$1,0))&amp;""),"")</f>
        <v/>
      </c>
      <c r="Z63" s="23">
        <f>IFERROR(TRIM(INDEX($A63:$P63,MATCH(Settings!$B$15,$A$1:$P$1,0))&amp;""),"")</f>
        <v/>
      </c>
      <c r="AA63" s="24">
        <f>IFERROR(IF(TRIM(INDEX($A63:$P63,MATCH(Settings!$B$13,$A$1:$P$1,0))&amp;"")="","",VALUE(TRIM(INDEX($A63:$P63,MATCH(Settings!$B$13,$A$1:$P$1,0))&amp;""))),"")</f>
        <v/>
      </c>
      <c r="AB63" s="24">
        <f>IF(NOT(ISNUMBER($AA63)),"",IF(TRIM($R63&amp;"")="Yes",$AA63,0))</f>
        <v/>
      </c>
      <c r="AC63" s="25">
        <f>IF(OR(NOT(ISNUMBER($AB63)),NOT(ISNUMBER(Settings!$D$2))),"",$AB63*Settings!$D$2)</f>
        <v/>
      </c>
      <c r="AD63" s="23">
        <f>IF(AND($AE63="",IFERROR(TRIM(INDEX($A63:$P63,MATCH(Settings!$B$13,$A$1:$P$1,0))&amp;""),"")=""),"",IF((IF($AE63="","; no name or email","")&amp;IF(IFERROR(TRIM(INDEX($A63:$P63,MATCH(Settings!$B$13,$A$1:$P$1,0))&amp;""),"")="","; no hours",IF(NOT(ISNUMBER($AA63)),"; hours not a number",IF($AA63&lt;=0,"; hours zero or less",IF(AND(ISNUMBER(Settings!$D$3),$AA63&gt;Settings!$D$3),"; over "&amp;Settings!$D$3&amp;" hours",""))))&amp;IF(NOT(ISNUMBER($U63)),"; no date",IF($U63&gt;TODAY(),"; date in the future",""))&amp;IF(AND($AE63&lt;&gt;"",ISNUMBER($U63)),IF(COUNTIFS($AE$2:$AE$1001,$AE63,$U$2:$U$1001,$U63,$Y$2:$Y$1001,$Y63)&gt;1,"; possible duplicate",""),""))="","OK",MID(IF($AE63="","; no name or email","")&amp;IF(IFERROR(TRIM(INDEX($A63:$P63,MATCH(Settings!$B$13,$A$1:$P$1,0))&amp;""),"")="","; no hours",IF(NOT(ISNUMBER($AA63)),"; hours not a number",IF($AA63&lt;=0,"; hours zero or less",IF(AND(ISNUMBER(Settings!$D$3),$AA63&gt;Settings!$D$3),"; over "&amp;Settings!$D$3&amp;" hours",""))))&amp;IF(NOT(ISNUMBER($U63)),"; no date",IF($U63&gt;TODAY(),"; date in the future",""))&amp;IF(AND($AE63&lt;&gt;"",ISNUMBER($U63)),IF(COUNTIFS($AE$2:$AE$1001,$AE63,$U$2:$U$1001,$U63,$Y$2:$Y$1001,$Y63)&gt;1,"; possible duplicate",""),""),3,300)))</f>
        <v/>
      </c>
      <c r="AE63" s="26">
        <f>IF(IFERROR(TRIM(INDEX($A63:$P63,MATCH(Settings!$B$11,$A$1:$P$1,0))&amp;""),"")&lt;&gt;"",LOWER(IFERROR(TRIM(INDEX($A63:$P63,MATCH(Settings!$B$11,$A$1:$P$1,0))&amp;""),"")),LOWER(IFERROR(TRIM(INDEX($A63:$P63,MATCH(Settings!$B$10,$A$1:$P$1,0))&amp;""),"")))</f>
        <v/>
      </c>
      <c r="AF63" s="26">
        <f>IF($AE63="","",IF(COUNTIF($AE$2:$AE63,$AE63)=1,MAX($AF$1:$AF62)+1,""))</f>
        <v/>
      </c>
      <c r="AG63" s="26">
        <f>IF(OR($AE63="",NOT(ISNUMBER($V63))),"",IF(COUNTIFS($AE$2:$AE63,$AE63,$V$2:$V63,$V63)=1,1,0))</f>
        <v/>
      </c>
      <c r="AH63" s="26">
        <f>IF(ISNUMBER($U63),$U63,0)</f>
        <v/>
      </c>
    </row>
    <row r="64">
      <c r="R64" s="27" t="n"/>
      <c r="S64" s="27" t="n"/>
      <c r="U64" s="21">
        <f>IF(ISNUMBER(IFERROR(IF(TRIM(INDEX($A64:$P64,MATCH(Settings!$B$9,$A$1:$P$1,0))&amp;"")="","",IF(ISNUMBER(INDEX($A64:$P64,MATCH(Settings!$B$9,$A$1:$P$1,0))),INT(INDEX($A64:$P64,MATCH(Settings!$B$9,$A$1:$P$1,0))),DATE(VALUE(LEFT(INDEX($A64:$P64,MATCH(Settings!$B$9,$A$1:$P$1,0)),4)),VALUE(MID(INDEX($A64:$P64,MATCH(Settings!$B$9,$A$1:$P$1,0)),6,2)),VALUE(MID(INDEX($A64:$P64,MATCH(Settings!$B$9,$A$1:$P$1,0)),9,2))))),"")),IFERROR(IF(TRIM(INDEX($A64:$P64,MATCH(Settings!$B$9,$A$1:$P$1,0))&amp;"")="","",IF(ISNUMBER(INDEX($A64:$P64,MATCH(Settings!$B$9,$A$1:$P$1,0))),INT(INDEX($A64:$P64,MATCH(Settings!$B$9,$A$1:$P$1,0))),DATE(VALUE(LEFT(INDEX($A64:$P64,MATCH(Settings!$B$9,$A$1:$P$1,0)),4)),VALUE(MID(INDEX($A64:$P64,MATCH(Settings!$B$9,$A$1:$P$1,0)),6,2)),VALUE(MID(INDEX($A64:$P64,MATCH(Settings!$B$9,$A$1:$P$1,0)),9,2))))),""),IFERROR(INT(IFERROR(IF(ISNUMBER(INDEX($A64:$P64,MATCH(Settings!$B$8,$A$1:$P$1,0))),INDEX($A64:$P64,MATCH(Settings!$B$8,$A$1:$P$1,0)),DATE(VALUE(LEFT(IFERROR(TRIM(INDEX($A64:$P64,MATCH(Settings!$B$8,$A$1:$P$1,0))&amp;""),""),4)),VALUE(MID(IFERROR(TRIM(INDEX($A64:$P64,MATCH(Settings!$B$8,$A$1:$P$1,0))&amp;""),""),6,2)),VALUE(MID(IFERROR(TRIM(INDEX($A64:$P64,MATCH(Settings!$B$8,$A$1:$P$1,0))&amp;""),""),9,2)))+TIME(VALUE(MID(IFERROR(TRIM(INDEX($A64:$P64,MATCH(Settings!$B$8,$A$1:$P$1,0))&amp;""),""),12,2)),VALUE(MID(IFERROR(TRIM(INDEX($A64:$P64,MATCH(Settings!$B$8,$A$1:$P$1,0))&amp;""),""),15,2)),VALUE(MID(IFERROR(TRIM(INDEX($A64:$P64,MATCH(Settings!$B$8,$A$1:$P$1,0))&amp;""),""),18,2)))),"")),""))</f>
        <v/>
      </c>
      <c r="V64" s="22">
        <f>IF(ISNUMBER($U64),DATE(YEAR($U64),MONTH($U64),1),"")</f>
        <v/>
      </c>
      <c r="W64" s="23">
        <f>IF(IFERROR(TRIM(INDEX($A64:$P64,MATCH(Settings!$B$10,$A$1:$P$1,0))&amp;""),"")&lt;&gt;"",IFERROR(TRIM(INDEX($A64:$P64,MATCH(Settings!$B$10,$A$1:$P$1,0))&amp;""),""),IFERROR(TRIM(INDEX($A64:$P64,MATCH(Settings!$B$11,$A$1:$P$1,0))&amp;""),""))</f>
        <v/>
      </c>
      <c r="X64" s="23">
        <f>IFERROR(TRIM(INDEX($A64:$P64,MATCH(Settings!$B$11,$A$1:$P$1,0))&amp;""),"")</f>
        <v/>
      </c>
      <c r="Y64" s="23">
        <f>IFERROR(TRIM(INDEX($A64:$P64,MATCH(Settings!$B$12,$A$1:$P$1,0))&amp;""),"")</f>
        <v/>
      </c>
      <c r="Z64" s="23">
        <f>IFERROR(TRIM(INDEX($A64:$P64,MATCH(Settings!$B$15,$A$1:$P$1,0))&amp;""),"")</f>
        <v/>
      </c>
      <c r="AA64" s="24">
        <f>IFERROR(IF(TRIM(INDEX($A64:$P64,MATCH(Settings!$B$13,$A$1:$P$1,0))&amp;"")="","",VALUE(TRIM(INDEX($A64:$P64,MATCH(Settings!$B$13,$A$1:$P$1,0))&amp;""))),"")</f>
        <v/>
      </c>
      <c r="AB64" s="24">
        <f>IF(NOT(ISNUMBER($AA64)),"",IF(TRIM($R64&amp;"")="Yes",$AA64,0))</f>
        <v/>
      </c>
      <c r="AC64" s="25">
        <f>IF(OR(NOT(ISNUMBER($AB64)),NOT(ISNUMBER(Settings!$D$2))),"",$AB64*Settings!$D$2)</f>
        <v/>
      </c>
      <c r="AD64" s="23">
        <f>IF(AND($AE64="",IFERROR(TRIM(INDEX($A64:$P64,MATCH(Settings!$B$13,$A$1:$P$1,0))&amp;""),"")=""),"",IF((IF($AE64="","; no name or email","")&amp;IF(IFERROR(TRIM(INDEX($A64:$P64,MATCH(Settings!$B$13,$A$1:$P$1,0))&amp;""),"")="","; no hours",IF(NOT(ISNUMBER($AA64)),"; hours not a number",IF($AA64&lt;=0,"; hours zero or less",IF(AND(ISNUMBER(Settings!$D$3),$AA64&gt;Settings!$D$3),"; over "&amp;Settings!$D$3&amp;" hours",""))))&amp;IF(NOT(ISNUMBER($U64)),"; no date",IF($U64&gt;TODAY(),"; date in the future",""))&amp;IF(AND($AE64&lt;&gt;"",ISNUMBER($U64)),IF(COUNTIFS($AE$2:$AE$1001,$AE64,$U$2:$U$1001,$U64,$Y$2:$Y$1001,$Y64)&gt;1,"; possible duplicate",""),""))="","OK",MID(IF($AE64="","; no name or email","")&amp;IF(IFERROR(TRIM(INDEX($A64:$P64,MATCH(Settings!$B$13,$A$1:$P$1,0))&amp;""),"")="","; no hours",IF(NOT(ISNUMBER($AA64)),"; hours not a number",IF($AA64&lt;=0,"; hours zero or less",IF(AND(ISNUMBER(Settings!$D$3),$AA64&gt;Settings!$D$3),"; over "&amp;Settings!$D$3&amp;" hours",""))))&amp;IF(NOT(ISNUMBER($U64)),"; no date",IF($U64&gt;TODAY(),"; date in the future",""))&amp;IF(AND($AE64&lt;&gt;"",ISNUMBER($U64)),IF(COUNTIFS($AE$2:$AE$1001,$AE64,$U$2:$U$1001,$U64,$Y$2:$Y$1001,$Y64)&gt;1,"; possible duplicate",""),""),3,300)))</f>
        <v/>
      </c>
      <c r="AE64" s="26">
        <f>IF(IFERROR(TRIM(INDEX($A64:$P64,MATCH(Settings!$B$11,$A$1:$P$1,0))&amp;""),"")&lt;&gt;"",LOWER(IFERROR(TRIM(INDEX($A64:$P64,MATCH(Settings!$B$11,$A$1:$P$1,0))&amp;""),"")),LOWER(IFERROR(TRIM(INDEX($A64:$P64,MATCH(Settings!$B$10,$A$1:$P$1,0))&amp;""),"")))</f>
        <v/>
      </c>
      <c r="AF64" s="26">
        <f>IF($AE64="","",IF(COUNTIF($AE$2:$AE64,$AE64)=1,MAX($AF$1:$AF63)+1,""))</f>
        <v/>
      </c>
      <c r="AG64" s="26">
        <f>IF(OR($AE64="",NOT(ISNUMBER($V64))),"",IF(COUNTIFS($AE$2:$AE64,$AE64,$V$2:$V64,$V64)=1,1,0))</f>
        <v/>
      </c>
      <c r="AH64" s="26">
        <f>IF(ISNUMBER($U64),$U64,0)</f>
        <v/>
      </c>
    </row>
    <row r="65">
      <c r="R65" s="27" t="n"/>
      <c r="S65" s="27" t="n"/>
      <c r="U65" s="21">
        <f>IF(ISNUMBER(IFERROR(IF(TRIM(INDEX($A65:$P65,MATCH(Settings!$B$9,$A$1:$P$1,0))&amp;"")="","",IF(ISNUMBER(INDEX($A65:$P65,MATCH(Settings!$B$9,$A$1:$P$1,0))),INT(INDEX($A65:$P65,MATCH(Settings!$B$9,$A$1:$P$1,0))),DATE(VALUE(LEFT(INDEX($A65:$P65,MATCH(Settings!$B$9,$A$1:$P$1,0)),4)),VALUE(MID(INDEX($A65:$P65,MATCH(Settings!$B$9,$A$1:$P$1,0)),6,2)),VALUE(MID(INDEX($A65:$P65,MATCH(Settings!$B$9,$A$1:$P$1,0)),9,2))))),"")),IFERROR(IF(TRIM(INDEX($A65:$P65,MATCH(Settings!$B$9,$A$1:$P$1,0))&amp;"")="","",IF(ISNUMBER(INDEX($A65:$P65,MATCH(Settings!$B$9,$A$1:$P$1,0))),INT(INDEX($A65:$P65,MATCH(Settings!$B$9,$A$1:$P$1,0))),DATE(VALUE(LEFT(INDEX($A65:$P65,MATCH(Settings!$B$9,$A$1:$P$1,0)),4)),VALUE(MID(INDEX($A65:$P65,MATCH(Settings!$B$9,$A$1:$P$1,0)),6,2)),VALUE(MID(INDEX($A65:$P65,MATCH(Settings!$B$9,$A$1:$P$1,0)),9,2))))),""),IFERROR(INT(IFERROR(IF(ISNUMBER(INDEX($A65:$P65,MATCH(Settings!$B$8,$A$1:$P$1,0))),INDEX($A65:$P65,MATCH(Settings!$B$8,$A$1:$P$1,0)),DATE(VALUE(LEFT(IFERROR(TRIM(INDEX($A65:$P65,MATCH(Settings!$B$8,$A$1:$P$1,0))&amp;""),""),4)),VALUE(MID(IFERROR(TRIM(INDEX($A65:$P65,MATCH(Settings!$B$8,$A$1:$P$1,0))&amp;""),""),6,2)),VALUE(MID(IFERROR(TRIM(INDEX($A65:$P65,MATCH(Settings!$B$8,$A$1:$P$1,0))&amp;""),""),9,2)))+TIME(VALUE(MID(IFERROR(TRIM(INDEX($A65:$P65,MATCH(Settings!$B$8,$A$1:$P$1,0))&amp;""),""),12,2)),VALUE(MID(IFERROR(TRIM(INDEX($A65:$P65,MATCH(Settings!$B$8,$A$1:$P$1,0))&amp;""),""),15,2)),VALUE(MID(IFERROR(TRIM(INDEX($A65:$P65,MATCH(Settings!$B$8,$A$1:$P$1,0))&amp;""),""),18,2)))),"")),""))</f>
        <v/>
      </c>
      <c r="V65" s="22">
        <f>IF(ISNUMBER($U65),DATE(YEAR($U65),MONTH($U65),1),"")</f>
        <v/>
      </c>
      <c r="W65" s="23">
        <f>IF(IFERROR(TRIM(INDEX($A65:$P65,MATCH(Settings!$B$10,$A$1:$P$1,0))&amp;""),"")&lt;&gt;"",IFERROR(TRIM(INDEX($A65:$P65,MATCH(Settings!$B$10,$A$1:$P$1,0))&amp;""),""),IFERROR(TRIM(INDEX($A65:$P65,MATCH(Settings!$B$11,$A$1:$P$1,0))&amp;""),""))</f>
        <v/>
      </c>
      <c r="X65" s="23">
        <f>IFERROR(TRIM(INDEX($A65:$P65,MATCH(Settings!$B$11,$A$1:$P$1,0))&amp;""),"")</f>
        <v/>
      </c>
      <c r="Y65" s="23">
        <f>IFERROR(TRIM(INDEX($A65:$P65,MATCH(Settings!$B$12,$A$1:$P$1,0))&amp;""),"")</f>
        <v/>
      </c>
      <c r="Z65" s="23">
        <f>IFERROR(TRIM(INDEX($A65:$P65,MATCH(Settings!$B$15,$A$1:$P$1,0))&amp;""),"")</f>
        <v/>
      </c>
      <c r="AA65" s="24">
        <f>IFERROR(IF(TRIM(INDEX($A65:$P65,MATCH(Settings!$B$13,$A$1:$P$1,0))&amp;"")="","",VALUE(TRIM(INDEX($A65:$P65,MATCH(Settings!$B$13,$A$1:$P$1,0))&amp;""))),"")</f>
        <v/>
      </c>
      <c r="AB65" s="24">
        <f>IF(NOT(ISNUMBER($AA65)),"",IF(TRIM($R65&amp;"")="Yes",$AA65,0))</f>
        <v/>
      </c>
      <c r="AC65" s="25">
        <f>IF(OR(NOT(ISNUMBER($AB65)),NOT(ISNUMBER(Settings!$D$2))),"",$AB65*Settings!$D$2)</f>
        <v/>
      </c>
      <c r="AD65" s="23">
        <f>IF(AND($AE65="",IFERROR(TRIM(INDEX($A65:$P65,MATCH(Settings!$B$13,$A$1:$P$1,0))&amp;""),"")=""),"",IF((IF($AE65="","; no name or email","")&amp;IF(IFERROR(TRIM(INDEX($A65:$P65,MATCH(Settings!$B$13,$A$1:$P$1,0))&amp;""),"")="","; no hours",IF(NOT(ISNUMBER($AA65)),"; hours not a number",IF($AA65&lt;=0,"; hours zero or less",IF(AND(ISNUMBER(Settings!$D$3),$AA65&gt;Settings!$D$3),"; over "&amp;Settings!$D$3&amp;" hours",""))))&amp;IF(NOT(ISNUMBER($U65)),"; no date",IF($U65&gt;TODAY(),"; date in the future",""))&amp;IF(AND($AE65&lt;&gt;"",ISNUMBER($U65)),IF(COUNTIFS($AE$2:$AE$1001,$AE65,$U$2:$U$1001,$U65,$Y$2:$Y$1001,$Y65)&gt;1,"; possible duplicate",""),""))="","OK",MID(IF($AE65="","; no name or email","")&amp;IF(IFERROR(TRIM(INDEX($A65:$P65,MATCH(Settings!$B$13,$A$1:$P$1,0))&amp;""),"")="","; no hours",IF(NOT(ISNUMBER($AA65)),"; hours not a number",IF($AA65&lt;=0,"; hours zero or less",IF(AND(ISNUMBER(Settings!$D$3),$AA65&gt;Settings!$D$3),"; over "&amp;Settings!$D$3&amp;" hours",""))))&amp;IF(NOT(ISNUMBER($U65)),"; no date",IF($U65&gt;TODAY(),"; date in the future",""))&amp;IF(AND($AE65&lt;&gt;"",ISNUMBER($U65)),IF(COUNTIFS($AE$2:$AE$1001,$AE65,$U$2:$U$1001,$U65,$Y$2:$Y$1001,$Y65)&gt;1,"; possible duplicate",""),""),3,300)))</f>
        <v/>
      </c>
      <c r="AE65" s="26">
        <f>IF(IFERROR(TRIM(INDEX($A65:$P65,MATCH(Settings!$B$11,$A$1:$P$1,0))&amp;""),"")&lt;&gt;"",LOWER(IFERROR(TRIM(INDEX($A65:$P65,MATCH(Settings!$B$11,$A$1:$P$1,0))&amp;""),"")),LOWER(IFERROR(TRIM(INDEX($A65:$P65,MATCH(Settings!$B$10,$A$1:$P$1,0))&amp;""),"")))</f>
        <v/>
      </c>
      <c r="AF65" s="26">
        <f>IF($AE65="","",IF(COUNTIF($AE$2:$AE65,$AE65)=1,MAX($AF$1:$AF64)+1,""))</f>
        <v/>
      </c>
      <c r="AG65" s="26">
        <f>IF(OR($AE65="",NOT(ISNUMBER($V65))),"",IF(COUNTIFS($AE$2:$AE65,$AE65,$V$2:$V65,$V65)=1,1,0))</f>
        <v/>
      </c>
      <c r="AH65" s="26">
        <f>IF(ISNUMBER($U65),$U65,0)</f>
        <v/>
      </c>
    </row>
    <row r="66">
      <c r="R66" s="27" t="n"/>
      <c r="S66" s="27" t="n"/>
      <c r="U66" s="21">
        <f>IF(ISNUMBER(IFERROR(IF(TRIM(INDEX($A66:$P66,MATCH(Settings!$B$9,$A$1:$P$1,0))&amp;"")="","",IF(ISNUMBER(INDEX($A66:$P66,MATCH(Settings!$B$9,$A$1:$P$1,0))),INT(INDEX($A66:$P66,MATCH(Settings!$B$9,$A$1:$P$1,0))),DATE(VALUE(LEFT(INDEX($A66:$P66,MATCH(Settings!$B$9,$A$1:$P$1,0)),4)),VALUE(MID(INDEX($A66:$P66,MATCH(Settings!$B$9,$A$1:$P$1,0)),6,2)),VALUE(MID(INDEX($A66:$P66,MATCH(Settings!$B$9,$A$1:$P$1,0)),9,2))))),"")),IFERROR(IF(TRIM(INDEX($A66:$P66,MATCH(Settings!$B$9,$A$1:$P$1,0))&amp;"")="","",IF(ISNUMBER(INDEX($A66:$P66,MATCH(Settings!$B$9,$A$1:$P$1,0))),INT(INDEX($A66:$P66,MATCH(Settings!$B$9,$A$1:$P$1,0))),DATE(VALUE(LEFT(INDEX($A66:$P66,MATCH(Settings!$B$9,$A$1:$P$1,0)),4)),VALUE(MID(INDEX($A66:$P66,MATCH(Settings!$B$9,$A$1:$P$1,0)),6,2)),VALUE(MID(INDEX($A66:$P66,MATCH(Settings!$B$9,$A$1:$P$1,0)),9,2))))),""),IFERROR(INT(IFERROR(IF(ISNUMBER(INDEX($A66:$P66,MATCH(Settings!$B$8,$A$1:$P$1,0))),INDEX($A66:$P66,MATCH(Settings!$B$8,$A$1:$P$1,0)),DATE(VALUE(LEFT(IFERROR(TRIM(INDEX($A66:$P66,MATCH(Settings!$B$8,$A$1:$P$1,0))&amp;""),""),4)),VALUE(MID(IFERROR(TRIM(INDEX($A66:$P66,MATCH(Settings!$B$8,$A$1:$P$1,0))&amp;""),""),6,2)),VALUE(MID(IFERROR(TRIM(INDEX($A66:$P66,MATCH(Settings!$B$8,$A$1:$P$1,0))&amp;""),""),9,2)))+TIME(VALUE(MID(IFERROR(TRIM(INDEX($A66:$P66,MATCH(Settings!$B$8,$A$1:$P$1,0))&amp;""),""),12,2)),VALUE(MID(IFERROR(TRIM(INDEX($A66:$P66,MATCH(Settings!$B$8,$A$1:$P$1,0))&amp;""),""),15,2)),VALUE(MID(IFERROR(TRIM(INDEX($A66:$P66,MATCH(Settings!$B$8,$A$1:$P$1,0))&amp;""),""),18,2)))),"")),""))</f>
        <v/>
      </c>
      <c r="V66" s="22">
        <f>IF(ISNUMBER($U66),DATE(YEAR($U66),MONTH($U66),1),"")</f>
        <v/>
      </c>
      <c r="W66" s="23">
        <f>IF(IFERROR(TRIM(INDEX($A66:$P66,MATCH(Settings!$B$10,$A$1:$P$1,0))&amp;""),"")&lt;&gt;"",IFERROR(TRIM(INDEX($A66:$P66,MATCH(Settings!$B$10,$A$1:$P$1,0))&amp;""),""),IFERROR(TRIM(INDEX($A66:$P66,MATCH(Settings!$B$11,$A$1:$P$1,0))&amp;""),""))</f>
        <v/>
      </c>
      <c r="X66" s="23">
        <f>IFERROR(TRIM(INDEX($A66:$P66,MATCH(Settings!$B$11,$A$1:$P$1,0))&amp;""),"")</f>
        <v/>
      </c>
      <c r="Y66" s="23">
        <f>IFERROR(TRIM(INDEX($A66:$P66,MATCH(Settings!$B$12,$A$1:$P$1,0))&amp;""),"")</f>
        <v/>
      </c>
      <c r="Z66" s="23">
        <f>IFERROR(TRIM(INDEX($A66:$P66,MATCH(Settings!$B$15,$A$1:$P$1,0))&amp;""),"")</f>
        <v/>
      </c>
      <c r="AA66" s="24">
        <f>IFERROR(IF(TRIM(INDEX($A66:$P66,MATCH(Settings!$B$13,$A$1:$P$1,0))&amp;"")="","",VALUE(TRIM(INDEX($A66:$P66,MATCH(Settings!$B$13,$A$1:$P$1,0))&amp;""))),"")</f>
        <v/>
      </c>
      <c r="AB66" s="24">
        <f>IF(NOT(ISNUMBER($AA66)),"",IF(TRIM($R66&amp;"")="Yes",$AA66,0))</f>
        <v/>
      </c>
      <c r="AC66" s="25">
        <f>IF(OR(NOT(ISNUMBER($AB66)),NOT(ISNUMBER(Settings!$D$2))),"",$AB66*Settings!$D$2)</f>
        <v/>
      </c>
      <c r="AD66" s="23">
        <f>IF(AND($AE66="",IFERROR(TRIM(INDEX($A66:$P66,MATCH(Settings!$B$13,$A$1:$P$1,0))&amp;""),"")=""),"",IF((IF($AE66="","; no name or email","")&amp;IF(IFERROR(TRIM(INDEX($A66:$P66,MATCH(Settings!$B$13,$A$1:$P$1,0))&amp;""),"")="","; no hours",IF(NOT(ISNUMBER($AA66)),"; hours not a number",IF($AA66&lt;=0,"; hours zero or less",IF(AND(ISNUMBER(Settings!$D$3),$AA66&gt;Settings!$D$3),"; over "&amp;Settings!$D$3&amp;" hours",""))))&amp;IF(NOT(ISNUMBER($U66)),"; no date",IF($U66&gt;TODAY(),"; date in the future",""))&amp;IF(AND($AE66&lt;&gt;"",ISNUMBER($U66)),IF(COUNTIFS($AE$2:$AE$1001,$AE66,$U$2:$U$1001,$U66,$Y$2:$Y$1001,$Y66)&gt;1,"; possible duplicate",""),""))="","OK",MID(IF($AE66="","; no name or email","")&amp;IF(IFERROR(TRIM(INDEX($A66:$P66,MATCH(Settings!$B$13,$A$1:$P$1,0))&amp;""),"")="","; no hours",IF(NOT(ISNUMBER($AA66)),"; hours not a number",IF($AA66&lt;=0,"; hours zero or less",IF(AND(ISNUMBER(Settings!$D$3),$AA66&gt;Settings!$D$3),"; over "&amp;Settings!$D$3&amp;" hours",""))))&amp;IF(NOT(ISNUMBER($U66)),"; no date",IF($U66&gt;TODAY(),"; date in the future",""))&amp;IF(AND($AE66&lt;&gt;"",ISNUMBER($U66)),IF(COUNTIFS($AE$2:$AE$1001,$AE66,$U$2:$U$1001,$U66,$Y$2:$Y$1001,$Y66)&gt;1,"; possible duplicate",""),""),3,300)))</f>
        <v/>
      </c>
      <c r="AE66" s="26">
        <f>IF(IFERROR(TRIM(INDEX($A66:$P66,MATCH(Settings!$B$11,$A$1:$P$1,0))&amp;""),"")&lt;&gt;"",LOWER(IFERROR(TRIM(INDEX($A66:$P66,MATCH(Settings!$B$11,$A$1:$P$1,0))&amp;""),"")),LOWER(IFERROR(TRIM(INDEX($A66:$P66,MATCH(Settings!$B$10,$A$1:$P$1,0))&amp;""),"")))</f>
        <v/>
      </c>
      <c r="AF66" s="26">
        <f>IF($AE66="","",IF(COUNTIF($AE$2:$AE66,$AE66)=1,MAX($AF$1:$AF65)+1,""))</f>
        <v/>
      </c>
      <c r="AG66" s="26">
        <f>IF(OR($AE66="",NOT(ISNUMBER($V66))),"",IF(COUNTIFS($AE$2:$AE66,$AE66,$V$2:$V66,$V66)=1,1,0))</f>
        <v/>
      </c>
      <c r="AH66" s="26">
        <f>IF(ISNUMBER($U66),$U66,0)</f>
        <v/>
      </c>
    </row>
    <row r="67">
      <c r="R67" s="27" t="n"/>
      <c r="S67" s="27" t="n"/>
      <c r="U67" s="21">
        <f>IF(ISNUMBER(IFERROR(IF(TRIM(INDEX($A67:$P67,MATCH(Settings!$B$9,$A$1:$P$1,0))&amp;"")="","",IF(ISNUMBER(INDEX($A67:$P67,MATCH(Settings!$B$9,$A$1:$P$1,0))),INT(INDEX($A67:$P67,MATCH(Settings!$B$9,$A$1:$P$1,0))),DATE(VALUE(LEFT(INDEX($A67:$P67,MATCH(Settings!$B$9,$A$1:$P$1,0)),4)),VALUE(MID(INDEX($A67:$P67,MATCH(Settings!$B$9,$A$1:$P$1,0)),6,2)),VALUE(MID(INDEX($A67:$P67,MATCH(Settings!$B$9,$A$1:$P$1,0)),9,2))))),"")),IFERROR(IF(TRIM(INDEX($A67:$P67,MATCH(Settings!$B$9,$A$1:$P$1,0))&amp;"")="","",IF(ISNUMBER(INDEX($A67:$P67,MATCH(Settings!$B$9,$A$1:$P$1,0))),INT(INDEX($A67:$P67,MATCH(Settings!$B$9,$A$1:$P$1,0))),DATE(VALUE(LEFT(INDEX($A67:$P67,MATCH(Settings!$B$9,$A$1:$P$1,0)),4)),VALUE(MID(INDEX($A67:$P67,MATCH(Settings!$B$9,$A$1:$P$1,0)),6,2)),VALUE(MID(INDEX($A67:$P67,MATCH(Settings!$B$9,$A$1:$P$1,0)),9,2))))),""),IFERROR(INT(IFERROR(IF(ISNUMBER(INDEX($A67:$P67,MATCH(Settings!$B$8,$A$1:$P$1,0))),INDEX($A67:$P67,MATCH(Settings!$B$8,$A$1:$P$1,0)),DATE(VALUE(LEFT(IFERROR(TRIM(INDEX($A67:$P67,MATCH(Settings!$B$8,$A$1:$P$1,0))&amp;""),""),4)),VALUE(MID(IFERROR(TRIM(INDEX($A67:$P67,MATCH(Settings!$B$8,$A$1:$P$1,0))&amp;""),""),6,2)),VALUE(MID(IFERROR(TRIM(INDEX($A67:$P67,MATCH(Settings!$B$8,$A$1:$P$1,0))&amp;""),""),9,2)))+TIME(VALUE(MID(IFERROR(TRIM(INDEX($A67:$P67,MATCH(Settings!$B$8,$A$1:$P$1,0))&amp;""),""),12,2)),VALUE(MID(IFERROR(TRIM(INDEX($A67:$P67,MATCH(Settings!$B$8,$A$1:$P$1,0))&amp;""),""),15,2)),VALUE(MID(IFERROR(TRIM(INDEX($A67:$P67,MATCH(Settings!$B$8,$A$1:$P$1,0))&amp;""),""),18,2)))),"")),""))</f>
        <v/>
      </c>
      <c r="V67" s="22">
        <f>IF(ISNUMBER($U67),DATE(YEAR($U67),MONTH($U67),1),"")</f>
        <v/>
      </c>
      <c r="W67" s="23">
        <f>IF(IFERROR(TRIM(INDEX($A67:$P67,MATCH(Settings!$B$10,$A$1:$P$1,0))&amp;""),"")&lt;&gt;"",IFERROR(TRIM(INDEX($A67:$P67,MATCH(Settings!$B$10,$A$1:$P$1,0))&amp;""),""),IFERROR(TRIM(INDEX($A67:$P67,MATCH(Settings!$B$11,$A$1:$P$1,0))&amp;""),""))</f>
        <v/>
      </c>
      <c r="X67" s="23">
        <f>IFERROR(TRIM(INDEX($A67:$P67,MATCH(Settings!$B$11,$A$1:$P$1,0))&amp;""),"")</f>
        <v/>
      </c>
      <c r="Y67" s="23">
        <f>IFERROR(TRIM(INDEX($A67:$P67,MATCH(Settings!$B$12,$A$1:$P$1,0))&amp;""),"")</f>
        <v/>
      </c>
      <c r="Z67" s="23">
        <f>IFERROR(TRIM(INDEX($A67:$P67,MATCH(Settings!$B$15,$A$1:$P$1,0))&amp;""),"")</f>
        <v/>
      </c>
      <c r="AA67" s="24">
        <f>IFERROR(IF(TRIM(INDEX($A67:$P67,MATCH(Settings!$B$13,$A$1:$P$1,0))&amp;"")="","",VALUE(TRIM(INDEX($A67:$P67,MATCH(Settings!$B$13,$A$1:$P$1,0))&amp;""))),"")</f>
        <v/>
      </c>
      <c r="AB67" s="24">
        <f>IF(NOT(ISNUMBER($AA67)),"",IF(TRIM($R67&amp;"")="Yes",$AA67,0))</f>
        <v/>
      </c>
      <c r="AC67" s="25">
        <f>IF(OR(NOT(ISNUMBER($AB67)),NOT(ISNUMBER(Settings!$D$2))),"",$AB67*Settings!$D$2)</f>
        <v/>
      </c>
      <c r="AD67" s="23">
        <f>IF(AND($AE67="",IFERROR(TRIM(INDEX($A67:$P67,MATCH(Settings!$B$13,$A$1:$P$1,0))&amp;""),"")=""),"",IF((IF($AE67="","; no name or email","")&amp;IF(IFERROR(TRIM(INDEX($A67:$P67,MATCH(Settings!$B$13,$A$1:$P$1,0))&amp;""),"")="","; no hours",IF(NOT(ISNUMBER($AA67)),"; hours not a number",IF($AA67&lt;=0,"; hours zero or less",IF(AND(ISNUMBER(Settings!$D$3),$AA67&gt;Settings!$D$3),"; over "&amp;Settings!$D$3&amp;" hours",""))))&amp;IF(NOT(ISNUMBER($U67)),"; no date",IF($U67&gt;TODAY(),"; date in the future",""))&amp;IF(AND($AE67&lt;&gt;"",ISNUMBER($U67)),IF(COUNTIFS($AE$2:$AE$1001,$AE67,$U$2:$U$1001,$U67,$Y$2:$Y$1001,$Y67)&gt;1,"; possible duplicate",""),""))="","OK",MID(IF($AE67="","; no name or email","")&amp;IF(IFERROR(TRIM(INDEX($A67:$P67,MATCH(Settings!$B$13,$A$1:$P$1,0))&amp;""),"")="","; no hours",IF(NOT(ISNUMBER($AA67)),"; hours not a number",IF($AA67&lt;=0,"; hours zero or less",IF(AND(ISNUMBER(Settings!$D$3),$AA67&gt;Settings!$D$3),"; over "&amp;Settings!$D$3&amp;" hours",""))))&amp;IF(NOT(ISNUMBER($U67)),"; no date",IF($U67&gt;TODAY(),"; date in the future",""))&amp;IF(AND($AE67&lt;&gt;"",ISNUMBER($U67)),IF(COUNTIFS($AE$2:$AE$1001,$AE67,$U$2:$U$1001,$U67,$Y$2:$Y$1001,$Y67)&gt;1,"; possible duplicate",""),""),3,300)))</f>
        <v/>
      </c>
      <c r="AE67" s="26">
        <f>IF(IFERROR(TRIM(INDEX($A67:$P67,MATCH(Settings!$B$11,$A$1:$P$1,0))&amp;""),"")&lt;&gt;"",LOWER(IFERROR(TRIM(INDEX($A67:$P67,MATCH(Settings!$B$11,$A$1:$P$1,0))&amp;""),"")),LOWER(IFERROR(TRIM(INDEX($A67:$P67,MATCH(Settings!$B$10,$A$1:$P$1,0))&amp;""),"")))</f>
        <v/>
      </c>
      <c r="AF67" s="26">
        <f>IF($AE67="","",IF(COUNTIF($AE$2:$AE67,$AE67)=1,MAX($AF$1:$AF66)+1,""))</f>
        <v/>
      </c>
      <c r="AG67" s="26">
        <f>IF(OR($AE67="",NOT(ISNUMBER($V67))),"",IF(COUNTIFS($AE$2:$AE67,$AE67,$V$2:$V67,$V67)=1,1,0))</f>
        <v/>
      </c>
      <c r="AH67" s="26">
        <f>IF(ISNUMBER($U67),$U67,0)</f>
        <v/>
      </c>
    </row>
    <row r="68">
      <c r="R68" s="27" t="n"/>
      <c r="S68" s="27" t="n"/>
      <c r="U68" s="21">
        <f>IF(ISNUMBER(IFERROR(IF(TRIM(INDEX($A68:$P68,MATCH(Settings!$B$9,$A$1:$P$1,0))&amp;"")="","",IF(ISNUMBER(INDEX($A68:$P68,MATCH(Settings!$B$9,$A$1:$P$1,0))),INT(INDEX($A68:$P68,MATCH(Settings!$B$9,$A$1:$P$1,0))),DATE(VALUE(LEFT(INDEX($A68:$P68,MATCH(Settings!$B$9,$A$1:$P$1,0)),4)),VALUE(MID(INDEX($A68:$P68,MATCH(Settings!$B$9,$A$1:$P$1,0)),6,2)),VALUE(MID(INDEX($A68:$P68,MATCH(Settings!$B$9,$A$1:$P$1,0)),9,2))))),"")),IFERROR(IF(TRIM(INDEX($A68:$P68,MATCH(Settings!$B$9,$A$1:$P$1,0))&amp;"")="","",IF(ISNUMBER(INDEX($A68:$P68,MATCH(Settings!$B$9,$A$1:$P$1,0))),INT(INDEX($A68:$P68,MATCH(Settings!$B$9,$A$1:$P$1,0))),DATE(VALUE(LEFT(INDEX($A68:$P68,MATCH(Settings!$B$9,$A$1:$P$1,0)),4)),VALUE(MID(INDEX($A68:$P68,MATCH(Settings!$B$9,$A$1:$P$1,0)),6,2)),VALUE(MID(INDEX($A68:$P68,MATCH(Settings!$B$9,$A$1:$P$1,0)),9,2))))),""),IFERROR(INT(IFERROR(IF(ISNUMBER(INDEX($A68:$P68,MATCH(Settings!$B$8,$A$1:$P$1,0))),INDEX($A68:$P68,MATCH(Settings!$B$8,$A$1:$P$1,0)),DATE(VALUE(LEFT(IFERROR(TRIM(INDEX($A68:$P68,MATCH(Settings!$B$8,$A$1:$P$1,0))&amp;""),""),4)),VALUE(MID(IFERROR(TRIM(INDEX($A68:$P68,MATCH(Settings!$B$8,$A$1:$P$1,0))&amp;""),""),6,2)),VALUE(MID(IFERROR(TRIM(INDEX($A68:$P68,MATCH(Settings!$B$8,$A$1:$P$1,0))&amp;""),""),9,2)))+TIME(VALUE(MID(IFERROR(TRIM(INDEX($A68:$P68,MATCH(Settings!$B$8,$A$1:$P$1,0))&amp;""),""),12,2)),VALUE(MID(IFERROR(TRIM(INDEX($A68:$P68,MATCH(Settings!$B$8,$A$1:$P$1,0))&amp;""),""),15,2)),VALUE(MID(IFERROR(TRIM(INDEX($A68:$P68,MATCH(Settings!$B$8,$A$1:$P$1,0))&amp;""),""),18,2)))),"")),""))</f>
        <v/>
      </c>
      <c r="V68" s="22">
        <f>IF(ISNUMBER($U68),DATE(YEAR($U68),MONTH($U68),1),"")</f>
        <v/>
      </c>
      <c r="W68" s="23">
        <f>IF(IFERROR(TRIM(INDEX($A68:$P68,MATCH(Settings!$B$10,$A$1:$P$1,0))&amp;""),"")&lt;&gt;"",IFERROR(TRIM(INDEX($A68:$P68,MATCH(Settings!$B$10,$A$1:$P$1,0))&amp;""),""),IFERROR(TRIM(INDEX($A68:$P68,MATCH(Settings!$B$11,$A$1:$P$1,0))&amp;""),""))</f>
        <v/>
      </c>
      <c r="X68" s="23">
        <f>IFERROR(TRIM(INDEX($A68:$P68,MATCH(Settings!$B$11,$A$1:$P$1,0))&amp;""),"")</f>
        <v/>
      </c>
      <c r="Y68" s="23">
        <f>IFERROR(TRIM(INDEX($A68:$P68,MATCH(Settings!$B$12,$A$1:$P$1,0))&amp;""),"")</f>
        <v/>
      </c>
      <c r="Z68" s="23">
        <f>IFERROR(TRIM(INDEX($A68:$P68,MATCH(Settings!$B$15,$A$1:$P$1,0))&amp;""),"")</f>
        <v/>
      </c>
      <c r="AA68" s="24">
        <f>IFERROR(IF(TRIM(INDEX($A68:$P68,MATCH(Settings!$B$13,$A$1:$P$1,0))&amp;"")="","",VALUE(TRIM(INDEX($A68:$P68,MATCH(Settings!$B$13,$A$1:$P$1,0))&amp;""))),"")</f>
        <v/>
      </c>
      <c r="AB68" s="24">
        <f>IF(NOT(ISNUMBER($AA68)),"",IF(TRIM($R68&amp;"")="Yes",$AA68,0))</f>
        <v/>
      </c>
      <c r="AC68" s="25">
        <f>IF(OR(NOT(ISNUMBER($AB68)),NOT(ISNUMBER(Settings!$D$2))),"",$AB68*Settings!$D$2)</f>
        <v/>
      </c>
      <c r="AD68" s="23">
        <f>IF(AND($AE68="",IFERROR(TRIM(INDEX($A68:$P68,MATCH(Settings!$B$13,$A$1:$P$1,0))&amp;""),"")=""),"",IF((IF($AE68="","; no name or email","")&amp;IF(IFERROR(TRIM(INDEX($A68:$P68,MATCH(Settings!$B$13,$A$1:$P$1,0))&amp;""),"")="","; no hours",IF(NOT(ISNUMBER($AA68)),"; hours not a number",IF($AA68&lt;=0,"; hours zero or less",IF(AND(ISNUMBER(Settings!$D$3),$AA68&gt;Settings!$D$3),"; over "&amp;Settings!$D$3&amp;" hours",""))))&amp;IF(NOT(ISNUMBER($U68)),"; no date",IF($U68&gt;TODAY(),"; date in the future",""))&amp;IF(AND($AE68&lt;&gt;"",ISNUMBER($U68)),IF(COUNTIFS($AE$2:$AE$1001,$AE68,$U$2:$U$1001,$U68,$Y$2:$Y$1001,$Y68)&gt;1,"; possible duplicate",""),""))="","OK",MID(IF($AE68="","; no name or email","")&amp;IF(IFERROR(TRIM(INDEX($A68:$P68,MATCH(Settings!$B$13,$A$1:$P$1,0))&amp;""),"")="","; no hours",IF(NOT(ISNUMBER($AA68)),"; hours not a number",IF($AA68&lt;=0,"; hours zero or less",IF(AND(ISNUMBER(Settings!$D$3),$AA68&gt;Settings!$D$3),"; over "&amp;Settings!$D$3&amp;" hours",""))))&amp;IF(NOT(ISNUMBER($U68)),"; no date",IF($U68&gt;TODAY(),"; date in the future",""))&amp;IF(AND($AE68&lt;&gt;"",ISNUMBER($U68)),IF(COUNTIFS($AE$2:$AE$1001,$AE68,$U$2:$U$1001,$U68,$Y$2:$Y$1001,$Y68)&gt;1,"; possible duplicate",""),""),3,300)))</f>
        <v/>
      </c>
      <c r="AE68" s="26">
        <f>IF(IFERROR(TRIM(INDEX($A68:$P68,MATCH(Settings!$B$11,$A$1:$P$1,0))&amp;""),"")&lt;&gt;"",LOWER(IFERROR(TRIM(INDEX($A68:$P68,MATCH(Settings!$B$11,$A$1:$P$1,0))&amp;""),"")),LOWER(IFERROR(TRIM(INDEX($A68:$P68,MATCH(Settings!$B$10,$A$1:$P$1,0))&amp;""),"")))</f>
        <v/>
      </c>
      <c r="AF68" s="26">
        <f>IF($AE68="","",IF(COUNTIF($AE$2:$AE68,$AE68)=1,MAX($AF$1:$AF67)+1,""))</f>
        <v/>
      </c>
      <c r="AG68" s="26">
        <f>IF(OR($AE68="",NOT(ISNUMBER($V68))),"",IF(COUNTIFS($AE$2:$AE68,$AE68,$V$2:$V68,$V68)=1,1,0))</f>
        <v/>
      </c>
      <c r="AH68" s="26">
        <f>IF(ISNUMBER($U68),$U68,0)</f>
        <v/>
      </c>
    </row>
    <row r="69">
      <c r="R69" s="27" t="n"/>
      <c r="S69" s="27" t="n"/>
      <c r="U69" s="21">
        <f>IF(ISNUMBER(IFERROR(IF(TRIM(INDEX($A69:$P69,MATCH(Settings!$B$9,$A$1:$P$1,0))&amp;"")="","",IF(ISNUMBER(INDEX($A69:$P69,MATCH(Settings!$B$9,$A$1:$P$1,0))),INT(INDEX($A69:$P69,MATCH(Settings!$B$9,$A$1:$P$1,0))),DATE(VALUE(LEFT(INDEX($A69:$P69,MATCH(Settings!$B$9,$A$1:$P$1,0)),4)),VALUE(MID(INDEX($A69:$P69,MATCH(Settings!$B$9,$A$1:$P$1,0)),6,2)),VALUE(MID(INDEX($A69:$P69,MATCH(Settings!$B$9,$A$1:$P$1,0)),9,2))))),"")),IFERROR(IF(TRIM(INDEX($A69:$P69,MATCH(Settings!$B$9,$A$1:$P$1,0))&amp;"")="","",IF(ISNUMBER(INDEX($A69:$P69,MATCH(Settings!$B$9,$A$1:$P$1,0))),INT(INDEX($A69:$P69,MATCH(Settings!$B$9,$A$1:$P$1,0))),DATE(VALUE(LEFT(INDEX($A69:$P69,MATCH(Settings!$B$9,$A$1:$P$1,0)),4)),VALUE(MID(INDEX($A69:$P69,MATCH(Settings!$B$9,$A$1:$P$1,0)),6,2)),VALUE(MID(INDEX($A69:$P69,MATCH(Settings!$B$9,$A$1:$P$1,0)),9,2))))),""),IFERROR(INT(IFERROR(IF(ISNUMBER(INDEX($A69:$P69,MATCH(Settings!$B$8,$A$1:$P$1,0))),INDEX($A69:$P69,MATCH(Settings!$B$8,$A$1:$P$1,0)),DATE(VALUE(LEFT(IFERROR(TRIM(INDEX($A69:$P69,MATCH(Settings!$B$8,$A$1:$P$1,0))&amp;""),""),4)),VALUE(MID(IFERROR(TRIM(INDEX($A69:$P69,MATCH(Settings!$B$8,$A$1:$P$1,0))&amp;""),""),6,2)),VALUE(MID(IFERROR(TRIM(INDEX($A69:$P69,MATCH(Settings!$B$8,$A$1:$P$1,0))&amp;""),""),9,2)))+TIME(VALUE(MID(IFERROR(TRIM(INDEX($A69:$P69,MATCH(Settings!$B$8,$A$1:$P$1,0))&amp;""),""),12,2)),VALUE(MID(IFERROR(TRIM(INDEX($A69:$P69,MATCH(Settings!$B$8,$A$1:$P$1,0))&amp;""),""),15,2)),VALUE(MID(IFERROR(TRIM(INDEX($A69:$P69,MATCH(Settings!$B$8,$A$1:$P$1,0))&amp;""),""),18,2)))),"")),""))</f>
        <v/>
      </c>
      <c r="V69" s="22">
        <f>IF(ISNUMBER($U69),DATE(YEAR($U69),MONTH($U69),1),"")</f>
        <v/>
      </c>
      <c r="W69" s="23">
        <f>IF(IFERROR(TRIM(INDEX($A69:$P69,MATCH(Settings!$B$10,$A$1:$P$1,0))&amp;""),"")&lt;&gt;"",IFERROR(TRIM(INDEX($A69:$P69,MATCH(Settings!$B$10,$A$1:$P$1,0))&amp;""),""),IFERROR(TRIM(INDEX($A69:$P69,MATCH(Settings!$B$11,$A$1:$P$1,0))&amp;""),""))</f>
        <v/>
      </c>
      <c r="X69" s="23">
        <f>IFERROR(TRIM(INDEX($A69:$P69,MATCH(Settings!$B$11,$A$1:$P$1,0))&amp;""),"")</f>
        <v/>
      </c>
      <c r="Y69" s="23">
        <f>IFERROR(TRIM(INDEX($A69:$P69,MATCH(Settings!$B$12,$A$1:$P$1,0))&amp;""),"")</f>
        <v/>
      </c>
      <c r="Z69" s="23">
        <f>IFERROR(TRIM(INDEX($A69:$P69,MATCH(Settings!$B$15,$A$1:$P$1,0))&amp;""),"")</f>
        <v/>
      </c>
      <c r="AA69" s="24">
        <f>IFERROR(IF(TRIM(INDEX($A69:$P69,MATCH(Settings!$B$13,$A$1:$P$1,0))&amp;"")="","",VALUE(TRIM(INDEX($A69:$P69,MATCH(Settings!$B$13,$A$1:$P$1,0))&amp;""))),"")</f>
        <v/>
      </c>
      <c r="AB69" s="24">
        <f>IF(NOT(ISNUMBER($AA69)),"",IF(TRIM($R69&amp;"")="Yes",$AA69,0))</f>
        <v/>
      </c>
      <c r="AC69" s="25">
        <f>IF(OR(NOT(ISNUMBER($AB69)),NOT(ISNUMBER(Settings!$D$2))),"",$AB69*Settings!$D$2)</f>
        <v/>
      </c>
      <c r="AD69" s="23">
        <f>IF(AND($AE69="",IFERROR(TRIM(INDEX($A69:$P69,MATCH(Settings!$B$13,$A$1:$P$1,0))&amp;""),"")=""),"",IF((IF($AE69="","; no name or email","")&amp;IF(IFERROR(TRIM(INDEX($A69:$P69,MATCH(Settings!$B$13,$A$1:$P$1,0))&amp;""),"")="","; no hours",IF(NOT(ISNUMBER($AA69)),"; hours not a number",IF($AA69&lt;=0,"; hours zero or less",IF(AND(ISNUMBER(Settings!$D$3),$AA69&gt;Settings!$D$3),"; over "&amp;Settings!$D$3&amp;" hours",""))))&amp;IF(NOT(ISNUMBER($U69)),"; no date",IF($U69&gt;TODAY(),"; date in the future",""))&amp;IF(AND($AE69&lt;&gt;"",ISNUMBER($U69)),IF(COUNTIFS($AE$2:$AE$1001,$AE69,$U$2:$U$1001,$U69,$Y$2:$Y$1001,$Y69)&gt;1,"; possible duplicate",""),""))="","OK",MID(IF($AE69="","; no name or email","")&amp;IF(IFERROR(TRIM(INDEX($A69:$P69,MATCH(Settings!$B$13,$A$1:$P$1,0))&amp;""),"")="","; no hours",IF(NOT(ISNUMBER($AA69)),"; hours not a number",IF($AA69&lt;=0,"; hours zero or less",IF(AND(ISNUMBER(Settings!$D$3),$AA69&gt;Settings!$D$3),"; over "&amp;Settings!$D$3&amp;" hours",""))))&amp;IF(NOT(ISNUMBER($U69)),"; no date",IF($U69&gt;TODAY(),"; date in the future",""))&amp;IF(AND($AE69&lt;&gt;"",ISNUMBER($U69)),IF(COUNTIFS($AE$2:$AE$1001,$AE69,$U$2:$U$1001,$U69,$Y$2:$Y$1001,$Y69)&gt;1,"; possible duplicate",""),""),3,300)))</f>
        <v/>
      </c>
      <c r="AE69" s="26">
        <f>IF(IFERROR(TRIM(INDEX($A69:$P69,MATCH(Settings!$B$11,$A$1:$P$1,0))&amp;""),"")&lt;&gt;"",LOWER(IFERROR(TRIM(INDEX($A69:$P69,MATCH(Settings!$B$11,$A$1:$P$1,0))&amp;""),"")),LOWER(IFERROR(TRIM(INDEX($A69:$P69,MATCH(Settings!$B$10,$A$1:$P$1,0))&amp;""),"")))</f>
        <v/>
      </c>
      <c r="AF69" s="26">
        <f>IF($AE69="","",IF(COUNTIF($AE$2:$AE69,$AE69)=1,MAX($AF$1:$AF68)+1,""))</f>
        <v/>
      </c>
      <c r="AG69" s="26">
        <f>IF(OR($AE69="",NOT(ISNUMBER($V69))),"",IF(COUNTIFS($AE$2:$AE69,$AE69,$V$2:$V69,$V69)=1,1,0))</f>
        <v/>
      </c>
      <c r="AH69" s="26">
        <f>IF(ISNUMBER($U69),$U69,0)</f>
        <v/>
      </c>
    </row>
    <row r="70">
      <c r="R70" s="27" t="n"/>
      <c r="S70" s="27" t="n"/>
      <c r="U70" s="21">
        <f>IF(ISNUMBER(IFERROR(IF(TRIM(INDEX($A70:$P70,MATCH(Settings!$B$9,$A$1:$P$1,0))&amp;"")="","",IF(ISNUMBER(INDEX($A70:$P70,MATCH(Settings!$B$9,$A$1:$P$1,0))),INT(INDEX($A70:$P70,MATCH(Settings!$B$9,$A$1:$P$1,0))),DATE(VALUE(LEFT(INDEX($A70:$P70,MATCH(Settings!$B$9,$A$1:$P$1,0)),4)),VALUE(MID(INDEX($A70:$P70,MATCH(Settings!$B$9,$A$1:$P$1,0)),6,2)),VALUE(MID(INDEX($A70:$P70,MATCH(Settings!$B$9,$A$1:$P$1,0)),9,2))))),"")),IFERROR(IF(TRIM(INDEX($A70:$P70,MATCH(Settings!$B$9,$A$1:$P$1,0))&amp;"")="","",IF(ISNUMBER(INDEX($A70:$P70,MATCH(Settings!$B$9,$A$1:$P$1,0))),INT(INDEX($A70:$P70,MATCH(Settings!$B$9,$A$1:$P$1,0))),DATE(VALUE(LEFT(INDEX($A70:$P70,MATCH(Settings!$B$9,$A$1:$P$1,0)),4)),VALUE(MID(INDEX($A70:$P70,MATCH(Settings!$B$9,$A$1:$P$1,0)),6,2)),VALUE(MID(INDEX($A70:$P70,MATCH(Settings!$B$9,$A$1:$P$1,0)),9,2))))),""),IFERROR(INT(IFERROR(IF(ISNUMBER(INDEX($A70:$P70,MATCH(Settings!$B$8,$A$1:$P$1,0))),INDEX($A70:$P70,MATCH(Settings!$B$8,$A$1:$P$1,0)),DATE(VALUE(LEFT(IFERROR(TRIM(INDEX($A70:$P70,MATCH(Settings!$B$8,$A$1:$P$1,0))&amp;""),""),4)),VALUE(MID(IFERROR(TRIM(INDEX($A70:$P70,MATCH(Settings!$B$8,$A$1:$P$1,0))&amp;""),""),6,2)),VALUE(MID(IFERROR(TRIM(INDEX($A70:$P70,MATCH(Settings!$B$8,$A$1:$P$1,0))&amp;""),""),9,2)))+TIME(VALUE(MID(IFERROR(TRIM(INDEX($A70:$P70,MATCH(Settings!$B$8,$A$1:$P$1,0))&amp;""),""),12,2)),VALUE(MID(IFERROR(TRIM(INDEX($A70:$P70,MATCH(Settings!$B$8,$A$1:$P$1,0))&amp;""),""),15,2)),VALUE(MID(IFERROR(TRIM(INDEX($A70:$P70,MATCH(Settings!$B$8,$A$1:$P$1,0))&amp;""),""),18,2)))),"")),""))</f>
        <v/>
      </c>
      <c r="V70" s="22">
        <f>IF(ISNUMBER($U70),DATE(YEAR($U70),MONTH($U70),1),"")</f>
        <v/>
      </c>
      <c r="W70" s="23">
        <f>IF(IFERROR(TRIM(INDEX($A70:$P70,MATCH(Settings!$B$10,$A$1:$P$1,0))&amp;""),"")&lt;&gt;"",IFERROR(TRIM(INDEX($A70:$P70,MATCH(Settings!$B$10,$A$1:$P$1,0))&amp;""),""),IFERROR(TRIM(INDEX($A70:$P70,MATCH(Settings!$B$11,$A$1:$P$1,0))&amp;""),""))</f>
        <v/>
      </c>
      <c r="X70" s="23">
        <f>IFERROR(TRIM(INDEX($A70:$P70,MATCH(Settings!$B$11,$A$1:$P$1,0))&amp;""),"")</f>
        <v/>
      </c>
      <c r="Y70" s="23">
        <f>IFERROR(TRIM(INDEX($A70:$P70,MATCH(Settings!$B$12,$A$1:$P$1,0))&amp;""),"")</f>
        <v/>
      </c>
      <c r="Z70" s="23">
        <f>IFERROR(TRIM(INDEX($A70:$P70,MATCH(Settings!$B$15,$A$1:$P$1,0))&amp;""),"")</f>
        <v/>
      </c>
      <c r="AA70" s="24">
        <f>IFERROR(IF(TRIM(INDEX($A70:$P70,MATCH(Settings!$B$13,$A$1:$P$1,0))&amp;"")="","",VALUE(TRIM(INDEX($A70:$P70,MATCH(Settings!$B$13,$A$1:$P$1,0))&amp;""))),"")</f>
        <v/>
      </c>
      <c r="AB70" s="24">
        <f>IF(NOT(ISNUMBER($AA70)),"",IF(TRIM($R70&amp;"")="Yes",$AA70,0))</f>
        <v/>
      </c>
      <c r="AC70" s="25">
        <f>IF(OR(NOT(ISNUMBER($AB70)),NOT(ISNUMBER(Settings!$D$2))),"",$AB70*Settings!$D$2)</f>
        <v/>
      </c>
      <c r="AD70" s="23">
        <f>IF(AND($AE70="",IFERROR(TRIM(INDEX($A70:$P70,MATCH(Settings!$B$13,$A$1:$P$1,0))&amp;""),"")=""),"",IF((IF($AE70="","; no name or email","")&amp;IF(IFERROR(TRIM(INDEX($A70:$P70,MATCH(Settings!$B$13,$A$1:$P$1,0))&amp;""),"")="","; no hours",IF(NOT(ISNUMBER($AA70)),"; hours not a number",IF($AA70&lt;=0,"; hours zero or less",IF(AND(ISNUMBER(Settings!$D$3),$AA70&gt;Settings!$D$3),"; over "&amp;Settings!$D$3&amp;" hours",""))))&amp;IF(NOT(ISNUMBER($U70)),"; no date",IF($U70&gt;TODAY(),"; date in the future",""))&amp;IF(AND($AE70&lt;&gt;"",ISNUMBER($U70)),IF(COUNTIFS($AE$2:$AE$1001,$AE70,$U$2:$U$1001,$U70,$Y$2:$Y$1001,$Y70)&gt;1,"; possible duplicate",""),""))="","OK",MID(IF($AE70="","; no name or email","")&amp;IF(IFERROR(TRIM(INDEX($A70:$P70,MATCH(Settings!$B$13,$A$1:$P$1,0))&amp;""),"")="","; no hours",IF(NOT(ISNUMBER($AA70)),"; hours not a number",IF($AA70&lt;=0,"; hours zero or less",IF(AND(ISNUMBER(Settings!$D$3),$AA70&gt;Settings!$D$3),"; over "&amp;Settings!$D$3&amp;" hours",""))))&amp;IF(NOT(ISNUMBER($U70)),"; no date",IF($U70&gt;TODAY(),"; date in the future",""))&amp;IF(AND($AE70&lt;&gt;"",ISNUMBER($U70)),IF(COUNTIFS($AE$2:$AE$1001,$AE70,$U$2:$U$1001,$U70,$Y$2:$Y$1001,$Y70)&gt;1,"; possible duplicate",""),""),3,300)))</f>
        <v/>
      </c>
      <c r="AE70" s="26">
        <f>IF(IFERROR(TRIM(INDEX($A70:$P70,MATCH(Settings!$B$11,$A$1:$P$1,0))&amp;""),"")&lt;&gt;"",LOWER(IFERROR(TRIM(INDEX($A70:$P70,MATCH(Settings!$B$11,$A$1:$P$1,0))&amp;""),"")),LOWER(IFERROR(TRIM(INDEX($A70:$P70,MATCH(Settings!$B$10,$A$1:$P$1,0))&amp;""),"")))</f>
        <v/>
      </c>
      <c r="AF70" s="26">
        <f>IF($AE70="","",IF(COUNTIF($AE$2:$AE70,$AE70)=1,MAX($AF$1:$AF69)+1,""))</f>
        <v/>
      </c>
      <c r="AG70" s="26">
        <f>IF(OR($AE70="",NOT(ISNUMBER($V70))),"",IF(COUNTIFS($AE$2:$AE70,$AE70,$V$2:$V70,$V70)=1,1,0))</f>
        <v/>
      </c>
      <c r="AH70" s="26">
        <f>IF(ISNUMBER($U70),$U70,0)</f>
        <v/>
      </c>
    </row>
    <row r="71">
      <c r="R71" s="27" t="n"/>
      <c r="S71" s="27" t="n"/>
      <c r="U71" s="21">
        <f>IF(ISNUMBER(IFERROR(IF(TRIM(INDEX($A71:$P71,MATCH(Settings!$B$9,$A$1:$P$1,0))&amp;"")="","",IF(ISNUMBER(INDEX($A71:$P71,MATCH(Settings!$B$9,$A$1:$P$1,0))),INT(INDEX($A71:$P71,MATCH(Settings!$B$9,$A$1:$P$1,0))),DATE(VALUE(LEFT(INDEX($A71:$P71,MATCH(Settings!$B$9,$A$1:$P$1,0)),4)),VALUE(MID(INDEX($A71:$P71,MATCH(Settings!$B$9,$A$1:$P$1,0)),6,2)),VALUE(MID(INDEX($A71:$P71,MATCH(Settings!$B$9,$A$1:$P$1,0)),9,2))))),"")),IFERROR(IF(TRIM(INDEX($A71:$P71,MATCH(Settings!$B$9,$A$1:$P$1,0))&amp;"")="","",IF(ISNUMBER(INDEX($A71:$P71,MATCH(Settings!$B$9,$A$1:$P$1,0))),INT(INDEX($A71:$P71,MATCH(Settings!$B$9,$A$1:$P$1,0))),DATE(VALUE(LEFT(INDEX($A71:$P71,MATCH(Settings!$B$9,$A$1:$P$1,0)),4)),VALUE(MID(INDEX($A71:$P71,MATCH(Settings!$B$9,$A$1:$P$1,0)),6,2)),VALUE(MID(INDEX($A71:$P71,MATCH(Settings!$B$9,$A$1:$P$1,0)),9,2))))),""),IFERROR(INT(IFERROR(IF(ISNUMBER(INDEX($A71:$P71,MATCH(Settings!$B$8,$A$1:$P$1,0))),INDEX($A71:$P71,MATCH(Settings!$B$8,$A$1:$P$1,0)),DATE(VALUE(LEFT(IFERROR(TRIM(INDEX($A71:$P71,MATCH(Settings!$B$8,$A$1:$P$1,0))&amp;""),""),4)),VALUE(MID(IFERROR(TRIM(INDEX($A71:$P71,MATCH(Settings!$B$8,$A$1:$P$1,0))&amp;""),""),6,2)),VALUE(MID(IFERROR(TRIM(INDEX($A71:$P71,MATCH(Settings!$B$8,$A$1:$P$1,0))&amp;""),""),9,2)))+TIME(VALUE(MID(IFERROR(TRIM(INDEX($A71:$P71,MATCH(Settings!$B$8,$A$1:$P$1,0))&amp;""),""),12,2)),VALUE(MID(IFERROR(TRIM(INDEX($A71:$P71,MATCH(Settings!$B$8,$A$1:$P$1,0))&amp;""),""),15,2)),VALUE(MID(IFERROR(TRIM(INDEX($A71:$P71,MATCH(Settings!$B$8,$A$1:$P$1,0))&amp;""),""),18,2)))),"")),""))</f>
        <v/>
      </c>
      <c r="V71" s="22">
        <f>IF(ISNUMBER($U71),DATE(YEAR($U71),MONTH($U71),1),"")</f>
        <v/>
      </c>
      <c r="W71" s="23">
        <f>IF(IFERROR(TRIM(INDEX($A71:$P71,MATCH(Settings!$B$10,$A$1:$P$1,0))&amp;""),"")&lt;&gt;"",IFERROR(TRIM(INDEX($A71:$P71,MATCH(Settings!$B$10,$A$1:$P$1,0))&amp;""),""),IFERROR(TRIM(INDEX($A71:$P71,MATCH(Settings!$B$11,$A$1:$P$1,0))&amp;""),""))</f>
        <v/>
      </c>
      <c r="X71" s="23">
        <f>IFERROR(TRIM(INDEX($A71:$P71,MATCH(Settings!$B$11,$A$1:$P$1,0))&amp;""),"")</f>
        <v/>
      </c>
      <c r="Y71" s="23">
        <f>IFERROR(TRIM(INDEX($A71:$P71,MATCH(Settings!$B$12,$A$1:$P$1,0))&amp;""),"")</f>
        <v/>
      </c>
      <c r="Z71" s="23">
        <f>IFERROR(TRIM(INDEX($A71:$P71,MATCH(Settings!$B$15,$A$1:$P$1,0))&amp;""),"")</f>
        <v/>
      </c>
      <c r="AA71" s="24">
        <f>IFERROR(IF(TRIM(INDEX($A71:$P71,MATCH(Settings!$B$13,$A$1:$P$1,0))&amp;"")="","",VALUE(TRIM(INDEX($A71:$P71,MATCH(Settings!$B$13,$A$1:$P$1,0))&amp;""))),"")</f>
        <v/>
      </c>
      <c r="AB71" s="24">
        <f>IF(NOT(ISNUMBER($AA71)),"",IF(TRIM($R71&amp;"")="Yes",$AA71,0))</f>
        <v/>
      </c>
      <c r="AC71" s="25">
        <f>IF(OR(NOT(ISNUMBER($AB71)),NOT(ISNUMBER(Settings!$D$2))),"",$AB71*Settings!$D$2)</f>
        <v/>
      </c>
      <c r="AD71" s="23">
        <f>IF(AND($AE71="",IFERROR(TRIM(INDEX($A71:$P71,MATCH(Settings!$B$13,$A$1:$P$1,0))&amp;""),"")=""),"",IF((IF($AE71="","; no name or email","")&amp;IF(IFERROR(TRIM(INDEX($A71:$P71,MATCH(Settings!$B$13,$A$1:$P$1,0))&amp;""),"")="","; no hours",IF(NOT(ISNUMBER($AA71)),"; hours not a number",IF($AA71&lt;=0,"; hours zero or less",IF(AND(ISNUMBER(Settings!$D$3),$AA71&gt;Settings!$D$3),"; over "&amp;Settings!$D$3&amp;" hours",""))))&amp;IF(NOT(ISNUMBER($U71)),"; no date",IF($U71&gt;TODAY(),"; date in the future",""))&amp;IF(AND($AE71&lt;&gt;"",ISNUMBER($U71)),IF(COUNTIFS($AE$2:$AE$1001,$AE71,$U$2:$U$1001,$U71,$Y$2:$Y$1001,$Y71)&gt;1,"; possible duplicate",""),""))="","OK",MID(IF($AE71="","; no name or email","")&amp;IF(IFERROR(TRIM(INDEX($A71:$P71,MATCH(Settings!$B$13,$A$1:$P$1,0))&amp;""),"")="","; no hours",IF(NOT(ISNUMBER($AA71)),"; hours not a number",IF($AA71&lt;=0,"; hours zero or less",IF(AND(ISNUMBER(Settings!$D$3),$AA71&gt;Settings!$D$3),"; over "&amp;Settings!$D$3&amp;" hours",""))))&amp;IF(NOT(ISNUMBER($U71)),"; no date",IF($U71&gt;TODAY(),"; date in the future",""))&amp;IF(AND($AE71&lt;&gt;"",ISNUMBER($U71)),IF(COUNTIFS($AE$2:$AE$1001,$AE71,$U$2:$U$1001,$U71,$Y$2:$Y$1001,$Y71)&gt;1,"; possible duplicate",""),""),3,300)))</f>
        <v/>
      </c>
      <c r="AE71" s="26">
        <f>IF(IFERROR(TRIM(INDEX($A71:$P71,MATCH(Settings!$B$11,$A$1:$P$1,0))&amp;""),"")&lt;&gt;"",LOWER(IFERROR(TRIM(INDEX($A71:$P71,MATCH(Settings!$B$11,$A$1:$P$1,0))&amp;""),"")),LOWER(IFERROR(TRIM(INDEX($A71:$P71,MATCH(Settings!$B$10,$A$1:$P$1,0))&amp;""),"")))</f>
        <v/>
      </c>
      <c r="AF71" s="26">
        <f>IF($AE71="","",IF(COUNTIF($AE$2:$AE71,$AE71)=1,MAX($AF$1:$AF70)+1,""))</f>
        <v/>
      </c>
      <c r="AG71" s="26">
        <f>IF(OR($AE71="",NOT(ISNUMBER($V71))),"",IF(COUNTIFS($AE$2:$AE71,$AE71,$V$2:$V71,$V71)=1,1,0))</f>
        <v/>
      </c>
      <c r="AH71" s="26">
        <f>IF(ISNUMBER($U71),$U71,0)</f>
        <v/>
      </c>
    </row>
    <row r="72">
      <c r="R72" s="27" t="n"/>
      <c r="S72" s="27" t="n"/>
      <c r="U72" s="21">
        <f>IF(ISNUMBER(IFERROR(IF(TRIM(INDEX($A72:$P72,MATCH(Settings!$B$9,$A$1:$P$1,0))&amp;"")="","",IF(ISNUMBER(INDEX($A72:$P72,MATCH(Settings!$B$9,$A$1:$P$1,0))),INT(INDEX($A72:$P72,MATCH(Settings!$B$9,$A$1:$P$1,0))),DATE(VALUE(LEFT(INDEX($A72:$P72,MATCH(Settings!$B$9,$A$1:$P$1,0)),4)),VALUE(MID(INDEX($A72:$P72,MATCH(Settings!$B$9,$A$1:$P$1,0)),6,2)),VALUE(MID(INDEX($A72:$P72,MATCH(Settings!$B$9,$A$1:$P$1,0)),9,2))))),"")),IFERROR(IF(TRIM(INDEX($A72:$P72,MATCH(Settings!$B$9,$A$1:$P$1,0))&amp;"")="","",IF(ISNUMBER(INDEX($A72:$P72,MATCH(Settings!$B$9,$A$1:$P$1,0))),INT(INDEX($A72:$P72,MATCH(Settings!$B$9,$A$1:$P$1,0))),DATE(VALUE(LEFT(INDEX($A72:$P72,MATCH(Settings!$B$9,$A$1:$P$1,0)),4)),VALUE(MID(INDEX($A72:$P72,MATCH(Settings!$B$9,$A$1:$P$1,0)),6,2)),VALUE(MID(INDEX($A72:$P72,MATCH(Settings!$B$9,$A$1:$P$1,0)),9,2))))),""),IFERROR(INT(IFERROR(IF(ISNUMBER(INDEX($A72:$P72,MATCH(Settings!$B$8,$A$1:$P$1,0))),INDEX($A72:$P72,MATCH(Settings!$B$8,$A$1:$P$1,0)),DATE(VALUE(LEFT(IFERROR(TRIM(INDEX($A72:$P72,MATCH(Settings!$B$8,$A$1:$P$1,0))&amp;""),""),4)),VALUE(MID(IFERROR(TRIM(INDEX($A72:$P72,MATCH(Settings!$B$8,$A$1:$P$1,0))&amp;""),""),6,2)),VALUE(MID(IFERROR(TRIM(INDEX($A72:$P72,MATCH(Settings!$B$8,$A$1:$P$1,0))&amp;""),""),9,2)))+TIME(VALUE(MID(IFERROR(TRIM(INDEX($A72:$P72,MATCH(Settings!$B$8,$A$1:$P$1,0))&amp;""),""),12,2)),VALUE(MID(IFERROR(TRIM(INDEX($A72:$P72,MATCH(Settings!$B$8,$A$1:$P$1,0))&amp;""),""),15,2)),VALUE(MID(IFERROR(TRIM(INDEX($A72:$P72,MATCH(Settings!$B$8,$A$1:$P$1,0))&amp;""),""),18,2)))),"")),""))</f>
        <v/>
      </c>
      <c r="V72" s="22">
        <f>IF(ISNUMBER($U72),DATE(YEAR($U72),MONTH($U72),1),"")</f>
        <v/>
      </c>
      <c r="W72" s="23">
        <f>IF(IFERROR(TRIM(INDEX($A72:$P72,MATCH(Settings!$B$10,$A$1:$P$1,0))&amp;""),"")&lt;&gt;"",IFERROR(TRIM(INDEX($A72:$P72,MATCH(Settings!$B$10,$A$1:$P$1,0))&amp;""),""),IFERROR(TRIM(INDEX($A72:$P72,MATCH(Settings!$B$11,$A$1:$P$1,0))&amp;""),""))</f>
        <v/>
      </c>
      <c r="X72" s="23">
        <f>IFERROR(TRIM(INDEX($A72:$P72,MATCH(Settings!$B$11,$A$1:$P$1,0))&amp;""),"")</f>
        <v/>
      </c>
      <c r="Y72" s="23">
        <f>IFERROR(TRIM(INDEX($A72:$P72,MATCH(Settings!$B$12,$A$1:$P$1,0))&amp;""),"")</f>
        <v/>
      </c>
      <c r="Z72" s="23">
        <f>IFERROR(TRIM(INDEX($A72:$P72,MATCH(Settings!$B$15,$A$1:$P$1,0))&amp;""),"")</f>
        <v/>
      </c>
      <c r="AA72" s="24">
        <f>IFERROR(IF(TRIM(INDEX($A72:$P72,MATCH(Settings!$B$13,$A$1:$P$1,0))&amp;"")="","",VALUE(TRIM(INDEX($A72:$P72,MATCH(Settings!$B$13,$A$1:$P$1,0))&amp;""))),"")</f>
        <v/>
      </c>
      <c r="AB72" s="24">
        <f>IF(NOT(ISNUMBER($AA72)),"",IF(TRIM($R72&amp;"")="Yes",$AA72,0))</f>
        <v/>
      </c>
      <c r="AC72" s="25">
        <f>IF(OR(NOT(ISNUMBER($AB72)),NOT(ISNUMBER(Settings!$D$2))),"",$AB72*Settings!$D$2)</f>
        <v/>
      </c>
      <c r="AD72" s="23">
        <f>IF(AND($AE72="",IFERROR(TRIM(INDEX($A72:$P72,MATCH(Settings!$B$13,$A$1:$P$1,0))&amp;""),"")=""),"",IF((IF($AE72="","; no name or email","")&amp;IF(IFERROR(TRIM(INDEX($A72:$P72,MATCH(Settings!$B$13,$A$1:$P$1,0))&amp;""),"")="","; no hours",IF(NOT(ISNUMBER($AA72)),"; hours not a number",IF($AA72&lt;=0,"; hours zero or less",IF(AND(ISNUMBER(Settings!$D$3),$AA72&gt;Settings!$D$3),"; over "&amp;Settings!$D$3&amp;" hours",""))))&amp;IF(NOT(ISNUMBER($U72)),"; no date",IF($U72&gt;TODAY(),"; date in the future",""))&amp;IF(AND($AE72&lt;&gt;"",ISNUMBER($U72)),IF(COUNTIFS($AE$2:$AE$1001,$AE72,$U$2:$U$1001,$U72,$Y$2:$Y$1001,$Y72)&gt;1,"; possible duplicate",""),""))="","OK",MID(IF($AE72="","; no name or email","")&amp;IF(IFERROR(TRIM(INDEX($A72:$P72,MATCH(Settings!$B$13,$A$1:$P$1,0))&amp;""),"")="","; no hours",IF(NOT(ISNUMBER($AA72)),"; hours not a number",IF($AA72&lt;=0,"; hours zero or less",IF(AND(ISNUMBER(Settings!$D$3),$AA72&gt;Settings!$D$3),"; over "&amp;Settings!$D$3&amp;" hours",""))))&amp;IF(NOT(ISNUMBER($U72)),"; no date",IF($U72&gt;TODAY(),"; date in the future",""))&amp;IF(AND($AE72&lt;&gt;"",ISNUMBER($U72)),IF(COUNTIFS($AE$2:$AE$1001,$AE72,$U$2:$U$1001,$U72,$Y$2:$Y$1001,$Y72)&gt;1,"; possible duplicate",""),""),3,300)))</f>
        <v/>
      </c>
      <c r="AE72" s="26">
        <f>IF(IFERROR(TRIM(INDEX($A72:$P72,MATCH(Settings!$B$11,$A$1:$P$1,0))&amp;""),"")&lt;&gt;"",LOWER(IFERROR(TRIM(INDEX($A72:$P72,MATCH(Settings!$B$11,$A$1:$P$1,0))&amp;""),"")),LOWER(IFERROR(TRIM(INDEX($A72:$P72,MATCH(Settings!$B$10,$A$1:$P$1,0))&amp;""),"")))</f>
        <v/>
      </c>
      <c r="AF72" s="26">
        <f>IF($AE72="","",IF(COUNTIF($AE$2:$AE72,$AE72)=1,MAX($AF$1:$AF71)+1,""))</f>
        <v/>
      </c>
      <c r="AG72" s="26">
        <f>IF(OR($AE72="",NOT(ISNUMBER($V72))),"",IF(COUNTIFS($AE$2:$AE72,$AE72,$V$2:$V72,$V72)=1,1,0))</f>
        <v/>
      </c>
      <c r="AH72" s="26">
        <f>IF(ISNUMBER($U72),$U72,0)</f>
        <v/>
      </c>
    </row>
    <row r="73">
      <c r="R73" s="27" t="n"/>
      <c r="S73" s="27" t="n"/>
      <c r="U73" s="21">
        <f>IF(ISNUMBER(IFERROR(IF(TRIM(INDEX($A73:$P73,MATCH(Settings!$B$9,$A$1:$P$1,0))&amp;"")="","",IF(ISNUMBER(INDEX($A73:$P73,MATCH(Settings!$B$9,$A$1:$P$1,0))),INT(INDEX($A73:$P73,MATCH(Settings!$B$9,$A$1:$P$1,0))),DATE(VALUE(LEFT(INDEX($A73:$P73,MATCH(Settings!$B$9,$A$1:$P$1,0)),4)),VALUE(MID(INDEX($A73:$P73,MATCH(Settings!$B$9,$A$1:$P$1,0)),6,2)),VALUE(MID(INDEX($A73:$P73,MATCH(Settings!$B$9,$A$1:$P$1,0)),9,2))))),"")),IFERROR(IF(TRIM(INDEX($A73:$P73,MATCH(Settings!$B$9,$A$1:$P$1,0))&amp;"")="","",IF(ISNUMBER(INDEX($A73:$P73,MATCH(Settings!$B$9,$A$1:$P$1,0))),INT(INDEX($A73:$P73,MATCH(Settings!$B$9,$A$1:$P$1,0))),DATE(VALUE(LEFT(INDEX($A73:$P73,MATCH(Settings!$B$9,$A$1:$P$1,0)),4)),VALUE(MID(INDEX($A73:$P73,MATCH(Settings!$B$9,$A$1:$P$1,0)),6,2)),VALUE(MID(INDEX($A73:$P73,MATCH(Settings!$B$9,$A$1:$P$1,0)),9,2))))),""),IFERROR(INT(IFERROR(IF(ISNUMBER(INDEX($A73:$P73,MATCH(Settings!$B$8,$A$1:$P$1,0))),INDEX($A73:$P73,MATCH(Settings!$B$8,$A$1:$P$1,0)),DATE(VALUE(LEFT(IFERROR(TRIM(INDEX($A73:$P73,MATCH(Settings!$B$8,$A$1:$P$1,0))&amp;""),""),4)),VALUE(MID(IFERROR(TRIM(INDEX($A73:$P73,MATCH(Settings!$B$8,$A$1:$P$1,0))&amp;""),""),6,2)),VALUE(MID(IFERROR(TRIM(INDEX($A73:$P73,MATCH(Settings!$B$8,$A$1:$P$1,0))&amp;""),""),9,2)))+TIME(VALUE(MID(IFERROR(TRIM(INDEX($A73:$P73,MATCH(Settings!$B$8,$A$1:$P$1,0))&amp;""),""),12,2)),VALUE(MID(IFERROR(TRIM(INDEX($A73:$P73,MATCH(Settings!$B$8,$A$1:$P$1,0))&amp;""),""),15,2)),VALUE(MID(IFERROR(TRIM(INDEX($A73:$P73,MATCH(Settings!$B$8,$A$1:$P$1,0))&amp;""),""),18,2)))),"")),""))</f>
        <v/>
      </c>
      <c r="V73" s="22">
        <f>IF(ISNUMBER($U73),DATE(YEAR($U73),MONTH($U73),1),"")</f>
        <v/>
      </c>
      <c r="W73" s="23">
        <f>IF(IFERROR(TRIM(INDEX($A73:$P73,MATCH(Settings!$B$10,$A$1:$P$1,0))&amp;""),"")&lt;&gt;"",IFERROR(TRIM(INDEX($A73:$P73,MATCH(Settings!$B$10,$A$1:$P$1,0))&amp;""),""),IFERROR(TRIM(INDEX($A73:$P73,MATCH(Settings!$B$11,$A$1:$P$1,0))&amp;""),""))</f>
        <v/>
      </c>
      <c r="X73" s="23">
        <f>IFERROR(TRIM(INDEX($A73:$P73,MATCH(Settings!$B$11,$A$1:$P$1,0))&amp;""),"")</f>
        <v/>
      </c>
      <c r="Y73" s="23">
        <f>IFERROR(TRIM(INDEX($A73:$P73,MATCH(Settings!$B$12,$A$1:$P$1,0))&amp;""),"")</f>
        <v/>
      </c>
      <c r="Z73" s="23">
        <f>IFERROR(TRIM(INDEX($A73:$P73,MATCH(Settings!$B$15,$A$1:$P$1,0))&amp;""),"")</f>
        <v/>
      </c>
      <c r="AA73" s="24">
        <f>IFERROR(IF(TRIM(INDEX($A73:$P73,MATCH(Settings!$B$13,$A$1:$P$1,0))&amp;"")="","",VALUE(TRIM(INDEX($A73:$P73,MATCH(Settings!$B$13,$A$1:$P$1,0))&amp;""))),"")</f>
        <v/>
      </c>
      <c r="AB73" s="24">
        <f>IF(NOT(ISNUMBER($AA73)),"",IF(TRIM($R73&amp;"")="Yes",$AA73,0))</f>
        <v/>
      </c>
      <c r="AC73" s="25">
        <f>IF(OR(NOT(ISNUMBER($AB73)),NOT(ISNUMBER(Settings!$D$2))),"",$AB73*Settings!$D$2)</f>
        <v/>
      </c>
      <c r="AD73" s="23">
        <f>IF(AND($AE73="",IFERROR(TRIM(INDEX($A73:$P73,MATCH(Settings!$B$13,$A$1:$P$1,0))&amp;""),"")=""),"",IF((IF($AE73="","; no name or email","")&amp;IF(IFERROR(TRIM(INDEX($A73:$P73,MATCH(Settings!$B$13,$A$1:$P$1,0))&amp;""),"")="","; no hours",IF(NOT(ISNUMBER($AA73)),"; hours not a number",IF($AA73&lt;=0,"; hours zero or less",IF(AND(ISNUMBER(Settings!$D$3),$AA73&gt;Settings!$D$3),"; over "&amp;Settings!$D$3&amp;" hours",""))))&amp;IF(NOT(ISNUMBER($U73)),"; no date",IF($U73&gt;TODAY(),"; date in the future",""))&amp;IF(AND($AE73&lt;&gt;"",ISNUMBER($U73)),IF(COUNTIFS($AE$2:$AE$1001,$AE73,$U$2:$U$1001,$U73,$Y$2:$Y$1001,$Y73)&gt;1,"; possible duplicate",""),""))="","OK",MID(IF($AE73="","; no name or email","")&amp;IF(IFERROR(TRIM(INDEX($A73:$P73,MATCH(Settings!$B$13,$A$1:$P$1,0))&amp;""),"")="","; no hours",IF(NOT(ISNUMBER($AA73)),"; hours not a number",IF($AA73&lt;=0,"; hours zero or less",IF(AND(ISNUMBER(Settings!$D$3),$AA73&gt;Settings!$D$3),"; over "&amp;Settings!$D$3&amp;" hours",""))))&amp;IF(NOT(ISNUMBER($U73)),"; no date",IF($U73&gt;TODAY(),"; date in the future",""))&amp;IF(AND($AE73&lt;&gt;"",ISNUMBER($U73)),IF(COUNTIFS($AE$2:$AE$1001,$AE73,$U$2:$U$1001,$U73,$Y$2:$Y$1001,$Y73)&gt;1,"; possible duplicate",""),""),3,300)))</f>
        <v/>
      </c>
      <c r="AE73" s="26">
        <f>IF(IFERROR(TRIM(INDEX($A73:$P73,MATCH(Settings!$B$11,$A$1:$P$1,0))&amp;""),"")&lt;&gt;"",LOWER(IFERROR(TRIM(INDEX($A73:$P73,MATCH(Settings!$B$11,$A$1:$P$1,0))&amp;""),"")),LOWER(IFERROR(TRIM(INDEX($A73:$P73,MATCH(Settings!$B$10,$A$1:$P$1,0))&amp;""),"")))</f>
        <v/>
      </c>
      <c r="AF73" s="26">
        <f>IF($AE73="","",IF(COUNTIF($AE$2:$AE73,$AE73)=1,MAX($AF$1:$AF72)+1,""))</f>
        <v/>
      </c>
      <c r="AG73" s="26">
        <f>IF(OR($AE73="",NOT(ISNUMBER($V73))),"",IF(COUNTIFS($AE$2:$AE73,$AE73,$V$2:$V73,$V73)=1,1,0))</f>
        <v/>
      </c>
      <c r="AH73" s="26">
        <f>IF(ISNUMBER($U73),$U73,0)</f>
        <v/>
      </c>
    </row>
    <row r="74">
      <c r="R74" s="27" t="n"/>
      <c r="S74" s="27" t="n"/>
      <c r="U74" s="21">
        <f>IF(ISNUMBER(IFERROR(IF(TRIM(INDEX($A74:$P74,MATCH(Settings!$B$9,$A$1:$P$1,0))&amp;"")="","",IF(ISNUMBER(INDEX($A74:$P74,MATCH(Settings!$B$9,$A$1:$P$1,0))),INT(INDEX($A74:$P74,MATCH(Settings!$B$9,$A$1:$P$1,0))),DATE(VALUE(LEFT(INDEX($A74:$P74,MATCH(Settings!$B$9,$A$1:$P$1,0)),4)),VALUE(MID(INDEX($A74:$P74,MATCH(Settings!$B$9,$A$1:$P$1,0)),6,2)),VALUE(MID(INDEX($A74:$P74,MATCH(Settings!$B$9,$A$1:$P$1,0)),9,2))))),"")),IFERROR(IF(TRIM(INDEX($A74:$P74,MATCH(Settings!$B$9,$A$1:$P$1,0))&amp;"")="","",IF(ISNUMBER(INDEX($A74:$P74,MATCH(Settings!$B$9,$A$1:$P$1,0))),INT(INDEX($A74:$P74,MATCH(Settings!$B$9,$A$1:$P$1,0))),DATE(VALUE(LEFT(INDEX($A74:$P74,MATCH(Settings!$B$9,$A$1:$P$1,0)),4)),VALUE(MID(INDEX($A74:$P74,MATCH(Settings!$B$9,$A$1:$P$1,0)),6,2)),VALUE(MID(INDEX($A74:$P74,MATCH(Settings!$B$9,$A$1:$P$1,0)),9,2))))),""),IFERROR(INT(IFERROR(IF(ISNUMBER(INDEX($A74:$P74,MATCH(Settings!$B$8,$A$1:$P$1,0))),INDEX($A74:$P74,MATCH(Settings!$B$8,$A$1:$P$1,0)),DATE(VALUE(LEFT(IFERROR(TRIM(INDEX($A74:$P74,MATCH(Settings!$B$8,$A$1:$P$1,0))&amp;""),""),4)),VALUE(MID(IFERROR(TRIM(INDEX($A74:$P74,MATCH(Settings!$B$8,$A$1:$P$1,0))&amp;""),""),6,2)),VALUE(MID(IFERROR(TRIM(INDEX($A74:$P74,MATCH(Settings!$B$8,$A$1:$P$1,0))&amp;""),""),9,2)))+TIME(VALUE(MID(IFERROR(TRIM(INDEX($A74:$P74,MATCH(Settings!$B$8,$A$1:$P$1,0))&amp;""),""),12,2)),VALUE(MID(IFERROR(TRIM(INDEX($A74:$P74,MATCH(Settings!$B$8,$A$1:$P$1,0))&amp;""),""),15,2)),VALUE(MID(IFERROR(TRIM(INDEX($A74:$P74,MATCH(Settings!$B$8,$A$1:$P$1,0))&amp;""),""),18,2)))),"")),""))</f>
        <v/>
      </c>
      <c r="V74" s="22">
        <f>IF(ISNUMBER($U74),DATE(YEAR($U74),MONTH($U74),1),"")</f>
        <v/>
      </c>
      <c r="W74" s="23">
        <f>IF(IFERROR(TRIM(INDEX($A74:$P74,MATCH(Settings!$B$10,$A$1:$P$1,0))&amp;""),"")&lt;&gt;"",IFERROR(TRIM(INDEX($A74:$P74,MATCH(Settings!$B$10,$A$1:$P$1,0))&amp;""),""),IFERROR(TRIM(INDEX($A74:$P74,MATCH(Settings!$B$11,$A$1:$P$1,0))&amp;""),""))</f>
        <v/>
      </c>
      <c r="X74" s="23">
        <f>IFERROR(TRIM(INDEX($A74:$P74,MATCH(Settings!$B$11,$A$1:$P$1,0))&amp;""),"")</f>
        <v/>
      </c>
      <c r="Y74" s="23">
        <f>IFERROR(TRIM(INDEX($A74:$P74,MATCH(Settings!$B$12,$A$1:$P$1,0))&amp;""),"")</f>
        <v/>
      </c>
      <c r="Z74" s="23">
        <f>IFERROR(TRIM(INDEX($A74:$P74,MATCH(Settings!$B$15,$A$1:$P$1,0))&amp;""),"")</f>
        <v/>
      </c>
      <c r="AA74" s="24">
        <f>IFERROR(IF(TRIM(INDEX($A74:$P74,MATCH(Settings!$B$13,$A$1:$P$1,0))&amp;"")="","",VALUE(TRIM(INDEX($A74:$P74,MATCH(Settings!$B$13,$A$1:$P$1,0))&amp;""))),"")</f>
        <v/>
      </c>
      <c r="AB74" s="24">
        <f>IF(NOT(ISNUMBER($AA74)),"",IF(TRIM($R74&amp;"")="Yes",$AA74,0))</f>
        <v/>
      </c>
      <c r="AC74" s="25">
        <f>IF(OR(NOT(ISNUMBER($AB74)),NOT(ISNUMBER(Settings!$D$2))),"",$AB74*Settings!$D$2)</f>
        <v/>
      </c>
      <c r="AD74" s="23">
        <f>IF(AND($AE74="",IFERROR(TRIM(INDEX($A74:$P74,MATCH(Settings!$B$13,$A$1:$P$1,0))&amp;""),"")=""),"",IF((IF($AE74="","; no name or email","")&amp;IF(IFERROR(TRIM(INDEX($A74:$P74,MATCH(Settings!$B$13,$A$1:$P$1,0))&amp;""),"")="","; no hours",IF(NOT(ISNUMBER($AA74)),"; hours not a number",IF($AA74&lt;=0,"; hours zero or less",IF(AND(ISNUMBER(Settings!$D$3),$AA74&gt;Settings!$D$3),"; over "&amp;Settings!$D$3&amp;" hours",""))))&amp;IF(NOT(ISNUMBER($U74)),"; no date",IF($U74&gt;TODAY(),"; date in the future",""))&amp;IF(AND($AE74&lt;&gt;"",ISNUMBER($U74)),IF(COUNTIFS($AE$2:$AE$1001,$AE74,$U$2:$U$1001,$U74,$Y$2:$Y$1001,$Y74)&gt;1,"; possible duplicate",""),""))="","OK",MID(IF($AE74="","; no name or email","")&amp;IF(IFERROR(TRIM(INDEX($A74:$P74,MATCH(Settings!$B$13,$A$1:$P$1,0))&amp;""),"")="","; no hours",IF(NOT(ISNUMBER($AA74)),"; hours not a number",IF($AA74&lt;=0,"; hours zero or less",IF(AND(ISNUMBER(Settings!$D$3),$AA74&gt;Settings!$D$3),"; over "&amp;Settings!$D$3&amp;" hours",""))))&amp;IF(NOT(ISNUMBER($U74)),"; no date",IF($U74&gt;TODAY(),"; date in the future",""))&amp;IF(AND($AE74&lt;&gt;"",ISNUMBER($U74)),IF(COUNTIFS($AE$2:$AE$1001,$AE74,$U$2:$U$1001,$U74,$Y$2:$Y$1001,$Y74)&gt;1,"; possible duplicate",""),""),3,300)))</f>
        <v/>
      </c>
      <c r="AE74" s="26">
        <f>IF(IFERROR(TRIM(INDEX($A74:$P74,MATCH(Settings!$B$11,$A$1:$P$1,0))&amp;""),"")&lt;&gt;"",LOWER(IFERROR(TRIM(INDEX($A74:$P74,MATCH(Settings!$B$11,$A$1:$P$1,0))&amp;""),"")),LOWER(IFERROR(TRIM(INDEX($A74:$P74,MATCH(Settings!$B$10,$A$1:$P$1,0))&amp;""),"")))</f>
        <v/>
      </c>
      <c r="AF74" s="26">
        <f>IF($AE74="","",IF(COUNTIF($AE$2:$AE74,$AE74)=1,MAX($AF$1:$AF73)+1,""))</f>
        <v/>
      </c>
      <c r="AG74" s="26">
        <f>IF(OR($AE74="",NOT(ISNUMBER($V74))),"",IF(COUNTIFS($AE$2:$AE74,$AE74,$V$2:$V74,$V74)=1,1,0))</f>
        <v/>
      </c>
      <c r="AH74" s="26">
        <f>IF(ISNUMBER($U74),$U74,0)</f>
        <v/>
      </c>
    </row>
    <row r="75">
      <c r="R75" s="27" t="n"/>
      <c r="S75" s="27" t="n"/>
      <c r="U75" s="21">
        <f>IF(ISNUMBER(IFERROR(IF(TRIM(INDEX($A75:$P75,MATCH(Settings!$B$9,$A$1:$P$1,0))&amp;"")="","",IF(ISNUMBER(INDEX($A75:$P75,MATCH(Settings!$B$9,$A$1:$P$1,0))),INT(INDEX($A75:$P75,MATCH(Settings!$B$9,$A$1:$P$1,0))),DATE(VALUE(LEFT(INDEX($A75:$P75,MATCH(Settings!$B$9,$A$1:$P$1,0)),4)),VALUE(MID(INDEX($A75:$P75,MATCH(Settings!$B$9,$A$1:$P$1,0)),6,2)),VALUE(MID(INDEX($A75:$P75,MATCH(Settings!$B$9,$A$1:$P$1,0)),9,2))))),"")),IFERROR(IF(TRIM(INDEX($A75:$P75,MATCH(Settings!$B$9,$A$1:$P$1,0))&amp;"")="","",IF(ISNUMBER(INDEX($A75:$P75,MATCH(Settings!$B$9,$A$1:$P$1,0))),INT(INDEX($A75:$P75,MATCH(Settings!$B$9,$A$1:$P$1,0))),DATE(VALUE(LEFT(INDEX($A75:$P75,MATCH(Settings!$B$9,$A$1:$P$1,0)),4)),VALUE(MID(INDEX($A75:$P75,MATCH(Settings!$B$9,$A$1:$P$1,0)),6,2)),VALUE(MID(INDEX($A75:$P75,MATCH(Settings!$B$9,$A$1:$P$1,0)),9,2))))),""),IFERROR(INT(IFERROR(IF(ISNUMBER(INDEX($A75:$P75,MATCH(Settings!$B$8,$A$1:$P$1,0))),INDEX($A75:$P75,MATCH(Settings!$B$8,$A$1:$P$1,0)),DATE(VALUE(LEFT(IFERROR(TRIM(INDEX($A75:$P75,MATCH(Settings!$B$8,$A$1:$P$1,0))&amp;""),""),4)),VALUE(MID(IFERROR(TRIM(INDEX($A75:$P75,MATCH(Settings!$B$8,$A$1:$P$1,0))&amp;""),""),6,2)),VALUE(MID(IFERROR(TRIM(INDEX($A75:$P75,MATCH(Settings!$B$8,$A$1:$P$1,0))&amp;""),""),9,2)))+TIME(VALUE(MID(IFERROR(TRIM(INDEX($A75:$P75,MATCH(Settings!$B$8,$A$1:$P$1,0))&amp;""),""),12,2)),VALUE(MID(IFERROR(TRIM(INDEX($A75:$P75,MATCH(Settings!$B$8,$A$1:$P$1,0))&amp;""),""),15,2)),VALUE(MID(IFERROR(TRIM(INDEX($A75:$P75,MATCH(Settings!$B$8,$A$1:$P$1,0))&amp;""),""),18,2)))),"")),""))</f>
        <v/>
      </c>
      <c r="V75" s="22">
        <f>IF(ISNUMBER($U75),DATE(YEAR($U75),MONTH($U75),1),"")</f>
        <v/>
      </c>
      <c r="W75" s="23">
        <f>IF(IFERROR(TRIM(INDEX($A75:$P75,MATCH(Settings!$B$10,$A$1:$P$1,0))&amp;""),"")&lt;&gt;"",IFERROR(TRIM(INDEX($A75:$P75,MATCH(Settings!$B$10,$A$1:$P$1,0))&amp;""),""),IFERROR(TRIM(INDEX($A75:$P75,MATCH(Settings!$B$11,$A$1:$P$1,0))&amp;""),""))</f>
        <v/>
      </c>
      <c r="X75" s="23">
        <f>IFERROR(TRIM(INDEX($A75:$P75,MATCH(Settings!$B$11,$A$1:$P$1,0))&amp;""),"")</f>
        <v/>
      </c>
      <c r="Y75" s="23">
        <f>IFERROR(TRIM(INDEX($A75:$P75,MATCH(Settings!$B$12,$A$1:$P$1,0))&amp;""),"")</f>
        <v/>
      </c>
      <c r="Z75" s="23">
        <f>IFERROR(TRIM(INDEX($A75:$P75,MATCH(Settings!$B$15,$A$1:$P$1,0))&amp;""),"")</f>
        <v/>
      </c>
      <c r="AA75" s="24">
        <f>IFERROR(IF(TRIM(INDEX($A75:$P75,MATCH(Settings!$B$13,$A$1:$P$1,0))&amp;"")="","",VALUE(TRIM(INDEX($A75:$P75,MATCH(Settings!$B$13,$A$1:$P$1,0))&amp;""))),"")</f>
        <v/>
      </c>
      <c r="AB75" s="24">
        <f>IF(NOT(ISNUMBER($AA75)),"",IF(TRIM($R75&amp;"")="Yes",$AA75,0))</f>
        <v/>
      </c>
      <c r="AC75" s="25">
        <f>IF(OR(NOT(ISNUMBER($AB75)),NOT(ISNUMBER(Settings!$D$2))),"",$AB75*Settings!$D$2)</f>
        <v/>
      </c>
      <c r="AD75" s="23">
        <f>IF(AND($AE75="",IFERROR(TRIM(INDEX($A75:$P75,MATCH(Settings!$B$13,$A$1:$P$1,0))&amp;""),"")=""),"",IF((IF($AE75="","; no name or email","")&amp;IF(IFERROR(TRIM(INDEX($A75:$P75,MATCH(Settings!$B$13,$A$1:$P$1,0))&amp;""),"")="","; no hours",IF(NOT(ISNUMBER($AA75)),"; hours not a number",IF($AA75&lt;=0,"; hours zero or less",IF(AND(ISNUMBER(Settings!$D$3),$AA75&gt;Settings!$D$3),"; over "&amp;Settings!$D$3&amp;" hours",""))))&amp;IF(NOT(ISNUMBER($U75)),"; no date",IF($U75&gt;TODAY(),"; date in the future",""))&amp;IF(AND($AE75&lt;&gt;"",ISNUMBER($U75)),IF(COUNTIFS($AE$2:$AE$1001,$AE75,$U$2:$U$1001,$U75,$Y$2:$Y$1001,$Y75)&gt;1,"; possible duplicate",""),""))="","OK",MID(IF($AE75="","; no name or email","")&amp;IF(IFERROR(TRIM(INDEX($A75:$P75,MATCH(Settings!$B$13,$A$1:$P$1,0))&amp;""),"")="","; no hours",IF(NOT(ISNUMBER($AA75)),"; hours not a number",IF($AA75&lt;=0,"; hours zero or less",IF(AND(ISNUMBER(Settings!$D$3),$AA75&gt;Settings!$D$3),"; over "&amp;Settings!$D$3&amp;" hours",""))))&amp;IF(NOT(ISNUMBER($U75)),"; no date",IF($U75&gt;TODAY(),"; date in the future",""))&amp;IF(AND($AE75&lt;&gt;"",ISNUMBER($U75)),IF(COUNTIFS($AE$2:$AE$1001,$AE75,$U$2:$U$1001,$U75,$Y$2:$Y$1001,$Y75)&gt;1,"; possible duplicate",""),""),3,300)))</f>
        <v/>
      </c>
      <c r="AE75" s="26">
        <f>IF(IFERROR(TRIM(INDEX($A75:$P75,MATCH(Settings!$B$11,$A$1:$P$1,0))&amp;""),"")&lt;&gt;"",LOWER(IFERROR(TRIM(INDEX($A75:$P75,MATCH(Settings!$B$11,$A$1:$P$1,0))&amp;""),"")),LOWER(IFERROR(TRIM(INDEX($A75:$P75,MATCH(Settings!$B$10,$A$1:$P$1,0))&amp;""),"")))</f>
        <v/>
      </c>
      <c r="AF75" s="26">
        <f>IF($AE75="","",IF(COUNTIF($AE$2:$AE75,$AE75)=1,MAX($AF$1:$AF74)+1,""))</f>
        <v/>
      </c>
      <c r="AG75" s="26">
        <f>IF(OR($AE75="",NOT(ISNUMBER($V75))),"",IF(COUNTIFS($AE$2:$AE75,$AE75,$V$2:$V75,$V75)=1,1,0))</f>
        <v/>
      </c>
      <c r="AH75" s="26">
        <f>IF(ISNUMBER($U75),$U75,0)</f>
        <v/>
      </c>
    </row>
    <row r="76">
      <c r="R76" s="27" t="n"/>
      <c r="S76" s="27" t="n"/>
      <c r="U76" s="21">
        <f>IF(ISNUMBER(IFERROR(IF(TRIM(INDEX($A76:$P76,MATCH(Settings!$B$9,$A$1:$P$1,0))&amp;"")="","",IF(ISNUMBER(INDEX($A76:$P76,MATCH(Settings!$B$9,$A$1:$P$1,0))),INT(INDEX($A76:$P76,MATCH(Settings!$B$9,$A$1:$P$1,0))),DATE(VALUE(LEFT(INDEX($A76:$P76,MATCH(Settings!$B$9,$A$1:$P$1,0)),4)),VALUE(MID(INDEX($A76:$P76,MATCH(Settings!$B$9,$A$1:$P$1,0)),6,2)),VALUE(MID(INDEX($A76:$P76,MATCH(Settings!$B$9,$A$1:$P$1,0)),9,2))))),"")),IFERROR(IF(TRIM(INDEX($A76:$P76,MATCH(Settings!$B$9,$A$1:$P$1,0))&amp;"")="","",IF(ISNUMBER(INDEX($A76:$P76,MATCH(Settings!$B$9,$A$1:$P$1,0))),INT(INDEX($A76:$P76,MATCH(Settings!$B$9,$A$1:$P$1,0))),DATE(VALUE(LEFT(INDEX($A76:$P76,MATCH(Settings!$B$9,$A$1:$P$1,0)),4)),VALUE(MID(INDEX($A76:$P76,MATCH(Settings!$B$9,$A$1:$P$1,0)),6,2)),VALUE(MID(INDEX($A76:$P76,MATCH(Settings!$B$9,$A$1:$P$1,0)),9,2))))),""),IFERROR(INT(IFERROR(IF(ISNUMBER(INDEX($A76:$P76,MATCH(Settings!$B$8,$A$1:$P$1,0))),INDEX($A76:$P76,MATCH(Settings!$B$8,$A$1:$P$1,0)),DATE(VALUE(LEFT(IFERROR(TRIM(INDEX($A76:$P76,MATCH(Settings!$B$8,$A$1:$P$1,0))&amp;""),""),4)),VALUE(MID(IFERROR(TRIM(INDEX($A76:$P76,MATCH(Settings!$B$8,$A$1:$P$1,0))&amp;""),""),6,2)),VALUE(MID(IFERROR(TRIM(INDEX($A76:$P76,MATCH(Settings!$B$8,$A$1:$P$1,0))&amp;""),""),9,2)))+TIME(VALUE(MID(IFERROR(TRIM(INDEX($A76:$P76,MATCH(Settings!$B$8,$A$1:$P$1,0))&amp;""),""),12,2)),VALUE(MID(IFERROR(TRIM(INDEX($A76:$P76,MATCH(Settings!$B$8,$A$1:$P$1,0))&amp;""),""),15,2)),VALUE(MID(IFERROR(TRIM(INDEX($A76:$P76,MATCH(Settings!$B$8,$A$1:$P$1,0))&amp;""),""),18,2)))),"")),""))</f>
        <v/>
      </c>
      <c r="V76" s="22">
        <f>IF(ISNUMBER($U76),DATE(YEAR($U76),MONTH($U76),1),"")</f>
        <v/>
      </c>
      <c r="W76" s="23">
        <f>IF(IFERROR(TRIM(INDEX($A76:$P76,MATCH(Settings!$B$10,$A$1:$P$1,0))&amp;""),"")&lt;&gt;"",IFERROR(TRIM(INDEX($A76:$P76,MATCH(Settings!$B$10,$A$1:$P$1,0))&amp;""),""),IFERROR(TRIM(INDEX($A76:$P76,MATCH(Settings!$B$11,$A$1:$P$1,0))&amp;""),""))</f>
        <v/>
      </c>
      <c r="X76" s="23">
        <f>IFERROR(TRIM(INDEX($A76:$P76,MATCH(Settings!$B$11,$A$1:$P$1,0))&amp;""),"")</f>
        <v/>
      </c>
      <c r="Y76" s="23">
        <f>IFERROR(TRIM(INDEX($A76:$P76,MATCH(Settings!$B$12,$A$1:$P$1,0))&amp;""),"")</f>
        <v/>
      </c>
      <c r="Z76" s="23">
        <f>IFERROR(TRIM(INDEX($A76:$P76,MATCH(Settings!$B$15,$A$1:$P$1,0))&amp;""),"")</f>
        <v/>
      </c>
      <c r="AA76" s="24">
        <f>IFERROR(IF(TRIM(INDEX($A76:$P76,MATCH(Settings!$B$13,$A$1:$P$1,0))&amp;"")="","",VALUE(TRIM(INDEX($A76:$P76,MATCH(Settings!$B$13,$A$1:$P$1,0))&amp;""))),"")</f>
        <v/>
      </c>
      <c r="AB76" s="24">
        <f>IF(NOT(ISNUMBER($AA76)),"",IF(TRIM($R76&amp;"")="Yes",$AA76,0))</f>
        <v/>
      </c>
      <c r="AC76" s="25">
        <f>IF(OR(NOT(ISNUMBER($AB76)),NOT(ISNUMBER(Settings!$D$2))),"",$AB76*Settings!$D$2)</f>
        <v/>
      </c>
      <c r="AD76" s="23">
        <f>IF(AND($AE76="",IFERROR(TRIM(INDEX($A76:$P76,MATCH(Settings!$B$13,$A$1:$P$1,0))&amp;""),"")=""),"",IF((IF($AE76="","; no name or email","")&amp;IF(IFERROR(TRIM(INDEX($A76:$P76,MATCH(Settings!$B$13,$A$1:$P$1,0))&amp;""),"")="","; no hours",IF(NOT(ISNUMBER($AA76)),"; hours not a number",IF($AA76&lt;=0,"; hours zero or less",IF(AND(ISNUMBER(Settings!$D$3),$AA76&gt;Settings!$D$3),"; over "&amp;Settings!$D$3&amp;" hours",""))))&amp;IF(NOT(ISNUMBER($U76)),"; no date",IF($U76&gt;TODAY(),"; date in the future",""))&amp;IF(AND($AE76&lt;&gt;"",ISNUMBER($U76)),IF(COUNTIFS($AE$2:$AE$1001,$AE76,$U$2:$U$1001,$U76,$Y$2:$Y$1001,$Y76)&gt;1,"; possible duplicate",""),""))="","OK",MID(IF($AE76="","; no name or email","")&amp;IF(IFERROR(TRIM(INDEX($A76:$P76,MATCH(Settings!$B$13,$A$1:$P$1,0))&amp;""),"")="","; no hours",IF(NOT(ISNUMBER($AA76)),"; hours not a number",IF($AA76&lt;=0,"; hours zero or less",IF(AND(ISNUMBER(Settings!$D$3),$AA76&gt;Settings!$D$3),"; over "&amp;Settings!$D$3&amp;" hours",""))))&amp;IF(NOT(ISNUMBER($U76)),"; no date",IF($U76&gt;TODAY(),"; date in the future",""))&amp;IF(AND($AE76&lt;&gt;"",ISNUMBER($U76)),IF(COUNTIFS($AE$2:$AE$1001,$AE76,$U$2:$U$1001,$U76,$Y$2:$Y$1001,$Y76)&gt;1,"; possible duplicate",""),""),3,300)))</f>
        <v/>
      </c>
      <c r="AE76" s="26">
        <f>IF(IFERROR(TRIM(INDEX($A76:$P76,MATCH(Settings!$B$11,$A$1:$P$1,0))&amp;""),"")&lt;&gt;"",LOWER(IFERROR(TRIM(INDEX($A76:$P76,MATCH(Settings!$B$11,$A$1:$P$1,0))&amp;""),"")),LOWER(IFERROR(TRIM(INDEX($A76:$P76,MATCH(Settings!$B$10,$A$1:$P$1,0))&amp;""),"")))</f>
        <v/>
      </c>
      <c r="AF76" s="26">
        <f>IF($AE76="","",IF(COUNTIF($AE$2:$AE76,$AE76)=1,MAX($AF$1:$AF75)+1,""))</f>
        <v/>
      </c>
      <c r="AG76" s="26">
        <f>IF(OR($AE76="",NOT(ISNUMBER($V76))),"",IF(COUNTIFS($AE$2:$AE76,$AE76,$V$2:$V76,$V76)=1,1,0))</f>
        <v/>
      </c>
      <c r="AH76" s="26">
        <f>IF(ISNUMBER($U76),$U76,0)</f>
        <v/>
      </c>
    </row>
    <row r="77">
      <c r="R77" s="27" t="n"/>
      <c r="S77" s="27" t="n"/>
      <c r="U77" s="21">
        <f>IF(ISNUMBER(IFERROR(IF(TRIM(INDEX($A77:$P77,MATCH(Settings!$B$9,$A$1:$P$1,0))&amp;"")="","",IF(ISNUMBER(INDEX($A77:$P77,MATCH(Settings!$B$9,$A$1:$P$1,0))),INT(INDEX($A77:$P77,MATCH(Settings!$B$9,$A$1:$P$1,0))),DATE(VALUE(LEFT(INDEX($A77:$P77,MATCH(Settings!$B$9,$A$1:$P$1,0)),4)),VALUE(MID(INDEX($A77:$P77,MATCH(Settings!$B$9,$A$1:$P$1,0)),6,2)),VALUE(MID(INDEX($A77:$P77,MATCH(Settings!$B$9,$A$1:$P$1,0)),9,2))))),"")),IFERROR(IF(TRIM(INDEX($A77:$P77,MATCH(Settings!$B$9,$A$1:$P$1,0))&amp;"")="","",IF(ISNUMBER(INDEX($A77:$P77,MATCH(Settings!$B$9,$A$1:$P$1,0))),INT(INDEX($A77:$P77,MATCH(Settings!$B$9,$A$1:$P$1,0))),DATE(VALUE(LEFT(INDEX($A77:$P77,MATCH(Settings!$B$9,$A$1:$P$1,0)),4)),VALUE(MID(INDEX($A77:$P77,MATCH(Settings!$B$9,$A$1:$P$1,0)),6,2)),VALUE(MID(INDEX($A77:$P77,MATCH(Settings!$B$9,$A$1:$P$1,0)),9,2))))),""),IFERROR(INT(IFERROR(IF(ISNUMBER(INDEX($A77:$P77,MATCH(Settings!$B$8,$A$1:$P$1,0))),INDEX($A77:$P77,MATCH(Settings!$B$8,$A$1:$P$1,0)),DATE(VALUE(LEFT(IFERROR(TRIM(INDEX($A77:$P77,MATCH(Settings!$B$8,$A$1:$P$1,0))&amp;""),""),4)),VALUE(MID(IFERROR(TRIM(INDEX($A77:$P77,MATCH(Settings!$B$8,$A$1:$P$1,0))&amp;""),""),6,2)),VALUE(MID(IFERROR(TRIM(INDEX($A77:$P77,MATCH(Settings!$B$8,$A$1:$P$1,0))&amp;""),""),9,2)))+TIME(VALUE(MID(IFERROR(TRIM(INDEX($A77:$P77,MATCH(Settings!$B$8,$A$1:$P$1,0))&amp;""),""),12,2)),VALUE(MID(IFERROR(TRIM(INDEX($A77:$P77,MATCH(Settings!$B$8,$A$1:$P$1,0))&amp;""),""),15,2)),VALUE(MID(IFERROR(TRIM(INDEX($A77:$P77,MATCH(Settings!$B$8,$A$1:$P$1,0))&amp;""),""),18,2)))),"")),""))</f>
        <v/>
      </c>
      <c r="V77" s="22">
        <f>IF(ISNUMBER($U77),DATE(YEAR($U77),MONTH($U77),1),"")</f>
        <v/>
      </c>
      <c r="W77" s="23">
        <f>IF(IFERROR(TRIM(INDEX($A77:$P77,MATCH(Settings!$B$10,$A$1:$P$1,0))&amp;""),"")&lt;&gt;"",IFERROR(TRIM(INDEX($A77:$P77,MATCH(Settings!$B$10,$A$1:$P$1,0))&amp;""),""),IFERROR(TRIM(INDEX($A77:$P77,MATCH(Settings!$B$11,$A$1:$P$1,0))&amp;""),""))</f>
        <v/>
      </c>
      <c r="X77" s="23">
        <f>IFERROR(TRIM(INDEX($A77:$P77,MATCH(Settings!$B$11,$A$1:$P$1,0))&amp;""),"")</f>
        <v/>
      </c>
      <c r="Y77" s="23">
        <f>IFERROR(TRIM(INDEX($A77:$P77,MATCH(Settings!$B$12,$A$1:$P$1,0))&amp;""),"")</f>
        <v/>
      </c>
      <c r="Z77" s="23">
        <f>IFERROR(TRIM(INDEX($A77:$P77,MATCH(Settings!$B$15,$A$1:$P$1,0))&amp;""),"")</f>
        <v/>
      </c>
      <c r="AA77" s="24">
        <f>IFERROR(IF(TRIM(INDEX($A77:$P77,MATCH(Settings!$B$13,$A$1:$P$1,0))&amp;"")="","",VALUE(TRIM(INDEX($A77:$P77,MATCH(Settings!$B$13,$A$1:$P$1,0))&amp;""))),"")</f>
        <v/>
      </c>
      <c r="AB77" s="24">
        <f>IF(NOT(ISNUMBER($AA77)),"",IF(TRIM($R77&amp;"")="Yes",$AA77,0))</f>
        <v/>
      </c>
      <c r="AC77" s="25">
        <f>IF(OR(NOT(ISNUMBER($AB77)),NOT(ISNUMBER(Settings!$D$2))),"",$AB77*Settings!$D$2)</f>
        <v/>
      </c>
      <c r="AD77" s="23">
        <f>IF(AND($AE77="",IFERROR(TRIM(INDEX($A77:$P77,MATCH(Settings!$B$13,$A$1:$P$1,0))&amp;""),"")=""),"",IF((IF($AE77="","; no name or email","")&amp;IF(IFERROR(TRIM(INDEX($A77:$P77,MATCH(Settings!$B$13,$A$1:$P$1,0))&amp;""),"")="","; no hours",IF(NOT(ISNUMBER($AA77)),"; hours not a number",IF($AA77&lt;=0,"; hours zero or less",IF(AND(ISNUMBER(Settings!$D$3),$AA77&gt;Settings!$D$3),"; over "&amp;Settings!$D$3&amp;" hours",""))))&amp;IF(NOT(ISNUMBER($U77)),"; no date",IF($U77&gt;TODAY(),"; date in the future",""))&amp;IF(AND($AE77&lt;&gt;"",ISNUMBER($U77)),IF(COUNTIFS($AE$2:$AE$1001,$AE77,$U$2:$U$1001,$U77,$Y$2:$Y$1001,$Y77)&gt;1,"; possible duplicate",""),""))="","OK",MID(IF($AE77="","; no name or email","")&amp;IF(IFERROR(TRIM(INDEX($A77:$P77,MATCH(Settings!$B$13,$A$1:$P$1,0))&amp;""),"")="","; no hours",IF(NOT(ISNUMBER($AA77)),"; hours not a number",IF($AA77&lt;=0,"; hours zero or less",IF(AND(ISNUMBER(Settings!$D$3),$AA77&gt;Settings!$D$3),"; over "&amp;Settings!$D$3&amp;" hours",""))))&amp;IF(NOT(ISNUMBER($U77)),"; no date",IF($U77&gt;TODAY(),"; date in the future",""))&amp;IF(AND($AE77&lt;&gt;"",ISNUMBER($U77)),IF(COUNTIFS($AE$2:$AE$1001,$AE77,$U$2:$U$1001,$U77,$Y$2:$Y$1001,$Y77)&gt;1,"; possible duplicate",""),""),3,300)))</f>
        <v/>
      </c>
      <c r="AE77" s="26">
        <f>IF(IFERROR(TRIM(INDEX($A77:$P77,MATCH(Settings!$B$11,$A$1:$P$1,0))&amp;""),"")&lt;&gt;"",LOWER(IFERROR(TRIM(INDEX($A77:$P77,MATCH(Settings!$B$11,$A$1:$P$1,0))&amp;""),"")),LOWER(IFERROR(TRIM(INDEX($A77:$P77,MATCH(Settings!$B$10,$A$1:$P$1,0))&amp;""),"")))</f>
        <v/>
      </c>
      <c r="AF77" s="26">
        <f>IF($AE77="","",IF(COUNTIF($AE$2:$AE77,$AE77)=1,MAX($AF$1:$AF76)+1,""))</f>
        <v/>
      </c>
      <c r="AG77" s="26">
        <f>IF(OR($AE77="",NOT(ISNUMBER($V77))),"",IF(COUNTIFS($AE$2:$AE77,$AE77,$V$2:$V77,$V77)=1,1,0))</f>
        <v/>
      </c>
      <c r="AH77" s="26">
        <f>IF(ISNUMBER($U77),$U77,0)</f>
        <v/>
      </c>
    </row>
    <row r="78">
      <c r="R78" s="27" t="n"/>
      <c r="S78" s="27" t="n"/>
      <c r="U78" s="21">
        <f>IF(ISNUMBER(IFERROR(IF(TRIM(INDEX($A78:$P78,MATCH(Settings!$B$9,$A$1:$P$1,0))&amp;"")="","",IF(ISNUMBER(INDEX($A78:$P78,MATCH(Settings!$B$9,$A$1:$P$1,0))),INT(INDEX($A78:$P78,MATCH(Settings!$B$9,$A$1:$P$1,0))),DATE(VALUE(LEFT(INDEX($A78:$P78,MATCH(Settings!$B$9,$A$1:$P$1,0)),4)),VALUE(MID(INDEX($A78:$P78,MATCH(Settings!$B$9,$A$1:$P$1,0)),6,2)),VALUE(MID(INDEX($A78:$P78,MATCH(Settings!$B$9,$A$1:$P$1,0)),9,2))))),"")),IFERROR(IF(TRIM(INDEX($A78:$P78,MATCH(Settings!$B$9,$A$1:$P$1,0))&amp;"")="","",IF(ISNUMBER(INDEX($A78:$P78,MATCH(Settings!$B$9,$A$1:$P$1,0))),INT(INDEX($A78:$P78,MATCH(Settings!$B$9,$A$1:$P$1,0))),DATE(VALUE(LEFT(INDEX($A78:$P78,MATCH(Settings!$B$9,$A$1:$P$1,0)),4)),VALUE(MID(INDEX($A78:$P78,MATCH(Settings!$B$9,$A$1:$P$1,0)),6,2)),VALUE(MID(INDEX($A78:$P78,MATCH(Settings!$B$9,$A$1:$P$1,0)),9,2))))),""),IFERROR(INT(IFERROR(IF(ISNUMBER(INDEX($A78:$P78,MATCH(Settings!$B$8,$A$1:$P$1,0))),INDEX($A78:$P78,MATCH(Settings!$B$8,$A$1:$P$1,0)),DATE(VALUE(LEFT(IFERROR(TRIM(INDEX($A78:$P78,MATCH(Settings!$B$8,$A$1:$P$1,0))&amp;""),""),4)),VALUE(MID(IFERROR(TRIM(INDEX($A78:$P78,MATCH(Settings!$B$8,$A$1:$P$1,0))&amp;""),""),6,2)),VALUE(MID(IFERROR(TRIM(INDEX($A78:$P78,MATCH(Settings!$B$8,$A$1:$P$1,0))&amp;""),""),9,2)))+TIME(VALUE(MID(IFERROR(TRIM(INDEX($A78:$P78,MATCH(Settings!$B$8,$A$1:$P$1,0))&amp;""),""),12,2)),VALUE(MID(IFERROR(TRIM(INDEX($A78:$P78,MATCH(Settings!$B$8,$A$1:$P$1,0))&amp;""),""),15,2)),VALUE(MID(IFERROR(TRIM(INDEX($A78:$P78,MATCH(Settings!$B$8,$A$1:$P$1,0))&amp;""),""),18,2)))),"")),""))</f>
        <v/>
      </c>
      <c r="V78" s="22">
        <f>IF(ISNUMBER($U78),DATE(YEAR($U78),MONTH($U78),1),"")</f>
        <v/>
      </c>
      <c r="W78" s="23">
        <f>IF(IFERROR(TRIM(INDEX($A78:$P78,MATCH(Settings!$B$10,$A$1:$P$1,0))&amp;""),"")&lt;&gt;"",IFERROR(TRIM(INDEX($A78:$P78,MATCH(Settings!$B$10,$A$1:$P$1,0))&amp;""),""),IFERROR(TRIM(INDEX($A78:$P78,MATCH(Settings!$B$11,$A$1:$P$1,0))&amp;""),""))</f>
        <v/>
      </c>
      <c r="X78" s="23">
        <f>IFERROR(TRIM(INDEX($A78:$P78,MATCH(Settings!$B$11,$A$1:$P$1,0))&amp;""),"")</f>
        <v/>
      </c>
      <c r="Y78" s="23">
        <f>IFERROR(TRIM(INDEX($A78:$P78,MATCH(Settings!$B$12,$A$1:$P$1,0))&amp;""),"")</f>
        <v/>
      </c>
      <c r="Z78" s="23">
        <f>IFERROR(TRIM(INDEX($A78:$P78,MATCH(Settings!$B$15,$A$1:$P$1,0))&amp;""),"")</f>
        <v/>
      </c>
      <c r="AA78" s="24">
        <f>IFERROR(IF(TRIM(INDEX($A78:$P78,MATCH(Settings!$B$13,$A$1:$P$1,0))&amp;"")="","",VALUE(TRIM(INDEX($A78:$P78,MATCH(Settings!$B$13,$A$1:$P$1,0))&amp;""))),"")</f>
        <v/>
      </c>
      <c r="AB78" s="24">
        <f>IF(NOT(ISNUMBER($AA78)),"",IF(TRIM($R78&amp;"")="Yes",$AA78,0))</f>
        <v/>
      </c>
      <c r="AC78" s="25">
        <f>IF(OR(NOT(ISNUMBER($AB78)),NOT(ISNUMBER(Settings!$D$2))),"",$AB78*Settings!$D$2)</f>
        <v/>
      </c>
      <c r="AD78" s="23">
        <f>IF(AND($AE78="",IFERROR(TRIM(INDEX($A78:$P78,MATCH(Settings!$B$13,$A$1:$P$1,0))&amp;""),"")=""),"",IF((IF($AE78="","; no name or email","")&amp;IF(IFERROR(TRIM(INDEX($A78:$P78,MATCH(Settings!$B$13,$A$1:$P$1,0))&amp;""),"")="","; no hours",IF(NOT(ISNUMBER($AA78)),"; hours not a number",IF($AA78&lt;=0,"; hours zero or less",IF(AND(ISNUMBER(Settings!$D$3),$AA78&gt;Settings!$D$3),"; over "&amp;Settings!$D$3&amp;" hours",""))))&amp;IF(NOT(ISNUMBER($U78)),"; no date",IF($U78&gt;TODAY(),"; date in the future",""))&amp;IF(AND($AE78&lt;&gt;"",ISNUMBER($U78)),IF(COUNTIFS($AE$2:$AE$1001,$AE78,$U$2:$U$1001,$U78,$Y$2:$Y$1001,$Y78)&gt;1,"; possible duplicate",""),""))="","OK",MID(IF($AE78="","; no name or email","")&amp;IF(IFERROR(TRIM(INDEX($A78:$P78,MATCH(Settings!$B$13,$A$1:$P$1,0))&amp;""),"")="","; no hours",IF(NOT(ISNUMBER($AA78)),"; hours not a number",IF($AA78&lt;=0,"; hours zero or less",IF(AND(ISNUMBER(Settings!$D$3),$AA78&gt;Settings!$D$3),"; over "&amp;Settings!$D$3&amp;" hours",""))))&amp;IF(NOT(ISNUMBER($U78)),"; no date",IF($U78&gt;TODAY(),"; date in the future",""))&amp;IF(AND($AE78&lt;&gt;"",ISNUMBER($U78)),IF(COUNTIFS($AE$2:$AE$1001,$AE78,$U$2:$U$1001,$U78,$Y$2:$Y$1001,$Y78)&gt;1,"; possible duplicate",""),""),3,300)))</f>
        <v/>
      </c>
      <c r="AE78" s="26">
        <f>IF(IFERROR(TRIM(INDEX($A78:$P78,MATCH(Settings!$B$11,$A$1:$P$1,0))&amp;""),"")&lt;&gt;"",LOWER(IFERROR(TRIM(INDEX($A78:$P78,MATCH(Settings!$B$11,$A$1:$P$1,0))&amp;""),"")),LOWER(IFERROR(TRIM(INDEX($A78:$P78,MATCH(Settings!$B$10,$A$1:$P$1,0))&amp;""),"")))</f>
        <v/>
      </c>
      <c r="AF78" s="26">
        <f>IF($AE78="","",IF(COUNTIF($AE$2:$AE78,$AE78)=1,MAX($AF$1:$AF77)+1,""))</f>
        <v/>
      </c>
      <c r="AG78" s="26">
        <f>IF(OR($AE78="",NOT(ISNUMBER($V78))),"",IF(COUNTIFS($AE$2:$AE78,$AE78,$V$2:$V78,$V78)=1,1,0))</f>
        <v/>
      </c>
      <c r="AH78" s="26">
        <f>IF(ISNUMBER($U78),$U78,0)</f>
        <v/>
      </c>
    </row>
    <row r="79">
      <c r="R79" s="27" t="n"/>
      <c r="S79" s="27" t="n"/>
      <c r="U79" s="21">
        <f>IF(ISNUMBER(IFERROR(IF(TRIM(INDEX($A79:$P79,MATCH(Settings!$B$9,$A$1:$P$1,0))&amp;"")="","",IF(ISNUMBER(INDEX($A79:$P79,MATCH(Settings!$B$9,$A$1:$P$1,0))),INT(INDEX($A79:$P79,MATCH(Settings!$B$9,$A$1:$P$1,0))),DATE(VALUE(LEFT(INDEX($A79:$P79,MATCH(Settings!$B$9,$A$1:$P$1,0)),4)),VALUE(MID(INDEX($A79:$P79,MATCH(Settings!$B$9,$A$1:$P$1,0)),6,2)),VALUE(MID(INDEX($A79:$P79,MATCH(Settings!$B$9,$A$1:$P$1,0)),9,2))))),"")),IFERROR(IF(TRIM(INDEX($A79:$P79,MATCH(Settings!$B$9,$A$1:$P$1,0))&amp;"")="","",IF(ISNUMBER(INDEX($A79:$P79,MATCH(Settings!$B$9,$A$1:$P$1,0))),INT(INDEX($A79:$P79,MATCH(Settings!$B$9,$A$1:$P$1,0))),DATE(VALUE(LEFT(INDEX($A79:$P79,MATCH(Settings!$B$9,$A$1:$P$1,0)),4)),VALUE(MID(INDEX($A79:$P79,MATCH(Settings!$B$9,$A$1:$P$1,0)),6,2)),VALUE(MID(INDEX($A79:$P79,MATCH(Settings!$B$9,$A$1:$P$1,0)),9,2))))),""),IFERROR(INT(IFERROR(IF(ISNUMBER(INDEX($A79:$P79,MATCH(Settings!$B$8,$A$1:$P$1,0))),INDEX($A79:$P79,MATCH(Settings!$B$8,$A$1:$P$1,0)),DATE(VALUE(LEFT(IFERROR(TRIM(INDEX($A79:$P79,MATCH(Settings!$B$8,$A$1:$P$1,0))&amp;""),""),4)),VALUE(MID(IFERROR(TRIM(INDEX($A79:$P79,MATCH(Settings!$B$8,$A$1:$P$1,0))&amp;""),""),6,2)),VALUE(MID(IFERROR(TRIM(INDEX($A79:$P79,MATCH(Settings!$B$8,$A$1:$P$1,0))&amp;""),""),9,2)))+TIME(VALUE(MID(IFERROR(TRIM(INDEX($A79:$P79,MATCH(Settings!$B$8,$A$1:$P$1,0))&amp;""),""),12,2)),VALUE(MID(IFERROR(TRIM(INDEX($A79:$P79,MATCH(Settings!$B$8,$A$1:$P$1,0))&amp;""),""),15,2)),VALUE(MID(IFERROR(TRIM(INDEX($A79:$P79,MATCH(Settings!$B$8,$A$1:$P$1,0))&amp;""),""),18,2)))),"")),""))</f>
        <v/>
      </c>
      <c r="V79" s="22">
        <f>IF(ISNUMBER($U79),DATE(YEAR($U79),MONTH($U79),1),"")</f>
        <v/>
      </c>
      <c r="W79" s="23">
        <f>IF(IFERROR(TRIM(INDEX($A79:$P79,MATCH(Settings!$B$10,$A$1:$P$1,0))&amp;""),"")&lt;&gt;"",IFERROR(TRIM(INDEX($A79:$P79,MATCH(Settings!$B$10,$A$1:$P$1,0))&amp;""),""),IFERROR(TRIM(INDEX($A79:$P79,MATCH(Settings!$B$11,$A$1:$P$1,0))&amp;""),""))</f>
        <v/>
      </c>
      <c r="X79" s="23">
        <f>IFERROR(TRIM(INDEX($A79:$P79,MATCH(Settings!$B$11,$A$1:$P$1,0))&amp;""),"")</f>
        <v/>
      </c>
      <c r="Y79" s="23">
        <f>IFERROR(TRIM(INDEX($A79:$P79,MATCH(Settings!$B$12,$A$1:$P$1,0))&amp;""),"")</f>
        <v/>
      </c>
      <c r="Z79" s="23">
        <f>IFERROR(TRIM(INDEX($A79:$P79,MATCH(Settings!$B$15,$A$1:$P$1,0))&amp;""),"")</f>
        <v/>
      </c>
      <c r="AA79" s="24">
        <f>IFERROR(IF(TRIM(INDEX($A79:$P79,MATCH(Settings!$B$13,$A$1:$P$1,0))&amp;"")="","",VALUE(TRIM(INDEX($A79:$P79,MATCH(Settings!$B$13,$A$1:$P$1,0))&amp;""))),"")</f>
        <v/>
      </c>
      <c r="AB79" s="24">
        <f>IF(NOT(ISNUMBER($AA79)),"",IF(TRIM($R79&amp;"")="Yes",$AA79,0))</f>
        <v/>
      </c>
      <c r="AC79" s="25">
        <f>IF(OR(NOT(ISNUMBER($AB79)),NOT(ISNUMBER(Settings!$D$2))),"",$AB79*Settings!$D$2)</f>
        <v/>
      </c>
      <c r="AD79" s="23">
        <f>IF(AND($AE79="",IFERROR(TRIM(INDEX($A79:$P79,MATCH(Settings!$B$13,$A$1:$P$1,0))&amp;""),"")=""),"",IF((IF($AE79="","; no name or email","")&amp;IF(IFERROR(TRIM(INDEX($A79:$P79,MATCH(Settings!$B$13,$A$1:$P$1,0))&amp;""),"")="","; no hours",IF(NOT(ISNUMBER($AA79)),"; hours not a number",IF($AA79&lt;=0,"; hours zero or less",IF(AND(ISNUMBER(Settings!$D$3),$AA79&gt;Settings!$D$3),"; over "&amp;Settings!$D$3&amp;" hours",""))))&amp;IF(NOT(ISNUMBER($U79)),"; no date",IF($U79&gt;TODAY(),"; date in the future",""))&amp;IF(AND($AE79&lt;&gt;"",ISNUMBER($U79)),IF(COUNTIFS($AE$2:$AE$1001,$AE79,$U$2:$U$1001,$U79,$Y$2:$Y$1001,$Y79)&gt;1,"; possible duplicate",""),""))="","OK",MID(IF($AE79="","; no name or email","")&amp;IF(IFERROR(TRIM(INDEX($A79:$P79,MATCH(Settings!$B$13,$A$1:$P$1,0))&amp;""),"")="","; no hours",IF(NOT(ISNUMBER($AA79)),"; hours not a number",IF($AA79&lt;=0,"; hours zero or less",IF(AND(ISNUMBER(Settings!$D$3),$AA79&gt;Settings!$D$3),"; over "&amp;Settings!$D$3&amp;" hours",""))))&amp;IF(NOT(ISNUMBER($U79)),"; no date",IF($U79&gt;TODAY(),"; date in the future",""))&amp;IF(AND($AE79&lt;&gt;"",ISNUMBER($U79)),IF(COUNTIFS($AE$2:$AE$1001,$AE79,$U$2:$U$1001,$U79,$Y$2:$Y$1001,$Y79)&gt;1,"; possible duplicate",""),""),3,300)))</f>
        <v/>
      </c>
      <c r="AE79" s="26">
        <f>IF(IFERROR(TRIM(INDEX($A79:$P79,MATCH(Settings!$B$11,$A$1:$P$1,0))&amp;""),"")&lt;&gt;"",LOWER(IFERROR(TRIM(INDEX($A79:$P79,MATCH(Settings!$B$11,$A$1:$P$1,0))&amp;""),"")),LOWER(IFERROR(TRIM(INDEX($A79:$P79,MATCH(Settings!$B$10,$A$1:$P$1,0))&amp;""),"")))</f>
        <v/>
      </c>
      <c r="AF79" s="26">
        <f>IF($AE79="","",IF(COUNTIF($AE$2:$AE79,$AE79)=1,MAX($AF$1:$AF78)+1,""))</f>
        <v/>
      </c>
      <c r="AG79" s="26">
        <f>IF(OR($AE79="",NOT(ISNUMBER($V79))),"",IF(COUNTIFS($AE$2:$AE79,$AE79,$V$2:$V79,$V79)=1,1,0))</f>
        <v/>
      </c>
      <c r="AH79" s="26">
        <f>IF(ISNUMBER($U79),$U79,0)</f>
        <v/>
      </c>
    </row>
    <row r="80">
      <c r="R80" s="27" t="n"/>
      <c r="S80" s="27" t="n"/>
      <c r="U80" s="21">
        <f>IF(ISNUMBER(IFERROR(IF(TRIM(INDEX($A80:$P80,MATCH(Settings!$B$9,$A$1:$P$1,0))&amp;"")="","",IF(ISNUMBER(INDEX($A80:$P80,MATCH(Settings!$B$9,$A$1:$P$1,0))),INT(INDEX($A80:$P80,MATCH(Settings!$B$9,$A$1:$P$1,0))),DATE(VALUE(LEFT(INDEX($A80:$P80,MATCH(Settings!$B$9,$A$1:$P$1,0)),4)),VALUE(MID(INDEX($A80:$P80,MATCH(Settings!$B$9,$A$1:$P$1,0)),6,2)),VALUE(MID(INDEX($A80:$P80,MATCH(Settings!$B$9,$A$1:$P$1,0)),9,2))))),"")),IFERROR(IF(TRIM(INDEX($A80:$P80,MATCH(Settings!$B$9,$A$1:$P$1,0))&amp;"")="","",IF(ISNUMBER(INDEX($A80:$P80,MATCH(Settings!$B$9,$A$1:$P$1,0))),INT(INDEX($A80:$P80,MATCH(Settings!$B$9,$A$1:$P$1,0))),DATE(VALUE(LEFT(INDEX($A80:$P80,MATCH(Settings!$B$9,$A$1:$P$1,0)),4)),VALUE(MID(INDEX($A80:$P80,MATCH(Settings!$B$9,$A$1:$P$1,0)),6,2)),VALUE(MID(INDEX($A80:$P80,MATCH(Settings!$B$9,$A$1:$P$1,0)),9,2))))),""),IFERROR(INT(IFERROR(IF(ISNUMBER(INDEX($A80:$P80,MATCH(Settings!$B$8,$A$1:$P$1,0))),INDEX($A80:$P80,MATCH(Settings!$B$8,$A$1:$P$1,0)),DATE(VALUE(LEFT(IFERROR(TRIM(INDEX($A80:$P80,MATCH(Settings!$B$8,$A$1:$P$1,0))&amp;""),""),4)),VALUE(MID(IFERROR(TRIM(INDEX($A80:$P80,MATCH(Settings!$B$8,$A$1:$P$1,0))&amp;""),""),6,2)),VALUE(MID(IFERROR(TRIM(INDEX($A80:$P80,MATCH(Settings!$B$8,$A$1:$P$1,0))&amp;""),""),9,2)))+TIME(VALUE(MID(IFERROR(TRIM(INDEX($A80:$P80,MATCH(Settings!$B$8,$A$1:$P$1,0))&amp;""),""),12,2)),VALUE(MID(IFERROR(TRIM(INDEX($A80:$P80,MATCH(Settings!$B$8,$A$1:$P$1,0))&amp;""),""),15,2)),VALUE(MID(IFERROR(TRIM(INDEX($A80:$P80,MATCH(Settings!$B$8,$A$1:$P$1,0))&amp;""),""),18,2)))),"")),""))</f>
        <v/>
      </c>
      <c r="V80" s="22">
        <f>IF(ISNUMBER($U80),DATE(YEAR($U80),MONTH($U80),1),"")</f>
        <v/>
      </c>
      <c r="W80" s="23">
        <f>IF(IFERROR(TRIM(INDEX($A80:$P80,MATCH(Settings!$B$10,$A$1:$P$1,0))&amp;""),"")&lt;&gt;"",IFERROR(TRIM(INDEX($A80:$P80,MATCH(Settings!$B$10,$A$1:$P$1,0))&amp;""),""),IFERROR(TRIM(INDEX($A80:$P80,MATCH(Settings!$B$11,$A$1:$P$1,0))&amp;""),""))</f>
        <v/>
      </c>
      <c r="X80" s="23">
        <f>IFERROR(TRIM(INDEX($A80:$P80,MATCH(Settings!$B$11,$A$1:$P$1,0))&amp;""),"")</f>
        <v/>
      </c>
      <c r="Y80" s="23">
        <f>IFERROR(TRIM(INDEX($A80:$P80,MATCH(Settings!$B$12,$A$1:$P$1,0))&amp;""),"")</f>
        <v/>
      </c>
      <c r="Z80" s="23">
        <f>IFERROR(TRIM(INDEX($A80:$P80,MATCH(Settings!$B$15,$A$1:$P$1,0))&amp;""),"")</f>
        <v/>
      </c>
      <c r="AA80" s="24">
        <f>IFERROR(IF(TRIM(INDEX($A80:$P80,MATCH(Settings!$B$13,$A$1:$P$1,0))&amp;"")="","",VALUE(TRIM(INDEX($A80:$P80,MATCH(Settings!$B$13,$A$1:$P$1,0))&amp;""))),"")</f>
        <v/>
      </c>
      <c r="AB80" s="24">
        <f>IF(NOT(ISNUMBER($AA80)),"",IF(TRIM($R80&amp;"")="Yes",$AA80,0))</f>
        <v/>
      </c>
      <c r="AC80" s="25">
        <f>IF(OR(NOT(ISNUMBER($AB80)),NOT(ISNUMBER(Settings!$D$2))),"",$AB80*Settings!$D$2)</f>
        <v/>
      </c>
      <c r="AD80" s="23">
        <f>IF(AND($AE80="",IFERROR(TRIM(INDEX($A80:$P80,MATCH(Settings!$B$13,$A$1:$P$1,0))&amp;""),"")=""),"",IF((IF($AE80="","; no name or email","")&amp;IF(IFERROR(TRIM(INDEX($A80:$P80,MATCH(Settings!$B$13,$A$1:$P$1,0))&amp;""),"")="","; no hours",IF(NOT(ISNUMBER($AA80)),"; hours not a number",IF($AA80&lt;=0,"; hours zero or less",IF(AND(ISNUMBER(Settings!$D$3),$AA80&gt;Settings!$D$3),"; over "&amp;Settings!$D$3&amp;" hours",""))))&amp;IF(NOT(ISNUMBER($U80)),"; no date",IF($U80&gt;TODAY(),"; date in the future",""))&amp;IF(AND($AE80&lt;&gt;"",ISNUMBER($U80)),IF(COUNTIFS($AE$2:$AE$1001,$AE80,$U$2:$U$1001,$U80,$Y$2:$Y$1001,$Y80)&gt;1,"; possible duplicate",""),""))="","OK",MID(IF($AE80="","; no name or email","")&amp;IF(IFERROR(TRIM(INDEX($A80:$P80,MATCH(Settings!$B$13,$A$1:$P$1,0))&amp;""),"")="","; no hours",IF(NOT(ISNUMBER($AA80)),"; hours not a number",IF($AA80&lt;=0,"; hours zero or less",IF(AND(ISNUMBER(Settings!$D$3),$AA80&gt;Settings!$D$3),"; over "&amp;Settings!$D$3&amp;" hours",""))))&amp;IF(NOT(ISNUMBER($U80)),"; no date",IF($U80&gt;TODAY(),"; date in the future",""))&amp;IF(AND($AE80&lt;&gt;"",ISNUMBER($U80)),IF(COUNTIFS($AE$2:$AE$1001,$AE80,$U$2:$U$1001,$U80,$Y$2:$Y$1001,$Y80)&gt;1,"; possible duplicate",""),""),3,300)))</f>
        <v/>
      </c>
      <c r="AE80" s="26">
        <f>IF(IFERROR(TRIM(INDEX($A80:$P80,MATCH(Settings!$B$11,$A$1:$P$1,0))&amp;""),"")&lt;&gt;"",LOWER(IFERROR(TRIM(INDEX($A80:$P80,MATCH(Settings!$B$11,$A$1:$P$1,0))&amp;""),"")),LOWER(IFERROR(TRIM(INDEX($A80:$P80,MATCH(Settings!$B$10,$A$1:$P$1,0))&amp;""),"")))</f>
        <v/>
      </c>
      <c r="AF80" s="26">
        <f>IF($AE80="","",IF(COUNTIF($AE$2:$AE80,$AE80)=1,MAX($AF$1:$AF79)+1,""))</f>
        <v/>
      </c>
      <c r="AG80" s="26">
        <f>IF(OR($AE80="",NOT(ISNUMBER($V80))),"",IF(COUNTIFS($AE$2:$AE80,$AE80,$V$2:$V80,$V80)=1,1,0))</f>
        <v/>
      </c>
      <c r="AH80" s="26">
        <f>IF(ISNUMBER($U80),$U80,0)</f>
        <v/>
      </c>
    </row>
    <row r="81">
      <c r="R81" s="27" t="n"/>
      <c r="S81" s="27" t="n"/>
      <c r="U81" s="21">
        <f>IF(ISNUMBER(IFERROR(IF(TRIM(INDEX($A81:$P81,MATCH(Settings!$B$9,$A$1:$P$1,0))&amp;"")="","",IF(ISNUMBER(INDEX($A81:$P81,MATCH(Settings!$B$9,$A$1:$P$1,0))),INT(INDEX($A81:$P81,MATCH(Settings!$B$9,$A$1:$P$1,0))),DATE(VALUE(LEFT(INDEX($A81:$P81,MATCH(Settings!$B$9,$A$1:$P$1,0)),4)),VALUE(MID(INDEX($A81:$P81,MATCH(Settings!$B$9,$A$1:$P$1,0)),6,2)),VALUE(MID(INDEX($A81:$P81,MATCH(Settings!$B$9,$A$1:$P$1,0)),9,2))))),"")),IFERROR(IF(TRIM(INDEX($A81:$P81,MATCH(Settings!$B$9,$A$1:$P$1,0))&amp;"")="","",IF(ISNUMBER(INDEX($A81:$P81,MATCH(Settings!$B$9,$A$1:$P$1,0))),INT(INDEX($A81:$P81,MATCH(Settings!$B$9,$A$1:$P$1,0))),DATE(VALUE(LEFT(INDEX($A81:$P81,MATCH(Settings!$B$9,$A$1:$P$1,0)),4)),VALUE(MID(INDEX($A81:$P81,MATCH(Settings!$B$9,$A$1:$P$1,0)),6,2)),VALUE(MID(INDEX($A81:$P81,MATCH(Settings!$B$9,$A$1:$P$1,0)),9,2))))),""),IFERROR(INT(IFERROR(IF(ISNUMBER(INDEX($A81:$P81,MATCH(Settings!$B$8,$A$1:$P$1,0))),INDEX($A81:$P81,MATCH(Settings!$B$8,$A$1:$P$1,0)),DATE(VALUE(LEFT(IFERROR(TRIM(INDEX($A81:$P81,MATCH(Settings!$B$8,$A$1:$P$1,0))&amp;""),""),4)),VALUE(MID(IFERROR(TRIM(INDEX($A81:$P81,MATCH(Settings!$B$8,$A$1:$P$1,0))&amp;""),""),6,2)),VALUE(MID(IFERROR(TRIM(INDEX($A81:$P81,MATCH(Settings!$B$8,$A$1:$P$1,0))&amp;""),""),9,2)))+TIME(VALUE(MID(IFERROR(TRIM(INDEX($A81:$P81,MATCH(Settings!$B$8,$A$1:$P$1,0))&amp;""),""),12,2)),VALUE(MID(IFERROR(TRIM(INDEX($A81:$P81,MATCH(Settings!$B$8,$A$1:$P$1,0))&amp;""),""),15,2)),VALUE(MID(IFERROR(TRIM(INDEX($A81:$P81,MATCH(Settings!$B$8,$A$1:$P$1,0))&amp;""),""),18,2)))),"")),""))</f>
        <v/>
      </c>
      <c r="V81" s="22">
        <f>IF(ISNUMBER($U81),DATE(YEAR($U81),MONTH($U81),1),"")</f>
        <v/>
      </c>
      <c r="W81" s="23">
        <f>IF(IFERROR(TRIM(INDEX($A81:$P81,MATCH(Settings!$B$10,$A$1:$P$1,0))&amp;""),"")&lt;&gt;"",IFERROR(TRIM(INDEX($A81:$P81,MATCH(Settings!$B$10,$A$1:$P$1,0))&amp;""),""),IFERROR(TRIM(INDEX($A81:$P81,MATCH(Settings!$B$11,$A$1:$P$1,0))&amp;""),""))</f>
        <v/>
      </c>
      <c r="X81" s="23">
        <f>IFERROR(TRIM(INDEX($A81:$P81,MATCH(Settings!$B$11,$A$1:$P$1,0))&amp;""),"")</f>
        <v/>
      </c>
      <c r="Y81" s="23">
        <f>IFERROR(TRIM(INDEX($A81:$P81,MATCH(Settings!$B$12,$A$1:$P$1,0))&amp;""),"")</f>
        <v/>
      </c>
      <c r="Z81" s="23">
        <f>IFERROR(TRIM(INDEX($A81:$P81,MATCH(Settings!$B$15,$A$1:$P$1,0))&amp;""),"")</f>
        <v/>
      </c>
      <c r="AA81" s="24">
        <f>IFERROR(IF(TRIM(INDEX($A81:$P81,MATCH(Settings!$B$13,$A$1:$P$1,0))&amp;"")="","",VALUE(TRIM(INDEX($A81:$P81,MATCH(Settings!$B$13,$A$1:$P$1,0))&amp;""))),"")</f>
        <v/>
      </c>
      <c r="AB81" s="24">
        <f>IF(NOT(ISNUMBER($AA81)),"",IF(TRIM($R81&amp;"")="Yes",$AA81,0))</f>
        <v/>
      </c>
      <c r="AC81" s="25">
        <f>IF(OR(NOT(ISNUMBER($AB81)),NOT(ISNUMBER(Settings!$D$2))),"",$AB81*Settings!$D$2)</f>
        <v/>
      </c>
      <c r="AD81" s="23">
        <f>IF(AND($AE81="",IFERROR(TRIM(INDEX($A81:$P81,MATCH(Settings!$B$13,$A$1:$P$1,0))&amp;""),"")=""),"",IF((IF($AE81="","; no name or email","")&amp;IF(IFERROR(TRIM(INDEX($A81:$P81,MATCH(Settings!$B$13,$A$1:$P$1,0))&amp;""),"")="","; no hours",IF(NOT(ISNUMBER($AA81)),"; hours not a number",IF($AA81&lt;=0,"; hours zero or less",IF(AND(ISNUMBER(Settings!$D$3),$AA81&gt;Settings!$D$3),"; over "&amp;Settings!$D$3&amp;" hours",""))))&amp;IF(NOT(ISNUMBER($U81)),"; no date",IF($U81&gt;TODAY(),"; date in the future",""))&amp;IF(AND($AE81&lt;&gt;"",ISNUMBER($U81)),IF(COUNTIFS($AE$2:$AE$1001,$AE81,$U$2:$U$1001,$U81,$Y$2:$Y$1001,$Y81)&gt;1,"; possible duplicate",""),""))="","OK",MID(IF($AE81="","; no name or email","")&amp;IF(IFERROR(TRIM(INDEX($A81:$P81,MATCH(Settings!$B$13,$A$1:$P$1,0))&amp;""),"")="","; no hours",IF(NOT(ISNUMBER($AA81)),"; hours not a number",IF($AA81&lt;=0,"; hours zero or less",IF(AND(ISNUMBER(Settings!$D$3),$AA81&gt;Settings!$D$3),"; over "&amp;Settings!$D$3&amp;" hours",""))))&amp;IF(NOT(ISNUMBER($U81)),"; no date",IF($U81&gt;TODAY(),"; date in the future",""))&amp;IF(AND($AE81&lt;&gt;"",ISNUMBER($U81)),IF(COUNTIFS($AE$2:$AE$1001,$AE81,$U$2:$U$1001,$U81,$Y$2:$Y$1001,$Y81)&gt;1,"; possible duplicate",""),""),3,300)))</f>
        <v/>
      </c>
      <c r="AE81" s="26">
        <f>IF(IFERROR(TRIM(INDEX($A81:$P81,MATCH(Settings!$B$11,$A$1:$P$1,0))&amp;""),"")&lt;&gt;"",LOWER(IFERROR(TRIM(INDEX($A81:$P81,MATCH(Settings!$B$11,$A$1:$P$1,0))&amp;""),"")),LOWER(IFERROR(TRIM(INDEX($A81:$P81,MATCH(Settings!$B$10,$A$1:$P$1,0))&amp;""),"")))</f>
        <v/>
      </c>
      <c r="AF81" s="26">
        <f>IF($AE81="","",IF(COUNTIF($AE$2:$AE81,$AE81)=1,MAX($AF$1:$AF80)+1,""))</f>
        <v/>
      </c>
      <c r="AG81" s="26">
        <f>IF(OR($AE81="",NOT(ISNUMBER($V81))),"",IF(COUNTIFS($AE$2:$AE81,$AE81,$V$2:$V81,$V81)=1,1,0))</f>
        <v/>
      </c>
      <c r="AH81" s="26">
        <f>IF(ISNUMBER($U81),$U81,0)</f>
        <v/>
      </c>
    </row>
    <row r="82">
      <c r="R82" s="27" t="n"/>
      <c r="S82" s="27" t="n"/>
      <c r="U82" s="21">
        <f>IF(ISNUMBER(IFERROR(IF(TRIM(INDEX($A82:$P82,MATCH(Settings!$B$9,$A$1:$P$1,0))&amp;"")="","",IF(ISNUMBER(INDEX($A82:$P82,MATCH(Settings!$B$9,$A$1:$P$1,0))),INT(INDEX($A82:$P82,MATCH(Settings!$B$9,$A$1:$P$1,0))),DATE(VALUE(LEFT(INDEX($A82:$P82,MATCH(Settings!$B$9,$A$1:$P$1,0)),4)),VALUE(MID(INDEX($A82:$P82,MATCH(Settings!$B$9,$A$1:$P$1,0)),6,2)),VALUE(MID(INDEX($A82:$P82,MATCH(Settings!$B$9,$A$1:$P$1,0)),9,2))))),"")),IFERROR(IF(TRIM(INDEX($A82:$P82,MATCH(Settings!$B$9,$A$1:$P$1,0))&amp;"")="","",IF(ISNUMBER(INDEX($A82:$P82,MATCH(Settings!$B$9,$A$1:$P$1,0))),INT(INDEX($A82:$P82,MATCH(Settings!$B$9,$A$1:$P$1,0))),DATE(VALUE(LEFT(INDEX($A82:$P82,MATCH(Settings!$B$9,$A$1:$P$1,0)),4)),VALUE(MID(INDEX($A82:$P82,MATCH(Settings!$B$9,$A$1:$P$1,0)),6,2)),VALUE(MID(INDEX($A82:$P82,MATCH(Settings!$B$9,$A$1:$P$1,0)),9,2))))),""),IFERROR(INT(IFERROR(IF(ISNUMBER(INDEX($A82:$P82,MATCH(Settings!$B$8,$A$1:$P$1,0))),INDEX($A82:$P82,MATCH(Settings!$B$8,$A$1:$P$1,0)),DATE(VALUE(LEFT(IFERROR(TRIM(INDEX($A82:$P82,MATCH(Settings!$B$8,$A$1:$P$1,0))&amp;""),""),4)),VALUE(MID(IFERROR(TRIM(INDEX($A82:$P82,MATCH(Settings!$B$8,$A$1:$P$1,0))&amp;""),""),6,2)),VALUE(MID(IFERROR(TRIM(INDEX($A82:$P82,MATCH(Settings!$B$8,$A$1:$P$1,0))&amp;""),""),9,2)))+TIME(VALUE(MID(IFERROR(TRIM(INDEX($A82:$P82,MATCH(Settings!$B$8,$A$1:$P$1,0))&amp;""),""),12,2)),VALUE(MID(IFERROR(TRIM(INDEX($A82:$P82,MATCH(Settings!$B$8,$A$1:$P$1,0))&amp;""),""),15,2)),VALUE(MID(IFERROR(TRIM(INDEX($A82:$P82,MATCH(Settings!$B$8,$A$1:$P$1,0))&amp;""),""),18,2)))),"")),""))</f>
        <v/>
      </c>
      <c r="V82" s="22">
        <f>IF(ISNUMBER($U82),DATE(YEAR($U82),MONTH($U82),1),"")</f>
        <v/>
      </c>
      <c r="W82" s="23">
        <f>IF(IFERROR(TRIM(INDEX($A82:$P82,MATCH(Settings!$B$10,$A$1:$P$1,0))&amp;""),"")&lt;&gt;"",IFERROR(TRIM(INDEX($A82:$P82,MATCH(Settings!$B$10,$A$1:$P$1,0))&amp;""),""),IFERROR(TRIM(INDEX($A82:$P82,MATCH(Settings!$B$11,$A$1:$P$1,0))&amp;""),""))</f>
        <v/>
      </c>
      <c r="X82" s="23">
        <f>IFERROR(TRIM(INDEX($A82:$P82,MATCH(Settings!$B$11,$A$1:$P$1,0))&amp;""),"")</f>
        <v/>
      </c>
      <c r="Y82" s="23">
        <f>IFERROR(TRIM(INDEX($A82:$P82,MATCH(Settings!$B$12,$A$1:$P$1,0))&amp;""),"")</f>
        <v/>
      </c>
      <c r="Z82" s="23">
        <f>IFERROR(TRIM(INDEX($A82:$P82,MATCH(Settings!$B$15,$A$1:$P$1,0))&amp;""),"")</f>
        <v/>
      </c>
      <c r="AA82" s="24">
        <f>IFERROR(IF(TRIM(INDEX($A82:$P82,MATCH(Settings!$B$13,$A$1:$P$1,0))&amp;"")="","",VALUE(TRIM(INDEX($A82:$P82,MATCH(Settings!$B$13,$A$1:$P$1,0))&amp;""))),"")</f>
        <v/>
      </c>
      <c r="AB82" s="24">
        <f>IF(NOT(ISNUMBER($AA82)),"",IF(TRIM($R82&amp;"")="Yes",$AA82,0))</f>
        <v/>
      </c>
      <c r="AC82" s="25">
        <f>IF(OR(NOT(ISNUMBER($AB82)),NOT(ISNUMBER(Settings!$D$2))),"",$AB82*Settings!$D$2)</f>
        <v/>
      </c>
      <c r="AD82" s="23">
        <f>IF(AND($AE82="",IFERROR(TRIM(INDEX($A82:$P82,MATCH(Settings!$B$13,$A$1:$P$1,0))&amp;""),"")=""),"",IF((IF($AE82="","; no name or email","")&amp;IF(IFERROR(TRIM(INDEX($A82:$P82,MATCH(Settings!$B$13,$A$1:$P$1,0))&amp;""),"")="","; no hours",IF(NOT(ISNUMBER($AA82)),"; hours not a number",IF($AA82&lt;=0,"; hours zero or less",IF(AND(ISNUMBER(Settings!$D$3),$AA82&gt;Settings!$D$3),"; over "&amp;Settings!$D$3&amp;" hours",""))))&amp;IF(NOT(ISNUMBER($U82)),"; no date",IF($U82&gt;TODAY(),"; date in the future",""))&amp;IF(AND($AE82&lt;&gt;"",ISNUMBER($U82)),IF(COUNTIFS($AE$2:$AE$1001,$AE82,$U$2:$U$1001,$U82,$Y$2:$Y$1001,$Y82)&gt;1,"; possible duplicate",""),""))="","OK",MID(IF($AE82="","; no name or email","")&amp;IF(IFERROR(TRIM(INDEX($A82:$P82,MATCH(Settings!$B$13,$A$1:$P$1,0))&amp;""),"")="","; no hours",IF(NOT(ISNUMBER($AA82)),"; hours not a number",IF($AA82&lt;=0,"; hours zero or less",IF(AND(ISNUMBER(Settings!$D$3),$AA82&gt;Settings!$D$3),"; over "&amp;Settings!$D$3&amp;" hours",""))))&amp;IF(NOT(ISNUMBER($U82)),"; no date",IF($U82&gt;TODAY(),"; date in the future",""))&amp;IF(AND($AE82&lt;&gt;"",ISNUMBER($U82)),IF(COUNTIFS($AE$2:$AE$1001,$AE82,$U$2:$U$1001,$U82,$Y$2:$Y$1001,$Y82)&gt;1,"; possible duplicate",""),""),3,300)))</f>
        <v/>
      </c>
      <c r="AE82" s="26">
        <f>IF(IFERROR(TRIM(INDEX($A82:$P82,MATCH(Settings!$B$11,$A$1:$P$1,0))&amp;""),"")&lt;&gt;"",LOWER(IFERROR(TRIM(INDEX($A82:$P82,MATCH(Settings!$B$11,$A$1:$P$1,0))&amp;""),"")),LOWER(IFERROR(TRIM(INDEX($A82:$P82,MATCH(Settings!$B$10,$A$1:$P$1,0))&amp;""),"")))</f>
        <v/>
      </c>
      <c r="AF82" s="26">
        <f>IF($AE82="","",IF(COUNTIF($AE$2:$AE82,$AE82)=1,MAX($AF$1:$AF81)+1,""))</f>
        <v/>
      </c>
      <c r="AG82" s="26">
        <f>IF(OR($AE82="",NOT(ISNUMBER($V82))),"",IF(COUNTIFS($AE$2:$AE82,$AE82,$V$2:$V82,$V82)=1,1,0))</f>
        <v/>
      </c>
      <c r="AH82" s="26">
        <f>IF(ISNUMBER($U82),$U82,0)</f>
        <v/>
      </c>
    </row>
    <row r="83">
      <c r="R83" s="27" t="n"/>
      <c r="S83" s="27" t="n"/>
      <c r="U83" s="21">
        <f>IF(ISNUMBER(IFERROR(IF(TRIM(INDEX($A83:$P83,MATCH(Settings!$B$9,$A$1:$P$1,0))&amp;"")="","",IF(ISNUMBER(INDEX($A83:$P83,MATCH(Settings!$B$9,$A$1:$P$1,0))),INT(INDEX($A83:$P83,MATCH(Settings!$B$9,$A$1:$P$1,0))),DATE(VALUE(LEFT(INDEX($A83:$P83,MATCH(Settings!$B$9,$A$1:$P$1,0)),4)),VALUE(MID(INDEX($A83:$P83,MATCH(Settings!$B$9,$A$1:$P$1,0)),6,2)),VALUE(MID(INDEX($A83:$P83,MATCH(Settings!$B$9,$A$1:$P$1,0)),9,2))))),"")),IFERROR(IF(TRIM(INDEX($A83:$P83,MATCH(Settings!$B$9,$A$1:$P$1,0))&amp;"")="","",IF(ISNUMBER(INDEX($A83:$P83,MATCH(Settings!$B$9,$A$1:$P$1,0))),INT(INDEX($A83:$P83,MATCH(Settings!$B$9,$A$1:$P$1,0))),DATE(VALUE(LEFT(INDEX($A83:$P83,MATCH(Settings!$B$9,$A$1:$P$1,0)),4)),VALUE(MID(INDEX($A83:$P83,MATCH(Settings!$B$9,$A$1:$P$1,0)),6,2)),VALUE(MID(INDEX($A83:$P83,MATCH(Settings!$B$9,$A$1:$P$1,0)),9,2))))),""),IFERROR(INT(IFERROR(IF(ISNUMBER(INDEX($A83:$P83,MATCH(Settings!$B$8,$A$1:$P$1,0))),INDEX($A83:$P83,MATCH(Settings!$B$8,$A$1:$P$1,0)),DATE(VALUE(LEFT(IFERROR(TRIM(INDEX($A83:$P83,MATCH(Settings!$B$8,$A$1:$P$1,0))&amp;""),""),4)),VALUE(MID(IFERROR(TRIM(INDEX($A83:$P83,MATCH(Settings!$B$8,$A$1:$P$1,0))&amp;""),""),6,2)),VALUE(MID(IFERROR(TRIM(INDEX($A83:$P83,MATCH(Settings!$B$8,$A$1:$P$1,0))&amp;""),""),9,2)))+TIME(VALUE(MID(IFERROR(TRIM(INDEX($A83:$P83,MATCH(Settings!$B$8,$A$1:$P$1,0))&amp;""),""),12,2)),VALUE(MID(IFERROR(TRIM(INDEX($A83:$P83,MATCH(Settings!$B$8,$A$1:$P$1,0))&amp;""),""),15,2)),VALUE(MID(IFERROR(TRIM(INDEX($A83:$P83,MATCH(Settings!$B$8,$A$1:$P$1,0))&amp;""),""),18,2)))),"")),""))</f>
        <v/>
      </c>
      <c r="V83" s="22">
        <f>IF(ISNUMBER($U83),DATE(YEAR($U83),MONTH($U83),1),"")</f>
        <v/>
      </c>
      <c r="W83" s="23">
        <f>IF(IFERROR(TRIM(INDEX($A83:$P83,MATCH(Settings!$B$10,$A$1:$P$1,0))&amp;""),"")&lt;&gt;"",IFERROR(TRIM(INDEX($A83:$P83,MATCH(Settings!$B$10,$A$1:$P$1,0))&amp;""),""),IFERROR(TRIM(INDEX($A83:$P83,MATCH(Settings!$B$11,$A$1:$P$1,0))&amp;""),""))</f>
        <v/>
      </c>
      <c r="X83" s="23">
        <f>IFERROR(TRIM(INDEX($A83:$P83,MATCH(Settings!$B$11,$A$1:$P$1,0))&amp;""),"")</f>
        <v/>
      </c>
      <c r="Y83" s="23">
        <f>IFERROR(TRIM(INDEX($A83:$P83,MATCH(Settings!$B$12,$A$1:$P$1,0))&amp;""),"")</f>
        <v/>
      </c>
      <c r="Z83" s="23">
        <f>IFERROR(TRIM(INDEX($A83:$P83,MATCH(Settings!$B$15,$A$1:$P$1,0))&amp;""),"")</f>
        <v/>
      </c>
      <c r="AA83" s="24">
        <f>IFERROR(IF(TRIM(INDEX($A83:$P83,MATCH(Settings!$B$13,$A$1:$P$1,0))&amp;"")="","",VALUE(TRIM(INDEX($A83:$P83,MATCH(Settings!$B$13,$A$1:$P$1,0))&amp;""))),"")</f>
        <v/>
      </c>
      <c r="AB83" s="24">
        <f>IF(NOT(ISNUMBER($AA83)),"",IF(TRIM($R83&amp;"")="Yes",$AA83,0))</f>
        <v/>
      </c>
      <c r="AC83" s="25">
        <f>IF(OR(NOT(ISNUMBER($AB83)),NOT(ISNUMBER(Settings!$D$2))),"",$AB83*Settings!$D$2)</f>
        <v/>
      </c>
      <c r="AD83" s="23">
        <f>IF(AND($AE83="",IFERROR(TRIM(INDEX($A83:$P83,MATCH(Settings!$B$13,$A$1:$P$1,0))&amp;""),"")=""),"",IF((IF($AE83="","; no name or email","")&amp;IF(IFERROR(TRIM(INDEX($A83:$P83,MATCH(Settings!$B$13,$A$1:$P$1,0))&amp;""),"")="","; no hours",IF(NOT(ISNUMBER($AA83)),"; hours not a number",IF($AA83&lt;=0,"; hours zero or less",IF(AND(ISNUMBER(Settings!$D$3),$AA83&gt;Settings!$D$3),"; over "&amp;Settings!$D$3&amp;" hours",""))))&amp;IF(NOT(ISNUMBER($U83)),"; no date",IF($U83&gt;TODAY(),"; date in the future",""))&amp;IF(AND($AE83&lt;&gt;"",ISNUMBER($U83)),IF(COUNTIFS($AE$2:$AE$1001,$AE83,$U$2:$U$1001,$U83,$Y$2:$Y$1001,$Y83)&gt;1,"; possible duplicate",""),""))="","OK",MID(IF($AE83="","; no name or email","")&amp;IF(IFERROR(TRIM(INDEX($A83:$P83,MATCH(Settings!$B$13,$A$1:$P$1,0))&amp;""),"")="","; no hours",IF(NOT(ISNUMBER($AA83)),"; hours not a number",IF($AA83&lt;=0,"; hours zero or less",IF(AND(ISNUMBER(Settings!$D$3),$AA83&gt;Settings!$D$3),"; over "&amp;Settings!$D$3&amp;" hours",""))))&amp;IF(NOT(ISNUMBER($U83)),"; no date",IF($U83&gt;TODAY(),"; date in the future",""))&amp;IF(AND($AE83&lt;&gt;"",ISNUMBER($U83)),IF(COUNTIFS($AE$2:$AE$1001,$AE83,$U$2:$U$1001,$U83,$Y$2:$Y$1001,$Y83)&gt;1,"; possible duplicate",""),""),3,300)))</f>
        <v/>
      </c>
      <c r="AE83" s="26">
        <f>IF(IFERROR(TRIM(INDEX($A83:$P83,MATCH(Settings!$B$11,$A$1:$P$1,0))&amp;""),"")&lt;&gt;"",LOWER(IFERROR(TRIM(INDEX($A83:$P83,MATCH(Settings!$B$11,$A$1:$P$1,0))&amp;""),"")),LOWER(IFERROR(TRIM(INDEX($A83:$P83,MATCH(Settings!$B$10,$A$1:$P$1,0))&amp;""),"")))</f>
        <v/>
      </c>
      <c r="AF83" s="26">
        <f>IF($AE83="","",IF(COUNTIF($AE$2:$AE83,$AE83)=1,MAX($AF$1:$AF82)+1,""))</f>
        <v/>
      </c>
      <c r="AG83" s="26">
        <f>IF(OR($AE83="",NOT(ISNUMBER($V83))),"",IF(COUNTIFS($AE$2:$AE83,$AE83,$V$2:$V83,$V83)=1,1,0))</f>
        <v/>
      </c>
      <c r="AH83" s="26">
        <f>IF(ISNUMBER($U83),$U83,0)</f>
        <v/>
      </c>
    </row>
    <row r="84">
      <c r="R84" s="27" t="n"/>
      <c r="S84" s="27" t="n"/>
      <c r="U84" s="21">
        <f>IF(ISNUMBER(IFERROR(IF(TRIM(INDEX($A84:$P84,MATCH(Settings!$B$9,$A$1:$P$1,0))&amp;"")="","",IF(ISNUMBER(INDEX($A84:$P84,MATCH(Settings!$B$9,$A$1:$P$1,0))),INT(INDEX($A84:$P84,MATCH(Settings!$B$9,$A$1:$P$1,0))),DATE(VALUE(LEFT(INDEX($A84:$P84,MATCH(Settings!$B$9,$A$1:$P$1,0)),4)),VALUE(MID(INDEX($A84:$P84,MATCH(Settings!$B$9,$A$1:$P$1,0)),6,2)),VALUE(MID(INDEX($A84:$P84,MATCH(Settings!$B$9,$A$1:$P$1,0)),9,2))))),"")),IFERROR(IF(TRIM(INDEX($A84:$P84,MATCH(Settings!$B$9,$A$1:$P$1,0))&amp;"")="","",IF(ISNUMBER(INDEX($A84:$P84,MATCH(Settings!$B$9,$A$1:$P$1,0))),INT(INDEX($A84:$P84,MATCH(Settings!$B$9,$A$1:$P$1,0))),DATE(VALUE(LEFT(INDEX($A84:$P84,MATCH(Settings!$B$9,$A$1:$P$1,0)),4)),VALUE(MID(INDEX($A84:$P84,MATCH(Settings!$B$9,$A$1:$P$1,0)),6,2)),VALUE(MID(INDEX($A84:$P84,MATCH(Settings!$B$9,$A$1:$P$1,0)),9,2))))),""),IFERROR(INT(IFERROR(IF(ISNUMBER(INDEX($A84:$P84,MATCH(Settings!$B$8,$A$1:$P$1,0))),INDEX($A84:$P84,MATCH(Settings!$B$8,$A$1:$P$1,0)),DATE(VALUE(LEFT(IFERROR(TRIM(INDEX($A84:$P84,MATCH(Settings!$B$8,$A$1:$P$1,0))&amp;""),""),4)),VALUE(MID(IFERROR(TRIM(INDEX($A84:$P84,MATCH(Settings!$B$8,$A$1:$P$1,0))&amp;""),""),6,2)),VALUE(MID(IFERROR(TRIM(INDEX($A84:$P84,MATCH(Settings!$B$8,$A$1:$P$1,0))&amp;""),""),9,2)))+TIME(VALUE(MID(IFERROR(TRIM(INDEX($A84:$P84,MATCH(Settings!$B$8,$A$1:$P$1,0))&amp;""),""),12,2)),VALUE(MID(IFERROR(TRIM(INDEX($A84:$P84,MATCH(Settings!$B$8,$A$1:$P$1,0))&amp;""),""),15,2)),VALUE(MID(IFERROR(TRIM(INDEX($A84:$P84,MATCH(Settings!$B$8,$A$1:$P$1,0))&amp;""),""),18,2)))),"")),""))</f>
        <v/>
      </c>
      <c r="V84" s="22">
        <f>IF(ISNUMBER($U84),DATE(YEAR($U84),MONTH($U84),1),"")</f>
        <v/>
      </c>
      <c r="W84" s="23">
        <f>IF(IFERROR(TRIM(INDEX($A84:$P84,MATCH(Settings!$B$10,$A$1:$P$1,0))&amp;""),"")&lt;&gt;"",IFERROR(TRIM(INDEX($A84:$P84,MATCH(Settings!$B$10,$A$1:$P$1,0))&amp;""),""),IFERROR(TRIM(INDEX($A84:$P84,MATCH(Settings!$B$11,$A$1:$P$1,0))&amp;""),""))</f>
        <v/>
      </c>
      <c r="X84" s="23">
        <f>IFERROR(TRIM(INDEX($A84:$P84,MATCH(Settings!$B$11,$A$1:$P$1,0))&amp;""),"")</f>
        <v/>
      </c>
      <c r="Y84" s="23">
        <f>IFERROR(TRIM(INDEX($A84:$P84,MATCH(Settings!$B$12,$A$1:$P$1,0))&amp;""),"")</f>
        <v/>
      </c>
      <c r="Z84" s="23">
        <f>IFERROR(TRIM(INDEX($A84:$P84,MATCH(Settings!$B$15,$A$1:$P$1,0))&amp;""),"")</f>
        <v/>
      </c>
      <c r="AA84" s="24">
        <f>IFERROR(IF(TRIM(INDEX($A84:$P84,MATCH(Settings!$B$13,$A$1:$P$1,0))&amp;"")="","",VALUE(TRIM(INDEX($A84:$P84,MATCH(Settings!$B$13,$A$1:$P$1,0))&amp;""))),"")</f>
        <v/>
      </c>
      <c r="AB84" s="24">
        <f>IF(NOT(ISNUMBER($AA84)),"",IF(TRIM($R84&amp;"")="Yes",$AA84,0))</f>
        <v/>
      </c>
      <c r="AC84" s="25">
        <f>IF(OR(NOT(ISNUMBER($AB84)),NOT(ISNUMBER(Settings!$D$2))),"",$AB84*Settings!$D$2)</f>
        <v/>
      </c>
      <c r="AD84" s="23">
        <f>IF(AND($AE84="",IFERROR(TRIM(INDEX($A84:$P84,MATCH(Settings!$B$13,$A$1:$P$1,0))&amp;""),"")=""),"",IF((IF($AE84="","; no name or email","")&amp;IF(IFERROR(TRIM(INDEX($A84:$P84,MATCH(Settings!$B$13,$A$1:$P$1,0))&amp;""),"")="","; no hours",IF(NOT(ISNUMBER($AA84)),"; hours not a number",IF($AA84&lt;=0,"; hours zero or less",IF(AND(ISNUMBER(Settings!$D$3),$AA84&gt;Settings!$D$3),"; over "&amp;Settings!$D$3&amp;" hours",""))))&amp;IF(NOT(ISNUMBER($U84)),"; no date",IF($U84&gt;TODAY(),"; date in the future",""))&amp;IF(AND($AE84&lt;&gt;"",ISNUMBER($U84)),IF(COUNTIFS($AE$2:$AE$1001,$AE84,$U$2:$U$1001,$U84,$Y$2:$Y$1001,$Y84)&gt;1,"; possible duplicate",""),""))="","OK",MID(IF($AE84="","; no name or email","")&amp;IF(IFERROR(TRIM(INDEX($A84:$P84,MATCH(Settings!$B$13,$A$1:$P$1,0))&amp;""),"")="","; no hours",IF(NOT(ISNUMBER($AA84)),"; hours not a number",IF($AA84&lt;=0,"; hours zero or less",IF(AND(ISNUMBER(Settings!$D$3),$AA84&gt;Settings!$D$3),"; over "&amp;Settings!$D$3&amp;" hours",""))))&amp;IF(NOT(ISNUMBER($U84)),"; no date",IF($U84&gt;TODAY(),"; date in the future",""))&amp;IF(AND($AE84&lt;&gt;"",ISNUMBER($U84)),IF(COUNTIFS($AE$2:$AE$1001,$AE84,$U$2:$U$1001,$U84,$Y$2:$Y$1001,$Y84)&gt;1,"; possible duplicate",""),""),3,300)))</f>
        <v/>
      </c>
      <c r="AE84" s="26">
        <f>IF(IFERROR(TRIM(INDEX($A84:$P84,MATCH(Settings!$B$11,$A$1:$P$1,0))&amp;""),"")&lt;&gt;"",LOWER(IFERROR(TRIM(INDEX($A84:$P84,MATCH(Settings!$B$11,$A$1:$P$1,0))&amp;""),"")),LOWER(IFERROR(TRIM(INDEX($A84:$P84,MATCH(Settings!$B$10,$A$1:$P$1,0))&amp;""),"")))</f>
        <v/>
      </c>
      <c r="AF84" s="26">
        <f>IF($AE84="","",IF(COUNTIF($AE$2:$AE84,$AE84)=1,MAX($AF$1:$AF83)+1,""))</f>
        <v/>
      </c>
      <c r="AG84" s="26">
        <f>IF(OR($AE84="",NOT(ISNUMBER($V84))),"",IF(COUNTIFS($AE$2:$AE84,$AE84,$V$2:$V84,$V84)=1,1,0))</f>
        <v/>
      </c>
      <c r="AH84" s="26">
        <f>IF(ISNUMBER($U84),$U84,0)</f>
        <v/>
      </c>
    </row>
    <row r="85">
      <c r="R85" s="27" t="n"/>
      <c r="S85" s="27" t="n"/>
      <c r="U85" s="21">
        <f>IF(ISNUMBER(IFERROR(IF(TRIM(INDEX($A85:$P85,MATCH(Settings!$B$9,$A$1:$P$1,0))&amp;"")="","",IF(ISNUMBER(INDEX($A85:$P85,MATCH(Settings!$B$9,$A$1:$P$1,0))),INT(INDEX($A85:$P85,MATCH(Settings!$B$9,$A$1:$P$1,0))),DATE(VALUE(LEFT(INDEX($A85:$P85,MATCH(Settings!$B$9,$A$1:$P$1,0)),4)),VALUE(MID(INDEX($A85:$P85,MATCH(Settings!$B$9,$A$1:$P$1,0)),6,2)),VALUE(MID(INDEX($A85:$P85,MATCH(Settings!$B$9,$A$1:$P$1,0)),9,2))))),"")),IFERROR(IF(TRIM(INDEX($A85:$P85,MATCH(Settings!$B$9,$A$1:$P$1,0))&amp;"")="","",IF(ISNUMBER(INDEX($A85:$P85,MATCH(Settings!$B$9,$A$1:$P$1,0))),INT(INDEX($A85:$P85,MATCH(Settings!$B$9,$A$1:$P$1,0))),DATE(VALUE(LEFT(INDEX($A85:$P85,MATCH(Settings!$B$9,$A$1:$P$1,0)),4)),VALUE(MID(INDEX($A85:$P85,MATCH(Settings!$B$9,$A$1:$P$1,0)),6,2)),VALUE(MID(INDEX($A85:$P85,MATCH(Settings!$B$9,$A$1:$P$1,0)),9,2))))),""),IFERROR(INT(IFERROR(IF(ISNUMBER(INDEX($A85:$P85,MATCH(Settings!$B$8,$A$1:$P$1,0))),INDEX($A85:$P85,MATCH(Settings!$B$8,$A$1:$P$1,0)),DATE(VALUE(LEFT(IFERROR(TRIM(INDEX($A85:$P85,MATCH(Settings!$B$8,$A$1:$P$1,0))&amp;""),""),4)),VALUE(MID(IFERROR(TRIM(INDEX($A85:$P85,MATCH(Settings!$B$8,$A$1:$P$1,0))&amp;""),""),6,2)),VALUE(MID(IFERROR(TRIM(INDEX($A85:$P85,MATCH(Settings!$B$8,$A$1:$P$1,0))&amp;""),""),9,2)))+TIME(VALUE(MID(IFERROR(TRIM(INDEX($A85:$P85,MATCH(Settings!$B$8,$A$1:$P$1,0))&amp;""),""),12,2)),VALUE(MID(IFERROR(TRIM(INDEX($A85:$P85,MATCH(Settings!$B$8,$A$1:$P$1,0))&amp;""),""),15,2)),VALUE(MID(IFERROR(TRIM(INDEX($A85:$P85,MATCH(Settings!$B$8,$A$1:$P$1,0))&amp;""),""),18,2)))),"")),""))</f>
        <v/>
      </c>
      <c r="V85" s="22">
        <f>IF(ISNUMBER($U85),DATE(YEAR($U85),MONTH($U85),1),"")</f>
        <v/>
      </c>
      <c r="W85" s="23">
        <f>IF(IFERROR(TRIM(INDEX($A85:$P85,MATCH(Settings!$B$10,$A$1:$P$1,0))&amp;""),"")&lt;&gt;"",IFERROR(TRIM(INDEX($A85:$P85,MATCH(Settings!$B$10,$A$1:$P$1,0))&amp;""),""),IFERROR(TRIM(INDEX($A85:$P85,MATCH(Settings!$B$11,$A$1:$P$1,0))&amp;""),""))</f>
        <v/>
      </c>
      <c r="X85" s="23">
        <f>IFERROR(TRIM(INDEX($A85:$P85,MATCH(Settings!$B$11,$A$1:$P$1,0))&amp;""),"")</f>
        <v/>
      </c>
      <c r="Y85" s="23">
        <f>IFERROR(TRIM(INDEX($A85:$P85,MATCH(Settings!$B$12,$A$1:$P$1,0))&amp;""),"")</f>
        <v/>
      </c>
      <c r="Z85" s="23">
        <f>IFERROR(TRIM(INDEX($A85:$P85,MATCH(Settings!$B$15,$A$1:$P$1,0))&amp;""),"")</f>
        <v/>
      </c>
      <c r="AA85" s="24">
        <f>IFERROR(IF(TRIM(INDEX($A85:$P85,MATCH(Settings!$B$13,$A$1:$P$1,0))&amp;"")="","",VALUE(TRIM(INDEX($A85:$P85,MATCH(Settings!$B$13,$A$1:$P$1,0))&amp;""))),"")</f>
        <v/>
      </c>
      <c r="AB85" s="24">
        <f>IF(NOT(ISNUMBER($AA85)),"",IF(TRIM($R85&amp;"")="Yes",$AA85,0))</f>
        <v/>
      </c>
      <c r="AC85" s="25">
        <f>IF(OR(NOT(ISNUMBER($AB85)),NOT(ISNUMBER(Settings!$D$2))),"",$AB85*Settings!$D$2)</f>
        <v/>
      </c>
      <c r="AD85" s="23">
        <f>IF(AND($AE85="",IFERROR(TRIM(INDEX($A85:$P85,MATCH(Settings!$B$13,$A$1:$P$1,0))&amp;""),"")=""),"",IF((IF($AE85="","; no name or email","")&amp;IF(IFERROR(TRIM(INDEX($A85:$P85,MATCH(Settings!$B$13,$A$1:$P$1,0))&amp;""),"")="","; no hours",IF(NOT(ISNUMBER($AA85)),"; hours not a number",IF($AA85&lt;=0,"; hours zero or less",IF(AND(ISNUMBER(Settings!$D$3),$AA85&gt;Settings!$D$3),"; over "&amp;Settings!$D$3&amp;" hours",""))))&amp;IF(NOT(ISNUMBER($U85)),"; no date",IF($U85&gt;TODAY(),"; date in the future",""))&amp;IF(AND($AE85&lt;&gt;"",ISNUMBER($U85)),IF(COUNTIFS($AE$2:$AE$1001,$AE85,$U$2:$U$1001,$U85,$Y$2:$Y$1001,$Y85)&gt;1,"; possible duplicate",""),""))="","OK",MID(IF($AE85="","; no name or email","")&amp;IF(IFERROR(TRIM(INDEX($A85:$P85,MATCH(Settings!$B$13,$A$1:$P$1,0))&amp;""),"")="","; no hours",IF(NOT(ISNUMBER($AA85)),"; hours not a number",IF($AA85&lt;=0,"; hours zero or less",IF(AND(ISNUMBER(Settings!$D$3),$AA85&gt;Settings!$D$3),"; over "&amp;Settings!$D$3&amp;" hours",""))))&amp;IF(NOT(ISNUMBER($U85)),"; no date",IF($U85&gt;TODAY(),"; date in the future",""))&amp;IF(AND($AE85&lt;&gt;"",ISNUMBER($U85)),IF(COUNTIFS($AE$2:$AE$1001,$AE85,$U$2:$U$1001,$U85,$Y$2:$Y$1001,$Y85)&gt;1,"; possible duplicate",""),""),3,300)))</f>
        <v/>
      </c>
      <c r="AE85" s="26">
        <f>IF(IFERROR(TRIM(INDEX($A85:$P85,MATCH(Settings!$B$11,$A$1:$P$1,0))&amp;""),"")&lt;&gt;"",LOWER(IFERROR(TRIM(INDEX($A85:$P85,MATCH(Settings!$B$11,$A$1:$P$1,0))&amp;""),"")),LOWER(IFERROR(TRIM(INDEX($A85:$P85,MATCH(Settings!$B$10,$A$1:$P$1,0))&amp;""),"")))</f>
        <v/>
      </c>
      <c r="AF85" s="26">
        <f>IF($AE85="","",IF(COUNTIF($AE$2:$AE85,$AE85)=1,MAX($AF$1:$AF84)+1,""))</f>
        <v/>
      </c>
      <c r="AG85" s="26">
        <f>IF(OR($AE85="",NOT(ISNUMBER($V85))),"",IF(COUNTIFS($AE$2:$AE85,$AE85,$V$2:$V85,$V85)=1,1,0))</f>
        <v/>
      </c>
      <c r="AH85" s="26">
        <f>IF(ISNUMBER($U85),$U85,0)</f>
        <v/>
      </c>
    </row>
    <row r="86">
      <c r="R86" s="27" t="n"/>
      <c r="S86" s="27" t="n"/>
      <c r="U86" s="21">
        <f>IF(ISNUMBER(IFERROR(IF(TRIM(INDEX($A86:$P86,MATCH(Settings!$B$9,$A$1:$P$1,0))&amp;"")="","",IF(ISNUMBER(INDEX($A86:$P86,MATCH(Settings!$B$9,$A$1:$P$1,0))),INT(INDEX($A86:$P86,MATCH(Settings!$B$9,$A$1:$P$1,0))),DATE(VALUE(LEFT(INDEX($A86:$P86,MATCH(Settings!$B$9,$A$1:$P$1,0)),4)),VALUE(MID(INDEX($A86:$P86,MATCH(Settings!$B$9,$A$1:$P$1,0)),6,2)),VALUE(MID(INDEX($A86:$P86,MATCH(Settings!$B$9,$A$1:$P$1,0)),9,2))))),"")),IFERROR(IF(TRIM(INDEX($A86:$P86,MATCH(Settings!$B$9,$A$1:$P$1,0))&amp;"")="","",IF(ISNUMBER(INDEX($A86:$P86,MATCH(Settings!$B$9,$A$1:$P$1,0))),INT(INDEX($A86:$P86,MATCH(Settings!$B$9,$A$1:$P$1,0))),DATE(VALUE(LEFT(INDEX($A86:$P86,MATCH(Settings!$B$9,$A$1:$P$1,0)),4)),VALUE(MID(INDEX($A86:$P86,MATCH(Settings!$B$9,$A$1:$P$1,0)),6,2)),VALUE(MID(INDEX($A86:$P86,MATCH(Settings!$B$9,$A$1:$P$1,0)),9,2))))),""),IFERROR(INT(IFERROR(IF(ISNUMBER(INDEX($A86:$P86,MATCH(Settings!$B$8,$A$1:$P$1,0))),INDEX($A86:$P86,MATCH(Settings!$B$8,$A$1:$P$1,0)),DATE(VALUE(LEFT(IFERROR(TRIM(INDEX($A86:$P86,MATCH(Settings!$B$8,$A$1:$P$1,0))&amp;""),""),4)),VALUE(MID(IFERROR(TRIM(INDEX($A86:$P86,MATCH(Settings!$B$8,$A$1:$P$1,0))&amp;""),""),6,2)),VALUE(MID(IFERROR(TRIM(INDEX($A86:$P86,MATCH(Settings!$B$8,$A$1:$P$1,0))&amp;""),""),9,2)))+TIME(VALUE(MID(IFERROR(TRIM(INDEX($A86:$P86,MATCH(Settings!$B$8,$A$1:$P$1,0))&amp;""),""),12,2)),VALUE(MID(IFERROR(TRIM(INDEX($A86:$P86,MATCH(Settings!$B$8,$A$1:$P$1,0))&amp;""),""),15,2)),VALUE(MID(IFERROR(TRIM(INDEX($A86:$P86,MATCH(Settings!$B$8,$A$1:$P$1,0))&amp;""),""),18,2)))),"")),""))</f>
        <v/>
      </c>
      <c r="V86" s="22">
        <f>IF(ISNUMBER($U86),DATE(YEAR($U86),MONTH($U86),1),"")</f>
        <v/>
      </c>
      <c r="W86" s="23">
        <f>IF(IFERROR(TRIM(INDEX($A86:$P86,MATCH(Settings!$B$10,$A$1:$P$1,0))&amp;""),"")&lt;&gt;"",IFERROR(TRIM(INDEX($A86:$P86,MATCH(Settings!$B$10,$A$1:$P$1,0))&amp;""),""),IFERROR(TRIM(INDEX($A86:$P86,MATCH(Settings!$B$11,$A$1:$P$1,0))&amp;""),""))</f>
        <v/>
      </c>
      <c r="X86" s="23">
        <f>IFERROR(TRIM(INDEX($A86:$P86,MATCH(Settings!$B$11,$A$1:$P$1,0))&amp;""),"")</f>
        <v/>
      </c>
      <c r="Y86" s="23">
        <f>IFERROR(TRIM(INDEX($A86:$P86,MATCH(Settings!$B$12,$A$1:$P$1,0))&amp;""),"")</f>
        <v/>
      </c>
      <c r="Z86" s="23">
        <f>IFERROR(TRIM(INDEX($A86:$P86,MATCH(Settings!$B$15,$A$1:$P$1,0))&amp;""),"")</f>
        <v/>
      </c>
      <c r="AA86" s="24">
        <f>IFERROR(IF(TRIM(INDEX($A86:$P86,MATCH(Settings!$B$13,$A$1:$P$1,0))&amp;"")="","",VALUE(TRIM(INDEX($A86:$P86,MATCH(Settings!$B$13,$A$1:$P$1,0))&amp;""))),"")</f>
        <v/>
      </c>
      <c r="AB86" s="24">
        <f>IF(NOT(ISNUMBER($AA86)),"",IF(TRIM($R86&amp;"")="Yes",$AA86,0))</f>
        <v/>
      </c>
      <c r="AC86" s="25">
        <f>IF(OR(NOT(ISNUMBER($AB86)),NOT(ISNUMBER(Settings!$D$2))),"",$AB86*Settings!$D$2)</f>
        <v/>
      </c>
      <c r="AD86" s="23">
        <f>IF(AND($AE86="",IFERROR(TRIM(INDEX($A86:$P86,MATCH(Settings!$B$13,$A$1:$P$1,0))&amp;""),"")=""),"",IF((IF($AE86="","; no name or email","")&amp;IF(IFERROR(TRIM(INDEX($A86:$P86,MATCH(Settings!$B$13,$A$1:$P$1,0))&amp;""),"")="","; no hours",IF(NOT(ISNUMBER($AA86)),"; hours not a number",IF($AA86&lt;=0,"; hours zero or less",IF(AND(ISNUMBER(Settings!$D$3),$AA86&gt;Settings!$D$3),"; over "&amp;Settings!$D$3&amp;" hours",""))))&amp;IF(NOT(ISNUMBER($U86)),"; no date",IF($U86&gt;TODAY(),"; date in the future",""))&amp;IF(AND($AE86&lt;&gt;"",ISNUMBER($U86)),IF(COUNTIFS($AE$2:$AE$1001,$AE86,$U$2:$U$1001,$U86,$Y$2:$Y$1001,$Y86)&gt;1,"; possible duplicate",""),""))="","OK",MID(IF($AE86="","; no name or email","")&amp;IF(IFERROR(TRIM(INDEX($A86:$P86,MATCH(Settings!$B$13,$A$1:$P$1,0))&amp;""),"")="","; no hours",IF(NOT(ISNUMBER($AA86)),"; hours not a number",IF($AA86&lt;=0,"; hours zero or less",IF(AND(ISNUMBER(Settings!$D$3),$AA86&gt;Settings!$D$3),"; over "&amp;Settings!$D$3&amp;" hours",""))))&amp;IF(NOT(ISNUMBER($U86)),"; no date",IF($U86&gt;TODAY(),"; date in the future",""))&amp;IF(AND($AE86&lt;&gt;"",ISNUMBER($U86)),IF(COUNTIFS($AE$2:$AE$1001,$AE86,$U$2:$U$1001,$U86,$Y$2:$Y$1001,$Y86)&gt;1,"; possible duplicate",""),""),3,300)))</f>
        <v/>
      </c>
      <c r="AE86" s="26">
        <f>IF(IFERROR(TRIM(INDEX($A86:$P86,MATCH(Settings!$B$11,$A$1:$P$1,0))&amp;""),"")&lt;&gt;"",LOWER(IFERROR(TRIM(INDEX($A86:$P86,MATCH(Settings!$B$11,$A$1:$P$1,0))&amp;""),"")),LOWER(IFERROR(TRIM(INDEX($A86:$P86,MATCH(Settings!$B$10,$A$1:$P$1,0))&amp;""),"")))</f>
        <v/>
      </c>
      <c r="AF86" s="26">
        <f>IF($AE86="","",IF(COUNTIF($AE$2:$AE86,$AE86)=1,MAX($AF$1:$AF85)+1,""))</f>
        <v/>
      </c>
      <c r="AG86" s="26">
        <f>IF(OR($AE86="",NOT(ISNUMBER($V86))),"",IF(COUNTIFS($AE$2:$AE86,$AE86,$V$2:$V86,$V86)=1,1,0))</f>
        <v/>
      </c>
      <c r="AH86" s="26">
        <f>IF(ISNUMBER($U86),$U86,0)</f>
        <v/>
      </c>
    </row>
    <row r="87">
      <c r="R87" s="27" t="n"/>
      <c r="S87" s="27" t="n"/>
      <c r="U87" s="21">
        <f>IF(ISNUMBER(IFERROR(IF(TRIM(INDEX($A87:$P87,MATCH(Settings!$B$9,$A$1:$P$1,0))&amp;"")="","",IF(ISNUMBER(INDEX($A87:$P87,MATCH(Settings!$B$9,$A$1:$P$1,0))),INT(INDEX($A87:$P87,MATCH(Settings!$B$9,$A$1:$P$1,0))),DATE(VALUE(LEFT(INDEX($A87:$P87,MATCH(Settings!$B$9,$A$1:$P$1,0)),4)),VALUE(MID(INDEX($A87:$P87,MATCH(Settings!$B$9,$A$1:$P$1,0)),6,2)),VALUE(MID(INDEX($A87:$P87,MATCH(Settings!$B$9,$A$1:$P$1,0)),9,2))))),"")),IFERROR(IF(TRIM(INDEX($A87:$P87,MATCH(Settings!$B$9,$A$1:$P$1,0))&amp;"")="","",IF(ISNUMBER(INDEX($A87:$P87,MATCH(Settings!$B$9,$A$1:$P$1,0))),INT(INDEX($A87:$P87,MATCH(Settings!$B$9,$A$1:$P$1,0))),DATE(VALUE(LEFT(INDEX($A87:$P87,MATCH(Settings!$B$9,$A$1:$P$1,0)),4)),VALUE(MID(INDEX($A87:$P87,MATCH(Settings!$B$9,$A$1:$P$1,0)),6,2)),VALUE(MID(INDEX($A87:$P87,MATCH(Settings!$B$9,$A$1:$P$1,0)),9,2))))),""),IFERROR(INT(IFERROR(IF(ISNUMBER(INDEX($A87:$P87,MATCH(Settings!$B$8,$A$1:$P$1,0))),INDEX($A87:$P87,MATCH(Settings!$B$8,$A$1:$P$1,0)),DATE(VALUE(LEFT(IFERROR(TRIM(INDEX($A87:$P87,MATCH(Settings!$B$8,$A$1:$P$1,0))&amp;""),""),4)),VALUE(MID(IFERROR(TRIM(INDEX($A87:$P87,MATCH(Settings!$B$8,$A$1:$P$1,0))&amp;""),""),6,2)),VALUE(MID(IFERROR(TRIM(INDEX($A87:$P87,MATCH(Settings!$B$8,$A$1:$P$1,0))&amp;""),""),9,2)))+TIME(VALUE(MID(IFERROR(TRIM(INDEX($A87:$P87,MATCH(Settings!$B$8,$A$1:$P$1,0))&amp;""),""),12,2)),VALUE(MID(IFERROR(TRIM(INDEX($A87:$P87,MATCH(Settings!$B$8,$A$1:$P$1,0))&amp;""),""),15,2)),VALUE(MID(IFERROR(TRIM(INDEX($A87:$P87,MATCH(Settings!$B$8,$A$1:$P$1,0))&amp;""),""),18,2)))),"")),""))</f>
        <v/>
      </c>
      <c r="V87" s="22">
        <f>IF(ISNUMBER($U87),DATE(YEAR($U87),MONTH($U87),1),"")</f>
        <v/>
      </c>
      <c r="W87" s="23">
        <f>IF(IFERROR(TRIM(INDEX($A87:$P87,MATCH(Settings!$B$10,$A$1:$P$1,0))&amp;""),"")&lt;&gt;"",IFERROR(TRIM(INDEX($A87:$P87,MATCH(Settings!$B$10,$A$1:$P$1,0))&amp;""),""),IFERROR(TRIM(INDEX($A87:$P87,MATCH(Settings!$B$11,$A$1:$P$1,0))&amp;""),""))</f>
        <v/>
      </c>
      <c r="X87" s="23">
        <f>IFERROR(TRIM(INDEX($A87:$P87,MATCH(Settings!$B$11,$A$1:$P$1,0))&amp;""),"")</f>
        <v/>
      </c>
      <c r="Y87" s="23">
        <f>IFERROR(TRIM(INDEX($A87:$P87,MATCH(Settings!$B$12,$A$1:$P$1,0))&amp;""),"")</f>
        <v/>
      </c>
      <c r="Z87" s="23">
        <f>IFERROR(TRIM(INDEX($A87:$P87,MATCH(Settings!$B$15,$A$1:$P$1,0))&amp;""),"")</f>
        <v/>
      </c>
      <c r="AA87" s="24">
        <f>IFERROR(IF(TRIM(INDEX($A87:$P87,MATCH(Settings!$B$13,$A$1:$P$1,0))&amp;"")="","",VALUE(TRIM(INDEX($A87:$P87,MATCH(Settings!$B$13,$A$1:$P$1,0))&amp;""))),"")</f>
        <v/>
      </c>
      <c r="AB87" s="24">
        <f>IF(NOT(ISNUMBER($AA87)),"",IF(TRIM($R87&amp;"")="Yes",$AA87,0))</f>
        <v/>
      </c>
      <c r="AC87" s="25">
        <f>IF(OR(NOT(ISNUMBER($AB87)),NOT(ISNUMBER(Settings!$D$2))),"",$AB87*Settings!$D$2)</f>
        <v/>
      </c>
      <c r="AD87" s="23">
        <f>IF(AND($AE87="",IFERROR(TRIM(INDEX($A87:$P87,MATCH(Settings!$B$13,$A$1:$P$1,0))&amp;""),"")=""),"",IF((IF($AE87="","; no name or email","")&amp;IF(IFERROR(TRIM(INDEX($A87:$P87,MATCH(Settings!$B$13,$A$1:$P$1,0))&amp;""),"")="","; no hours",IF(NOT(ISNUMBER($AA87)),"; hours not a number",IF($AA87&lt;=0,"; hours zero or less",IF(AND(ISNUMBER(Settings!$D$3),$AA87&gt;Settings!$D$3),"; over "&amp;Settings!$D$3&amp;" hours",""))))&amp;IF(NOT(ISNUMBER($U87)),"; no date",IF($U87&gt;TODAY(),"; date in the future",""))&amp;IF(AND($AE87&lt;&gt;"",ISNUMBER($U87)),IF(COUNTIFS($AE$2:$AE$1001,$AE87,$U$2:$U$1001,$U87,$Y$2:$Y$1001,$Y87)&gt;1,"; possible duplicate",""),""))="","OK",MID(IF($AE87="","; no name or email","")&amp;IF(IFERROR(TRIM(INDEX($A87:$P87,MATCH(Settings!$B$13,$A$1:$P$1,0))&amp;""),"")="","; no hours",IF(NOT(ISNUMBER($AA87)),"; hours not a number",IF($AA87&lt;=0,"; hours zero or less",IF(AND(ISNUMBER(Settings!$D$3),$AA87&gt;Settings!$D$3),"; over "&amp;Settings!$D$3&amp;" hours",""))))&amp;IF(NOT(ISNUMBER($U87)),"; no date",IF($U87&gt;TODAY(),"; date in the future",""))&amp;IF(AND($AE87&lt;&gt;"",ISNUMBER($U87)),IF(COUNTIFS($AE$2:$AE$1001,$AE87,$U$2:$U$1001,$U87,$Y$2:$Y$1001,$Y87)&gt;1,"; possible duplicate",""),""),3,300)))</f>
        <v/>
      </c>
      <c r="AE87" s="26">
        <f>IF(IFERROR(TRIM(INDEX($A87:$P87,MATCH(Settings!$B$11,$A$1:$P$1,0))&amp;""),"")&lt;&gt;"",LOWER(IFERROR(TRIM(INDEX($A87:$P87,MATCH(Settings!$B$11,$A$1:$P$1,0))&amp;""),"")),LOWER(IFERROR(TRIM(INDEX($A87:$P87,MATCH(Settings!$B$10,$A$1:$P$1,0))&amp;""),"")))</f>
        <v/>
      </c>
      <c r="AF87" s="26">
        <f>IF($AE87="","",IF(COUNTIF($AE$2:$AE87,$AE87)=1,MAX($AF$1:$AF86)+1,""))</f>
        <v/>
      </c>
      <c r="AG87" s="26">
        <f>IF(OR($AE87="",NOT(ISNUMBER($V87))),"",IF(COUNTIFS($AE$2:$AE87,$AE87,$V$2:$V87,$V87)=1,1,0))</f>
        <v/>
      </c>
      <c r="AH87" s="26">
        <f>IF(ISNUMBER($U87),$U87,0)</f>
        <v/>
      </c>
    </row>
    <row r="88">
      <c r="R88" s="27" t="n"/>
      <c r="S88" s="27" t="n"/>
      <c r="U88" s="21">
        <f>IF(ISNUMBER(IFERROR(IF(TRIM(INDEX($A88:$P88,MATCH(Settings!$B$9,$A$1:$P$1,0))&amp;"")="","",IF(ISNUMBER(INDEX($A88:$P88,MATCH(Settings!$B$9,$A$1:$P$1,0))),INT(INDEX($A88:$P88,MATCH(Settings!$B$9,$A$1:$P$1,0))),DATE(VALUE(LEFT(INDEX($A88:$P88,MATCH(Settings!$B$9,$A$1:$P$1,0)),4)),VALUE(MID(INDEX($A88:$P88,MATCH(Settings!$B$9,$A$1:$P$1,0)),6,2)),VALUE(MID(INDEX($A88:$P88,MATCH(Settings!$B$9,$A$1:$P$1,0)),9,2))))),"")),IFERROR(IF(TRIM(INDEX($A88:$P88,MATCH(Settings!$B$9,$A$1:$P$1,0))&amp;"")="","",IF(ISNUMBER(INDEX($A88:$P88,MATCH(Settings!$B$9,$A$1:$P$1,0))),INT(INDEX($A88:$P88,MATCH(Settings!$B$9,$A$1:$P$1,0))),DATE(VALUE(LEFT(INDEX($A88:$P88,MATCH(Settings!$B$9,$A$1:$P$1,0)),4)),VALUE(MID(INDEX($A88:$P88,MATCH(Settings!$B$9,$A$1:$P$1,0)),6,2)),VALUE(MID(INDEX($A88:$P88,MATCH(Settings!$B$9,$A$1:$P$1,0)),9,2))))),""),IFERROR(INT(IFERROR(IF(ISNUMBER(INDEX($A88:$P88,MATCH(Settings!$B$8,$A$1:$P$1,0))),INDEX($A88:$P88,MATCH(Settings!$B$8,$A$1:$P$1,0)),DATE(VALUE(LEFT(IFERROR(TRIM(INDEX($A88:$P88,MATCH(Settings!$B$8,$A$1:$P$1,0))&amp;""),""),4)),VALUE(MID(IFERROR(TRIM(INDEX($A88:$P88,MATCH(Settings!$B$8,$A$1:$P$1,0))&amp;""),""),6,2)),VALUE(MID(IFERROR(TRIM(INDEX($A88:$P88,MATCH(Settings!$B$8,$A$1:$P$1,0))&amp;""),""),9,2)))+TIME(VALUE(MID(IFERROR(TRIM(INDEX($A88:$P88,MATCH(Settings!$B$8,$A$1:$P$1,0))&amp;""),""),12,2)),VALUE(MID(IFERROR(TRIM(INDEX($A88:$P88,MATCH(Settings!$B$8,$A$1:$P$1,0))&amp;""),""),15,2)),VALUE(MID(IFERROR(TRIM(INDEX($A88:$P88,MATCH(Settings!$B$8,$A$1:$P$1,0))&amp;""),""),18,2)))),"")),""))</f>
        <v/>
      </c>
      <c r="V88" s="22">
        <f>IF(ISNUMBER($U88),DATE(YEAR($U88),MONTH($U88),1),"")</f>
        <v/>
      </c>
      <c r="W88" s="23">
        <f>IF(IFERROR(TRIM(INDEX($A88:$P88,MATCH(Settings!$B$10,$A$1:$P$1,0))&amp;""),"")&lt;&gt;"",IFERROR(TRIM(INDEX($A88:$P88,MATCH(Settings!$B$10,$A$1:$P$1,0))&amp;""),""),IFERROR(TRIM(INDEX($A88:$P88,MATCH(Settings!$B$11,$A$1:$P$1,0))&amp;""),""))</f>
        <v/>
      </c>
      <c r="X88" s="23">
        <f>IFERROR(TRIM(INDEX($A88:$P88,MATCH(Settings!$B$11,$A$1:$P$1,0))&amp;""),"")</f>
        <v/>
      </c>
      <c r="Y88" s="23">
        <f>IFERROR(TRIM(INDEX($A88:$P88,MATCH(Settings!$B$12,$A$1:$P$1,0))&amp;""),"")</f>
        <v/>
      </c>
      <c r="Z88" s="23">
        <f>IFERROR(TRIM(INDEX($A88:$P88,MATCH(Settings!$B$15,$A$1:$P$1,0))&amp;""),"")</f>
        <v/>
      </c>
      <c r="AA88" s="24">
        <f>IFERROR(IF(TRIM(INDEX($A88:$P88,MATCH(Settings!$B$13,$A$1:$P$1,0))&amp;"")="","",VALUE(TRIM(INDEX($A88:$P88,MATCH(Settings!$B$13,$A$1:$P$1,0))&amp;""))),"")</f>
        <v/>
      </c>
      <c r="AB88" s="24">
        <f>IF(NOT(ISNUMBER($AA88)),"",IF(TRIM($R88&amp;"")="Yes",$AA88,0))</f>
        <v/>
      </c>
      <c r="AC88" s="25">
        <f>IF(OR(NOT(ISNUMBER($AB88)),NOT(ISNUMBER(Settings!$D$2))),"",$AB88*Settings!$D$2)</f>
        <v/>
      </c>
      <c r="AD88" s="23">
        <f>IF(AND($AE88="",IFERROR(TRIM(INDEX($A88:$P88,MATCH(Settings!$B$13,$A$1:$P$1,0))&amp;""),"")=""),"",IF((IF($AE88="","; no name or email","")&amp;IF(IFERROR(TRIM(INDEX($A88:$P88,MATCH(Settings!$B$13,$A$1:$P$1,0))&amp;""),"")="","; no hours",IF(NOT(ISNUMBER($AA88)),"; hours not a number",IF($AA88&lt;=0,"; hours zero or less",IF(AND(ISNUMBER(Settings!$D$3),$AA88&gt;Settings!$D$3),"; over "&amp;Settings!$D$3&amp;" hours",""))))&amp;IF(NOT(ISNUMBER($U88)),"; no date",IF($U88&gt;TODAY(),"; date in the future",""))&amp;IF(AND($AE88&lt;&gt;"",ISNUMBER($U88)),IF(COUNTIFS($AE$2:$AE$1001,$AE88,$U$2:$U$1001,$U88,$Y$2:$Y$1001,$Y88)&gt;1,"; possible duplicate",""),""))="","OK",MID(IF($AE88="","; no name or email","")&amp;IF(IFERROR(TRIM(INDEX($A88:$P88,MATCH(Settings!$B$13,$A$1:$P$1,0))&amp;""),"")="","; no hours",IF(NOT(ISNUMBER($AA88)),"; hours not a number",IF($AA88&lt;=0,"; hours zero or less",IF(AND(ISNUMBER(Settings!$D$3),$AA88&gt;Settings!$D$3),"; over "&amp;Settings!$D$3&amp;" hours",""))))&amp;IF(NOT(ISNUMBER($U88)),"; no date",IF($U88&gt;TODAY(),"; date in the future",""))&amp;IF(AND($AE88&lt;&gt;"",ISNUMBER($U88)),IF(COUNTIFS($AE$2:$AE$1001,$AE88,$U$2:$U$1001,$U88,$Y$2:$Y$1001,$Y88)&gt;1,"; possible duplicate",""),""),3,300)))</f>
        <v/>
      </c>
      <c r="AE88" s="26">
        <f>IF(IFERROR(TRIM(INDEX($A88:$P88,MATCH(Settings!$B$11,$A$1:$P$1,0))&amp;""),"")&lt;&gt;"",LOWER(IFERROR(TRIM(INDEX($A88:$P88,MATCH(Settings!$B$11,$A$1:$P$1,0))&amp;""),"")),LOWER(IFERROR(TRIM(INDEX($A88:$P88,MATCH(Settings!$B$10,$A$1:$P$1,0))&amp;""),"")))</f>
        <v/>
      </c>
      <c r="AF88" s="26">
        <f>IF($AE88="","",IF(COUNTIF($AE$2:$AE88,$AE88)=1,MAX($AF$1:$AF87)+1,""))</f>
        <v/>
      </c>
      <c r="AG88" s="26">
        <f>IF(OR($AE88="",NOT(ISNUMBER($V88))),"",IF(COUNTIFS($AE$2:$AE88,$AE88,$V$2:$V88,$V88)=1,1,0))</f>
        <v/>
      </c>
      <c r="AH88" s="26">
        <f>IF(ISNUMBER($U88),$U88,0)</f>
        <v/>
      </c>
    </row>
    <row r="89">
      <c r="R89" s="27" t="n"/>
      <c r="S89" s="27" t="n"/>
      <c r="U89" s="21">
        <f>IF(ISNUMBER(IFERROR(IF(TRIM(INDEX($A89:$P89,MATCH(Settings!$B$9,$A$1:$P$1,0))&amp;"")="","",IF(ISNUMBER(INDEX($A89:$P89,MATCH(Settings!$B$9,$A$1:$P$1,0))),INT(INDEX($A89:$P89,MATCH(Settings!$B$9,$A$1:$P$1,0))),DATE(VALUE(LEFT(INDEX($A89:$P89,MATCH(Settings!$B$9,$A$1:$P$1,0)),4)),VALUE(MID(INDEX($A89:$P89,MATCH(Settings!$B$9,$A$1:$P$1,0)),6,2)),VALUE(MID(INDEX($A89:$P89,MATCH(Settings!$B$9,$A$1:$P$1,0)),9,2))))),"")),IFERROR(IF(TRIM(INDEX($A89:$P89,MATCH(Settings!$B$9,$A$1:$P$1,0))&amp;"")="","",IF(ISNUMBER(INDEX($A89:$P89,MATCH(Settings!$B$9,$A$1:$P$1,0))),INT(INDEX($A89:$P89,MATCH(Settings!$B$9,$A$1:$P$1,0))),DATE(VALUE(LEFT(INDEX($A89:$P89,MATCH(Settings!$B$9,$A$1:$P$1,0)),4)),VALUE(MID(INDEX($A89:$P89,MATCH(Settings!$B$9,$A$1:$P$1,0)),6,2)),VALUE(MID(INDEX($A89:$P89,MATCH(Settings!$B$9,$A$1:$P$1,0)),9,2))))),""),IFERROR(INT(IFERROR(IF(ISNUMBER(INDEX($A89:$P89,MATCH(Settings!$B$8,$A$1:$P$1,0))),INDEX($A89:$P89,MATCH(Settings!$B$8,$A$1:$P$1,0)),DATE(VALUE(LEFT(IFERROR(TRIM(INDEX($A89:$P89,MATCH(Settings!$B$8,$A$1:$P$1,0))&amp;""),""),4)),VALUE(MID(IFERROR(TRIM(INDEX($A89:$P89,MATCH(Settings!$B$8,$A$1:$P$1,0))&amp;""),""),6,2)),VALUE(MID(IFERROR(TRIM(INDEX($A89:$P89,MATCH(Settings!$B$8,$A$1:$P$1,0))&amp;""),""),9,2)))+TIME(VALUE(MID(IFERROR(TRIM(INDEX($A89:$P89,MATCH(Settings!$B$8,$A$1:$P$1,0))&amp;""),""),12,2)),VALUE(MID(IFERROR(TRIM(INDEX($A89:$P89,MATCH(Settings!$B$8,$A$1:$P$1,0))&amp;""),""),15,2)),VALUE(MID(IFERROR(TRIM(INDEX($A89:$P89,MATCH(Settings!$B$8,$A$1:$P$1,0))&amp;""),""),18,2)))),"")),""))</f>
        <v/>
      </c>
      <c r="V89" s="22">
        <f>IF(ISNUMBER($U89),DATE(YEAR($U89),MONTH($U89),1),"")</f>
        <v/>
      </c>
      <c r="W89" s="23">
        <f>IF(IFERROR(TRIM(INDEX($A89:$P89,MATCH(Settings!$B$10,$A$1:$P$1,0))&amp;""),"")&lt;&gt;"",IFERROR(TRIM(INDEX($A89:$P89,MATCH(Settings!$B$10,$A$1:$P$1,0))&amp;""),""),IFERROR(TRIM(INDEX($A89:$P89,MATCH(Settings!$B$11,$A$1:$P$1,0))&amp;""),""))</f>
        <v/>
      </c>
      <c r="X89" s="23">
        <f>IFERROR(TRIM(INDEX($A89:$P89,MATCH(Settings!$B$11,$A$1:$P$1,0))&amp;""),"")</f>
        <v/>
      </c>
      <c r="Y89" s="23">
        <f>IFERROR(TRIM(INDEX($A89:$P89,MATCH(Settings!$B$12,$A$1:$P$1,0))&amp;""),"")</f>
        <v/>
      </c>
      <c r="Z89" s="23">
        <f>IFERROR(TRIM(INDEX($A89:$P89,MATCH(Settings!$B$15,$A$1:$P$1,0))&amp;""),"")</f>
        <v/>
      </c>
      <c r="AA89" s="24">
        <f>IFERROR(IF(TRIM(INDEX($A89:$P89,MATCH(Settings!$B$13,$A$1:$P$1,0))&amp;"")="","",VALUE(TRIM(INDEX($A89:$P89,MATCH(Settings!$B$13,$A$1:$P$1,0))&amp;""))),"")</f>
        <v/>
      </c>
      <c r="AB89" s="24">
        <f>IF(NOT(ISNUMBER($AA89)),"",IF(TRIM($R89&amp;"")="Yes",$AA89,0))</f>
        <v/>
      </c>
      <c r="AC89" s="25">
        <f>IF(OR(NOT(ISNUMBER($AB89)),NOT(ISNUMBER(Settings!$D$2))),"",$AB89*Settings!$D$2)</f>
        <v/>
      </c>
      <c r="AD89" s="23">
        <f>IF(AND($AE89="",IFERROR(TRIM(INDEX($A89:$P89,MATCH(Settings!$B$13,$A$1:$P$1,0))&amp;""),"")=""),"",IF((IF($AE89="","; no name or email","")&amp;IF(IFERROR(TRIM(INDEX($A89:$P89,MATCH(Settings!$B$13,$A$1:$P$1,0))&amp;""),"")="","; no hours",IF(NOT(ISNUMBER($AA89)),"; hours not a number",IF($AA89&lt;=0,"; hours zero or less",IF(AND(ISNUMBER(Settings!$D$3),$AA89&gt;Settings!$D$3),"; over "&amp;Settings!$D$3&amp;" hours",""))))&amp;IF(NOT(ISNUMBER($U89)),"; no date",IF($U89&gt;TODAY(),"; date in the future",""))&amp;IF(AND($AE89&lt;&gt;"",ISNUMBER($U89)),IF(COUNTIFS($AE$2:$AE$1001,$AE89,$U$2:$U$1001,$U89,$Y$2:$Y$1001,$Y89)&gt;1,"; possible duplicate",""),""))="","OK",MID(IF($AE89="","; no name or email","")&amp;IF(IFERROR(TRIM(INDEX($A89:$P89,MATCH(Settings!$B$13,$A$1:$P$1,0))&amp;""),"")="","; no hours",IF(NOT(ISNUMBER($AA89)),"; hours not a number",IF($AA89&lt;=0,"; hours zero or less",IF(AND(ISNUMBER(Settings!$D$3),$AA89&gt;Settings!$D$3),"; over "&amp;Settings!$D$3&amp;" hours",""))))&amp;IF(NOT(ISNUMBER($U89)),"; no date",IF($U89&gt;TODAY(),"; date in the future",""))&amp;IF(AND($AE89&lt;&gt;"",ISNUMBER($U89)),IF(COUNTIFS($AE$2:$AE$1001,$AE89,$U$2:$U$1001,$U89,$Y$2:$Y$1001,$Y89)&gt;1,"; possible duplicate",""),""),3,300)))</f>
        <v/>
      </c>
      <c r="AE89" s="26">
        <f>IF(IFERROR(TRIM(INDEX($A89:$P89,MATCH(Settings!$B$11,$A$1:$P$1,0))&amp;""),"")&lt;&gt;"",LOWER(IFERROR(TRIM(INDEX($A89:$P89,MATCH(Settings!$B$11,$A$1:$P$1,0))&amp;""),"")),LOWER(IFERROR(TRIM(INDEX($A89:$P89,MATCH(Settings!$B$10,$A$1:$P$1,0))&amp;""),"")))</f>
        <v/>
      </c>
      <c r="AF89" s="26">
        <f>IF($AE89="","",IF(COUNTIF($AE$2:$AE89,$AE89)=1,MAX($AF$1:$AF88)+1,""))</f>
        <v/>
      </c>
      <c r="AG89" s="26">
        <f>IF(OR($AE89="",NOT(ISNUMBER($V89))),"",IF(COUNTIFS($AE$2:$AE89,$AE89,$V$2:$V89,$V89)=1,1,0))</f>
        <v/>
      </c>
      <c r="AH89" s="26">
        <f>IF(ISNUMBER($U89),$U89,0)</f>
        <v/>
      </c>
    </row>
    <row r="90">
      <c r="R90" s="27" t="n"/>
      <c r="S90" s="27" t="n"/>
      <c r="U90" s="21">
        <f>IF(ISNUMBER(IFERROR(IF(TRIM(INDEX($A90:$P90,MATCH(Settings!$B$9,$A$1:$P$1,0))&amp;"")="","",IF(ISNUMBER(INDEX($A90:$P90,MATCH(Settings!$B$9,$A$1:$P$1,0))),INT(INDEX($A90:$P90,MATCH(Settings!$B$9,$A$1:$P$1,0))),DATE(VALUE(LEFT(INDEX($A90:$P90,MATCH(Settings!$B$9,$A$1:$P$1,0)),4)),VALUE(MID(INDEX($A90:$P90,MATCH(Settings!$B$9,$A$1:$P$1,0)),6,2)),VALUE(MID(INDEX($A90:$P90,MATCH(Settings!$B$9,$A$1:$P$1,0)),9,2))))),"")),IFERROR(IF(TRIM(INDEX($A90:$P90,MATCH(Settings!$B$9,$A$1:$P$1,0))&amp;"")="","",IF(ISNUMBER(INDEX($A90:$P90,MATCH(Settings!$B$9,$A$1:$P$1,0))),INT(INDEX($A90:$P90,MATCH(Settings!$B$9,$A$1:$P$1,0))),DATE(VALUE(LEFT(INDEX($A90:$P90,MATCH(Settings!$B$9,$A$1:$P$1,0)),4)),VALUE(MID(INDEX($A90:$P90,MATCH(Settings!$B$9,$A$1:$P$1,0)),6,2)),VALUE(MID(INDEX($A90:$P90,MATCH(Settings!$B$9,$A$1:$P$1,0)),9,2))))),""),IFERROR(INT(IFERROR(IF(ISNUMBER(INDEX($A90:$P90,MATCH(Settings!$B$8,$A$1:$P$1,0))),INDEX($A90:$P90,MATCH(Settings!$B$8,$A$1:$P$1,0)),DATE(VALUE(LEFT(IFERROR(TRIM(INDEX($A90:$P90,MATCH(Settings!$B$8,$A$1:$P$1,0))&amp;""),""),4)),VALUE(MID(IFERROR(TRIM(INDEX($A90:$P90,MATCH(Settings!$B$8,$A$1:$P$1,0))&amp;""),""),6,2)),VALUE(MID(IFERROR(TRIM(INDEX($A90:$P90,MATCH(Settings!$B$8,$A$1:$P$1,0))&amp;""),""),9,2)))+TIME(VALUE(MID(IFERROR(TRIM(INDEX($A90:$P90,MATCH(Settings!$B$8,$A$1:$P$1,0))&amp;""),""),12,2)),VALUE(MID(IFERROR(TRIM(INDEX($A90:$P90,MATCH(Settings!$B$8,$A$1:$P$1,0))&amp;""),""),15,2)),VALUE(MID(IFERROR(TRIM(INDEX($A90:$P90,MATCH(Settings!$B$8,$A$1:$P$1,0))&amp;""),""),18,2)))),"")),""))</f>
        <v/>
      </c>
      <c r="V90" s="22">
        <f>IF(ISNUMBER($U90),DATE(YEAR($U90),MONTH($U90),1),"")</f>
        <v/>
      </c>
      <c r="W90" s="23">
        <f>IF(IFERROR(TRIM(INDEX($A90:$P90,MATCH(Settings!$B$10,$A$1:$P$1,0))&amp;""),"")&lt;&gt;"",IFERROR(TRIM(INDEX($A90:$P90,MATCH(Settings!$B$10,$A$1:$P$1,0))&amp;""),""),IFERROR(TRIM(INDEX($A90:$P90,MATCH(Settings!$B$11,$A$1:$P$1,0))&amp;""),""))</f>
        <v/>
      </c>
      <c r="X90" s="23">
        <f>IFERROR(TRIM(INDEX($A90:$P90,MATCH(Settings!$B$11,$A$1:$P$1,0))&amp;""),"")</f>
        <v/>
      </c>
      <c r="Y90" s="23">
        <f>IFERROR(TRIM(INDEX($A90:$P90,MATCH(Settings!$B$12,$A$1:$P$1,0))&amp;""),"")</f>
        <v/>
      </c>
      <c r="Z90" s="23">
        <f>IFERROR(TRIM(INDEX($A90:$P90,MATCH(Settings!$B$15,$A$1:$P$1,0))&amp;""),"")</f>
        <v/>
      </c>
      <c r="AA90" s="24">
        <f>IFERROR(IF(TRIM(INDEX($A90:$P90,MATCH(Settings!$B$13,$A$1:$P$1,0))&amp;"")="","",VALUE(TRIM(INDEX($A90:$P90,MATCH(Settings!$B$13,$A$1:$P$1,0))&amp;""))),"")</f>
        <v/>
      </c>
      <c r="AB90" s="24">
        <f>IF(NOT(ISNUMBER($AA90)),"",IF(TRIM($R90&amp;"")="Yes",$AA90,0))</f>
        <v/>
      </c>
      <c r="AC90" s="25">
        <f>IF(OR(NOT(ISNUMBER($AB90)),NOT(ISNUMBER(Settings!$D$2))),"",$AB90*Settings!$D$2)</f>
        <v/>
      </c>
      <c r="AD90" s="23">
        <f>IF(AND($AE90="",IFERROR(TRIM(INDEX($A90:$P90,MATCH(Settings!$B$13,$A$1:$P$1,0))&amp;""),"")=""),"",IF((IF($AE90="","; no name or email","")&amp;IF(IFERROR(TRIM(INDEX($A90:$P90,MATCH(Settings!$B$13,$A$1:$P$1,0))&amp;""),"")="","; no hours",IF(NOT(ISNUMBER($AA90)),"; hours not a number",IF($AA90&lt;=0,"; hours zero or less",IF(AND(ISNUMBER(Settings!$D$3),$AA90&gt;Settings!$D$3),"; over "&amp;Settings!$D$3&amp;" hours",""))))&amp;IF(NOT(ISNUMBER($U90)),"; no date",IF($U90&gt;TODAY(),"; date in the future",""))&amp;IF(AND($AE90&lt;&gt;"",ISNUMBER($U90)),IF(COUNTIFS($AE$2:$AE$1001,$AE90,$U$2:$U$1001,$U90,$Y$2:$Y$1001,$Y90)&gt;1,"; possible duplicate",""),""))="","OK",MID(IF($AE90="","; no name or email","")&amp;IF(IFERROR(TRIM(INDEX($A90:$P90,MATCH(Settings!$B$13,$A$1:$P$1,0))&amp;""),"")="","; no hours",IF(NOT(ISNUMBER($AA90)),"; hours not a number",IF($AA90&lt;=0,"; hours zero or less",IF(AND(ISNUMBER(Settings!$D$3),$AA90&gt;Settings!$D$3),"; over "&amp;Settings!$D$3&amp;" hours",""))))&amp;IF(NOT(ISNUMBER($U90)),"; no date",IF($U90&gt;TODAY(),"; date in the future",""))&amp;IF(AND($AE90&lt;&gt;"",ISNUMBER($U90)),IF(COUNTIFS($AE$2:$AE$1001,$AE90,$U$2:$U$1001,$U90,$Y$2:$Y$1001,$Y90)&gt;1,"; possible duplicate",""),""),3,300)))</f>
        <v/>
      </c>
      <c r="AE90" s="26">
        <f>IF(IFERROR(TRIM(INDEX($A90:$P90,MATCH(Settings!$B$11,$A$1:$P$1,0))&amp;""),"")&lt;&gt;"",LOWER(IFERROR(TRIM(INDEX($A90:$P90,MATCH(Settings!$B$11,$A$1:$P$1,0))&amp;""),"")),LOWER(IFERROR(TRIM(INDEX($A90:$P90,MATCH(Settings!$B$10,$A$1:$P$1,0))&amp;""),"")))</f>
        <v/>
      </c>
      <c r="AF90" s="26">
        <f>IF($AE90="","",IF(COUNTIF($AE$2:$AE90,$AE90)=1,MAX($AF$1:$AF89)+1,""))</f>
        <v/>
      </c>
      <c r="AG90" s="26">
        <f>IF(OR($AE90="",NOT(ISNUMBER($V90))),"",IF(COUNTIFS($AE$2:$AE90,$AE90,$V$2:$V90,$V90)=1,1,0))</f>
        <v/>
      </c>
      <c r="AH90" s="26">
        <f>IF(ISNUMBER($U90),$U90,0)</f>
        <v/>
      </c>
    </row>
    <row r="91">
      <c r="R91" s="27" t="n"/>
      <c r="S91" s="27" t="n"/>
      <c r="U91" s="21">
        <f>IF(ISNUMBER(IFERROR(IF(TRIM(INDEX($A91:$P91,MATCH(Settings!$B$9,$A$1:$P$1,0))&amp;"")="","",IF(ISNUMBER(INDEX($A91:$P91,MATCH(Settings!$B$9,$A$1:$P$1,0))),INT(INDEX($A91:$P91,MATCH(Settings!$B$9,$A$1:$P$1,0))),DATE(VALUE(LEFT(INDEX($A91:$P91,MATCH(Settings!$B$9,$A$1:$P$1,0)),4)),VALUE(MID(INDEX($A91:$P91,MATCH(Settings!$B$9,$A$1:$P$1,0)),6,2)),VALUE(MID(INDEX($A91:$P91,MATCH(Settings!$B$9,$A$1:$P$1,0)),9,2))))),"")),IFERROR(IF(TRIM(INDEX($A91:$P91,MATCH(Settings!$B$9,$A$1:$P$1,0))&amp;"")="","",IF(ISNUMBER(INDEX($A91:$P91,MATCH(Settings!$B$9,$A$1:$P$1,0))),INT(INDEX($A91:$P91,MATCH(Settings!$B$9,$A$1:$P$1,0))),DATE(VALUE(LEFT(INDEX($A91:$P91,MATCH(Settings!$B$9,$A$1:$P$1,0)),4)),VALUE(MID(INDEX($A91:$P91,MATCH(Settings!$B$9,$A$1:$P$1,0)),6,2)),VALUE(MID(INDEX($A91:$P91,MATCH(Settings!$B$9,$A$1:$P$1,0)),9,2))))),""),IFERROR(INT(IFERROR(IF(ISNUMBER(INDEX($A91:$P91,MATCH(Settings!$B$8,$A$1:$P$1,0))),INDEX($A91:$P91,MATCH(Settings!$B$8,$A$1:$P$1,0)),DATE(VALUE(LEFT(IFERROR(TRIM(INDEX($A91:$P91,MATCH(Settings!$B$8,$A$1:$P$1,0))&amp;""),""),4)),VALUE(MID(IFERROR(TRIM(INDEX($A91:$P91,MATCH(Settings!$B$8,$A$1:$P$1,0))&amp;""),""),6,2)),VALUE(MID(IFERROR(TRIM(INDEX($A91:$P91,MATCH(Settings!$B$8,$A$1:$P$1,0))&amp;""),""),9,2)))+TIME(VALUE(MID(IFERROR(TRIM(INDEX($A91:$P91,MATCH(Settings!$B$8,$A$1:$P$1,0))&amp;""),""),12,2)),VALUE(MID(IFERROR(TRIM(INDEX($A91:$P91,MATCH(Settings!$B$8,$A$1:$P$1,0))&amp;""),""),15,2)),VALUE(MID(IFERROR(TRIM(INDEX($A91:$P91,MATCH(Settings!$B$8,$A$1:$P$1,0))&amp;""),""),18,2)))),"")),""))</f>
        <v/>
      </c>
      <c r="V91" s="22">
        <f>IF(ISNUMBER($U91),DATE(YEAR($U91),MONTH($U91),1),"")</f>
        <v/>
      </c>
      <c r="W91" s="23">
        <f>IF(IFERROR(TRIM(INDEX($A91:$P91,MATCH(Settings!$B$10,$A$1:$P$1,0))&amp;""),"")&lt;&gt;"",IFERROR(TRIM(INDEX($A91:$P91,MATCH(Settings!$B$10,$A$1:$P$1,0))&amp;""),""),IFERROR(TRIM(INDEX($A91:$P91,MATCH(Settings!$B$11,$A$1:$P$1,0))&amp;""),""))</f>
        <v/>
      </c>
      <c r="X91" s="23">
        <f>IFERROR(TRIM(INDEX($A91:$P91,MATCH(Settings!$B$11,$A$1:$P$1,0))&amp;""),"")</f>
        <v/>
      </c>
      <c r="Y91" s="23">
        <f>IFERROR(TRIM(INDEX($A91:$P91,MATCH(Settings!$B$12,$A$1:$P$1,0))&amp;""),"")</f>
        <v/>
      </c>
      <c r="Z91" s="23">
        <f>IFERROR(TRIM(INDEX($A91:$P91,MATCH(Settings!$B$15,$A$1:$P$1,0))&amp;""),"")</f>
        <v/>
      </c>
      <c r="AA91" s="24">
        <f>IFERROR(IF(TRIM(INDEX($A91:$P91,MATCH(Settings!$B$13,$A$1:$P$1,0))&amp;"")="","",VALUE(TRIM(INDEX($A91:$P91,MATCH(Settings!$B$13,$A$1:$P$1,0))&amp;""))),"")</f>
        <v/>
      </c>
      <c r="AB91" s="24">
        <f>IF(NOT(ISNUMBER($AA91)),"",IF(TRIM($R91&amp;"")="Yes",$AA91,0))</f>
        <v/>
      </c>
      <c r="AC91" s="25">
        <f>IF(OR(NOT(ISNUMBER($AB91)),NOT(ISNUMBER(Settings!$D$2))),"",$AB91*Settings!$D$2)</f>
        <v/>
      </c>
      <c r="AD91" s="23">
        <f>IF(AND($AE91="",IFERROR(TRIM(INDEX($A91:$P91,MATCH(Settings!$B$13,$A$1:$P$1,0))&amp;""),"")=""),"",IF((IF($AE91="","; no name or email","")&amp;IF(IFERROR(TRIM(INDEX($A91:$P91,MATCH(Settings!$B$13,$A$1:$P$1,0))&amp;""),"")="","; no hours",IF(NOT(ISNUMBER($AA91)),"; hours not a number",IF($AA91&lt;=0,"; hours zero or less",IF(AND(ISNUMBER(Settings!$D$3),$AA91&gt;Settings!$D$3),"; over "&amp;Settings!$D$3&amp;" hours",""))))&amp;IF(NOT(ISNUMBER($U91)),"; no date",IF($U91&gt;TODAY(),"; date in the future",""))&amp;IF(AND($AE91&lt;&gt;"",ISNUMBER($U91)),IF(COUNTIFS($AE$2:$AE$1001,$AE91,$U$2:$U$1001,$U91,$Y$2:$Y$1001,$Y91)&gt;1,"; possible duplicate",""),""))="","OK",MID(IF($AE91="","; no name or email","")&amp;IF(IFERROR(TRIM(INDEX($A91:$P91,MATCH(Settings!$B$13,$A$1:$P$1,0))&amp;""),"")="","; no hours",IF(NOT(ISNUMBER($AA91)),"; hours not a number",IF($AA91&lt;=0,"; hours zero or less",IF(AND(ISNUMBER(Settings!$D$3),$AA91&gt;Settings!$D$3),"; over "&amp;Settings!$D$3&amp;" hours",""))))&amp;IF(NOT(ISNUMBER($U91)),"; no date",IF($U91&gt;TODAY(),"; date in the future",""))&amp;IF(AND($AE91&lt;&gt;"",ISNUMBER($U91)),IF(COUNTIFS($AE$2:$AE$1001,$AE91,$U$2:$U$1001,$U91,$Y$2:$Y$1001,$Y91)&gt;1,"; possible duplicate",""),""),3,300)))</f>
        <v/>
      </c>
      <c r="AE91" s="26">
        <f>IF(IFERROR(TRIM(INDEX($A91:$P91,MATCH(Settings!$B$11,$A$1:$P$1,0))&amp;""),"")&lt;&gt;"",LOWER(IFERROR(TRIM(INDEX($A91:$P91,MATCH(Settings!$B$11,$A$1:$P$1,0))&amp;""),"")),LOWER(IFERROR(TRIM(INDEX($A91:$P91,MATCH(Settings!$B$10,$A$1:$P$1,0))&amp;""),"")))</f>
        <v/>
      </c>
      <c r="AF91" s="26">
        <f>IF($AE91="","",IF(COUNTIF($AE$2:$AE91,$AE91)=1,MAX($AF$1:$AF90)+1,""))</f>
        <v/>
      </c>
      <c r="AG91" s="26">
        <f>IF(OR($AE91="",NOT(ISNUMBER($V91))),"",IF(COUNTIFS($AE$2:$AE91,$AE91,$V$2:$V91,$V91)=1,1,0))</f>
        <v/>
      </c>
      <c r="AH91" s="26">
        <f>IF(ISNUMBER($U91),$U91,0)</f>
        <v/>
      </c>
    </row>
    <row r="92">
      <c r="R92" s="27" t="n"/>
      <c r="S92" s="27" t="n"/>
      <c r="U92" s="21">
        <f>IF(ISNUMBER(IFERROR(IF(TRIM(INDEX($A92:$P92,MATCH(Settings!$B$9,$A$1:$P$1,0))&amp;"")="","",IF(ISNUMBER(INDEX($A92:$P92,MATCH(Settings!$B$9,$A$1:$P$1,0))),INT(INDEX($A92:$P92,MATCH(Settings!$B$9,$A$1:$P$1,0))),DATE(VALUE(LEFT(INDEX($A92:$P92,MATCH(Settings!$B$9,$A$1:$P$1,0)),4)),VALUE(MID(INDEX($A92:$P92,MATCH(Settings!$B$9,$A$1:$P$1,0)),6,2)),VALUE(MID(INDEX($A92:$P92,MATCH(Settings!$B$9,$A$1:$P$1,0)),9,2))))),"")),IFERROR(IF(TRIM(INDEX($A92:$P92,MATCH(Settings!$B$9,$A$1:$P$1,0))&amp;"")="","",IF(ISNUMBER(INDEX($A92:$P92,MATCH(Settings!$B$9,$A$1:$P$1,0))),INT(INDEX($A92:$P92,MATCH(Settings!$B$9,$A$1:$P$1,0))),DATE(VALUE(LEFT(INDEX($A92:$P92,MATCH(Settings!$B$9,$A$1:$P$1,0)),4)),VALUE(MID(INDEX($A92:$P92,MATCH(Settings!$B$9,$A$1:$P$1,0)),6,2)),VALUE(MID(INDEX($A92:$P92,MATCH(Settings!$B$9,$A$1:$P$1,0)),9,2))))),""),IFERROR(INT(IFERROR(IF(ISNUMBER(INDEX($A92:$P92,MATCH(Settings!$B$8,$A$1:$P$1,0))),INDEX($A92:$P92,MATCH(Settings!$B$8,$A$1:$P$1,0)),DATE(VALUE(LEFT(IFERROR(TRIM(INDEX($A92:$P92,MATCH(Settings!$B$8,$A$1:$P$1,0))&amp;""),""),4)),VALUE(MID(IFERROR(TRIM(INDEX($A92:$P92,MATCH(Settings!$B$8,$A$1:$P$1,0))&amp;""),""),6,2)),VALUE(MID(IFERROR(TRIM(INDEX($A92:$P92,MATCH(Settings!$B$8,$A$1:$P$1,0))&amp;""),""),9,2)))+TIME(VALUE(MID(IFERROR(TRIM(INDEX($A92:$P92,MATCH(Settings!$B$8,$A$1:$P$1,0))&amp;""),""),12,2)),VALUE(MID(IFERROR(TRIM(INDEX($A92:$P92,MATCH(Settings!$B$8,$A$1:$P$1,0))&amp;""),""),15,2)),VALUE(MID(IFERROR(TRIM(INDEX($A92:$P92,MATCH(Settings!$B$8,$A$1:$P$1,0))&amp;""),""),18,2)))),"")),""))</f>
        <v/>
      </c>
      <c r="V92" s="22">
        <f>IF(ISNUMBER($U92),DATE(YEAR($U92),MONTH($U92),1),"")</f>
        <v/>
      </c>
      <c r="W92" s="23">
        <f>IF(IFERROR(TRIM(INDEX($A92:$P92,MATCH(Settings!$B$10,$A$1:$P$1,0))&amp;""),"")&lt;&gt;"",IFERROR(TRIM(INDEX($A92:$P92,MATCH(Settings!$B$10,$A$1:$P$1,0))&amp;""),""),IFERROR(TRIM(INDEX($A92:$P92,MATCH(Settings!$B$11,$A$1:$P$1,0))&amp;""),""))</f>
        <v/>
      </c>
      <c r="X92" s="23">
        <f>IFERROR(TRIM(INDEX($A92:$P92,MATCH(Settings!$B$11,$A$1:$P$1,0))&amp;""),"")</f>
        <v/>
      </c>
      <c r="Y92" s="23">
        <f>IFERROR(TRIM(INDEX($A92:$P92,MATCH(Settings!$B$12,$A$1:$P$1,0))&amp;""),"")</f>
        <v/>
      </c>
      <c r="Z92" s="23">
        <f>IFERROR(TRIM(INDEX($A92:$P92,MATCH(Settings!$B$15,$A$1:$P$1,0))&amp;""),"")</f>
        <v/>
      </c>
      <c r="AA92" s="24">
        <f>IFERROR(IF(TRIM(INDEX($A92:$P92,MATCH(Settings!$B$13,$A$1:$P$1,0))&amp;"")="","",VALUE(TRIM(INDEX($A92:$P92,MATCH(Settings!$B$13,$A$1:$P$1,0))&amp;""))),"")</f>
        <v/>
      </c>
      <c r="AB92" s="24">
        <f>IF(NOT(ISNUMBER($AA92)),"",IF(TRIM($R92&amp;"")="Yes",$AA92,0))</f>
        <v/>
      </c>
      <c r="AC92" s="25">
        <f>IF(OR(NOT(ISNUMBER($AB92)),NOT(ISNUMBER(Settings!$D$2))),"",$AB92*Settings!$D$2)</f>
        <v/>
      </c>
      <c r="AD92" s="23">
        <f>IF(AND($AE92="",IFERROR(TRIM(INDEX($A92:$P92,MATCH(Settings!$B$13,$A$1:$P$1,0))&amp;""),"")=""),"",IF((IF($AE92="","; no name or email","")&amp;IF(IFERROR(TRIM(INDEX($A92:$P92,MATCH(Settings!$B$13,$A$1:$P$1,0))&amp;""),"")="","; no hours",IF(NOT(ISNUMBER($AA92)),"; hours not a number",IF($AA92&lt;=0,"; hours zero or less",IF(AND(ISNUMBER(Settings!$D$3),$AA92&gt;Settings!$D$3),"; over "&amp;Settings!$D$3&amp;" hours",""))))&amp;IF(NOT(ISNUMBER($U92)),"; no date",IF($U92&gt;TODAY(),"; date in the future",""))&amp;IF(AND($AE92&lt;&gt;"",ISNUMBER($U92)),IF(COUNTIFS($AE$2:$AE$1001,$AE92,$U$2:$U$1001,$U92,$Y$2:$Y$1001,$Y92)&gt;1,"; possible duplicate",""),""))="","OK",MID(IF($AE92="","; no name or email","")&amp;IF(IFERROR(TRIM(INDEX($A92:$P92,MATCH(Settings!$B$13,$A$1:$P$1,0))&amp;""),"")="","; no hours",IF(NOT(ISNUMBER($AA92)),"; hours not a number",IF($AA92&lt;=0,"; hours zero or less",IF(AND(ISNUMBER(Settings!$D$3),$AA92&gt;Settings!$D$3),"; over "&amp;Settings!$D$3&amp;" hours",""))))&amp;IF(NOT(ISNUMBER($U92)),"; no date",IF($U92&gt;TODAY(),"; date in the future",""))&amp;IF(AND($AE92&lt;&gt;"",ISNUMBER($U92)),IF(COUNTIFS($AE$2:$AE$1001,$AE92,$U$2:$U$1001,$U92,$Y$2:$Y$1001,$Y92)&gt;1,"; possible duplicate",""),""),3,300)))</f>
        <v/>
      </c>
      <c r="AE92" s="26">
        <f>IF(IFERROR(TRIM(INDEX($A92:$P92,MATCH(Settings!$B$11,$A$1:$P$1,0))&amp;""),"")&lt;&gt;"",LOWER(IFERROR(TRIM(INDEX($A92:$P92,MATCH(Settings!$B$11,$A$1:$P$1,0))&amp;""),"")),LOWER(IFERROR(TRIM(INDEX($A92:$P92,MATCH(Settings!$B$10,$A$1:$P$1,0))&amp;""),"")))</f>
        <v/>
      </c>
      <c r="AF92" s="26">
        <f>IF($AE92="","",IF(COUNTIF($AE$2:$AE92,$AE92)=1,MAX($AF$1:$AF91)+1,""))</f>
        <v/>
      </c>
      <c r="AG92" s="26">
        <f>IF(OR($AE92="",NOT(ISNUMBER($V92))),"",IF(COUNTIFS($AE$2:$AE92,$AE92,$V$2:$V92,$V92)=1,1,0))</f>
        <v/>
      </c>
      <c r="AH92" s="26">
        <f>IF(ISNUMBER($U92),$U92,0)</f>
        <v/>
      </c>
    </row>
    <row r="93">
      <c r="R93" s="27" t="n"/>
      <c r="S93" s="27" t="n"/>
      <c r="U93" s="21">
        <f>IF(ISNUMBER(IFERROR(IF(TRIM(INDEX($A93:$P93,MATCH(Settings!$B$9,$A$1:$P$1,0))&amp;"")="","",IF(ISNUMBER(INDEX($A93:$P93,MATCH(Settings!$B$9,$A$1:$P$1,0))),INT(INDEX($A93:$P93,MATCH(Settings!$B$9,$A$1:$P$1,0))),DATE(VALUE(LEFT(INDEX($A93:$P93,MATCH(Settings!$B$9,$A$1:$P$1,0)),4)),VALUE(MID(INDEX($A93:$P93,MATCH(Settings!$B$9,$A$1:$P$1,0)),6,2)),VALUE(MID(INDEX($A93:$P93,MATCH(Settings!$B$9,$A$1:$P$1,0)),9,2))))),"")),IFERROR(IF(TRIM(INDEX($A93:$P93,MATCH(Settings!$B$9,$A$1:$P$1,0))&amp;"")="","",IF(ISNUMBER(INDEX($A93:$P93,MATCH(Settings!$B$9,$A$1:$P$1,0))),INT(INDEX($A93:$P93,MATCH(Settings!$B$9,$A$1:$P$1,0))),DATE(VALUE(LEFT(INDEX($A93:$P93,MATCH(Settings!$B$9,$A$1:$P$1,0)),4)),VALUE(MID(INDEX($A93:$P93,MATCH(Settings!$B$9,$A$1:$P$1,0)),6,2)),VALUE(MID(INDEX($A93:$P93,MATCH(Settings!$B$9,$A$1:$P$1,0)),9,2))))),""),IFERROR(INT(IFERROR(IF(ISNUMBER(INDEX($A93:$P93,MATCH(Settings!$B$8,$A$1:$P$1,0))),INDEX($A93:$P93,MATCH(Settings!$B$8,$A$1:$P$1,0)),DATE(VALUE(LEFT(IFERROR(TRIM(INDEX($A93:$P93,MATCH(Settings!$B$8,$A$1:$P$1,0))&amp;""),""),4)),VALUE(MID(IFERROR(TRIM(INDEX($A93:$P93,MATCH(Settings!$B$8,$A$1:$P$1,0))&amp;""),""),6,2)),VALUE(MID(IFERROR(TRIM(INDEX($A93:$P93,MATCH(Settings!$B$8,$A$1:$P$1,0))&amp;""),""),9,2)))+TIME(VALUE(MID(IFERROR(TRIM(INDEX($A93:$P93,MATCH(Settings!$B$8,$A$1:$P$1,0))&amp;""),""),12,2)),VALUE(MID(IFERROR(TRIM(INDEX($A93:$P93,MATCH(Settings!$B$8,$A$1:$P$1,0))&amp;""),""),15,2)),VALUE(MID(IFERROR(TRIM(INDEX($A93:$P93,MATCH(Settings!$B$8,$A$1:$P$1,0))&amp;""),""),18,2)))),"")),""))</f>
        <v/>
      </c>
      <c r="V93" s="22">
        <f>IF(ISNUMBER($U93),DATE(YEAR($U93),MONTH($U93),1),"")</f>
        <v/>
      </c>
      <c r="W93" s="23">
        <f>IF(IFERROR(TRIM(INDEX($A93:$P93,MATCH(Settings!$B$10,$A$1:$P$1,0))&amp;""),"")&lt;&gt;"",IFERROR(TRIM(INDEX($A93:$P93,MATCH(Settings!$B$10,$A$1:$P$1,0))&amp;""),""),IFERROR(TRIM(INDEX($A93:$P93,MATCH(Settings!$B$11,$A$1:$P$1,0))&amp;""),""))</f>
        <v/>
      </c>
      <c r="X93" s="23">
        <f>IFERROR(TRIM(INDEX($A93:$P93,MATCH(Settings!$B$11,$A$1:$P$1,0))&amp;""),"")</f>
        <v/>
      </c>
      <c r="Y93" s="23">
        <f>IFERROR(TRIM(INDEX($A93:$P93,MATCH(Settings!$B$12,$A$1:$P$1,0))&amp;""),"")</f>
        <v/>
      </c>
      <c r="Z93" s="23">
        <f>IFERROR(TRIM(INDEX($A93:$P93,MATCH(Settings!$B$15,$A$1:$P$1,0))&amp;""),"")</f>
        <v/>
      </c>
      <c r="AA93" s="24">
        <f>IFERROR(IF(TRIM(INDEX($A93:$P93,MATCH(Settings!$B$13,$A$1:$P$1,0))&amp;"")="","",VALUE(TRIM(INDEX($A93:$P93,MATCH(Settings!$B$13,$A$1:$P$1,0))&amp;""))),"")</f>
        <v/>
      </c>
      <c r="AB93" s="24">
        <f>IF(NOT(ISNUMBER($AA93)),"",IF(TRIM($R93&amp;"")="Yes",$AA93,0))</f>
        <v/>
      </c>
      <c r="AC93" s="25">
        <f>IF(OR(NOT(ISNUMBER($AB93)),NOT(ISNUMBER(Settings!$D$2))),"",$AB93*Settings!$D$2)</f>
        <v/>
      </c>
      <c r="AD93" s="23">
        <f>IF(AND($AE93="",IFERROR(TRIM(INDEX($A93:$P93,MATCH(Settings!$B$13,$A$1:$P$1,0))&amp;""),"")=""),"",IF((IF($AE93="","; no name or email","")&amp;IF(IFERROR(TRIM(INDEX($A93:$P93,MATCH(Settings!$B$13,$A$1:$P$1,0))&amp;""),"")="","; no hours",IF(NOT(ISNUMBER($AA93)),"; hours not a number",IF($AA93&lt;=0,"; hours zero or less",IF(AND(ISNUMBER(Settings!$D$3),$AA93&gt;Settings!$D$3),"; over "&amp;Settings!$D$3&amp;" hours",""))))&amp;IF(NOT(ISNUMBER($U93)),"; no date",IF($U93&gt;TODAY(),"; date in the future",""))&amp;IF(AND($AE93&lt;&gt;"",ISNUMBER($U93)),IF(COUNTIFS($AE$2:$AE$1001,$AE93,$U$2:$U$1001,$U93,$Y$2:$Y$1001,$Y93)&gt;1,"; possible duplicate",""),""))="","OK",MID(IF($AE93="","; no name or email","")&amp;IF(IFERROR(TRIM(INDEX($A93:$P93,MATCH(Settings!$B$13,$A$1:$P$1,0))&amp;""),"")="","; no hours",IF(NOT(ISNUMBER($AA93)),"; hours not a number",IF($AA93&lt;=0,"; hours zero or less",IF(AND(ISNUMBER(Settings!$D$3),$AA93&gt;Settings!$D$3),"; over "&amp;Settings!$D$3&amp;" hours",""))))&amp;IF(NOT(ISNUMBER($U93)),"; no date",IF($U93&gt;TODAY(),"; date in the future",""))&amp;IF(AND($AE93&lt;&gt;"",ISNUMBER($U93)),IF(COUNTIFS($AE$2:$AE$1001,$AE93,$U$2:$U$1001,$U93,$Y$2:$Y$1001,$Y93)&gt;1,"; possible duplicate",""),""),3,300)))</f>
        <v/>
      </c>
      <c r="AE93" s="26">
        <f>IF(IFERROR(TRIM(INDEX($A93:$P93,MATCH(Settings!$B$11,$A$1:$P$1,0))&amp;""),"")&lt;&gt;"",LOWER(IFERROR(TRIM(INDEX($A93:$P93,MATCH(Settings!$B$11,$A$1:$P$1,0))&amp;""),"")),LOWER(IFERROR(TRIM(INDEX($A93:$P93,MATCH(Settings!$B$10,$A$1:$P$1,0))&amp;""),"")))</f>
        <v/>
      </c>
      <c r="AF93" s="26">
        <f>IF($AE93="","",IF(COUNTIF($AE$2:$AE93,$AE93)=1,MAX($AF$1:$AF92)+1,""))</f>
        <v/>
      </c>
      <c r="AG93" s="26">
        <f>IF(OR($AE93="",NOT(ISNUMBER($V93))),"",IF(COUNTIFS($AE$2:$AE93,$AE93,$V$2:$V93,$V93)=1,1,0))</f>
        <v/>
      </c>
      <c r="AH93" s="26">
        <f>IF(ISNUMBER($U93),$U93,0)</f>
        <v/>
      </c>
    </row>
    <row r="94">
      <c r="R94" s="27" t="n"/>
      <c r="S94" s="27" t="n"/>
      <c r="U94" s="21">
        <f>IF(ISNUMBER(IFERROR(IF(TRIM(INDEX($A94:$P94,MATCH(Settings!$B$9,$A$1:$P$1,0))&amp;"")="","",IF(ISNUMBER(INDEX($A94:$P94,MATCH(Settings!$B$9,$A$1:$P$1,0))),INT(INDEX($A94:$P94,MATCH(Settings!$B$9,$A$1:$P$1,0))),DATE(VALUE(LEFT(INDEX($A94:$P94,MATCH(Settings!$B$9,$A$1:$P$1,0)),4)),VALUE(MID(INDEX($A94:$P94,MATCH(Settings!$B$9,$A$1:$P$1,0)),6,2)),VALUE(MID(INDEX($A94:$P94,MATCH(Settings!$B$9,$A$1:$P$1,0)),9,2))))),"")),IFERROR(IF(TRIM(INDEX($A94:$P94,MATCH(Settings!$B$9,$A$1:$P$1,0))&amp;"")="","",IF(ISNUMBER(INDEX($A94:$P94,MATCH(Settings!$B$9,$A$1:$P$1,0))),INT(INDEX($A94:$P94,MATCH(Settings!$B$9,$A$1:$P$1,0))),DATE(VALUE(LEFT(INDEX($A94:$P94,MATCH(Settings!$B$9,$A$1:$P$1,0)),4)),VALUE(MID(INDEX($A94:$P94,MATCH(Settings!$B$9,$A$1:$P$1,0)),6,2)),VALUE(MID(INDEX($A94:$P94,MATCH(Settings!$B$9,$A$1:$P$1,0)),9,2))))),""),IFERROR(INT(IFERROR(IF(ISNUMBER(INDEX($A94:$P94,MATCH(Settings!$B$8,$A$1:$P$1,0))),INDEX($A94:$P94,MATCH(Settings!$B$8,$A$1:$P$1,0)),DATE(VALUE(LEFT(IFERROR(TRIM(INDEX($A94:$P94,MATCH(Settings!$B$8,$A$1:$P$1,0))&amp;""),""),4)),VALUE(MID(IFERROR(TRIM(INDEX($A94:$P94,MATCH(Settings!$B$8,$A$1:$P$1,0))&amp;""),""),6,2)),VALUE(MID(IFERROR(TRIM(INDEX($A94:$P94,MATCH(Settings!$B$8,$A$1:$P$1,0))&amp;""),""),9,2)))+TIME(VALUE(MID(IFERROR(TRIM(INDEX($A94:$P94,MATCH(Settings!$B$8,$A$1:$P$1,0))&amp;""),""),12,2)),VALUE(MID(IFERROR(TRIM(INDEX($A94:$P94,MATCH(Settings!$B$8,$A$1:$P$1,0))&amp;""),""),15,2)),VALUE(MID(IFERROR(TRIM(INDEX($A94:$P94,MATCH(Settings!$B$8,$A$1:$P$1,0))&amp;""),""),18,2)))),"")),""))</f>
        <v/>
      </c>
      <c r="V94" s="22">
        <f>IF(ISNUMBER($U94),DATE(YEAR($U94),MONTH($U94),1),"")</f>
        <v/>
      </c>
      <c r="W94" s="23">
        <f>IF(IFERROR(TRIM(INDEX($A94:$P94,MATCH(Settings!$B$10,$A$1:$P$1,0))&amp;""),"")&lt;&gt;"",IFERROR(TRIM(INDEX($A94:$P94,MATCH(Settings!$B$10,$A$1:$P$1,0))&amp;""),""),IFERROR(TRIM(INDEX($A94:$P94,MATCH(Settings!$B$11,$A$1:$P$1,0))&amp;""),""))</f>
        <v/>
      </c>
      <c r="X94" s="23">
        <f>IFERROR(TRIM(INDEX($A94:$P94,MATCH(Settings!$B$11,$A$1:$P$1,0))&amp;""),"")</f>
        <v/>
      </c>
      <c r="Y94" s="23">
        <f>IFERROR(TRIM(INDEX($A94:$P94,MATCH(Settings!$B$12,$A$1:$P$1,0))&amp;""),"")</f>
        <v/>
      </c>
      <c r="Z94" s="23">
        <f>IFERROR(TRIM(INDEX($A94:$P94,MATCH(Settings!$B$15,$A$1:$P$1,0))&amp;""),"")</f>
        <v/>
      </c>
      <c r="AA94" s="24">
        <f>IFERROR(IF(TRIM(INDEX($A94:$P94,MATCH(Settings!$B$13,$A$1:$P$1,0))&amp;"")="","",VALUE(TRIM(INDEX($A94:$P94,MATCH(Settings!$B$13,$A$1:$P$1,0))&amp;""))),"")</f>
        <v/>
      </c>
      <c r="AB94" s="24">
        <f>IF(NOT(ISNUMBER($AA94)),"",IF(TRIM($R94&amp;"")="Yes",$AA94,0))</f>
        <v/>
      </c>
      <c r="AC94" s="25">
        <f>IF(OR(NOT(ISNUMBER($AB94)),NOT(ISNUMBER(Settings!$D$2))),"",$AB94*Settings!$D$2)</f>
        <v/>
      </c>
      <c r="AD94" s="23">
        <f>IF(AND($AE94="",IFERROR(TRIM(INDEX($A94:$P94,MATCH(Settings!$B$13,$A$1:$P$1,0))&amp;""),"")=""),"",IF((IF($AE94="","; no name or email","")&amp;IF(IFERROR(TRIM(INDEX($A94:$P94,MATCH(Settings!$B$13,$A$1:$P$1,0))&amp;""),"")="","; no hours",IF(NOT(ISNUMBER($AA94)),"; hours not a number",IF($AA94&lt;=0,"; hours zero or less",IF(AND(ISNUMBER(Settings!$D$3),$AA94&gt;Settings!$D$3),"; over "&amp;Settings!$D$3&amp;" hours",""))))&amp;IF(NOT(ISNUMBER($U94)),"; no date",IF($U94&gt;TODAY(),"; date in the future",""))&amp;IF(AND($AE94&lt;&gt;"",ISNUMBER($U94)),IF(COUNTIFS($AE$2:$AE$1001,$AE94,$U$2:$U$1001,$U94,$Y$2:$Y$1001,$Y94)&gt;1,"; possible duplicate",""),""))="","OK",MID(IF($AE94="","; no name or email","")&amp;IF(IFERROR(TRIM(INDEX($A94:$P94,MATCH(Settings!$B$13,$A$1:$P$1,0))&amp;""),"")="","; no hours",IF(NOT(ISNUMBER($AA94)),"; hours not a number",IF($AA94&lt;=0,"; hours zero or less",IF(AND(ISNUMBER(Settings!$D$3),$AA94&gt;Settings!$D$3),"; over "&amp;Settings!$D$3&amp;" hours",""))))&amp;IF(NOT(ISNUMBER($U94)),"; no date",IF($U94&gt;TODAY(),"; date in the future",""))&amp;IF(AND($AE94&lt;&gt;"",ISNUMBER($U94)),IF(COUNTIFS($AE$2:$AE$1001,$AE94,$U$2:$U$1001,$U94,$Y$2:$Y$1001,$Y94)&gt;1,"; possible duplicate",""),""),3,300)))</f>
        <v/>
      </c>
      <c r="AE94" s="26">
        <f>IF(IFERROR(TRIM(INDEX($A94:$P94,MATCH(Settings!$B$11,$A$1:$P$1,0))&amp;""),"")&lt;&gt;"",LOWER(IFERROR(TRIM(INDEX($A94:$P94,MATCH(Settings!$B$11,$A$1:$P$1,0))&amp;""),"")),LOWER(IFERROR(TRIM(INDEX($A94:$P94,MATCH(Settings!$B$10,$A$1:$P$1,0))&amp;""),"")))</f>
        <v/>
      </c>
      <c r="AF94" s="26">
        <f>IF($AE94="","",IF(COUNTIF($AE$2:$AE94,$AE94)=1,MAX($AF$1:$AF93)+1,""))</f>
        <v/>
      </c>
      <c r="AG94" s="26">
        <f>IF(OR($AE94="",NOT(ISNUMBER($V94))),"",IF(COUNTIFS($AE$2:$AE94,$AE94,$V$2:$V94,$V94)=1,1,0))</f>
        <v/>
      </c>
      <c r="AH94" s="26">
        <f>IF(ISNUMBER($U94),$U94,0)</f>
        <v/>
      </c>
    </row>
    <row r="95">
      <c r="R95" s="27" t="n"/>
      <c r="S95" s="27" t="n"/>
      <c r="U95" s="21">
        <f>IF(ISNUMBER(IFERROR(IF(TRIM(INDEX($A95:$P95,MATCH(Settings!$B$9,$A$1:$P$1,0))&amp;"")="","",IF(ISNUMBER(INDEX($A95:$P95,MATCH(Settings!$B$9,$A$1:$P$1,0))),INT(INDEX($A95:$P95,MATCH(Settings!$B$9,$A$1:$P$1,0))),DATE(VALUE(LEFT(INDEX($A95:$P95,MATCH(Settings!$B$9,$A$1:$P$1,0)),4)),VALUE(MID(INDEX($A95:$P95,MATCH(Settings!$B$9,$A$1:$P$1,0)),6,2)),VALUE(MID(INDEX($A95:$P95,MATCH(Settings!$B$9,$A$1:$P$1,0)),9,2))))),"")),IFERROR(IF(TRIM(INDEX($A95:$P95,MATCH(Settings!$B$9,$A$1:$P$1,0))&amp;"")="","",IF(ISNUMBER(INDEX($A95:$P95,MATCH(Settings!$B$9,$A$1:$P$1,0))),INT(INDEX($A95:$P95,MATCH(Settings!$B$9,$A$1:$P$1,0))),DATE(VALUE(LEFT(INDEX($A95:$P95,MATCH(Settings!$B$9,$A$1:$P$1,0)),4)),VALUE(MID(INDEX($A95:$P95,MATCH(Settings!$B$9,$A$1:$P$1,0)),6,2)),VALUE(MID(INDEX($A95:$P95,MATCH(Settings!$B$9,$A$1:$P$1,0)),9,2))))),""),IFERROR(INT(IFERROR(IF(ISNUMBER(INDEX($A95:$P95,MATCH(Settings!$B$8,$A$1:$P$1,0))),INDEX($A95:$P95,MATCH(Settings!$B$8,$A$1:$P$1,0)),DATE(VALUE(LEFT(IFERROR(TRIM(INDEX($A95:$P95,MATCH(Settings!$B$8,$A$1:$P$1,0))&amp;""),""),4)),VALUE(MID(IFERROR(TRIM(INDEX($A95:$P95,MATCH(Settings!$B$8,$A$1:$P$1,0))&amp;""),""),6,2)),VALUE(MID(IFERROR(TRIM(INDEX($A95:$P95,MATCH(Settings!$B$8,$A$1:$P$1,0))&amp;""),""),9,2)))+TIME(VALUE(MID(IFERROR(TRIM(INDEX($A95:$P95,MATCH(Settings!$B$8,$A$1:$P$1,0))&amp;""),""),12,2)),VALUE(MID(IFERROR(TRIM(INDEX($A95:$P95,MATCH(Settings!$B$8,$A$1:$P$1,0))&amp;""),""),15,2)),VALUE(MID(IFERROR(TRIM(INDEX($A95:$P95,MATCH(Settings!$B$8,$A$1:$P$1,0))&amp;""),""),18,2)))),"")),""))</f>
        <v/>
      </c>
      <c r="V95" s="22">
        <f>IF(ISNUMBER($U95),DATE(YEAR($U95),MONTH($U95),1),"")</f>
        <v/>
      </c>
      <c r="W95" s="23">
        <f>IF(IFERROR(TRIM(INDEX($A95:$P95,MATCH(Settings!$B$10,$A$1:$P$1,0))&amp;""),"")&lt;&gt;"",IFERROR(TRIM(INDEX($A95:$P95,MATCH(Settings!$B$10,$A$1:$P$1,0))&amp;""),""),IFERROR(TRIM(INDEX($A95:$P95,MATCH(Settings!$B$11,$A$1:$P$1,0))&amp;""),""))</f>
        <v/>
      </c>
      <c r="X95" s="23">
        <f>IFERROR(TRIM(INDEX($A95:$P95,MATCH(Settings!$B$11,$A$1:$P$1,0))&amp;""),"")</f>
        <v/>
      </c>
      <c r="Y95" s="23">
        <f>IFERROR(TRIM(INDEX($A95:$P95,MATCH(Settings!$B$12,$A$1:$P$1,0))&amp;""),"")</f>
        <v/>
      </c>
      <c r="Z95" s="23">
        <f>IFERROR(TRIM(INDEX($A95:$P95,MATCH(Settings!$B$15,$A$1:$P$1,0))&amp;""),"")</f>
        <v/>
      </c>
      <c r="AA95" s="24">
        <f>IFERROR(IF(TRIM(INDEX($A95:$P95,MATCH(Settings!$B$13,$A$1:$P$1,0))&amp;"")="","",VALUE(TRIM(INDEX($A95:$P95,MATCH(Settings!$B$13,$A$1:$P$1,0))&amp;""))),"")</f>
        <v/>
      </c>
      <c r="AB95" s="24">
        <f>IF(NOT(ISNUMBER($AA95)),"",IF(TRIM($R95&amp;"")="Yes",$AA95,0))</f>
        <v/>
      </c>
      <c r="AC95" s="25">
        <f>IF(OR(NOT(ISNUMBER($AB95)),NOT(ISNUMBER(Settings!$D$2))),"",$AB95*Settings!$D$2)</f>
        <v/>
      </c>
      <c r="AD95" s="23">
        <f>IF(AND($AE95="",IFERROR(TRIM(INDEX($A95:$P95,MATCH(Settings!$B$13,$A$1:$P$1,0))&amp;""),"")=""),"",IF((IF($AE95="","; no name or email","")&amp;IF(IFERROR(TRIM(INDEX($A95:$P95,MATCH(Settings!$B$13,$A$1:$P$1,0))&amp;""),"")="","; no hours",IF(NOT(ISNUMBER($AA95)),"; hours not a number",IF($AA95&lt;=0,"; hours zero or less",IF(AND(ISNUMBER(Settings!$D$3),$AA95&gt;Settings!$D$3),"; over "&amp;Settings!$D$3&amp;" hours",""))))&amp;IF(NOT(ISNUMBER($U95)),"; no date",IF($U95&gt;TODAY(),"; date in the future",""))&amp;IF(AND($AE95&lt;&gt;"",ISNUMBER($U95)),IF(COUNTIFS($AE$2:$AE$1001,$AE95,$U$2:$U$1001,$U95,$Y$2:$Y$1001,$Y95)&gt;1,"; possible duplicate",""),""))="","OK",MID(IF($AE95="","; no name or email","")&amp;IF(IFERROR(TRIM(INDEX($A95:$P95,MATCH(Settings!$B$13,$A$1:$P$1,0))&amp;""),"")="","; no hours",IF(NOT(ISNUMBER($AA95)),"; hours not a number",IF($AA95&lt;=0,"; hours zero or less",IF(AND(ISNUMBER(Settings!$D$3),$AA95&gt;Settings!$D$3),"; over "&amp;Settings!$D$3&amp;" hours",""))))&amp;IF(NOT(ISNUMBER($U95)),"; no date",IF($U95&gt;TODAY(),"; date in the future",""))&amp;IF(AND($AE95&lt;&gt;"",ISNUMBER($U95)),IF(COUNTIFS($AE$2:$AE$1001,$AE95,$U$2:$U$1001,$U95,$Y$2:$Y$1001,$Y95)&gt;1,"; possible duplicate",""),""),3,300)))</f>
        <v/>
      </c>
      <c r="AE95" s="26">
        <f>IF(IFERROR(TRIM(INDEX($A95:$P95,MATCH(Settings!$B$11,$A$1:$P$1,0))&amp;""),"")&lt;&gt;"",LOWER(IFERROR(TRIM(INDEX($A95:$P95,MATCH(Settings!$B$11,$A$1:$P$1,0))&amp;""),"")),LOWER(IFERROR(TRIM(INDEX($A95:$P95,MATCH(Settings!$B$10,$A$1:$P$1,0))&amp;""),"")))</f>
        <v/>
      </c>
      <c r="AF95" s="26">
        <f>IF($AE95="","",IF(COUNTIF($AE$2:$AE95,$AE95)=1,MAX($AF$1:$AF94)+1,""))</f>
        <v/>
      </c>
      <c r="AG95" s="26">
        <f>IF(OR($AE95="",NOT(ISNUMBER($V95))),"",IF(COUNTIFS($AE$2:$AE95,$AE95,$V$2:$V95,$V95)=1,1,0))</f>
        <v/>
      </c>
      <c r="AH95" s="26">
        <f>IF(ISNUMBER($U95),$U95,0)</f>
        <v/>
      </c>
    </row>
    <row r="96">
      <c r="R96" s="27" t="n"/>
      <c r="S96" s="27" t="n"/>
      <c r="U96" s="21">
        <f>IF(ISNUMBER(IFERROR(IF(TRIM(INDEX($A96:$P96,MATCH(Settings!$B$9,$A$1:$P$1,0))&amp;"")="","",IF(ISNUMBER(INDEX($A96:$P96,MATCH(Settings!$B$9,$A$1:$P$1,0))),INT(INDEX($A96:$P96,MATCH(Settings!$B$9,$A$1:$P$1,0))),DATE(VALUE(LEFT(INDEX($A96:$P96,MATCH(Settings!$B$9,$A$1:$P$1,0)),4)),VALUE(MID(INDEX($A96:$P96,MATCH(Settings!$B$9,$A$1:$P$1,0)),6,2)),VALUE(MID(INDEX($A96:$P96,MATCH(Settings!$B$9,$A$1:$P$1,0)),9,2))))),"")),IFERROR(IF(TRIM(INDEX($A96:$P96,MATCH(Settings!$B$9,$A$1:$P$1,0))&amp;"")="","",IF(ISNUMBER(INDEX($A96:$P96,MATCH(Settings!$B$9,$A$1:$P$1,0))),INT(INDEX($A96:$P96,MATCH(Settings!$B$9,$A$1:$P$1,0))),DATE(VALUE(LEFT(INDEX($A96:$P96,MATCH(Settings!$B$9,$A$1:$P$1,0)),4)),VALUE(MID(INDEX($A96:$P96,MATCH(Settings!$B$9,$A$1:$P$1,0)),6,2)),VALUE(MID(INDEX($A96:$P96,MATCH(Settings!$B$9,$A$1:$P$1,0)),9,2))))),""),IFERROR(INT(IFERROR(IF(ISNUMBER(INDEX($A96:$P96,MATCH(Settings!$B$8,$A$1:$P$1,0))),INDEX($A96:$P96,MATCH(Settings!$B$8,$A$1:$P$1,0)),DATE(VALUE(LEFT(IFERROR(TRIM(INDEX($A96:$P96,MATCH(Settings!$B$8,$A$1:$P$1,0))&amp;""),""),4)),VALUE(MID(IFERROR(TRIM(INDEX($A96:$P96,MATCH(Settings!$B$8,$A$1:$P$1,0))&amp;""),""),6,2)),VALUE(MID(IFERROR(TRIM(INDEX($A96:$P96,MATCH(Settings!$B$8,$A$1:$P$1,0))&amp;""),""),9,2)))+TIME(VALUE(MID(IFERROR(TRIM(INDEX($A96:$P96,MATCH(Settings!$B$8,$A$1:$P$1,0))&amp;""),""),12,2)),VALUE(MID(IFERROR(TRIM(INDEX($A96:$P96,MATCH(Settings!$B$8,$A$1:$P$1,0))&amp;""),""),15,2)),VALUE(MID(IFERROR(TRIM(INDEX($A96:$P96,MATCH(Settings!$B$8,$A$1:$P$1,0))&amp;""),""),18,2)))),"")),""))</f>
        <v/>
      </c>
      <c r="V96" s="22">
        <f>IF(ISNUMBER($U96),DATE(YEAR($U96),MONTH($U96),1),"")</f>
        <v/>
      </c>
      <c r="W96" s="23">
        <f>IF(IFERROR(TRIM(INDEX($A96:$P96,MATCH(Settings!$B$10,$A$1:$P$1,0))&amp;""),"")&lt;&gt;"",IFERROR(TRIM(INDEX($A96:$P96,MATCH(Settings!$B$10,$A$1:$P$1,0))&amp;""),""),IFERROR(TRIM(INDEX($A96:$P96,MATCH(Settings!$B$11,$A$1:$P$1,0))&amp;""),""))</f>
        <v/>
      </c>
      <c r="X96" s="23">
        <f>IFERROR(TRIM(INDEX($A96:$P96,MATCH(Settings!$B$11,$A$1:$P$1,0))&amp;""),"")</f>
        <v/>
      </c>
      <c r="Y96" s="23">
        <f>IFERROR(TRIM(INDEX($A96:$P96,MATCH(Settings!$B$12,$A$1:$P$1,0))&amp;""),"")</f>
        <v/>
      </c>
      <c r="Z96" s="23">
        <f>IFERROR(TRIM(INDEX($A96:$P96,MATCH(Settings!$B$15,$A$1:$P$1,0))&amp;""),"")</f>
        <v/>
      </c>
      <c r="AA96" s="24">
        <f>IFERROR(IF(TRIM(INDEX($A96:$P96,MATCH(Settings!$B$13,$A$1:$P$1,0))&amp;"")="","",VALUE(TRIM(INDEX($A96:$P96,MATCH(Settings!$B$13,$A$1:$P$1,0))&amp;""))),"")</f>
        <v/>
      </c>
      <c r="AB96" s="24">
        <f>IF(NOT(ISNUMBER($AA96)),"",IF(TRIM($R96&amp;"")="Yes",$AA96,0))</f>
        <v/>
      </c>
      <c r="AC96" s="25">
        <f>IF(OR(NOT(ISNUMBER($AB96)),NOT(ISNUMBER(Settings!$D$2))),"",$AB96*Settings!$D$2)</f>
        <v/>
      </c>
      <c r="AD96" s="23">
        <f>IF(AND($AE96="",IFERROR(TRIM(INDEX($A96:$P96,MATCH(Settings!$B$13,$A$1:$P$1,0))&amp;""),"")=""),"",IF((IF($AE96="","; no name or email","")&amp;IF(IFERROR(TRIM(INDEX($A96:$P96,MATCH(Settings!$B$13,$A$1:$P$1,0))&amp;""),"")="","; no hours",IF(NOT(ISNUMBER($AA96)),"; hours not a number",IF($AA96&lt;=0,"; hours zero or less",IF(AND(ISNUMBER(Settings!$D$3),$AA96&gt;Settings!$D$3),"; over "&amp;Settings!$D$3&amp;" hours",""))))&amp;IF(NOT(ISNUMBER($U96)),"; no date",IF($U96&gt;TODAY(),"; date in the future",""))&amp;IF(AND($AE96&lt;&gt;"",ISNUMBER($U96)),IF(COUNTIFS($AE$2:$AE$1001,$AE96,$U$2:$U$1001,$U96,$Y$2:$Y$1001,$Y96)&gt;1,"; possible duplicate",""),""))="","OK",MID(IF($AE96="","; no name or email","")&amp;IF(IFERROR(TRIM(INDEX($A96:$P96,MATCH(Settings!$B$13,$A$1:$P$1,0))&amp;""),"")="","; no hours",IF(NOT(ISNUMBER($AA96)),"; hours not a number",IF($AA96&lt;=0,"; hours zero or less",IF(AND(ISNUMBER(Settings!$D$3),$AA96&gt;Settings!$D$3),"; over "&amp;Settings!$D$3&amp;" hours",""))))&amp;IF(NOT(ISNUMBER($U96)),"; no date",IF($U96&gt;TODAY(),"; date in the future",""))&amp;IF(AND($AE96&lt;&gt;"",ISNUMBER($U96)),IF(COUNTIFS($AE$2:$AE$1001,$AE96,$U$2:$U$1001,$U96,$Y$2:$Y$1001,$Y96)&gt;1,"; possible duplicate",""),""),3,300)))</f>
        <v/>
      </c>
      <c r="AE96" s="26">
        <f>IF(IFERROR(TRIM(INDEX($A96:$P96,MATCH(Settings!$B$11,$A$1:$P$1,0))&amp;""),"")&lt;&gt;"",LOWER(IFERROR(TRIM(INDEX($A96:$P96,MATCH(Settings!$B$11,$A$1:$P$1,0))&amp;""),"")),LOWER(IFERROR(TRIM(INDEX($A96:$P96,MATCH(Settings!$B$10,$A$1:$P$1,0))&amp;""),"")))</f>
        <v/>
      </c>
      <c r="AF96" s="26">
        <f>IF($AE96="","",IF(COUNTIF($AE$2:$AE96,$AE96)=1,MAX($AF$1:$AF95)+1,""))</f>
        <v/>
      </c>
      <c r="AG96" s="26">
        <f>IF(OR($AE96="",NOT(ISNUMBER($V96))),"",IF(COUNTIFS($AE$2:$AE96,$AE96,$V$2:$V96,$V96)=1,1,0))</f>
        <v/>
      </c>
      <c r="AH96" s="26">
        <f>IF(ISNUMBER($U96),$U96,0)</f>
        <v/>
      </c>
    </row>
    <row r="97">
      <c r="R97" s="27" t="n"/>
      <c r="S97" s="27" t="n"/>
      <c r="U97" s="21">
        <f>IF(ISNUMBER(IFERROR(IF(TRIM(INDEX($A97:$P97,MATCH(Settings!$B$9,$A$1:$P$1,0))&amp;"")="","",IF(ISNUMBER(INDEX($A97:$P97,MATCH(Settings!$B$9,$A$1:$P$1,0))),INT(INDEX($A97:$P97,MATCH(Settings!$B$9,$A$1:$P$1,0))),DATE(VALUE(LEFT(INDEX($A97:$P97,MATCH(Settings!$B$9,$A$1:$P$1,0)),4)),VALUE(MID(INDEX($A97:$P97,MATCH(Settings!$B$9,$A$1:$P$1,0)),6,2)),VALUE(MID(INDEX($A97:$P97,MATCH(Settings!$B$9,$A$1:$P$1,0)),9,2))))),"")),IFERROR(IF(TRIM(INDEX($A97:$P97,MATCH(Settings!$B$9,$A$1:$P$1,0))&amp;"")="","",IF(ISNUMBER(INDEX($A97:$P97,MATCH(Settings!$B$9,$A$1:$P$1,0))),INT(INDEX($A97:$P97,MATCH(Settings!$B$9,$A$1:$P$1,0))),DATE(VALUE(LEFT(INDEX($A97:$P97,MATCH(Settings!$B$9,$A$1:$P$1,0)),4)),VALUE(MID(INDEX($A97:$P97,MATCH(Settings!$B$9,$A$1:$P$1,0)),6,2)),VALUE(MID(INDEX($A97:$P97,MATCH(Settings!$B$9,$A$1:$P$1,0)),9,2))))),""),IFERROR(INT(IFERROR(IF(ISNUMBER(INDEX($A97:$P97,MATCH(Settings!$B$8,$A$1:$P$1,0))),INDEX($A97:$P97,MATCH(Settings!$B$8,$A$1:$P$1,0)),DATE(VALUE(LEFT(IFERROR(TRIM(INDEX($A97:$P97,MATCH(Settings!$B$8,$A$1:$P$1,0))&amp;""),""),4)),VALUE(MID(IFERROR(TRIM(INDEX($A97:$P97,MATCH(Settings!$B$8,$A$1:$P$1,0))&amp;""),""),6,2)),VALUE(MID(IFERROR(TRIM(INDEX($A97:$P97,MATCH(Settings!$B$8,$A$1:$P$1,0))&amp;""),""),9,2)))+TIME(VALUE(MID(IFERROR(TRIM(INDEX($A97:$P97,MATCH(Settings!$B$8,$A$1:$P$1,0))&amp;""),""),12,2)),VALUE(MID(IFERROR(TRIM(INDEX($A97:$P97,MATCH(Settings!$B$8,$A$1:$P$1,0))&amp;""),""),15,2)),VALUE(MID(IFERROR(TRIM(INDEX($A97:$P97,MATCH(Settings!$B$8,$A$1:$P$1,0))&amp;""),""),18,2)))),"")),""))</f>
        <v/>
      </c>
      <c r="V97" s="22">
        <f>IF(ISNUMBER($U97),DATE(YEAR($U97),MONTH($U97),1),"")</f>
        <v/>
      </c>
      <c r="W97" s="23">
        <f>IF(IFERROR(TRIM(INDEX($A97:$P97,MATCH(Settings!$B$10,$A$1:$P$1,0))&amp;""),"")&lt;&gt;"",IFERROR(TRIM(INDEX($A97:$P97,MATCH(Settings!$B$10,$A$1:$P$1,0))&amp;""),""),IFERROR(TRIM(INDEX($A97:$P97,MATCH(Settings!$B$11,$A$1:$P$1,0))&amp;""),""))</f>
        <v/>
      </c>
      <c r="X97" s="23">
        <f>IFERROR(TRIM(INDEX($A97:$P97,MATCH(Settings!$B$11,$A$1:$P$1,0))&amp;""),"")</f>
        <v/>
      </c>
      <c r="Y97" s="23">
        <f>IFERROR(TRIM(INDEX($A97:$P97,MATCH(Settings!$B$12,$A$1:$P$1,0))&amp;""),"")</f>
        <v/>
      </c>
      <c r="Z97" s="23">
        <f>IFERROR(TRIM(INDEX($A97:$P97,MATCH(Settings!$B$15,$A$1:$P$1,0))&amp;""),"")</f>
        <v/>
      </c>
      <c r="AA97" s="24">
        <f>IFERROR(IF(TRIM(INDEX($A97:$P97,MATCH(Settings!$B$13,$A$1:$P$1,0))&amp;"")="","",VALUE(TRIM(INDEX($A97:$P97,MATCH(Settings!$B$13,$A$1:$P$1,0))&amp;""))),"")</f>
        <v/>
      </c>
      <c r="AB97" s="24">
        <f>IF(NOT(ISNUMBER($AA97)),"",IF(TRIM($R97&amp;"")="Yes",$AA97,0))</f>
        <v/>
      </c>
      <c r="AC97" s="25">
        <f>IF(OR(NOT(ISNUMBER($AB97)),NOT(ISNUMBER(Settings!$D$2))),"",$AB97*Settings!$D$2)</f>
        <v/>
      </c>
      <c r="AD97" s="23">
        <f>IF(AND($AE97="",IFERROR(TRIM(INDEX($A97:$P97,MATCH(Settings!$B$13,$A$1:$P$1,0))&amp;""),"")=""),"",IF((IF($AE97="","; no name or email","")&amp;IF(IFERROR(TRIM(INDEX($A97:$P97,MATCH(Settings!$B$13,$A$1:$P$1,0))&amp;""),"")="","; no hours",IF(NOT(ISNUMBER($AA97)),"; hours not a number",IF($AA97&lt;=0,"; hours zero or less",IF(AND(ISNUMBER(Settings!$D$3),$AA97&gt;Settings!$D$3),"; over "&amp;Settings!$D$3&amp;" hours",""))))&amp;IF(NOT(ISNUMBER($U97)),"; no date",IF($U97&gt;TODAY(),"; date in the future",""))&amp;IF(AND($AE97&lt;&gt;"",ISNUMBER($U97)),IF(COUNTIFS($AE$2:$AE$1001,$AE97,$U$2:$U$1001,$U97,$Y$2:$Y$1001,$Y97)&gt;1,"; possible duplicate",""),""))="","OK",MID(IF($AE97="","; no name or email","")&amp;IF(IFERROR(TRIM(INDEX($A97:$P97,MATCH(Settings!$B$13,$A$1:$P$1,0))&amp;""),"")="","; no hours",IF(NOT(ISNUMBER($AA97)),"; hours not a number",IF($AA97&lt;=0,"; hours zero or less",IF(AND(ISNUMBER(Settings!$D$3),$AA97&gt;Settings!$D$3),"; over "&amp;Settings!$D$3&amp;" hours",""))))&amp;IF(NOT(ISNUMBER($U97)),"; no date",IF($U97&gt;TODAY(),"; date in the future",""))&amp;IF(AND($AE97&lt;&gt;"",ISNUMBER($U97)),IF(COUNTIFS($AE$2:$AE$1001,$AE97,$U$2:$U$1001,$U97,$Y$2:$Y$1001,$Y97)&gt;1,"; possible duplicate",""),""),3,300)))</f>
        <v/>
      </c>
      <c r="AE97" s="26">
        <f>IF(IFERROR(TRIM(INDEX($A97:$P97,MATCH(Settings!$B$11,$A$1:$P$1,0))&amp;""),"")&lt;&gt;"",LOWER(IFERROR(TRIM(INDEX($A97:$P97,MATCH(Settings!$B$11,$A$1:$P$1,0))&amp;""),"")),LOWER(IFERROR(TRIM(INDEX($A97:$P97,MATCH(Settings!$B$10,$A$1:$P$1,0))&amp;""),"")))</f>
        <v/>
      </c>
      <c r="AF97" s="26">
        <f>IF($AE97="","",IF(COUNTIF($AE$2:$AE97,$AE97)=1,MAX($AF$1:$AF96)+1,""))</f>
        <v/>
      </c>
      <c r="AG97" s="26">
        <f>IF(OR($AE97="",NOT(ISNUMBER($V97))),"",IF(COUNTIFS($AE$2:$AE97,$AE97,$V$2:$V97,$V97)=1,1,0))</f>
        <v/>
      </c>
      <c r="AH97" s="26">
        <f>IF(ISNUMBER($U97),$U97,0)</f>
        <v/>
      </c>
    </row>
    <row r="98">
      <c r="R98" s="27" t="n"/>
      <c r="S98" s="27" t="n"/>
      <c r="U98" s="21">
        <f>IF(ISNUMBER(IFERROR(IF(TRIM(INDEX($A98:$P98,MATCH(Settings!$B$9,$A$1:$P$1,0))&amp;"")="","",IF(ISNUMBER(INDEX($A98:$P98,MATCH(Settings!$B$9,$A$1:$P$1,0))),INT(INDEX($A98:$P98,MATCH(Settings!$B$9,$A$1:$P$1,0))),DATE(VALUE(LEFT(INDEX($A98:$P98,MATCH(Settings!$B$9,$A$1:$P$1,0)),4)),VALUE(MID(INDEX($A98:$P98,MATCH(Settings!$B$9,$A$1:$P$1,0)),6,2)),VALUE(MID(INDEX($A98:$P98,MATCH(Settings!$B$9,$A$1:$P$1,0)),9,2))))),"")),IFERROR(IF(TRIM(INDEX($A98:$P98,MATCH(Settings!$B$9,$A$1:$P$1,0))&amp;"")="","",IF(ISNUMBER(INDEX($A98:$P98,MATCH(Settings!$B$9,$A$1:$P$1,0))),INT(INDEX($A98:$P98,MATCH(Settings!$B$9,$A$1:$P$1,0))),DATE(VALUE(LEFT(INDEX($A98:$P98,MATCH(Settings!$B$9,$A$1:$P$1,0)),4)),VALUE(MID(INDEX($A98:$P98,MATCH(Settings!$B$9,$A$1:$P$1,0)),6,2)),VALUE(MID(INDEX($A98:$P98,MATCH(Settings!$B$9,$A$1:$P$1,0)),9,2))))),""),IFERROR(INT(IFERROR(IF(ISNUMBER(INDEX($A98:$P98,MATCH(Settings!$B$8,$A$1:$P$1,0))),INDEX($A98:$P98,MATCH(Settings!$B$8,$A$1:$P$1,0)),DATE(VALUE(LEFT(IFERROR(TRIM(INDEX($A98:$P98,MATCH(Settings!$B$8,$A$1:$P$1,0))&amp;""),""),4)),VALUE(MID(IFERROR(TRIM(INDEX($A98:$P98,MATCH(Settings!$B$8,$A$1:$P$1,0))&amp;""),""),6,2)),VALUE(MID(IFERROR(TRIM(INDEX($A98:$P98,MATCH(Settings!$B$8,$A$1:$P$1,0))&amp;""),""),9,2)))+TIME(VALUE(MID(IFERROR(TRIM(INDEX($A98:$P98,MATCH(Settings!$B$8,$A$1:$P$1,0))&amp;""),""),12,2)),VALUE(MID(IFERROR(TRIM(INDEX($A98:$P98,MATCH(Settings!$B$8,$A$1:$P$1,0))&amp;""),""),15,2)),VALUE(MID(IFERROR(TRIM(INDEX($A98:$P98,MATCH(Settings!$B$8,$A$1:$P$1,0))&amp;""),""),18,2)))),"")),""))</f>
        <v/>
      </c>
      <c r="V98" s="22">
        <f>IF(ISNUMBER($U98),DATE(YEAR($U98),MONTH($U98),1),"")</f>
        <v/>
      </c>
      <c r="W98" s="23">
        <f>IF(IFERROR(TRIM(INDEX($A98:$P98,MATCH(Settings!$B$10,$A$1:$P$1,0))&amp;""),"")&lt;&gt;"",IFERROR(TRIM(INDEX($A98:$P98,MATCH(Settings!$B$10,$A$1:$P$1,0))&amp;""),""),IFERROR(TRIM(INDEX($A98:$P98,MATCH(Settings!$B$11,$A$1:$P$1,0))&amp;""),""))</f>
        <v/>
      </c>
      <c r="X98" s="23">
        <f>IFERROR(TRIM(INDEX($A98:$P98,MATCH(Settings!$B$11,$A$1:$P$1,0))&amp;""),"")</f>
        <v/>
      </c>
      <c r="Y98" s="23">
        <f>IFERROR(TRIM(INDEX($A98:$P98,MATCH(Settings!$B$12,$A$1:$P$1,0))&amp;""),"")</f>
        <v/>
      </c>
      <c r="Z98" s="23">
        <f>IFERROR(TRIM(INDEX($A98:$P98,MATCH(Settings!$B$15,$A$1:$P$1,0))&amp;""),"")</f>
        <v/>
      </c>
      <c r="AA98" s="24">
        <f>IFERROR(IF(TRIM(INDEX($A98:$P98,MATCH(Settings!$B$13,$A$1:$P$1,0))&amp;"")="","",VALUE(TRIM(INDEX($A98:$P98,MATCH(Settings!$B$13,$A$1:$P$1,0))&amp;""))),"")</f>
        <v/>
      </c>
      <c r="AB98" s="24">
        <f>IF(NOT(ISNUMBER($AA98)),"",IF(TRIM($R98&amp;"")="Yes",$AA98,0))</f>
        <v/>
      </c>
      <c r="AC98" s="25">
        <f>IF(OR(NOT(ISNUMBER($AB98)),NOT(ISNUMBER(Settings!$D$2))),"",$AB98*Settings!$D$2)</f>
        <v/>
      </c>
      <c r="AD98" s="23">
        <f>IF(AND($AE98="",IFERROR(TRIM(INDEX($A98:$P98,MATCH(Settings!$B$13,$A$1:$P$1,0))&amp;""),"")=""),"",IF((IF($AE98="","; no name or email","")&amp;IF(IFERROR(TRIM(INDEX($A98:$P98,MATCH(Settings!$B$13,$A$1:$P$1,0))&amp;""),"")="","; no hours",IF(NOT(ISNUMBER($AA98)),"; hours not a number",IF($AA98&lt;=0,"; hours zero or less",IF(AND(ISNUMBER(Settings!$D$3),$AA98&gt;Settings!$D$3),"; over "&amp;Settings!$D$3&amp;" hours",""))))&amp;IF(NOT(ISNUMBER($U98)),"; no date",IF($U98&gt;TODAY(),"; date in the future",""))&amp;IF(AND($AE98&lt;&gt;"",ISNUMBER($U98)),IF(COUNTIFS($AE$2:$AE$1001,$AE98,$U$2:$U$1001,$U98,$Y$2:$Y$1001,$Y98)&gt;1,"; possible duplicate",""),""))="","OK",MID(IF($AE98="","; no name or email","")&amp;IF(IFERROR(TRIM(INDEX($A98:$P98,MATCH(Settings!$B$13,$A$1:$P$1,0))&amp;""),"")="","; no hours",IF(NOT(ISNUMBER($AA98)),"; hours not a number",IF($AA98&lt;=0,"; hours zero or less",IF(AND(ISNUMBER(Settings!$D$3),$AA98&gt;Settings!$D$3),"; over "&amp;Settings!$D$3&amp;" hours",""))))&amp;IF(NOT(ISNUMBER($U98)),"; no date",IF($U98&gt;TODAY(),"; date in the future",""))&amp;IF(AND($AE98&lt;&gt;"",ISNUMBER($U98)),IF(COUNTIFS($AE$2:$AE$1001,$AE98,$U$2:$U$1001,$U98,$Y$2:$Y$1001,$Y98)&gt;1,"; possible duplicate",""),""),3,300)))</f>
        <v/>
      </c>
      <c r="AE98" s="26">
        <f>IF(IFERROR(TRIM(INDEX($A98:$P98,MATCH(Settings!$B$11,$A$1:$P$1,0))&amp;""),"")&lt;&gt;"",LOWER(IFERROR(TRIM(INDEX($A98:$P98,MATCH(Settings!$B$11,$A$1:$P$1,0))&amp;""),"")),LOWER(IFERROR(TRIM(INDEX($A98:$P98,MATCH(Settings!$B$10,$A$1:$P$1,0))&amp;""),"")))</f>
        <v/>
      </c>
      <c r="AF98" s="26">
        <f>IF($AE98="","",IF(COUNTIF($AE$2:$AE98,$AE98)=1,MAX($AF$1:$AF97)+1,""))</f>
        <v/>
      </c>
      <c r="AG98" s="26">
        <f>IF(OR($AE98="",NOT(ISNUMBER($V98))),"",IF(COUNTIFS($AE$2:$AE98,$AE98,$V$2:$V98,$V98)=1,1,0))</f>
        <v/>
      </c>
      <c r="AH98" s="26">
        <f>IF(ISNUMBER($U98),$U98,0)</f>
        <v/>
      </c>
    </row>
    <row r="99">
      <c r="R99" s="27" t="n"/>
      <c r="S99" s="27" t="n"/>
      <c r="U99" s="21">
        <f>IF(ISNUMBER(IFERROR(IF(TRIM(INDEX($A99:$P99,MATCH(Settings!$B$9,$A$1:$P$1,0))&amp;"")="","",IF(ISNUMBER(INDEX($A99:$P99,MATCH(Settings!$B$9,$A$1:$P$1,0))),INT(INDEX($A99:$P99,MATCH(Settings!$B$9,$A$1:$P$1,0))),DATE(VALUE(LEFT(INDEX($A99:$P99,MATCH(Settings!$B$9,$A$1:$P$1,0)),4)),VALUE(MID(INDEX($A99:$P99,MATCH(Settings!$B$9,$A$1:$P$1,0)),6,2)),VALUE(MID(INDEX($A99:$P99,MATCH(Settings!$B$9,$A$1:$P$1,0)),9,2))))),"")),IFERROR(IF(TRIM(INDEX($A99:$P99,MATCH(Settings!$B$9,$A$1:$P$1,0))&amp;"")="","",IF(ISNUMBER(INDEX($A99:$P99,MATCH(Settings!$B$9,$A$1:$P$1,0))),INT(INDEX($A99:$P99,MATCH(Settings!$B$9,$A$1:$P$1,0))),DATE(VALUE(LEFT(INDEX($A99:$P99,MATCH(Settings!$B$9,$A$1:$P$1,0)),4)),VALUE(MID(INDEX($A99:$P99,MATCH(Settings!$B$9,$A$1:$P$1,0)),6,2)),VALUE(MID(INDEX($A99:$P99,MATCH(Settings!$B$9,$A$1:$P$1,0)),9,2))))),""),IFERROR(INT(IFERROR(IF(ISNUMBER(INDEX($A99:$P99,MATCH(Settings!$B$8,$A$1:$P$1,0))),INDEX($A99:$P99,MATCH(Settings!$B$8,$A$1:$P$1,0)),DATE(VALUE(LEFT(IFERROR(TRIM(INDEX($A99:$P99,MATCH(Settings!$B$8,$A$1:$P$1,0))&amp;""),""),4)),VALUE(MID(IFERROR(TRIM(INDEX($A99:$P99,MATCH(Settings!$B$8,$A$1:$P$1,0))&amp;""),""),6,2)),VALUE(MID(IFERROR(TRIM(INDEX($A99:$P99,MATCH(Settings!$B$8,$A$1:$P$1,0))&amp;""),""),9,2)))+TIME(VALUE(MID(IFERROR(TRIM(INDEX($A99:$P99,MATCH(Settings!$B$8,$A$1:$P$1,0))&amp;""),""),12,2)),VALUE(MID(IFERROR(TRIM(INDEX($A99:$P99,MATCH(Settings!$B$8,$A$1:$P$1,0))&amp;""),""),15,2)),VALUE(MID(IFERROR(TRIM(INDEX($A99:$P99,MATCH(Settings!$B$8,$A$1:$P$1,0))&amp;""),""),18,2)))),"")),""))</f>
        <v/>
      </c>
      <c r="V99" s="22">
        <f>IF(ISNUMBER($U99),DATE(YEAR($U99),MONTH($U99),1),"")</f>
        <v/>
      </c>
      <c r="W99" s="23">
        <f>IF(IFERROR(TRIM(INDEX($A99:$P99,MATCH(Settings!$B$10,$A$1:$P$1,0))&amp;""),"")&lt;&gt;"",IFERROR(TRIM(INDEX($A99:$P99,MATCH(Settings!$B$10,$A$1:$P$1,0))&amp;""),""),IFERROR(TRIM(INDEX($A99:$P99,MATCH(Settings!$B$11,$A$1:$P$1,0))&amp;""),""))</f>
        <v/>
      </c>
      <c r="X99" s="23">
        <f>IFERROR(TRIM(INDEX($A99:$P99,MATCH(Settings!$B$11,$A$1:$P$1,0))&amp;""),"")</f>
        <v/>
      </c>
      <c r="Y99" s="23">
        <f>IFERROR(TRIM(INDEX($A99:$P99,MATCH(Settings!$B$12,$A$1:$P$1,0))&amp;""),"")</f>
        <v/>
      </c>
      <c r="Z99" s="23">
        <f>IFERROR(TRIM(INDEX($A99:$P99,MATCH(Settings!$B$15,$A$1:$P$1,0))&amp;""),"")</f>
        <v/>
      </c>
      <c r="AA99" s="24">
        <f>IFERROR(IF(TRIM(INDEX($A99:$P99,MATCH(Settings!$B$13,$A$1:$P$1,0))&amp;"")="","",VALUE(TRIM(INDEX($A99:$P99,MATCH(Settings!$B$13,$A$1:$P$1,0))&amp;""))),"")</f>
        <v/>
      </c>
      <c r="AB99" s="24">
        <f>IF(NOT(ISNUMBER($AA99)),"",IF(TRIM($R99&amp;"")="Yes",$AA99,0))</f>
        <v/>
      </c>
      <c r="AC99" s="25">
        <f>IF(OR(NOT(ISNUMBER($AB99)),NOT(ISNUMBER(Settings!$D$2))),"",$AB99*Settings!$D$2)</f>
        <v/>
      </c>
      <c r="AD99" s="23">
        <f>IF(AND($AE99="",IFERROR(TRIM(INDEX($A99:$P99,MATCH(Settings!$B$13,$A$1:$P$1,0))&amp;""),"")=""),"",IF((IF($AE99="","; no name or email","")&amp;IF(IFERROR(TRIM(INDEX($A99:$P99,MATCH(Settings!$B$13,$A$1:$P$1,0))&amp;""),"")="","; no hours",IF(NOT(ISNUMBER($AA99)),"; hours not a number",IF($AA99&lt;=0,"; hours zero or less",IF(AND(ISNUMBER(Settings!$D$3),$AA99&gt;Settings!$D$3),"; over "&amp;Settings!$D$3&amp;" hours",""))))&amp;IF(NOT(ISNUMBER($U99)),"; no date",IF($U99&gt;TODAY(),"; date in the future",""))&amp;IF(AND($AE99&lt;&gt;"",ISNUMBER($U99)),IF(COUNTIFS($AE$2:$AE$1001,$AE99,$U$2:$U$1001,$U99,$Y$2:$Y$1001,$Y99)&gt;1,"; possible duplicate",""),""))="","OK",MID(IF($AE99="","; no name or email","")&amp;IF(IFERROR(TRIM(INDEX($A99:$P99,MATCH(Settings!$B$13,$A$1:$P$1,0))&amp;""),"")="","; no hours",IF(NOT(ISNUMBER($AA99)),"; hours not a number",IF($AA99&lt;=0,"; hours zero or less",IF(AND(ISNUMBER(Settings!$D$3),$AA99&gt;Settings!$D$3),"; over "&amp;Settings!$D$3&amp;" hours",""))))&amp;IF(NOT(ISNUMBER($U99)),"; no date",IF($U99&gt;TODAY(),"; date in the future",""))&amp;IF(AND($AE99&lt;&gt;"",ISNUMBER($U99)),IF(COUNTIFS($AE$2:$AE$1001,$AE99,$U$2:$U$1001,$U99,$Y$2:$Y$1001,$Y99)&gt;1,"; possible duplicate",""),""),3,300)))</f>
        <v/>
      </c>
      <c r="AE99" s="26">
        <f>IF(IFERROR(TRIM(INDEX($A99:$P99,MATCH(Settings!$B$11,$A$1:$P$1,0))&amp;""),"")&lt;&gt;"",LOWER(IFERROR(TRIM(INDEX($A99:$P99,MATCH(Settings!$B$11,$A$1:$P$1,0))&amp;""),"")),LOWER(IFERROR(TRIM(INDEX($A99:$P99,MATCH(Settings!$B$10,$A$1:$P$1,0))&amp;""),"")))</f>
        <v/>
      </c>
      <c r="AF99" s="26">
        <f>IF($AE99="","",IF(COUNTIF($AE$2:$AE99,$AE99)=1,MAX($AF$1:$AF98)+1,""))</f>
        <v/>
      </c>
      <c r="AG99" s="26">
        <f>IF(OR($AE99="",NOT(ISNUMBER($V99))),"",IF(COUNTIFS($AE$2:$AE99,$AE99,$V$2:$V99,$V99)=1,1,0))</f>
        <v/>
      </c>
      <c r="AH99" s="26">
        <f>IF(ISNUMBER($U99),$U99,0)</f>
        <v/>
      </c>
    </row>
    <row r="100">
      <c r="R100" s="27" t="n"/>
      <c r="S100" s="27" t="n"/>
      <c r="U100" s="21">
        <f>IF(ISNUMBER(IFERROR(IF(TRIM(INDEX($A100:$P100,MATCH(Settings!$B$9,$A$1:$P$1,0))&amp;"")="","",IF(ISNUMBER(INDEX($A100:$P100,MATCH(Settings!$B$9,$A$1:$P$1,0))),INT(INDEX($A100:$P100,MATCH(Settings!$B$9,$A$1:$P$1,0))),DATE(VALUE(LEFT(INDEX($A100:$P100,MATCH(Settings!$B$9,$A$1:$P$1,0)),4)),VALUE(MID(INDEX($A100:$P100,MATCH(Settings!$B$9,$A$1:$P$1,0)),6,2)),VALUE(MID(INDEX($A100:$P100,MATCH(Settings!$B$9,$A$1:$P$1,0)),9,2))))),"")),IFERROR(IF(TRIM(INDEX($A100:$P100,MATCH(Settings!$B$9,$A$1:$P$1,0))&amp;"")="","",IF(ISNUMBER(INDEX($A100:$P100,MATCH(Settings!$B$9,$A$1:$P$1,0))),INT(INDEX($A100:$P100,MATCH(Settings!$B$9,$A$1:$P$1,0))),DATE(VALUE(LEFT(INDEX($A100:$P100,MATCH(Settings!$B$9,$A$1:$P$1,0)),4)),VALUE(MID(INDEX($A100:$P100,MATCH(Settings!$B$9,$A$1:$P$1,0)),6,2)),VALUE(MID(INDEX($A100:$P100,MATCH(Settings!$B$9,$A$1:$P$1,0)),9,2))))),""),IFERROR(INT(IFERROR(IF(ISNUMBER(INDEX($A100:$P100,MATCH(Settings!$B$8,$A$1:$P$1,0))),INDEX($A100:$P100,MATCH(Settings!$B$8,$A$1:$P$1,0)),DATE(VALUE(LEFT(IFERROR(TRIM(INDEX($A100:$P100,MATCH(Settings!$B$8,$A$1:$P$1,0))&amp;""),""),4)),VALUE(MID(IFERROR(TRIM(INDEX($A100:$P100,MATCH(Settings!$B$8,$A$1:$P$1,0))&amp;""),""),6,2)),VALUE(MID(IFERROR(TRIM(INDEX($A100:$P100,MATCH(Settings!$B$8,$A$1:$P$1,0))&amp;""),""),9,2)))+TIME(VALUE(MID(IFERROR(TRIM(INDEX($A100:$P100,MATCH(Settings!$B$8,$A$1:$P$1,0))&amp;""),""),12,2)),VALUE(MID(IFERROR(TRIM(INDEX($A100:$P100,MATCH(Settings!$B$8,$A$1:$P$1,0))&amp;""),""),15,2)),VALUE(MID(IFERROR(TRIM(INDEX($A100:$P100,MATCH(Settings!$B$8,$A$1:$P$1,0))&amp;""),""),18,2)))),"")),""))</f>
        <v/>
      </c>
      <c r="V100" s="22">
        <f>IF(ISNUMBER($U100),DATE(YEAR($U100),MONTH($U100),1),"")</f>
        <v/>
      </c>
      <c r="W100" s="23">
        <f>IF(IFERROR(TRIM(INDEX($A100:$P100,MATCH(Settings!$B$10,$A$1:$P$1,0))&amp;""),"")&lt;&gt;"",IFERROR(TRIM(INDEX($A100:$P100,MATCH(Settings!$B$10,$A$1:$P$1,0))&amp;""),""),IFERROR(TRIM(INDEX($A100:$P100,MATCH(Settings!$B$11,$A$1:$P$1,0))&amp;""),""))</f>
        <v/>
      </c>
      <c r="X100" s="23">
        <f>IFERROR(TRIM(INDEX($A100:$P100,MATCH(Settings!$B$11,$A$1:$P$1,0))&amp;""),"")</f>
        <v/>
      </c>
      <c r="Y100" s="23">
        <f>IFERROR(TRIM(INDEX($A100:$P100,MATCH(Settings!$B$12,$A$1:$P$1,0))&amp;""),"")</f>
        <v/>
      </c>
      <c r="Z100" s="23">
        <f>IFERROR(TRIM(INDEX($A100:$P100,MATCH(Settings!$B$15,$A$1:$P$1,0))&amp;""),"")</f>
        <v/>
      </c>
      <c r="AA100" s="24">
        <f>IFERROR(IF(TRIM(INDEX($A100:$P100,MATCH(Settings!$B$13,$A$1:$P$1,0))&amp;"")="","",VALUE(TRIM(INDEX($A100:$P100,MATCH(Settings!$B$13,$A$1:$P$1,0))&amp;""))),"")</f>
        <v/>
      </c>
      <c r="AB100" s="24">
        <f>IF(NOT(ISNUMBER($AA100)),"",IF(TRIM($R100&amp;"")="Yes",$AA100,0))</f>
        <v/>
      </c>
      <c r="AC100" s="25">
        <f>IF(OR(NOT(ISNUMBER($AB100)),NOT(ISNUMBER(Settings!$D$2))),"",$AB100*Settings!$D$2)</f>
        <v/>
      </c>
      <c r="AD100" s="23">
        <f>IF(AND($AE100="",IFERROR(TRIM(INDEX($A100:$P100,MATCH(Settings!$B$13,$A$1:$P$1,0))&amp;""),"")=""),"",IF((IF($AE100="","; no name or email","")&amp;IF(IFERROR(TRIM(INDEX($A100:$P100,MATCH(Settings!$B$13,$A$1:$P$1,0))&amp;""),"")="","; no hours",IF(NOT(ISNUMBER($AA100)),"; hours not a number",IF($AA100&lt;=0,"; hours zero or less",IF(AND(ISNUMBER(Settings!$D$3),$AA100&gt;Settings!$D$3),"; over "&amp;Settings!$D$3&amp;" hours",""))))&amp;IF(NOT(ISNUMBER($U100)),"; no date",IF($U100&gt;TODAY(),"; date in the future",""))&amp;IF(AND($AE100&lt;&gt;"",ISNUMBER($U100)),IF(COUNTIFS($AE$2:$AE$1001,$AE100,$U$2:$U$1001,$U100,$Y$2:$Y$1001,$Y100)&gt;1,"; possible duplicate",""),""))="","OK",MID(IF($AE100="","; no name or email","")&amp;IF(IFERROR(TRIM(INDEX($A100:$P100,MATCH(Settings!$B$13,$A$1:$P$1,0))&amp;""),"")="","; no hours",IF(NOT(ISNUMBER($AA100)),"; hours not a number",IF($AA100&lt;=0,"; hours zero or less",IF(AND(ISNUMBER(Settings!$D$3),$AA100&gt;Settings!$D$3),"; over "&amp;Settings!$D$3&amp;" hours",""))))&amp;IF(NOT(ISNUMBER($U100)),"; no date",IF($U100&gt;TODAY(),"; date in the future",""))&amp;IF(AND($AE100&lt;&gt;"",ISNUMBER($U100)),IF(COUNTIFS($AE$2:$AE$1001,$AE100,$U$2:$U$1001,$U100,$Y$2:$Y$1001,$Y100)&gt;1,"; possible duplicate",""),""),3,300)))</f>
        <v/>
      </c>
      <c r="AE100" s="26">
        <f>IF(IFERROR(TRIM(INDEX($A100:$P100,MATCH(Settings!$B$11,$A$1:$P$1,0))&amp;""),"")&lt;&gt;"",LOWER(IFERROR(TRIM(INDEX($A100:$P100,MATCH(Settings!$B$11,$A$1:$P$1,0))&amp;""),"")),LOWER(IFERROR(TRIM(INDEX($A100:$P100,MATCH(Settings!$B$10,$A$1:$P$1,0))&amp;""),"")))</f>
        <v/>
      </c>
      <c r="AF100" s="26">
        <f>IF($AE100="","",IF(COUNTIF($AE$2:$AE100,$AE100)=1,MAX($AF$1:$AF99)+1,""))</f>
        <v/>
      </c>
      <c r="AG100" s="26">
        <f>IF(OR($AE100="",NOT(ISNUMBER($V100))),"",IF(COUNTIFS($AE$2:$AE100,$AE100,$V$2:$V100,$V100)=1,1,0))</f>
        <v/>
      </c>
      <c r="AH100" s="26">
        <f>IF(ISNUMBER($U100),$U100,0)</f>
        <v/>
      </c>
    </row>
    <row r="101">
      <c r="R101" s="27" t="n"/>
      <c r="S101" s="27" t="n"/>
      <c r="U101" s="21">
        <f>IF(ISNUMBER(IFERROR(IF(TRIM(INDEX($A101:$P101,MATCH(Settings!$B$9,$A$1:$P$1,0))&amp;"")="","",IF(ISNUMBER(INDEX($A101:$P101,MATCH(Settings!$B$9,$A$1:$P$1,0))),INT(INDEX($A101:$P101,MATCH(Settings!$B$9,$A$1:$P$1,0))),DATE(VALUE(LEFT(INDEX($A101:$P101,MATCH(Settings!$B$9,$A$1:$P$1,0)),4)),VALUE(MID(INDEX($A101:$P101,MATCH(Settings!$B$9,$A$1:$P$1,0)),6,2)),VALUE(MID(INDEX($A101:$P101,MATCH(Settings!$B$9,$A$1:$P$1,0)),9,2))))),"")),IFERROR(IF(TRIM(INDEX($A101:$P101,MATCH(Settings!$B$9,$A$1:$P$1,0))&amp;"")="","",IF(ISNUMBER(INDEX($A101:$P101,MATCH(Settings!$B$9,$A$1:$P$1,0))),INT(INDEX($A101:$P101,MATCH(Settings!$B$9,$A$1:$P$1,0))),DATE(VALUE(LEFT(INDEX($A101:$P101,MATCH(Settings!$B$9,$A$1:$P$1,0)),4)),VALUE(MID(INDEX($A101:$P101,MATCH(Settings!$B$9,$A$1:$P$1,0)),6,2)),VALUE(MID(INDEX($A101:$P101,MATCH(Settings!$B$9,$A$1:$P$1,0)),9,2))))),""),IFERROR(INT(IFERROR(IF(ISNUMBER(INDEX($A101:$P101,MATCH(Settings!$B$8,$A$1:$P$1,0))),INDEX($A101:$P101,MATCH(Settings!$B$8,$A$1:$P$1,0)),DATE(VALUE(LEFT(IFERROR(TRIM(INDEX($A101:$P101,MATCH(Settings!$B$8,$A$1:$P$1,0))&amp;""),""),4)),VALUE(MID(IFERROR(TRIM(INDEX($A101:$P101,MATCH(Settings!$B$8,$A$1:$P$1,0))&amp;""),""),6,2)),VALUE(MID(IFERROR(TRIM(INDEX($A101:$P101,MATCH(Settings!$B$8,$A$1:$P$1,0))&amp;""),""),9,2)))+TIME(VALUE(MID(IFERROR(TRIM(INDEX($A101:$P101,MATCH(Settings!$B$8,$A$1:$P$1,0))&amp;""),""),12,2)),VALUE(MID(IFERROR(TRIM(INDEX($A101:$P101,MATCH(Settings!$B$8,$A$1:$P$1,0))&amp;""),""),15,2)),VALUE(MID(IFERROR(TRIM(INDEX($A101:$P101,MATCH(Settings!$B$8,$A$1:$P$1,0))&amp;""),""),18,2)))),"")),""))</f>
        <v/>
      </c>
      <c r="V101" s="22">
        <f>IF(ISNUMBER($U101),DATE(YEAR($U101),MONTH($U101),1),"")</f>
        <v/>
      </c>
      <c r="W101" s="23">
        <f>IF(IFERROR(TRIM(INDEX($A101:$P101,MATCH(Settings!$B$10,$A$1:$P$1,0))&amp;""),"")&lt;&gt;"",IFERROR(TRIM(INDEX($A101:$P101,MATCH(Settings!$B$10,$A$1:$P$1,0))&amp;""),""),IFERROR(TRIM(INDEX($A101:$P101,MATCH(Settings!$B$11,$A$1:$P$1,0))&amp;""),""))</f>
        <v/>
      </c>
      <c r="X101" s="23">
        <f>IFERROR(TRIM(INDEX($A101:$P101,MATCH(Settings!$B$11,$A$1:$P$1,0))&amp;""),"")</f>
        <v/>
      </c>
      <c r="Y101" s="23">
        <f>IFERROR(TRIM(INDEX($A101:$P101,MATCH(Settings!$B$12,$A$1:$P$1,0))&amp;""),"")</f>
        <v/>
      </c>
      <c r="Z101" s="23">
        <f>IFERROR(TRIM(INDEX($A101:$P101,MATCH(Settings!$B$15,$A$1:$P$1,0))&amp;""),"")</f>
        <v/>
      </c>
      <c r="AA101" s="24">
        <f>IFERROR(IF(TRIM(INDEX($A101:$P101,MATCH(Settings!$B$13,$A$1:$P$1,0))&amp;"")="","",VALUE(TRIM(INDEX($A101:$P101,MATCH(Settings!$B$13,$A$1:$P$1,0))&amp;""))),"")</f>
        <v/>
      </c>
      <c r="AB101" s="24">
        <f>IF(NOT(ISNUMBER($AA101)),"",IF(TRIM($R101&amp;"")="Yes",$AA101,0))</f>
        <v/>
      </c>
      <c r="AC101" s="25">
        <f>IF(OR(NOT(ISNUMBER($AB101)),NOT(ISNUMBER(Settings!$D$2))),"",$AB101*Settings!$D$2)</f>
        <v/>
      </c>
      <c r="AD101" s="23">
        <f>IF(AND($AE101="",IFERROR(TRIM(INDEX($A101:$P101,MATCH(Settings!$B$13,$A$1:$P$1,0))&amp;""),"")=""),"",IF((IF($AE101="","; no name or email","")&amp;IF(IFERROR(TRIM(INDEX($A101:$P101,MATCH(Settings!$B$13,$A$1:$P$1,0))&amp;""),"")="","; no hours",IF(NOT(ISNUMBER($AA101)),"; hours not a number",IF($AA101&lt;=0,"; hours zero or less",IF(AND(ISNUMBER(Settings!$D$3),$AA101&gt;Settings!$D$3),"; over "&amp;Settings!$D$3&amp;" hours",""))))&amp;IF(NOT(ISNUMBER($U101)),"; no date",IF($U101&gt;TODAY(),"; date in the future",""))&amp;IF(AND($AE101&lt;&gt;"",ISNUMBER($U101)),IF(COUNTIFS($AE$2:$AE$1001,$AE101,$U$2:$U$1001,$U101,$Y$2:$Y$1001,$Y101)&gt;1,"; possible duplicate",""),""))="","OK",MID(IF($AE101="","; no name or email","")&amp;IF(IFERROR(TRIM(INDEX($A101:$P101,MATCH(Settings!$B$13,$A$1:$P$1,0))&amp;""),"")="","; no hours",IF(NOT(ISNUMBER($AA101)),"; hours not a number",IF($AA101&lt;=0,"; hours zero or less",IF(AND(ISNUMBER(Settings!$D$3),$AA101&gt;Settings!$D$3),"; over "&amp;Settings!$D$3&amp;" hours",""))))&amp;IF(NOT(ISNUMBER($U101)),"; no date",IF($U101&gt;TODAY(),"; date in the future",""))&amp;IF(AND($AE101&lt;&gt;"",ISNUMBER($U101)),IF(COUNTIFS($AE$2:$AE$1001,$AE101,$U$2:$U$1001,$U101,$Y$2:$Y$1001,$Y101)&gt;1,"; possible duplicate",""),""),3,300)))</f>
        <v/>
      </c>
      <c r="AE101" s="26">
        <f>IF(IFERROR(TRIM(INDEX($A101:$P101,MATCH(Settings!$B$11,$A$1:$P$1,0))&amp;""),"")&lt;&gt;"",LOWER(IFERROR(TRIM(INDEX($A101:$P101,MATCH(Settings!$B$11,$A$1:$P$1,0))&amp;""),"")),LOWER(IFERROR(TRIM(INDEX($A101:$P101,MATCH(Settings!$B$10,$A$1:$P$1,0))&amp;""),"")))</f>
        <v/>
      </c>
      <c r="AF101" s="26">
        <f>IF($AE101="","",IF(COUNTIF($AE$2:$AE101,$AE101)=1,MAX($AF$1:$AF100)+1,""))</f>
        <v/>
      </c>
      <c r="AG101" s="26">
        <f>IF(OR($AE101="",NOT(ISNUMBER($V101))),"",IF(COUNTIFS($AE$2:$AE101,$AE101,$V$2:$V101,$V101)=1,1,0))</f>
        <v/>
      </c>
      <c r="AH101" s="26">
        <f>IF(ISNUMBER($U101),$U101,0)</f>
        <v/>
      </c>
    </row>
    <row r="102">
      <c r="R102" s="27" t="n"/>
      <c r="S102" s="27" t="n"/>
      <c r="U102" s="21">
        <f>IF(ISNUMBER(IFERROR(IF(TRIM(INDEX($A102:$P102,MATCH(Settings!$B$9,$A$1:$P$1,0))&amp;"")="","",IF(ISNUMBER(INDEX($A102:$P102,MATCH(Settings!$B$9,$A$1:$P$1,0))),INT(INDEX($A102:$P102,MATCH(Settings!$B$9,$A$1:$P$1,0))),DATE(VALUE(LEFT(INDEX($A102:$P102,MATCH(Settings!$B$9,$A$1:$P$1,0)),4)),VALUE(MID(INDEX($A102:$P102,MATCH(Settings!$B$9,$A$1:$P$1,0)),6,2)),VALUE(MID(INDEX($A102:$P102,MATCH(Settings!$B$9,$A$1:$P$1,0)),9,2))))),"")),IFERROR(IF(TRIM(INDEX($A102:$P102,MATCH(Settings!$B$9,$A$1:$P$1,0))&amp;"")="","",IF(ISNUMBER(INDEX($A102:$P102,MATCH(Settings!$B$9,$A$1:$P$1,0))),INT(INDEX($A102:$P102,MATCH(Settings!$B$9,$A$1:$P$1,0))),DATE(VALUE(LEFT(INDEX($A102:$P102,MATCH(Settings!$B$9,$A$1:$P$1,0)),4)),VALUE(MID(INDEX($A102:$P102,MATCH(Settings!$B$9,$A$1:$P$1,0)),6,2)),VALUE(MID(INDEX($A102:$P102,MATCH(Settings!$B$9,$A$1:$P$1,0)),9,2))))),""),IFERROR(INT(IFERROR(IF(ISNUMBER(INDEX($A102:$P102,MATCH(Settings!$B$8,$A$1:$P$1,0))),INDEX($A102:$P102,MATCH(Settings!$B$8,$A$1:$P$1,0)),DATE(VALUE(LEFT(IFERROR(TRIM(INDEX($A102:$P102,MATCH(Settings!$B$8,$A$1:$P$1,0))&amp;""),""),4)),VALUE(MID(IFERROR(TRIM(INDEX($A102:$P102,MATCH(Settings!$B$8,$A$1:$P$1,0))&amp;""),""),6,2)),VALUE(MID(IFERROR(TRIM(INDEX($A102:$P102,MATCH(Settings!$B$8,$A$1:$P$1,0))&amp;""),""),9,2)))+TIME(VALUE(MID(IFERROR(TRIM(INDEX($A102:$P102,MATCH(Settings!$B$8,$A$1:$P$1,0))&amp;""),""),12,2)),VALUE(MID(IFERROR(TRIM(INDEX($A102:$P102,MATCH(Settings!$B$8,$A$1:$P$1,0))&amp;""),""),15,2)),VALUE(MID(IFERROR(TRIM(INDEX($A102:$P102,MATCH(Settings!$B$8,$A$1:$P$1,0))&amp;""),""),18,2)))),"")),""))</f>
        <v/>
      </c>
      <c r="V102" s="22">
        <f>IF(ISNUMBER($U102),DATE(YEAR($U102),MONTH($U102),1),"")</f>
        <v/>
      </c>
      <c r="W102" s="23">
        <f>IF(IFERROR(TRIM(INDEX($A102:$P102,MATCH(Settings!$B$10,$A$1:$P$1,0))&amp;""),"")&lt;&gt;"",IFERROR(TRIM(INDEX($A102:$P102,MATCH(Settings!$B$10,$A$1:$P$1,0))&amp;""),""),IFERROR(TRIM(INDEX($A102:$P102,MATCH(Settings!$B$11,$A$1:$P$1,0))&amp;""),""))</f>
        <v/>
      </c>
      <c r="X102" s="23">
        <f>IFERROR(TRIM(INDEX($A102:$P102,MATCH(Settings!$B$11,$A$1:$P$1,0))&amp;""),"")</f>
        <v/>
      </c>
      <c r="Y102" s="23">
        <f>IFERROR(TRIM(INDEX($A102:$P102,MATCH(Settings!$B$12,$A$1:$P$1,0))&amp;""),"")</f>
        <v/>
      </c>
      <c r="Z102" s="23">
        <f>IFERROR(TRIM(INDEX($A102:$P102,MATCH(Settings!$B$15,$A$1:$P$1,0))&amp;""),"")</f>
        <v/>
      </c>
      <c r="AA102" s="24">
        <f>IFERROR(IF(TRIM(INDEX($A102:$P102,MATCH(Settings!$B$13,$A$1:$P$1,0))&amp;"")="","",VALUE(TRIM(INDEX($A102:$P102,MATCH(Settings!$B$13,$A$1:$P$1,0))&amp;""))),"")</f>
        <v/>
      </c>
      <c r="AB102" s="24">
        <f>IF(NOT(ISNUMBER($AA102)),"",IF(TRIM($R102&amp;"")="Yes",$AA102,0))</f>
        <v/>
      </c>
      <c r="AC102" s="25">
        <f>IF(OR(NOT(ISNUMBER($AB102)),NOT(ISNUMBER(Settings!$D$2))),"",$AB102*Settings!$D$2)</f>
        <v/>
      </c>
      <c r="AD102" s="23">
        <f>IF(AND($AE102="",IFERROR(TRIM(INDEX($A102:$P102,MATCH(Settings!$B$13,$A$1:$P$1,0))&amp;""),"")=""),"",IF((IF($AE102="","; no name or email","")&amp;IF(IFERROR(TRIM(INDEX($A102:$P102,MATCH(Settings!$B$13,$A$1:$P$1,0))&amp;""),"")="","; no hours",IF(NOT(ISNUMBER($AA102)),"; hours not a number",IF($AA102&lt;=0,"; hours zero or less",IF(AND(ISNUMBER(Settings!$D$3),$AA102&gt;Settings!$D$3),"; over "&amp;Settings!$D$3&amp;" hours",""))))&amp;IF(NOT(ISNUMBER($U102)),"; no date",IF($U102&gt;TODAY(),"; date in the future",""))&amp;IF(AND($AE102&lt;&gt;"",ISNUMBER($U102)),IF(COUNTIFS($AE$2:$AE$1001,$AE102,$U$2:$U$1001,$U102,$Y$2:$Y$1001,$Y102)&gt;1,"; possible duplicate",""),""))="","OK",MID(IF($AE102="","; no name or email","")&amp;IF(IFERROR(TRIM(INDEX($A102:$P102,MATCH(Settings!$B$13,$A$1:$P$1,0))&amp;""),"")="","; no hours",IF(NOT(ISNUMBER($AA102)),"; hours not a number",IF($AA102&lt;=0,"; hours zero or less",IF(AND(ISNUMBER(Settings!$D$3),$AA102&gt;Settings!$D$3),"; over "&amp;Settings!$D$3&amp;" hours",""))))&amp;IF(NOT(ISNUMBER($U102)),"; no date",IF($U102&gt;TODAY(),"; date in the future",""))&amp;IF(AND($AE102&lt;&gt;"",ISNUMBER($U102)),IF(COUNTIFS($AE$2:$AE$1001,$AE102,$U$2:$U$1001,$U102,$Y$2:$Y$1001,$Y102)&gt;1,"; possible duplicate",""),""),3,300)))</f>
        <v/>
      </c>
      <c r="AE102" s="26">
        <f>IF(IFERROR(TRIM(INDEX($A102:$P102,MATCH(Settings!$B$11,$A$1:$P$1,0))&amp;""),"")&lt;&gt;"",LOWER(IFERROR(TRIM(INDEX($A102:$P102,MATCH(Settings!$B$11,$A$1:$P$1,0))&amp;""),"")),LOWER(IFERROR(TRIM(INDEX($A102:$P102,MATCH(Settings!$B$10,$A$1:$P$1,0))&amp;""),"")))</f>
        <v/>
      </c>
      <c r="AF102" s="26">
        <f>IF($AE102="","",IF(COUNTIF($AE$2:$AE102,$AE102)=1,MAX($AF$1:$AF101)+1,""))</f>
        <v/>
      </c>
      <c r="AG102" s="26">
        <f>IF(OR($AE102="",NOT(ISNUMBER($V102))),"",IF(COUNTIFS($AE$2:$AE102,$AE102,$V$2:$V102,$V102)=1,1,0))</f>
        <v/>
      </c>
      <c r="AH102" s="26">
        <f>IF(ISNUMBER($U102),$U102,0)</f>
        <v/>
      </c>
    </row>
    <row r="103">
      <c r="R103" s="27" t="n"/>
      <c r="S103" s="27" t="n"/>
      <c r="U103" s="21">
        <f>IF(ISNUMBER(IFERROR(IF(TRIM(INDEX($A103:$P103,MATCH(Settings!$B$9,$A$1:$P$1,0))&amp;"")="","",IF(ISNUMBER(INDEX($A103:$P103,MATCH(Settings!$B$9,$A$1:$P$1,0))),INT(INDEX($A103:$P103,MATCH(Settings!$B$9,$A$1:$P$1,0))),DATE(VALUE(LEFT(INDEX($A103:$P103,MATCH(Settings!$B$9,$A$1:$P$1,0)),4)),VALUE(MID(INDEX($A103:$P103,MATCH(Settings!$B$9,$A$1:$P$1,0)),6,2)),VALUE(MID(INDEX($A103:$P103,MATCH(Settings!$B$9,$A$1:$P$1,0)),9,2))))),"")),IFERROR(IF(TRIM(INDEX($A103:$P103,MATCH(Settings!$B$9,$A$1:$P$1,0))&amp;"")="","",IF(ISNUMBER(INDEX($A103:$P103,MATCH(Settings!$B$9,$A$1:$P$1,0))),INT(INDEX($A103:$P103,MATCH(Settings!$B$9,$A$1:$P$1,0))),DATE(VALUE(LEFT(INDEX($A103:$P103,MATCH(Settings!$B$9,$A$1:$P$1,0)),4)),VALUE(MID(INDEX($A103:$P103,MATCH(Settings!$B$9,$A$1:$P$1,0)),6,2)),VALUE(MID(INDEX($A103:$P103,MATCH(Settings!$B$9,$A$1:$P$1,0)),9,2))))),""),IFERROR(INT(IFERROR(IF(ISNUMBER(INDEX($A103:$P103,MATCH(Settings!$B$8,$A$1:$P$1,0))),INDEX($A103:$P103,MATCH(Settings!$B$8,$A$1:$P$1,0)),DATE(VALUE(LEFT(IFERROR(TRIM(INDEX($A103:$P103,MATCH(Settings!$B$8,$A$1:$P$1,0))&amp;""),""),4)),VALUE(MID(IFERROR(TRIM(INDEX($A103:$P103,MATCH(Settings!$B$8,$A$1:$P$1,0))&amp;""),""),6,2)),VALUE(MID(IFERROR(TRIM(INDEX($A103:$P103,MATCH(Settings!$B$8,$A$1:$P$1,0))&amp;""),""),9,2)))+TIME(VALUE(MID(IFERROR(TRIM(INDEX($A103:$P103,MATCH(Settings!$B$8,$A$1:$P$1,0))&amp;""),""),12,2)),VALUE(MID(IFERROR(TRIM(INDEX($A103:$P103,MATCH(Settings!$B$8,$A$1:$P$1,0))&amp;""),""),15,2)),VALUE(MID(IFERROR(TRIM(INDEX($A103:$P103,MATCH(Settings!$B$8,$A$1:$P$1,0))&amp;""),""),18,2)))),"")),""))</f>
        <v/>
      </c>
      <c r="V103" s="22">
        <f>IF(ISNUMBER($U103),DATE(YEAR($U103),MONTH($U103),1),"")</f>
        <v/>
      </c>
      <c r="W103" s="23">
        <f>IF(IFERROR(TRIM(INDEX($A103:$P103,MATCH(Settings!$B$10,$A$1:$P$1,0))&amp;""),"")&lt;&gt;"",IFERROR(TRIM(INDEX($A103:$P103,MATCH(Settings!$B$10,$A$1:$P$1,0))&amp;""),""),IFERROR(TRIM(INDEX($A103:$P103,MATCH(Settings!$B$11,$A$1:$P$1,0))&amp;""),""))</f>
        <v/>
      </c>
      <c r="X103" s="23">
        <f>IFERROR(TRIM(INDEX($A103:$P103,MATCH(Settings!$B$11,$A$1:$P$1,0))&amp;""),"")</f>
        <v/>
      </c>
      <c r="Y103" s="23">
        <f>IFERROR(TRIM(INDEX($A103:$P103,MATCH(Settings!$B$12,$A$1:$P$1,0))&amp;""),"")</f>
        <v/>
      </c>
      <c r="Z103" s="23">
        <f>IFERROR(TRIM(INDEX($A103:$P103,MATCH(Settings!$B$15,$A$1:$P$1,0))&amp;""),"")</f>
        <v/>
      </c>
      <c r="AA103" s="24">
        <f>IFERROR(IF(TRIM(INDEX($A103:$P103,MATCH(Settings!$B$13,$A$1:$P$1,0))&amp;"")="","",VALUE(TRIM(INDEX($A103:$P103,MATCH(Settings!$B$13,$A$1:$P$1,0))&amp;""))),"")</f>
        <v/>
      </c>
      <c r="AB103" s="24">
        <f>IF(NOT(ISNUMBER($AA103)),"",IF(TRIM($R103&amp;"")="Yes",$AA103,0))</f>
        <v/>
      </c>
      <c r="AC103" s="25">
        <f>IF(OR(NOT(ISNUMBER($AB103)),NOT(ISNUMBER(Settings!$D$2))),"",$AB103*Settings!$D$2)</f>
        <v/>
      </c>
      <c r="AD103" s="23">
        <f>IF(AND($AE103="",IFERROR(TRIM(INDEX($A103:$P103,MATCH(Settings!$B$13,$A$1:$P$1,0))&amp;""),"")=""),"",IF((IF($AE103="","; no name or email","")&amp;IF(IFERROR(TRIM(INDEX($A103:$P103,MATCH(Settings!$B$13,$A$1:$P$1,0))&amp;""),"")="","; no hours",IF(NOT(ISNUMBER($AA103)),"; hours not a number",IF($AA103&lt;=0,"; hours zero or less",IF(AND(ISNUMBER(Settings!$D$3),$AA103&gt;Settings!$D$3),"; over "&amp;Settings!$D$3&amp;" hours",""))))&amp;IF(NOT(ISNUMBER($U103)),"; no date",IF($U103&gt;TODAY(),"; date in the future",""))&amp;IF(AND($AE103&lt;&gt;"",ISNUMBER($U103)),IF(COUNTIFS($AE$2:$AE$1001,$AE103,$U$2:$U$1001,$U103,$Y$2:$Y$1001,$Y103)&gt;1,"; possible duplicate",""),""))="","OK",MID(IF($AE103="","; no name or email","")&amp;IF(IFERROR(TRIM(INDEX($A103:$P103,MATCH(Settings!$B$13,$A$1:$P$1,0))&amp;""),"")="","; no hours",IF(NOT(ISNUMBER($AA103)),"; hours not a number",IF($AA103&lt;=0,"; hours zero or less",IF(AND(ISNUMBER(Settings!$D$3),$AA103&gt;Settings!$D$3),"; over "&amp;Settings!$D$3&amp;" hours",""))))&amp;IF(NOT(ISNUMBER($U103)),"; no date",IF($U103&gt;TODAY(),"; date in the future",""))&amp;IF(AND($AE103&lt;&gt;"",ISNUMBER($U103)),IF(COUNTIFS($AE$2:$AE$1001,$AE103,$U$2:$U$1001,$U103,$Y$2:$Y$1001,$Y103)&gt;1,"; possible duplicate",""),""),3,300)))</f>
        <v/>
      </c>
      <c r="AE103" s="26">
        <f>IF(IFERROR(TRIM(INDEX($A103:$P103,MATCH(Settings!$B$11,$A$1:$P$1,0))&amp;""),"")&lt;&gt;"",LOWER(IFERROR(TRIM(INDEX($A103:$P103,MATCH(Settings!$B$11,$A$1:$P$1,0))&amp;""),"")),LOWER(IFERROR(TRIM(INDEX($A103:$P103,MATCH(Settings!$B$10,$A$1:$P$1,0))&amp;""),"")))</f>
        <v/>
      </c>
      <c r="AF103" s="26">
        <f>IF($AE103="","",IF(COUNTIF($AE$2:$AE103,$AE103)=1,MAX($AF$1:$AF102)+1,""))</f>
        <v/>
      </c>
      <c r="AG103" s="26">
        <f>IF(OR($AE103="",NOT(ISNUMBER($V103))),"",IF(COUNTIFS($AE$2:$AE103,$AE103,$V$2:$V103,$V103)=1,1,0))</f>
        <v/>
      </c>
      <c r="AH103" s="26">
        <f>IF(ISNUMBER($U103),$U103,0)</f>
        <v/>
      </c>
    </row>
    <row r="104">
      <c r="R104" s="27" t="n"/>
      <c r="S104" s="27" t="n"/>
      <c r="U104" s="21">
        <f>IF(ISNUMBER(IFERROR(IF(TRIM(INDEX($A104:$P104,MATCH(Settings!$B$9,$A$1:$P$1,0))&amp;"")="","",IF(ISNUMBER(INDEX($A104:$P104,MATCH(Settings!$B$9,$A$1:$P$1,0))),INT(INDEX($A104:$P104,MATCH(Settings!$B$9,$A$1:$P$1,0))),DATE(VALUE(LEFT(INDEX($A104:$P104,MATCH(Settings!$B$9,$A$1:$P$1,0)),4)),VALUE(MID(INDEX($A104:$P104,MATCH(Settings!$B$9,$A$1:$P$1,0)),6,2)),VALUE(MID(INDEX($A104:$P104,MATCH(Settings!$B$9,$A$1:$P$1,0)),9,2))))),"")),IFERROR(IF(TRIM(INDEX($A104:$P104,MATCH(Settings!$B$9,$A$1:$P$1,0))&amp;"")="","",IF(ISNUMBER(INDEX($A104:$P104,MATCH(Settings!$B$9,$A$1:$P$1,0))),INT(INDEX($A104:$P104,MATCH(Settings!$B$9,$A$1:$P$1,0))),DATE(VALUE(LEFT(INDEX($A104:$P104,MATCH(Settings!$B$9,$A$1:$P$1,0)),4)),VALUE(MID(INDEX($A104:$P104,MATCH(Settings!$B$9,$A$1:$P$1,0)),6,2)),VALUE(MID(INDEX($A104:$P104,MATCH(Settings!$B$9,$A$1:$P$1,0)),9,2))))),""),IFERROR(INT(IFERROR(IF(ISNUMBER(INDEX($A104:$P104,MATCH(Settings!$B$8,$A$1:$P$1,0))),INDEX($A104:$P104,MATCH(Settings!$B$8,$A$1:$P$1,0)),DATE(VALUE(LEFT(IFERROR(TRIM(INDEX($A104:$P104,MATCH(Settings!$B$8,$A$1:$P$1,0))&amp;""),""),4)),VALUE(MID(IFERROR(TRIM(INDEX($A104:$P104,MATCH(Settings!$B$8,$A$1:$P$1,0))&amp;""),""),6,2)),VALUE(MID(IFERROR(TRIM(INDEX($A104:$P104,MATCH(Settings!$B$8,$A$1:$P$1,0))&amp;""),""),9,2)))+TIME(VALUE(MID(IFERROR(TRIM(INDEX($A104:$P104,MATCH(Settings!$B$8,$A$1:$P$1,0))&amp;""),""),12,2)),VALUE(MID(IFERROR(TRIM(INDEX($A104:$P104,MATCH(Settings!$B$8,$A$1:$P$1,0))&amp;""),""),15,2)),VALUE(MID(IFERROR(TRIM(INDEX($A104:$P104,MATCH(Settings!$B$8,$A$1:$P$1,0))&amp;""),""),18,2)))),"")),""))</f>
        <v/>
      </c>
      <c r="V104" s="22">
        <f>IF(ISNUMBER($U104),DATE(YEAR($U104),MONTH($U104),1),"")</f>
        <v/>
      </c>
      <c r="W104" s="23">
        <f>IF(IFERROR(TRIM(INDEX($A104:$P104,MATCH(Settings!$B$10,$A$1:$P$1,0))&amp;""),"")&lt;&gt;"",IFERROR(TRIM(INDEX($A104:$P104,MATCH(Settings!$B$10,$A$1:$P$1,0))&amp;""),""),IFERROR(TRIM(INDEX($A104:$P104,MATCH(Settings!$B$11,$A$1:$P$1,0))&amp;""),""))</f>
        <v/>
      </c>
      <c r="X104" s="23">
        <f>IFERROR(TRIM(INDEX($A104:$P104,MATCH(Settings!$B$11,$A$1:$P$1,0))&amp;""),"")</f>
        <v/>
      </c>
      <c r="Y104" s="23">
        <f>IFERROR(TRIM(INDEX($A104:$P104,MATCH(Settings!$B$12,$A$1:$P$1,0))&amp;""),"")</f>
        <v/>
      </c>
      <c r="Z104" s="23">
        <f>IFERROR(TRIM(INDEX($A104:$P104,MATCH(Settings!$B$15,$A$1:$P$1,0))&amp;""),"")</f>
        <v/>
      </c>
      <c r="AA104" s="24">
        <f>IFERROR(IF(TRIM(INDEX($A104:$P104,MATCH(Settings!$B$13,$A$1:$P$1,0))&amp;"")="","",VALUE(TRIM(INDEX($A104:$P104,MATCH(Settings!$B$13,$A$1:$P$1,0))&amp;""))),"")</f>
        <v/>
      </c>
      <c r="AB104" s="24">
        <f>IF(NOT(ISNUMBER($AA104)),"",IF(TRIM($R104&amp;"")="Yes",$AA104,0))</f>
        <v/>
      </c>
      <c r="AC104" s="25">
        <f>IF(OR(NOT(ISNUMBER($AB104)),NOT(ISNUMBER(Settings!$D$2))),"",$AB104*Settings!$D$2)</f>
        <v/>
      </c>
      <c r="AD104" s="23">
        <f>IF(AND($AE104="",IFERROR(TRIM(INDEX($A104:$P104,MATCH(Settings!$B$13,$A$1:$P$1,0))&amp;""),"")=""),"",IF((IF($AE104="","; no name or email","")&amp;IF(IFERROR(TRIM(INDEX($A104:$P104,MATCH(Settings!$B$13,$A$1:$P$1,0))&amp;""),"")="","; no hours",IF(NOT(ISNUMBER($AA104)),"; hours not a number",IF($AA104&lt;=0,"; hours zero or less",IF(AND(ISNUMBER(Settings!$D$3),$AA104&gt;Settings!$D$3),"; over "&amp;Settings!$D$3&amp;" hours",""))))&amp;IF(NOT(ISNUMBER($U104)),"; no date",IF($U104&gt;TODAY(),"; date in the future",""))&amp;IF(AND($AE104&lt;&gt;"",ISNUMBER($U104)),IF(COUNTIFS($AE$2:$AE$1001,$AE104,$U$2:$U$1001,$U104,$Y$2:$Y$1001,$Y104)&gt;1,"; possible duplicate",""),""))="","OK",MID(IF($AE104="","; no name or email","")&amp;IF(IFERROR(TRIM(INDEX($A104:$P104,MATCH(Settings!$B$13,$A$1:$P$1,0))&amp;""),"")="","; no hours",IF(NOT(ISNUMBER($AA104)),"; hours not a number",IF($AA104&lt;=0,"; hours zero or less",IF(AND(ISNUMBER(Settings!$D$3),$AA104&gt;Settings!$D$3),"; over "&amp;Settings!$D$3&amp;" hours",""))))&amp;IF(NOT(ISNUMBER($U104)),"; no date",IF($U104&gt;TODAY(),"; date in the future",""))&amp;IF(AND($AE104&lt;&gt;"",ISNUMBER($U104)),IF(COUNTIFS($AE$2:$AE$1001,$AE104,$U$2:$U$1001,$U104,$Y$2:$Y$1001,$Y104)&gt;1,"; possible duplicate",""),""),3,300)))</f>
        <v/>
      </c>
      <c r="AE104" s="26">
        <f>IF(IFERROR(TRIM(INDEX($A104:$P104,MATCH(Settings!$B$11,$A$1:$P$1,0))&amp;""),"")&lt;&gt;"",LOWER(IFERROR(TRIM(INDEX($A104:$P104,MATCH(Settings!$B$11,$A$1:$P$1,0))&amp;""),"")),LOWER(IFERROR(TRIM(INDEX($A104:$P104,MATCH(Settings!$B$10,$A$1:$P$1,0))&amp;""),"")))</f>
        <v/>
      </c>
      <c r="AF104" s="26">
        <f>IF($AE104="","",IF(COUNTIF($AE$2:$AE104,$AE104)=1,MAX($AF$1:$AF103)+1,""))</f>
        <v/>
      </c>
      <c r="AG104" s="26">
        <f>IF(OR($AE104="",NOT(ISNUMBER($V104))),"",IF(COUNTIFS($AE$2:$AE104,$AE104,$V$2:$V104,$V104)=1,1,0))</f>
        <v/>
      </c>
      <c r="AH104" s="26">
        <f>IF(ISNUMBER($U104),$U104,0)</f>
        <v/>
      </c>
    </row>
    <row r="105">
      <c r="R105" s="27" t="n"/>
      <c r="S105" s="27" t="n"/>
      <c r="U105" s="21">
        <f>IF(ISNUMBER(IFERROR(IF(TRIM(INDEX($A105:$P105,MATCH(Settings!$B$9,$A$1:$P$1,0))&amp;"")="","",IF(ISNUMBER(INDEX($A105:$P105,MATCH(Settings!$B$9,$A$1:$P$1,0))),INT(INDEX($A105:$P105,MATCH(Settings!$B$9,$A$1:$P$1,0))),DATE(VALUE(LEFT(INDEX($A105:$P105,MATCH(Settings!$B$9,$A$1:$P$1,0)),4)),VALUE(MID(INDEX($A105:$P105,MATCH(Settings!$B$9,$A$1:$P$1,0)),6,2)),VALUE(MID(INDEX($A105:$P105,MATCH(Settings!$B$9,$A$1:$P$1,0)),9,2))))),"")),IFERROR(IF(TRIM(INDEX($A105:$P105,MATCH(Settings!$B$9,$A$1:$P$1,0))&amp;"")="","",IF(ISNUMBER(INDEX($A105:$P105,MATCH(Settings!$B$9,$A$1:$P$1,0))),INT(INDEX($A105:$P105,MATCH(Settings!$B$9,$A$1:$P$1,0))),DATE(VALUE(LEFT(INDEX($A105:$P105,MATCH(Settings!$B$9,$A$1:$P$1,0)),4)),VALUE(MID(INDEX($A105:$P105,MATCH(Settings!$B$9,$A$1:$P$1,0)),6,2)),VALUE(MID(INDEX($A105:$P105,MATCH(Settings!$B$9,$A$1:$P$1,0)),9,2))))),""),IFERROR(INT(IFERROR(IF(ISNUMBER(INDEX($A105:$P105,MATCH(Settings!$B$8,$A$1:$P$1,0))),INDEX($A105:$P105,MATCH(Settings!$B$8,$A$1:$P$1,0)),DATE(VALUE(LEFT(IFERROR(TRIM(INDEX($A105:$P105,MATCH(Settings!$B$8,$A$1:$P$1,0))&amp;""),""),4)),VALUE(MID(IFERROR(TRIM(INDEX($A105:$P105,MATCH(Settings!$B$8,$A$1:$P$1,0))&amp;""),""),6,2)),VALUE(MID(IFERROR(TRIM(INDEX($A105:$P105,MATCH(Settings!$B$8,$A$1:$P$1,0))&amp;""),""),9,2)))+TIME(VALUE(MID(IFERROR(TRIM(INDEX($A105:$P105,MATCH(Settings!$B$8,$A$1:$P$1,0))&amp;""),""),12,2)),VALUE(MID(IFERROR(TRIM(INDEX($A105:$P105,MATCH(Settings!$B$8,$A$1:$P$1,0))&amp;""),""),15,2)),VALUE(MID(IFERROR(TRIM(INDEX($A105:$P105,MATCH(Settings!$B$8,$A$1:$P$1,0))&amp;""),""),18,2)))),"")),""))</f>
        <v/>
      </c>
      <c r="V105" s="22">
        <f>IF(ISNUMBER($U105),DATE(YEAR($U105),MONTH($U105),1),"")</f>
        <v/>
      </c>
      <c r="W105" s="23">
        <f>IF(IFERROR(TRIM(INDEX($A105:$P105,MATCH(Settings!$B$10,$A$1:$P$1,0))&amp;""),"")&lt;&gt;"",IFERROR(TRIM(INDEX($A105:$P105,MATCH(Settings!$B$10,$A$1:$P$1,0))&amp;""),""),IFERROR(TRIM(INDEX($A105:$P105,MATCH(Settings!$B$11,$A$1:$P$1,0))&amp;""),""))</f>
        <v/>
      </c>
      <c r="X105" s="23">
        <f>IFERROR(TRIM(INDEX($A105:$P105,MATCH(Settings!$B$11,$A$1:$P$1,0))&amp;""),"")</f>
        <v/>
      </c>
      <c r="Y105" s="23">
        <f>IFERROR(TRIM(INDEX($A105:$P105,MATCH(Settings!$B$12,$A$1:$P$1,0))&amp;""),"")</f>
        <v/>
      </c>
      <c r="Z105" s="23">
        <f>IFERROR(TRIM(INDEX($A105:$P105,MATCH(Settings!$B$15,$A$1:$P$1,0))&amp;""),"")</f>
        <v/>
      </c>
      <c r="AA105" s="24">
        <f>IFERROR(IF(TRIM(INDEX($A105:$P105,MATCH(Settings!$B$13,$A$1:$P$1,0))&amp;"")="","",VALUE(TRIM(INDEX($A105:$P105,MATCH(Settings!$B$13,$A$1:$P$1,0))&amp;""))),"")</f>
        <v/>
      </c>
      <c r="AB105" s="24">
        <f>IF(NOT(ISNUMBER($AA105)),"",IF(TRIM($R105&amp;"")="Yes",$AA105,0))</f>
        <v/>
      </c>
      <c r="AC105" s="25">
        <f>IF(OR(NOT(ISNUMBER($AB105)),NOT(ISNUMBER(Settings!$D$2))),"",$AB105*Settings!$D$2)</f>
        <v/>
      </c>
      <c r="AD105" s="23">
        <f>IF(AND($AE105="",IFERROR(TRIM(INDEX($A105:$P105,MATCH(Settings!$B$13,$A$1:$P$1,0))&amp;""),"")=""),"",IF((IF($AE105="","; no name or email","")&amp;IF(IFERROR(TRIM(INDEX($A105:$P105,MATCH(Settings!$B$13,$A$1:$P$1,0))&amp;""),"")="","; no hours",IF(NOT(ISNUMBER($AA105)),"; hours not a number",IF($AA105&lt;=0,"; hours zero or less",IF(AND(ISNUMBER(Settings!$D$3),$AA105&gt;Settings!$D$3),"; over "&amp;Settings!$D$3&amp;" hours",""))))&amp;IF(NOT(ISNUMBER($U105)),"; no date",IF($U105&gt;TODAY(),"; date in the future",""))&amp;IF(AND($AE105&lt;&gt;"",ISNUMBER($U105)),IF(COUNTIFS($AE$2:$AE$1001,$AE105,$U$2:$U$1001,$U105,$Y$2:$Y$1001,$Y105)&gt;1,"; possible duplicate",""),""))="","OK",MID(IF($AE105="","; no name or email","")&amp;IF(IFERROR(TRIM(INDEX($A105:$P105,MATCH(Settings!$B$13,$A$1:$P$1,0))&amp;""),"")="","; no hours",IF(NOT(ISNUMBER($AA105)),"; hours not a number",IF($AA105&lt;=0,"; hours zero or less",IF(AND(ISNUMBER(Settings!$D$3),$AA105&gt;Settings!$D$3),"; over "&amp;Settings!$D$3&amp;" hours",""))))&amp;IF(NOT(ISNUMBER($U105)),"; no date",IF($U105&gt;TODAY(),"; date in the future",""))&amp;IF(AND($AE105&lt;&gt;"",ISNUMBER($U105)),IF(COUNTIFS($AE$2:$AE$1001,$AE105,$U$2:$U$1001,$U105,$Y$2:$Y$1001,$Y105)&gt;1,"; possible duplicate",""),""),3,300)))</f>
        <v/>
      </c>
      <c r="AE105" s="26">
        <f>IF(IFERROR(TRIM(INDEX($A105:$P105,MATCH(Settings!$B$11,$A$1:$P$1,0))&amp;""),"")&lt;&gt;"",LOWER(IFERROR(TRIM(INDEX($A105:$P105,MATCH(Settings!$B$11,$A$1:$P$1,0))&amp;""),"")),LOWER(IFERROR(TRIM(INDEX($A105:$P105,MATCH(Settings!$B$10,$A$1:$P$1,0))&amp;""),"")))</f>
        <v/>
      </c>
      <c r="AF105" s="26">
        <f>IF($AE105="","",IF(COUNTIF($AE$2:$AE105,$AE105)=1,MAX($AF$1:$AF104)+1,""))</f>
        <v/>
      </c>
      <c r="AG105" s="26">
        <f>IF(OR($AE105="",NOT(ISNUMBER($V105))),"",IF(COUNTIFS($AE$2:$AE105,$AE105,$V$2:$V105,$V105)=1,1,0))</f>
        <v/>
      </c>
      <c r="AH105" s="26">
        <f>IF(ISNUMBER($U105),$U105,0)</f>
        <v/>
      </c>
    </row>
    <row r="106">
      <c r="R106" s="27" t="n"/>
      <c r="S106" s="27" t="n"/>
      <c r="U106" s="21">
        <f>IF(ISNUMBER(IFERROR(IF(TRIM(INDEX($A106:$P106,MATCH(Settings!$B$9,$A$1:$P$1,0))&amp;"")="","",IF(ISNUMBER(INDEX($A106:$P106,MATCH(Settings!$B$9,$A$1:$P$1,0))),INT(INDEX($A106:$P106,MATCH(Settings!$B$9,$A$1:$P$1,0))),DATE(VALUE(LEFT(INDEX($A106:$P106,MATCH(Settings!$B$9,$A$1:$P$1,0)),4)),VALUE(MID(INDEX($A106:$P106,MATCH(Settings!$B$9,$A$1:$P$1,0)),6,2)),VALUE(MID(INDEX($A106:$P106,MATCH(Settings!$B$9,$A$1:$P$1,0)),9,2))))),"")),IFERROR(IF(TRIM(INDEX($A106:$P106,MATCH(Settings!$B$9,$A$1:$P$1,0))&amp;"")="","",IF(ISNUMBER(INDEX($A106:$P106,MATCH(Settings!$B$9,$A$1:$P$1,0))),INT(INDEX($A106:$P106,MATCH(Settings!$B$9,$A$1:$P$1,0))),DATE(VALUE(LEFT(INDEX($A106:$P106,MATCH(Settings!$B$9,$A$1:$P$1,0)),4)),VALUE(MID(INDEX($A106:$P106,MATCH(Settings!$B$9,$A$1:$P$1,0)),6,2)),VALUE(MID(INDEX($A106:$P106,MATCH(Settings!$B$9,$A$1:$P$1,0)),9,2))))),""),IFERROR(INT(IFERROR(IF(ISNUMBER(INDEX($A106:$P106,MATCH(Settings!$B$8,$A$1:$P$1,0))),INDEX($A106:$P106,MATCH(Settings!$B$8,$A$1:$P$1,0)),DATE(VALUE(LEFT(IFERROR(TRIM(INDEX($A106:$P106,MATCH(Settings!$B$8,$A$1:$P$1,0))&amp;""),""),4)),VALUE(MID(IFERROR(TRIM(INDEX($A106:$P106,MATCH(Settings!$B$8,$A$1:$P$1,0))&amp;""),""),6,2)),VALUE(MID(IFERROR(TRIM(INDEX($A106:$P106,MATCH(Settings!$B$8,$A$1:$P$1,0))&amp;""),""),9,2)))+TIME(VALUE(MID(IFERROR(TRIM(INDEX($A106:$P106,MATCH(Settings!$B$8,$A$1:$P$1,0))&amp;""),""),12,2)),VALUE(MID(IFERROR(TRIM(INDEX($A106:$P106,MATCH(Settings!$B$8,$A$1:$P$1,0))&amp;""),""),15,2)),VALUE(MID(IFERROR(TRIM(INDEX($A106:$P106,MATCH(Settings!$B$8,$A$1:$P$1,0))&amp;""),""),18,2)))),"")),""))</f>
        <v/>
      </c>
      <c r="V106" s="22">
        <f>IF(ISNUMBER($U106),DATE(YEAR($U106),MONTH($U106),1),"")</f>
        <v/>
      </c>
      <c r="W106" s="23">
        <f>IF(IFERROR(TRIM(INDEX($A106:$P106,MATCH(Settings!$B$10,$A$1:$P$1,0))&amp;""),"")&lt;&gt;"",IFERROR(TRIM(INDEX($A106:$P106,MATCH(Settings!$B$10,$A$1:$P$1,0))&amp;""),""),IFERROR(TRIM(INDEX($A106:$P106,MATCH(Settings!$B$11,$A$1:$P$1,0))&amp;""),""))</f>
        <v/>
      </c>
      <c r="X106" s="23">
        <f>IFERROR(TRIM(INDEX($A106:$P106,MATCH(Settings!$B$11,$A$1:$P$1,0))&amp;""),"")</f>
        <v/>
      </c>
      <c r="Y106" s="23">
        <f>IFERROR(TRIM(INDEX($A106:$P106,MATCH(Settings!$B$12,$A$1:$P$1,0))&amp;""),"")</f>
        <v/>
      </c>
      <c r="Z106" s="23">
        <f>IFERROR(TRIM(INDEX($A106:$P106,MATCH(Settings!$B$15,$A$1:$P$1,0))&amp;""),"")</f>
        <v/>
      </c>
      <c r="AA106" s="24">
        <f>IFERROR(IF(TRIM(INDEX($A106:$P106,MATCH(Settings!$B$13,$A$1:$P$1,0))&amp;"")="","",VALUE(TRIM(INDEX($A106:$P106,MATCH(Settings!$B$13,$A$1:$P$1,0))&amp;""))),"")</f>
        <v/>
      </c>
      <c r="AB106" s="24">
        <f>IF(NOT(ISNUMBER($AA106)),"",IF(TRIM($R106&amp;"")="Yes",$AA106,0))</f>
        <v/>
      </c>
      <c r="AC106" s="25">
        <f>IF(OR(NOT(ISNUMBER($AB106)),NOT(ISNUMBER(Settings!$D$2))),"",$AB106*Settings!$D$2)</f>
        <v/>
      </c>
      <c r="AD106" s="23">
        <f>IF(AND($AE106="",IFERROR(TRIM(INDEX($A106:$P106,MATCH(Settings!$B$13,$A$1:$P$1,0))&amp;""),"")=""),"",IF((IF($AE106="","; no name or email","")&amp;IF(IFERROR(TRIM(INDEX($A106:$P106,MATCH(Settings!$B$13,$A$1:$P$1,0))&amp;""),"")="","; no hours",IF(NOT(ISNUMBER($AA106)),"; hours not a number",IF($AA106&lt;=0,"; hours zero or less",IF(AND(ISNUMBER(Settings!$D$3),$AA106&gt;Settings!$D$3),"; over "&amp;Settings!$D$3&amp;" hours",""))))&amp;IF(NOT(ISNUMBER($U106)),"; no date",IF($U106&gt;TODAY(),"; date in the future",""))&amp;IF(AND($AE106&lt;&gt;"",ISNUMBER($U106)),IF(COUNTIFS($AE$2:$AE$1001,$AE106,$U$2:$U$1001,$U106,$Y$2:$Y$1001,$Y106)&gt;1,"; possible duplicate",""),""))="","OK",MID(IF($AE106="","; no name or email","")&amp;IF(IFERROR(TRIM(INDEX($A106:$P106,MATCH(Settings!$B$13,$A$1:$P$1,0))&amp;""),"")="","; no hours",IF(NOT(ISNUMBER($AA106)),"; hours not a number",IF($AA106&lt;=0,"; hours zero or less",IF(AND(ISNUMBER(Settings!$D$3),$AA106&gt;Settings!$D$3),"; over "&amp;Settings!$D$3&amp;" hours",""))))&amp;IF(NOT(ISNUMBER($U106)),"; no date",IF($U106&gt;TODAY(),"; date in the future",""))&amp;IF(AND($AE106&lt;&gt;"",ISNUMBER($U106)),IF(COUNTIFS($AE$2:$AE$1001,$AE106,$U$2:$U$1001,$U106,$Y$2:$Y$1001,$Y106)&gt;1,"; possible duplicate",""),""),3,300)))</f>
        <v/>
      </c>
      <c r="AE106" s="26">
        <f>IF(IFERROR(TRIM(INDEX($A106:$P106,MATCH(Settings!$B$11,$A$1:$P$1,0))&amp;""),"")&lt;&gt;"",LOWER(IFERROR(TRIM(INDEX($A106:$P106,MATCH(Settings!$B$11,$A$1:$P$1,0))&amp;""),"")),LOWER(IFERROR(TRIM(INDEX($A106:$P106,MATCH(Settings!$B$10,$A$1:$P$1,0))&amp;""),"")))</f>
        <v/>
      </c>
      <c r="AF106" s="26">
        <f>IF($AE106="","",IF(COUNTIF($AE$2:$AE106,$AE106)=1,MAX($AF$1:$AF105)+1,""))</f>
        <v/>
      </c>
      <c r="AG106" s="26">
        <f>IF(OR($AE106="",NOT(ISNUMBER($V106))),"",IF(COUNTIFS($AE$2:$AE106,$AE106,$V$2:$V106,$V106)=1,1,0))</f>
        <v/>
      </c>
      <c r="AH106" s="26">
        <f>IF(ISNUMBER($U106),$U106,0)</f>
        <v/>
      </c>
    </row>
    <row r="107">
      <c r="R107" s="27" t="n"/>
      <c r="S107" s="27" t="n"/>
      <c r="U107" s="21">
        <f>IF(ISNUMBER(IFERROR(IF(TRIM(INDEX($A107:$P107,MATCH(Settings!$B$9,$A$1:$P$1,0))&amp;"")="","",IF(ISNUMBER(INDEX($A107:$P107,MATCH(Settings!$B$9,$A$1:$P$1,0))),INT(INDEX($A107:$P107,MATCH(Settings!$B$9,$A$1:$P$1,0))),DATE(VALUE(LEFT(INDEX($A107:$P107,MATCH(Settings!$B$9,$A$1:$P$1,0)),4)),VALUE(MID(INDEX($A107:$P107,MATCH(Settings!$B$9,$A$1:$P$1,0)),6,2)),VALUE(MID(INDEX($A107:$P107,MATCH(Settings!$B$9,$A$1:$P$1,0)),9,2))))),"")),IFERROR(IF(TRIM(INDEX($A107:$P107,MATCH(Settings!$B$9,$A$1:$P$1,0))&amp;"")="","",IF(ISNUMBER(INDEX($A107:$P107,MATCH(Settings!$B$9,$A$1:$P$1,0))),INT(INDEX($A107:$P107,MATCH(Settings!$B$9,$A$1:$P$1,0))),DATE(VALUE(LEFT(INDEX($A107:$P107,MATCH(Settings!$B$9,$A$1:$P$1,0)),4)),VALUE(MID(INDEX($A107:$P107,MATCH(Settings!$B$9,$A$1:$P$1,0)),6,2)),VALUE(MID(INDEX($A107:$P107,MATCH(Settings!$B$9,$A$1:$P$1,0)),9,2))))),""),IFERROR(INT(IFERROR(IF(ISNUMBER(INDEX($A107:$P107,MATCH(Settings!$B$8,$A$1:$P$1,0))),INDEX($A107:$P107,MATCH(Settings!$B$8,$A$1:$P$1,0)),DATE(VALUE(LEFT(IFERROR(TRIM(INDEX($A107:$P107,MATCH(Settings!$B$8,$A$1:$P$1,0))&amp;""),""),4)),VALUE(MID(IFERROR(TRIM(INDEX($A107:$P107,MATCH(Settings!$B$8,$A$1:$P$1,0))&amp;""),""),6,2)),VALUE(MID(IFERROR(TRIM(INDEX($A107:$P107,MATCH(Settings!$B$8,$A$1:$P$1,0))&amp;""),""),9,2)))+TIME(VALUE(MID(IFERROR(TRIM(INDEX($A107:$P107,MATCH(Settings!$B$8,$A$1:$P$1,0))&amp;""),""),12,2)),VALUE(MID(IFERROR(TRIM(INDEX($A107:$P107,MATCH(Settings!$B$8,$A$1:$P$1,0))&amp;""),""),15,2)),VALUE(MID(IFERROR(TRIM(INDEX($A107:$P107,MATCH(Settings!$B$8,$A$1:$P$1,0))&amp;""),""),18,2)))),"")),""))</f>
        <v/>
      </c>
      <c r="V107" s="22">
        <f>IF(ISNUMBER($U107),DATE(YEAR($U107),MONTH($U107),1),"")</f>
        <v/>
      </c>
      <c r="W107" s="23">
        <f>IF(IFERROR(TRIM(INDEX($A107:$P107,MATCH(Settings!$B$10,$A$1:$P$1,0))&amp;""),"")&lt;&gt;"",IFERROR(TRIM(INDEX($A107:$P107,MATCH(Settings!$B$10,$A$1:$P$1,0))&amp;""),""),IFERROR(TRIM(INDEX($A107:$P107,MATCH(Settings!$B$11,$A$1:$P$1,0))&amp;""),""))</f>
        <v/>
      </c>
      <c r="X107" s="23">
        <f>IFERROR(TRIM(INDEX($A107:$P107,MATCH(Settings!$B$11,$A$1:$P$1,0))&amp;""),"")</f>
        <v/>
      </c>
      <c r="Y107" s="23">
        <f>IFERROR(TRIM(INDEX($A107:$P107,MATCH(Settings!$B$12,$A$1:$P$1,0))&amp;""),"")</f>
        <v/>
      </c>
      <c r="Z107" s="23">
        <f>IFERROR(TRIM(INDEX($A107:$P107,MATCH(Settings!$B$15,$A$1:$P$1,0))&amp;""),"")</f>
        <v/>
      </c>
      <c r="AA107" s="24">
        <f>IFERROR(IF(TRIM(INDEX($A107:$P107,MATCH(Settings!$B$13,$A$1:$P$1,0))&amp;"")="","",VALUE(TRIM(INDEX($A107:$P107,MATCH(Settings!$B$13,$A$1:$P$1,0))&amp;""))),"")</f>
        <v/>
      </c>
      <c r="AB107" s="24">
        <f>IF(NOT(ISNUMBER($AA107)),"",IF(TRIM($R107&amp;"")="Yes",$AA107,0))</f>
        <v/>
      </c>
      <c r="AC107" s="25">
        <f>IF(OR(NOT(ISNUMBER($AB107)),NOT(ISNUMBER(Settings!$D$2))),"",$AB107*Settings!$D$2)</f>
        <v/>
      </c>
      <c r="AD107" s="23">
        <f>IF(AND($AE107="",IFERROR(TRIM(INDEX($A107:$P107,MATCH(Settings!$B$13,$A$1:$P$1,0))&amp;""),"")=""),"",IF((IF($AE107="","; no name or email","")&amp;IF(IFERROR(TRIM(INDEX($A107:$P107,MATCH(Settings!$B$13,$A$1:$P$1,0))&amp;""),"")="","; no hours",IF(NOT(ISNUMBER($AA107)),"; hours not a number",IF($AA107&lt;=0,"; hours zero or less",IF(AND(ISNUMBER(Settings!$D$3),$AA107&gt;Settings!$D$3),"; over "&amp;Settings!$D$3&amp;" hours",""))))&amp;IF(NOT(ISNUMBER($U107)),"; no date",IF($U107&gt;TODAY(),"; date in the future",""))&amp;IF(AND($AE107&lt;&gt;"",ISNUMBER($U107)),IF(COUNTIFS($AE$2:$AE$1001,$AE107,$U$2:$U$1001,$U107,$Y$2:$Y$1001,$Y107)&gt;1,"; possible duplicate",""),""))="","OK",MID(IF($AE107="","; no name or email","")&amp;IF(IFERROR(TRIM(INDEX($A107:$P107,MATCH(Settings!$B$13,$A$1:$P$1,0))&amp;""),"")="","; no hours",IF(NOT(ISNUMBER($AA107)),"; hours not a number",IF($AA107&lt;=0,"; hours zero or less",IF(AND(ISNUMBER(Settings!$D$3),$AA107&gt;Settings!$D$3),"; over "&amp;Settings!$D$3&amp;" hours",""))))&amp;IF(NOT(ISNUMBER($U107)),"; no date",IF($U107&gt;TODAY(),"; date in the future",""))&amp;IF(AND($AE107&lt;&gt;"",ISNUMBER($U107)),IF(COUNTIFS($AE$2:$AE$1001,$AE107,$U$2:$U$1001,$U107,$Y$2:$Y$1001,$Y107)&gt;1,"; possible duplicate",""),""),3,300)))</f>
        <v/>
      </c>
      <c r="AE107" s="26">
        <f>IF(IFERROR(TRIM(INDEX($A107:$P107,MATCH(Settings!$B$11,$A$1:$P$1,0))&amp;""),"")&lt;&gt;"",LOWER(IFERROR(TRIM(INDEX($A107:$P107,MATCH(Settings!$B$11,$A$1:$P$1,0))&amp;""),"")),LOWER(IFERROR(TRIM(INDEX($A107:$P107,MATCH(Settings!$B$10,$A$1:$P$1,0))&amp;""),"")))</f>
        <v/>
      </c>
      <c r="AF107" s="26">
        <f>IF($AE107="","",IF(COUNTIF($AE$2:$AE107,$AE107)=1,MAX($AF$1:$AF106)+1,""))</f>
        <v/>
      </c>
      <c r="AG107" s="26">
        <f>IF(OR($AE107="",NOT(ISNUMBER($V107))),"",IF(COUNTIFS($AE$2:$AE107,$AE107,$V$2:$V107,$V107)=1,1,0))</f>
        <v/>
      </c>
      <c r="AH107" s="26">
        <f>IF(ISNUMBER($U107),$U107,0)</f>
        <v/>
      </c>
    </row>
    <row r="108">
      <c r="R108" s="27" t="n"/>
      <c r="S108" s="27" t="n"/>
      <c r="U108" s="21">
        <f>IF(ISNUMBER(IFERROR(IF(TRIM(INDEX($A108:$P108,MATCH(Settings!$B$9,$A$1:$P$1,0))&amp;"")="","",IF(ISNUMBER(INDEX($A108:$P108,MATCH(Settings!$B$9,$A$1:$P$1,0))),INT(INDEX($A108:$P108,MATCH(Settings!$B$9,$A$1:$P$1,0))),DATE(VALUE(LEFT(INDEX($A108:$P108,MATCH(Settings!$B$9,$A$1:$P$1,0)),4)),VALUE(MID(INDEX($A108:$P108,MATCH(Settings!$B$9,$A$1:$P$1,0)),6,2)),VALUE(MID(INDEX($A108:$P108,MATCH(Settings!$B$9,$A$1:$P$1,0)),9,2))))),"")),IFERROR(IF(TRIM(INDEX($A108:$P108,MATCH(Settings!$B$9,$A$1:$P$1,0))&amp;"")="","",IF(ISNUMBER(INDEX($A108:$P108,MATCH(Settings!$B$9,$A$1:$P$1,0))),INT(INDEX($A108:$P108,MATCH(Settings!$B$9,$A$1:$P$1,0))),DATE(VALUE(LEFT(INDEX($A108:$P108,MATCH(Settings!$B$9,$A$1:$P$1,0)),4)),VALUE(MID(INDEX($A108:$P108,MATCH(Settings!$B$9,$A$1:$P$1,0)),6,2)),VALUE(MID(INDEX($A108:$P108,MATCH(Settings!$B$9,$A$1:$P$1,0)),9,2))))),""),IFERROR(INT(IFERROR(IF(ISNUMBER(INDEX($A108:$P108,MATCH(Settings!$B$8,$A$1:$P$1,0))),INDEX($A108:$P108,MATCH(Settings!$B$8,$A$1:$P$1,0)),DATE(VALUE(LEFT(IFERROR(TRIM(INDEX($A108:$P108,MATCH(Settings!$B$8,$A$1:$P$1,0))&amp;""),""),4)),VALUE(MID(IFERROR(TRIM(INDEX($A108:$P108,MATCH(Settings!$B$8,$A$1:$P$1,0))&amp;""),""),6,2)),VALUE(MID(IFERROR(TRIM(INDEX($A108:$P108,MATCH(Settings!$B$8,$A$1:$P$1,0))&amp;""),""),9,2)))+TIME(VALUE(MID(IFERROR(TRIM(INDEX($A108:$P108,MATCH(Settings!$B$8,$A$1:$P$1,0))&amp;""),""),12,2)),VALUE(MID(IFERROR(TRIM(INDEX($A108:$P108,MATCH(Settings!$B$8,$A$1:$P$1,0))&amp;""),""),15,2)),VALUE(MID(IFERROR(TRIM(INDEX($A108:$P108,MATCH(Settings!$B$8,$A$1:$P$1,0))&amp;""),""),18,2)))),"")),""))</f>
        <v/>
      </c>
      <c r="V108" s="22">
        <f>IF(ISNUMBER($U108),DATE(YEAR($U108),MONTH($U108),1),"")</f>
        <v/>
      </c>
      <c r="W108" s="23">
        <f>IF(IFERROR(TRIM(INDEX($A108:$P108,MATCH(Settings!$B$10,$A$1:$P$1,0))&amp;""),"")&lt;&gt;"",IFERROR(TRIM(INDEX($A108:$P108,MATCH(Settings!$B$10,$A$1:$P$1,0))&amp;""),""),IFERROR(TRIM(INDEX($A108:$P108,MATCH(Settings!$B$11,$A$1:$P$1,0))&amp;""),""))</f>
        <v/>
      </c>
      <c r="X108" s="23">
        <f>IFERROR(TRIM(INDEX($A108:$P108,MATCH(Settings!$B$11,$A$1:$P$1,0))&amp;""),"")</f>
        <v/>
      </c>
      <c r="Y108" s="23">
        <f>IFERROR(TRIM(INDEX($A108:$P108,MATCH(Settings!$B$12,$A$1:$P$1,0))&amp;""),"")</f>
        <v/>
      </c>
      <c r="Z108" s="23">
        <f>IFERROR(TRIM(INDEX($A108:$P108,MATCH(Settings!$B$15,$A$1:$P$1,0))&amp;""),"")</f>
        <v/>
      </c>
      <c r="AA108" s="24">
        <f>IFERROR(IF(TRIM(INDEX($A108:$P108,MATCH(Settings!$B$13,$A$1:$P$1,0))&amp;"")="","",VALUE(TRIM(INDEX($A108:$P108,MATCH(Settings!$B$13,$A$1:$P$1,0))&amp;""))),"")</f>
        <v/>
      </c>
      <c r="AB108" s="24">
        <f>IF(NOT(ISNUMBER($AA108)),"",IF(TRIM($R108&amp;"")="Yes",$AA108,0))</f>
        <v/>
      </c>
      <c r="AC108" s="25">
        <f>IF(OR(NOT(ISNUMBER($AB108)),NOT(ISNUMBER(Settings!$D$2))),"",$AB108*Settings!$D$2)</f>
        <v/>
      </c>
      <c r="AD108" s="23">
        <f>IF(AND($AE108="",IFERROR(TRIM(INDEX($A108:$P108,MATCH(Settings!$B$13,$A$1:$P$1,0))&amp;""),"")=""),"",IF((IF($AE108="","; no name or email","")&amp;IF(IFERROR(TRIM(INDEX($A108:$P108,MATCH(Settings!$B$13,$A$1:$P$1,0))&amp;""),"")="","; no hours",IF(NOT(ISNUMBER($AA108)),"; hours not a number",IF($AA108&lt;=0,"; hours zero or less",IF(AND(ISNUMBER(Settings!$D$3),$AA108&gt;Settings!$D$3),"; over "&amp;Settings!$D$3&amp;" hours",""))))&amp;IF(NOT(ISNUMBER($U108)),"; no date",IF($U108&gt;TODAY(),"; date in the future",""))&amp;IF(AND($AE108&lt;&gt;"",ISNUMBER($U108)),IF(COUNTIFS($AE$2:$AE$1001,$AE108,$U$2:$U$1001,$U108,$Y$2:$Y$1001,$Y108)&gt;1,"; possible duplicate",""),""))="","OK",MID(IF($AE108="","; no name or email","")&amp;IF(IFERROR(TRIM(INDEX($A108:$P108,MATCH(Settings!$B$13,$A$1:$P$1,0))&amp;""),"")="","; no hours",IF(NOT(ISNUMBER($AA108)),"; hours not a number",IF($AA108&lt;=0,"; hours zero or less",IF(AND(ISNUMBER(Settings!$D$3),$AA108&gt;Settings!$D$3),"; over "&amp;Settings!$D$3&amp;" hours",""))))&amp;IF(NOT(ISNUMBER($U108)),"; no date",IF($U108&gt;TODAY(),"; date in the future",""))&amp;IF(AND($AE108&lt;&gt;"",ISNUMBER($U108)),IF(COUNTIFS($AE$2:$AE$1001,$AE108,$U$2:$U$1001,$U108,$Y$2:$Y$1001,$Y108)&gt;1,"; possible duplicate",""),""),3,300)))</f>
        <v/>
      </c>
      <c r="AE108" s="26">
        <f>IF(IFERROR(TRIM(INDEX($A108:$P108,MATCH(Settings!$B$11,$A$1:$P$1,0))&amp;""),"")&lt;&gt;"",LOWER(IFERROR(TRIM(INDEX($A108:$P108,MATCH(Settings!$B$11,$A$1:$P$1,0))&amp;""),"")),LOWER(IFERROR(TRIM(INDEX($A108:$P108,MATCH(Settings!$B$10,$A$1:$P$1,0))&amp;""),"")))</f>
        <v/>
      </c>
      <c r="AF108" s="26">
        <f>IF($AE108="","",IF(COUNTIF($AE$2:$AE108,$AE108)=1,MAX($AF$1:$AF107)+1,""))</f>
        <v/>
      </c>
      <c r="AG108" s="26">
        <f>IF(OR($AE108="",NOT(ISNUMBER($V108))),"",IF(COUNTIFS($AE$2:$AE108,$AE108,$V$2:$V108,$V108)=1,1,0))</f>
        <v/>
      </c>
      <c r="AH108" s="26">
        <f>IF(ISNUMBER($U108),$U108,0)</f>
        <v/>
      </c>
    </row>
    <row r="109">
      <c r="R109" s="27" t="n"/>
      <c r="S109" s="27" t="n"/>
      <c r="U109" s="21">
        <f>IF(ISNUMBER(IFERROR(IF(TRIM(INDEX($A109:$P109,MATCH(Settings!$B$9,$A$1:$P$1,0))&amp;"")="","",IF(ISNUMBER(INDEX($A109:$P109,MATCH(Settings!$B$9,$A$1:$P$1,0))),INT(INDEX($A109:$P109,MATCH(Settings!$B$9,$A$1:$P$1,0))),DATE(VALUE(LEFT(INDEX($A109:$P109,MATCH(Settings!$B$9,$A$1:$P$1,0)),4)),VALUE(MID(INDEX($A109:$P109,MATCH(Settings!$B$9,$A$1:$P$1,0)),6,2)),VALUE(MID(INDEX($A109:$P109,MATCH(Settings!$B$9,$A$1:$P$1,0)),9,2))))),"")),IFERROR(IF(TRIM(INDEX($A109:$P109,MATCH(Settings!$B$9,$A$1:$P$1,0))&amp;"")="","",IF(ISNUMBER(INDEX($A109:$P109,MATCH(Settings!$B$9,$A$1:$P$1,0))),INT(INDEX($A109:$P109,MATCH(Settings!$B$9,$A$1:$P$1,0))),DATE(VALUE(LEFT(INDEX($A109:$P109,MATCH(Settings!$B$9,$A$1:$P$1,0)),4)),VALUE(MID(INDEX($A109:$P109,MATCH(Settings!$B$9,$A$1:$P$1,0)),6,2)),VALUE(MID(INDEX($A109:$P109,MATCH(Settings!$B$9,$A$1:$P$1,0)),9,2))))),""),IFERROR(INT(IFERROR(IF(ISNUMBER(INDEX($A109:$P109,MATCH(Settings!$B$8,$A$1:$P$1,0))),INDEX($A109:$P109,MATCH(Settings!$B$8,$A$1:$P$1,0)),DATE(VALUE(LEFT(IFERROR(TRIM(INDEX($A109:$P109,MATCH(Settings!$B$8,$A$1:$P$1,0))&amp;""),""),4)),VALUE(MID(IFERROR(TRIM(INDEX($A109:$P109,MATCH(Settings!$B$8,$A$1:$P$1,0))&amp;""),""),6,2)),VALUE(MID(IFERROR(TRIM(INDEX($A109:$P109,MATCH(Settings!$B$8,$A$1:$P$1,0))&amp;""),""),9,2)))+TIME(VALUE(MID(IFERROR(TRIM(INDEX($A109:$P109,MATCH(Settings!$B$8,$A$1:$P$1,0))&amp;""),""),12,2)),VALUE(MID(IFERROR(TRIM(INDEX($A109:$P109,MATCH(Settings!$B$8,$A$1:$P$1,0))&amp;""),""),15,2)),VALUE(MID(IFERROR(TRIM(INDEX($A109:$P109,MATCH(Settings!$B$8,$A$1:$P$1,0))&amp;""),""),18,2)))),"")),""))</f>
        <v/>
      </c>
      <c r="V109" s="22">
        <f>IF(ISNUMBER($U109),DATE(YEAR($U109),MONTH($U109),1),"")</f>
        <v/>
      </c>
      <c r="W109" s="23">
        <f>IF(IFERROR(TRIM(INDEX($A109:$P109,MATCH(Settings!$B$10,$A$1:$P$1,0))&amp;""),"")&lt;&gt;"",IFERROR(TRIM(INDEX($A109:$P109,MATCH(Settings!$B$10,$A$1:$P$1,0))&amp;""),""),IFERROR(TRIM(INDEX($A109:$P109,MATCH(Settings!$B$11,$A$1:$P$1,0))&amp;""),""))</f>
        <v/>
      </c>
      <c r="X109" s="23">
        <f>IFERROR(TRIM(INDEX($A109:$P109,MATCH(Settings!$B$11,$A$1:$P$1,0))&amp;""),"")</f>
        <v/>
      </c>
      <c r="Y109" s="23">
        <f>IFERROR(TRIM(INDEX($A109:$P109,MATCH(Settings!$B$12,$A$1:$P$1,0))&amp;""),"")</f>
        <v/>
      </c>
      <c r="Z109" s="23">
        <f>IFERROR(TRIM(INDEX($A109:$P109,MATCH(Settings!$B$15,$A$1:$P$1,0))&amp;""),"")</f>
        <v/>
      </c>
      <c r="AA109" s="24">
        <f>IFERROR(IF(TRIM(INDEX($A109:$P109,MATCH(Settings!$B$13,$A$1:$P$1,0))&amp;"")="","",VALUE(TRIM(INDEX($A109:$P109,MATCH(Settings!$B$13,$A$1:$P$1,0))&amp;""))),"")</f>
        <v/>
      </c>
      <c r="AB109" s="24">
        <f>IF(NOT(ISNUMBER($AA109)),"",IF(TRIM($R109&amp;"")="Yes",$AA109,0))</f>
        <v/>
      </c>
      <c r="AC109" s="25">
        <f>IF(OR(NOT(ISNUMBER($AB109)),NOT(ISNUMBER(Settings!$D$2))),"",$AB109*Settings!$D$2)</f>
        <v/>
      </c>
      <c r="AD109" s="23">
        <f>IF(AND($AE109="",IFERROR(TRIM(INDEX($A109:$P109,MATCH(Settings!$B$13,$A$1:$P$1,0))&amp;""),"")=""),"",IF((IF($AE109="","; no name or email","")&amp;IF(IFERROR(TRIM(INDEX($A109:$P109,MATCH(Settings!$B$13,$A$1:$P$1,0))&amp;""),"")="","; no hours",IF(NOT(ISNUMBER($AA109)),"; hours not a number",IF($AA109&lt;=0,"; hours zero or less",IF(AND(ISNUMBER(Settings!$D$3),$AA109&gt;Settings!$D$3),"; over "&amp;Settings!$D$3&amp;" hours",""))))&amp;IF(NOT(ISNUMBER($U109)),"; no date",IF($U109&gt;TODAY(),"; date in the future",""))&amp;IF(AND($AE109&lt;&gt;"",ISNUMBER($U109)),IF(COUNTIFS($AE$2:$AE$1001,$AE109,$U$2:$U$1001,$U109,$Y$2:$Y$1001,$Y109)&gt;1,"; possible duplicate",""),""))="","OK",MID(IF($AE109="","; no name or email","")&amp;IF(IFERROR(TRIM(INDEX($A109:$P109,MATCH(Settings!$B$13,$A$1:$P$1,0))&amp;""),"")="","; no hours",IF(NOT(ISNUMBER($AA109)),"; hours not a number",IF($AA109&lt;=0,"; hours zero or less",IF(AND(ISNUMBER(Settings!$D$3),$AA109&gt;Settings!$D$3),"; over "&amp;Settings!$D$3&amp;" hours",""))))&amp;IF(NOT(ISNUMBER($U109)),"; no date",IF($U109&gt;TODAY(),"; date in the future",""))&amp;IF(AND($AE109&lt;&gt;"",ISNUMBER($U109)),IF(COUNTIFS($AE$2:$AE$1001,$AE109,$U$2:$U$1001,$U109,$Y$2:$Y$1001,$Y109)&gt;1,"; possible duplicate",""),""),3,300)))</f>
        <v/>
      </c>
      <c r="AE109" s="26">
        <f>IF(IFERROR(TRIM(INDEX($A109:$P109,MATCH(Settings!$B$11,$A$1:$P$1,0))&amp;""),"")&lt;&gt;"",LOWER(IFERROR(TRIM(INDEX($A109:$P109,MATCH(Settings!$B$11,$A$1:$P$1,0))&amp;""),"")),LOWER(IFERROR(TRIM(INDEX($A109:$P109,MATCH(Settings!$B$10,$A$1:$P$1,0))&amp;""),"")))</f>
        <v/>
      </c>
      <c r="AF109" s="26">
        <f>IF($AE109="","",IF(COUNTIF($AE$2:$AE109,$AE109)=1,MAX($AF$1:$AF108)+1,""))</f>
        <v/>
      </c>
      <c r="AG109" s="26">
        <f>IF(OR($AE109="",NOT(ISNUMBER($V109))),"",IF(COUNTIFS($AE$2:$AE109,$AE109,$V$2:$V109,$V109)=1,1,0))</f>
        <v/>
      </c>
      <c r="AH109" s="26">
        <f>IF(ISNUMBER($U109),$U109,0)</f>
        <v/>
      </c>
    </row>
    <row r="110">
      <c r="R110" s="27" t="n"/>
      <c r="S110" s="27" t="n"/>
      <c r="U110" s="21">
        <f>IF(ISNUMBER(IFERROR(IF(TRIM(INDEX($A110:$P110,MATCH(Settings!$B$9,$A$1:$P$1,0))&amp;"")="","",IF(ISNUMBER(INDEX($A110:$P110,MATCH(Settings!$B$9,$A$1:$P$1,0))),INT(INDEX($A110:$P110,MATCH(Settings!$B$9,$A$1:$P$1,0))),DATE(VALUE(LEFT(INDEX($A110:$P110,MATCH(Settings!$B$9,$A$1:$P$1,0)),4)),VALUE(MID(INDEX($A110:$P110,MATCH(Settings!$B$9,$A$1:$P$1,0)),6,2)),VALUE(MID(INDEX($A110:$P110,MATCH(Settings!$B$9,$A$1:$P$1,0)),9,2))))),"")),IFERROR(IF(TRIM(INDEX($A110:$P110,MATCH(Settings!$B$9,$A$1:$P$1,0))&amp;"")="","",IF(ISNUMBER(INDEX($A110:$P110,MATCH(Settings!$B$9,$A$1:$P$1,0))),INT(INDEX($A110:$P110,MATCH(Settings!$B$9,$A$1:$P$1,0))),DATE(VALUE(LEFT(INDEX($A110:$P110,MATCH(Settings!$B$9,$A$1:$P$1,0)),4)),VALUE(MID(INDEX($A110:$P110,MATCH(Settings!$B$9,$A$1:$P$1,0)),6,2)),VALUE(MID(INDEX($A110:$P110,MATCH(Settings!$B$9,$A$1:$P$1,0)),9,2))))),""),IFERROR(INT(IFERROR(IF(ISNUMBER(INDEX($A110:$P110,MATCH(Settings!$B$8,$A$1:$P$1,0))),INDEX($A110:$P110,MATCH(Settings!$B$8,$A$1:$P$1,0)),DATE(VALUE(LEFT(IFERROR(TRIM(INDEX($A110:$P110,MATCH(Settings!$B$8,$A$1:$P$1,0))&amp;""),""),4)),VALUE(MID(IFERROR(TRIM(INDEX($A110:$P110,MATCH(Settings!$B$8,$A$1:$P$1,0))&amp;""),""),6,2)),VALUE(MID(IFERROR(TRIM(INDEX($A110:$P110,MATCH(Settings!$B$8,$A$1:$P$1,0))&amp;""),""),9,2)))+TIME(VALUE(MID(IFERROR(TRIM(INDEX($A110:$P110,MATCH(Settings!$B$8,$A$1:$P$1,0))&amp;""),""),12,2)),VALUE(MID(IFERROR(TRIM(INDEX($A110:$P110,MATCH(Settings!$B$8,$A$1:$P$1,0))&amp;""),""),15,2)),VALUE(MID(IFERROR(TRIM(INDEX($A110:$P110,MATCH(Settings!$B$8,$A$1:$P$1,0))&amp;""),""),18,2)))),"")),""))</f>
        <v/>
      </c>
      <c r="V110" s="22">
        <f>IF(ISNUMBER($U110),DATE(YEAR($U110),MONTH($U110),1),"")</f>
        <v/>
      </c>
      <c r="W110" s="23">
        <f>IF(IFERROR(TRIM(INDEX($A110:$P110,MATCH(Settings!$B$10,$A$1:$P$1,0))&amp;""),"")&lt;&gt;"",IFERROR(TRIM(INDEX($A110:$P110,MATCH(Settings!$B$10,$A$1:$P$1,0))&amp;""),""),IFERROR(TRIM(INDEX($A110:$P110,MATCH(Settings!$B$11,$A$1:$P$1,0))&amp;""),""))</f>
        <v/>
      </c>
      <c r="X110" s="23">
        <f>IFERROR(TRIM(INDEX($A110:$P110,MATCH(Settings!$B$11,$A$1:$P$1,0))&amp;""),"")</f>
        <v/>
      </c>
      <c r="Y110" s="23">
        <f>IFERROR(TRIM(INDEX($A110:$P110,MATCH(Settings!$B$12,$A$1:$P$1,0))&amp;""),"")</f>
        <v/>
      </c>
      <c r="Z110" s="23">
        <f>IFERROR(TRIM(INDEX($A110:$P110,MATCH(Settings!$B$15,$A$1:$P$1,0))&amp;""),"")</f>
        <v/>
      </c>
      <c r="AA110" s="24">
        <f>IFERROR(IF(TRIM(INDEX($A110:$P110,MATCH(Settings!$B$13,$A$1:$P$1,0))&amp;"")="","",VALUE(TRIM(INDEX($A110:$P110,MATCH(Settings!$B$13,$A$1:$P$1,0))&amp;""))),"")</f>
        <v/>
      </c>
      <c r="AB110" s="24">
        <f>IF(NOT(ISNUMBER($AA110)),"",IF(TRIM($R110&amp;"")="Yes",$AA110,0))</f>
        <v/>
      </c>
      <c r="AC110" s="25">
        <f>IF(OR(NOT(ISNUMBER($AB110)),NOT(ISNUMBER(Settings!$D$2))),"",$AB110*Settings!$D$2)</f>
        <v/>
      </c>
      <c r="AD110" s="23">
        <f>IF(AND($AE110="",IFERROR(TRIM(INDEX($A110:$P110,MATCH(Settings!$B$13,$A$1:$P$1,0))&amp;""),"")=""),"",IF((IF($AE110="","; no name or email","")&amp;IF(IFERROR(TRIM(INDEX($A110:$P110,MATCH(Settings!$B$13,$A$1:$P$1,0))&amp;""),"")="","; no hours",IF(NOT(ISNUMBER($AA110)),"; hours not a number",IF($AA110&lt;=0,"; hours zero or less",IF(AND(ISNUMBER(Settings!$D$3),$AA110&gt;Settings!$D$3),"; over "&amp;Settings!$D$3&amp;" hours",""))))&amp;IF(NOT(ISNUMBER($U110)),"; no date",IF($U110&gt;TODAY(),"; date in the future",""))&amp;IF(AND($AE110&lt;&gt;"",ISNUMBER($U110)),IF(COUNTIFS($AE$2:$AE$1001,$AE110,$U$2:$U$1001,$U110,$Y$2:$Y$1001,$Y110)&gt;1,"; possible duplicate",""),""))="","OK",MID(IF($AE110="","; no name or email","")&amp;IF(IFERROR(TRIM(INDEX($A110:$P110,MATCH(Settings!$B$13,$A$1:$P$1,0))&amp;""),"")="","; no hours",IF(NOT(ISNUMBER($AA110)),"; hours not a number",IF($AA110&lt;=0,"; hours zero or less",IF(AND(ISNUMBER(Settings!$D$3),$AA110&gt;Settings!$D$3),"; over "&amp;Settings!$D$3&amp;" hours",""))))&amp;IF(NOT(ISNUMBER($U110)),"; no date",IF($U110&gt;TODAY(),"; date in the future",""))&amp;IF(AND($AE110&lt;&gt;"",ISNUMBER($U110)),IF(COUNTIFS($AE$2:$AE$1001,$AE110,$U$2:$U$1001,$U110,$Y$2:$Y$1001,$Y110)&gt;1,"; possible duplicate",""),""),3,300)))</f>
        <v/>
      </c>
      <c r="AE110" s="26">
        <f>IF(IFERROR(TRIM(INDEX($A110:$P110,MATCH(Settings!$B$11,$A$1:$P$1,0))&amp;""),"")&lt;&gt;"",LOWER(IFERROR(TRIM(INDEX($A110:$P110,MATCH(Settings!$B$11,$A$1:$P$1,0))&amp;""),"")),LOWER(IFERROR(TRIM(INDEX($A110:$P110,MATCH(Settings!$B$10,$A$1:$P$1,0))&amp;""),"")))</f>
        <v/>
      </c>
      <c r="AF110" s="26">
        <f>IF($AE110="","",IF(COUNTIF($AE$2:$AE110,$AE110)=1,MAX($AF$1:$AF109)+1,""))</f>
        <v/>
      </c>
      <c r="AG110" s="26">
        <f>IF(OR($AE110="",NOT(ISNUMBER($V110))),"",IF(COUNTIFS($AE$2:$AE110,$AE110,$V$2:$V110,$V110)=1,1,0))</f>
        <v/>
      </c>
      <c r="AH110" s="26">
        <f>IF(ISNUMBER($U110),$U110,0)</f>
        <v/>
      </c>
    </row>
    <row r="111">
      <c r="R111" s="27" t="n"/>
      <c r="S111" s="27" t="n"/>
      <c r="U111" s="21">
        <f>IF(ISNUMBER(IFERROR(IF(TRIM(INDEX($A111:$P111,MATCH(Settings!$B$9,$A$1:$P$1,0))&amp;"")="","",IF(ISNUMBER(INDEX($A111:$P111,MATCH(Settings!$B$9,$A$1:$P$1,0))),INT(INDEX($A111:$P111,MATCH(Settings!$B$9,$A$1:$P$1,0))),DATE(VALUE(LEFT(INDEX($A111:$P111,MATCH(Settings!$B$9,$A$1:$P$1,0)),4)),VALUE(MID(INDEX($A111:$P111,MATCH(Settings!$B$9,$A$1:$P$1,0)),6,2)),VALUE(MID(INDEX($A111:$P111,MATCH(Settings!$B$9,$A$1:$P$1,0)),9,2))))),"")),IFERROR(IF(TRIM(INDEX($A111:$P111,MATCH(Settings!$B$9,$A$1:$P$1,0))&amp;"")="","",IF(ISNUMBER(INDEX($A111:$P111,MATCH(Settings!$B$9,$A$1:$P$1,0))),INT(INDEX($A111:$P111,MATCH(Settings!$B$9,$A$1:$P$1,0))),DATE(VALUE(LEFT(INDEX($A111:$P111,MATCH(Settings!$B$9,$A$1:$P$1,0)),4)),VALUE(MID(INDEX($A111:$P111,MATCH(Settings!$B$9,$A$1:$P$1,0)),6,2)),VALUE(MID(INDEX($A111:$P111,MATCH(Settings!$B$9,$A$1:$P$1,0)),9,2))))),""),IFERROR(INT(IFERROR(IF(ISNUMBER(INDEX($A111:$P111,MATCH(Settings!$B$8,$A$1:$P$1,0))),INDEX($A111:$P111,MATCH(Settings!$B$8,$A$1:$P$1,0)),DATE(VALUE(LEFT(IFERROR(TRIM(INDEX($A111:$P111,MATCH(Settings!$B$8,$A$1:$P$1,0))&amp;""),""),4)),VALUE(MID(IFERROR(TRIM(INDEX($A111:$P111,MATCH(Settings!$B$8,$A$1:$P$1,0))&amp;""),""),6,2)),VALUE(MID(IFERROR(TRIM(INDEX($A111:$P111,MATCH(Settings!$B$8,$A$1:$P$1,0))&amp;""),""),9,2)))+TIME(VALUE(MID(IFERROR(TRIM(INDEX($A111:$P111,MATCH(Settings!$B$8,$A$1:$P$1,0))&amp;""),""),12,2)),VALUE(MID(IFERROR(TRIM(INDEX($A111:$P111,MATCH(Settings!$B$8,$A$1:$P$1,0))&amp;""),""),15,2)),VALUE(MID(IFERROR(TRIM(INDEX($A111:$P111,MATCH(Settings!$B$8,$A$1:$P$1,0))&amp;""),""),18,2)))),"")),""))</f>
        <v/>
      </c>
      <c r="V111" s="22">
        <f>IF(ISNUMBER($U111),DATE(YEAR($U111),MONTH($U111),1),"")</f>
        <v/>
      </c>
      <c r="W111" s="23">
        <f>IF(IFERROR(TRIM(INDEX($A111:$P111,MATCH(Settings!$B$10,$A$1:$P$1,0))&amp;""),"")&lt;&gt;"",IFERROR(TRIM(INDEX($A111:$P111,MATCH(Settings!$B$10,$A$1:$P$1,0))&amp;""),""),IFERROR(TRIM(INDEX($A111:$P111,MATCH(Settings!$B$11,$A$1:$P$1,0))&amp;""),""))</f>
        <v/>
      </c>
      <c r="X111" s="23">
        <f>IFERROR(TRIM(INDEX($A111:$P111,MATCH(Settings!$B$11,$A$1:$P$1,0))&amp;""),"")</f>
        <v/>
      </c>
      <c r="Y111" s="23">
        <f>IFERROR(TRIM(INDEX($A111:$P111,MATCH(Settings!$B$12,$A$1:$P$1,0))&amp;""),"")</f>
        <v/>
      </c>
      <c r="Z111" s="23">
        <f>IFERROR(TRIM(INDEX($A111:$P111,MATCH(Settings!$B$15,$A$1:$P$1,0))&amp;""),"")</f>
        <v/>
      </c>
      <c r="AA111" s="24">
        <f>IFERROR(IF(TRIM(INDEX($A111:$P111,MATCH(Settings!$B$13,$A$1:$P$1,0))&amp;"")="","",VALUE(TRIM(INDEX($A111:$P111,MATCH(Settings!$B$13,$A$1:$P$1,0))&amp;""))),"")</f>
        <v/>
      </c>
      <c r="AB111" s="24">
        <f>IF(NOT(ISNUMBER($AA111)),"",IF(TRIM($R111&amp;"")="Yes",$AA111,0))</f>
        <v/>
      </c>
      <c r="AC111" s="25">
        <f>IF(OR(NOT(ISNUMBER($AB111)),NOT(ISNUMBER(Settings!$D$2))),"",$AB111*Settings!$D$2)</f>
        <v/>
      </c>
      <c r="AD111" s="23">
        <f>IF(AND($AE111="",IFERROR(TRIM(INDEX($A111:$P111,MATCH(Settings!$B$13,$A$1:$P$1,0))&amp;""),"")=""),"",IF((IF($AE111="","; no name or email","")&amp;IF(IFERROR(TRIM(INDEX($A111:$P111,MATCH(Settings!$B$13,$A$1:$P$1,0))&amp;""),"")="","; no hours",IF(NOT(ISNUMBER($AA111)),"; hours not a number",IF($AA111&lt;=0,"; hours zero or less",IF(AND(ISNUMBER(Settings!$D$3),$AA111&gt;Settings!$D$3),"; over "&amp;Settings!$D$3&amp;" hours",""))))&amp;IF(NOT(ISNUMBER($U111)),"; no date",IF($U111&gt;TODAY(),"; date in the future",""))&amp;IF(AND($AE111&lt;&gt;"",ISNUMBER($U111)),IF(COUNTIFS($AE$2:$AE$1001,$AE111,$U$2:$U$1001,$U111,$Y$2:$Y$1001,$Y111)&gt;1,"; possible duplicate",""),""))="","OK",MID(IF($AE111="","; no name or email","")&amp;IF(IFERROR(TRIM(INDEX($A111:$P111,MATCH(Settings!$B$13,$A$1:$P$1,0))&amp;""),"")="","; no hours",IF(NOT(ISNUMBER($AA111)),"; hours not a number",IF($AA111&lt;=0,"; hours zero or less",IF(AND(ISNUMBER(Settings!$D$3),$AA111&gt;Settings!$D$3),"; over "&amp;Settings!$D$3&amp;" hours",""))))&amp;IF(NOT(ISNUMBER($U111)),"; no date",IF($U111&gt;TODAY(),"; date in the future",""))&amp;IF(AND($AE111&lt;&gt;"",ISNUMBER($U111)),IF(COUNTIFS($AE$2:$AE$1001,$AE111,$U$2:$U$1001,$U111,$Y$2:$Y$1001,$Y111)&gt;1,"; possible duplicate",""),""),3,300)))</f>
        <v/>
      </c>
      <c r="AE111" s="26">
        <f>IF(IFERROR(TRIM(INDEX($A111:$P111,MATCH(Settings!$B$11,$A$1:$P$1,0))&amp;""),"")&lt;&gt;"",LOWER(IFERROR(TRIM(INDEX($A111:$P111,MATCH(Settings!$B$11,$A$1:$P$1,0))&amp;""),"")),LOWER(IFERROR(TRIM(INDEX($A111:$P111,MATCH(Settings!$B$10,$A$1:$P$1,0))&amp;""),"")))</f>
        <v/>
      </c>
      <c r="AF111" s="26">
        <f>IF($AE111="","",IF(COUNTIF($AE$2:$AE111,$AE111)=1,MAX($AF$1:$AF110)+1,""))</f>
        <v/>
      </c>
      <c r="AG111" s="26">
        <f>IF(OR($AE111="",NOT(ISNUMBER($V111))),"",IF(COUNTIFS($AE$2:$AE111,$AE111,$V$2:$V111,$V111)=1,1,0))</f>
        <v/>
      </c>
      <c r="AH111" s="26">
        <f>IF(ISNUMBER($U111),$U111,0)</f>
        <v/>
      </c>
    </row>
    <row r="112">
      <c r="R112" s="27" t="n"/>
      <c r="S112" s="27" t="n"/>
      <c r="U112" s="21">
        <f>IF(ISNUMBER(IFERROR(IF(TRIM(INDEX($A112:$P112,MATCH(Settings!$B$9,$A$1:$P$1,0))&amp;"")="","",IF(ISNUMBER(INDEX($A112:$P112,MATCH(Settings!$B$9,$A$1:$P$1,0))),INT(INDEX($A112:$P112,MATCH(Settings!$B$9,$A$1:$P$1,0))),DATE(VALUE(LEFT(INDEX($A112:$P112,MATCH(Settings!$B$9,$A$1:$P$1,0)),4)),VALUE(MID(INDEX($A112:$P112,MATCH(Settings!$B$9,$A$1:$P$1,0)),6,2)),VALUE(MID(INDEX($A112:$P112,MATCH(Settings!$B$9,$A$1:$P$1,0)),9,2))))),"")),IFERROR(IF(TRIM(INDEX($A112:$P112,MATCH(Settings!$B$9,$A$1:$P$1,0))&amp;"")="","",IF(ISNUMBER(INDEX($A112:$P112,MATCH(Settings!$B$9,$A$1:$P$1,0))),INT(INDEX($A112:$P112,MATCH(Settings!$B$9,$A$1:$P$1,0))),DATE(VALUE(LEFT(INDEX($A112:$P112,MATCH(Settings!$B$9,$A$1:$P$1,0)),4)),VALUE(MID(INDEX($A112:$P112,MATCH(Settings!$B$9,$A$1:$P$1,0)),6,2)),VALUE(MID(INDEX($A112:$P112,MATCH(Settings!$B$9,$A$1:$P$1,0)),9,2))))),""),IFERROR(INT(IFERROR(IF(ISNUMBER(INDEX($A112:$P112,MATCH(Settings!$B$8,$A$1:$P$1,0))),INDEX($A112:$P112,MATCH(Settings!$B$8,$A$1:$P$1,0)),DATE(VALUE(LEFT(IFERROR(TRIM(INDEX($A112:$P112,MATCH(Settings!$B$8,$A$1:$P$1,0))&amp;""),""),4)),VALUE(MID(IFERROR(TRIM(INDEX($A112:$P112,MATCH(Settings!$B$8,$A$1:$P$1,0))&amp;""),""),6,2)),VALUE(MID(IFERROR(TRIM(INDEX($A112:$P112,MATCH(Settings!$B$8,$A$1:$P$1,0))&amp;""),""),9,2)))+TIME(VALUE(MID(IFERROR(TRIM(INDEX($A112:$P112,MATCH(Settings!$B$8,$A$1:$P$1,0))&amp;""),""),12,2)),VALUE(MID(IFERROR(TRIM(INDEX($A112:$P112,MATCH(Settings!$B$8,$A$1:$P$1,0))&amp;""),""),15,2)),VALUE(MID(IFERROR(TRIM(INDEX($A112:$P112,MATCH(Settings!$B$8,$A$1:$P$1,0))&amp;""),""),18,2)))),"")),""))</f>
        <v/>
      </c>
      <c r="V112" s="22">
        <f>IF(ISNUMBER($U112),DATE(YEAR($U112),MONTH($U112),1),"")</f>
        <v/>
      </c>
      <c r="W112" s="23">
        <f>IF(IFERROR(TRIM(INDEX($A112:$P112,MATCH(Settings!$B$10,$A$1:$P$1,0))&amp;""),"")&lt;&gt;"",IFERROR(TRIM(INDEX($A112:$P112,MATCH(Settings!$B$10,$A$1:$P$1,0))&amp;""),""),IFERROR(TRIM(INDEX($A112:$P112,MATCH(Settings!$B$11,$A$1:$P$1,0))&amp;""),""))</f>
        <v/>
      </c>
      <c r="X112" s="23">
        <f>IFERROR(TRIM(INDEX($A112:$P112,MATCH(Settings!$B$11,$A$1:$P$1,0))&amp;""),"")</f>
        <v/>
      </c>
      <c r="Y112" s="23">
        <f>IFERROR(TRIM(INDEX($A112:$P112,MATCH(Settings!$B$12,$A$1:$P$1,0))&amp;""),"")</f>
        <v/>
      </c>
      <c r="Z112" s="23">
        <f>IFERROR(TRIM(INDEX($A112:$P112,MATCH(Settings!$B$15,$A$1:$P$1,0))&amp;""),"")</f>
        <v/>
      </c>
      <c r="AA112" s="24">
        <f>IFERROR(IF(TRIM(INDEX($A112:$P112,MATCH(Settings!$B$13,$A$1:$P$1,0))&amp;"")="","",VALUE(TRIM(INDEX($A112:$P112,MATCH(Settings!$B$13,$A$1:$P$1,0))&amp;""))),"")</f>
        <v/>
      </c>
      <c r="AB112" s="24">
        <f>IF(NOT(ISNUMBER($AA112)),"",IF(TRIM($R112&amp;"")="Yes",$AA112,0))</f>
        <v/>
      </c>
      <c r="AC112" s="25">
        <f>IF(OR(NOT(ISNUMBER($AB112)),NOT(ISNUMBER(Settings!$D$2))),"",$AB112*Settings!$D$2)</f>
        <v/>
      </c>
      <c r="AD112" s="23">
        <f>IF(AND($AE112="",IFERROR(TRIM(INDEX($A112:$P112,MATCH(Settings!$B$13,$A$1:$P$1,0))&amp;""),"")=""),"",IF((IF($AE112="","; no name or email","")&amp;IF(IFERROR(TRIM(INDEX($A112:$P112,MATCH(Settings!$B$13,$A$1:$P$1,0))&amp;""),"")="","; no hours",IF(NOT(ISNUMBER($AA112)),"; hours not a number",IF($AA112&lt;=0,"; hours zero or less",IF(AND(ISNUMBER(Settings!$D$3),$AA112&gt;Settings!$D$3),"; over "&amp;Settings!$D$3&amp;" hours",""))))&amp;IF(NOT(ISNUMBER($U112)),"; no date",IF($U112&gt;TODAY(),"; date in the future",""))&amp;IF(AND($AE112&lt;&gt;"",ISNUMBER($U112)),IF(COUNTIFS($AE$2:$AE$1001,$AE112,$U$2:$U$1001,$U112,$Y$2:$Y$1001,$Y112)&gt;1,"; possible duplicate",""),""))="","OK",MID(IF($AE112="","; no name or email","")&amp;IF(IFERROR(TRIM(INDEX($A112:$P112,MATCH(Settings!$B$13,$A$1:$P$1,0))&amp;""),"")="","; no hours",IF(NOT(ISNUMBER($AA112)),"; hours not a number",IF($AA112&lt;=0,"; hours zero or less",IF(AND(ISNUMBER(Settings!$D$3),$AA112&gt;Settings!$D$3),"; over "&amp;Settings!$D$3&amp;" hours",""))))&amp;IF(NOT(ISNUMBER($U112)),"; no date",IF($U112&gt;TODAY(),"; date in the future",""))&amp;IF(AND($AE112&lt;&gt;"",ISNUMBER($U112)),IF(COUNTIFS($AE$2:$AE$1001,$AE112,$U$2:$U$1001,$U112,$Y$2:$Y$1001,$Y112)&gt;1,"; possible duplicate",""),""),3,300)))</f>
        <v/>
      </c>
      <c r="AE112" s="26">
        <f>IF(IFERROR(TRIM(INDEX($A112:$P112,MATCH(Settings!$B$11,$A$1:$P$1,0))&amp;""),"")&lt;&gt;"",LOWER(IFERROR(TRIM(INDEX($A112:$P112,MATCH(Settings!$B$11,$A$1:$P$1,0))&amp;""),"")),LOWER(IFERROR(TRIM(INDEX($A112:$P112,MATCH(Settings!$B$10,$A$1:$P$1,0))&amp;""),"")))</f>
        <v/>
      </c>
      <c r="AF112" s="26">
        <f>IF($AE112="","",IF(COUNTIF($AE$2:$AE112,$AE112)=1,MAX($AF$1:$AF111)+1,""))</f>
        <v/>
      </c>
      <c r="AG112" s="26">
        <f>IF(OR($AE112="",NOT(ISNUMBER($V112))),"",IF(COUNTIFS($AE$2:$AE112,$AE112,$V$2:$V112,$V112)=1,1,0))</f>
        <v/>
      </c>
      <c r="AH112" s="26">
        <f>IF(ISNUMBER($U112),$U112,0)</f>
        <v/>
      </c>
    </row>
    <row r="113">
      <c r="R113" s="27" t="n"/>
      <c r="S113" s="27" t="n"/>
      <c r="U113" s="21">
        <f>IF(ISNUMBER(IFERROR(IF(TRIM(INDEX($A113:$P113,MATCH(Settings!$B$9,$A$1:$P$1,0))&amp;"")="","",IF(ISNUMBER(INDEX($A113:$P113,MATCH(Settings!$B$9,$A$1:$P$1,0))),INT(INDEX($A113:$P113,MATCH(Settings!$B$9,$A$1:$P$1,0))),DATE(VALUE(LEFT(INDEX($A113:$P113,MATCH(Settings!$B$9,$A$1:$P$1,0)),4)),VALUE(MID(INDEX($A113:$P113,MATCH(Settings!$B$9,$A$1:$P$1,0)),6,2)),VALUE(MID(INDEX($A113:$P113,MATCH(Settings!$B$9,$A$1:$P$1,0)),9,2))))),"")),IFERROR(IF(TRIM(INDEX($A113:$P113,MATCH(Settings!$B$9,$A$1:$P$1,0))&amp;"")="","",IF(ISNUMBER(INDEX($A113:$P113,MATCH(Settings!$B$9,$A$1:$P$1,0))),INT(INDEX($A113:$P113,MATCH(Settings!$B$9,$A$1:$P$1,0))),DATE(VALUE(LEFT(INDEX($A113:$P113,MATCH(Settings!$B$9,$A$1:$P$1,0)),4)),VALUE(MID(INDEX($A113:$P113,MATCH(Settings!$B$9,$A$1:$P$1,0)),6,2)),VALUE(MID(INDEX($A113:$P113,MATCH(Settings!$B$9,$A$1:$P$1,0)),9,2))))),""),IFERROR(INT(IFERROR(IF(ISNUMBER(INDEX($A113:$P113,MATCH(Settings!$B$8,$A$1:$P$1,0))),INDEX($A113:$P113,MATCH(Settings!$B$8,$A$1:$P$1,0)),DATE(VALUE(LEFT(IFERROR(TRIM(INDEX($A113:$P113,MATCH(Settings!$B$8,$A$1:$P$1,0))&amp;""),""),4)),VALUE(MID(IFERROR(TRIM(INDEX($A113:$P113,MATCH(Settings!$B$8,$A$1:$P$1,0))&amp;""),""),6,2)),VALUE(MID(IFERROR(TRIM(INDEX($A113:$P113,MATCH(Settings!$B$8,$A$1:$P$1,0))&amp;""),""),9,2)))+TIME(VALUE(MID(IFERROR(TRIM(INDEX($A113:$P113,MATCH(Settings!$B$8,$A$1:$P$1,0))&amp;""),""),12,2)),VALUE(MID(IFERROR(TRIM(INDEX($A113:$P113,MATCH(Settings!$B$8,$A$1:$P$1,0))&amp;""),""),15,2)),VALUE(MID(IFERROR(TRIM(INDEX($A113:$P113,MATCH(Settings!$B$8,$A$1:$P$1,0))&amp;""),""),18,2)))),"")),""))</f>
        <v/>
      </c>
      <c r="V113" s="22">
        <f>IF(ISNUMBER($U113),DATE(YEAR($U113),MONTH($U113),1),"")</f>
        <v/>
      </c>
      <c r="W113" s="23">
        <f>IF(IFERROR(TRIM(INDEX($A113:$P113,MATCH(Settings!$B$10,$A$1:$P$1,0))&amp;""),"")&lt;&gt;"",IFERROR(TRIM(INDEX($A113:$P113,MATCH(Settings!$B$10,$A$1:$P$1,0))&amp;""),""),IFERROR(TRIM(INDEX($A113:$P113,MATCH(Settings!$B$11,$A$1:$P$1,0))&amp;""),""))</f>
        <v/>
      </c>
      <c r="X113" s="23">
        <f>IFERROR(TRIM(INDEX($A113:$P113,MATCH(Settings!$B$11,$A$1:$P$1,0))&amp;""),"")</f>
        <v/>
      </c>
      <c r="Y113" s="23">
        <f>IFERROR(TRIM(INDEX($A113:$P113,MATCH(Settings!$B$12,$A$1:$P$1,0))&amp;""),"")</f>
        <v/>
      </c>
      <c r="Z113" s="23">
        <f>IFERROR(TRIM(INDEX($A113:$P113,MATCH(Settings!$B$15,$A$1:$P$1,0))&amp;""),"")</f>
        <v/>
      </c>
      <c r="AA113" s="24">
        <f>IFERROR(IF(TRIM(INDEX($A113:$P113,MATCH(Settings!$B$13,$A$1:$P$1,0))&amp;"")="","",VALUE(TRIM(INDEX($A113:$P113,MATCH(Settings!$B$13,$A$1:$P$1,0))&amp;""))),"")</f>
        <v/>
      </c>
      <c r="AB113" s="24">
        <f>IF(NOT(ISNUMBER($AA113)),"",IF(TRIM($R113&amp;"")="Yes",$AA113,0))</f>
        <v/>
      </c>
      <c r="AC113" s="25">
        <f>IF(OR(NOT(ISNUMBER($AB113)),NOT(ISNUMBER(Settings!$D$2))),"",$AB113*Settings!$D$2)</f>
        <v/>
      </c>
      <c r="AD113" s="23">
        <f>IF(AND($AE113="",IFERROR(TRIM(INDEX($A113:$P113,MATCH(Settings!$B$13,$A$1:$P$1,0))&amp;""),"")=""),"",IF((IF($AE113="","; no name or email","")&amp;IF(IFERROR(TRIM(INDEX($A113:$P113,MATCH(Settings!$B$13,$A$1:$P$1,0))&amp;""),"")="","; no hours",IF(NOT(ISNUMBER($AA113)),"; hours not a number",IF($AA113&lt;=0,"; hours zero or less",IF(AND(ISNUMBER(Settings!$D$3),$AA113&gt;Settings!$D$3),"; over "&amp;Settings!$D$3&amp;" hours",""))))&amp;IF(NOT(ISNUMBER($U113)),"; no date",IF($U113&gt;TODAY(),"; date in the future",""))&amp;IF(AND($AE113&lt;&gt;"",ISNUMBER($U113)),IF(COUNTIFS($AE$2:$AE$1001,$AE113,$U$2:$U$1001,$U113,$Y$2:$Y$1001,$Y113)&gt;1,"; possible duplicate",""),""))="","OK",MID(IF($AE113="","; no name or email","")&amp;IF(IFERROR(TRIM(INDEX($A113:$P113,MATCH(Settings!$B$13,$A$1:$P$1,0))&amp;""),"")="","; no hours",IF(NOT(ISNUMBER($AA113)),"; hours not a number",IF($AA113&lt;=0,"; hours zero or less",IF(AND(ISNUMBER(Settings!$D$3),$AA113&gt;Settings!$D$3),"; over "&amp;Settings!$D$3&amp;" hours",""))))&amp;IF(NOT(ISNUMBER($U113)),"; no date",IF($U113&gt;TODAY(),"; date in the future",""))&amp;IF(AND($AE113&lt;&gt;"",ISNUMBER($U113)),IF(COUNTIFS($AE$2:$AE$1001,$AE113,$U$2:$U$1001,$U113,$Y$2:$Y$1001,$Y113)&gt;1,"; possible duplicate",""),""),3,300)))</f>
        <v/>
      </c>
      <c r="AE113" s="26">
        <f>IF(IFERROR(TRIM(INDEX($A113:$P113,MATCH(Settings!$B$11,$A$1:$P$1,0))&amp;""),"")&lt;&gt;"",LOWER(IFERROR(TRIM(INDEX($A113:$P113,MATCH(Settings!$B$11,$A$1:$P$1,0))&amp;""),"")),LOWER(IFERROR(TRIM(INDEX($A113:$P113,MATCH(Settings!$B$10,$A$1:$P$1,0))&amp;""),"")))</f>
        <v/>
      </c>
      <c r="AF113" s="26">
        <f>IF($AE113="","",IF(COUNTIF($AE$2:$AE113,$AE113)=1,MAX($AF$1:$AF112)+1,""))</f>
        <v/>
      </c>
      <c r="AG113" s="26">
        <f>IF(OR($AE113="",NOT(ISNUMBER($V113))),"",IF(COUNTIFS($AE$2:$AE113,$AE113,$V$2:$V113,$V113)=1,1,0))</f>
        <v/>
      </c>
      <c r="AH113" s="26">
        <f>IF(ISNUMBER($U113),$U113,0)</f>
        <v/>
      </c>
    </row>
    <row r="114">
      <c r="R114" s="27" t="n"/>
      <c r="S114" s="27" t="n"/>
      <c r="U114" s="21">
        <f>IF(ISNUMBER(IFERROR(IF(TRIM(INDEX($A114:$P114,MATCH(Settings!$B$9,$A$1:$P$1,0))&amp;"")="","",IF(ISNUMBER(INDEX($A114:$P114,MATCH(Settings!$B$9,$A$1:$P$1,0))),INT(INDEX($A114:$P114,MATCH(Settings!$B$9,$A$1:$P$1,0))),DATE(VALUE(LEFT(INDEX($A114:$P114,MATCH(Settings!$B$9,$A$1:$P$1,0)),4)),VALUE(MID(INDEX($A114:$P114,MATCH(Settings!$B$9,$A$1:$P$1,0)),6,2)),VALUE(MID(INDEX($A114:$P114,MATCH(Settings!$B$9,$A$1:$P$1,0)),9,2))))),"")),IFERROR(IF(TRIM(INDEX($A114:$P114,MATCH(Settings!$B$9,$A$1:$P$1,0))&amp;"")="","",IF(ISNUMBER(INDEX($A114:$P114,MATCH(Settings!$B$9,$A$1:$P$1,0))),INT(INDEX($A114:$P114,MATCH(Settings!$B$9,$A$1:$P$1,0))),DATE(VALUE(LEFT(INDEX($A114:$P114,MATCH(Settings!$B$9,$A$1:$P$1,0)),4)),VALUE(MID(INDEX($A114:$P114,MATCH(Settings!$B$9,$A$1:$P$1,0)),6,2)),VALUE(MID(INDEX($A114:$P114,MATCH(Settings!$B$9,$A$1:$P$1,0)),9,2))))),""),IFERROR(INT(IFERROR(IF(ISNUMBER(INDEX($A114:$P114,MATCH(Settings!$B$8,$A$1:$P$1,0))),INDEX($A114:$P114,MATCH(Settings!$B$8,$A$1:$P$1,0)),DATE(VALUE(LEFT(IFERROR(TRIM(INDEX($A114:$P114,MATCH(Settings!$B$8,$A$1:$P$1,0))&amp;""),""),4)),VALUE(MID(IFERROR(TRIM(INDEX($A114:$P114,MATCH(Settings!$B$8,$A$1:$P$1,0))&amp;""),""),6,2)),VALUE(MID(IFERROR(TRIM(INDEX($A114:$P114,MATCH(Settings!$B$8,$A$1:$P$1,0))&amp;""),""),9,2)))+TIME(VALUE(MID(IFERROR(TRIM(INDEX($A114:$P114,MATCH(Settings!$B$8,$A$1:$P$1,0))&amp;""),""),12,2)),VALUE(MID(IFERROR(TRIM(INDEX($A114:$P114,MATCH(Settings!$B$8,$A$1:$P$1,0))&amp;""),""),15,2)),VALUE(MID(IFERROR(TRIM(INDEX($A114:$P114,MATCH(Settings!$B$8,$A$1:$P$1,0))&amp;""),""),18,2)))),"")),""))</f>
        <v/>
      </c>
      <c r="V114" s="22">
        <f>IF(ISNUMBER($U114),DATE(YEAR($U114),MONTH($U114),1),"")</f>
        <v/>
      </c>
      <c r="W114" s="23">
        <f>IF(IFERROR(TRIM(INDEX($A114:$P114,MATCH(Settings!$B$10,$A$1:$P$1,0))&amp;""),"")&lt;&gt;"",IFERROR(TRIM(INDEX($A114:$P114,MATCH(Settings!$B$10,$A$1:$P$1,0))&amp;""),""),IFERROR(TRIM(INDEX($A114:$P114,MATCH(Settings!$B$11,$A$1:$P$1,0))&amp;""),""))</f>
        <v/>
      </c>
      <c r="X114" s="23">
        <f>IFERROR(TRIM(INDEX($A114:$P114,MATCH(Settings!$B$11,$A$1:$P$1,0))&amp;""),"")</f>
        <v/>
      </c>
      <c r="Y114" s="23">
        <f>IFERROR(TRIM(INDEX($A114:$P114,MATCH(Settings!$B$12,$A$1:$P$1,0))&amp;""),"")</f>
        <v/>
      </c>
      <c r="Z114" s="23">
        <f>IFERROR(TRIM(INDEX($A114:$P114,MATCH(Settings!$B$15,$A$1:$P$1,0))&amp;""),"")</f>
        <v/>
      </c>
      <c r="AA114" s="24">
        <f>IFERROR(IF(TRIM(INDEX($A114:$P114,MATCH(Settings!$B$13,$A$1:$P$1,0))&amp;"")="","",VALUE(TRIM(INDEX($A114:$P114,MATCH(Settings!$B$13,$A$1:$P$1,0))&amp;""))),"")</f>
        <v/>
      </c>
      <c r="AB114" s="24">
        <f>IF(NOT(ISNUMBER($AA114)),"",IF(TRIM($R114&amp;"")="Yes",$AA114,0))</f>
        <v/>
      </c>
      <c r="AC114" s="25">
        <f>IF(OR(NOT(ISNUMBER($AB114)),NOT(ISNUMBER(Settings!$D$2))),"",$AB114*Settings!$D$2)</f>
        <v/>
      </c>
      <c r="AD114" s="23">
        <f>IF(AND($AE114="",IFERROR(TRIM(INDEX($A114:$P114,MATCH(Settings!$B$13,$A$1:$P$1,0))&amp;""),"")=""),"",IF((IF($AE114="","; no name or email","")&amp;IF(IFERROR(TRIM(INDEX($A114:$P114,MATCH(Settings!$B$13,$A$1:$P$1,0))&amp;""),"")="","; no hours",IF(NOT(ISNUMBER($AA114)),"; hours not a number",IF($AA114&lt;=0,"; hours zero or less",IF(AND(ISNUMBER(Settings!$D$3),$AA114&gt;Settings!$D$3),"; over "&amp;Settings!$D$3&amp;" hours",""))))&amp;IF(NOT(ISNUMBER($U114)),"; no date",IF($U114&gt;TODAY(),"; date in the future",""))&amp;IF(AND($AE114&lt;&gt;"",ISNUMBER($U114)),IF(COUNTIFS($AE$2:$AE$1001,$AE114,$U$2:$U$1001,$U114,$Y$2:$Y$1001,$Y114)&gt;1,"; possible duplicate",""),""))="","OK",MID(IF($AE114="","; no name or email","")&amp;IF(IFERROR(TRIM(INDEX($A114:$P114,MATCH(Settings!$B$13,$A$1:$P$1,0))&amp;""),"")="","; no hours",IF(NOT(ISNUMBER($AA114)),"; hours not a number",IF($AA114&lt;=0,"; hours zero or less",IF(AND(ISNUMBER(Settings!$D$3),$AA114&gt;Settings!$D$3),"; over "&amp;Settings!$D$3&amp;" hours",""))))&amp;IF(NOT(ISNUMBER($U114)),"; no date",IF($U114&gt;TODAY(),"; date in the future",""))&amp;IF(AND($AE114&lt;&gt;"",ISNUMBER($U114)),IF(COUNTIFS($AE$2:$AE$1001,$AE114,$U$2:$U$1001,$U114,$Y$2:$Y$1001,$Y114)&gt;1,"; possible duplicate",""),""),3,300)))</f>
        <v/>
      </c>
      <c r="AE114" s="26">
        <f>IF(IFERROR(TRIM(INDEX($A114:$P114,MATCH(Settings!$B$11,$A$1:$P$1,0))&amp;""),"")&lt;&gt;"",LOWER(IFERROR(TRIM(INDEX($A114:$P114,MATCH(Settings!$B$11,$A$1:$P$1,0))&amp;""),"")),LOWER(IFERROR(TRIM(INDEX($A114:$P114,MATCH(Settings!$B$10,$A$1:$P$1,0))&amp;""),"")))</f>
        <v/>
      </c>
      <c r="AF114" s="26">
        <f>IF($AE114="","",IF(COUNTIF($AE$2:$AE114,$AE114)=1,MAX($AF$1:$AF113)+1,""))</f>
        <v/>
      </c>
      <c r="AG114" s="26">
        <f>IF(OR($AE114="",NOT(ISNUMBER($V114))),"",IF(COUNTIFS($AE$2:$AE114,$AE114,$V$2:$V114,$V114)=1,1,0))</f>
        <v/>
      </c>
      <c r="AH114" s="26">
        <f>IF(ISNUMBER($U114),$U114,0)</f>
        <v/>
      </c>
    </row>
    <row r="115">
      <c r="R115" s="27" t="n"/>
      <c r="S115" s="27" t="n"/>
      <c r="U115" s="21">
        <f>IF(ISNUMBER(IFERROR(IF(TRIM(INDEX($A115:$P115,MATCH(Settings!$B$9,$A$1:$P$1,0))&amp;"")="","",IF(ISNUMBER(INDEX($A115:$P115,MATCH(Settings!$B$9,$A$1:$P$1,0))),INT(INDEX($A115:$P115,MATCH(Settings!$B$9,$A$1:$P$1,0))),DATE(VALUE(LEFT(INDEX($A115:$P115,MATCH(Settings!$B$9,$A$1:$P$1,0)),4)),VALUE(MID(INDEX($A115:$P115,MATCH(Settings!$B$9,$A$1:$P$1,0)),6,2)),VALUE(MID(INDEX($A115:$P115,MATCH(Settings!$B$9,$A$1:$P$1,0)),9,2))))),"")),IFERROR(IF(TRIM(INDEX($A115:$P115,MATCH(Settings!$B$9,$A$1:$P$1,0))&amp;"")="","",IF(ISNUMBER(INDEX($A115:$P115,MATCH(Settings!$B$9,$A$1:$P$1,0))),INT(INDEX($A115:$P115,MATCH(Settings!$B$9,$A$1:$P$1,0))),DATE(VALUE(LEFT(INDEX($A115:$P115,MATCH(Settings!$B$9,$A$1:$P$1,0)),4)),VALUE(MID(INDEX($A115:$P115,MATCH(Settings!$B$9,$A$1:$P$1,0)),6,2)),VALUE(MID(INDEX($A115:$P115,MATCH(Settings!$B$9,$A$1:$P$1,0)),9,2))))),""),IFERROR(INT(IFERROR(IF(ISNUMBER(INDEX($A115:$P115,MATCH(Settings!$B$8,$A$1:$P$1,0))),INDEX($A115:$P115,MATCH(Settings!$B$8,$A$1:$P$1,0)),DATE(VALUE(LEFT(IFERROR(TRIM(INDEX($A115:$P115,MATCH(Settings!$B$8,$A$1:$P$1,0))&amp;""),""),4)),VALUE(MID(IFERROR(TRIM(INDEX($A115:$P115,MATCH(Settings!$B$8,$A$1:$P$1,0))&amp;""),""),6,2)),VALUE(MID(IFERROR(TRIM(INDEX($A115:$P115,MATCH(Settings!$B$8,$A$1:$P$1,0))&amp;""),""),9,2)))+TIME(VALUE(MID(IFERROR(TRIM(INDEX($A115:$P115,MATCH(Settings!$B$8,$A$1:$P$1,0))&amp;""),""),12,2)),VALUE(MID(IFERROR(TRIM(INDEX($A115:$P115,MATCH(Settings!$B$8,$A$1:$P$1,0))&amp;""),""),15,2)),VALUE(MID(IFERROR(TRIM(INDEX($A115:$P115,MATCH(Settings!$B$8,$A$1:$P$1,0))&amp;""),""),18,2)))),"")),""))</f>
        <v/>
      </c>
      <c r="V115" s="22">
        <f>IF(ISNUMBER($U115),DATE(YEAR($U115),MONTH($U115),1),"")</f>
        <v/>
      </c>
      <c r="W115" s="23">
        <f>IF(IFERROR(TRIM(INDEX($A115:$P115,MATCH(Settings!$B$10,$A$1:$P$1,0))&amp;""),"")&lt;&gt;"",IFERROR(TRIM(INDEX($A115:$P115,MATCH(Settings!$B$10,$A$1:$P$1,0))&amp;""),""),IFERROR(TRIM(INDEX($A115:$P115,MATCH(Settings!$B$11,$A$1:$P$1,0))&amp;""),""))</f>
        <v/>
      </c>
      <c r="X115" s="23">
        <f>IFERROR(TRIM(INDEX($A115:$P115,MATCH(Settings!$B$11,$A$1:$P$1,0))&amp;""),"")</f>
        <v/>
      </c>
      <c r="Y115" s="23">
        <f>IFERROR(TRIM(INDEX($A115:$P115,MATCH(Settings!$B$12,$A$1:$P$1,0))&amp;""),"")</f>
        <v/>
      </c>
      <c r="Z115" s="23">
        <f>IFERROR(TRIM(INDEX($A115:$P115,MATCH(Settings!$B$15,$A$1:$P$1,0))&amp;""),"")</f>
        <v/>
      </c>
      <c r="AA115" s="24">
        <f>IFERROR(IF(TRIM(INDEX($A115:$P115,MATCH(Settings!$B$13,$A$1:$P$1,0))&amp;"")="","",VALUE(TRIM(INDEX($A115:$P115,MATCH(Settings!$B$13,$A$1:$P$1,0))&amp;""))),"")</f>
        <v/>
      </c>
      <c r="AB115" s="24">
        <f>IF(NOT(ISNUMBER($AA115)),"",IF(TRIM($R115&amp;"")="Yes",$AA115,0))</f>
        <v/>
      </c>
      <c r="AC115" s="25">
        <f>IF(OR(NOT(ISNUMBER($AB115)),NOT(ISNUMBER(Settings!$D$2))),"",$AB115*Settings!$D$2)</f>
        <v/>
      </c>
      <c r="AD115" s="23">
        <f>IF(AND($AE115="",IFERROR(TRIM(INDEX($A115:$P115,MATCH(Settings!$B$13,$A$1:$P$1,0))&amp;""),"")=""),"",IF((IF($AE115="","; no name or email","")&amp;IF(IFERROR(TRIM(INDEX($A115:$P115,MATCH(Settings!$B$13,$A$1:$P$1,0))&amp;""),"")="","; no hours",IF(NOT(ISNUMBER($AA115)),"; hours not a number",IF($AA115&lt;=0,"; hours zero or less",IF(AND(ISNUMBER(Settings!$D$3),$AA115&gt;Settings!$D$3),"; over "&amp;Settings!$D$3&amp;" hours",""))))&amp;IF(NOT(ISNUMBER($U115)),"; no date",IF($U115&gt;TODAY(),"; date in the future",""))&amp;IF(AND($AE115&lt;&gt;"",ISNUMBER($U115)),IF(COUNTIFS($AE$2:$AE$1001,$AE115,$U$2:$U$1001,$U115,$Y$2:$Y$1001,$Y115)&gt;1,"; possible duplicate",""),""))="","OK",MID(IF($AE115="","; no name or email","")&amp;IF(IFERROR(TRIM(INDEX($A115:$P115,MATCH(Settings!$B$13,$A$1:$P$1,0))&amp;""),"")="","; no hours",IF(NOT(ISNUMBER($AA115)),"; hours not a number",IF($AA115&lt;=0,"; hours zero or less",IF(AND(ISNUMBER(Settings!$D$3),$AA115&gt;Settings!$D$3),"; over "&amp;Settings!$D$3&amp;" hours",""))))&amp;IF(NOT(ISNUMBER($U115)),"; no date",IF($U115&gt;TODAY(),"; date in the future",""))&amp;IF(AND($AE115&lt;&gt;"",ISNUMBER($U115)),IF(COUNTIFS($AE$2:$AE$1001,$AE115,$U$2:$U$1001,$U115,$Y$2:$Y$1001,$Y115)&gt;1,"; possible duplicate",""),""),3,300)))</f>
        <v/>
      </c>
      <c r="AE115" s="26">
        <f>IF(IFERROR(TRIM(INDEX($A115:$P115,MATCH(Settings!$B$11,$A$1:$P$1,0))&amp;""),"")&lt;&gt;"",LOWER(IFERROR(TRIM(INDEX($A115:$P115,MATCH(Settings!$B$11,$A$1:$P$1,0))&amp;""),"")),LOWER(IFERROR(TRIM(INDEX($A115:$P115,MATCH(Settings!$B$10,$A$1:$P$1,0))&amp;""),"")))</f>
        <v/>
      </c>
      <c r="AF115" s="26">
        <f>IF($AE115="","",IF(COUNTIF($AE$2:$AE115,$AE115)=1,MAX($AF$1:$AF114)+1,""))</f>
        <v/>
      </c>
      <c r="AG115" s="26">
        <f>IF(OR($AE115="",NOT(ISNUMBER($V115))),"",IF(COUNTIFS($AE$2:$AE115,$AE115,$V$2:$V115,$V115)=1,1,0))</f>
        <v/>
      </c>
      <c r="AH115" s="26">
        <f>IF(ISNUMBER($U115),$U115,0)</f>
        <v/>
      </c>
    </row>
    <row r="116">
      <c r="R116" s="27" t="n"/>
      <c r="S116" s="27" t="n"/>
      <c r="U116" s="21">
        <f>IF(ISNUMBER(IFERROR(IF(TRIM(INDEX($A116:$P116,MATCH(Settings!$B$9,$A$1:$P$1,0))&amp;"")="","",IF(ISNUMBER(INDEX($A116:$P116,MATCH(Settings!$B$9,$A$1:$P$1,0))),INT(INDEX($A116:$P116,MATCH(Settings!$B$9,$A$1:$P$1,0))),DATE(VALUE(LEFT(INDEX($A116:$P116,MATCH(Settings!$B$9,$A$1:$P$1,0)),4)),VALUE(MID(INDEX($A116:$P116,MATCH(Settings!$B$9,$A$1:$P$1,0)),6,2)),VALUE(MID(INDEX($A116:$P116,MATCH(Settings!$B$9,$A$1:$P$1,0)),9,2))))),"")),IFERROR(IF(TRIM(INDEX($A116:$P116,MATCH(Settings!$B$9,$A$1:$P$1,0))&amp;"")="","",IF(ISNUMBER(INDEX($A116:$P116,MATCH(Settings!$B$9,$A$1:$P$1,0))),INT(INDEX($A116:$P116,MATCH(Settings!$B$9,$A$1:$P$1,0))),DATE(VALUE(LEFT(INDEX($A116:$P116,MATCH(Settings!$B$9,$A$1:$P$1,0)),4)),VALUE(MID(INDEX($A116:$P116,MATCH(Settings!$B$9,$A$1:$P$1,0)),6,2)),VALUE(MID(INDEX($A116:$P116,MATCH(Settings!$B$9,$A$1:$P$1,0)),9,2))))),""),IFERROR(INT(IFERROR(IF(ISNUMBER(INDEX($A116:$P116,MATCH(Settings!$B$8,$A$1:$P$1,0))),INDEX($A116:$P116,MATCH(Settings!$B$8,$A$1:$P$1,0)),DATE(VALUE(LEFT(IFERROR(TRIM(INDEX($A116:$P116,MATCH(Settings!$B$8,$A$1:$P$1,0))&amp;""),""),4)),VALUE(MID(IFERROR(TRIM(INDEX($A116:$P116,MATCH(Settings!$B$8,$A$1:$P$1,0))&amp;""),""),6,2)),VALUE(MID(IFERROR(TRIM(INDEX($A116:$P116,MATCH(Settings!$B$8,$A$1:$P$1,0))&amp;""),""),9,2)))+TIME(VALUE(MID(IFERROR(TRIM(INDEX($A116:$P116,MATCH(Settings!$B$8,$A$1:$P$1,0))&amp;""),""),12,2)),VALUE(MID(IFERROR(TRIM(INDEX($A116:$P116,MATCH(Settings!$B$8,$A$1:$P$1,0))&amp;""),""),15,2)),VALUE(MID(IFERROR(TRIM(INDEX($A116:$P116,MATCH(Settings!$B$8,$A$1:$P$1,0))&amp;""),""),18,2)))),"")),""))</f>
        <v/>
      </c>
      <c r="V116" s="22">
        <f>IF(ISNUMBER($U116),DATE(YEAR($U116),MONTH($U116),1),"")</f>
        <v/>
      </c>
      <c r="W116" s="23">
        <f>IF(IFERROR(TRIM(INDEX($A116:$P116,MATCH(Settings!$B$10,$A$1:$P$1,0))&amp;""),"")&lt;&gt;"",IFERROR(TRIM(INDEX($A116:$P116,MATCH(Settings!$B$10,$A$1:$P$1,0))&amp;""),""),IFERROR(TRIM(INDEX($A116:$P116,MATCH(Settings!$B$11,$A$1:$P$1,0))&amp;""),""))</f>
        <v/>
      </c>
      <c r="X116" s="23">
        <f>IFERROR(TRIM(INDEX($A116:$P116,MATCH(Settings!$B$11,$A$1:$P$1,0))&amp;""),"")</f>
        <v/>
      </c>
      <c r="Y116" s="23">
        <f>IFERROR(TRIM(INDEX($A116:$P116,MATCH(Settings!$B$12,$A$1:$P$1,0))&amp;""),"")</f>
        <v/>
      </c>
      <c r="Z116" s="23">
        <f>IFERROR(TRIM(INDEX($A116:$P116,MATCH(Settings!$B$15,$A$1:$P$1,0))&amp;""),"")</f>
        <v/>
      </c>
      <c r="AA116" s="24">
        <f>IFERROR(IF(TRIM(INDEX($A116:$P116,MATCH(Settings!$B$13,$A$1:$P$1,0))&amp;"")="","",VALUE(TRIM(INDEX($A116:$P116,MATCH(Settings!$B$13,$A$1:$P$1,0))&amp;""))),"")</f>
        <v/>
      </c>
      <c r="AB116" s="24">
        <f>IF(NOT(ISNUMBER($AA116)),"",IF(TRIM($R116&amp;"")="Yes",$AA116,0))</f>
        <v/>
      </c>
      <c r="AC116" s="25">
        <f>IF(OR(NOT(ISNUMBER($AB116)),NOT(ISNUMBER(Settings!$D$2))),"",$AB116*Settings!$D$2)</f>
        <v/>
      </c>
      <c r="AD116" s="23">
        <f>IF(AND($AE116="",IFERROR(TRIM(INDEX($A116:$P116,MATCH(Settings!$B$13,$A$1:$P$1,0))&amp;""),"")=""),"",IF((IF($AE116="","; no name or email","")&amp;IF(IFERROR(TRIM(INDEX($A116:$P116,MATCH(Settings!$B$13,$A$1:$P$1,0))&amp;""),"")="","; no hours",IF(NOT(ISNUMBER($AA116)),"; hours not a number",IF($AA116&lt;=0,"; hours zero or less",IF(AND(ISNUMBER(Settings!$D$3),$AA116&gt;Settings!$D$3),"; over "&amp;Settings!$D$3&amp;" hours",""))))&amp;IF(NOT(ISNUMBER($U116)),"; no date",IF($U116&gt;TODAY(),"; date in the future",""))&amp;IF(AND($AE116&lt;&gt;"",ISNUMBER($U116)),IF(COUNTIFS($AE$2:$AE$1001,$AE116,$U$2:$U$1001,$U116,$Y$2:$Y$1001,$Y116)&gt;1,"; possible duplicate",""),""))="","OK",MID(IF($AE116="","; no name or email","")&amp;IF(IFERROR(TRIM(INDEX($A116:$P116,MATCH(Settings!$B$13,$A$1:$P$1,0))&amp;""),"")="","; no hours",IF(NOT(ISNUMBER($AA116)),"; hours not a number",IF($AA116&lt;=0,"; hours zero or less",IF(AND(ISNUMBER(Settings!$D$3),$AA116&gt;Settings!$D$3),"; over "&amp;Settings!$D$3&amp;" hours",""))))&amp;IF(NOT(ISNUMBER($U116)),"; no date",IF($U116&gt;TODAY(),"; date in the future",""))&amp;IF(AND($AE116&lt;&gt;"",ISNUMBER($U116)),IF(COUNTIFS($AE$2:$AE$1001,$AE116,$U$2:$U$1001,$U116,$Y$2:$Y$1001,$Y116)&gt;1,"; possible duplicate",""),""),3,300)))</f>
        <v/>
      </c>
      <c r="AE116" s="26">
        <f>IF(IFERROR(TRIM(INDEX($A116:$P116,MATCH(Settings!$B$11,$A$1:$P$1,0))&amp;""),"")&lt;&gt;"",LOWER(IFERROR(TRIM(INDEX($A116:$P116,MATCH(Settings!$B$11,$A$1:$P$1,0))&amp;""),"")),LOWER(IFERROR(TRIM(INDEX($A116:$P116,MATCH(Settings!$B$10,$A$1:$P$1,0))&amp;""),"")))</f>
        <v/>
      </c>
      <c r="AF116" s="26">
        <f>IF($AE116="","",IF(COUNTIF($AE$2:$AE116,$AE116)=1,MAX($AF$1:$AF115)+1,""))</f>
        <v/>
      </c>
      <c r="AG116" s="26">
        <f>IF(OR($AE116="",NOT(ISNUMBER($V116))),"",IF(COUNTIFS($AE$2:$AE116,$AE116,$V$2:$V116,$V116)=1,1,0))</f>
        <v/>
      </c>
      <c r="AH116" s="26">
        <f>IF(ISNUMBER($U116),$U116,0)</f>
        <v/>
      </c>
    </row>
    <row r="117">
      <c r="R117" s="27" t="n"/>
      <c r="S117" s="27" t="n"/>
      <c r="U117" s="21">
        <f>IF(ISNUMBER(IFERROR(IF(TRIM(INDEX($A117:$P117,MATCH(Settings!$B$9,$A$1:$P$1,0))&amp;"")="","",IF(ISNUMBER(INDEX($A117:$P117,MATCH(Settings!$B$9,$A$1:$P$1,0))),INT(INDEX($A117:$P117,MATCH(Settings!$B$9,$A$1:$P$1,0))),DATE(VALUE(LEFT(INDEX($A117:$P117,MATCH(Settings!$B$9,$A$1:$P$1,0)),4)),VALUE(MID(INDEX($A117:$P117,MATCH(Settings!$B$9,$A$1:$P$1,0)),6,2)),VALUE(MID(INDEX($A117:$P117,MATCH(Settings!$B$9,$A$1:$P$1,0)),9,2))))),"")),IFERROR(IF(TRIM(INDEX($A117:$P117,MATCH(Settings!$B$9,$A$1:$P$1,0))&amp;"")="","",IF(ISNUMBER(INDEX($A117:$P117,MATCH(Settings!$B$9,$A$1:$P$1,0))),INT(INDEX($A117:$P117,MATCH(Settings!$B$9,$A$1:$P$1,0))),DATE(VALUE(LEFT(INDEX($A117:$P117,MATCH(Settings!$B$9,$A$1:$P$1,0)),4)),VALUE(MID(INDEX($A117:$P117,MATCH(Settings!$B$9,$A$1:$P$1,0)),6,2)),VALUE(MID(INDEX($A117:$P117,MATCH(Settings!$B$9,$A$1:$P$1,0)),9,2))))),""),IFERROR(INT(IFERROR(IF(ISNUMBER(INDEX($A117:$P117,MATCH(Settings!$B$8,$A$1:$P$1,0))),INDEX($A117:$P117,MATCH(Settings!$B$8,$A$1:$P$1,0)),DATE(VALUE(LEFT(IFERROR(TRIM(INDEX($A117:$P117,MATCH(Settings!$B$8,$A$1:$P$1,0))&amp;""),""),4)),VALUE(MID(IFERROR(TRIM(INDEX($A117:$P117,MATCH(Settings!$B$8,$A$1:$P$1,0))&amp;""),""),6,2)),VALUE(MID(IFERROR(TRIM(INDEX($A117:$P117,MATCH(Settings!$B$8,$A$1:$P$1,0))&amp;""),""),9,2)))+TIME(VALUE(MID(IFERROR(TRIM(INDEX($A117:$P117,MATCH(Settings!$B$8,$A$1:$P$1,0))&amp;""),""),12,2)),VALUE(MID(IFERROR(TRIM(INDEX($A117:$P117,MATCH(Settings!$B$8,$A$1:$P$1,0))&amp;""),""),15,2)),VALUE(MID(IFERROR(TRIM(INDEX($A117:$P117,MATCH(Settings!$B$8,$A$1:$P$1,0))&amp;""),""),18,2)))),"")),""))</f>
        <v/>
      </c>
      <c r="V117" s="22">
        <f>IF(ISNUMBER($U117),DATE(YEAR($U117),MONTH($U117),1),"")</f>
        <v/>
      </c>
      <c r="W117" s="23">
        <f>IF(IFERROR(TRIM(INDEX($A117:$P117,MATCH(Settings!$B$10,$A$1:$P$1,0))&amp;""),"")&lt;&gt;"",IFERROR(TRIM(INDEX($A117:$P117,MATCH(Settings!$B$10,$A$1:$P$1,0))&amp;""),""),IFERROR(TRIM(INDEX($A117:$P117,MATCH(Settings!$B$11,$A$1:$P$1,0))&amp;""),""))</f>
        <v/>
      </c>
      <c r="X117" s="23">
        <f>IFERROR(TRIM(INDEX($A117:$P117,MATCH(Settings!$B$11,$A$1:$P$1,0))&amp;""),"")</f>
        <v/>
      </c>
      <c r="Y117" s="23">
        <f>IFERROR(TRIM(INDEX($A117:$P117,MATCH(Settings!$B$12,$A$1:$P$1,0))&amp;""),"")</f>
        <v/>
      </c>
      <c r="Z117" s="23">
        <f>IFERROR(TRIM(INDEX($A117:$P117,MATCH(Settings!$B$15,$A$1:$P$1,0))&amp;""),"")</f>
        <v/>
      </c>
      <c r="AA117" s="24">
        <f>IFERROR(IF(TRIM(INDEX($A117:$P117,MATCH(Settings!$B$13,$A$1:$P$1,0))&amp;"")="","",VALUE(TRIM(INDEX($A117:$P117,MATCH(Settings!$B$13,$A$1:$P$1,0))&amp;""))),"")</f>
        <v/>
      </c>
      <c r="AB117" s="24">
        <f>IF(NOT(ISNUMBER($AA117)),"",IF(TRIM($R117&amp;"")="Yes",$AA117,0))</f>
        <v/>
      </c>
      <c r="AC117" s="25">
        <f>IF(OR(NOT(ISNUMBER($AB117)),NOT(ISNUMBER(Settings!$D$2))),"",$AB117*Settings!$D$2)</f>
        <v/>
      </c>
      <c r="AD117" s="23">
        <f>IF(AND($AE117="",IFERROR(TRIM(INDEX($A117:$P117,MATCH(Settings!$B$13,$A$1:$P$1,0))&amp;""),"")=""),"",IF((IF($AE117="","; no name or email","")&amp;IF(IFERROR(TRIM(INDEX($A117:$P117,MATCH(Settings!$B$13,$A$1:$P$1,0))&amp;""),"")="","; no hours",IF(NOT(ISNUMBER($AA117)),"; hours not a number",IF($AA117&lt;=0,"; hours zero or less",IF(AND(ISNUMBER(Settings!$D$3),$AA117&gt;Settings!$D$3),"; over "&amp;Settings!$D$3&amp;" hours",""))))&amp;IF(NOT(ISNUMBER($U117)),"; no date",IF($U117&gt;TODAY(),"; date in the future",""))&amp;IF(AND($AE117&lt;&gt;"",ISNUMBER($U117)),IF(COUNTIFS($AE$2:$AE$1001,$AE117,$U$2:$U$1001,$U117,$Y$2:$Y$1001,$Y117)&gt;1,"; possible duplicate",""),""))="","OK",MID(IF($AE117="","; no name or email","")&amp;IF(IFERROR(TRIM(INDEX($A117:$P117,MATCH(Settings!$B$13,$A$1:$P$1,0))&amp;""),"")="","; no hours",IF(NOT(ISNUMBER($AA117)),"; hours not a number",IF($AA117&lt;=0,"; hours zero or less",IF(AND(ISNUMBER(Settings!$D$3),$AA117&gt;Settings!$D$3),"; over "&amp;Settings!$D$3&amp;" hours",""))))&amp;IF(NOT(ISNUMBER($U117)),"; no date",IF($U117&gt;TODAY(),"; date in the future",""))&amp;IF(AND($AE117&lt;&gt;"",ISNUMBER($U117)),IF(COUNTIFS($AE$2:$AE$1001,$AE117,$U$2:$U$1001,$U117,$Y$2:$Y$1001,$Y117)&gt;1,"; possible duplicate",""),""),3,300)))</f>
        <v/>
      </c>
      <c r="AE117" s="26">
        <f>IF(IFERROR(TRIM(INDEX($A117:$P117,MATCH(Settings!$B$11,$A$1:$P$1,0))&amp;""),"")&lt;&gt;"",LOWER(IFERROR(TRIM(INDEX($A117:$P117,MATCH(Settings!$B$11,$A$1:$P$1,0))&amp;""),"")),LOWER(IFERROR(TRIM(INDEX($A117:$P117,MATCH(Settings!$B$10,$A$1:$P$1,0))&amp;""),"")))</f>
        <v/>
      </c>
      <c r="AF117" s="26">
        <f>IF($AE117="","",IF(COUNTIF($AE$2:$AE117,$AE117)=1,MAX($AF$1:$AF116)+1,""))</f>
        <v/>
      </c>
      <c r="AG117" s="26">
        <f>IF(OR($AE117="",NOT(ISNUMBER($V117))),"",IF(COUNTIFS($AE$2:$AE117,$AE117,$V$2:$V117,$V117)=1,1,0))</f>
        <v/>
      </c>
      <c r="AH117" s="26">
        <f>IF(ISNUMBER($U117),$U117,0)</f>
        <v/>
      </c>
    </row>
    <row r="118">
      <c r="R118" s="27" t="n"/>
      <c r="S118" s="27" t="n"/>
      <c r="U118" s="21">
        <f>IF(ISNUMBER(IFERROR(IF(TRIM(INDEX($A118:$P118,MATCH(Settings!$B$9,$A$1:$P$1,0))&amp;"")="","",IF(ISNUMBER(INDEX($A118:$P118,MATCH(Settings!$B$9,$A$1:$P$1,0))),INT(INDEX($A118:$P118,MATCH(Settings!$B$9,$A$1:$P$1,0))),DATE(VALUE(LEFT(INDEX($A118:$P118,MATCH(Settings!$B$9,$A$1:$P$1,0)),4)),VALUE(MID(INDEX($A118:$P118,MATCH(Settings!$B$9,$A$1:$P$1,0)),6,2)),VALUE(MID(INDEX($A118:$P118,MATCH(Settings!$B$9,$A$1:$P$1,0)),9,2))))),"")),IFERROR(IF(TRIM(INDEX($A118:$P118,MATCH(Settings!$B$9,$A$1:$P$1,0))&amp;"")="","",IF(ISNUMBER(INDEX($A118:$P118,MATCH(Settings!$B$9,$A$1:$P$1,0))),INT(INDEX($A118:$P118,MATCH(Settings!$B$9,$A$1:$P$1,0))),DATE(VALUE(LEFT(INDEX($A118:$P118,MATCH(Settings!$B$9,$A$1:$P$1,0)),4)),VALUE(MID(INDEX($A118:$P118,MATCH(Settings!$B$9,$A$1:$P$1,0)),6,2)),VALUE(MID(INDEX($A118:$P118,MATCH(Settings!$B$9,$A$1:$P$1,0)),9,2))))),""),IFERROR(INT(IFERROR(IF(ISNUMBER(INDEX($A118:$P118,MATCH(Settings!$B$8,$A$1:$P$1,0))),INDEX($A118:$P118,MATCH(Settings!$B$8,$A$1:$P$1,0)),DATE(VALUE(LEFT(IFERROR(TRIM(INDEX($A118:$P118,MATCH(Settings!$B$8,$A$1:$P$1,0))&amp;""),""),4)),VALUE(MID(IFERROR(TRIM(INDEX($A118:$P118,MATCH(Settings!$B$8,$A$1:$P$1,0))&amp;""),""),6,2)),VALUE(MID(IFERROR(TRIM(INDEX($A118:$P118,MATCH(Settings!$B$8,$A$1:$P$1,0))&amp;""),""),9,2)))+TIME(VALUE(MID(IFERROR(TRIM(INDEX($A118:$P118,MATCH(Settings!$B$8,$A$1:$P$1,0))&amp;""),""),12,2)),VALUE(MID(IFERROR(TRIM(INDEX($A118:$P118,MATCH(Settings!$B$8,$A$1:$P$1,0))&amp;""),""),15,2)),VALUE(MID(IFERROR(TRIM(INDEX($A118:$P118,MATCH(Settings!$B$8,$A$1:$P$1,0))&amp;""),""),18,2)))),"")),""))</f>
        <v/>
      </c>
      <c r="V118" s="22">
        <f>IF(ISNUMBER($U118),DATE(YEAR($U118),MONTH($U118),1),"")</f>
        <v/>
      </c>
      <c r="W118" s="23">
        <f>IF(IFERROR(TRIM(INDEX($A118:$P118,MATCH(Settings!$B$10,$A$1:$P$1,0))&amp;""),"")&lt;&gt;"",IFERROR(TRIM(INDEX($A118:$P118,MATCH(Settings!$B$10,$A$1:$P$1,0))&amp;""),""),IFERROR(TRIM(INDEX($A118:$P118,MATCH(Settings!$B$11,$A$1:$P$1,0))&amp;""),""))</f>
        <v/>
      </c>
      <c r="X118" s="23">
        <f>IFERROR(TRIM(INDEX($A118:$P118,MATCH(Settings!$B$11,$A$1:$P$1,0))&amp;""),"")</f>
        <v/>
      </c>
      <c r="Y118" s="23">
        <f>IFERROR(TRIM(INDEX($A118:$P118,MATCH(Settings!$B$12,$A$1:$P$1,0))&amp;""),"")</f>
        <v/>
      </c>
      <c r="Z118" s="23">
        <f>IFERROR(TRIM(INDEX($A118:$P118,MATCH(Settings!$B$15,$A$1:$P$1,0))&amp;""),"")</f>
        <v/>
      </c>
      <c r="AA118" s="24">
        <f>IFERROR(IF(TRIM(INDEX($A118:$P118,MATCH(Settings!$B$13,$A$1:$P$1,0))&amp;"")="","",VALUE(TRIM(INDEX($A118:$P118,MATCH(Settings!$B$13,$A$1:$P$1,0))&amp;""))),"")</f>
        <v/>
      </c>
      <c r="AB118" s="24">
        <f>IF(NOT(ISNUMBER($AA118)),"",IF(TRIM($R118&amp;"")="Yes",$AA118,0))</f>
        <v/>
      </c>
      <c r="AC118" s="25">
        <f>IF(OR(NOT(ISNUMBER($AB118)),NOT(ISNUMBER(Settings!$D$2))),"",$AB118*Settings!$D$2)</f>
        <v/>
      </c>
      <c r="AD118" s="23">
        <f>IF(AND($AE118="",IFERROR(TRIM(INDEX($A118:$P118,MATCH(Settings!$B$13,$A$1:$P$1,0))&amp;""),"")=""),"",IF((IF($AE118="","; no name or email","")&amp;IF(IFERROR(TRIM(INDEX($A118:$P118,MATCH(Settings!$B$13,$A$1:$P$1,0))&amp;""),"")="","; no hours",IF(NOT(ISNUMBER($AA118)),"; hours not a number",IF($AA118&lt;=0,"; hours zero or less",IF(AND(ISNUMBER(Settings!$D$3),$AA118&gt;Settings!$D$3),"; over "&amp;Settings!$D$3&amp;" hours",""))))&amp;IF(NOT(ISNUMBER($U118)),"; no date",IF($U118&gt;TODAY(),"; date in the future",""))&amp;IF(AND($AE118&lt;&gt;"",ISNUMBER($U118)),IF(COUNTIFS($AE$2:$AE$1001,$AE118,$U$2:$U$1001,$U118,$Y$2:$Y$1001,$Y118)&gt;1,"; possible duplicate",""),""))="","OK",MID(IF($AE118="","; no name or email","")&amp;IF(IFERROR(TRIM(INDEX($A118:$P118,MATCH(Settings!$B$13,$A$1:$P$1,0))&amp;""),"")="","; no hours",IF(NOT(ISNUMBER($AA118)),"; hours not a number",IF($AA118&lt;=0,"; hours zero or less",IF(AND(ISNUMBER(Settings!$D$3),$AA118&gt;Settings!$D$3),"; over "&amp;Settings!$D$3&amp;" hours",""))))&amp;IF(NOT(ISNUMBER($U118)),"; no date",IF($U118&gt;TODAY(),"; date in the future",""))&amp;IF(AND($AE118&lt;&gt;"",ISNUMBER($U118)),IF(COUNTIFS($AE$2:$AE$1001,$AE118,$U$2:$U$1001,$U118,$Y$2:$Y$1001,$Y118)&gt;1,"; possible duplicate",""),""),3,300)))</f>
        <v/>
      </c>
      <c r="AE118" s="26">
        <f>IF(IFERROR(TRIM(INDEX($A118:$P118,MATCH(Settings!$B$11,$A$1:$P$1,0))&amp;""),"")&lt;&gt;"",LOWER(IFERROR(TRIM(INDEX($A118:$P118,MATCH(Settings!$B$11,$A$1:$P$1,0))&amp;""),"")),LOWER(IFERROR(TRIM(INDEX($A118:$P118,MATCH(Settings!$B$10,$A$1:$P$1,0))&amp;""),"")))</f>
        <v/>
      </c>
      <c r="AF118" s="26">
        <f>IF($AE118="","",IF(COUNTIF($AE$2:$AE118,$AE118)=1,MAX($AF$1:$AF117)+1,""))</f>
        <v/>
      </c>
      <c r="AG118" s="26">
        <f>IF(OR($AE118="",NOT(ISNUMBER($V118))),"",IF(COUNTIFS($AE$2:$AE118,$AE118,$V$2:$V118,$V118)=1,1,0))</f>
        <v/>
      </c>
      <c r="AH118" s="26">
        <f>IF(ISNUMBER($U118),$U118,0)</f>
        <v/>
      </c>
    </row>
    <row r="119">
      <c r="R119" s="27" t="n"/>
      <c r="S119" s="27" t="n"/>
      <c r="U119" s="21">
        <f>IF(ISNUMBER(IFERROR(IF(TRIM(INDEX($A119:$P119,MATCH(Settings!$B$9,$A$1:$P$1,0))&amp;"")="","",IF(ISNUMBER(INDEX($A119:$P119,MATCH(Settings!$B$9,$A$1:$P$1,0))),INT(INDEX($A119:$P119,MATCH(Settings!$B$9,$A$1:$P$1,0))),DATE(VALUE(LEFT(INDEX($A119:$P119,MATCH(Settings!$B$9,$A$1:$P$1,0)),4)),VALUE(MID(INDEX($A119:$P119,MATCH(Settings!$B$9,$A$1:$P$1,0)),6,2)),VALUE(MID(INDEX($A119:$P119,MATCH(Settings!$B$9,$A$1:$P$1,0)),9,2))))),"")),IFERROR(IF(TRIM(INDEX($A119:$P119,MATCH(Settings!$B$9,$A$1:$P$1,0))&amp;"")="","",IF(ISNUMBER(INDEX($A119:$P119,MATCH(Settings!$B$9,$A$1:$P$1,0))),INT(INDEX($A119:$P119,MATCH(Settings!$B$9,$A$1:$P$1,0))),DATE(VALUE(LEFT(INDEX($A119:$P119,MATCH(Settings!$B$9,$A$1:$P$1,0)),4)),VALUE(MID(INDEX($A119:$P119,MATCH(Settings!$B$9,$A$1:$P$1,0)),6,2)),VALUE(MID(INDEX($A119:$P119,MATCH(Settings!$B$9,$A$1:$P$1,0)),9,2))))),""),IFERROR(INT(IFERROR(IF(ISNUMBER(INDEX($A119:$P119,MATCH(Settings!$B$8,$A$1:$P$1,0))),INDEX($A119:$P119,MATCH(Settings!$B$8,$A$1:$P$1,0)),DATE(VALUE(LEFT(IFERROR(TRIM(INDEX($A119:$P119,MATCH(Settings!$B$8,$A$1:$P$1,0))&amp;""),""),4)),VALUE(MID(IFERROR(TRIM(INDEX($A119:$P119,MATCH(Settings!$B$8,$A$1:$P$1,0))&amp;""),""),6,2)),VALUE(MID(IFERROR(TRIM(INDEX($A119:$P119,MATCH(Settings!$B$8,$A$1:$P$1,0))&amp;""),""),9,2)))+TIME(VALUE(MID(IFERROR(TRIM(INDEX($A119:$P119,MATCH(Settings!$B$8,$A$1:$P$1,0))&amp;""),""),12,2)),VALUE(MID(IFERROR(TRIM(INDEX($A119:$P119,MATCH(Settings!$B$8,$A$1:$P$1,0))&amp;""),""),15,2)),VALUE(MID(IFERROR(TRIM(INDEX($A119:$P119,MATCH(Settings!$B$8,$A$1:$P$1,0))&amp;""),""),18,2)))),"")),""))</f>
        <v/>
      </c>
      <c r="V119" s="22">
        <f>IF(ISNUMBER($U119),DATE(YEAR($U119),MONTH($U119),1),"")</f>
        <v/>
      </c>
      <c r="W119" s="23">
        <f>IF(IFERROR(TRIM(INDEX($A119:$P119,MATCH(Settings!$B$10,$A$1:$P$1,0))&amp;""),"")&lt;&gt;"",IFERROR(TRIM(INDEX($A119:$P119,MATCH(Settings!$B$10,$A$1:$P$1,0))&amp;""),""),IFERROR(TRIM(INDEX($A119:$P119,MATCH(Settings!$B$11,$A$1:$P$1,0))&amp;""),""))</f>
        <v/>
      </c>
      <c r="X119" s="23">
        <f>IFERROR(TRIM(INDEX($A119:$P119,MATCH(Settings!$B$11,$A$1:$P$1,0))&amp;""),"")</f>
        <v/>
      </c>
      <c r="Y119" s="23">
        <f>IFERROR(TRIM(INDEX($A119:$P119,MATCH(Settings!$B$12,$A$1:$P$1,0))&amp;""),"")</f>
        <v/>
      </c>
      <c r="Z119" s="23">
        <f>IFERROR(TRIM(INDEX($A119:$P119,MATCH(Settings!$B$15,$A$1:$P$1,0))&amp;""),"")</f>
        <v/>
      </c>
      <c r="AA119" s="24">
        <f>IFERROR(IF(TRIM(INDEX($A119:$P119,MATCH(Settings!$B$13,$A$1:$P$1,0))&amp;"")="","",VALUE(TRIM(INDEX($A119:$P119,MATCH(Settings!$B$13,$A$1:$P$1,0))&amp;""))),"")</f>
        <v/>
      </c>
      <c r="AB119" s="24">
        <f>IF(NOT(ISNUMBER($AA119)),"",IF(TRIM($R119&amp;"")="Yes",$AA119,0))</f>
        <v/>
      </c>
      <c r="AC119" s="25">
        <f>IF(OR(NOT(ISNUMBER($AB119)),NOT(ISNUMBER(Settings!$D$2))),"",$AB119*Settings!$D$2)</f>
        <v/>
      </c>
      <c r="AD119" s="23">
        <f>IF(AND($AE119="",IFERROR(TRIM(INDEX($A119:$P119,MATCH(Settings!$B$13,$A$1:$P$1,0))&amp;""),"")=""),"",IF((IF($AE119="","; no name or email","")&amp;IF(IFERROR(TRIM(INDEX($A119:$P119,MATCH(Settings!$B$13,$A$1:$P$1,0))&amp;""),"")="","; no hours",IF(NOT(ISNUMBER($AA119)),"; hours not a number",IF($AA119&lt;=0,"; hours zero or less",IF(AND(ISNUMBER(Settings!$D$3),$AA119&gt;Settings!$D$3),"; over "&amp;Settings!$D$3&amp;" hours",""))))&amp;IF(NOT(ISNUMBER($U119)),"; no date",IF($U119&gt;TODAY(),"; date in the future",""))&amp;IF(AND($AE119&lt;&gt;"",ISNUMBER($U119)),IF(COUNTIFS($AE$2:$AE$1001,$AE119,$U$2:$U$1001,$U119,$Y$2:$Y$1001,$Y119)&gt;1,"; possible duplicate",""),""))="","OK",MID(IF($AE119="","; no name or email","")&amp;IF(IFERROR(TRIM(INDEX($A119:$P119,MATCH(Settings!$B$13,$A$1:$P$1,0))&amp;""),"")="","; no hours",IF(NOT(ISNUMBER($AA119)),"; hours not a number",IF($AA119&lt;=0,"; hours zero or less",IF(AND(ISNUMBER(Settings!$D$3),$AA119&gt;Settings!$D$3),"; over "&amp;Settings!$D$3&amp;" hours",""))))&amp;IF(NOT(ISNUMBER($U119)),"; no date",IF($U119&gt;TODAY(),"; date in the future",""))&amp;IF(AND($AE119&lt;&gt;"",ISNUMBER($U119)),IF(COUNTIFS($AE$2:$AE$1001,$AE119,$U$2:$U$1001,$U119,$Y$2:$Y$1001,$Y119)&gt;1,"; possible duplicate",""),""),3,300)))</f>
        <v/>
      </c>
      <c r="AE119" s="26">
        <f>IF(IFERROR(TRIM(INDEX($A119:$P119,MATCH(Settings!$B$11,$A$1:$P$1,0))&amp;""),"")&lt;&gt;"",LOWER(IFERROR(TRIM(INDEX($A119:$P119,MATCH(Settings!$B$11,$A$1:$P$1,0))&amp;""),"")),LOWER(IFERROR(TRIM(INDEX($A119:$P119,MATCH(Settings!$B$10,$A$1:$P$1,0))&amp;""),"")))</f>
        <v/>
      </c>
      <c r="AF119" s="26">
        <f>IF($AE119="","",IF(COUNTIF($AE$2:$AE119,$AE119)=1,MAX($AF$1:$AF118)+1,""))</f>
        <v/>
      </c>
      <c r="AG119" s="26">
        <f>IF(OR($AE119="",NOT(ISNUMBER($V119))),"",IF(COUNTIFS($AE$2:$AE119,$AE119,$V$2:$V119,$V119)=1,1,0))</f>
        <v/>
      </c>
      <c r="AH119" s="26">
        <f>IF(ISNUMBER($U119),$U119,0)</f>
        <v/>
      </c>
    </row>
    <row r="120">
      <c r="R120" s="27" t="n"/>
      <c r="S120" s="27" t="n"/>
      <c r="U120" s="21">
        <f>IF(ISNUMBER(IFERROR(IF(TRIM(INDEX($A120:$P120,MATCH(Settings!$B$9,$A$1:$P$1,0))&amp;"")="","",IF(ISNUMBER(INDEX($A120:$P120,MATCH(Settings!$B$9,$A$1:$P$1,0))),INT(INDEX($A120:$P120,MATCH(Settings!$B$9,$A$1:$P$1,0))),DATE(VALUE(LEFT(INDEX($A120:$P120,MATCH(Settings!$B$9,$A$1:$P$1,0)),4)),VALUE(MID(INDEX($A120:$P120,MATCH(Settings!$B$9,$A$1:$P$1,0)),6,2)),VALUE(MID(INDEX($A120:$P120,MATCH(Settings!$B$9,$A$1:$P$1,0)),9,2))))),"")),IFERROR(IF(TRIM(INDEX($A120:$P120,MATCH(Settings!$B$9,$A$1:$P$1,0))&amp;"")="","",IF(ISNUMBER(INDEX($A120:$P120,MATCH(Settings!$B$9,$A$1:$P$1,0))),INT(INDEX($A120:$P120,MATCH(Settings!$B$9,$A$1:$P$1,0))),DATE(VALUE(LEFT(INDEX($A120:$P120,MATCH(Settings!$B$9,$A$1:$P$1,0)),4)),VALUE(MID(INDEX($A120:$P120,MATCH(Settings!$B$9,$A$1:$P$1,0)),6,2)),VALUE(MID(INDEX($A120:$P120,MATCH(Settings!$B$9,$A$1:$P$1,0)),9,2))))),""),IFERROR(INT(IFERROR(IF(ISNUMBER(INDEX($A120:$P120,MATCH(Settings!$B$8,$A$1:$P$1,0))),INDEX($A120:$P120,MATCH(Settings!$B$8,$A$1:$P$1,0)),DATE(VALUE(LEFT(IFERROR(TRIM(INDEX($A120:$P120,MATCH(Settings!$B$8,$A$1:$P$1,0))&amp;""),""),4)),VALUE(MID(IFERROR(TRIM(INDEX($A120:$P120,MATCH(Settings!$B$8,$A$1:$P$1,0))&amp;""),""),6,2)),VALUE(MID(IFERROR(TRIM(INDEX($A120:$P120,MATCH(Settings!$B$8,$A$1:$P$1,0))&amp;""),""),9,2)))+TIME(VALUE(MID(IFERROR(TRIM(INDEX($A120:$P120,MATCH(Settings!$B$8,$A$1:$P$1,0))&amp;""),""),12,2)),VALUE(MID(IFERROR(TRIM(INDEX($A120:$P120,MATCH(Settings!$B$8,$A$1:$P$1,0))&amp;""),""),15,2)),VALUE(MID(IFERROR(TRIM(INDEX($A120:$P120,MATCH(Settings!$B$8,$A$1:$P$1,0))&amp;""),""),18,2)))),"")),""))</f>
        <v/>
      </c>
      <c r="V120" s="22">
        <f>IF(ISNUMBER($U120),DATE(YEAR($U120),MONTH($U120),1),"")</f>
        <v/>
      </c>
      <c r="W120" s="23">
        <f>IF(IFERROR(TRIM(INDEX($A120:$P120,MATCH(Settings!$B$10,$A$1:$P$1,0))&amp;""),"")&lt;&gt;"",IFERROR(TRIM(INDEX($A120:$P120,MATCH(Settings!$B$10,$A$1:$P$1,0))&amp;""),""),IFERROR(TRIM(INDEX($A120:$P120,MATCH(Settings!$B$11,$A$1:$P$1,0))&amp;""),""))</f>
        <v/>
      </c>
      <c r="X120" s="23">
        <f>IFERROR(TRIM(INDEX($A120:$P120,MATCH(Settings!$B$11,$A$1:$P$1,0))&amp;""),"")</f>
        <v/>
      </c>
      <c r="Y120" s="23">
        <f>IFERROR(TRIM(INDEX($A120:$P120,MATCH(Settings!$B$12,$A$1:$P$1,0))&amp;""),"")</f>
        <v/>
      </c>
      <c r="Z120" s="23">
        <f>IFERROR(TRIM(INDEX($A120:$P120,MATCH(Settings!$B$15,$A$1:$P$1,0))&amp;""),"")</f>
        <v/>
      </c>
      <c r="AA120" s="24">
        <f>IFERROR(IF(TRIM(INDEX($A120:$P120,MATCH(Settings!$B$13,$A$1:$P$1,0))&amp;"")="","",VALUE(TRIM(INDEX($A120:$P120,MATCH(Settings!$B$13,$A$1:$P$1,0))&amp;""))),"")</f>
        <v/>
      </c>
      <c r="AB120" s="24">
        <f>IF(NOT(ISNUMBER($AA120)),"",IF(TRIM($R120&amp;"")="Yes",$AA120,0))</f>
        <v/>
      </c>
      <c r="AC120" s="25">
        <f>IF(OR(NOT(ISNUMBER($AB120)),NOT(ISNUMBER(Settings!$D$2))),"",$AB120*Settings!$D$2)</f>
        <v/>
      </c>
      <c r="AD120" s="23">
        <f>IF(AND($AE120="",IFERROR(TRIM(INDEX($A120:$P120,MATCH(Settings!$B$13,$A$1:$P$1,0))&amp;""),"")=""),"",IF((IF($AE120="","; no name or email","")&amp;IF(IFERROR(TRIM(INDEX($A120:$P120,MATCH(Settings!$B$13,$A$1:$P$1,0))&amp;""),"")="","; no hours",IF(NOT(ISNUMBER($AA120)),"; hours not a number",IF($AA120&lt;=0,"; hours zero or less",IF(AND(ISNUMBER(Settings!$D$3),$AA120&gt;Settings!$D$3),"; over "&amp;Settings!$D$3&amp;" hours",""))))&amp;IF(NOT(ISNUMBER($U120)),"; no date",IF($U120&gt;TODAY(),"; date in the future",""))&amp;IF(AND($AE120&lt;&gt;"",ISNUMBER($U120)),IF(COUNTIFS($AE$2:$AE$1001,$AE120,$U$2:$U$1001,$U120,$Y$2:$Y$1001,$Y120)&gt;1,"; possible duplicate",""),""))="","OK",MID(IF($AE120="","; no name or email","")&amp;IF(IFERROR(TRIM(INDEX($A120:$P120,MATCH(Settings!$B$13,$A$1:$P$1,0))&amp;""),"")="","; no hours",IF(NOT(ISNUMBER($AA120)),"; hours not a number",IF($AA120&lt;=0,"; hours zero or less",IF(AND(ISNUMBER(Settings!$D$3),$AA120&gt;Settings!$D$3),"; over "&amp;Settings!$D$3&amp;" hours",""))))&amp;IF(NOT(ISNUMBER($U120)),"; no date",IF($U120&gt;TODAY(),"; date in the future",""))&amp;IF(AND($AE120&lt;&gt;"",ISNUMBER($U120)),IF(COUNTIFS($AE$2:$AE$1001,$AE120,$U$2:$U$1001,$U120,$Y$2:$Y$1001,$Y120)&gt;1,"; possible duplicate",""),""),3,300)))</f>
        <v/>
      </c>
      <c r="AE120" s="26">
        <f>IF(IFERROR(TRIM(INDEX($A120:$P120,MATCH(Settings!$B$11,$A$1:$P$1,0))&amp;""),"")&lt;&gt;"",LOWER(IFERROR(TRIM(INDEX($A120:$P120,MATCH(Settings!$B$11,$A$1:$P$1,0))&amp;""),"")),LOWER(IFERROR(TRIM(INDEX($A120:$P120,MATCH(Settings!$B$10,$A$1:$P$1,0))&amp;""),"")))</f>
        <v/>
      </c>
      <c r="AF120" s="26">
        <f>IF($AE120="","",IF(COUNTIF($AE$2:$AE120,$AE120)=1,MAX($AF$1:$AF119)+1,""))</f>
        <v/>
      </c>
      <c r="AG120" s="26">
        <f>IF(OR($AE120="",NOT(ISNUMBER($V120))),"",IF(COUNTIFS($AE$2:$AE120,$AE120,$V$2:$V120,$V120)=1,1,0))</f>
        <v/>
      </c>
      <c r="AH120" s="26">
        <f>IF(ISNUMBER($U120),$U120,0)</f>
        <v/>
      </c>
    </row>
    <row r="121">
      <c r="R121" s="27" t="n"/>
      <c r="S121" s="27" t="n"/>
      <c r="U121" s="21">
        <f>IF(ISNUMBER(IFERROR(IF(TRIM(INDEX($A121:$P121,MATCH(Settings!$B$9,$A$1:$P$1,0))&amp;"")="","",IF(ISNUMBER(INDEX($A121:$P121,MATCH(Settings!$B$9,$A$1:$P$1,0))),INT(INDEX($A121:$P121,MATCH(Settings!$B$9,$A$1:$P$1,0))),DATE(VALUE(LEFT(INDEX($A121:$P121,MATCH(Settings!$B$9,$A$1:$P$1,0)),4)),VALUE(MID(INDEX($A121:$P121,MATCH(Settings!$B$9,$A$1:$P$1,0)),6,2)),VALUE(MID(INDEX($A121:$P121,MATCH(Settings!$B$9,$A$1:$P$1,0)),9,2))))),"")),IFERROR(IF(TRIM(INDEX($A121:$P121,MATCH(Settings!$B$9,$A$1:$P$1,0))&amp;"")="","",IF(ISNUMBER(INDEX($A121:$P121,MATCH(Settings!$B$9,$A$1:$P$1,0))),INT(INDEX($A121:$P121,MATCH(Settings!$B$9,$A$1:$P$1,0))),DATE(VALUE(LEFT(INDEX($A121:$P121,MATCH(Settings!$B$9,$A$1:$P$1,0)),4)),VALUE(MID(INDEX($A121:$P121,MATCH(Settings!$B$9,$A$1:$P$1,0)),6,2)),VALUE(MID(INDEX($A121:$P121,MATCH(Settings!$B$9,$A$1:$P$1,0)),9,2))))),""),IFERROR(INT(IFERROR(IF(ISNUMBER(INDEX($A121:$P121,MATCH(Settings!$B$8,$A$1:$P$1,0))),INDEX($A121:$P121,MATCH(Settings!$B$8,$A$1:$P$1,0)),DATE(VALUE(LEFT(IFERROR(TRIM(INDEX($A121:$P121,MATCH(Settings!$B$8,$A$1:$P$1,0))&amp;""),""),4)),VALUE(MID(IFERROR(TRIM(INDEX($A121:$P121,MATCH(Settings!$B$8,$A$1:$P$1,0))&amp;""),""),6,2)),VALUE(MID(IFERROR(TRIM(INDEX($A121:$P121,MATCH(Settings!$B$8,$A$1:$P$1,0))&amp;""),""),9,2)))+TIME(VALUE(MID(IFERROR(TRIM(INDEX($A121:$P121,MATCH(Settings!$B$8,$A$1:$P$1,0))&amp;""),""),12,2)),VALUE(MID(IFERROR(TRIM(INDEX($A121:$P121,MATCH(Settings!$B$8,$A$1:$P$1,0))&amp;""),""),15,2)),VALUE(MID(IFERROR(TRIM(INDEX($A121:$P121,MATCH(Settings!$B$8,$A$1:$P$1,0))&amp;""),""),18,2)))),"")),""))</f>
        <v/>
      </c>
      <c r="V121" s="22">
        <f>IF(ISNUMBER($U121),DATE(YEAR($U121),MONTH($U121),1),"")</f>
        <v/>
      </c>
      <c r="W121" s="23">
        <f>IF(IFERROR(TRIM(INDEX($A121:$P121,MATCH(Settings!$B$10,$A$1:$P$1,0))&amp;""),"")&lt;&gt;"",IFERROR(TRIM(INDEX($A121:$P121,MATCH(Settings!$B$10,$A$1:$P$1,0))&amp;""),""),IFERROR(TRIM(INDEX($A121:$P121,MATCH(Settings!$B$11,$A$1:$P$1,0))&amp;""),""))</f>
        <v/>
      </c>
      <c r="X121" s="23">
        <f>IFERROR(TRIM(INDEX($A121:$P121,MATCH(Settings!$B$11,$A$1:$P$1,0))&amp;""),"")</f>
        <v/>
      </c>
      <c r="Y121" s="23">
        <f>IFERROR(TRIM(INDEX($A121:$P121,MATCH(Settings!$B$12,$A$1:$P$1,0))&amp;""),"")</f>
        <v/>
      </c>
      <c r="Z121" s="23">
        <f>IFERROR(TRIM(INDEX($A121:$P121,MATCH(Settings!$B$15,$A$1:$P$1,0))&amp;""),"")</f>
        <v/>
      </c>
      <c r="AA121" s="24">
        <f>IFERROR(IF(TRIM(INDEX($A121:$P121,MATCH(Settings!$B$13,$A$1:$P$1,0))&amp;"")="","",VALUE(TRIM(INDEX($A121:$P121,MATCH(Settings!$B$13,$A$1:$P$1,0))&amp;""))),"")</f>
        <v/>
      </c>
      <c r="AB121" s="24">
        <f>IF(NOT(ISNUMBER($AA121)),"",IF(TRIM($R121&amp;"")="Yes",$AA121,0))</f>
        <v/>
      </c>
      <c r="AC121" s="25">
        <f>IF(OR(NOT(ISNUMBER($AB121)),NOT(ISNUMBER(Settings!$D$2))),"",$AB121*Settings!$D$2)</f>
        <v/>
      </c>
      <c r="AD121" s="23">
        <f>IF(AND($AE121="",IFERROR(TRIM(INDEX($A121:$P121,MATCH(Settings!$B$13,$A$1:$P$1,0))&amp;""),"")=""),"",IF((IF($AE121="","; no name or email","")&amp;IF(IFERROR(TRIM(INDEX($A121:$P121,MATCH(Settings!$B$13,$A$1:$P$1,0))&amp;""),"")="","; no hours",IF(NOT(ISNUMBER($AA121)),"; hours not a number",IF($AA121&lt;=0,"; hours zero or less",IF(AND(ISNUMBER(Settings!$D$3),$AA121&gt;Settings!$D$3),"; over "&amp;Settings!$D$3&amp;" hours",""))))&amp;IF(NOT(ISNUMBER($U121)),"; no date",IF($U121&gt;TODAY(),"; date in the future",""))&amp;IF(AND($AE121&lt;&gt;"",ISNUMBER($U121)),IF(COUNTIFS($AE$2:$AE$1001,$AE121,$U$2:$U$1001,$U121,$Y$2:$Y$1001,$Y121)&gt;1,"; possible duplicate",""),""))="","OK",MID(IF($AE121="","; no name or email","")&amp;IF(IFERROR(TRIM(INDEX($A121:$P121,MATCH(Settings!$B$13,$A$1:$P$1,0))&amp;""),"")="","; no hours",IF(NOT(ISNUMBER($AA121)),"; hours not a number",IF($AA121&lt;=0,"; hours zero or less",IF(AND(ISNUMBER(Settings!$D$3),$AA121&gt;Settings!$D$3),"; over "&amp;Settings!$D$3&amp;" hours",""))))&amp;IF(NOT(ISNUMBER($U121)),"; no date",IF($U121&gt;TODAY(),"; date in the future",""))&amp;IF(AND($AE121&lt;&gt;"",ISNUMBER($U121)),IF(COUNTIFS($AE$2:$AE$1001,$AE121,$U$2:$U$1001,$U121,$Y$2:$Y$1001,$Y121)&gt;1,"; possible duplicate",""),""),3,300)))</f>
        <v/>
      </c>
      <c r="AE121" s="26">
        <f>IF(IFERROR(TRIM(INDEX($A121:$P121,MATCH(Settings!$B$11,$A$1:$P$1,0))&amp;""),"")&lt;&gt;"",LOWER(IFERROR(TRIM(INDEX($A121:$P121,MATCH(Settings!$B$11,$A$1:$P$1,0))&amp;""),"")),LOWER(IFERROR(TRIM(INDEX($A121:$P121,MATCH(Settings!$B$10,$A$1:$P$1,0))&amp;""),"")))</f>
        <v/>
      </c>
      <c r="AF121" s="26">
        <f>IF($AE121="","",IF(COUNTIF($AE$2:$AE121,$AE121)=1,MAX($AF$1:$AF120)+1,""))</f>
        <v/>
      </c>
      <c r="AG121" s="26">
        <f>IF(OR($AE121="",NOT(ISNUMBER($V121))),"",IF(COUNTIFS($AE$2:$AE121,$AE121,$V$2:$V121,$V121)=1,1,0))</f>
        <v/>
      </c>
      <c r="AH121" s="26">
        <f>IF(ISNUMBER($U121),$U121,0)</f>
        <v/>
      </c>
    </row>
    <row r="122">
      <c r="R122" s="27" t="n"/>
      <c r="S122" s="27" t="n"/>
      <c r="U122" s="21">
        <f>IF(ISNUMBER(IFERROR(IF(TRIM(INDEX($A122:$P122,MATCH(Settings!$B$9,$A$1:$P$1,0))&amp;"")="","",IF(ISNUMBER(INDEX($A122:$P122,MATCH(Settings!$B$9,$A$1:$P$1,0))),INT(INDEX($A122:$P122,MATCH(Settings!$B$9,$A$1:$P$1,0))),DATE(VALUE(LEFT(INDEX($A122:$P122,MATCH(Settings!$B$9,$A$1:$P$1,0)),4)),VALUE(MID(INDEX($A122:$P122,MATCH(Settings!$B$9,$A$1:$P$1,0)),6,2)),VALUE(MID(INDEX($A122:$P122,MATCH(Settings!$B$9,$A$1:$P$1,0)),9,2))))),"")),IFERROR(IF(TRIM(INDEX($A122:$P122,MATCH(Settings!$B$9,$A$1:$P$1,0))&amp;"")="","",IF(ISNUMBER(INDEX($A122:$P122,MATCH(Settings!$B$9,$A$1:$P$1,0))),INT(INDEX($A122:$P122,MATCH(Settings!$B$9,$A$1:$P$1,0))),DATE(VALUE(LEFT(INDEX($A122:$P122,MATCH(Settings!$B$9,$A$1:$P$1,0)),4)),VALUE(MID(INDEX($A122:$P122,MATCH(Settings!$B$9,$A$1:$P$1,0)),6,2)),VALUE(MID(INDEX($A122:$P122,MATCH(Settings!$B$9,$A$1:$P$1,0)),9,2))))),""),IFERROR(INT(IFERROR(IF(ISNUMBER(INDEX($A122:$P122,MATCH(Settings!$B$8,$A$1:$P$1,0))),INDEX($A122:$P122,MATCH(Settings!$B$8,$A$1:$P$1,0)),DATE(VALUE(LEFT(IFERROR(TRIM(INDEX($A122:$P122,MATCH(Settings!$B$8,$A$1:$P$1,0))&amp;""),""),4)),VALUE(MID(IFERROR(TRIM(INDEX($A122:$P122,MATCH(Settings!$B$8,$A$1:$P$1,0))&amp;""),""),6,2)),VALUE(MID(IFERROR(TRIM(INDEX($A122:$P122,MATCH(Settings!$B$8,$A$1:$P$1,0))&amp;""),""),9,2)))+TIME(VALUE(MID(IFERROR(TRIM(INDEX($A122:$P122,MATCH(Settings!$B$8,$A$1:$P$1,0))&amp;""),""),12,2)),VALUE(MID(IFERROR(TRIM(INDEX($A122:$P122,MATCH(Settings!$B$8,$A$1:$P$1,0))&amp;""),""),15,2)),VALUE(MID(IFERROR(TRIM(INDEX($A122:$P122,MATCH(Settings!$B$8,$A$1:$P$1,0))&amp;""),""),18,2)))),"")),""))</f>
        <v/>
      </c>
      <c r="V122" s="22">
        <f>IF(ISNUMBER($U122),DATE(YEAR($U122),MONTH($U122),1),"")</f>
        <v/>
      </c>
      <c r="W122" s="23">
        <f>IF(IFERROR(TRIM(INDEX($A122:$P122,MATCH(Settings!$B$10,$A$1:$P$1,0))&amp;""),"")&lt;&gt;"",IFERROR(TRIM(INDEX($A122:$P122,MATCH(Settings!$B$10,$A$1:$P$1,0))&amp;""),""),IFERROR(TRIM(INDEX($A122:$P122,MATCH(Settings!$B$11,$A$1:$P$1,0))&amp;""),""))</f>
        <v/>
      </c>
      <c r="X122" s="23">
        <f>IFERROR(TRIM(INDEX($A122:$P122,MATCH(Settings!$B$11,$A$1:$P$1,0))&amp;""),"")</f>
        <v/>
      </c>
      <c r="Y122" s="23">
        <f>IFERROR(TRIM(INDEX($A122:$P122,MATCH(Settings!$B$12,$A$1:$P$1,0))&amp;""),"")</f>
        <v/>
      </c>
      <c r="Z122" s="23">
        <f>IFERROR(TRIM(INDEX($A122:$P122,MATCH(Settings!$B$15,$A$1:$P$1,0))&amp;""),"")</f>
        <v/>
      </c>
      <c r="AA122" s="24">
        <f>IFERROR(IF(TRIM(INDEX($A122:$P122,MATCH(Settings!$B$13,$A$1:$P$1,0))&amp;"")="","",VALUE(TRIM(INDEX($A122:$P122,MATCH(Settings!$B$13,$A$1:$P$1,0))&amp;""))),"")</f>
        <v/>
      </c>
      <c r="AB122" s="24">
        <f>IF(NOT(ISNUMBER($AA122)),"",IF(TRIM($R122&amp;"")="Yes",$AA122,0))</f>
        <v/>
      </c>
      <c r="AC122" s="25">
        <f>IF(OR(NOT(ISNUMBER($AB122)),NOT(ISNUMBER(Settings!$D$2))),"",$AB122*Settings!$D$2)</f>
        <v/>
      </c>
      <c r="AD122" s="23">
        <f>IF(AND($AE122="",IFERROR(TRIM(INDEX($A122:$P122,MATCH(Settings!$B$13,$A$1:$P$1,0))&amp;""),"")=""),"",IF((IF($AE122="","; no name or email","")&amp;IF(IFERROR(TRIM(INDEX($A122:$P122,MATCH(Settings!$B$13,$A$1:$P$1,0))&amp;""),"")="","; no hours",IF(NOT(ISNUMBER($AA122)),"; hours not a number",IF($AA122&lt;=0,"; hours zero or less",IF(AND(ISNUMBER(Settings!$D$3),$AA122&gt;Settings!$D$3),"; over "&amp;Settings!$D$3&amp;" hours",""))))&amp;IF(NOT(ISNUMBER($U122)),"; no date",IF($U122&gt;TODAY(),"; date in the future",""))&amp;IF(AND($AE122&lt;&gt;"",ISNUMBER($U122)),IF(COUNTIFS($AE$2:$AE$1001,$AE122,$U$2:$U$1001,$U122,$Y$2:$Y$1001,$Y122)&gt;1,"; possible duplicate",""),""))="","OK",MID(IF($AE122="","; no name or email","")&amp;IF(IFERROR(TRIM(INDEX($A122:$P122,MATCH(Settings!$B$13,$A$1:$P$1,0))&amp;""),"")="","; no hours",IF(NOT(ISNUMBER($AA122)),"; hours not a number",IF($AA122&lt;=0,"; hours zero or less",IF(AND(ISNUMBER(Settings!$D$3),$AA122&gt;Settings!$D$3),"; over "&amp;Settings!$D$3&amp;" hours",""))))&amp;IF(NOT(ISNUMBER($U122)),"; no date",IF($U122&gt;TODAY(),"; date in the future",""))&amp;IF(AND($AE122&lt;&gt;"",ISNUMBER($U122)),IF(COUNTIFS($AE$2:$AE$1001,$AE122,$U$2:$U$1001,$U122,$Y$2:$Y$1001,$Y122)&gt;1,"; possible duplicate",""),""),3,300)))</f>
        <v/>
      </c>
      <c r="AE122" s="26">
        <f>IF(IFERROR(TRIM(INDEX($A122:$P122,MATCH(Settings!$B$11,$A$1:$P$1,0))&amp;""),"")&lt;&gt;"",LOWER(IFERROR(TRIM(INDEX($A122:$P122,MATCH(Settings!$B$11,$A$1:$P$1,0))&amp;""),"")),LOWER(IFERROR(TRIM(INDEX($A122:$P122,MATCH(Settings!$B$10,$A$1:$P$1,0))&amp;""),"")))</f>
        <v/>
      </c>
      <c r="AF122" s="26">
        <f>IF($AE122="","",IF(COUNTIF($AE$2:$AE122,$AE122)=1,MAX($AF$1:$AF121)+1,""))</f>
        <v/>
      </c>
      <c r="AG122" s="26">
        <f>IF(OR($AE122="",NOT(ISNUMBER($V122))),"",IF(COUNTIFS($AE$2:$AE122,$AE122,$V$2:$V122,$V122)=1,1,0))</f>
        <v/>
      </c>
      <c r="AH122" s="26">
        <f>IF(ISNUMBER($U122),$U122,0)</f>
        <v/>
      </c>
    </row>
    <row r="123">
      <c r="R123" s="27" t="n"/>
      <c r="S123" s="27" t="n"/>
      <c r="U123" s="21">
        <f>IF(ISNUMBER(IFERROR(IF(TRIM(INDEX($A123:$P123,MATCH(Settings!$B$9,$A$1:$P$1,0))&amp;"")="","",IF(ISNUMBER(INDEX($A123:$P123,MATCH(Settings!$B$9,$A$1:$P$1,0))),INT(INDEX($A123:$P123,MATCH(Settings!$B$9,$A$1:$P$1,0))),DATE(VALUE(LEFT(INDEX($A123:$P123,MATCH(Settings!$B$9,$A$1:$P$1,0)),4)),VALUE(MID(INDEX($A123:$P123,MATCH(Settings!$B$9,$A$1:$P$1,0)),6,2)),VALUE(MID(INDEX($A123:$P123,MATCH(Settings!$B$9,$A$1:$P$1,0)),9,2))))),"")),IFERROR(IF(TRIM(INDEX($A123:$P123,MATCH(Settings!$B$9,$A$1:$P$1,0))&amp;"")="","",IF(ISNUMBER(INDEX($A123:$P123,MATCH(Settings!$B$9,$A$1:$P$1,0))),INT(INDEX($A123:$P123,MATCH(Settings!$B$9,$A$1:$P$1,0))),DATE(VALUE(LEFT(INDEX($A123:$P123,MATCH(Settings!$B$9,$A$1:$P$1,0)),4)),VALUE(MID(INDEX($A123:$P123,MATCH(Settings!$B$9,$A$1:$P$1,0)),6,2)),VALUE(MID(INDEX($A123:$P123,MATCH(Settings!$B$9,$A$1:$P$1,0)),9,2))))),""),IFERROR(INT(IFERROR(IF(ISNUMBER(INDEX($A123:$P123,MATCH(Settings!$B$8,$A$1:$P$1,0))),INDEX($A123:$P123,MATCH(Settings!$B$8,$A$1:$P$1,0)),DATE(VALUE(LEFT(IFERROR(TRIM(INDEX($A123:$P123,MATCH(Settings!$B$8,$A$1:$P$1,0))&amp;""),""),4)),VALUE(MID(IFERROR(TRIM(INDEX($A123:$P123,MATCH(Settings!$B$8,$A$1:$P$1,0))&amp;""),""),6,2)),VALUE(MID(IFERROR(TRIM(INDEX($A123:$P123,MATCH(Settings!$B$8,$A$1:$P$1,0))&amp;""),""),9,2)))+TIME(VALUE(MID(IFERROR(TRIM(INDEX($A123:$P123,MATCH(Settings!$B$8,$A$1:$P$1,0))&amp;""),""),12,2)),VALUE(MID(IFERROR(TRIM(INDEX($A123:$P123,MATCH(Settings!$B$8,$A$1:$P$1,0))&amp;""),""),15,2)),VALUE(MID(IFERROR(TRIM(INDEX($A123:$P123,MATCH(Settings!$B$8,$A$1:$P$1,0))&amp;""),""),18,2)))),"")),""))</f>
        <v/>
      </c>
      <c r="V123" s="22">
        <f>IF(ISNUMBER($U123),DATE(YEAR($U123),MONTH($U123),1),"")</f>
        <v/>
      </c>
      <c r="W123" s="23">
        <f>IF(IFERROR(TRIM(INDEX($A123:$P123,MATCH(Settings!$B$10,$A$1:$P$1,0))&amp;""),"")&lt;&gt;"",IFERROR(TRIM(INDEX($A123:$P123,MATCH(Settings!$B$10,$A$1:$P$1,0))&amp;""),""),IFERROR(TRIM(INDEX($A123:$P123,MATCH(Settings!$B$11,$A$1:$P$1,0))&amp;""),""))</f>
        <v/>
      </c>
      <c r="X123" s="23">
        <f>IFERROR(TRIM(INDEX($A123:$P123,MATCH(Settings!$B$11,$A$1:$P$1,0))&amp;""),"")</f>
        <v/>
      </c>
      <c r="Y123" s="23">
        <f>IFERROR(TRIM(INDEX($A123:$P123,MATCH(Settings!$B$12,$A$1:$P$1,0))&amp;""),"")</f>
        <v/>
      </c>
      <c r="Z123" s="23">
        <f>IFERROR(TRIM(INDEX($A123:$P123,MATCH(Settings!$B$15,$A$1:$P$1,0))&amp;""),"")</f>
        <v/>
      </c>
      <c r="AA123" s="24">
        <f>IFERROR(IF(TRIM(INDEX($A123:$P123,MATCH(Settings!$B$13,$A$1:$P$1,0))&amp;"")="","",VALUE(TRIM(INDEX($A123:$P123,MATCH(Settings!$B$13,$A$1:$P$1,0))&amp;""))),"")</f>
        <v/>
      </c>
      <c r="AB123" s="24">
        <f>IF(NOT(ISNUMBER($AA123)),"",IF(TRIM($R123&amp;"")="Yes",$AA123,0))</f>
        <v/>
      </c>
      <c r="AC123" s="25">
        <f>IF(OR(NOT(ISNUMBER($AB123)),NOT(ISNUMBER(Settings!$D$2))),"",$AB123*Settings!$D$2)</f>
        <v/>
      </c>
      <c r="AD123" s="23">
        <f>IF(AND($AE123="",IFERROR(TRIM(INDEX($A123:$P123,MATCH(Settings!$B$13,$A$1:$P$1,0))&amp;""),"")=""),"",IF((IF($AE123="","; no name or email","")&amp;IF(IFERROR(TRIM(INDEX($A123:$P123,MATCH(Settings!$B$13,$A$1:$P$1,0))&amp;""),"")="","; no hours",IF(NOT(ISNUMBER($AA123)),"; hours not a number",IF($AA123&lt;=0,"; hours zero or less",IF(AND(ISNUMBER(Settings!$D$3),$AA123&gt;Settings!$D$3),"; over "&amp;Settings!$D$3&amp;" hours",""))))&amp;IF(NOT(ISNUMBER($U123)),"; no date",IF($U123&gt;TODAY(),"; date in the future",""))&amp;IF(AND($AE123&lt;&gt;"",ISNUMBER($U123)),IF(COUNTIFS($AE$2:$AE$1001,$AE123,$U$2:$U$1001,$U123,$Y$2:$Y$1001,$Y123)&gt;1,"; possible duplicate",""),""))="","OK",MID(IF($AE123="","; no name or email","")&amp;IF(IFERROR(TRIM(INDEX($A123:$P123,MATCH(Settings!$B$13,$A$1:$P$1,0))&amp;""),"")="","; no hours",IF(NOT(ISNUMBER($AA123)),"; hours not a number",IF($AA123&lt;=0,"; hours zero or less",IF(AND(ISNUMBER(Settings!$D$3),$AA123&gt;Settings!$D$3),"; over "&amp;Settings!$D$3&amp;" hours",""))))&amp;IF(NOT(ISNUMBER($U123)),"; no date",IF($U123&gt;TODAY(),"; date in the future",""))&amp;IF(AND($AE123&lt;&gt;"",ISNUMBER($U123)),IF(COUNTIFS($AE$2:$AE$1001,$AE123,$U$2:$U$1001,$U123,$Y$2:$Y$1001,$Y123)&gt;1,"; possible duplicate",""),""),3,300)))</f>
        <v/>
      </c>
      <c r="AE123" s="26">
        <f>IF(IFERROR(TRIM(INDEX($A123:$P123,MATCH(Settings!$B$11,$A$1:$P$1,0))&amp;""),"")&lt;&gt;"",LOWER(IFERROR(TRIM(INDEX($A123:$P123,MATCH(Settings!$B$11,$A$1:$P$1,0))&amp;""),"")),LOWER(IFERROR(TRIM(INDEX($A123:$P123,MATCH(Settings!$B$10,$A$1:$P$1,0))&amp;""),"")))</f>
        <v/>
      </c>
      <c r="AF123" s="26">
        <f>IF($AE123="","",IF(COUNTIF($AE$2:$AE123,$AE123)=1,MAX($AF$1:$AF122)+1,""))</f>
        <v/>
      </c>
      <c r="AG123" s="26">
        <f>IF(OR($AE123="",NOT(ISNUMBER($V123))),"",IF(COUNTIFS($AE$2:$AE123,$AE123,$V$2:$V123,$V123)=1,1,0))</f>
        <v/>
      </c>
      <c r="AH123" s="26">
        <f>IF(ISNUMBER($U123),$U123,0)</f>
        <v/>
      </c>
    </row>
    <row r="124">
      <c r="R124" s="27" t="n"/>
      <c r="S124" s="27" t="n"/>
      <c r="U124" s="21">
        <f>IF(ISNUMBER(IFERROR(IF(TRIM(INDEX($A124:$P124,MATCH(Settings!$B$9,$A$1:$P$1,0))&amp;"")="","",IF(ISNUMBER(INDEX($A124:$P124,MATCH(Settings!$B$9,$A$1:$P$1,0))),INT(INDEX($A124:$P124,MATCH(Settings!$B$9,$A$1:$P$1,0))),DATE(VALUE(LEFT(INDEX($A124:$P124,MATCH(Settings!$B$9,$A$1:$P$1,0)),4)),VALUE(MID(INDEX($A124:$P124,MATCH(Settings!$B$9,$A$1:$P$1,0)),6,2)),VALUE(MID(INDEX($A124:$P124,MATCH(Settings!$B$9,$A$1:$P$1,0)),9,2))))),"")),IFERROR(IF(TRIM(INDEX($A124:$P124,MATCH(Settings!$B$9,$A$1:$P$1,0))&amp;"")="","",IF(ISNUMBER(INDEX($A124:$P124,MATCH(Settings!$B$9,$A$1:$P$1,0))),INT(INDEX($A124:$P124,MATCH(Settings!$B$9,$A$1:$P$1,0))),DATE(VALUE(LEFT(INDEX($A124:$P124,MATCH(Settings!$B$9,$A$1:$P$1,0)),4)),VALUE(MID(INDEX($A124:$P124,MATCH(Settings!$B$9,$A$1:$P$1,0)),6,2)),VALUE(MID(INDEX($A124:$P124,MATCH(Settings!$B$9,$A$1:$P$1,0)),9,2))))),""),IFERROR(INT(IFERROR(IF(ISNUMBER(INDEX($A124:$P124,MATCH(Settings!$B$8,$A$1:$P$1,0))),INDEX($A124:$P124,MATCH(Settings!$B$8,$A$1:$P$1,0)),DATE(VALUE(LEFT(IFERROR(TRIM(INDEX($A124:$P124,MATCH(Settings!$B$8,$A$1:$P$1,0))&amp;""),""),4)),VALUE(MID(IFERROR(TRIM(INDEX($A124:$P124,MATCH(Settings!$B$8,$A$1:$P$1,0))&amp;""),""),6,2)),VALUE(MID(IFERROR(TRIM(INDEX($A124:$P124,MATCH(Settings!$B$8,$A$1:$P$1,0))&amp;""),""),9,2)))+TIME(VALUE(MID(IFERROR(TRIM(INDEX($A124:$P124,MATCH(Settings!$B$8,$A$1:$P$1,0))&amp;""),""),12,2)),VALUE(MID(IFERROR(TRIM(INDEX($A124:$P124,MATCH(Settings!$B$8,$A$1:$P$1,0))&amp;""),""),15,2)),VALUE(MID(IFERROR(TRIM(INDEX($A124:$P124,MATCH(Settings!$B$8,$A$1:$P$1,0))&amp;""),""),18,2)))),"")),""))</f>
        <v/>
      </c>
      <c r="V124" s="22">
        <f>IF(ISNUMBER($U124),DATE(YEAR($U124),MONTH($U124),1),"")</f>
        <v/>
      </c>
      <c r="W124" s="23">
        <f>IF(IFERROR(TRIM(INDEX($A124:$P124,MATCH(Settings!$B$10,$A$1:$P$1,0))&amp;""),"")&lt;&gt;"",IFERROR(TRIM(INDEX($A124:$P124,MATCH(Settings!$B$10,$A$1:$P$1,0))&amp;""),""),IFERROR(TRIM(INDEX($A124:$P124,MATCH(Settings!$B$11,$A$1:$P$1,0))&amp;""),""))</f>
        <v/>
      </c>
      <c r="X124" s="23">
        <f>IFERROR(TRIM(INDEX($A124:$P124,MATCH(Settings!$B$11,$A$1:$P$1,0))&amp;""),"")</f>
        <v/>
      </c>
      <c r="Y124" s="23">
        <f>IFERROR(TRIM(INDEX($A124:$P124,MATCH(Settings!$B$12,$A$1:$P$1,0))&amp;""),"")</f>
        <v/>
      </c>
      <c r="Z124" s="23">
        <f>IFERROR(TRIM(INDEX($A124:$P124,MATCH(Settings!$B$15,$A$1:$P$1,0))&amp;""),"")</f>
        <v/>
      </c>
      <c r="AA124" s="24">
        <f>IFERROR(IF(TRIM(INDEX($A124:$P124,MATCH(Settings!$B$13,$A$1:$P$1,0))&amp;"")="","",VALUE(TRIM(INDEX($A124:$P124,MATCH(Settings!$B$13,$A$1:$P$1,0))&amp;""))),"")</f>
        <v/>
      </c>
      <c r="AB124" s="24">
        <f>IF(NOT(ISNUMBER($AA124)),"",IF(TRIM($R124&amp;"")="Yes",$AA124,0))</f>
        <v/>
      </c>
      <c r="AC124" s="25">
        <f>IF(OR(NOT(ISNUMBER($AB124)),NOT(ISNUMBER(Settings!$D$2))),"",$AB124*Settings!$D$2)</f>
        <v/>
      </c>
      <c r="AD124" s="23">
        <f>IF(AND($AE124="",IFERROR(TRIM(INDEX($A124:$P124,MATCH(Settings!$B$13,$A$1:$P$1,0))&amp;""),"")=""),"",IF((IF($AE124="","; no name or email","")&amp;IF(IFERROR(TRIM(INDEX($A124:$P124,MATCH(Settings!$B$13,$A$1:$P$1,0))&amp;""),"")="","; no hours",IF(NOT(ISNUMBER($AA124)),"; hours not a number",IF($AA124&lt;=0,"; hours zero or less",IF(AND(ISNUMBER(Settings!$D$3),$AA124&gt;Settings!$D$3),"; over "&amp;Settings!$D$3&amp;" hours",""))))&amp;IF(NOT(ISNUMBER($U124)),"; no date",IF($U124&gt;TODAY(),"; date in the future",""))&amp;IF(AND($AE124&lt;&gt;"",ISNUMBER($U124)),IF(COUNTIFS($AE$2:$AE$1001,$AE124,$U$2:$U$1001,$U124,$Y$2:$Y$1001,$Y124)&gt;1,"; possible duplicate",""),""))="","OK",MID(IF($AE124="","; no name or email","")&amp;IF(IFERROR(TRIM(INDEX($A124:$P124,MATCH(Settings!$B$13,$A$1:$P$1,0))&amp;""),"")="","; no hours",IF(NOT(ISNUMBER($AA124)),"; hours not a number",IF($AA124&lt;=0,"; hours zero or less",IF(AND(ISNUMBER(Settings!$D$3),$AA124&gt;Settings!$D$3),"; over "&amp;Settings!$D$3&amp;" hours",""))))&amp;IF(NOT(ISNUMBER($U124)),"; no date",IF($U124&gt;TODAY(),"; date in the future",""))&amp;IF(AND($AE124&lt;&gt;"",ISNUMBER($U124)),IF(COUNTIFS($AE$2:$AE$1001,$AE124,$U$2:$U$1001,$U124,$Y$2:$Y$1001,$Y124)&gt;1,"; possible duplicate",""),""),3,300)))</f>
        <v/>
      </c>
      <c r="AE124" s="26">
        <f>IF(IFERROR(TRIM(INDEX($A124:$P124,MATCH(Settings!$B$11,$A$1:$P$1,0))&amp;""),"")&lt;&gt;"",LOWER(IFERROR(TRIM(INDEX($A124:$P124,MATCH(Settings!$B$11,$A$1:$P$1,0))&amp;""),"")),LOWER(IFERROR(TRIM(INDEX($A124:$P124,MATCH(Settings!$B$10,$A$1:$P$1,0))&amp;""),"")))</f>
        <v/>
      </c>
      <c r="AF124" s="26">
        <f>IF($AE124="","",IF(COUNTIF($AE$2:$AE124,$AE124)=1,MAX($AF$1:$AF123)+1,""))</f>
        <v/>
      </c>
      <c r="AG124" s="26">
        <f>IF(OR($AE124="",NOT(ISNUMBER($V124))),"",IF(COUNTIFS($AE$2:$AE124,$AE124,$V$2:$V124,$V124)=1,1,0))</f>
        <v/>
      </c>
      <c r="AH124" s="26">
        <f>IF(ISNUMBER($U124),$U124,0)</f>
        <v/>
      </c>
    </row>
    <row r="125">
      <c r="R125" s="27" t="n"/>
      <c r="S125" s="27" t="n"/>
      <c r="U125" s="21">
        <f>IF(ISNUMBER(IFERROR(IF(TRIM(INDEX($A125:$P125,MATCH(Settings!$B$9,$A$1:$P$1,0))&amp;"")="","",IF(ISNUMBER(INDEX($A125:$P125,MATCH(Settings!$B$9,$A$1:$P$1,0))),INT(INDEX($A125:$P125,MATCH(Settings!$B$9,$A$1:$P$1,0))),DATE(VALUE(LEFT(INDEX($A125:$P125,MATCH(Settings!$B$9,$A$1:$P$1,0)),4)),VALUE(MID(INDEX($A125:$P125,MATCH(Settings!$B$9,$A$1:$P$1,0)),6,2)),VALUE(MID(INDEX($A125:$P125,MATCH(Settings!$B$9,$A$1:$P$1,0)),9,2))))),"")),IFERROR(IF(TRIM(INDEX($A125:$P125,MATCH(Settings!$B$9,$A$1:$P$1,0))&amp;"")="","",IF(ISNUMBER(INDEX($A125:$P125,MATCH(Settings!$B$9,$A$1:$P$1,0))),INT(INDEX($A125:$P125,MATCH(Settings!$B$9,$A$1:$P$1,0))),DATE(VALUE(LEFT(INDEX($A125:$P125,MATCH(Settings!$B$9,$A$1:$P$1,0)),4)),VALUE(MID(INDEX($A125:$P125,MATCH(Settings!$B$9,$A$1:$P$1,0)),6,2)),VALUE(MID(INDEX($A125:$P125,MATCH(Settings!$B$9,$A$1:$P$1,0)),9,2))))),""),IFERROR(INT(IFERROR(IF(ISNUMBER(INDEX($A125:$P125,MATCH(Settings!$B$8,$A$1:$P$1,0))),INDEX($A125:$P125,MATCH(Settings!$B$8,$A$1:$P$1,0)),DATE(VALUE(LEFT(IFERROR(TRIM(INDEX($A125:$P125,MATCH(Settings!$B$8,$A$1:$P$1,0))&amp;""),""),4)),VALUE(MID(IFERROR(TRIM(INDEX($A125:$P125,MATCH(Settings!$B$8,$A$1:$P$1,0))&amp;""),""),6,2)),VALUE(MID(IFERROR(TRIM(INDEX($A125:$P125,MATCH(Settings!$B$8,$A$1:$P$1,0))&amp;""),""),9,2)))+TIME(VALUE(MID(IFERROR(TRIM(INDEX($A125:$P125,MATCH(Settings!$B$8,$A$1:$P$1,0))&amp;""),""),12,2)),VALUE(MID(IFERROR(TRIM(INDEX($A125:$P125,MATCH(Settings!$B$8,$A$1:$P$1,0))&amp;""),""),15,2)),VALUE(MID(IFERROR(TRIM(INDEX($A125:$P125,MATCH(Settings!$B$8,$A$1:$P$1,0))&amp;""),""),18,2)))),"")),""))</f>
        <v/>
      </c>
      <c r="V125" s="22">
        <f>IF(ISNUMBER($U125),DATE(YEAR($U125),MONTH($U125),1),"")</f>
        <v/>
      </c>
      <c r="W125" s="23">
        <f>IF(IFERROR(TRIM(INDEX($A125:$P125,MATCH(Settings!$B$10,$A$1:$P$1,0))&amp;""),"")&lt;&gt;"",IFERROR(TRIM(INDEX($A125:$P125,MATCH(Settings!$B$10,$A$1:$P$1,0))&amp;""),""),IFERROR(TRIM(INDEX($A125:$P125,MATCH(Settings!$B$11,$A$1:$P$1,0))&amp;""),""))</f>
        <v/>
      </c>
      <c r="X125" s="23">
        <f>IFERROR(TRIM(INDEX($A125:$P125,MATCH(Settings!$B$11,$A$1:$P$1,0))&amp;""),"")</f>
        <v/>
      </c>
      <c r="Y125" s="23">
        <f>IFERROR(TRIM(INDEX($A125:$P125,MATCH(Settings!$B$12,$A$1:$P$1,0))&amp;""),"")</f>
        <v/>
      </c>
      <c r="Z125" s="23">
        <f>IFERROR(TRIM(INDEX($A125:$P125,MATCH(Settings!$B$15,$A$1:$P$1,0))&amp;""),"")</f>
        <v/>
      </c>
      <c r="AA125" s="24">
        <f>IFERROR(IF(TRIM(INDEX($A125:$P125,MATCH(Settings!$B$13,$A$1:$P$1,0))&amp;"")="","",VALUE(TRIM(INDEX($A125:$P125,MATCH(Settings!$B$13,$A$1:$P$1,0))&amp;""))),"")</f>
        <v/>
      </c>
      <c r="AB125" s="24">
        <f>IF(NOT(ISNUMBER($AA125)),"",IF(TRIM($R125&amp;"")="Yes",$AA125,0))</f>
        <v/>
      </c>
      <c r="AC125" s="25">
        <f>IF(OR(NOT(ISNUMBER($AB125)),NOT(ISNUMBER(Settings!$D$2))),"",$AB125*Settings!$D$2)</f>
        <v/>
      </c>
      <c r="AD125" s="23">
        <f>IF(AND($AE125="",IFERROR(TRIM(INDEX($A125:$P125,MATCH(Settings!$B$13,$A$1:$P$1,0))&amp;""),"")=""),"",IF((IF($AE125="","; no name or email","")&amp;IF(IFERROR(TRIM(INDEX($A125:$P125,MATCH(Settings!$B$13,$A$1:$P$1,0))&amp;""),"")="","; no hours",IF(NOT(ISNUMBER($AA125)),"; hours not a number",IF($AA125&lt;=0,"; hours zero or less",IF(AND(ISNUMBER(Settings!$D$3),$AA125&gt;Settings!$D$3),"; over "&amp;Settings!$D$3&amp;" hours",""))))&amp;IF(NOT(ISNUMBER($U125)),"; no date",IF($U125&gt;TODAY(),"; date in the future",""))&amp;IF(AND($AE125&lt;&gt;"",ISNUMBER($U125)),IF(COUNTIFS($AE$2:$AE$1001,$AE125,$U$2:$U$1001,$U125,$Y$2:$Y$1001,$Y125)&gt;1,"; possible duplicate",""),""))="","OK",MID(IF($AE125="","; no name or email","")&amp;IF(IFERROR(TRIM(INDEX($A125:$P125,MATCH(Settings!$B$13,$A$1:$P$1,0))&amp;""),"")="","; no hours",IF(NOT(ISNUMBER($AA125)),"; hours not a number",IF($AA125&lt;=0,"; hours zero or less",IF(AND(ISNUMBER(Settings!$D$3),$AA125&gt;Settings!$D$3),"; over "&amp;Settings!$D$3&amp;" hours",""))))&amp;IF(NOT(ISNUMBER($U125)),"; no date",IF($U125&gt;TODAY(),"; date in the future",""))&amp;IF(AND($AE125&lt;&gt;"",ISNUMBER($U125)),IF(COUNTIFS($AE$2:$AE$1001,$AE125,$U$2:$U$1001,$U125,$Y$2:$Y$1001,$Y125)&gt;1,"; possible duplicate",""),""),3,300)))</f>
        <v/>
      </c>
      <c r="AE125" s="26">
        <f>IF(IFERROR(TRIM(INDEX($A125:$P125,MATCH(Settings!$B$11,$A$1:$P$1,0))&amp;""),"")&lt;&gt;"",LOWER(IFERROR(TRIM(INDEX($A125:$P125,MATCH(Settings!$B$11,$A$1:$P$1,0))&amp;""),"")),LOWER(IFERROR(TRIM(INDEX($A125:$P125,MATCH(Settings!$B$10,$A$1:$P$1,0))&amp;""),"")))</f>
        <v/>
      </c>
      <c r="AF125" s="26">
        <f>IF($AE125="","",IF(COUNTIF($AE$2:$AE125,$AE125)=1,MAX($AF$1:$AF124)+1,""))</f>
        <v/>
      </c>
      <c r="AG125" s="26">
        <f>IF(OR($AE125="",NOT(ISNUMBER($V125))),"",IF(COUNTIFS($AE$2:$AE125,$AE125,$V$2:$V125,$V125)=1,1,0))</f>
        <v/>
      </c>
      <c r="AH125" s="26">
        <f>IF(ISNUMBER($U125),$U125,0)</f>
        <v/>
      </c>
    </row>
    <row r="126">
      <c r="R126" s="27" t="n"/>
      <c r="S126" s="27" t="n"/>
      <c r="U126" s="21">
        <f>IF(ISNUMBER(IFERROR(IF(TRIM(INDEX($A126:$P126,MATCH(Settings!$B$9,$A$1:$P$1,0))&amp;"")="","",IF(ISNUMBER(INDEX($A126:$P126,MATCH(Settings!$B$9,$A$1:$P$1,0))),INT(INDEX($A126:$P126,MATCH(Settings!$B$9,$A$1:$P$1,0))),DATE(VALUE(LEFT(INDEX($A126:$P126,MATCH(Settings!$B$9,$A$1:$P$1,0)),4)),VALUE(MID(INDEX($A126:$P126,MATCH(Settings!$B$9,$A$1:$P$1,0)),6,2)),VALUE(MID(INDEX($A126:$P126,MATCH(Settings!$B$9,$A$1:$P$1,0)),9,2))))),"")),IFERROR(IF(TRIM(INDEX($A126:$P126,MATCH(Settings!$B$9,$A$1:$P$1,0))&amp;"")="","",IF(ISNUMBER(INDEX($A126:$P126,MATCH(Settings!$B$9,$A$1:$P$1,0))),INT(INDEX($A126:$P126,MATCH(Settings!$B$9,$A$1:$P$1,0))),DATE(VALUE(LEFT(INDEX($A126:$P126,MATCH(Settings!$B$9,$A$1:$P$1,0)),4)),VALUE(MID(INDEX($A126:$P126,MATCH(Settings!$B$9,$A$1:$P$1,0)),6,2)),VALUE(MID(INDEX($A126:$P126,MATCH(Settings!$B$9,$A$1:$P$1,0)),9,2))))),""),IFERROR(INT(IFERROR(IF(ISNUMBER(INDEX($A126:$P126,MATCH(Settings!$B$8,$A$1:$P$1,0))),INDEX($A126:$P126,MATCH(Settings!$B$8,$A$1:$P$1,0)),DATE(VALUE(LEFT(IFERROR(TRIM(INDEX($A126:$P126,MATCH(Settings!$B$8,$A$1:$P$1,0))&amp;""),""),4)),VALUE(MID(IFERROR(TRIM(INDEX($A126:$P126,MATCH(Settings!$B$8,$A$1:$P$1,0))&amp;""),""),6,2)),VALUE(MID(IFERROR(TRIM(INDEX($A126:$P126,MATCH(Settings!$B$8,$A$1:$P$1,0))&amp;""),""),9,2)))+TIME(VALUE(MID(IFERROR(TRIM(INDEX($A126:$P126,MATCH(Settings!$B$8,$A$1:$P$1,0))&amp;""),""),12,2)),VALUE(MID(IFERROR(TRIM(INDEX($A126:$P126,MATCH(Settings!$B$8,$A$1:$P$1,0))&amp;""),""),15,2)),VALUE(MID(IFERROR(TRIM(INDEX($A126:$P126,MATCH(Settings!$B$8,$A$1:$P$1,0))&amp;""),""),18,2)))),"")),""))</f>
        <v/>
      </c>
      <c r="V126" s="22">
        <f>IF(ISNUMBER($U126),DATE(YEAR($U126),MONTH($U126),1),"")</f>
        <v/>
      </c>
      <c r="W126" s="23">
        <f>IF(IFERROR(TRIM(INDEX($A126:$P126,MATCH(Settings!$B$10,$A$1:$P$1,0))&amp;""),"")&lt;&gt;"",IFERROR(TRIM(INDEX($A126:$P126,MATCH(Settings!$B$10,$A$1:$P$1,0))&amp;""),""),IFERROR(TRIM(INDEX($A126:$P126,MATCH(Settings!$B$11,$A$1:$P$1,0))&amp;""),""))</f>
        <v/>
      </c>
      <c r="X126" s="23">
        <f>IFERROR(TRIM(INDEX($A126:$P126,MATCH(Settings!$B$11,$A$1:$P$1,0))&amp;""),"")</f>
        <v/>
      </c>
      <c r="Y126" s="23">
        <f>IFERROR(TRIM(INDEX($A126:$P126,MATCH(Settings!$B$12,$A$1:$P$1,0))&amp;""),"")</f>
        <v/>
      </c>
      <c r="Z126" s="23">
        <f>IFERROR(TRIM(INDEX($A126:$P126,MATCH(Settings!$B$15,$A$1:$P$1,0))&amp;""),"")</f>
        <v/>
      </c>
      <c r="AA126" s="24">
        <f>IFERROR(IF(TRIM(INDEX($A126:$P126,MATCH(Settings!$B$13,$A$1:$P$1,0))&amp;"")="","",VALUE(TRIM(INDEX($A126:$P126,MATCH(Settings!$B$13,$A$1:$P$1,0))&amp;""))),"")</f>
        <v/>
      </c>
      <c r="AB126" s="24">
        <f>IF(NOT(ISNUMBER($AA126)),"",IF(TRIM($R126&amp;"")="Yes",$AA126,0))</f>
        <v/>
      </c>
      <c r="AC126" s="25">
        <f>IF(OR(NOT(ISNUMBER($AB126)),NOT(ISNUMBER(Settings!$D$2))),"",$AB126*Settings!$D$2)</f>
        <v/>
      </c>
      <c r="AD126" s="23">
        <f>IF(AND($AE126="",IFERROR(TRIM(INDEX($A126:$P126,MATCH(Settings!$B$13,$A$1:$P$1,0))&amp;""),"")=""),"",IF((IF($AE126="","; no name or email","")&amp;IF(IFERROR(TRIM(INDEX($A126:$P126,MATCH(Settings!$B$13,$A$1:$P$1,0))&amp;""),"")="","; no hours",IF(NOT(ISNUMBER($AA126)),"; hours not a number",IF($AA126&lt;=0,"; hours zero or less",IF(AND(ISNUMBER(Settings!$D$3),$AA126&gt;Settings!$D$3),"; over "&amp;Settings!$D$3&amp;" hours",""))))&amp;IF(NOT(ISNUMBER($U126)),"; no date",IF($U126&gt;TODAY(),"; date in the future",""))&amp;IF(AND($AE126&lt;&gt;"",ISNUMBER($U126)),IF(COUNTIFS($AE$2:$AE$1001,$AE126,$U$2:$U$1001,$U126,$Y$2:$Y$1001,$Y126)&gt;1,"; possible duplicate",""),""))="","OK",MID(IF($AE126="","; no name or email","")&amp;IF(IFERROR(TRIM(INDEX($A126:$P126,MATCH(Settings!$B$13,$A$1:$P$1,0))&amp;""),"")="","; no hours",IF(NOT(ISNUMBER($AA126)),"; hours not a number",IF($AA126&lt;=0,"; hours zero or less",IF(AND(ISNUMBER(Settings!$D$3),$AA126&gt;Settings!$D$3),"; over "&amp;Settings!$D$3&amp;" hours",""))))&amp;IF(NOT(ISNUMBER($U126)),"; no date",IF($U126&gt;TODAY(),"; date in the future",""))&amp;IF(AND($AE126&lt;&gt;"",ISNUMBER($U126)),IF(COUNTIFS($AE$2:$AE$1001,$AE126,$U$2:$U$1001,$U126,$Y$2:$Y$1001,$Y126)&gt;1,"; possible duplicate",""),""),3,300)))</f>
        <v/>
      </c>
      <c r="AE126" s="26">
        <f>IF(IFERROR(TRIM(INDEX($A126:$P126,MATCH(Settings!$B$11,$A$1:$P$1,0))&amp;""),"")&lt;&gt;"",LOWER(IFERROR(TRIM(INDEX($A126:$P126,MATCH(Settings!$B$11,$A$1:$P$1,0))&amp;""),"")),LOWER(IFERROR(TRIM(INDEX($A126:$P126,MATCH(Settings!$B$10,$A$1:$P$1,0))&amp;""),"")))</f>
        <v/>
      </c>
      <c r="AF126" s="26">
        <f>IF($AE126="","",IF(COUNTIF($AE$2:$AE126,$AE126)=1,MAX($AF$1:$AF125)+1,""))</f>
        <v/>
      </c>
      <c r="AG126" s="26">
        <f>IF(OR($AE126="",NOT(ISNUMBER($V126))),"",IF(COUNTIFS($AE$2:$AE126,$AE126,$V$2:$V126,$V126)=1,1,0))</f>
        <v/>
      </c>
      <c r="AH126" s="26">
        <f>IF(ISNUMBER($U126),$U126,0)</f>
        <v/>
      </c>
    </row>
    <row r="127">
      <c r="R127" s="27" t="n"/>
      <c r="S127" s="27" t="n"/>
      <c r="U127" s="21">
        <f>IF(ISNUMBER(IFERROR(IF(TRIM(INDEX($A127:$P127,MATCH(Settings!$B$9,$A$1:$P$1,0))&amp;"")="","",IF(ISNUMBER(INDEX($A127:$P127,MATCH(Settings!$B$9,$A$1:$P$1,0))),INT(INDEX($A127:$P127,MATCH(Settings!$B$9,$A$1:$P$1,0))),DATE(VALUE(LEFT(INDEX($A127:$P127,MATCH(Settings!$B$9,$A$1:$P$1,0)),4)),VALUE(MID(INDEX($A127:$P127,MATCH(Settings!$B$9,$A$1:$P$1,0)),6,2)),VALUE(MID(INDEX($A127:$P127,MATCH(Settings!$B$9,$A$1:$P$1,0)),9,2))))),"")),IFERROR(IF(TRIM(INDEX($A127:$P127,MATCH(Settings!$B$9,$A$1:$P$1,0))&amp;"")="","",IF(ISNUMBER(INDEX($A127:$P127,MATCH(Settings!$B$9,$A$1:$P$1,0))),INT(INDEX($A127:$P127,MATCH(Settings!$B$9,$A$1:$P$1,0))),DATE(VALUE(LEFT(INDEX($A127:$P127,MATCH(Settings!$B$9,$A$1:$P$1,0)),4)),VALUE(MID(INDEX($A127:$P127,MATCH(Settings!$B$9,$A$1:$P$1,0)),6,2)),VALUE(MID(INDEX($A127:$P127,MATCH(Settings!$B$9,$A$1:$P$1,0)),9,2))))),""),IFERROR(INT(IFERROR(IF(ISNUMBER(INDEX($A127:$P127,MATCH(Settings!$B$8,$A$1:$P$1,0))),INDEX($A127:$P127,MATCH(Settings!$B$8,$A$1:$P$1,0)),DATE(VALUE(LEFT(IFERROR(TRIM(INDEX($A127:$P127,MATCH(Settings!$B$8,$A$1:$P$1,0))&amp;""),""),4)),VALUE(MID(IFERROR(TRIM(INDEX($A127:$P127,MATCH(Settings!$B$8,$A$1:$P$1,0))&amp;""),""),6,2)),VALUE(MID(IFERROR(TRIM(INDEX($A127:$P127,MATCH(Settings!$B$8,$A$1:$P$1,0))&amp;""),""),9,2)))+TIME(VALUE(MID(IFERROR(TRIM(INDEX($A127:$P127,MATCH(Settings!$B$8,$A$1:$P$1,0))&amp;""),""),12,2)),VALUE(MID(IFERROR(TRIM(INDEX($A127:$P127,MATCH(Settings!$B$8,$A$1:$P$1,0))&amp;""),""),15,2)),VALUE(MID(IFERROR(TRIM(INDEX($A127:$P127,MATCH(Settings!$B$8,$A$1:$P$1,0))&amp;""),""),18,2)))),"")),""))</f>
        <v/>
      </c>
      <c r="V127" s="22">
        <f>IF(ISNUMBER($U127),DATE(YEAR($U127),MONTH($U127),1),"")</f>
        <v/>
      </c>
      <c r="W127" s="23">
        <f>IF(IFERROR(TRIM(INDEX($A127:$P127,MATCH(Settings!$B$10,$A$1:$P$1,0))&amp;""),"")&lt;&gt;"",IFERROR(TRIM(INDEX($A127:$P127,MATCH(Settings!$B$10,$A$1:$P$1,0))&amp;""),""),IFERROR(TRIM(INDEX($A127:$P127,MATCH(Settings!$B$11,$A$1:$P$1,0))&amp;""),""))</f>
        <v/>
      </c>
      <c r="X127" s="23">
        <f>IFERROR(TRIM(INDEX($A127:$P127,MATCH(Settings!$B$11,$A$1:$P$1,0))&amp;""),"")</f>
        <v/>
      </c>
      <c r="Y127" s="23">
        <f>IFERROR(TRIM(INDEX($A127:$P127,MATCH(Settings!$B$12,$A$1:$P$1,0))&amp;""),"")</f>
        <v/>
      </c>
      <c r="Z127" s="23">
        <f>IFERROR(TRIM(INDEX($A127:$P127,MATCH(Settings!$B$15,$A$1:$P$1,0))&amp;""),"")</f>
        <v/>
      </c>
      <c r="AA127" s="24">
        <f>IFERROR(IF(TRIM(INDEX($A127:$P127,MATCH(Settings!$B$13,$A$1:$P$1,0))&amp;"")="","",VALUE(TRIM(INDEX($A127:$P127,MATCH(Settings!$B$13,$A$1:$P$1,0))&amp;""))),"")</f>
        <v/>
      </c>
      <c r="AB127" s="24">
        <f>IF(NOT(ISNUMBER($AA127)),"",IF(TRIM($R127&amp;"")="Yes",$AA127,0))</f>
        <v/>
      </c>
      <c r="AC127" s="25">
        <f>IF(OR(NOT(ISNUMBER($AB127)),NOT(ISNUMBER(Settings!$D$2))),"",$AB127*Settings!$D$2)</f>
        <v/>
      </c>
      <c r="AD127" s="23">
        <f>IF(AND($AE127="",IFERROR(TRIM(INDEX($A127:$P127,MATCH(Settings!$B$13,$A$1:$P$1,0))&amp;""),"")=""),"",IF((IF($AE127="","; no name or email","")&amp;IF(IFERROR(TRIM(INDEX($A127:$P127,MATCH(Settings!$B$13,$A$1:$P$1,0))&amp;""),"")="","; no hours",IF(NOT(ISNUMBER($AA127)),"; hours not a number",IF($AA127&lt;=0,"; hours zero or less",IF(AND(ISNUMBER(Settings!$D$3),$AA127&gt;Settings!$D$3),"; over "&amp;Settings!$D$3&amp;" hours",""))))&amp;IF(NOT(ISNUMBER($U127)),"; no date",IF($U127&gt;TODAY(),"; date in the future",""))&amp;IF(AND($AE127&lt;&gt;"",ISNUMBER($U127)),IF(COUNTIFS($AE$2:$AE$1001,$AE127,$U$2:$U$1001,$U127,$Y$2:$Y$1001,$Y127)&gt;1,"; possible duplicate",""),""))="","OK",MID(IF($AE127="","; no name or email","")&amp;IF(IFERROR(TRIM(INDEX($A127:$P127,MATCH(Settings!$B$13,$A$1:$P$1,0))&amp;""),"")="","; no hours",IF(NOT(ISNUMBER($AA127)),"; hours not a number",IF($AA127&lt;=0,"; hours zero or less",IF(AND(ISNUMBER(Settings!$D$3),$AA127&gt;Settings!$D$3),"; over "&amp;Settings!$D$3&amp;" hours",""))))&amp;IF(NOT(ISNUMBER($U127)),"; no date",IF($U127&gt;TODAY(),"; date in the future",""))&amp;IF(AND($AE127&lt;&gt;"",ISNUMBER($U127)),IF(COUNTIFS($AE$2:$AE$1001,$AE127,$U$2:$U$1001,$U127,$Y$2:$Y$1001,$Y127)&gt;1,"; possible duplicate",""),""),3,300)))</f>
        <v/>
      </c>
      <c r="AE127" s="26">
        <f>IF(IFERROR(TRIM(INDEX($A127:$P127,MATCH(Settings!$B$11,$A$1:$P$1,0))&amp;""),"")&lt;&gt;"",LOWER(IFERROR(TRIM(INDEX($A127:$P127,MATCH(Settings!$B$11,$A$1:$P$1,0))&amp;""),"")),LOWER(IFERROR(TRIM(INDEX($A127:$P127,MATCH(Settings!$B$10,$A$1:$P$1,0))&amp;""),"")))</f>
        <v/>
      </c>
      <c r="AF127" s="26">
        <f>IF($AE127="","",IF(COUNTIF($AE$2:$AE127,$AE127)=1,MAX($AF$1:$AF126)+1,""))</f>
        <v/>
      </c>
      <c r="AG127" s="26">
        <f>IF(OR($AE127="",NOT(ISNUMBER($V127))),"",IF(COUNTIFS($AE$2:$AE127,$AE127,$V$2:$V127,$V127)=1,1,0))</f>
        <v/>
      </c>
      <c r="AH127" s="26">
        <f>IF(ISNUMBER($U127),$U127,0)</f>
        <v/>
      </c>
    </row>
    <row r="128">
      <c r="R128" s="27" t="n"/>
      <c r="S128" s="27" t="n"/>
      <c r="U128" s="21">
        <f>IF(ISNUMBER(IFERROR(IF(TRIM(INDEX($A128:$P128,MATCH(Settings!$B$9,$A$1:$P$1,0))&amp;"")="","",IF(ISNUMBER(INDEX($A128:$P128,MATCH(Settings!$B$9,$A$1:$P$1,0))),INT(INDEX($A128:$P128,MATCH(Settings!$B$9,$A$1:$P$1,0))),DATE(VALUE(LEFT(INDEX($A128:$P128,MATCH(Settings!$B$9,$A$1:$P$1,0)),4)),VALUE(MID(INDEX($A128:$P128,MATCH(Settings!$B$9,$A$1:$P$1,0)),6,2)),VALUE(MID(INDEX($A128:$P128,MATCH(Settings!$B$9,$A$1:$P$1,0)),9,2))))),"")),IFERROR(IF(TRIM(INDEX($A128:$P128,MATCH(Settings!$B$9,$A$1:$P$1,0))&amp;"")="","",IF(ISNUMBER(INDEX($A128:$P128,MATCH(Settings!$B$9,$A$1:$P$1,0))),INT(INDEX($A128:$P128,MATCH(Settings!$B$9,$A$1:$P$1,0))),DATE(VALUE(LEFT(INDEX($A128:$P128,MATCH(Settings!$B$9,$A$1:$P$1,0)),4)),VALUE(MID(INDEX($A128:$P128,MATCH(Settings!$B$9,$A$1:$P$1,0)),6,2)),VALUE(MID(INDEX($A128:$P128,MATCH(Settings!$B$9,$A$1:$P$1,0)),9,2))))),""),IFERROR(INT(IFERROR(IF(ISNUMBER(INDEX($A128:$P128,MATCH(Settings!$B$8,$A$1:$P$1,0))),INDEX($A128:$P128,MATCH(Settings!$B$8,$A$1:$P$1,0)),DATE(VALUE(LEFT(IFERROR(TRIM(INDEX($A128:$P128,MATCH(Settings!$B$8,$A$1:$P$1,0))&amp;""),""),4)),VALUE(MID(IFERROR(TRIM(INDEX($A128:$P128,MATCH(Settings!$B$8,$A$1:$P$1,0))&amp;""),""),6,2)),VALUE(MID(IFERROR(TRIM(INDEX($A128:$P128,MATCH(Settings!$B$8,$A$1:$P$1,0))&amp;""),""),9,2)))+TIME(VALUE(MID(IFERROR(TRIM(INDEX($A128:$P128,MATCH(Settings!$B$8,$A$1:$P$1,0))&amp;""),""),12,2)),VALUE(MID(IFERROR(TRIM(INDEX($A128:$P128,MATCH(Settings!$B$8,$A$1:$P$1,0))&amp;""),""),15,2)),VALUE(MID(IFERROR(TRIM(INDEX($A128:$P128,MATCH(Settings!$B$8,$A$1:$P$1,0))&amp;""),""),18,2)))),"")),""))</f>
        <v/>
      </c>
      <c r="V128" s="22">
        <f>IF(ISNUMBER($U128),DATE(YEAR($U128),MONTH($U128),1),"")</f>
        <v/>
      </c>
      <c r="W128" s="23">
        <f>IF(IFERROR(TRIM(INDEX($A128:$P128,MATCH(Settings!$B$10,$A$1:$P$1,0))&amp;""),"")&lt;&gt;"",IFERROR(TRIM(INDEX($A128:$P128,MATCH(Settings!$B$10,$A$1:$P$1,0))&amp;""),""),IFERROR(TRIM(INDEX($A128:$P128,MATCH(Settings!$B$11,$A$1:$P$1,0))&amp;""),""))</f>
        <v/>
      </c>
      <c r="X128" s="23">
        <f>IFERROR(TRIM(INDEX($A128:$P128,MATCH(Settings!$B$11,$A$1:$P$1,0))&amp;""),"")</f>
        <v/>
      </c>
      <c r="Y128" s="23">
        <f>IFERROR(TRIM(INDEX($A128:$P128,MATCH(Settings!$B$12,$A$1:$P$1,0))&amp;""),"")</f>
        <v/>
      </c>
      <c r="Z128" s="23">
        <f>IFERROR(TRIM(INDEX($A128:$P128,MATCH(Settings!$B$15,$A$1:$P$1,0))&amp;""),"")</f>
        <v/>
      </c>
      <c r="AA128" s="24">
        <f>IFERROR(IF(TRIM(INDEX($A128:$P128,MATCH(Settings!$B$13,$A$1:$P$1,0))&amp;"")="","",VALUE(TRIM(INDEX($A128:$P128,MATCH(Settings!$B$13,$A$1:$P$1,0))&amp;""))),"")</f>
        <v/>
      </c>
      <c r="AB128" s="24">
        <f>IF(NOT(ISNUMBER($AA128)),"",IF(TRIM($R128&amp;"")="Yes",$AA128,0))</f>
        <v/>
      </c>
      <c r="AC128" s="25">
        <f>IF(OR(NOT(ISNUMBER($AB128)),NOT(ISNUMBER(Settings!$D$2))),"",$AB128*Settings!$D$2)</f>
        <v/>
      </c>
      <c r="AD128" s="23">
        <f>IF(AND($AE128="",IFERROR(TRIM(INDEX($A128:$P128,MATCH(Settings!$B$13,$A$1:$P$1,0))&amp;""),"")=""),"",IF((IF($AE128="","; no name or email","")&amp;IF(IFERROR(TRIM(INDEX($A128:$P128,MATCH(Settings!$B$13,$A$1:$P$1,0))&amp;""),"")="","; no hours",IF(NOT(ISNUMBER($AA128)),"; hours not a number",IF($AA128&lt;=0,"; hours zero or less",IF(AND(ISNUMBER(Settings!$D$3),$AA128&gt;Settings!$D$3),"; over "&amp;Settings!$D$3&amp;" hours",""))))&amp;IF(NOT(ISNUMBER($U128)),"; no date",IF($U128&gt;TODAY(),"; date in the future",""))&amp;IF(AND($AE128&lt;&gt;"",ISNUMBER($U128)),IF(COUNTIFS($AE$2:$AE$1001,$AE128,$U$2:$U$1001,$U128,$Y$2:$Y$1001,$Y128)&gt;1,"; possible duplicate",""),""))="","OK",MID(IF($AE128="","; no name or email","")&amp;IF(IFERROR(TRIM(INDEX($A128:$P128,MATCH(Settings!$B$13,$A$1:$P$1,0))&amp;""),"")="","; no hours",IF(NOT(ISNUMBER($AA128)),"; hours not a number",IF($AA128&lt;=0,"; hours zero or less",IF(AND(ISNUMBER(Settings!$D$3),$AA128&gt;Settings!$D$3),"; over "&amp;Settings!$D$3&amp;" hours",""))))&amp;IF(NOT(ISNUMBER($U128)),"; no date",IF($U128&gt;TODAY(),"; date in the future",""))&amp;IF(AND($AE128&lt;&gt;"",ISNUMBER($U128)),IF(COUNTIFS($AE$2:$AE$1001,$AE128,$U$2:$U$1001,$U128,$Y$2:$Y$1001,$Y128)&gt;1,"; possible duplicate",""),""),3,300)))</f>
        <v/>
      </c>
      <c r="AE128" s="26">
        <f>IF(IFERROR(TRIM(INDEX($A128:$P128,MATCH(Settings!$B$11,$A$1:$P$1,0))&amp;""),"")&lt;&gt;"",LOWER(IFERROR(TRIM(INDEX($A128:$P128,MATCH(Settings!$B$11,$A$1:$P$1,0))&amp;""),"")),LOWER(IFERROR(TRIM(INDEX($A128:$P128,MATCH(Settings!$B$10,$A$1:$P$1,0))&amp;""),"")))</f>
        <v/>
      </c>
      <c r="AF128" s="26">
        <f>IF($AE128="","",IF(COUNTIF($AE$2:$AE128,$AE128)=1,MAX($AF$1:$AF127)+1,""))</f>
        <v/>
      </c>
      <c r="AG128" s="26">
        <f>IF(OR($AE128="",NOT(ISNUMBER($V128))),"",IF(COUNTIFS($AE$2:$AE128,$AE128,$V$2:$V128,$V128)=1,1,0))</f>
        <v/>
      </c>
      <c r="AH128" s="26">
        <f>IF(ISNUMBER($U128),$U128,0)</f>
        <v/>
      </c>
    </row>
    <row r="129">
      <c r="R129" s="27" t="n"/>
      <c r="S129" s="27" t="n"/>
      <c r="U129" s="21">
        <f>IF(ISNUMBER(IFERROR(IF(TRIM(INDEX($A129:$P129,MATCH(Settings!$B$9,$A$1:$P$1,0))&amp;"")="","",IF(ISNUMBER(INDEX($A129:$P129,MATCH(Settings!$B$9,$A$1:$P$1,0))),INT(INDEX($A129:$P129,MATCH(Settings!$B$9,$A$1:$P$1,0))),DATE(VALUE(LEFT(INDEX($A129:$P129,MATCH(Settings!$B$9,$A$1:$P$1,0)),4)),VALUE(MID(INDEX($A129:$P129,MATCH(Settings!$B$9,$A$1:$P$1,0)),6,2)),VALUE(MID(INDEX($A129:$P129,MATCH(Settings!$B$9,$A$1:$P$1,0)),9,2))))),"")),IFERROR(IF(TRIM(INDEX($A129:$P129,MATCH(Settings!$B$9,$A$1:$P$1,0))&amp;"")="","",IF(ISNUMBER(INDEX($A129:$P129,MATCH(Settings!$B$9,$A$1:$P$1,0))),INT(INDEX($A129:$P129,MATCH(Settings!$B$9,$A$1:$P$1,0))),DATE(VALUE(LEFT(INDEX($A129:$P129,MATCH(Settings!$B$9,$A$1:$P$1,0)),4)),VALUE(MID(INDEX($A129:$P129,MATCH(Settings!$B$9,$A$1:$P$1,0)),6,2)),VALUE(MID(INDEX($A129:$P129,MATCH(Settings!$B$9,$A$1:$P$1,0)),9,2))))),""),IFERROR(INT(IFERROR(IF(ISNUMBER(INDEX($A129:$P129,MATCH(Settings!$B$8,$A$1:$P$1,0))),INDEX($A129:$P129,MATCH(Settings!$B$8,$A$1:$P$1,0)),DATE(VALUE(LEFT(IFERROR(TRIM(INDEX($A129:$P129,MATCH(Settings!$B$8,$A$1:$P$1,0))&amp;""),""),4)),VALUE(MID(IFERROR(TRIM(INDEX($A129:$P129,MATCH(Settings!$B$8,$A$1:$P$1,0))&amp;""),""),6,2)),VALUE(MID(IFERROR(TRIM(INDEX($A129:$P129,MATCH(Settings!$B$8,$A$1:$P$1,0))&amp;""),""),9,2)))+TIME(VALUE(MID(IFERROR(TRIM(INDEX($A129:$P129,MATCH(Settings!$B$8,$A$1:$P$1,0))&amp;""),""),12,2)),VALUE(MID(IFERROR(TRIM(INDEX($A129:$P129,MATCH(Settings!$B$8,$A$1:$P$1,0))&amp;""),""),15,2)),VALUE(MID(IFERROR(TRIM(INDEX($A129:$P129,MATCH(Settings!$B$8,$A$1:$P$1,0))&amp;""),""),18,2)))),"")),""))</f>
        <v/>
      </c>
      <c r="V129" s="22">
        <f>IF(ISNUMBER($U129),DATE(YEAR($U129),MONTH($U129),1),"")</f>
        <v/>
      </c>
      <c r="W129" s="23">
        <f>IF(IFERROR(TRIM(INDEX($A129:$P129,MATCH(Settings!$B$10,$A$1:$P$1,0))&amp;""),"")&lt;&gt;"",IFERROR(TRIM(INDEX($A129:$P129,MATCH(Settings!$B$10,$A$1:$P$1,0))&amp;""),""),IFERROR(TRIM(INDEX($A129:$P129,MATCH(Settings!$B$11,$A$1:$P$1,0))&amp;""),""))</f>
        <v/>
      </c>
      <c r="X129" s="23">
        <f>IFERROR(TRIM(INDEX($A129:$P129,MATCH(Settings!$B$11,$A$1:$P$1,0))&amp;""),"")</f>
        <v/>
      </c>
      <c r="Y129" s="23">
        <f>IFERROR(TRIM(INDEX($A129:$P129,MATCH(Settings!$B$12,$A$1:$P$1,0))&amp;""),"")</f>
        <v/>
      </c>
      <c r="Z129" s="23">
        <f>IFERROR(TRIM(INDEX($A129:$P129,MATCH(Settings!$B$15,$A$1:$P$1,0))&amp;""),"")</f>
        <v/>
      </c>
      <c r="AA129" s="24">
        <f>IFERROR(IF(TRIM(INDEX($A129:$P129,MATCH(Settings!$B$13,$A$1:$P$1,0))&amp;"")="","",VALUE(TRIM(INDEX($A129:$P129,MATCH(Settings!$B$13,$A$1:$P$1,0))&amp;""))),"")</f>
        <v/>
      </c>
      <c r="AB129" s="24">
        <f>IF(NOT(ISNUMBER($AA129)),"",IF(TRIM($R129&amp;"")="Yes",$AA129,0))</f>
        <v/>
      </c>
      <c r="AC129" s="25">
        <f>IF(OR(NOT(ISNUMBER($AB129)),NOT(ISNUMBER(Settings!$D$2))),"",$AB129*Settings!$D$2)</f>
        <v/>
      </c>
      <c r="AD129" s="23">
        <f>IF(AND($AE129="",IFERROR(TRIM(INDEX($A129:$P129,MATCH(Settings!$B$13,$A$1:$P$1,0))&amp;""),"")=""),"",IF((IF($AE129="","; no name or email","")&amp;IF(IFERROR(TRIM(INDEX($A129:$P129,MATCH(Settings!$B$13,$A$1:$P$1,0))&amp;""),"")="","; no hours",IF(NOT(ISNUMBER($AA129)),"; hours not a number",IF($AA129&lt;=0,"; hours zero or less",IF(AND(ISNUMBER(Settings!$D$3),$AA129&gt;Settings!$D$3),"; over "&amp;Settings!$D$3&amp;" hours",""))))&amp;IF(NOT(ISNUMBER($U129)),"; no date",IF($U129&gt;TODAY(),"; date in the future",""))&amp;IF(AND($AE129&lt;&gt;"",ISNUMBER($U129)),IF(COUNTIFS($AE$2:$AE$1001,$AE129,$U$2:$U$1001,$U129,$Y$2:$Y$1001,$Y129)&gt;1,"; possible duplicate",""),""))="","OK",MID(IF($AE129="","; no name or email","")&amp;IF(IFERROR(TRIM(INDEX($A129:$P129,MATCH(Settings!$B$13,$A$1:$P$1,0))&amp;""),"")="","; no hours",IF(NOT(ISNUMBER($AA129)),"; hours not a number",IF($AA129&lt;=0,"; hours zero or less",IF(AND(ISNUMBER(Settings!$D$3),$AA129&gt;Settings!$D$3),"; over "&amp;Settings!$D$3&amp;" hours",""))))&amp;IF(NOT(ISNUMBER($U129)),"; no date",IF($U129&gt;TODAY(),"; date in the future",""))&amp;IF(AND($AE129&lt;&gt;"",ISNUMBER($U129)),IF(COUNTIFS($AE$2:$AE$1001,$AE129,$U$2:$U$1001,$U129,$Y$2:$Y$1001,$Y129)&gt;1,"; possible duplicate",""),""),3,300)))</f>
        <v/>
      </c>
      <c r="AE129" s="26">
        <f>IF(IFERROR(TRIM(INDEX($A129:$P129,MATCH(Settings!$B$11,$A$1:$P$1,0))&amp;""),"")&lt;&gt;"",LOWER(IFERROR(TRIM(INDEX($A129:$P129,MATCH(Settings!$B$11,$A$1:$P$1,0))&amp;""),"")),LOWER(IFERROR(TRIM(INDEX($A129:$P129,MATCH(Settings!$B$10,$A$1:$P$1,0))&amp;""),"")))</f>
        <v/>
      </c>
      <c r="AF129" s="26">
        <f>IF($AE129="","",IF(COUNTIF($AE$2:$AE129,$AE129)=1,MAX($AF$1:$AF128)+1,""))</f>
        <v/>
      </c>
      <c r="AG129" s="26">
        <f>IF(OR($AE129="",NOT(ISNUMBER($V129))),"",IF(COUNTIFS($AE$2:$AE129,$AE129,$V$2:$V129,$V129)=1,1,0))</f>
        <v/>
      </c>
      <c r="AH129" s="26">
        <f>IF(ISNUMBER($U129),$U129,0)</f>
        <v/>
      </c>
    </row>
    <row r="130">
      <c r="R130" s="27" t="n"/>
      <c r="S130" s="27" t="n"/>
      <c r="U130" s="21">
        <f>IF(ISNUMBER(IFERROR(IF(TRIM(INDEX($A130:$P130,MATCH(Settings!$B$9,$A$1:$P$1,0))&amp;"")="","",IF(ISNUMBER(INDEX($A130:$P130,MATCH(Settings!$B$9,$A$1:$P$1,0))),INT(INDEX($A130:$P130,MATCH(Settings!$B$9,$A$1:$P$1,0))),DATE(VALUE(LEFT(INDEX($A130:$P130,MATCH(Settings!$B$9,$A$1:$P$1,0)),4)),VALUE(MID(INDEX($A130:$P130,MATCH(Settings!$B$9,$A$1:$P$1,0)),6,2)),VALUE(MID(INDEX($A130:$P130,MATCH(Settings!$B$9,$A$1:$P$1,0)),9,2))))),"")),IFERROR(IF(TRIM(INDEX($A130:$P130,MATCH(Settings!$B$9,$A$1:$P$1,0))&amp;"")="","",IF(ISNUMBER(INDEX($A130:$P130,MATCH(Settings!$B$9,$A$1:$P$1,0))),INT(INDEX($A130:$P130,MATCH(Settings!$B$9,$A$1:$P$1,0))),DATE(VALUE(LEFT(INDEX($A130:$P130,MATCH(Settings!$B$9,$A$1:$P$1,0)),4)),VALUE(MID(INDEX($A130:$P130,MATCH(Settings!$B$9,$A$1:$P$1,0)),6,2)),VALUE(MID(INDEX($A130:$P130,MATCH(Settings!$B$9,$A$1:$P$1,0)),9,2))))),""),IFERROR(INT(IFERROR(IF(ISNUMBER(INDEX($A130:$P130,MATCH(Settings!$B$8,$A$1:$P$1,0))),INDEX($A130:$P130,MATCH(Settings!$B$8,$A$1:$P$1,0)),DATE(VALUE(LEFT(IFERROR(TRIM(INDEX($A130:$P130,MATCH(Settings!$B$8,$A$1:$P$1,0))&amp;""),""),4)),VALUE(MID(IFERROR(TRIM(INDEX($A130:$P130,MATCH(Settings!$B$8,$A$1:$P$1,0))&amp;""),""),6,2)),VALUE(MID(IFERROR(TRIM(INDEX($A130:$P130,MATCH(Settings!$B$8,$A$1:$P$1,0))&amp;""),""),9,2)))+TIME(VALUE(MID(IFERROR(TRIM(INDEX($A130:$P130,MATCH(Settings!$B$8,$A$1:$P$1,0))&amp;""),""),12,2)),VALUE(MID(IFERROR(TRIM(INDEX($A130:$P130,MATCH(Settings!$B$8,$A$1:$P$1,0))&amp;""),""),15,2)),VALUE(MID(IFERROR(TRIM(INDEX($A130:$P130,MATCH(Settings!$B$8,$A$1:$P$1,0))&amp;""),""),18,2)))),"")),""))</f>
        <v/>
      </c>
      <c r="V130" s="22">
        <f>IF(ISNUMBER($U130),DATE(YEAR($U130),MONTH($U130),1),"")</f>
        <v/>
      </c>
      <c r="W130" s="23">
        <f>IF(IFERROR(TRIM(INDEX($A130:$P130,MATCH(Settings!$B$10,$A$1:$P$1,0))&amp;""),"")&lt;&gt;"",IFERROR(TRIM(INDEX($A130:$P130,MATCH(Settings!$B$10,$A$1:$P$1,0))&amp;""),""),IFERROR(TRIM(INDEX($A130:$P130,MATCH(Settings!$B$11,$A$1:$P$1,0))&amp;""),""))</f>
        <v/>
      </c>
      <c r="X130" s="23">
        <f>IFERROR(TRIM(INDEX($A130:$P130,MATCH(Settings!$B$11,$A$1:$P$1,0))&amp;""),"")</f>
        <v/>
      </c>
      <c r="Y130" s="23">
        <f>IFERROR(TRIM(INDEX($A130:$P130,MATCH(Settings!$B$12,$A$1:$P$1,0))&amp;""),"")</f>
        <v/>
      </c>
      <c r="Z130" s="23">
        <f>IFERROR(TRIM(INDEX($A130:$P130,MATCH(Settings!$B$15,$A$1:$P$1,0))&amp;""),"")</f>
        <v/>
      </c>
      <c r="AA130" s="24">
        <f>IFERROR(IF(TRIM(INDEX($A130:$P130,MATCH(Settings!$B$13,$A$1:$P$1,0))&amp;"")="","",VALUE(TRIM(INDEX($A130:$P130,MATCH(Settings!$B$13,$A$1:$P$1,0))&amp;""))),"")</f>
        <v/>
      </c>
      <c r="AB130" s="24">
        <f>IF(NOT(ISNUMBER($AA130)),"",IF(TRIM($R130&amp;"")="Yes",$AA130,0))</f>
        <v/>
      </c>
      <c r="AC130" s="25">
        <f>IF(OR(NOT(ISNUMBER($AB130)),NOT(ISNUMBER(Settings!$D$2))),"",$AB130*Settings!$D$2)</f>
        <v/>
      </c>
      <c r="AD130" s="23">
        <f>IF(AND($AE130="",IFERROR(TRIM(INDEX($A130:$P130,MATCH(Settings!$B$13,$A$1:$P$1,0))&amp;""),"")=""),"",IF((IF($AE130="","; no name or email","")&amp;IF(IFERROR(TRIM(INDEX($A130:$P130,MATCH(Settings!$B$13,$A$1:$P$1,0))&amp;""),"")="","; no hours",IF(NOT(ISNUMBER($AA130)),"; hours not a number",IF($AA130&lt;=0,"; hours zero or less",IF(AND(ISNUMBER(Settings!$D$3),$AA130&gt;Settings!$D$3),"; over "&amp;Settings!$D$3&amp;" hours",""))))&amp;IF(NOT(ISNUMBER($U130)),"; no date",IF($U130&gt;TODAY(),"; date in the future",""))&amp;IF(AND($AE130&lt;&gt;"",ISNUMBER($U130)),IF(COUNTIFS($AE$2:$AE$1001,$AE130,$U$2:$U$1001,$U130,$Y$2:$Y$1001,$Y130)&gt;1,"; possible duplicate",""),""))="","OK",MID(IF($AE130="","; no name or email","")&amp;IF(IFERROR(TRIM(INDEX($A130:$P130,MATCH(Settings!$B$13,$A$1:$P$1,0))&amp;""),"")="","; no hours",IF(NOT(ISNUMBER($AA130)),"; hours not a number",IF($AA130&lt;=0,"; hours zero or less",IF(AND(ISNUMBER(Settings!$D$3),$AA130&gt;Settings!$D$3),"; over "&amp;Settings!$D$3&amp;" hours",""))))&amp;IF(NOT(ISNUMBER($U130)),"; no date",IF($U130&gt;TODAY(),"; date in the future",""))&amp;IF(AND($AE130&lt;&gt;"",ISNUMBER($U130)),IF(COUNTIFS($AE$2:$AE$1001,$AE130,$U$2:$U$1001,$U130,$Y$2:$Y$1001,$Y130)&gt;1,"; possible duplicate",""),""),3,300)))</f>
        <v/>
      </c>
      <c r="AE130" s="26">
        <f>IF(IFERROR(TRIM(INDEX($A130:$P130,MATCH(Settings!$B$11,$A$1:$P$1,0))&amp;""),"")&lt;&gt;"",LOWER(IFERROR(TRIM(INDEX($A130:$P130,MATCH(Settings!$B$11,$A$1:$P$1,0))&amp;""),"")),LOWER(IFERROR(TRIM(INDEX($A130:$P130,MATCH(Settings!$B$10,$A$1:$P$1,0))&amp;""),"")))</f>
        <v/>
      </c>
      <c r="AF130" s="26">
        <f>IF($AE130="","",IF(COUNTIF($AE$2:$AE130,$AE130)=1,MAX($AF$1:$AF129)+1,""))</f>
        <v/>
      </c>
      <c r="AG130" s="26">
        <f>IF(OR($AE130="",NOT(ISNUMBER($V130))),"",IF(COUNTIFS($AE$2:$AE130,$AE130,$V$2:$V130,$V130)=1,1,0))</f>
        <v/>
      </c>
      <c r="AH130" s="26">
        <f>IF(ISNUMBER($U130),$U130,0)</f>
        <v/>
      </c>
    </row>
    <row r="131">
      <c r="R131" s="27" t="n"/>
      <c r="S131" s="27" t="n"/>
      <c r="U131" s="21">
        <f>IF(ISNUMBER(IFERROR(IF(TRIM(INDEX($A131:$P131,MATCH(Settings!$B$9,$A$1:$P$1,0))&amp;"")="","",IF(ISNUMBER(INDEX($A131:$P131,MATCH(Settings!$B$9,$A$1:$P$1,0))),INT(INDEX($A131:$P131,MATCH(Settings!$B$9,$A$1:$P$1,0))),DATE(VALUE(LEFT(INDEX($A131:$P131,MATCH(Settings!$B$9,$A$1:$P$1,0)),4)),VALUE(MID(INDEX($A131:$P131,MATCH(Settings!$B$9,$A$1:$P$1,0)),6,2)),VALUE(MID(INDEX($A131:$P131,MATCH(Settings!$B$9,$A$1:$P$1,0)),9,2))))),"")),IFERROR(IF(TRIM(INDEX($A131:$P131,MATCH(Settings!$B$9,$A$1:$P$1,0))&amp;"")="","",IF(ISNUMBER(INDEX($A131:$P131,MATCH(Settings!$B$9,$A$1:$P$1,0))),INT(INDEX($A131:$P131,MATCH(Settings!$B$9,$A$1:$P$1,0))),DATE(VALUE(LEFT(INDEX($A131:$P131,MATCH(Settings!$B$9,$A$1:$P$1,0)),4)),VALUE(MID(INDEX($A131:$P131,MATCH(Settings!$B$9,$A$1:$P$1,0)),6,2)),VALUE(MID(INDEX($A131:$P131,MATCH(Settings!$B$9,$A$1:$P$1,0)),9,2))))),""),IFERROR(INT(IFERROR(IF(ISNUMBER(INDEX($A131:$P131,MATCH(Settings!$B$8,$A$1:$P$1,0))),INDEX($A131:$P131,MATCH(Settings!$B$8,$A$1:$P$1,0)),DATE(VALUE(LEFT(IFERROR(TRIM(INDEX($A131:$P131,MATCH(Settings!$B$8,$A$1:$P$1,0))&amp;""),""),4)),VALUE(MID(IFERROR(TRIM(INDEX($A131:$P131,MATCH(Settings!$B$8,$A$1:$P$1,0))&amp;""),""),6,2)),VALUE(MID(IFERROR(TRIM(INDEX($A131:$P131,MATCH(Settings!$B$8,$A$1:$P$1,0))&amp;""),""),9,2)))+TIME(VALUE(MID(IFERROR(TRIM(INDEX($A131:$P131,MATCH(Settings!$B$8,$A$1:$P$1,0))&amp;""),""),12,2)),VALUE(MID(IFERROR(TRIM(INDEX($A131:$P131,MATCH(Settings!$B$8,$A$1:$P$1,0))&amp;""),""),15,2)),VALUE(MID(IFERROR(TRIM(INDEX($A131:$P131,MATCH(Settings!$B$8,$A$1:$P$1,0))&amp;""),""),18,2)))),"")),""))</f>
        <v/>
      </c>
      <c r="V131" s="22">
        <f>IF(ISNUMBER($U131),DATE(YEAR($U131),MONTH($U131),1),"")</f>
        <v/>
      </c>
      <c r="W131" s="23">
        <f>IF(IFERROR(TRIM(INDEX($A131:$P131,MATCH(Settings!$B$10,$A$1:$P$1,0))&amp;""),"")&lt;&gt;"",IFERROR(TRIM(INDEX($A131:$P131,MATCH(Settings!$B$10,$A$1:$P$1,0))&amp;""),""),IFERROR(TRIM(INDEX($A131:$P131,MATCH(Settings!$B$11,$A$1:$P$1,0))&amp;""),""))</f>
        <v/>
      </c>
      <c r="X131" s="23">
        <f>IFERROR(TRIM(INDEX($A131:$P131,MATCH(Settings!$B$11,$A$1:$P$1,0))&amp;""),"")</f>
        <v/>
      </c>
      <c r="Y131" s="23">
        <f>IFERROR(TRIM(INDEX($A131:$P131,MATCH(Settings!$B$12,$A$1:$P$1,0))&amp;""),"")</f>
        <v/>
      </c>
      <c r="Z131" s="23">
        <f>IFERROR(TRIM(INDEX($A131:$P131,MATCH(Settings!$B$15,$A$1:$P$1,0))&amp;""),"")</f>
        <v/>
      </c>
      <c r="AA131" s="24">
        <f>IFERROR(IF(TRIM(INDEX($A131:$P131,MATCH(Settings!$B$13,$A$1:$P$1,0))&amp;"")="","",VALUE(TRIM(INDEX($A131:$P131,MATCH(Settings!$B$13,$A$1:$P$1,0))&amp;""))),"")</f>
        <v/>
      </c>
      <c r="AB131" s="24">
        <f>IF(NOT(ISNUMBER($AA131)),"",IF(TRIM($R131&amp;"")="Yes",$AA131,0))</f>
        <v/>
      </c>
      <c r="AC131" s="25">
        <f>IF(OR(NOT(ISNUMBER($AB131)),NOT(ISNUMBER(Settings!$D$2))),"",$AB131*Settings!$D$2)</f>
        <v/>
      </c>
      <c r="AD131" s="23">
        <f>IF(AND($AE131="",IFERROR(TRIM(INDEX($A131:$P131,MATCH(Settings!$B$13,$A$1:$P$1,0))&amp;""),"")=""),"",IF((IF($AE131="","; no name or email","")&amp;IF(IFERROR(TRIM(INDEX($A131:$P131,MATCH(Settings!$B$13,$A$1:$P$1,0))&amp;""),"")="","; no hours",IF(NOT(ISNUMBER($AA131)),"; hours not a number",IF($AA131&lt;=0,"; hours zero or less",IF(AND(ISNUMBER(Settings!$D$3),$AA131&gt;Settings!$D$3),"; over "&amp;Settings!$D$3&amp;" hours",""))))&amp;IF(NOT(ISNUMBER($U131)),"; no date",IF($U131&gt;TODAY(),"; date in the future",""))&amp;IF(AND($AE131&lt;&gt;"",ISNUMBER($U131)),IF(COUNTIFS($AE$2:$AE$1001,$AE131,$U$2:$U$1001,$U131,$Y$2:$Y$1001,$Y131)&gt;1,"; possible duplicate",""),""))="","OK",MID(IF($AE131="","; no name or email","")&amp;IF(IFERROR(TRIM(INDEX($A131:$P131,MATCH(Settings!$B$13,$A$1:$P$1,0))&amp;""),"")="","; no hours",IF(NOT(ISNUMBER($AA131)),"; hours not a number",IF($AA131&lt;=0,"; hours zero or less",IF(AND(ISNUMBER(Settings!$D$3),$AA131&gt;Settings!$D$3),"; over "&amp;Settings!$D$3&amp;" hours",""))))&amp;IF(NOT(ISNUMBER($U131)),"; no date",IF($U131&gt;TODAY(),"; date in the future",""))&amp;IF(AND($AE131&lt;&gt;"",ISNUMBER($U131)),IF(COUNTIFS($AE$2:$AE$1001,$AE131,$U$2:$U$1001,$U131,$Y$2:$Y$1001,$Y131)&gt;1,"; possible duplicate",""),""),3,300)))</f>
        <v/>
      </c>
      <c r="AE131" s="26">
        <f>IF(IFERROR(TRIM(INDEX($A131:$P131,MATCH(Settings!$B$11,$A$1:$P$1,0))&amp;""),"")&lt;&gt;"",LOWER(IFERROR(TRIM(INDEX($A131:$P131,MATCH(Settings!$B$11,$A$1:$P$1,0))&amp;""),"")),LOWER(IFERROR(TRIM(INDEX($A131:$P131,MATCH(Settings!$B$10,$A$1:$P$1,0))&amp;""),"")))</f>
        <v/>
      </c>
      <c r="AF131" s="26">
        <f>IF($AE131="","",IF(COUNTIF($AE$2:$AE131,$AE131)=1,MAX($AF$1:$AF130)+1,""))</f>
        <v/>
      </c>
      <c r="AG131" s="26">
        <f>IF(OR($AE131="",NOT(ISNUMBER($V131))),"",IF(COUNTIFS($AE$2:$AE131,$AE131,$V$2:$V131,$V131)=1,1,0))</f>
        <v/>
      </c>
      <c r="AH131" s="26">
        <f>IF(ISNUMBER($U131),$U131,0)</f>
        <v/>
      </c>
    </row>
    <row r="132">
      <c r="R132" s="27" t="n"/>
      <c r="S132" s="27" t="n"/>
      <c r="U132" s="21">
        <f>IF(ISNUMBER(IFERROR(IF(TRIM(INDEX($A132:$P132,MATCH(Settings!$B$9,$A$1:$P$1,0))&amp;"")="","",IF(ISNUMBER(INDEX($A132:$P132,MATCH(Settings!$B$9,$A$1:$P$1,0))),INT(INDEX($A132:$P132,MATCH(Settings!$B$9,$A$1:$P$1,0))),DATE(VALUE(LEFT(INDEX($A132:$P132,MATCH(Settings!$B$9,$A$1:$P$1,0)),4)),VALUE(MID(INDEX($A132:$P132,MATCH(Settings!$B$9,$A$1:$P$1,0)),6,2)),VALUE(MID(INDEX($A132:$P132,MATCH(Settings!$B$9,$A$1:$P$1,0)),9,2))))),"")),IFERROR(IF(TRIM(INDEX($A132:$P132,MATCH(Settings!$B$9,$A$1:$P$1,0))&amp;"")="","",IF(ISNUMBER(INDEX($A132:$P132,MATCH(Settings!$B$9,$A$1:$P$1,0))),INT(INDEX($A132:$P132,MATCH(Settings!$B$9,$A$1:$P$1,0))),DATE(VALUE(LEFT(INDEX($A132:$P132,MATCH(Settings!$B$9,$A$1:$P$1,0)),4)),VALUE(MID(INDEX($A132:$P132,MATCH(Settings!$B$9,$A$1:$P$1,0)),6,2)),VALUE(MID(INDEX($A132:$P132,MATCH(Settings!$B$9,$A$1:$P$1,0)),9,2))))),""),IFERROR(INT(IFERROR(IF(ISNUMBER(INDEX($A132:$P132,MATCH(Settings!$B$8,$A$1:$P$1,0))),INDEX($A132:$P132,MATCH(Settings!$B$8,$A$1:$P$1,0)),DATE(VALUE(LEFT(IFERROR(TRIM(INDEX($A132:$P132,MATCH(Settings!$B$8,$A$1:$P$1,0))&amp;""),""),4)),VALUE(MID(IFERROR(TRIM(INDEX($A132:$P132,MATCH(Settings!$B$8,$A$1:$P$1,0))&amp;""),""),6,2)),VALUE(MID(IFERROR(TRIM(INDEX($A132:$P132,MATCH(Settings!$B$8,$A$1:$P$1,0))&amp;""),""),9,2)))+TIME(VALUE(MID(IFERROR(TRIM(INDEX($A132:$P132,MATCH(Settings!$B$8,$A$1:$P$1,0))&amp;""),""),12,2)),VALUE(MID(IFERROR(TRIM(INDEX($A132:$P132,MATCH(Settings!$B$8,$A$1:$P$1,0))&amp;""),""),15,2)),VALUE(MID(IFERROR(TRIM(INDEX($A132:$P132,MATCH(Settings!$B$8,$A$1:$P$1,0))&amp;""),""),18,2)))),"")),""))</f>
        <v/>
      </c>
      <c r="V132" s="22">
        <f>IF(ISNUMBER($U132),DATE(YEAR($U132),MONTH($U132),1),"")</f>
        <v/>
      </c>
      <c r="W132" s="23">
        <f>IF(IFERROR(TRIM(INDEX($A132:$P132,MATCH(Settings!$B$10,$A$1:$P$1,0))&amp;""),"")&lt;&gt;"",IFERROR(TRIM(INDEX($A132:$P132,MATCH(Settings!$B$10,$A$1:$P$1,0))&amp;""),""),IFERROR(TRIM(INDEX($A132:$P132,MATCH(Settings!$B$11,$A$1:$P$1,0))&amp;""),""))</f>
        <v/>
      </c>
      <c r="X132" s="23">
        <f>IFERROR(TRIM(INDEX($A132:$P132,MATCH(Settings!$B$11,$A$1:$P$1,0))&amp;""),"")</f>
        <v/>
      </c>
      <c r="Y132" s="23">
        <f>IFERROR(TRIM(INDEX($A132:$P132,MATCH(Settings!$B$12,$A$1:$P$1,0))&amp;""),"")</f>
        <v/>
      </c>
      <c r="Z132" s="23">
        <f>IFERROR(TRIM(INDEX($A132:$P132,MATCH(Settings!$B$15,$A$1:$P$1,0))&amp;""),"")</f>
        <v/>
      </c>
      <c r="AA132" s="24">
        <f>IFERROR(IF(TRIM(INDEX($A132:$P132,MATCH(Settings!$B$13,$A$1:$P$1,0))&amp;"")="","",VALUE(TRIM(INDEX($A132:$P132,MATCH(Settings!$B$13,$A$1:$P$1,0))&amp;""))),"")</f>
        <v/>
      </c>
      <c r="AB132" s="24">
        <f>IF(NOT(ISNUMBER($AA132)),"",IF(TRIM($R132&amp;"")="Yes",$AA132,0))</f>
        <v/>
      </c>
      <c r="AC132" s="25">
        <f>IF(OR(NOT(ISNUMBER($AB132)),NOT(ISNUMBER(Settings!$D$2))),"",$AB132*Settings!$D$2)</f>
        <v/>
      </c>
      <c r="AD132" s="23">
        <f>IF(AND($AE132="",IFERROR(TRIM(INDEX($A132:$P132,MATCH(Settings!$B$13,$A$1:$P$1,0))&amp;""),"")=""),"",IF((IF($AE132="","; no name or email","")&amp;IF(IFERROR(TRIM(INDEX($A132:$P132,MATCH(Settings!$B$13,$A$1:$P$1,0))&amp;""),"")="","; no hours",IF(NOT(ISNUMBER($AA132)),"; hours not a number",IF($AA132&lt;=0,"; hours zero or less",IF(AND(ISNUMBER(Settings!$D$3),$AA132&gt;Settings!$D$3),"; over "&amp;Settings!$D$3&amp;" hours",""))))&amp;IF(NOT(ISNUMBER($U132)),"; no date",IF($U132&gt;TODAY(),"; date in the future",""))&amp;IF(AND($AE132&lt;&gt;"",ISNUMBER($U132)),IF(COUNTIFS($AE$2:$AE$1001,$AE132,$U$2:$U$1001,$U132,$Y$2:$Y$1001,$Y132)&gt;1,"; possible duplicate",""),""))="","OK",MID(IF($AE132="","; no name or email","")&amp;IF(IFERROR(TRIM(INDEX($A132:$P132,MATCH(Settings!$B$13,$A$1:$P$1,0))&amp;""),"")="","; no hours",IF(NOT(ISNUMBER($AA132)),"; hours not a number",IF($AA132&lt;=0,"; hours zero or less",IF(AND(ISNUMBER(Settings!$D$3),$AA132&gt;Settings!$D$3),"; over "&amp;Settings!$D$3&amp;" hours",""))))&amp;IF(NOT(ISNUMBER($U132)),"; no date",IF($U132&gt;TODAY(),"; date in the future",""))&amp;IF(AND($AE132&lt;&gt;"",ISNUMBER($U132)),IF(COUNTIFS($AE$2:$AE$1001,$AE132,$U$2:$U$1001,$U132,$Y$2:$Y$1001,$Y132)&gt;1,"; possible duplicate",""),""),3,300)))</f>
        <v/>
      </c>
      <c r="AE132" s="26">
        <f>IF(IFERROR(TRIM(INDEX($A132:$P132,MATCH(Settings!$B$11,$A$1:$P$1,0))&amp;""),"")&lt;&gt;"",LOWER(IFERROR(TRIM(INDEX($A132:$P132,MATCH(Settings!$B$11,$A$1:$P$1,0))&amp;""),"")),LOWER(IFERROR(TRIM(INDEX($A132:$P132,MATCH(Settings!$B$10,$A$1:$P$1,0))&amp;""),"")))</f>
        <v/>
      </c>
      <c r="AF132" s="26">
        <f>IF($AE132="","",IF(COUNTIF($AE$2:$AE132,$AE132)=1,MAX($AF$1:$AF131)+1,""))</f>
        <v/>
      </c>
      <c r="AG132" s="26">
        <f>IF(OR($AE132="",NOT(ISNUMBER($V132))),"",IF(COUNTIFS($AE$2:$AE132,$AE132,$V$2:$V132,$V132)=1,1,0))</f>
        <v/>
      </c>
      <c r="AH132" s="26">
        <f>IF(ISNUMBER($U132),$U132,0)</f>
        <v/>
      </c>
    </row>
    <row r="133">
      <c r="R133" s="27" t="n"/>
      <c r="S133" s="27" t="n"/>
      <c r="U133" s="21">
        <f>IF(ISNUMBER(IFERROR(IF(TRIM(INDEX($A133:$P133,MATCH(Settings!$B$9,$A$1:$P$1,0))&amp;"")="","",IF(ISNUMBER(INDEX($A133:$P133,MATCH(Settings!$B$9,$A$1:$P$1,0))),INT(INDEX($A133:$P133,MATCH(Settings!$B$9,$A$1:$P$1,0))),DATE(VALUE(LEFT(INDEX($A133:$P133,MATCH(Settings!$B$9,$A$1:$P$1,0)),4)),VALUE(MID(INDEX($A133:$P133,MATCH(Settings!$B$9,$A$1:$P$1,0)),6,2)),VALUE(MID(INDEX($A133:$P133,MATCH(Settings!$B$9,$A$1:$P$1,0)),9,2))))),"")),IFERROR(IF(TRIM(INDEX($A133:$P133,MATCH(Settings!$B$9,$A$1:$P$1,0))&amp;"")="","",IF(ISNUMBER(INDEX($A133:$P133,MATCH(Settings!$B$9,$A$1:$P$1,0))),INT(INDEX($A133:$P133,MATCH(Settings!$B$9,$A$1:$P$1,0))),DATE(VALUE(LEFT(INDEX($A133:$P133,MATCH(Settings!$B$9,$A$1:$P$1,0)),4)),VALUE(MID(INDEX($A133:$P133,MATCH(Settings!$B$9,$A$1:$P$1,0)),6,2)),VALUE(MID(INDEX($A133:$P133,MATCH(Settings!$B$9,$A$1:$P$1,0)),9,2))))),""),IFERROR(INT(IFERROR(IF(ISNUMBER(INDEX($A133:$P133,MATCH(Settings!$B$8,$A$1:$P$1,0))),INDEX($A133:$P133,MATCH(Settings!$B$8,$A$1:$P$1,0)),DATE(VALUE(LEFT(IFERROR(TRIM(INDEX($A133:$P133,MATCH(Settings!$B$8,$A$1:$P$1,0))&amp;""),""),4)),VALUE(MID(IFERROR(TRIM(INDEX($A133:$P133,MATCH(Settings!$B$8,$A$1:$P$1,0))&amp;""),""),6,2)),VALUE(MID(IFERROR(TRIM(INDEX($A133:$P133,MATCH(Settings!$B$8,$A$1:$P$1,0))&amp;""),""),9,2)))+TIME(VALUE(MID(IFERROR(TRIM(INDEX($A133:$P133,MATCH(Settings!$B$8,$A$1:$P$1,0))&amp;""),""),12,2)),VALUE(MID(IFERROR(TRIM(INDEX($A133:$P133,MATCH(Settings!$B$8,$A$1:$P$1,0))&amp;""),""),15,2)),VALUE(MID(IFERROR(TRIM(INDEX($A133:$P133,MATCH(Settings!$B$8,$A$1:$P$1,0))&amp;""),""),18,2)))),"")),""))</f>
        <v/>
      </c>
      <c r="V133" s="22">
        <f>IF(ISNUMBER($U133),DATE(YEAR($U133),MONTH($U133),1),"")</f>
        <v/>
      </c>
      <c r="W133" s="23">
        <f>IF(IFERROR(TRIM(INDEX($A133:$P133,MATCH(Settings!$B$10,$A$1:$P$1,0))&amp;""),"")&lt;&gt;"",IFERROR(TRIM(INDEX($A133:$P133,MATCH(Settings!$B$10,$A$1:$P$1,0))&amp;""),""),IFERROR(TRIM(INDEX($A133:$P133,MATCH(Settings!$B$11,$A$1:$P$1,0))&amp;""),""))</f>
        <v/>
      </c>
      <c r="X133" s="23">
        <f>IFERROR(TRIM(INDEX($A133:$P133,MATCH(Settings!$B$11,$A$1:$P$1,0))&amp;""),"")</f>
        <v/>
      </c>
      <c r="Y133" s="23">
        <f>IFERROR(TRIM(INDEX($A133:$P133,MATCH(Settings!$B$12,$A$1:$P$1,0))&amp;""),"")</f>
        <v/>
      </c>
      <c r="Z133" s="23">
        <f>IFERROR(TRIM(INDEX($A133:$P133,MATCH(Settings!$B$15,$A$1:$P$1,0))&amp;""),"")</f>
        <v/>
      </c>
      <c r="AA133" s="24">
        <f>IFERROR(IF(TRIM(INDEX($A133:$P133,MATCH(Settings!$B$13,$A$1:$P$1,0))&amp;"")="","",VALUE(TRIM(INDEX($A133:$P133,MATCH(Settings!$B$13,$A$1:$P$1,0))&amp;""))),"")</f>
        <v/>
      </c>
      <c r="AB133" s="24">
        <f>IF(NOT(ISNUMBER($AA133)),"",IF(TRIM($R133&amp;"")="Yes",$AA133,0))</f>
        <v/>
      </c>
      <c r="AC133" s="25">
        <f>IF(OR(NOT(ISNUMBER($AB133)),NOT(ISNUMBER(Settings!$D$2))),"",$AB133*Settings!$D$2)</f>
        <v/>
      </c>
      <c r="AD133" s="23">
        <f>IF(AND($AE133="",IFERROR(TRIM(INDEX($A133:$P133,MATCH(Settings!$B$13,$A$1:$P$1,0))&amp;""),"")=""),"",IF((IF($AE133="","; no name or email","")&amp;IF(IFERROR(TRIM(INDEX($A133:$P133,MATCH(Settings!$B$13,$A$1:$P$1,0))&amp;""),"")="","; no hours",IF(NOT(ISNUMBER($AA133)),"; hours not a number",IF($AA133&lt;=0,"; hours zero or less",IF(AND(ISNUMBER(Settings!$D$3),$AA133&gt;Settings!$D$3),"; over "&amp;Settings!$D$3&amp;" hours",""))))&amp;IF(NOT(ISNUMBER($U133)),"; no date",IF($U133&gt;TODAY(),"; date in the future",""))&amp;IF(AND($AE133&lt;&gt;"",ISNUMBER($U133)),IF(COUNTIFS($AE$2:$AE$1001,$AE133,$U$2:$U$1001,$U133,$Y$2:$Y$1001,$Y133)&gt;1,"; possible duplicate",""),""))="","OK",MID(IF($AE133="","; no name or email","")&amp;IF(IFERROR(TRIM(INDEX($A133:$P133,MATCH(Settings!$B$13,$A$1:$P$1,0))&amp;""),"")="","; no hours",IF(NOT(ISNUMBER($AA133)),"; hours not a number",IF($AA133&lt;=0,"; hours zero or less",IF(AND(ISNUMBER(Settings!$D$3),$AA133&gt;Settings!$D$3),"; over "&amp;Settings!$D$3&amp;" hours",""))))&amp;IF(NOT(ISNUMBER($U133)),"; no date",IF($U133&gt;TODAY(),"; date in the future",""))&amp;IF(AND($AE133&lt;&gt;"",ISNUMBER($U133)),IF(COUNTIFS($AE$2:$AE$1001,$AE133,$U$2:$U$1001,$U133,$Y$2:$Y$1001,$Y133)&gt;1,"; possible duplicate",""),""),3,300)))</f>
        <v/>
      </c>
      <c r="AE133" s="26">
        <f>IF(IFERROR(TRIM(INDEX($A133:$P133,MATCH(Settings!$B$11,$A$1:$P$1,0))&amp;""),"")&lt;&gt;"",LOWER(IFERROR(TRIM(INDEX($A133:$P133,MATCH(Settings!$B$11,$A$1:$P$1,0))&amp;""),"")),LOWER(IFERROR(TRIM(INDEX($A133:$P133,MATCH(Settings!$B$10,$A$1:$P$1,0))&amp;""),"")))</f>
        <v/>
      </c>
      <c r="AF133" s="26">
        <f>IF($AE133="","",IF(COUNTIF($AE$2:$AE133,$AE133)=1,MAX($AF$1:$AF132)+1,""))</f>
        <v/>
      </c>
      <c r="AG133" s="26">
        <f>IF(OR($AE133="",NOT(ISNUMBER($V133))),"",IF(COUNTIFS($AE$2:$AE133,$AE133,$V$2:$V133,$V133)=1,1,0))</f>
        <v/>
      </c>
      <c r="AH133" s="26">
        <f>IF(ISNUMBER($U133),$U133,0)</f>
        <v/>
      </c>
    </row>
    <row r="134">
      <c r="R134" s="27" t="n"/>
      <c r="S134" s="27" t="n"/>
      <c r="U134" s="21">
        <f>IF(ISNUMBER(IFERROR(IF(TRIM(INDEX($A134:$P134,MATCH(Settings!$B$9,$A$1:$P$1,0))&amp;"")="","",IF(ISNUMBER(INDEX($A134:$P134,MATCH(Settings!$B$9,$A$1:$P$1,0))),INT(INDEX($A134:$P134,MATCH(Settings!$B$9,$A$1:$P$1,0))),DATE(VALUE(LEFT(INDEX($A134:$P134,MATCH(Settings!$B$9,$A$1:$P$1,0)),4)),VALUE(MID(INDEX($A134:$P134,MATCH(Settings!$B$9,$A$1:$P$1,0)),6,2)),VALUE(MID(INDEX($A134:$P134,MATCH(Settings!$B$9,$A$1:$P$1,0)),9,2))))),"")),IFERROR(IF(TRIM(INDEX($A134:$P134,MATCH(Settings!$B$9,$A$1:$P$1,0))&amp;"")="","",IF(ISNUMBER(INDEX($A134:$P134,MATCH(Settings!$B$9,$A$1:$P$1,0))),INT(INDEX($A134:$P134,MATCH(Settings!$B$9,$A$1:$P$1,0))),DATE(VALUE(LEFT(INDEX($A134:$P134,MATCH(Settings!$B$9,$A$1:$P$1,0)),4)),VALUE(MID(INDEX($A134:$P134,MATCH(Settings!$B$9,$A$1:$P$1,0)),6,2)),VALUE(MID(INDEX($A134:$P134,MATCH(Settings!$B$9,$A$1:$P$1,0)),9,2))))),""),IFERROR(INT(IFERROR(IF(ISNUMBER(INDEX($A134:$P134,MATCH(Settings!$B$8,$A$1:$P$1,0))),INDEX($A134:$P134,MATCH(Settings!$B$8,$A$1:$P$1,0)),DATE(VALUE(LEFT(IFERROR(TRIM(INDEX($A134:$P134,MATCH(Settings!$B$8,$A$1:$P$1,0))&amp;""),""),4)),VALUE(MID(IFERROR(TRIM(INDEX($A134:$P134,MATCH(Settings!$B$8,$A$1:$P$1,0))&amp;""),""),6,2)),VALUE(MID(IFERROR(TRIM(INDEX($A134:$P134,MATCH(Settings!$B$8,$A$1:$P$1,0))&amp;""),""),9,2)))+TIME(VALUE(MID(IFERROR(TRIM(INDEX($A134:$P134,MATCH(Settings!$B$8,$A$1:$P$1,0))&amp;""),""),12,2)),VALUE(MID(IFERROR(TRIM(INDEX($A134:$P134,MATCH(Settings!$B$8,$A$1:$P$1,0))&amp;""),""),15,2)),VALUE(MID(IFERROR(TRIM(INDEX($A134:$P134,MATCH(Settings!$B$8,$A$1:$P$1,0))&amp;""),""),18,2)))),"")),""))</f>
        <v/>
      </c>
      <c r="V134" s="22">
        <f>IF(ISNUMBER($U134),DATE(YEAR($U134),MONTH($U134),1),"")</f>
        <v/>
      </c>
      <c r="W134" s="23">
        <f>IF(IFERROR(TRIM(INDEX($A134:$P134,MATCH(Settings!$B$10,$A$1:$P$1,0))&amp;""),"")&lt;&gt;"",IFERROR(TRIM(INDEX($A134:$P134,MATCH(Settings!$B$10,$A$1:$P$1,0))&amp;""),""),IFERROR(TRIM(INDEX($A134:$P134,MATCH(Settings!$B$11,$A$1:$P$1,0))&amp;""),""))</f>
        <v/>
      </c>
      <c r="X134" s="23">
        <f>IFERROR(TRIM(INDEX($A134:$P134,MATCH(Settings!$B$11,$A$1:$P$1,0))&amp;""),"")</f>
        <v/>
      </c>
      <c r="Y134" s="23">
        <f>IFERROR(TRIM(INDEX($A134:$P134,MATCH(Settings!$B$12,$A$1:$P$1,0))&amp;""),"")</f>
        <v/>
      </c>
      <c r="Z134" s="23">
        <f>IFERROR(TRIM(INDEX($A134:$P134,MATCH(Settings!$B$15,$A$1:$P$1,0))&amp;""),"")</f>
        <v/>
      </c>
      <c r="AA134" s="24">
        <f>IFERROR(IF(TRIM(INDEX($A134:$P134,MATCH(Settings!$B$13,$A$1:$P$1,0))&amp;"")="","",VALUE(TRIM(INDEX($A134:$P134,MATCH(Settings!$B$13,$A$1:$P$1,0))&amp;""))),"")</f>
        <v/>
      </c>
      <c r="AB134" s="24">
        <f>IF(NOT(ISNUMBER($AA134)),"",IF(TRIM($R134&amp;"")="Yes",$AA134,0))</f>
        <v/>
      </c>
      <c r="AC134" s="25">
        <f>IF(OR(NOT(ISNUMBER($AB134)),NOT(ISNUMBER(Settings!$D$2))),"",$AB134*Settings!$D$2)</f>
        <v/>
      </c>
      <c r="AD134" s="23">
        <f>IF(AND($AE134="",IFERROR(TRIM(INDEX($A134:$P134,MATCH(Settings!$B$13,$A$1:$P$1,0))&amp;""),"")=""),"",IF((IF($AE134="","; no name or email","")&amp;IF(IFERROR(TRIM(INDEX($A134:$P134,MATCH(Settings!$B$13,$A$1:$P$1,0))&amp;""),"")="","; no hours",IF(NOT(ISNUMBER($AA134)),"; hours not a number",IF($AA134&lt;=0,"; hours zero or less",IF(AND(ISNUMBER(Settings!$D$3),$AA134&gt;Settings!$D$3),"; over "&amp;Settings!$D$3&amp;" hours",""))))&amp;IF(NOT(ISNUMBER($U134)),"; no date",IF($U134&gt;TODAY(),"; date in the future",""))&amp;IF(AND($AE134&lt;&gt;"",ISNUMBER($U134)),IF(COUNTIFS($AE$2:$AE$1001,$AE134,$U$2:$U$1001,$U134,$Y$2:$Y$1001,$Y134)&gt;1,"; possible duplicate",""),""))="","OK",MID(IF($AE134="","; no name or email","")&amp;IF(IFERROR(TRIM(INDEX($A134:$P134,MATCH(Settings!$B$13,$A$1:$P$1,0))&amp;""),"")="","; no hours",IF(NOT(ISNUMBER($AA134)),"; hours not a number",IF($AA134&lt;=0,"; hours zero or less",IF(AND(ISNUMBER(Settings!$D$3),$AA134&gt;Settings!$D$3),"; over "&amp;Settings!$D$3&amp;" hours",""))))&amp;IF(NOT(ISNUMBER($U134)),"; no date",IF($U134&gt;TODAY(),"; date in the future",""))&amp;IF(AND($AE134&lt;&gt;"",ISNUMBER($U134)),IF(COUNTIFS($AE$2:$AE$1001,$AE134,$U$2:$U$1001,$U134,$Y$2:$Y$1001,$Y134)&gt;1,"; possible duplicate",""),""),3,300)))</f>
        <v/>
      </c>
      <c r="AE134" s="26">
        <f>IF(IFERROR(TRIM(INDEX($A134:$P134,MATCH(Settings!$B$11,$A$1:$P$1,0))&amp;""),"")&lt;&gt;"",LOWER(IFERROR(TRIM(INDEX($A134:$P134,MATCH(Settings!$B$11,$A$1:$P$1,0))&amp;""),"")),LOWER(IFERROR(TRIM(INDEX($A134:$P134,MATCH(Settings!$B$10,$A$1:$P$1,0))&amp;""),"")))</f>
        <v/>
      </c>
      <c r="AF134" s="26">
        <f>IF($AE134="","",IF(COUNTIF($AE$2:$AE134,$AE134)=1,MAX($AF$1:$AF133)+1,""))</f>
        <v/>
      </c>
      <c r="AG134" s="26">
        <f>IF(OR($AE134="",NOT(ISNUMBER($V134))),"",IF(COUNTIFS($AE$2:$AE134,$AE134,$V$2:$V134,$V134)=1,1,0))</f>
        <v/>
      </c>
      <c r="AH134" s="26">
        <f>IF(ISNUMBER($U134),$U134,0)</f>
        <v/>
      </c>
    </row>
    <row r="135">
      <c r="R135" s="27" t="n"/>
      <c r="S135" s="27" t="n"/>
      <c r="U135" s="21">
        <f>IF(ISNUMBER(IFERROR(IF(TRIM(INDEX($A135:$P135,MATCH(Settings!$B$9,$A$1:$P$1,0))&amp;"")="","",IF(ISNUMBER(INDEX($A135:$P135,MATCH(Settings!$B$9,$A$1:$P$1,0))),INT(INDEX($A135:$P135,MATCH(Settings!$B$9,$A$1:$P$1,0))),DATE(VALUE(LEFT(INDEX($A135:$P135,MATCH(Settings!$B$9,$A$1:$P$1,0)),4)),VALUE(MID(INDEX($A135:$P135,MATCH(Settings!$B$9,$A$1:$P$1,0)),6,2)),VALUE(MID(INDEX($A135:$P135,MATCH(Settings!$B$9,$A$1:$P$1,0)),9,2))))),"")),IFERROR(IF(TRIM(INDEX($A135:$P135,MATCH(Settings!$B$9,$A$1:$P$1,0))&amp;"")="","",IF(ISNUMBER(INDEX($A135:$P135,MATCH(Settings!$B$9,$A$1:$P$1,0))),INT(INDEX($A135:$P135,MATCH(Settings!$B$9,$A$1:$P$1,0))),DATE(VALUE(LEFT(INDEX($A135:$P135,MATCH(Settings!$B$9,$A$1:$P$1,0)),4)),VALUE(MID(INDEX($A135:$P135,MATCH(Settings!$B$9,$A$1:$P$1,0)),6,2)),VALUE(MID(INDEX($A135:$P135,MATCH(Settings!$B$9,$A$1:$P$1,0)),9,2))))),""),IFERROR(INT(IFERROR(IF(ISNUMBER(INDEX($A135:$P135,MATCH(Settings!$B$8,$A$1:$P$1,0))),INDEX($A135:$P135,MATCH(Settings!$B$8,$A$1:$P$1,0)),DATE(VALUE(LEFT(IFERROR(TRIM(INDEX($A135:$P135,MATCH(Settings!$B$8,$A$1:$P$1,0))&amp;""),""),4)),VALUE(MID(IFERROR(TRIM(INDEX($A135:$P135,MATCH(Settings!$B$8,$A$1:$P$1,0))&amp;""),""),6,2)),VALUE(MID(IFERROR(TRIM(INDEX($A135:$P135,MATCH(Settings!$B$8,$A$1:$P$1,0))&amp;""),""),9,2)))+TIME(VALUE(MID(IFERROR(TRIM(INDEX($A135:$P135,MATCH(Settings!$B$8,$A$1:$P$1,0))&amp;""),""),12,2)),VALUE(MID(IFERROR(TRIM(INDEX($A135:$P135,MATCH(Settings!$B$8,$A$1:$P$1,0))&amp;""),""),15,2)),VALUE(MID(IFERROR(TRIM(INDEX($A135:$P135,MATCH(Settings!$B$8,$A$1:$P$1,0))&amp;""),""),18,2)))),"")),""))</f>
        <v/>
      </c>
      <c r="V135" s="22">
        <f>IF(ISNUMBER($U135),DATE(YEAR($U135),MONTH($U135),1),"")</f>
        <v/>
      </c>
      <c r="W135" s="23">
        <f>IF(IFERROR(TRIM(INDEX($A135:$P135,MATCH(Settings!$B$10,$A$1:$P$1,0))&amp;""),"")&lt;&gt;"",IFERROR(TRIM(INDEX($A135:$P135,MATCH(Settings!$B$10,$A$1:$P$1,0))&amp;""),""),IFERROR(TRIM(INDEX($A135:$P135,MATCH(Settings!$B$11,$A$1:$P$1,0))&amp;""),""))</f>
        <v/>
      </c>
      <c r="X135" s="23">
        <f>IFERROR(TRIM(INDEX($A135:$P135,MATCH(Settings!$B$11,$A$1:$P$1,0))&amp;""),"")</f>
        <v/>
      </c>
      <c r="Y135" s="23">
        <f>IFERROR(TRIM(INDEX($A135:$P135,MATCH(Settings!$B$12,$A$1:$P$1,0))&amp;""),"")</f>
        <v/>
      </c>
      <c r="Z135" s="23">
        <f>IFERROR(TRIM(INDEX($A135:$P135,MATCH(Settings!$B$15,$A$1:$P$1,0))&amp;""),"")</f>
        <v/>
      </c>
      <c r="AA135" s="24">
        <f>IFERROR(IF(TRIM(INDEX($A135:$P135,MATCH(Settings!$B$13,$A$1:$P$1,0))&amp;"")="","",VALUE(TRIM(INDEX($A135:$P135,MATCH(Settings!$B$13,$A$1:$P$1,0))&amp;""))),"")</f>
        <v/>
      </c>
      <c r="AB135" s="24">
        <f>IF(NOT(ISNUMBER($AA135)),"",IF(TRIM($R135&amp;"")="Yes",$AA135,0))</f>
        <v/>
      </c>
      <c r="AC135" s="25">
        <f>IF(OR(NOT(ISNUMBER($AB135)),NOT(ISNUMBER(Settings!$D$2))),"",$AB135*Settings!$D$2)</f>
        <v/>
      </c>
      <c r="AD135" s="23">
        <f>IF(AND($AE135="",IFERROR(TRIM(INDEX($A135:$P135,MATCH(Settings!$B$13,$A$1:$P$1,0))&amp;""),"")=""),"",IF((IF($AE135="","; no name or email","")&amp;IF(IFERROR(TRIM(INDEX($A135:$P135,MATCH(Settings!$B$13,$A$1:$P$1,0))&amp;""),"")="","; no hours",IF(NOT(ISNUMBER($AA135)),"; hours not a number",IF($AA135&lt;=0,"; hours zero or less",IF(AND(ISNUMBER(Settings!$D$3),$AA135&gt;Settings!$D$3),"; over "&amp;Settings!$D$3&amp;" hours",""))))&amp;IF(NOT(ISNUMBER($U135)),"; no date",IF($U135&gt;TODAY(),"; date in the future",""))&amp;IF(AND($AE135&lt;&gt;"",ISNUMBER($U135)),IF(COUNTIFS($AE$2:$AE$1001,$AE135,$U$2:$U$1001,$U135,$Y$2:$Y$1001,$Y135)&gt;1,"; possible duplicate",""),""))="","OK",MID(IF($AE135="","; no name or email","")&amp;IF(IFERROR(TRIM(INDEX($A135:$P135,MATCH(Settings!$B$13,$A$1:$P$1,0))&amp;""),"")="","; no hours",IF(NOT(ISNUMBER($AA135)),"; hours not a number",IF($AA135&lt;=0,"; hours zero or less",IF(AND(ISNUMBER(Settings!$D$3),$AA135&gt;Settings!$D$3),"; over "&amp;Settings!$D$3&amp;" hours",""))))&amp;IF(NOT(ISNUMBER($U135)),"; no date",IF($U135&gt;TODAY(),"; date in the future",""))&amp;IF(AND($AE135&lt;&gt;"",ISNUMBER($U135)),IF(COUNTIFS($AE$2:$AE$1001,$AE135,$U$2:$U$1001,$U135,$Y$2:$Y$1001,$Y135)&gt;1,"; possible duplicate",""),""),3,300)))</f>
        <v/>
      </c>
      <c r="AE135" s="26">
        <f>IF(IFERROR(TRIM(INDEX($A135:$P135,MATCH(Settings!$B$11,$A$1:$P$1,0))&amp;""),"")&lt;&gt;"",LOWER(IFERROR(TRIM(INDEX($A135:$P135,MATCH(Settings!$B$11,$A$1:$P$1,0))&amp;""),"")),LOWER(IFERROR(TRIM(INDEX($A135:$P135,MATCH(Settings!$B$10,$A$1:$P$1,0))&amp;""),"")))</f>
        <v/>
      </c>
      <c r="AF135" s="26">
        <f>IF($AE135="","",IF(COUNTIF($AE$2:$AE135,$AE135)=1,MAX($AF$1:$AF134)+1,""))</f>
        <v/>
      </c>
      <c r="AG135" s="26">
        <f>IF(OR($AE135="",NOT(ISNUMBER($V135))),"",IF(COUNTIFS($AE$2:$AE135,$AE135,$V$2:$V135,$V135)=1,1,0))</f>
        <v/>
      </c>
      <c r="AH135" s="26">
        <f>IF(ISNUMBER($U135),$U135,0)</f>
        <v/>
      </c>
    </row>
    <row r="136">
      <c r="R136" s="27" t="n"/>
      <c r="S136" s="27" t="n"/>
      <c r="U136" s="21">
        <f>IF(ISNUMBER(IFERROR(IF(TRIM(INDEX($A136:$P136,MATCH(Settings!$B$9,$A$1:$P$1,0))&amp;"")="","",IF(ISNUMBER(INDEX($A136:$P136,MATCH(Settings!$B$9,$A$1:$P$1,0))),INT(INDEX($A136:$P136,MATCH(Settings!$B$9,$A$1:$P$1,0))),DATE(VALUE(LEFT(INDEX($A136:$P136,MATCH(Settings!$B$9,$A$1:$P$1,0)),4)),VALUE(MID(INDEX($A136:$P136,MATCH(Settings!$B$9,$A$1:$P$1,0)),6,2)),VALUE(MID(INDEX($A136:$P136,MATCH(Settings!$B$9,$A$1:$P$1,0)),9,2))))),"")),IFERROR(IF(TRIM(INDEX($A136:$P136,MATCH(Settings!$B$9,$A$1:$P$1,0))&amp;"")="","",IF(ISNUMBER(INDEX($A136:$P136,MATCH(Settings!$B$9,$A$1:$P$1,0))),INT(INDEX($A136:$P136,MATCH(Settings!$B$9,$A$1:$P$1,0))),DATE(VALUE(LEFT(INDEX($A136:$P136,MATCH(Settings!$B$9,$A$1:$P$1,0)),4)),VALUE(MID(INDEX($A136:$P136,MATCH(Settings!$B$9,$A$1:$P$1,0)),6,2)),VALUE(MID(INDEX($A136:$P136,MATCH(Settings!$B$9,$A$1:$P$1,0)),9,2))))),""),IFERROR(INT(IFERROR(IF(ISNUMBER(INDEX($A136:$P136,MATCH(Settings!$B$8,$A$1:$P$1,0))),INDEX($A136:$P136,MATCH(Settings!$B$8,$A$1:$P$1,0)),DATE(VALUE(LEFT(IFERROR(TRIM(INDEX($A136:$P136,MATCH(Settings!$B$8,$A$1:$P$1,0))&amp;""),""),4)),VALUE(MID(IFERROR(TRIM(INDEX($A136:$P136,MATCH(Settings!$B$8,$A$1:$P$1,0))&amp;""),""),6,2)),VALUE(MID(IFERROR(TRIM(INDEX($A136:$P136,MATCH(Settings!$B$8,$A$1:$P$1,0))&amp;""),""),9,2)))+TIME(VALUE(MID(IFERROR(TRIM(INDEX($A136:$P136,MATCH(Settings!$B$8,$A$1:$P$1,0))&amp;""),""),12,2)),VALUE(MID(IFERROR(TRIM(INDEX($A136:$P136,MATCH(Settings!$B$8,$A$1:$P$1,0))&amp;""),""),15,2)),VALUE(MID(IFERROR(TRIM(INDEX($A136:$P136,MATCH(Settings!$B$8,$A$1:$P$1,0))&amp;""),""),18,2)))),"")),""))</f>
        <v/>
      </c>
      <c r="V136" s="22">
        <f>IF(ISNUMBER($U136),DATE(YEAR($U136),MONTH($U136),1),"")</f>
        <v/>
      </c>
      <c r="W136" s="23">
        <f>IF(IFERROR(TRIM(INDEX($A136:$P136,MATCH(Settings!$B$10,$A$1:$P$1,0))&amp;""),"")&lt;&gt;"",IFERROR(TRIM(INDEX($A136:$P136,MATCH(Settings!$B$10,$A$1:$P$1,0))&amp;""),""),IFERROR(TRIM(INDEX($A136:$P136,MATCH(Settings!$B$11,$A$1:$P$1,0))&amp;""),""))</f>
        <v/>
      </c>
      <c r="X136" s="23">
        <f>IFERROR(TRIM(INDEX($A136:$P136,MATCH(Settings!$B$11,$A$1:$P$1,0))&amp;""),"")</f>
        <v/>
      </c>
      <c r="Y136" s="23">
        <f>IFERROR(TRIM(INDEX($A136:$P136,MATCH(Settings!$B$12,$A$1:$P$1,0))&amp;""),"")</f>
        <v/>
      </c>
      <c r="Z136" s="23">
        <f>IFERROR(TRIM(INDEX($A136:$P136,MATCH(Settings!$B$15,$A$1:$P$1,0))&amp;""),"")</f>
        <v/>
      </c>
      <c r="AA136" s="24">
        <f>IFERROR(IF(TRIM(INDEX($A136:$P136,MATCH(Settings!$B$13,$A$1:$P$1,0))&amp;"")="","",VALUE(TRIM(INDEX($A136:$P136,MATCH(Settings!$B$13,$A$1:$P$1,0))&amp;""))),"")</f>
        <v/>
      </c>
      <c r="AB136" s="24">
        <f>IF(NOT(ISNUMBER($AA136)),"",IF(TRIM($R136&amp;"")="Yes",$AA136,0))</f>
        <v/>
      </c>
      <c r="AC136" s="25">
        <f>IF(OR(NOT(ISNUMBER($AB136)),NOT(ISNUMBER(Settings!$D$2))),"",$AB136*Settings!$D$2)</f>
        <v/>
      </c>
      <c r="AD136" s="23">
        <f>IF(AND($AE136="",IFERROR(TRIM(INDEX($A136:$P136,MATCH(Settings!$B$13,$A$1:$P$1,0))&amp;""),"")=""),"",IF((IF($AE136="","; no name or email","")&amp;IF(IFERROR(TRIM(INDEX($A136:$P136,MATCH(Settings!$B$13,$A$1:$P$1,0))&amp;""),"")="","; no hours",IF(NOT(ISNUMBER($AA136)),"; hours not a number",IF($AA136&lt;=0,"; hours zero or less",IF(AND(ISNUMBER(Settings!$D$3),$AA136&gt;Settings!$D$3),"; over "&amp;Settings!$D$3&amp;" hours",""))))&amp;IF(NOT(ISNUMBER($U136)),"; no date",IF($U136&gt;TODAY(),"; date in the future",""))&amp;IF(AND($AE136&lt;&gt;"",ISNUMBER($U136)),IF(COUNTIFS($AE$2:$AE$1001,$AE136,$U$2:$U$1001,$U136,$Y$2:$Y$1001,$Y136)&gt;1,"; possible duplicate",""),""))="","OK",MID(IF($AE136="","; no name or email","")&amp;IF(IFERROR(TRIM(INDEX($A136:$P136,MATCH(Settings!$B$13,$A$1:$P$1,0))&amp;""),"")="","; no hours",IF(NOT(ISNUMBER($AA136)),"; hours not a number",IF($AA136&lt;=0,"; hours zero or less",IF(AND(ISNUMBER(Settings!$D$3),$AA136&gt;Settings!$D$3),"; over "&amp;Settings!$D$3&amp;" hours",""))))&amp;IF(NOT(ISNUMBER($U136)),"; no date",IF($U136&gt;TODAY(),"; date in the future",""))&amp;IF(AND($AE136&lt;&gt;"",ISNUMBER($U136)),IF(COUNTIFS($AE$2:$AE$1001,$AE136,$U$2:$U$1001,$U136,$Y$2:$Y$1001,$Y136)&gt;1,"; possible duplicate",""),""),3,300)))</f>
        <v/>
      </c>
      <c r="AE136" s="26">
        <f>IF(IFERROR(TRIM(INDEX($A136:$P136,MATCH(Settings!$B$11,$A$1:$P$1,0))&amp;""),"")&lt;&gt;"",LOWER(IFERROR(TRIM(INDEX($A136:$P136,MATCH(Settings!$B$11,$A$1:$P$1,0))&amp;""),"")),LOWER(IFERROR(TRIM(INDEX($A136:$P136,MATCH(Settings!$B$10,$A$1:$P$1,0))&amp;""),"")))</f>
        <v/>
      </c>
      <c r="AF136" s="26">
        <f>IF($AE136="","",IF(COUNTIF($AE$2:$AE136,$AE136)=1,MAX($AF$1:$AF135)+1,""))</f>
        <v/>
      </c>
      <c r="AG136" s="26">
        <f>IF(OR($AE136="",NOT(ISNUMBER($V136))),"",IF(COUNTIFS($AE$2:$AE136,$AE136,$V$2:$V136,$V136)=1,1,0))</f>
        <v/>
      </c>
      <c r="AH136" s="26">
        <f>IF(ISNUMBER($U136),$U136,0)</f>
        <v/>
      </c>
    </row>
    <row r="137">
      <c r="R137" s="27" t="n"/>
      <c r="S137" s="27" t="n"/>
      <c r="U137" s="21">
        <f>IF(ISNUMBER(IFERROR(IF(TRIM(INDEX($A137:$P137,MATCH(Settings!$B$9,$A$1:$P$1,0))&amp;"")="","",IF(ISNUMBER(INDEX($A137:$P137,MATCH(Settings!$B$9,$A$1:$P$1,0))),INT(INDEX($A137:$P137,MATCH(Settings!$B$9,$A$1:$P$1,0))),DATE(VALUE(LEFT(INDEX($A137:$P137,MATCH(Settings!$B$9,$A$1:$P$1,0)),4)),VALUE(MID(INDEX($A137:$P137,MATCH(Settings!$B$9,$A$1:$P$1,0)),6,2)),VALUE(MID(INDEX($A137:$P137,MATCH(Settings!$B$9,$A$1:$P$1,0)),9,2))))),"")),IFERROR(IF(TRIM(INDEX($A137:$P137,MATCH(Settings!$B$9,$A$1:$P$1,0))&amp;"")="","",IF(ISNUMBER(INDEX($A137:$P137,MATCH(Settings!$B$9,$A$1:$P$1,0))),INT(INDEX($A137:$P137,MATCH(Settings!$B$9,$A$1:$P$1,0))),DATE(VALUE(LEFT(INDEX($A137:$P137,MATCH(Settings!$B$9,$A$1:$P$1,0)),4)),VALUE(MID(INDEX($A137:$P137,MATCH(Settings!$B$9,$A$1:$P$1,0)),6,2)),VALUE(MID(INDEX($A137:$P137,MATCH(Settings!$B$9,$A$1:$P$1,0)),9,2))))),""),IFERROR(INT(IFERROR(IF(ISNUMBER(INDEX($A137:$P137,MATCH(Settings!$B$8,$A$1:$P$1,0))),INDEX($A137:$P137,MATCH(Settings!$B$8,$A$1:$P$1,0)),DATE(VALUE(LEFT(IFERROR(TRIM(INDEX($A137:$P137,MATCH(Settings!$B$8,$A$1:$P$1,0))&amp;""),""),4)),VALUE(MID(IFERROR(TRIM(INDEX($A137:$P137,MATCH(Settings!$B$8,$A$1:$P$1,0))&amp;""),""),6,2)),VALUE(MID(IFERROR(TRIM(INDEX($A137:$P137,MATCH(Settings!$B$8,$A$1:$P$1,0))&amp;""),""),9,2)))+TIME(VALUE(MID(IFERROR(TRIM(INDEX($A137:$P137,MATCH(Settings!$B$8,$A$1:$P$1,0))&amp;""),""),12,2)),VALUE(MID(IFERROR(TRIM(INDEX($A137:$P137,MATCH(Settings!$B$8,$A$1:$P$1,0))&amp;""),""),15,2)),VALUE(MID(IFERROR(TRIM(INDEX($A137:$P137,MATCH(Settings!$B$8,$A$1:$P$1,0))&amp;""),""),18,2)))),"")),""))</f>
        <v/>
      </c>
      <c r="V137" s="22">
        <f>IF(ISNUMBER($U137),DATE(YEAR($U137),MONTH($U137),1),"")</f>
        <v/>
      </c>
      <c r="W137" s="23">
        <f>IF(IFERROR(TRIM(INDEX($A137:$P137,MATCH(Settings!$B$10,$A$1:$P$1,0))&amp;""),"")&lt;&gt;"",IFERROR(TRIM(INDEX($A137:$P137,MATCH(Settings!$B$10,$A$1:$P$1,0))&amp;""),""),IFERROR(TRIM(INDEX($A137:$P137,MATCH(Settings!$B$11,$A$1:$P$1,0))&amp;""),""))</f>
        <v/>
      </c>
      <c r="X137" s="23">
        <f>IFERROR(TRIM(INDEX($A137:$P137,MATCH(Settings!$B$11,$A$1:$P$1,0))&amp;""),"")</f>
        <v/>
      </c>
      <c r="Y137" s="23">
        <f>IFERROR(TRIM(INDEX($A137:$P137,MATCH(Settings!$B$12,$A$1:$P$1,0))&amp;""),"")</f>
        <v/>
      </c>
      <c r="Z137" s="23">
        <f>IFERROR(TRIM(INDEX($A137:$P137,MATCH(Settings!$B$15,$A$1:$P$1,0))&amp;""),"")</f>
        <v/>
      </c>
      <c r="AA137" s="24">
        <f>IFERROR(IF(TRIM(INDEX($A137:$P137,MATCH(Settings!$B$13,$A$1:$P$1,0))&amp;"")="","",VALUE(TRIM(INDEX($A137:$P137,MATCH(Settings!$B$13,$A$1:$P$1,0))&amp;""))),"")</f>
        <v/>
      </c>
      <c r="AB137" s="24">
        <f>IF(NOT(ISNUMBER($AA137)),"",IF(TRIM($R137&amp;"")="Yes",$AA137,0))</f>
        <v/>
      </c>
      <c r="AC137" s="25">
        <f>IF(OR(NOT(ISNUMBER($AB137)),NOT(ISNUMBER(Settings!$D$2))),"",$AB137*Settings!$D$2)</f>
        <v/>
      </c>
      <c r="AD137" s="23">
        <f>IF(AND($AE137="",IFERROR(TRIM(INDEX($A137:$P137,MATCH(Settings!$B$13,$A$1:$P$1,0))&amp;""),"")=""),"",IF((IF($AE137="","; no name or email","")&amp;IF(IFERROR(TRIM(INDEX($A137:$P137,MATCH(Settings!$B$13,$A$1:$P$1,0))&amp;""),"")="","; no hours",IF(NOT(ISNUMBER($AA137)),"; hours not a number",IF($AA137&lt;=0,"; hours zero or less",IF(AND(ISNUMBER(Settings!$D$3),$AA137&gt;Settings!$D$3),"; over "&amp;Settings!$D$3&amp;" hours",""))))&amp;IF(NOT(ISNUMBER($U137)),"; no date",IF($U137&gt;TODAY(),"; date in the future",""))&amp;IF(AND($AE137&lt;&gt;"",ISNUMBER($U137)),IF(COUNTIFS($AE$2:$AE$1001,$AE137,$U$2:$U$1001,$U137,$Y$2:$Y$1001,$Y137)&gt;1,"; possible duplicate",""),""))="","OK",MID(IF($AE137="","; no name or email","")&amp;IF(IFERROR(TRIM(INDEX($A137:$P137,MATCH(Settings!$B$13,$A$1:$P$1,0))&amp;""),"")="","; no hours",IF(NOT(ISNUMBER($AA137)),"; hours not a number",IF($AA137&lt;=0,"; hours zero or less",IF(AND(ISNUMBER(Settings!$D$3),$AA137&gt;Settings!$D$3),"; over "&amp;Settings!$D$3&amp;" hours",""))))&amp;IF(NOT(ISNUMBER($U137)),"; no date",IF($U137&gt;TODAY(),"; date in the future",""))&amp;IF(AND($AE137&lt;&gt;"",ISNUMBER($U137)),IF(COUNTIFS($AE$2:$AE$1001,$AE137,$U$2:$U$1001,$U137,$Y$2:$Y$1001,$Y137)&gt;1,"; possible duplicate",""),""),3,300)))</f>
        <v/>
      </c>
      <c r="AE137" s="26">
        <f>IF(IFERROR(TRIM(INDEX($A137:$P137,MATCH(Settings!$B$11,$A$1:$P$1,0))&amp;""),"")&lt;&gt;"",LOWER(IFERROR(TRIM(INDEX($A137:$P137,MATCH(Settings!$B$11,$A$1:$P$1,0))&amp;""),"")),LOWER(IFERROR(TRIM(INDEX($A137:$P137,MATCH(Settings!$B$10,$A$1:$P$1,0))&amp;""),"")))</f>
        <v/>
      </c>
      <c r="AF137" s="26">
        <f>IF($AE137="","",IF(COUNTIF($AE$2:$AE137,$AE137)=1,MAX($AF$1:$AF136)+1,""))</f>
        <v/>
      </c>
      <c r="AG137" s="26">
        <f>IF(OR($AE137="",NOT(ISNUMBER($V137))),"",IF(COUNTIFS($AE$2:$AE137,$AE137,$V$2:$V137,$V137)=1,1,0))</f>
        <v/>
      </c>
      <c r="AH137" s="26">
        <f>IF(ISNUMBER($U137),$U137,0)</f>
        <v/>
      </c>
    </row>
    <row r="138">
      <c r="R138" s="27" t="n"/>
      <c r="S138" s="27" t="n"/>
      <c r="U138" s="21">
        <f>IF(ISNUMBER(IFERROR(IF(TRIM(INDEX($A138:$P138,MATCH(Settings!$B$9,$A$1:$P$1,0))&amp;"")="","",IF(ISNUMBER(INDEX($A138:$P138,MATCH(Settings!$B$9,$A$1:$P$1,0))),INT(INDEX($A138:$P138,MATCH(Settings!$B$9,$A$1:$P$1,0))),DATE(VALUE(LEFT(INDEX($A138:$P138,MATCH(Settings!$B$9,$A$1:$P$1,0)),4)),VALUE(MID(INDEX($A138:$P138,MATCH(Settings!$B$9,$A$1:$P$1,0)),6,2)),VALUE(MID(INDEX($A138:$P138,MATCH(Settings!$B$9,$A$1:$P$1,0)),9,2))))),"")),IFERROR(IF(TRIM(INDEX($A138:$P138,MATCH(Settings!$B$9,$A$1:$P$1,0))&amp;"")="","",IF(ISNUMBER(INDEX($A138:$P138,MATCH(Settings!$B$9,$A$1:$P$1,0))),INT(INDEX($A138:$P138,MATCH(Settings!$B$9,$A$1:$P$1,0))),DATE(VALUE(LEFT(INDEX($A138:$P138,MATCH(Settings!$B$9,$A$1:$P$1,0)),4)),VALUE(MID(INDEX($A138:$P138,MATCH(Settings!$B$9,$A$1:$P$1,0)),6,2)),VALUE(MID(INDEX($A138:$P138,MATCH(Settings!$B$9,$A$1:$P$1,0)),9,2))))),""),IFERROR(INT(IFERROR(IF(ISNUMBER(INDEX($A138:$P138,MATCH(Settings!$B$8,$A$1:$P$1,0))),INDEX($A138:$P138,MATCH(Settings!$B$8,$A$1:$P$1,0)),DATE(VALUE(LEFT(IFERROR(TRIM(INDEX($A138:$P138,MATCH(Settings!$B$8,$A$1:$P$1,0))&amp;""),""),4)),VALUE(MID(IFERROR(TRIM(INDEX($A138:$P138,MATCH(Settings!$B$8,$A$1:$P$1,0))&amp;""),""),6,2)),VALUE(MID(IFERROR(TRIM(INDEX($A138:$P138,MATCH(Settings!$B$8,$A$1:$P$1,0))&amp;""),""),9,2)))+TIME(VALUE(MID(IFERROR(TRIM(INDEX($A138:$P138,MATCH(Settings!$B$8,$A$1:$P$1,0))&amp;""),""),12,2)),VALUE(MID(IFERROR(TRIM(INDEX($A138:$P138,MATCH(Settings!$B$8,$A$1:$P$1,0))&amp;""),""),15,2)),VALUE(MID(IFERROR(TRIM(INDEX($A138:$P138,MATCH(Settings!$B$8,$A$1:$P$1,0))&amp;""),""),18,2)))),"")),""))</f>
        <v/>
      </c>
      <c r="V138" s="22">
        <f>IF(ISNUMBER($U138),DATE(YEAR($U138),MONTH($U138),1),"")</f>
        <v/>
      </c>
      <c r="W138" s="23">
        <f>IF(IFERROR(TRIM(INDEX($A138:$P138,MATCH(Settings!$B$10,$A$1:$P$1,0))&amp;""),"")&lt;&gt;"",IFERROR(TRIM(INDEX($A138:$P138,MATCH(Settings!$B$10,$A$1:$P$1,0))&amp;""),""),IFERROR(TRIM(INDEX($A138:$P138,MATCH(Settings!$B$11,$A$1:$P$1,0))&amp;""),""))</f>
        <v/>
      </c>
      <c r="X138" s="23">
        <f>IFERROR(TRIM(INDEX($A138:$P138,MATCH(Settings!$B$11,$A$1:$P$1,0))&amp;""),"")</f>
        <v/>
      </c>
      <c r="Y138" s="23">
        <f>IFERROR(TRIM(INDEX($A138:$P138,MATCH(Settings!$B$12,$A$1:$P$1,0))&amp;""),"")</f>
        <v/>
      </c>
      <c r="Z138" s="23">
        <f>IFERROR(TRIM(INDEX($A138:$P138,MATCH(Settings!$B$15,$A$1:$P$1,0))&amp;""),"")</f>
        <v/>
      </c>
      <c r="AA138" s="24">
        <f>IFERROR(IF(TRIM(INDEX($A138:$P138,MATCH(Settings!$B$13,$A$1:$P$1,0))&amp;"")="","",VALUE(TRIM(INDEX($A138:$P138,MATCH(Settings!$B$13,$A$1:$P$1,0))&amp;""))),"")</f>
        <v/>
      </c>
      <c r="AB138" s="24">
        <f>IF(NOT(ISNUMBER($AA138)),"",IF(TRIM($R138&amp;"")="Yes",$AA138,0))</f>
        <v/>
      </c>
      <c r="AC138" s="25">
        <f>IF(OR(NOT(ISNUMBER($AB138)),NOT(ISNUMBER(Settings!$D$2))),"",$AB138*Settings!$D$2)</f>
        <v/>
      </c>
      <c r="AD138" s="23">
        <f>IF(AND($AE138="",IFERROR(TRIM(INDEX($A138:$P138,MATCH(Settings!$B$13,$A$1:$P$1,0))&amp;""),"")=""),"",IF((IF($AE138="","; no name or email","")&amp;IF(IFERROR(TRIM(INDEX($A138:$P138,MATCH(Settings!$B$13,$A$1:$P$1,0))&amp;""),"")="","; no hours",IF(NOT(ISNUMBER($AA138)),"; hours not a number",IF($AA138&lt;=0,"; hours zero or less",IF(AND(ISNUMBER(Settings!$D$3),$AA138&gt;Settings!$D$3),"; over "&amp;Settings!$D$3&amp;" hours",""))))&amp;IF(NOT(ISNUMBER($U138)),"; no date",IF($U138&gt;TODAY(),"; date in the future",""))&amp;IF(AND($AE138&lt;&gt;"",ISNUMBER($U138)),IF(COUNTIFS($AE$2:$AE$1001,$AE138,$U$2:$U$1001,$U138,$Y$2:$Y$1001,$Y138)&gt;1,"; possible duplicate",""),""))="","OK",MID(IF($AE138="","; no name or email","")&amp;IF(IFERROR(TRIM(INDEX($A138:$P138,MATCH(Settings!$B$13,$A$1:$P$1,0))&amp;""),"")="","; no hours",IF(NOT(ISNUMBER($AA138)),"; hours not a number",IF($AA138&lt;=0,"; hours zero or less",IF(AND(ISNUMBER(Settings!$D$3),$AA138&gt;Settings!$D$3),"; over "&amp;Settings!$D$3&amp;" hours",""))))&amp;IF(NOT(ISNUMBER($U138)),"; no date",IF($U138&gt;TODAY(),"; date in the future",""))&amp;IF(AND($AE138&lt;&gt;"",ISNUMBER($U138)),IF(COUNTIFS($AE$2:$AE$1001,$AE138,$U$2:$U$1001,$U138,$Y$2:$Y$1001,$Y138)&gt;1,"; possible duplicate",""),""),3,300)))</f>
        <v/>
      </c>
      <c r="AE138" s="26">
        <f>IF(IFERROR(TRIM(INDEX($A138:$P138,MATCH(Settings!$B$11,$A$1:$P$1,0))&amp;""),"")&lt;&gt;"",LOWER(IFERROR(TRIM(INDEX($A138:$P138,MATCH(Settings!$B$11,$A$1:$P$1,0))&amp;""),"")),LOWER(IFERROR(TRIM(INDEX($A138:$P138,MATCH(Settings!$B$10,$A$1:$P$1,0))&amp;""),"")))</f>
        <v/>
      </c>
      <c r="AF138" s="26">
        <f>IF($AE138="","",IF(COUNTIF($AE$2:$AE138,$AE138)=1,MAX($AF$1:$AF137)+1,""))</f>
        <v/>
      </c>
      <c r="AG138" s="26">
        <f>IF(OR($AE138="",NOT(ISNUMBER($V138))),"",IF(COUNTIFS($AE$2:$AE138,$AE138,$V$2:$V138,$V138)=1,1,0))</f>
        <v/>
      </c>
      <c r="AH138" s="26">
        <f>IF(ISNUMBER($U138),$U138,0)</f>
        <v/>
      </c>
    </row>
    <row r="139">
      <c r="R139" s="27" t="n"/>
      <c r="S139" s="27" t="n"/>
      <c r="U139" s="21">
        <f>IF(ISNUMBER(IFERROR(IF(TRIM(INDEX($A139:$P139,MATCH(Settings!$B$9,$A$1:$P$1,0))&amp;"")="","",IF(ISNUMBER(INDEX($A139:$P139,MATCH(Settings!$B$9,$A$1:$P$1,0))),INT(INDEX($A139:$P139,MATCH(Settings!$B$9,$A$1:$P$1,0))),DATE(VALUE(LEFT(INDEX($A139:$P139,MATCH(Settings!$B$9,$A$1:$P$1,0)),4)),VALUE(MID(INDEX($A139:$P139,MATCH(Settings!$B$9,$A$1:$P$1,0)),6,2)),VALUE(MID(INDEX($A139:$P139,MATCH(Settings!$B$9,$A$1:$P$1,0)),9,2))))),"")),IFERROR(IF(TRIM(INDEX($A139:$P139,MATCH(Settings!$B$9,$A$1:$P$1,0))&amp;"")="","",IF(ISNUMBER(INDEX($A139:$P139,MATCH(Settings!$B$9,$A$1:$P$1,0))),INT(INDEX($A139:$P139,MATCH(Settings!$B$9,$A$1:$P$1,0))),DATE(VALUE(LEFT(INDEX($A139:$P139,MATCH(Settings!$B$9,$A$1:$P$1,0)),4)),VALUE(MID(INDEX($A139:$P139,MATCH(Settings!$B$9,$A$1:$P$1,0)),6,2)),VALUE(MID(INDEX($A139:$P139,MATCH(Settings!$B$9,$A$1:$P$1,0)),9,2))))),""),IFERROR(INT(IFERROR(IF(ISNUMBER(INDEX($A139:$P139,MATCH(Settings!$B$8,$A$1:$P$1,0))),INDEX($A139:$P139,MATCH(Settings!$B$8,$A$1:$P$1,0)),DATE(VALUE(LEFT(IFERROR(TRIM(INDEX($A139:$P139,MATCH(Settings!$B$8,$A$1:$P$1,0))&amp;""),""),4)),VALUE(MID(IFERROR(TRIM(INDEX($A139:$P139,MATCH(Settings!$B$8,$A$1:$P$1,0))&amp;""),""),6,2)),VALUE(MID(IFERROR(TRIM(INDEX($A139:$P139,MATCH(Settings!$B$8,$A$1:$P$1,0))&amp;""),""),9,2)))+TIME(VALUE(MID(IFERROR(TRIM(INDEX($A139:$P139,MATCH(Settings!$B$8,$A$1:$P$1,0))&amp;""),""),12,2)),VALUE(MID(IFERROR(TRIM(INDEX($A139:$P139,MATCH(Settings!$B$8,$A$1:$P$1,0))&amp;""),""),15,2)),VALUE(MID(IFERROR(TRIM(INDEX($A139:$P139,MATCH(Settings!$B$8,$A$1:$P$1,0))&amp;""),""),18,2)))),"")),""))</f>
        <v/>
      </c>
      <c r="V139" s="22">
        <f>IF(ISNUMBER($U139),DATE(YEAR($U139),MONTH($U139),1),"")</f>
        <v/>
      </c>
      <c r="W139" s="23">
        <f>IF(IFERROR(TRIM(INDEX($A139:$P139,MATCH(Settings!$B$10,$A$1:$P$1,0))&amp;""),"")&lt;&gt;"",IFERROR(TRIM(INDEX($A139:$P139,MATCH(Settings!$B$10,$A$1:$P$1,0))&amp;""),""),IFERROR(TRIM(INDEX($A139:$P139,MATCH(Settings!$B$11,$A$1:$P$1,0))&amp;""),""))</f>
        <v/>
      </c>
      <c r="X139" s="23">
        <f>IFERROR(TRIM(INDEX($A139:$P139,MATCH(Settings!$B$11,$A$1:$P$1,0))&amp;""),"")</f>
        <v/>
      </c>
      <c r="Y139" s="23">
        <f>IFERROR(TRIM(INDEX($A139:$P139,MATCH(Settings!$B$12,$A$1:$P$1,0))&amp;""),"")</f>
        <v/>
      </c>
      <c r="Z139" s="23">
        <f>IFERROR(TRIM(INDEX($A139:$P139,MATCH(Settings!$B$15,$A$1:$P$1,0))&amp;""),"")</f>
        <v/>
      </c>
      <c r="AA139" s="24">
        <f>IFERROR(IF(TRIM(INDEX($A139:$P139,MATCH(Settings!$B$13,$A$1:$P$1,0))&amp;"")="","",VALUE(TRIM(INDEX($A139:$P139,MATCH(Settings!$B$13,$A$1:$P$1,0))&amp;""))),"")</f>
        <v/>
      </c>
      <c r="AB139" s="24">
        <f>IF(NOT(ISNUMBER($AA139)),"",IF(TRIM($R139&amp;"")="Yes",$AA139,0))</f>
        <v/>
      </c>
      <c r="AC139" s="25">
        <f>IF(OR(NOT(ISNUMBER($AB139)),NOT(ISNUMBER(Settings!$D$2))),"",$AB139*Settings!$D$2)</f>
        <v/>
      </c>
      <c r="AD139" s="23">
        <f>IF(AND($AE139="",IFERROR(TRIM(INDEX($A139:$P139,MATCH(Settings!$B$13,$A$1:$P$1,0))&amp;""),"")=""),"",IF((IF($AE139="","; no name or email","")&amp;IF(IFERROR(TRIM(INDEX($A139:$P139,MATCH(Settings!$B$13,$A$1:$P$1,0))&amp;""),"")="","; no hours",IF(NOT(ISNUMBER($AA139)),"; hours not a number",IF($AA139&lt;=0,"; hours zero or less",IF(AND(ISNUMBER(Settings!$D$3),$AA139&gt;Settings!$D$3),"; over "&amp;Settings!$D$3&amp;" hours",""))))&amp;IF(NOT(ISNUMBER($U139)),"; no date",IF($U139&gt;TODAY(),"; date in the future",""))&amp;IF(AND($AE139&lt;&gt;"",ISNUMBER($U139)),IF(COUNTIFS($AE$2:$AE$1001,$AE139,$U$2:$U$1001,$U139,$Y$2:$Y$1001,$Y139)&gt;1,"; possible duplicate",""),""))="","OK",MID(IF($AE139="","; no name or email","")&amp;IF(IFERROR(TRIM(INDEX($A139:$P139,MATCH(Settings!$B$13,$A$1:$P$1,0))&amp;""),"")="","; no hours",IF(NOT(ISNUMBER($AA139)),"; hours not a number",IF($AA139&lt;=0,"; hours zero or less",IF(AND(ISNUMBER(Settings!$D$3),$AA139&gt;Settings!$D$3),"; over "&amp;Settings!$D$3&amp;" hours",""))))&amp;IF(NOT(ISNUMBER($U139)),"; no date",IF($U139&gt;TODAY(),"; date in the future",""))&amp;IF(AND($AE139&lt;&gt;"",ISNUMBER($U139)),IF(COUNTIFS($AE$2:$AE$1001,$AE139,$U$2:$U$1001,$U139,$Y$2:$Y$1001,$Y139)&gt;1,"; possible duplicate",""),""),3,300)))</f>
        <v/>
      </c>
      <c r="AE139" s="26">
        <f>IF(IFERROR(TRIM(INDEX($A139:$P139,MATCH(Settings!$B$11,$A$1:$P$1,0))&amp;""),"")&lt;&gt;"",LOWER(IFERROR(TRIM(INDEX($A139:$P139,MATCH(Settings!$B$11,$A$1:$P$1,0))&amp;""),"")),LOWER(IFERROR(TRIM(INDEX($A139:$P139,MATCH(Settings!$B$10,$A$1:$P$1,0))&amp;""),"")))</f>
        <v/>
      </c>
      <c r="AF139" s="26">
        <f>IF($AE139="","",IF(COUNTIF($AE$2:$AE139,$AE139)=1,MAX($AF$1:$AF138)+1,""))</f>
        <v/>
      </c>
      <c r="AG139" s="26">
        <f>IF(OR($AE139="",NOT(ISNUMBER($V139))),"",IF(COUNTIFS($AE$2:$AE139,$AE139,$V$2:$V139,$V139)=1,1,0))</f>
        <v/>
      </c>
      <c r="AH139" s="26">
        <f>IF(ISNUMBER($U139),$U139,0)</f>
        <v/>
      </c>
    </row>
    <row r="140">
      <c r="R140" s="27" t="n"/>
      <c r="S140" s="27" t="n"/>
      <c r="U140" s="21">
        <f>IF(ISNUMBER(IFERROR(IF(TRIM(INDEX($A140:$P140,MATCH(Settings!$B$9,$A$1:$P$1,0))&amp;"")="","",IF(ISNUMBER(INDEX($A140:$P140,MATCH(Settings!$B$9,$A$1:$P$1,0))),INT(INDEX($A140:$P140,MATCH(Settings!$B$9,$A$1:$P$1,0))),DATE(VALUE(LEFT(INDEX($A140:$P140,MATCH(Settings!$B$9,$A$1:$P$1,0)),4)),VALUE(MID(INDEX($A140:$P140,MATCH(Settings!$B$9,$A$1:$P$1,0)),6,2)),VALUE(MID(INDEX($A140:$P140,MATCH(Settings!$B$9,$A$1:$P$1,0)),9,2))))),"")),IFERROR(IF(TRIM(INDEX($A140:$P140,MATCH(Settings!$B$9,$A$1:$P$1,0))&amp;"")="","",IF(ISNUMBER(INDEX($A140:$P140,MATCH(Settings!$B$9,$A$1:$P$1,0))),INT(INDEX($A140:$P140,MATCH(Settings!$B$9,$A$1:$P$1,0))),DATE(VALUE(LEFT(INDEX($A140:$P140,MATCH(Settings!$B$9,$A$1:$P$1,0)),4)),VALUE(MID(INDEX($A140:$P140,MATCH(Settings!$B$9,$A$1:$P$1,0)),6,2)),VALUE(MID(INDEX($A140:$P140,MATCH(Settings!$B$9,$A$1:$P$1,0)),9,2))))),""),IFERROR(INT(IFERROR(IF(ISNUMBER(INDEX($A140:$P140,MATCH(Settings!$B$8,$A$1:$P$1,0))),INDEX($A140:$P140,MATCH(Settings!$B$8,$A$1:$P$1,0)),DATE(VALUE(LEFT(IFERROR(TRIM(INDEX($A140:$P140,MATCH(Settings!$B$8,$A$1:$P$1,0))&amp;""),""),4)),VALUE(MID(IFERROR(TRIM(INDEX($A140:$P140,MATCH(Settings!$B$8,$A$1:$P$1,0))&amp;""),""),6,2)),VALUE(MID(IFERROR(TRIM(INDEX($A140:$P140,MATCH(Settings!$B$8,$A$1:$P$1,0))&amp;""),""),9,2)))+TIME(VALUE(MID(IFERROR(TRIM(INDEX($A140:$P140,MATCH(Settings!$B$8,$A$1:$P$1,0))&amp;""),""),12,2)),VALUE(MID(IFERROR(TRIM(INDEX($A140:$P140,MATCH(Settings!$B$8,$A$1:$P$1,0))&amp;""),""),15,2)),VALUE(MID(IFERROR(TRIM(INDEX($A140:$P140,MATCH(Settings!$B$8,$A$1:$P$1,0))&amp;""),""),18,2)))),"")),""))</f>
        <v/>
      </c>
      <c r="V140" s="22">
        <f>IF(ISNUMBER($U140),DATE(YEAR($U140),MONTH($U140),1),"")</f>
        <v/>
      </c>
      <c r="W140" s="23">
        <f>IF(IFERROR(TRIM(INDEX($A140:$P140,MATCH(Settings!$B$10,$A$1:$P$1,0))&amp;""),"")&lt;&gt;"",IFERROR(TRIM(INDEX($A140:$P140,MATCH(Settings!$B$10,$A$1:$P$1,0))&amp;""),""),IFERROR(TRIM(INDEX($A140:$P140,MATCH(Settings!$B$11,$A$1:$P$1,0))&amp;""),""))</f>
        <v/>
      </c>
      <c r="X140" s="23">
        <f>IFERROR(TRIM(INDEX($A140:$P140,MATCH(Settings!$B$11,$A$1:$P$1,0))&amp;""),"")</f>
        <v/>
      </c>
      <c r="Y140" s="23">
        <f>IFERROR(TRIM(INDEX($A140:$P140,MATCH(Settings!$B$12,$A$1:$P$1,0))&amp;""),"")</f>
        <v/>
      </c>
      <c r="Z140" s="23">
        <f>IFERROR(TRIM(INDEX($A140:$P140,MATCH(Settings!$B$15,$A$1:$P$1,0))&amp;""),"")</f>
        <v/>
      </c>
      <c r="AA140" s="24">
        <f>IFERROR(IF(TRIM(INDEX($A140:$P140,MATCH(Settings!$B$13,$A$1:$P$1,0))&amp;"")="","",VALUE(TRIM(INDEX($A140:$P140,MATCH(Settings!$B$13,$A$1:$P$1,0))&amp;""))),"")</f>
        <v/>
      </c>
      <c r="AB140" s="24">
        <f>IF(NOT(ISNUMBER($AA140)),"",IF(TRIM($R140&amp;"")="Yes",$AA140,0))</f>
        <v/>
      </c>
      <c r="AC140" s="25">
        <f>IF(OR(NOT(ISNUMBER($AB140)),NOT(ISNUMBER(Settings!$D$2))),"",$AB140*Settings!$D$2)</f>
        <v/>
      </c>
      <c r="AD140" s="23">
        <f>IF(AND($AE140="",IFERROR(TRIM(INDEX($A140:$P140,MATCH(Settings!$B$13,$A$1:$P$1,0))&amp;""),"")=""),"",IF((IF($AE140="","; no name or email","")&amp;IF(IFERROR(TRIM(INDEX($A140:$P140,MATCH(Settings!$B$13,$A$1:$P$1,0))&amp;""),"")="","; no hours",IF(NOT(ISNUMBER($AA140)),"; hours not a number",IF($AA140&lt;=0,"; hours zero or less",IF(AND(ISNUMBER(Settings!$D$3),$AA140&gt;Settings!$D$3),"; over "&amp;Settings!$D$3&amp;" hours",""))))&amp;IF(NOT(ISNUMBER($U140)),"; no date",IF($U140&gt;TODAY(),"; date in the future",""))&amp;IF(AND($AE140&lt;&gt;"",ISNUMBER($U140)),IF(COUNTIFS($AE$2:$AE$1001,$AE140,$U$2:$U$1001,$U140,$Y$2:$Y$1001,$Y140)&gt;1,"; possible duplicate",""),""))="","OK",MID(IF($AE140="","; no name or email","")&amp;IF(IFERROR(TRIM(INDEX($A140:$P140,MATCH(Settings!$B$13,$A$1:$P$1,0))&amp;""),"")="","; no hours",IF(NOT(ISNUMBER($AA140)),"; hours not a number",IF($AA140&lt;=0,"; hours zero or less",IF(AND(ISNUMBER(Settings!$D$3),$AA140&gt;Settings!$D$3),"; over "&amp;Settings!$D$3&amp;" hours",""))))&amp;IF(NOT(ISNUMBER($U140)),"; no date",IF($U140&gt;TODAY(),"; date in the future",""))&amp;IF(AND($AE140&lt;&gt;"",ISNUMBER($U140)),IF(COUNTIFS($AE$2:$AE$1001,$AE140,$U$2:$U$1001,$U140,$Y$2:$Y$1001,$Y140)&gt;1,"; possible duplicate",""),""),3,300)))</f>
        <v/>
      </c>
      <c r="AE140" s="26">
        <f>IF(IFERROR(TRIM(INDEX($A140:$P140,MATCH(Settings!$B$11,$A$1:$P$1,0))&amp;""),"")&lt;&gt;"",LOWER(IFERROR(TRIM(INDEX($A140:$P140,MATCH(Settings!$B$11,$A$1:$P$1,0))&amp;""),"")),LOWER(IFERROR(TRIM(INDEX($A140:$P140,MATCH(Settings!$B$10,$A$1:$P$1,0))&amp;""),"")))</f>
        <v/>
      </c>
      <c r="AF140" s="26">
        <f>IF($AE140="","",IF(COUNTIF($AE$2:$AE140,$AE140)=1,MAX($AF$1:$AF139)+1,""))</f>
        <v/>
      </c>
      <c r="AG140" s="26">
        <f>IF(OR($AE140="",NOT(ISNUMBER($V140))),"",IF(COUNTIFS($AE$2:$AE140,$AE140,$V$2:$V140,$V140)=1,1,0))</f>
        <v/>
      </c>
      <c r="AH140" s="26">
        <f>IF(ISNUMBER($U140),$U140,0)</f>
        <v/>
      </c>
    </row>
    <row r="141">
      <c r="R141" s="27" t="n"/>
      <c r="S141" s="27" t="n"/>
      <c r="U141" s="21">
        <f>IF(ISNUMBER(IFERROR(IF(TRIM(INDEX($A141:$P141,MATCH(Settings!$B$9,$A$1:$P$1,0))&amp;"")="","",IF(ISNUMBER(INDEX($A141:$P141,MATCH(Settings!$B$9,$A$1:$P$1,0))),INT(INDEX($A141:$P141,MATCH(Settings!$B$9,$A$1:$P$1,0))),DATE(VALUE(LEFT(INDEX($A141:$P141,MATCH(Settings!$B$9,$A$1:$P$1,0)),4)),VALUE(MID(INDEX($A141:$P141,MATCH(Settings!$B$9,$A$1:$P$1,0)),6,2)),VALUE(MID(INDEX($A141:$P141,MATCH(Settings!$B$9,$A$1:$P$1,0)),9,2))))),"")),IFERROR(IF(TRIM(INDEX($A141:$P141,MATCH(Settings!$B$9,$A$1:$P$1,0))&amp;"")="","",IF(ISNUMBER(INDEX($A141:$P141,MATCH(Settings!$B$9,$A$1:$P$1,0))),INT(INDEX($A141:$P141,MATCH(Settings!$B$9,$A$1:$P$1,0))),DATE(VALUE(LEFT(INDEX($A141:$P141,MATCH(Settings!$B$9,$A$1:$P$1,0)),4)),VALUE(MID(INDEX($A141:$P141,MATCH(Settings!$B$9,$A$1:$P$1,0)),6,2)),VALUE(MID(INDEX($A141:$P141,MATCH(Settings!$B$9,$A$1:$P$1,0)),9,2))))),""),IFERROR(INT(IFERROR(IF(ISNUMBER(INDEX($A141:$P141,MATCH(Settings!$B$8,$A$1:$P$1,0))),INDEX($A141:$P141,MATCH(Settings!$B$8,$A$1:$P$1,0)),DATE(VALUE(LEFT(IFERROR(TRIM(INDEX($A141:$P141,MATCH(Settings!$B$8,$A$1:$P$1,0))&amp;""),""),4)),VALUE(MID(IFERROR(TRIM(INDEX($A141:$P141,MATCH(Settings!$B$8,$A$1:$P$1,0))&amp;""),""),6,2)),VALUE(MID(IFERROR(TRIM(INDEX($A141:$P141,MATCH(Settings!$B$8,$A$1:$P$1,0))&amp;""),""),9,2)))+TIME(VALUE(MID(IFERROR(TRIM(INDEX($A141:$P141,MATCH(Settings!$B$8,$A$1:$P$1,0))&amp;""),""),12,2)),VALUE(MID(IFERROR(TRIM(INDEX($A141:$P141,MATCH(Settings!$B$8,$A$1:$P$1,0))&amp;""),""),15,2)),VALUE(MID(IFERROR(TRIM(INDEX($A141:$P141,MATCH(Settings!$B$8,$A$1:$P$1,0))&amp;""),""),18,2)))),"")),""))</f>
        <v/>
      </c>
      <c r="V141" s="22">
        <f>IF(ISNUMBER($U141),DATE(YEAR($U141),MONTH($U141),1),"")</f>
        <v/>
      </c>
      <c r="W141" s="23">
        <f>IF(IFERROR(TRIM(INDEX($A141:$P141,MATCH(Settings!$B$10,$A$1:$P$1,0))&amp;""),"")&lt;&gt;"",IFERROR(TRIM(INDEX($A141:$P141,MATCH(Settings!$B$10,$A$1:$P$1,0))&amp;""),""),IFERROR(TRIM(INDEX($A141:$P141,MATCH(Settings!$B$11,$A$1:$P$1,0))&amp;""),""))</f>
        <v/>
      </c>
      <c r="X141" s="23">
        <f>IFERROR(TRIM(INDEX($A141:$P141,MATCH(Settings!$B$11,$A$1:$P$1,0))&amp;""),"")</f>
        <v/>
      </c>
      <c r="Y141" s="23">
        <f>IFERROR(TRIM(INDEX($A141:$P141,MATCH(Settings!$B$12,$A$1:$P$1,0))&amp;""),"")</f>
        <v/>
      </c>
      <c r="Z141" s="23">
        <f>IFERROR(TRIM(INDEX($A141:$P141,MATCH(Settings!$B$15,$A$1:$P$1,0))&amp;""),"")</f>
        <v/>
      </c>
      <c r="AA141" s="24">
        <f>IFERROR(IF(TRIM(INDEX($A141:$P141,MATCH(Settings!$B$13,$A$1:$P$1,0))&amp;"")="","",VALUE(TRIM(INDEX($A141:$P141,MATCH(Settings!$B$13,$A$1:$P$1,0))&amp;""))),"")</f>
        <v/>
      </c>
      <c r="AB141" s="24">
        <f>IF(NOT(ISNUMBER($AA141)),"",IF(TRIM($R141&amp;"")="Yes",$AA141,0))</f>
        <v/>
      </c>
      <c r="AC141" s="25">
        <f>IF(OR(NOT(ISNUMBER($AB141)),NOT(ISNUMBER(Settings!$D$2))),"",$AB141*Settings!$D$2)</f>
        <v/>
      </c>
      <c r="AD141" s="23">
        <f>IF(AND($AE141="",IFERROR(TRIM(INDEX($A141:$P141,MATCH(Settings!$B$13,$A$1:$P$1,0))&amp;""),"")=""),"",IF((IF($AE141="","; no name or email","")&amp;IF(IFERROR(TRIM(INDEX($A141:$P141,MATCH(Settings!$B$13,$A$1:$P$1,0))&amp;""),"")="","; no hours",IF(NOT(ISNUMBER($AA141)),"; hours not a number",IF($AA141&lt;=0,"; hours zero or less",IF(AND(ISNUMBER(Settings!$D$3),$AA141&gt;Settings!$D$3),"; over "&amp;Settings!$D$3&amp;" hours",""))))&amp;IF(NOT(ISNUMBER($U141)),"; no date",IF($U141&gt;TODAY(),"; date in the future",""))&amp;IF(AND($AE141&lt;&gt;"",ISNUMBER($U141)),IF(COUNTIFS($AE$2:$AE$1001,$AE141,$U$2:$U$1001,$U141,$Y$2:$Y$1001,$Y141)&gt;1,"; possible duplicate",""),""))="","OK",MID(IF($AE141="","; no name or email","")&amp;IF(IFERROR(TRIM(INDEX($A141:$P141,MATCH(Settings!$B$13,$A$1:$P$1,0))&amp;""),"")="","; no hours",IF(NOT(ISNUMBER($AA141)),"; hours not a number",IF($AA141&lt;=0,"; hours zero or less",IF(AND(ISNUMBER(Settings!$D$3),$AA141&gt;Settings!$D$3),"; over "&amp;Settings!$D$3&amp;" hours",""))))&amp;IF(NOT(ISNUMBER($U141)),"; no date",IF($U141&gt;TODAY(),"; date in the future",""))&amp;IF(AND($AE141&lt;&gt;"",ISNUMBER($U141)),IF(COUNTIFS($AE$2:$AE$1001,$AE141,$U$2:$U$1001,$U141,$Y$2:$Y$1001,$Y141)&gt;1,"; possible duplicate",""),""),3,300)))</f>
        <v/>
      </c>
      <c r="AE141" s="26">
        <f>IF(IFERROR(TRIM(INDEX($A141:$P141,MATCH(Settings!$B$11,$A$1:$P$1,0))&amp;""),"")&lt;&gt;"",LOWER(IFERROR(TRIM(INDEX($A141:$P141,MATCH(Settings!$B$11,$A$1:$P$1,0))&amp;""),"")),LOWER(IFERROR(TRIM(INDEX($A141:$P141,MATCH(Settings!$B$10,$A$1:$P$1,0))&amp;""),"")))</f>
        <v/>
      </c>
      <c r="AF141" s="26">
        <f>IF($AE141="","",IF(COUNTIF($AE$2:$AE141,$AE141)=1,MAX($AF$1:$AF140)+1,""))</f>
        <v/>
      </c>
      <c r="AG141" s="26">
        <f>IF(OR($AE141="",NOT(ISNUMBER($V141))),"",IF(COUNTIFS($AE$2:$AE141,$AE141,$V$2:$V141,$V141)=1,1,0))</f>
        <v/>
      </c>
      <c r="AH141" s="26">
        <f>IF(ISNUMBER($U141),$U141,0)</f>
        <v/>
      </c>
    </row>
    <row r="142">
      <c r="R142" s="27" t="n"/>
      <c r="S142" s="27" t="n"/>
      <c r="U142" s="21">
        <f>IF(ISNUMBER(IFERROR(IF(TRIM(INDEX($A142:$P142,MATCH(Settings!$B$9,$A$1:$P$1,0))&amp;"")="","",IF(ISNUMBER(INDEX($A142:$P142,MATCH(Settings!$B$9,$A$1:$P$1,0))),INT(INDEX($A142:$P142,MATCH(Settings!$B$9,$A$1:$P$1,0))),DATE(VALUE(LEFT(INDEX($A142:$P142,MATCH(Settings!$B$9,$A$1:$P$1,0)),4)),VALUE(MID(INDEX($A142:$P142,MATCH(Settings!$B$9,$A$1:$P$1,0)),6,2)),VALUE(MID(INDEX($A142:$P142,MATCH(Settings!$B$9,$A$1:$P$1,0)),9,2))))),"")),IFERROR(IF(TRIM(INDEX($A142:$P142,MATCH(Settings!$B$9,$A$1:$P$1,0))&amp;"")="","",IF(ISNUMBER(INDEX($A142:$P142,MATCH(Settings!$B$9,$A$1:$P$1,0))),INT(INDEX($A142:$P142,MATCH(Settings!$B$9,$A$1:$P$1,0))),DATE(VALUE(LEFT(INDEX($A142:$P142,MATCH(Settings!$B$9,$A$1:$P$1,0)),4)),VALUE(MID(INDEX($A142:$P142,MATCH(Settings!$B$9,$A$1:$P$1,0)),6,2)),VALUE(MID(INDEX($A142:$P142,MATCH(Settings!$B$9,$A$1:$P$1,0)),9,2))))),""),IFERROR(INT(IFERROR(IF(ISNUMBER(INDEX($A142:$P142,MATCH(Settings!$B$8,$A$1:$P$1,0))),INDEX($A142:$P142,MATCH(Settings!$B$8,$A$1:$P$1,0)),DATE(VALUE(LEFT(IFERROR(TRIM(INDEX($A142:$P142,MATCH(Settings!$B$8,$A$1:$P$1,0))&amp;""),""),4)),VALUE(MID(IFERROR(TRIM(INDEX($A142:$P142,MATCH(Settings!$B$8,$A$1:$P$1,0))&amp;""),""),6,2)),VALUE(MID(IFERROR(TRIM(INDEX($A142:$P142,MATCH(Settings!$B$8,$A$1:$P$1,0))&amp;""),""),9,2)))+TIME(VALUE(MID(IFERROR(TRIM(INDEX($A142:$P142,MATCH(Settings!$B$8,$A$1:$P$1,0))&amp;""),""),12,2)),VALUE(MID(IFERROR(TRIM(INDEX($A142:$P142,MATCH(Settings!$B$8,$A$1:$P$1,0))&amp;""),""),15,2)),VALUE(MID(IFERROR(TRIM(INDEX($A142:$P142,MATCH(Settings!$B$8,$A$1:$P$1,0))&amp;""),""),18,2)))),"")),""))</f>
        <v/>
      </c>
      <c r="V142" s="22">
        <f>IF(ISNUMBER($U142),DATE(YEAR($U142),MONTH($U142),1),"")</f>
        <v/>
      </c>
      <c r="W142" s="23">
        <f>IF(IFERROR(TRIM(INDEX($A142:$P142,MATCH(Settings!$B$10,$A$1:$P$1,0))&amp;""),"")&lt;&gt;"",IFERROR(TRIM(INDEX($A142:$P142,MATCH(Settings!$B$10,$A$1:$P$1,0))&amp;""),""),IFERROR(TRIM(INDEX($A142:$P142,MATCH(Settings!$B$11,$A$1:$P$1,0))&amp;""),""))</f>
        <v/>
      </c>
      <c r="X142" s="23">
        <f>IFERROR(TRIM(INDEX($A142:$P142,MATCH(Settings!$B$11,$A$1:$P$1,0))&amp;""),"")</f>
        <v/>
      </c>
      <c r="Y142" s="23">
        <f>IFERROR(TRIM(INDEX($A142:$P142,MATCH(Settings!$B$12,$A$1:$P$1,0))&amp;""),"")</f>
        <v/>
      </c>
      <c r="Z142" s="23">
        <f>IFERROR(TRIM(INDEX($A142:$P142,MATCH(Settings!$B$15,$A$1:$P$1,0))&amp;""),"")</f>
        <v/>
      </c>
      <c r="AA142" s="24">
        <f>IFERROR(IF(TRIM(INDEX($A142:$P142,MATCH(Settings!$B$13,$A$1:$P$1,0))&amp;"")="","",VALUE(TRIM(INDEX($A142:$P142,MATCH(Settings!$B$13,$A$1:$P$1,0))&amp;""))),"")</f>
        <v/>
      </c>
      <c r="AB142" s="24">
        <f>IF(NOT(ISNUMBER($AA142)),"",IF(TRIM($R142&amp;"")="Yes",$AA142,0))</f>
        <v/>
      </c>
      <c r="AC142" s="25">
        <f>IF(OR(NOT(ISNUMBER($AB142)),NOT(ISNUMBER(Settings!$D$2))),"",$AB142*Settings!$D$2)</f>
        <v/>
      </c>
      <c r="AD142" s="23">
        <f>IF(AND($AE142="",IFERROR(TRIM(INDEX($A142:$P142,MATCH(Settings!$B$13,$A$1:$P$1,0))&amp;""),"")=""),"",IF((IF($AE142="","; no name or email","")&amp;IF(IFERROR(TRIM(INDEX($A142:$P142,MATCH(Settings!$B$13,$A$1:$P$1,0))&amp;""),"")="","; no hours",IF(NOT(ISNUMBER($AA142)),"; hours not a number",IF($AA142&lt;=0,"; hours zero or less",IF(AND(ISNUMBER(Settings!$D$3),$AA142&gt;Settings!$D$3),"; over "&amp;Settings!$D$3&amp;" hours",""))))&amp;IF(NOT(ISNUMBER($U142)),"; no date",IF($U142&gt;TODAY(),"; date in the future",""))&amp;IF(AND($AE142&lt;&gt;"",ISNUMBER($U142)),IF(COUNTIFS($AE$2:$AE$1001,$AE142,$U$2:$U$1001,$U142,$Y$2:$Y$1001,$Y142)&gt;1,"; possible duplicate",""),""))="","OK",MID(IF($AE142="","; no name or email","")&amp;IF(IFERROR(TRIM(INDEX($A142:$P142,MATCH(Settings!$B$13,$A$1:$P$1,0))&amp;""),"")="","; no hours",IF(NOT(ISNUMBER($AA142)),"; hours not a number",IF($AA142&lt;=0,"; hours zero or less",IF(AND(ISNUMBER(Settings!$D$3),$AA142&gt;Settings!$D$3),"; over "&amp;Settings!$D$3&amp;" hours",""))))&amp;IF(NOT(ISNUMBER($U142)),"; no date",IF($U142&gt;TODAY(),"; date in the future",""))&amp;IF(AND($AE142&lt;&gt;"",ISNUMBER($U142)),IF(COUNTIFS($AE$2:$AE$1001,$AE142,$U$2:$U$1001,$U142,$Y$2:$Y$1001,$Y142)&gt;1,"; possible duplicate",""),""),3,300)))</f>
        <v/>
      </c>
      <c r="AE142" s="26">
        <f>IF(IFERROR(TRIM(INDEX($A142:$P142,MATCH(Settings!$B$11,$A$1:$P$1,0))&amp;""),"")&lt;&gt;"",LOWER(IFERROR(TRIM(INDEX($A142:$P142,MATCH(Settings!$B$11,$A$1:$P$1,0))&amp;""),"")),LOWER(IFERROR(TRIM(INDEX($A142:$P142,MATCH(Settings!$B$10,$A$1:$P$1,0))&amp;""),"")))</f>
        <v/>
      </c>
      <c r="AF142" s="26">
        <f>IF($AE142="","",IF(COUNTIF($AE$2:$AE142,$AE142)=1,MAX($AF$1:$AF141)+1,""))</f>
        <v/>
      </c>
      <c r="AG142" s="26">
        <f>IF(OR($AE142="",NOT(ISNUMBER($V142))),"",IF(COUNTIFS($AE$2:$AE142,$AE142,$V$2:$V142,$V142)=1,1,0))</f>
        <v/>
      </c>
      <c r="AH142" s="26">
        <f>IF(ISNUMBER($U142),$U142,0)</f>
        <v/>
      </c>
    </row>
    <row r="143">
      <c r="R143" s="27" t="n"/>
      <c r="S143" s="27" t="n"/>
      <c r="U143" s="21">
        <f>IF(ISNUMBER(IFERROR(IF(TRIM(INDEX($A143:$P143,MATCH(Settings!$B$9,$A$1:$P$1,0))&amp;"")="","",IF(ISNUMBER(INDEX($A143:$P143,MATCH(Settings!$B$9,$A$1:$P$1,0))),INT(INDEX($A143:$P143,MATCH(Settings!$B$9,$A$1:$P$1,0))),DATE(VALUE(LEFT(INDEX($A143:$P143,MATCH(Settings!$B$9,$A$1:$P$1,0)),4)),VALUE(MID(INDEX($A143:$P143,MATCH(Settings!$B$9,$A$1:$P$1,0)),6,2)),VALUE(MID(INDEX($A143:$P143,MATCH(Settings!$B$9,$A$1:$P$1,0)),9,2))))),"")),IFERROR(IF(TRIM(INDEX($A143:$P143,MATCH(Settings!$B$9,$A$1:$P$1,0))&amp;"")="","",IF(ISNUMBER(INDEX($A143:$P143,MATCH(Settings!$B$9,$A$1:$P$1,0))),INT(INDEX($A143:$P143,MATCH(Settings!$B$9,$A$1:$P$1,0))),DATE(VALUE(LEFT(INDEX($A143:$P143,MATCH(Settings!$B$9,$A$1:$P$1,0)),4)),VALUE(MID(INDEX($A143:$P143,MATCH(Settings!$B$9,$A$1:$P$1,0)),6,2)),VALUE(MID(INDEX($A143:$P143,MATCH(Settings!$B$9,$A$1:$P$1,0)),9,2))))),""),IFERROR(INT(IFERROR(IF(ISNUMBER(INDEX($A143:$P143,MATCH(Settings!$B$8,$A$1:$P$1,0))),INDEX($A143:$P143,MATCH(Settings!$B$8,$A$1:$P$1,0)),DATE(VALUE(LEFT(IFERROR(TRIM(INDEX($A143:$P143,MATCH(Settings!$B$8,$A$1:$P$1,0))&amp;""),""),4)),VALUE(MID(IFERROR(TRIM(INDEX($A143:$P143,MATCH(Settings!$B$8,$A$1:$P$1,0))&amp;""),""),6,2)),VALUE(MID(IFERROR(TRIM(INDEX($A143:$P143,MATCH(Settings!$B$8,$A$1:$P$1,0))&amp;""),""),9,2)))+TIME(VALUE(MID(IFERROR(TRIM(INDEX($A143:$P143,MATCH(Settings!$B$8,$A$1:$P$1,0))&amp;""),""),12,2)),VALUE(MID(IFERROR(TRIM(INDEX($A143:$P143,MATCH(Settings!$B$8,$A$1:$P$1,0))&amp;""),""),15,2)),VALUE(MID(IFERROR(TRIM(INDEX($A143:$P143,MATCH(Settings!$B$8,$A$1:$P$1,0))&amp;""),""),18,2)))),"")),""))</f>
        <v/>
      </c>
      <c r="V143" s="22">
        <f>IF(ISNUMBER($U143),DATE(YEAR($U143),MONTH($U143),1),"")</f>
        <v/>
      </c>
      <c r="W143" s="23">
        <f>IF(IFERROR(TRIM(INDEX($A143:$P143,MATCH(Settings!$B$10,$A$1:$P$1,0))&amp;""),"")&lt;&gt;"",IFERROR(TRIM(INDEX($A143:$P143,MATCH(Settings!$B$10,$A$1:$P$1,0))&amp;""),""),IFERROR(TRIM(INDEX($A143:$P143,MATCH(Settings!$B$11,$A$1:$P$1,0))&amp;""),""))</f>
        <v/>
      </c>
      <c r="X143" s="23">
        <f>IFERROR(TRIM(INDEX($A143:$P143,MATCH(Settings!$B$11,$A$1:$P$1,0))&amp;""),"")</f>
        <v/>
      </c>
      <c r="Y143" s="23">
        <f>IFERROR(TRIM(INDEX($A143:$P143,MATCH(Settings!$B$12,$A$1:$P$1,0))&amp;""),"")</f>
        <v/>
      </c>
      <c r="Z143" s="23">
        <f>IFERROR(TRIM(INDEX($A143:$P143,MATCH(Settings!$B$15,$A$1:$P$1,0))&amp;""),"")</f>
        <v/>
      </c>
      <c r="AA143" s="24">
        <f>IFERROR(IF(TRIM(INDEX($A143:$P143,MATCH(Settings!$B$13,$A$1:$P$1,0))&amp;"")="","",VALUE(TRIM(INDEX($A143:$P143,MATCH(Settings!$B$13,$A$1:$P$1,0))&amp;""))),"")</f>
        <v/>
      </c>
      <c r="AB143" s="24">
        <f>IF(NOT(ISNUMBER($AA143)),"",IF(TRIM($R143&amp;"")="Yes",$AA143,0))</f>
        <v/>
      </c>
      <c r="AC143" s="25">
        <f>IF(OR(NOT(ISNUMBER($AB143)),NOT(ISNUMBER(Settings!$D$2))),"",$AB143*Settings!$D$2)</f>
        <v/>
      </c>
      <c r="AD143" s="23">
        <f>IF(AND($AE143="",IFERROR(TRIM(INDEX($A143:$P143,MATCH(Settings!$B$13,$A$1:$P$1,0))&amp;""),"")=""),"",IF((IF($AE143="","; no name or email","")&amp;IF(IFERROR(TRIM(INDEX($A143:$P143,MATCH(Settings!$B$13,$A$1:$P$1,0))&amp;""),"")="","; no hours",IF(NOT(ISNUMBER($AA143)),"; hours not a number",IF($AA143&lt;=0,"; hours zero or less",IF(AND(ISNUMBER(Settings!$D$3),$AA143&gt;Settings!$D$3),"; over "&amp;Settings!$D$3&amp;" hours",""))))&amp;IF(NOT(ISNUMBER($U143)),"; no date",IF($U143&gt;TODAY(),"; date in the future",""))&amp;IF(AND($AE143&lt;&gt;"",ISNUMBER($U143)),IF(COUNTIFS($AE$2:$AE$1001,$AE143,$U$2:$U$1001,$U143,$Y$2:$Y$1001,$Y143)&gt;1,"; possible duplicate",""),""))="","OK",MID(IF($AE143="","; no name or email","")&amp;IF(IFERROR(TRIM(INDEX($A143:$P143,MATCH(Settings!$B$13,$A$1:$P$1,0))&amp;""),"")="","; no hours",IF(NOT(ISNUMBER($AA143)),"; hours not a number",IF($AA143&lt;=0,"; hours zero or less",IF(AND(ISNUMBER(Settings!$D$3),$AA143&gt;Settings!$D$3),"; over "&amp;Settings!$D$3&amp;" hours",""))))&amp;IF(NOT(ISNUMBER($U143)),"; no date",IF($U143&gt;TODAY(),"; date in the future",""))&amp;IF(AND($AE143&lt;&gt;"",ISNUMBER($U143)),IF(COUNTIFS($AE$2:$AE$1001,$AE143,$U$2:$U$1001,$U143,$Y$2:$Y$1001,$Y143)&gt;1,"; possible duplicate",""),""),3,300)))</f>
        <v/>
      </c>
      <c r="AE143" s="26">
        <f>IF(IFERROR(TRIM(INDEX($A143:$P143,MATCH(Settings!$B$11,$A$1:$P$1,0))&amp;""),"")&lt;&gt;"",LOWER(IFERROR(TRIM(INDEX($A143:$P143,MATCH(Settings!$B$11,$A$1:$P$1,0))&amp;""),"")),LOWER(IFERROR(TRIM(INDEX($A143:$P143,MATCH(Settings!$B$10,$A$1:$P$1,0))&amp;""),"")))</f>
        <v/>
      </c>
      <c r="AF143" s="26">
        <f>IF($AE143="","",IF(COUNTIF($AE$2:$AE143,$AE143)=1,MAX($AF$1:$AF142)+1,""))</f>
        <v/>
      </c>
      <c r="AG143" s="26">
        <f>IF(OR($AE143="",NOT(ISNUMBER($V143))),"",IF(COUNTIFS($AE$2:$AE143,$AE143,$V$2:$V143,$V143)=1,1,0))</f>
        <v/>
      </c>
      <c r="AH143" s="26">
        <f>IF(ISNUMBER($U143),$U143,0)</f>
        <v/>
      </c>
    </row>
    <row r="144">
      <c r="R144" s="27" t="n"/>
      <c r="S144" s="27" t="n"/>
      <c r="U144" s="21">
        <f>IF(ISNUMBER(IFERROR(IF(TRIM(INDEX($A144:$P144,MATCH(Settings!$B$9,$A$1:$P$1,0))&amp;"")="","",IF(ISNUMBER(INDEX($A144:$P144,MATCH(Settings!$B$9,$A$1:$P$1,0))),INT(INDEX($A144:$P144,MATCH(Settings!$B$9,$A$1:$P$1,0))),DATE(VALUE(LEFT(INDEX($A144:$P144,MATCH(Settings!$B$9,$A$1:$P$1,0)),4)),VALUE(MID(INDEX($A144:$P144,MATCH(Settings!$B$9,$A$1:$P$1,0)),6,2)),VALUE(MID(INDEX($A144:$P144,MATCH(Settings!$B$9,$A$1:$P$1,0)),9,2))))),"")),IFERROR(IF(TRIM(INDEX($A144:$P144,MATCH(Settings!$B$9,$A$1:$P$1,0))&amp;"")="","",IF(ISNUMBER(INDEX($A144:$P144,MATCH(Settings!$B$9,$A$1:$P$1,0))),INT(INDEX($A144:$P144,MATCH(Settings!$B$9,$A$1:$P$1,0))),DATE(VALUE(LEFT(INDEX($A144:$P144,MATCH(Settings!$B$9,$A$1:$P$1,0)),4)),VALUE(MID(INDEX($A144:$P144,MATCH(Settings!$B$9,$A$1:$P$1,0)),6,2)),VALUE(MID(INDEX($A144:$P144,MATCH(Settings!$B$9,$A$1:$P$1,0)),9,2))))),""),IFERROR(INT(IFERROR(IF(ISNUMBER(INDEX($A144:$P144,MATCH(Settings!$B$8,$A$1:$P$1,0))),INDEX($A144:$P144,MATCH(Settings!$B$8,$A$1:$P$1,0)),DATE(VALUE(LEFT(IFERROR(TRIM(INDEX($A144:$P144,MATCH(Settings!$B$8,$A$1:$P$1,0))&amp;""),""),4)),VALUE(MID(IFERROR(TRIM(INDEX($A144:$P144,MATCH(Settings!$B$8,$A$1:$P$1,0))&amp;""),""),6,2)),VALUE(MID(IFERROR(TRIM(INDEX($A144:$P144,MATCH(Settings!$B$8,$A$1:$P$1,0))&amp;""),""),9,2)))+TIME(VALUE(MID(IFERROR(TRIM(INDEX($A144:$P144,MATCH(Settings!$B$8,$A$1:$P$1,0))&amp;""),""),12,2)),VALUE(MID(IFERROR(TRIM(INDEX($A144:$P144,MATCH(Settings!$B$8,$A$1:$P$1,0))&amp;""),""),15,2)),VALUE(MID(IFERROR(TRIM(INDEX($A144:$P144,MATCH(Settings!$B$8,$A$1:$P$1,0))&amp;""),""),18,2)))),"")),""))</f>
        <v/>
      </c>
      <c r="V144" s="22">
        <f>IF(ISNUMBER($U144),DATE(YEAR($U144),MONTH($U144),1),"")</f>
        <v/>
      </c>
      <c r="W144" s="23">
        <f>IF(IFERROR(TRIM(INDEX($A144:$P144,MATCH(Settings!$B$10,$A$1:$P$1,0))&amp;""),"")&lt;&gt;"",IFERROR(TRIM(INDEX($A144:$P144,MATCH(Settings!$B$10,$A$1:$P$1,0))&amp;""),""),IFERROR(TRIM(INDEX($A144:$P144,MATCH(Settings!$B$11,$A$1:$P$1,0))&amp;""),""))</f>
        <v/>
      </c>
      <c r="X144" s="23">
        <f>IFERROR(TRIM(INDEX($A144:$P144,MATCH(Settings!$B$11,$A$1:$P$1,0))&amp;""),"")</f>
        <v/>
      </c>
      <c r="Y144" s="23">
        <f>IFERROR(TRIM(INDEX($A144:$P144,MATCH(Settings!$B$12,$A$1:$P$1,0))&amp;""),"")</f>
        <v/>
      </c>
      <c r="Z144" s="23">
        <f>IFERROR(TRIM(INDEX($A144:$P144,MATCH(Settings!$B$15,$A$1:$P$1,0))&amp;""),"")</f>
        <v/>
      </c>
      <c r="AA144" s="24">
        <f>IFERROR(IF(TRIM(INDEX($A144:$P144,MATCH(Settings!$B$13,$A$1:$P$1,0))&amp;"")="","",VALUE(TRIM(INDEX($A144:$P144,MATCH(Settings!$B$13,$A$1:$P$1,0))&amp;""))),"")</f>
        <v/>
      </c>
      <c r="AB144" s="24">
        <f>IF(NOT(ISNUMBER($AA144)),"",IF(TRIM($R144&amp;"")="Yes",$AA144,0))</f>
        <v/>
      </c>
      <c r="AC144" s="25">
        <f>IF(OR(NOT(ISNUMBER($AB144)),NOT(ISNUMBER(Settings!$D$2))),"",$AB144*Settings!$D$2)</f>
        <v/>
      </c>
      <c r="AD144" s="23">
        <f>IF(AND($AE144="",IFERROR(TRIM(INDEX($A144:$P144,MATCH(Settings!$B$13,$A$1:$P$1,0))&amp;""),"")=""),"",IF((IF($AE144="","; no name or email","")&amp;IF(IFERROR(TRIM(INDEX($A144:$P144,MATCH(Settings!$B$13,$A$1:$P$1,0))&amp;""),"")="","; no hours",IF(NOT(ISNUMBER($AA144)),"; hours not a number",IF($AA144&lt;=0,"; hours zero or less",IF(AND(ISNUMBER(Settings!$D$3),$AA144&gt;Settings!$D$3),"; over "&amp;Settings!$D$3&amp;" hours",""))))&amp;IF(NOT(ISNUMBER($U144)),"; no date",IF($U144&gt;TODAY(),"; date in the future",""))&amp;IF(AND($AE144&lt;&gt;"",ISNUMBER($U144)),IF(COUNTIFS($AE$2:$AE$1001,$AE144,$U$2:$U$1001,$U144,$Y$2:$Y$1001,$Y144)&gt;1,"; possible duplicate",""),""))="","OK",MID(IF($AE144="","; no name or email","")&amp;IF(IFERROR(TRIM(INDEX($A144:$P144,MATCH(Settings!$B$13,$A$1:$P$1,0))&amp;""),"")="","; no hours",IF(NOT(ISNUMBER($AA144)),"; hours not a number",IF($AA144&lt;=0,"; hours zero or less",IF(AND(ISNUMBER(Settings!$D$3),$AA144&gt;Settings!$D$3),"; over "&amp;Settings!$D$3&amp;" hours",""))))&amp;IF(NOT(ISNUMBER($U144)),"; no date",IF($U144&gt;TODAY(),"; date in the future",""))&amp;IF(AND($AE144&lt;&gt;"",ISNUMBER($U144)),IF(COUNTIFS($AE$2:$AE$1001,$AE144,$U$2:$U$1001,$U144,$Y$2:$Y$1001,$Y144)&gt;1,"; possible duplicate",""),""),3,300)))</f>
        <v/>
      </c>
      <c r="AE144" s="26">
        <f>IF(IFERROR(TRIM(INDEX($A144:$P144,MATCH(Settings!$B$11,$A$1:$P$1,0))&amp;""),"")&lt;&gt;"",LOWER(IFERROR(TRIM(INDEX($A144:$P144,MATCH(Settings!$B$11,$A$1:$P$1,0))&amp;""),"")),LOWER(IFERROR(TRIM(INDEX($A144:$P144,MATCH(Settings!$B$10,$A$1:$P$1,0))&amp;""),"")))</f>
        <v/>
      </c>
      <c r="AF144" s="26">
        <f>IF($AE144="","",IF(COUNTIF($AE$2:$AE144,$AE144)=1,MAX($AF$1:$AF143)+1,""))</f>
        <v/>
      </c>
      <c r="AG144" s="26">
        <f>IF(OR($AE144="",NOT(ISNUMBER($V144))),"",IF(COUNTIFS($AE$2:$AE144,$AE144,$V$2:$V144,$V144)=1,1,0))</f>
        <v/>
      </c>
      <c r="AH144" s="26">
        <f>IF(ISNUMBER($U144),$U144,0)</f>
        <v/>
      </c>
    </row>
    <row r="145">
      <c r="R145" s="27" t="n"/>
      <c r="S145" s="27" t="n"/>
      <c r="U145" s="21">
        <f>IF(ISNUMBER(IFERROR(IF(TRIM(INDEX($A145:$P145,MATCH(Settings!$B$9,$A$1:$P$1,0))&amp;"")="","",IF(ISNUMBER(INDEX($A145:$P145,MATCH(Settings!$B$9,$A$1:$P$1,0))),INT(INDEX($A145:$P145,MATCH(Settings!$B$9,$A$1:$P$1,0))),DATE(VALUE(LEFT(INDEX($A145:$P145,MATCH(Settings!$B$9,$A$1:$P$1,0)),4)),VALUE(MID(INDEX($A145:$P145,MATCH(Settings!$B$9,$A$1:$P$1,0)),6,2)),VALUE(MID(INDEX($A145:$P145,MATCH(Settings!$B$9,$A$1:$P$1,0)),9,2))))),"")),IFERROR(IF(TRIM(INDEX($A145:$P145,MATCH(Settings!$B$9,$A$1:$P$1,0))&amp;"")="","",IF(ISNUMBER(INDEX($A145:$P145,MATCH(Settings!$B$9,$A$1:$P$1,0))),INT(INDEX($A145:$P145,MATCH(Settings!$B$9,$A$1:$P$1,0))),DATE(VALUE(LEFT(INDEX($A145:$P145,MATCH(Settings!$B$9,$A$1:$P$1,0)),4)),VALUE(MID(INDEX($A145:$P145,MATCH(Settings!$B$9,$A$1:$P$1,0)),6,2)),VALUE(MID(INDEX($A145:$P145,MATCH(Settings!$B$9,$A$1:$P$1,0)),9,2))))),""),IFERROR(INT(IFERROR(IF(ISNUMBER(INDEX($A145:$P145,MATCH(Settings!$B$8,$A$1:$P$1,0))),INDEX($A145:$P145,MATCH(Settings!$B$8,$A$1:$P$1,0)),DATE(VALUE(LEFT(IFERROR(TRIM(INDEX($A145:$P145,MATCH(Settings!$B$8,$A$1:$P$1,0))&amp;""),""),4)),VALUE(MID(IFERROR(TRIM(INDEX($A145:$P145,MATCH(Settings!$B$8,$A$1:$P$1,0))&amp;""),""),6,2)),VALUE(MID(IFERROR(TRIM(INDEX($A145:$P145,MATCH(Settings!$B$8,$A$1:$P$1,0))&amp;""),""),9,2)))+TIME(VALUE(MID(IFERROR(TRIM(INDEX($A145:$P145,MATCH(Settings!$B$8,$A$1:$P$1,0))&amp;""),""),12,2)),VALUE(MID(IFERROR(TRIM(INDEX($A145:$P145,MATCH(Settings!$B$8,$A$1:$P$1,0))&amp;""),""),15,2)),VALUE(MID(IFERROR(TRIM(INDEX($A145:$P145,MATCH(Settings!$B$8,$A$1:$P$1,0))&amp;""),""),18,2)))),"")),""))</f>
        <v/>
      </c>
      <c r="V145" s="22">
        <f>IF(ISNUMBER($U145),DATE(YEAR($U145),MONTH($U145),1),"")</f>
        <v/>
      </c>
      <c r="W145" s="23">
        <f>IF(IFERROR(TRIM(INDEX($A145:$P145,MATCH(Settings!$B$10,$A$1:$P$1,0))&amp;""),"")&lt;&gt;"",IFERROR(TRIM(INDEX($A145:$P145,MATCH(Settings!$B$10,$A$1:$P$1,0))&amp;""),""),IFERROR(TRIM(INDEX($A145:$P145,MATCH(Settings!$B$11,$A$1:$P$1,0))&amp;""),""))</f>
        <v/>
      </c>
      <c r="X145" s="23">
        <f>IFERROR(TRIM(INDEX($A145:$P145,MATCH(Settings!$B$11,$A$1:$P$1,0))&amp;""),"")</f>
        <v/>
      </c>
      <c r="Y145" s="23">
        <f>IFERROR(TRIM(INDEX($A145:$P145,MATCH(Settings!$B$12,$A$1:$P$1,0))&amp;""),"")</f>
        <v/>
      </c>
      <c r="Z145" s="23">
        <f>IFERROR(TRIM(INDEX($A145:$P145,MATCH(Settings!$B$15,$A$1:$P$1,0))&amp;""),"")</f>
        <v/>
      </c>
      <c r="AA145" s="24">
        <f>IFERROR(IF(TRIM(INDEX($A145:$P145,MATCH(Settings!$B$13,$A$1:$P$1,0))&amp;"")="","",VALUE(TRIM(INDEX($A145:$P145,MATCH(Settings!$B$13,$A$1:$P$1,0))&amp;""))),"")</f>
        <v/>
      </c>
      <c r="AB145" s="24">
        <f>IF(NOT(ISNUMBER($AA145)),"",IF(TRIM($R145&amp;"")="Yes",$AA145,0))</f>
        <v/>
      </c>
      <c r="AC145" s="25">
        <f>IF(OR(NOT(ISNUMBER($AB145)),NOT(ISNUMBER(Settings!$D$2))),"",$AB145*Settings!$D$2)</f>
        <v/>
      </c>
      <c r="AD145" s="23">
        <f>IF(AND($AE145="",IFERROR(TRIM(INDEX($A145:$P145,MATCH(Settings!$B$13,$A$1:$P$1,0))&amp;""),"")=""),"",IF((IF($AE145="","; no name or email","")&amp;IF(IFERROR(TRIM(INDEX($A145:$P145,MATCH(Settings!$B$13,$A$1:$P$1,0))&amp;""),"")="","; no hours",IF(NOT(ISNUMBER($AA145)),"; hours not a number",IF($AA145&lt;=0,"; hours zero or less",IF(AND(ISNUMBER(Settings!$D$3),$AA145&gt;Settings!$D$3),"; over "&amp;Settings!$D$3&amp;" hours",""))))&amp;IF(NOT(ISNUMBER($U145)),"; no date",IF($U145&gt;TODAY(),"; date in the future",""))&amp;IF(AND($AE145&lt;&gt;"",ISNUMBER($U145)),IF(COUNTIFS($AE$2:$AE$1001,$AE145,$U$2:$U$1001,$U145,$Y$2:$Y$1001,$Y145)&gt;1,"; possible duplicate",""),""))="","OK",MID(IF($AE145="","; no name or email","")&amp;IF(IFERROR(TRIM(INDEX($A145:$P145,MATCH(Settings!$B$13,$A$1:$P$1,0))&amp;""),"")="","; no hours",IF(NOT(ISNUMBER($AA145)),"; hours not a number",IF($AA145&lt;=0,"; hours zero or less",IF(AND(ISNUMBER(Settings!$D$3),$AA145&gt;Settings!$D$3),"; over "&amp;Settings!$D$3&amp;" hours",""))))&amp;IF(NOT(ISNUMBER($U145)),"; no date",IF($U145&gt;TODAY(),"; date in the future",""))&amp;IF(AND($AE145&lt;&gt;"",ISNUMBER($U145)),IF(COUNTIFS($AE$2:$AE$1001,$AE145,$U$2:$U$1001,$U145,$Y$2:$Y$1001,$Y145)&gt;1,"; possible duplicate",""),""),3,300)))</f>
        <v/>
      </c>
      <c r="AE145" s="26">
        <f>IF(IFERROR(TRIM(INDEX($A145:$P145,MATCH(Settings!$B$11,$A$1:$P$1,0))&amp;""),"")&lt;&gt;"",LOWER(IFERROR(TRIM(INDEX($A145:$P145,MATCH(Settings!$B$11,$A$1:$P$1,0))&amp;""),"")),LOWER(IFERROR(TRIM(INDEX($A145:$P145,MATCH(Settings!$B$10,$A$1:$P$1,0))&amp;""),"")))</f>
        <v/>
      </c>
      <c r="AF145" s="26">
        <f>IF($AE145="","",IF(COUNTIF($AE$2:$AE145,$AE145)=1,MAX($AF$1:$AF144)+1,""))</f>
        <v/>
      </c>
      <c r="AG145" s="26">
        <f>IF(OR($AE145="",NOT(ISNUMBER($V145))),"",IF(COUNTIFS($AE$2:$AE145,$AE145,$V$2:$V145,$V145)=1,1,0))</f>
        <v/>
      </c>
      <c r="AH145" s="26">
        <f>IF(ISNUMBER($U145),$U145,0)</f>
        <v/>
      </c>
    </row>
    <row r="146">
      <c r="R146" s="27" t="n"/>
      <c r="S146" s="27" t="n"/>
      <c r="U146" s="21">
        <f>IF(ISNUMBER(IFERROR(IF(TRIM(INDEX($A146:$P146,MATCH(Settings!$B$9,$A$1:$P$1,0))&amp;"")="","",IF(ISNUMBER(INDEX($A146:$P146,MATCH(Settings!$B$9,$A$1:$P$1,0))),INT(INDEX($A146:$P146,MATCH(Settings!$B$9,$A$1:$P$1,0))),DATE(VALUE(LEFT(INDEX($A146:$P146,MATCH(Settings!$B$9,$A$1:$P$1,0)),4)),VALUE(MID(INDEX($A146:$P146,MATCH(Settings!$B$9,$A$1:$P$1,0)),6,2)),VALUE(MID(INDEX($A146:$P146,MATCH(Settings!$B$9,$A$1:$P$1,0)),9,2))))),"")),IFERROR(IF(TRIM(INDEX($A146:$P146,MATCH(Settings!$B$9,$A$1:$P$1,0))&amp;"")="","",IF(ISNUMBER(INDEX($A146:$P146,MATCH(Settings!$B$9,$A$1:$P$1,0))),INT(INDEX($A146:$P146,MATCH(Settings!$B$9,$A$1:$P$1,0))),DATE(VALUE(LEFT(INDEX($A146:$P146,MATCH(Settings!$B$9,$A$1:$P$1,0)),4)),VALUE(MID(INDEX($A146:$P146,MATCH(Settings!$B$9,$A$1:$P$1,0)),6,2)),VALUE(MID(INDEX($A146:$P146,MATCH(Settings!$B$9,$A$1:$P$1,0)),9,2))))),""),IFERROR(INT(IFERROR(IF(ISNUMBER(INDEX($A146:$P146,MATCH(Settings!$B$8,$A$1:$P$1,0))),INDEX($A146:$P146,MATCH(Settings!$B$8,$A$1:$P$1,0)),DATE(VALUE(LEFT(IFERROR(TRIM(INDEX($A146:$P146,MATCH(Settings!$B$8,$A$1:$P$1,0))&amp;""),""),4)),VALUE(MID(IFERROR(TRIM(INDEX($A146:$P146,MATCH(Settings!$B$8,$A$1:$P$1,0))&amp;""),""),6,2)),VALUE(MID(IFERROR(TRIM(INDEX($A146:$P146,MATCH(Settings!$B$8,$A$1:$P$1,0))&amp;""),""),9,2)))+TIME(VALUE(MID(IFERROR(TRIM(INDEX($A146:$P146,MATCH(Settings!$B$8,$A$1:$P$1,0))&amp;""),""),12,2)),VALUE(MID(IFERROR(TRIM(INDEX($A146:$P146,MATCH(Settings!$B$8,$A$1:$P$1,0))&amp;""),""),15,2)),VALUE(MID(IFERROR(TRIM(INDEX($A146:$P146,MATCH(Settings!$B$8,$A$1:$P$1,0))&amp;""),""),18,2)))),"")),""))</f>
        <v/>
      </c>
      <c r="V146" s="22">
        <f>IF(ISNUMBER($U146),DATE(YEAR($U146),MONTH($U146),1),"")</f>
        <v/>
      </c>
      <c r="W146" s="23">
        <f>IF(IFERROR(TRIM(INDEX($A146:$P146,MATCH(Settings!$B$10,$A$1:$P$1,0))&amp;""),"")&lt;&gt;"",IFERROR(TRIM(INDEX($A146:$P146,MATCH(Settings!$B$10,$A$1:$P$1,0))&amp;""),""),IFERROR(TRIM(INDEX($A146:$P146,MATCH(Settings!$B$11,$A$1:$P$1,0))&amp;""),""))</f>
        <v/>
      </c>
      <c r="X146" s="23">
        <f>IFERROR(TRIM(INDEX($A146:$P146,MATCH(Settings!$B$11,$A$1:$P$1,0))&amp;""),"")</f>
        <v/>
      </c>
      <c r="Y146" s="23">
        <f>IFERROR(TRIM(INDEX($A146:$P146,MATCH(Settings!$B$12,$A$1:$P$1,0))&amp;""),"")</f>
        <v/>
      </c>
      <c r="Z146" s="23">
        <f>IFERROR(TRIM(INDEX($A146:$P146,MATCH(Settings!$B$15,$A$1:$P$1,0))&amp;""),"")</f>
        <v/>
      </c>
      <c r="AA146" s="24">
        <f>IFERROR(IF(TRIM(INDEX($A146:$P146,MATCH(Settings!$B$13,$A$1:$P$1,0))&amp;"")="","",VALUE(TRIM(INDEX($A146:$P146,MATCH(Settings!$B$13,$A$1:$P$1,0))&amp;""))),"")</f>
        <v/>
      </c>
      <c r="AB146" s="24">
        <f>IF(NOT(ISNUMBER($AA146)),"",IF(TRIM($R146&amp;"")="Yes",$AA146,0))</f>
        <v/>
      </c>
      <c r="AC146" s="25">
        <f>IF(OR(NOT(ISNUMBER($AB146)),NOT(ISNUMBER(Settings!$D$2))),"",$AB146*Settings!$D$2)</f>
        <v/>
      </c>
      <c r="AD146" s="23">
        <f>IF(AND($AE146="",IFERROR(TRIM(INDEX($A146:$P146,MATCH(Settings!$B$13,$A$1:$P$1,0))&amp;""),"")=""),"",IF((IF($AE146="","; no name or email","")&amp;IF(IFERROR(TRIM(INDEX($A146:$P146,MATCH(Settings!$B$13,$A$1:$P$1,0))&amp;""),"")="","; no hours",IF(NOT(ISNUMBER($AA146)),"; hours not a number",IF($AA146&lt;=0,"; hours zero or less",IF(AND(ISNUMBER(Settings!$D$3),$AA146&gt;Settings!$D$3),"; over "&amp;Settings!$D$3&amp;" hours",""))))&amp;IF(NOT(ISNUMBER($U146)),"; no date",IF($U146&gt;TODAY(),"; date in the future",""))&amp;IF(AND($AE146&lt;&gt;"",ISNUMBER($U146)),IF(COUNTIFS($AE$2:$AE$1001,$AE146,$U$2:$U$1001,$U146,$Y$2:$Y$1001,$Y146)&gt;1,"; possible duplicate",""),""))="","OK",MID(IF($AE146="","; no name or email","")&amp;IF(IFERROR(TRIM(INDEX($A146:$P146,MATCH(Settings!$B$13,$A$1:$P$1,0))&amp;""),"")="","; no hours",IF(NOT(ISNUMBER($AA146)),"; hours not a number",IF($AA146&lt;=0,"; hours zero or less",IF(AND(ISNUMBER(Settings!$D$3),$AA146&gt;Settings!$D$3),"; over "&amp;Settings!$D$3&amp;" hours",""))))&amp;IF(NOT(ISNUMBER($U146)),"; no date",IF($U146&gt;TODAY(),"; date in the future",""))&amp;IF(AND($AE146&lt;&gt;"",ISNUMBER($U146)),IF(COUNTIFS($AE$2:$AE$1001,$AE146,$U$2:$U$1001,$U146,$Y$2:$Y$1001,$Y146)&gt;1,"; possible duplicate",""),""),3,300)))</f>
        <v/>
      </c>
      <c r="AE146" s="26">
        <f>IF(IFERROR(TRIM(INDEX($A146:$P146,MATCH(Settings!$B$11,$A$1:$P$1,0))&amp;""),"")&lt;&gt;"",LOWER(IFERROR(TRIM(INDEX($A146:$P146,MATCH(Settings!$B$11,$A$1:$P$1,0))&amp;""),"")),LOWER(IFERROR(TRIM(INDEX($A146:$P146,MATCH(Settings!$B$10,$A$1:$P$1,0))&amp;""),"")))</f>
        <v/>
      </c>
      <c r="AF146" s="26">
        <f>IF($AE146="","",IF(COUNTIF($AE$2:$AE146,$AE146)=1,MAX($AF$1:$AF145)+1,""))</f>
        <v/>
      </c>
      <c r="AG146" s="26">
        <f>IF(OR($AE146="",NOT(ISNUMBER($V146))),"",IF(COUNTIFS($AE$2:$AE146,$AE146,$V$2:$V146,$V146)=1,1,0))</f>
        <v/>
      </c>
      <c r="AH146" s="26">
        <f>IF(ISNUMBER($U146),$U146,0)</f>
        <v/>
      </c>
    </row>
    <row r="147">
      <c r="R147" s="27" t="n"/>
      <c r="S147" s="27" t="n"/>
      <c r="U147" s="21">
        <f>IF(ISNUMBER(IFERROR(IF(TRIM(INDEX($A147:$P147,MATCH(Settings!$B$9,$A$1:$P$1,0))&amp;"")="","",IF(ISNUMBER(INDEX($A147:$P147,MATCH(Settings!$B$9,$A$1:$P$1,0))),INT(INDEX($A147:$P147,MATCH(Settings!$B$9,$A$1:$P$1,0))),DATE(VALUE(LEFT(INDEX($A147:$P147,MATCH(Settings!$B$9,$A$1:$P$1,0)),4)),VALUE(MID(INDEX($A147:$P147,MATCH(Settings!$B$9,$A$1:$P$1,0)),6,2)),VALUE(MID(INDEX($A147:$P147,MATCH(Settings!$B$9,$A$1:$P$1,0)),9,2))))),"")),IFERROR(IF(TRIM(INDEX($A147:$P147,MATCH(Settings!$B$9,$A$1:$P$1,0))&amp;"")="","",IF(ISNUMBER(INDEX($A147:$P147,MATCH(Settings!$B$9,$A$1:$P$1,0))),INT(INDEX($A147:$P147,MATCH(Settings!$B$9,$A$1:$P$1,0))),DATE(VALUE(LEFT(INDEX($A147:$P147,MATCH(Settings!$B$9,$A$1:$P$1,0)),4)),VALUE(MID(INDEX($A147:$P147,MATCH(Settings!$B$9,$A$1:$P$1,0)),6,2)),VALUE(MID(INDEX($A147:$P147,MATCH(Settings!$B$9,$A$1:$P$1,0)),9,2))))),""),IFERROR(INT(IFERROR(IF(ISNUMBER(INDEX($A147:$P147,MATCH(Settings!$B$8,$A$1:$P$1,0))),INDEX($A147:$P147,MATCH(Settings!$B$8,$A$1:$P$1,0)),DATE(VALUE(LEFT(IFERROR(TRIM(INDEX($A147:$P147,MATCH(Settings!$B$8,$A$1:$P$1,0))&amp;""),""),4)),VALUE(MID(IFERROR(TRIM(INDEX($A147:$P147,MATCH(Settings!$B$8,$A$1:$P$1,0))&amp;""),""),6,2)),VALUE(MID(IFERROR(TRIM(INDEX($A147:$P147,MATCH(Settings!$B$8,$A$1:$P$1,0))&amp;""),""),9,2)))+TIME(VALUE(MID(IFERROR(TRIM(INDEX($A147:$P147,MATCH(Settings!$B$8,$A$1:$P$1,0))&amp;""),""),12,2)),VALUE(MID(IFERROR(TRIM(INDEX($A147:$P147,MATCH(Settings!$B$8,$A$1:$P$1,0))&amp;""),""),15,2)),VALUE(MID(IFERROR(TRIM(INDEX($A147:$P147,MATCH(Settings!$B$8,$A$1:$P$1,0))&amp;""),""),18,2)))),"")),""))</f>
        <v/>
      </c>
      <c r="V147" s="22">
        <f>IF(ISNUMBER($U147),DATE(YEAR($U147),MONTH($U147),1),"")</f>
        <v/>
      </c>
      <c r="W147" s="23">
        <f>IF(IFERROR(TRIM(INDEX($A147:$P147,MATCH(Settings!$B$10,$A$1:$P$1,0))&amp;""),"")&lt;&gt;"",IFERROR(TRIM(INDEX($A147:$P147,MATCH(Settings!$B$10,$A$1:$P$1,0))&amp;""),""),IFERROR(TRIM(INDEX($A147:$P147,MATCH(Settings!$B$11,$A$1:$P$1,0))&amp;""),""))</f>
        <v/>
      </c>
      <c r="X147" s="23">
        <f>IFERROR(TRIM(INDEX($A147:$P147,MATCH(Settings!$B$11,$A$1:$P$1,0))&amp;""),"")</f>
        <v/>
      </c>
      <c r="Y147" s="23">
        <f>IFERROR(TRIM(INDEX($A147:$P147,MATCH(Settings!$B$12,$A$1:$P$1,0))&amp;""),"")</f>
        <v/>
      </c>
      <c r="Z147" s="23">
        <f>IFERROR(TRIM(INDEX($A147:$P147,MATCH(Settings!$B$15,$A$1:$P$1,0))&amp;""),"")</f>
        <v/>
      </c>
      <c r="AA147" s="24">
        <f>IFERROR(IF(TRIM(INDEX($A147:$P147,MATCH(Settings!$B$13,$A$1:$P$1,0))&amp;"")="","",VALUE(TRIM(INDEX($A147:$P147,MATCH(Settings!$B$13,$A$1:$P$1,0))&amp;""))),"")</f>
        <v/>
      </c>
      <c r="AB147" s="24">
        <f>IF(NOT(ISNUMBER($AA147)),"",IF(TRIM($R147&amp;"")="Yes",$AA147,0))</f>
        <v/>
      </c>
      <c r="AC147" s="25">
        <f>IF(OR(NOT(ISNUMBER($AB147)),NOT(ISNUMBER(Settings!$D$2))),"",$AB147*Settings!$D$2)</f>
        <v/>
      </c>
      <c r="AD147" s="23">
        <f>IF(AND($AE147="",IFERROR(TRIM(INDEX($A147:$P147,MATCH(Settings!$B$13,$A$1:$P$1,0))&amp;""),"")=""),"",IF((IF($AE147="","; no name or email","")&amp;IF(IFERROR(TRIM(INDEX($A147:$P147,MATCH(Settings!$B$13,$A$1:$P$1,0))&amp;""),"")="","; no hours",IF(NOT(ISNUMBER($AA147)),"; hours not a number",IF($AA147&lt;=0,"; hours zero or less",IF(AND(ISNUMBER(Settings!$D$3),$AA147&gt;Settings!$D$3),"; over "&amp;Settings!$D$3&amp;" hours",""))))&amp;IF(NOT(ISNUMBER($U147)),"; no date",IF($U147&gt;TODAY(),"; date in the future",""))&amp;IF(AND($AE147&lt;&gt;"",ISNUMBER($U147)),IF(COUNTIFS($AE$2:$AE$1001,$AE147,$U$2:$U$1001,$U147,$Y$2:$Y$1001,$Y147)&gt;1,"; possible duplicate",""),""))="","OK",MID(IF($AE147="","; no name or email","")&amp;IF(IFERROR(TRIM(INDEX($A147:$P147,MATCH(Settings!$B$13,$A$1:$P$1,0))&amp;""),"")="","; no hours",IF(NOT(ISNUMBER($AA147)),"; hours not a number",IF($AA147&lt;=0,"; hours zero or less",IF(AND(ISNUMBER(Settings!$D$3),$AA147&gt;Settings!$D$3),"; over "&amp;Settings!$D$3&amp;" hours",""))))&amp;IF(NOT(ISNUMBER($U147)),"; no date",IF($U147&gt;TODAY(),"; date in the future",""))&amp;IF(AND($AE147&lt;&gt;"",ISNUMBER($U147)),IF(COUNTIFS($AE$2:$AE$1001,$AE147,$U$2:$U$1001,$U147,$Y$2:$Y$1001,$Y147)&gt;1,"; possible duplicate",""),""),3,300)))</f>
        <v/>
      </c>
      <c r="AE147" s="26">
        <f>IF(IFERROR(TRIM(INDEX($A147:$P147,MATCH(Settings!$B$11,$A$1:$P$1,0))&amp;""),"")&lt;&gt;"",LOWER(IFERROR(TRIM(INDEX($A147:$P147,MATCH(Settings!$B$11,$A$1:$P$1,0))&amp;""),"")),LOWER(IFERROR(TRIM(INDEX($A147:$P147,MATCH(Settings!$B$10,$A$1:$P$1,0))&amp;""),"")))</f>
        <v/>
      </c>
      <c r="AF147" s="26">
        <f>IF($AE147="","",IF(COUNTIF($AE$2:$AE147,$AE147)=1,MAX($AF$1:$AF146)+1,""))</f>
        <v/>
      </c>
      <c r="AG147" s="26">
        <f>IF(OR($AE147="",NOT(ISNUMBER($V147))),"",IF(COUNTIFS($AE$2:$AE147,$AE147,$V$2:$V147,$V147)=1,1,0))</f>
        <v/>
      </c>
      <c r="AH147" s="26">
        <f>IF(ISNUMBER($U147),$U147,0)</f>
        <v/>
      </c>
    </row>
    <row r="148">
      <c r="R148" s="27" t="n"/>
      <c r="S148" s="27" t="n"/>
      <c r="U148" s="21">
        <f>IF(ISNUMBER(IFERROR(IF(TRIM(INDEX($A148:$P148,MATCH(Settings!$B$9,$A$1:$P$1,0))&amp;"")="","",IF(ISNUMBER(INDEX($A148:$P148,MATCH(Settings!$B$9,$A$1:$P$1,0))),INT(INDEX($A148:$P148,MATCH(Settings!$B$9,$A$1:$P$1,0))),DATE(VALUE(LEFT(INDEX($A148:$P148,MATCH(Settings!$B$9,$A$1:$P$1,0)),4)),VALUE(MID(INDEX($A148:$P148,MATCH(Settings!$B$9,$A$1:$P$1,0)),6,2)),VALUE(MID(INDEX($A148:$P148,MATCH(Settings!$B$9,$A$1:$P$1,0)),9,2))))),"")),IFERROR(IF(TRIM(INDEX($A148:$P148,MATCH(Settings!$B$9,$A$1:$P$1,0))&amp;"")="","",IF(ISNUMBER(INDEX($A148:$P148,MATCH(Settings!$B$9,$A$1:$P$1,0))),INT(INDEX($A148:$P148,MATCH(Settings!$B$9,$A$1:$P$1,0))),DATE(VALUE(LEFT(INDEX($A148:$P148,MATCH(Settings!$B$9,$A$1:$P$1,0)),4)),VALUE(MID(INDEX($A148:$P148,MATCH(Settings!$B$9,$A$1:$P$1,0)),6,2)),VALUE(MID(INDEX($A148:$P148,MATCH(Settings!$B$9,$A$1:$P$1,0)),9,2))))),""),IFERROR(INT(IFERROR(IF(ISNUMBER(INDEX($A148:$P148,MATCH(Settings!$B$8,$A$1:$P$1,0))),INDEX($A148:$P148,MATCH(Settings!$B$8,$A$1:$P$1,0)),DATE(VALUE(LEFT(IFERROR(TRIM(INDEX($A148:$P148,MATCH(Settings!$B$8,$A$1:$P$1,0))&amp;""),""),4)),VALUE(MID(IFERROR(TRIM(INDEX($A148:$P148,MATCH(Settings!$B$8,$A$1:$P$1,0))&amp;""),""),6,2)),VALUE(MID(IFERROR(TRIM(INDEX($A148:$P148,MATCH(Settings!$B$8,$A$1:$P$1,0))&amp;""),""),9,2)))+TIME(VALUE(MID(IFERROR(TRIM(INDEX($A148:$P148,MATCH(Settings!$B$8,$A$1:$P$1,0))&amp;""),""),12,2)),VALUE(MID(IFERROR(TRIM(INDEX($A148:$P148,MATCH(Settings!$B$8,$A$1:$P$1,0))&amp;""),""),15,2)),VALUE(MID(IFERROR(TRIM(INDEX($A148:$P148,MATCH(Settings!$B$8,$A$1:$P$1,0))&amp;""),""),18,2)))),"")),""))</f>
        <v/>
      </c>
      <c r="V148" s="22">
        <f>IF(ISNUMBER($U148),DATE(YEAR($U148),MONTH($U148),1),"")</f>
        <v/>
      </c>
      <c r="W148" s="23">
        <f>IF(IFERROR(TRIM(INDEX($A148:$P148,MATCH(Settings!$B$10,$A$1:$P$1,0))&amp;""),"")&lt;&gt;"",IFERROR(TRIM(INDEX($A148:$P148,MATCH(Settings!$B$10,$A$1:$P$1,0))&amp;""),""),IFERROR(TRIM(INDEX($A148:$P148,MATCH(Settings!$B$11,$A$1:$P$1,0))&amp;""),""))</f>
        <v/>
      </c>
      <c r="X148" s="23">
        <f>IFERROR(TRIM(INDEX($A148:$P148,MATCH(Settings!$B$11,$A$1:$P$1,0))&amp;""),"")</f>
        <v/>
      </c>
      <c r="Y148" s="23">
        <f>IFERROR(TRIM(INDEX($A148:$P148,MATCH(Settings!$B$12,$A$1:$P$1,0))&amp;""),"")</f>
        <v/>
      </c>
      <c r="Z148" s="23">
        <f>IFERROR(TRIM(INDEX($A148:$P148,MATCH(Settings!$B$15,$A$1:$P$1,0))&amp;""),"")</f>
        <v/>
      </c>
      <c r="AA148" s="24">
        <f>IFERROR(IF(TRIM(INDEX($A148:$P148,MATCH(Settings!$B$13,$A$1:$P$1,0))&amp;"")="","",VALUE(TRIM(INDEX($A148:$P148,MATCH(Settings!$B$13,$A$1:$P$1,0))&amp;""))),"")</f>
        <v/>
      </c>
      <c r="AB148" s="24">
        <f>IF(NOT(ISNUMBER($AA148)),"",IF(TRIM($R148&amp;"")="Yes",$AA148,0))</f>
        <v/>
      </c>
      <c r="AC148" s="25">
        <f>IF(OR(NOT(ISNUMBER($AB148)),NOT(ISNUMBER(Settings!$D$2))),"",$AB148*Settings!$D$2)</f>
        <v/>
      </c>
      <c r="AD148" s="23">
        <f>IF(AND($AE148="",IFERROR(TRIM(INDEX($A148:$P148,MATCH(Settings!$B$13,$A$1:$P$1,0))&amp;""),"")=""),"",IF((IF($AE148="","; no name or email","")&amp;IF(IFERROR(TRIM(INDEX($A148:$P148,MATCH(Settings!$B$13,$A$1:$P$1,0))&amp;""),"")="","; no hours",IF(NOT(ISNUMBER($AA148)),"; hours not a number",IF($AA148&lt;=0,"; hours zero or less",IF(AND(ISNUMBER(Settings!$D$3),$AA148&gt;Settings!$D$3),"; over "&amp;Settings!$D$3&amp;" hours",""))))&amp;IF(NOT(ISNUMBER($U148)),"; no date",IF($U148&gt;TODAY(),"; date in the future",""))&amp;IF(AND($AE148&lt;&gt;"",ISNUMBER($U148)),IF(COUNTIFS($AE$2:$AE$1001,$AE148,$U$2:$U$1001,$U148,$Y$2:$Y$1001,$Y148)&gt;1,"; possible duplicate",""),""))="","OK",MID(IF($AE148="","; no name or email","")&amp;IF(IFERROR(TRIM(INDEX($A148:$P148,MATCH(Settings!$B$13,$A$1:$P$1,0))&amp;""),"")="","; no hours",IF(NOT(ISNUMBER($AA148)),"; hours not a number",IF($AA148&lt;=0,"; hours zero or less",IF(AND(ISNUMBER(Settings!$D$3),$AA148&gt;Settings!$D$3),"; over "&amp;Settings!$D$3&amp;" hours",""))))&amp;IF(NOT(ISNUMBER($U148)),"; no date",IF($U148&gt;TODAY(),"; date in the future",""))&amp;IF(AND($AE148&lt;&gt;"",ISNUMBER($U148)),IF(COUNTIFS($AE$2:$AE$1001,$AE148,$U$2:$U$1001,$U148,$Y$2:$Y$1001,$Y148)&gt;1,"; possible duplicate",""),""),3,300)))</f>
        <v/>
      </c>
      <c r="AE148" s="26">
        <f>IF(IFERROR(TRIM(INDEX($A148:$P148,MATCH(Settings!$B$11,$A$1:$P$1,0))&amp;""),"")&lt;&gt;"",LOWER(IFERROR(TRIM(INDEX($A148:$P148,MATCH(Settings!$B$11,$A$1:$P$1,0))&amp;""),"")),LOWER(IFERROR(TRIM(INDEX($A148:$P148,MATCH(Settings!$B$10,$A$1:$P$1,0))&amp;""),"")))</f>
        <v/>
      </c>
      <c r="AF148" s="26">
        <f>IF($AE148="","",IF(COUNTIF($AE$2:$AE148,$AE148)=1,MAX($AF$1:$AF147)+1,""))</f>
        <v/>
      </c>
      <c r="AG148" s="26">
        <f>IF(OR($AE148="",NOT(ISNUMBER($V148))),"",IF(COUNTIFS($AE$2:$AE148,$AE148,$V$2:$V148,$V148)=1,1,0))</f>
        <v/>
      </c>
      <c r="AH148" s="26">
        <f>IF(ISNUMBER($U148),$U148,0)</f>
        <v/>
      </c>
    </row>
    <row r="149">
      <c r="R149" s="27" t="n"/>
      <c r="S149" s="27" t="n"/>
      <c r="U149" s="21">
        <f>IF(ISNUMBER(IFERROR(IF(TRIM(INDEX($A149:$P149,MATCH(Settings!$B$9,$A$1:$P$1,0))&amp;"")="","",IF(ISNUMBER(INDEX($A149:$P149,MATCH(Settings!$B$9,$A$1:$P$1,0))),INT(INDEX($A149:$P149,MATCH(Settings!$B$9,$A$1:$P$1,0))),DATE(VALUE(LEFT(INDEX($A149:$P149,MATCH(Settings!$B$9,$A$1:$P$1,0)),4)),VALUE(MID(INDEX($A149:$P149,MATCH(Settings!$B$9,$A$1:$P$1,0)),6,2)),VALUE(MID(INDEX($A149:$P149,MATCH(Settings!$B$9,$A$1:$P$1,0)),9,2))))),"")),IFERROR(IF(TRIM(INDEX($A149:$P149,MATCH(Settings!$B$9,$A$1:$P$1,0))&amp;"")="","",IF(ISNUMBER(INDEX($A149:$P149,MATCH(Settings!$B$9,$A$1:$P$1,0))),INT(INDEX($A149:$P149,MATCH(Settings!$B$9,$A$1:$P$1,0))),DATE(VALUE(LEFT(INDEX($A149:$P149,MATCH(Settings!$B$9,$A$1:$P$1,0)),4)),VALUE(MID(INDEX($A149:$P149,MATCH(Settings!$B$9,$A$1:$P$1,0)),6,2)),VALUE(MID(INDEX($A149:$P149,MATCH(Settings!$B$9,$A$1:$P$1,0)),9,2))))),""),IFERROR(INT(IFERROR(IF(ISNUMBER(INDEX($A149:$P149,MATCH(Settings!$B$8,$A$1:$P$1,0))),INDEX($A149:$P149,MATCH(Settings!$B$8,$A$1:$P$1,0)),DATE(VALUE(LEFT(IFERROR(TRIM(INDEX($A149:$P149,MATCH(Settings!$B$8,$A$1:$P$1,0))&amp;""),""),4)),VALUE(MID(IFERROR(TRIM(INDEX($A149:$P149,MATCH(Settings!$B$8,$A$1:$P$1,0))&amp;""),""),6,2)),VALUE(MID(IFERROR(TRIM(INDEX($A149:$P149,MATCH(Settings!$B$8,$A$1:$P$1,0))&amp;""),""),9,2)))+TIME(VALUE(MID(IFERROR(TRIM(INDEX($A149:$P149,MATCH(Settings!$B$8,$A$1:$P$1,0))&amp;""),""),12,2)),VALUE(MID(IFERROR(TRIM(INDEX($A149:$P149,MATCH(Settings!$B$8,$A$1:$P$1,0))&amp;""),""),15,2)),VALUE(MID(IFERROR(TRIM(INDEX($A149:$P149,MATCH(Settings!$B$8,$A$1:$P$1,0))&amp;""),""),18,2)))),"")),""))</f>
        <v/>
      </c>
      <c r="V149" s="22">
        <f>IF(ISNUMBER($U149),DATE(YEAR($U149),MONTH($U149),1),"")</f>
        <v/>
      </c>
      <c r="W149" s="23">
        <f>IF(IFERROR(TRIM(INDEX($A149:$P149,MATCH(Settings!$B$10,$A$1:$P$1,0))&amp;""),"")&lt;&gt;"",IFERROR(TRIM(INDEX($A149:$P149,MATCH(Settings!$B$10,$A$1:$P$1,0))&amp;""),""),IFERROR(TRIM(INDEX($A149:$P149,MATCH(Settings!$B$11,$A$1:$P$1,0))&amp;""),""))</f>
        <v/>
      </c>
      <c r="X149" s="23">
        <f>IFERROR(TRIM(INDEX($A149:$P149,MATCH(Settings!$B$11,$A$1:$P$1,0))&amp;""),"")</f>
        <v/>
      </c>
      <c r="Y149" s="23">
        <f>IFERROR(TRIM(INDEX($A149:$P149,MATCH(Settings!$B$12,$A$1:$P$1,0))&amp;""),"")</f>
        <v/>
      </c>
      <c r="Z149" s="23">
        <f>IFERROR(TRIM(INDEX($A149:$P149,MATCH(Settings!$B$15,$A$1:$P$1,0))&amp;""),"")</f>
        <v/>
      </c>
      <c r="AA149" s="24">
        <f>IFERROR(IF(TRIM(INDEX($A149:$P149,MATCH(Settings!$B$13,$A$1:$P$1,0))&amp;"")="","",VALUE(TRIM(INDEX($A149:$P149,MATCH(Settings!$B$13,$A$1:$P$1,0))&amp;""))),"")</f>
        <v/>
      </c>
      <c r="AB149" s="24">
        <f>IF(NOT(ISNUMBER($AA149)),"",IF(TRIM($R149&amp;"")="Yes",$AA149,0))</f>
        <v/>
      </c>
      <c r="AC149" s="25">
        <f>IF(OR(NOT(ISNUMBER($AB149)),NOT(ISNUMBER(Settings!$D$2))),"",$AB149*Settings!$D$2)</f>
        <v/>
      </c>
      <c r="AD149" s="23">
        <f>IF(AND($AE149="",IFERROR(TRIM(INDEX($A149:$P149,MATCH(Settings!$B$13,$A$1:$P$1,0))&amp;""),"")=""),"",IF((IF($AE149="","; no name or email","")&amp;IF(IFERROR(TRIM(INDEX($A149:$P149,MATCH(Settings!$B$13,$A$1:$P$1,0))&amp;""),"")="","; no hours",IF(NOT(ISNUMBER($AA149)),"; hours not a number",IF($AA149&lt;=0,"; hours zero or less",IF(AND(ISNUMBER(Settings!$D$3),$AA149&gt;Settings!$D$3),"; over "&amp;Settings!$D$3&amp;" hours",""))))&amp;IF(NOT(ISNUMBER($U149)),"; no date",IF($U149&gt;TODAY(),"; date in the future",""))&amp;IF(AND($AE149&lt;&gt;"",ISNUMBER($U149)),IF(COUNTIFS($AE$2:$AE$1001,$AE149,$U$2:$U$1001,$U149,$Y$2:$Y$1001,$Y149)&gt;1,"; possible duplicate",""),""))="","OK",MID(IF($AE149="","; no name or email","")&amp;IF(IFERROR(TRIM(INDEX($A149:$P149,MATCH(Settings!$B$13,$A$1:$P$1,0))&amp;""),"")="","; no hours",IF(NOT(ISNUMBER($AA149)),"; hours not a number",IF($AA149&lt;=0,"; hours zero or less",IF(AND(ISNUMBER(Settings!$D$3),$AA149&gt;Settings!$D$3),"; over "&amp;Settings!$D$3&amp;" hours",""))))&amp;IF(NOT(ISNUMBER($U149)),"; no date",IF($U149&gt;TODAY(),"; date in the future",""))&amp;IF(AND($AE149&lt;&gt;"",ISNUMBER($U149)),IF(COUNTIFS($AE$2:$AE$1001,$AE149,$U$2:$U$1001,$U149,$Y$2:$Y$1001,$Y149)&gt;1,"; possible duplicate",""),""),3,300)))</f>
        <v/>
      </c>
      <c r="AE149" s="26">
        <f>IF(IFERROR(TRIM(INDEX($A149:$P149,MATCH(Settings!$B$11,$A$1:$P$1,0))&amp;""),"")&lt;&gt;"",LOWER(IFERROR(TRIM(INDEX($A149:$P149,MATCH(Settings!$B$11,$A$1:$P$1,0))&amp;""),"")),LOWER(IFERROR(TRIM(INDEX($A149:$P149,MATCH(Settings!$B$10,$A$1:$P$1,0))&amp;""),"")))</f>
        <v/>
      </c>
      <c r="AF149" s="26">
        <f>IF($AE149="","",IF(COUNTIF($AE$2:$AE149,$AE149)=1,MAX($AF$1:$AF148)+1,""))</f>
        <v/>
      </c>
      <c r="AG149" s="26">
        <f>IF(OR($AE149="",NOT(ISNUMBER($V149))),"",IF(COUNTIFS($AE$2:$AE149,$AE149,$V$2:$V149,$V149)=1,1,0))</f>
        <v/>
      </c>
      <c r="AH149" s="26">
        <f>IF(ISNUMBER($U149),$U149,0)</f>
        <v/>
      </c>
    </row>
    <row r="150">
      <c r="R150" s="27" t="n"/>
      <c r="S150" s="27" t="n"/>
      <c r="U150" s="21">
        <f>IF(ISNUMBER(IFERROR(IF(TRIM(INDEX($A150:$P150,MATCH(Settings!$B$9,$A$1:$P$1,0))&amp;"")="","",IF(ISNUMBER(INDEX($A150:$P150,MATCH(Settings!$B$9,$A$1:$P$1,0))),INT(INDEX($A150:$P150,MATCH(Settings!$B$9,$A$1:$P$1,0))),DATE(VALUE(LEFT(INDEX($A150:$P150,MATCH(Settings!$B$9,$A$1:$P$1,0)),4)),VALUE(MID(INDEX($A150:$P150,MATCH(Settings!$B$9,$A$1:$P$1,0)),6,2)),VALUE(MID(INDEX($A150:$P150,MATCH(Settings!$B$9,$A$1:$P$1,0)),9,2))))),"")),IFERROR(IF(TRIM(INDEX($A150:$P150,MATCH(Settings!$B$9,$A$1:$P$1,0))&amp;"")="","",IF(ISNUMBER(INDEX($A150:$P150,MATCH(Settings!$B$9,$A$1:$P$1,0))),INT(INDEX($A150:$P150,MATCH(Settings!$B$9,$A$1:$P$1,0))),DATE(VALUE(LEFT(INDEX($A150:$P150,MATCH(Settings!$B$9,$A$1:$P$1,0)),4)),VALUE(MID(INDEX($A150:$P150,MATCH(Settings!$B$9,$A$1:$P$1,0)),6,2)),VALUE(MID(INDEX($A150:$P150,MATCH(Settings!$B$9,$A$1:$P$1,0)),9,2))))),""),IFERROR(INT(IFERROR(IF(ISNUMBER(INDEX($A150:$P150,MATCH(Settings!$B$8,$A$1:$P$1,0))),INDEX($A150:$P150,MATCH(Settings!$B$8,$A$1:$P$1,0)),DATE(VALUE(LEFT(IFERROR(TRIM(INDEX($A150:$P150,MATCH(Settings!$B$8,$A$1:$P$1,0))&amp;""),""),4)),VALUE(MID(IFERROR(TRIM(INDEX($A150:$P150,MATCH(Settings!$B$8,$A$1:$P$1,0))&amp;""),""),6,2)),VALUE(MID(IFERROR(TRIM(INDEX($A150:$P150,MATCH(Settings!$B$8,$A$1:$P$1,0))&amp;""),""),9,2)))+TIME(VALUE(MID(IFERROR(TRIM(INDEX($A150:$P150,MATCH(Settings!$B$8,$A$1:$P$1,0))&amp;""),""),12,2)),VALUE(MID(IFERROR(TRIM(INDEX($A150:$P150,MATCH(Settings!$B$8,$A$1:$P$1,0))&amp;""),""),15,2)),VALUE(MID(IFERROR(TRIM(INDEX($A150:$P150,MATCH(Settings!$B$8,$A$1:$P$1,0))&amp;""),""),18,2)))),"")),""))</f>
        <v/>
      </c>
      <c r="V150" s="22">
        <f>IF(ISNUMBER($U150),DATE(YEAR($U150),MONTH($U150),1),"")</f>
        <v/>
      </c>
      <c r="W150" s="23">
        <f>IF(IFERROR(TRIM(INDEX($A150:$P150,MATCH(Settings!$B$10,$A$1:$P$1,0))&amp;""),"")&lt;&gt;"",IFERROR(TRIM(INDEX($A150:$P150,MATCH(Settings!$B$10,$A$1:$P$1,0))&amp;""),""),IFERROR(TRIM(INDEX($A150:$P150,MATCH(Settings!$B$11,$A$1:$P$1,0))&amp;""),""))</f>
        <v/>
      </c>
      <c r="X150" s="23">
        <f>IFERROR(TRIM(INDEX($A150:$P150,MATCH(Settings!$B$11,$A$1:$P$1,0))&amp;""),"")</f>
        <v/>
      </c>
      <c r="Y150" s="23">
        <f>IFERROR(TRIM(INDEX($A150:$P150,MATCH(Settings!$B$12,$A$1:$P$1,0))&amp;""),"")</f>
        <v/>
      </c>
      <c r="Z150" s="23">
        <f>IFERROR(TRIM(INDEX($A150:$P150,MATCH(Settings!$B$15,$A$1:$P$1,0))&amp;""),"")</f>
        <v/>
      </c>
      <c r="AA150" s="24">
        <f>IFERROR(IF(TRIM(INDEX($A150:$P150,MATCH(Settings!$B$13,$A$1:$P$1,0))&amp;"")="","",VALUE(TRIM(INDEX($A150:$P150,MATCH(Settings!$B$13,$A$1:$P$1,0))&amp;""))),"")</f>
        <v/>
      </c>
      <c r="AB150" s="24">
        <f>IF(NOT(ISNUMBER($AA150)),"",IF(TRIM($R150&amp;"")="Yes",$AA150,0))</f>
        <v/>
      </c>
      <c r="AC150" s="25">
        <f>IF(OR(NOT(ISNUMBER($AB150)),NOT(ISNUMBER(Settings!$D$2))),"",$AB150*Settings!$D$2)</f>
        <v/>
      </c>
      <c r="AD150" s="23">
        <f>IF(AND($AE150="",IFERROR(TRIM(INDEX($A150:$P150,MATCH(Settings!$B$13,$A$1:$P$1,0))&amp;""),"")=""),"",IF((IF($AE150="","; no name or email","")&amp;IF(IFERROR(TRIM(INDEX($A150:$P150,MATCH(Settings!$B$13,$A$1:$P$1,0))&amp;""),"")="","; no hours",IF(NOT(ISNUMBER($AA150)),"; hours not a number",IF($AA150&lt;=0,"; hours zero or less",IF(AND(ISNUMBER(Settings!$D$3),$AA150&gt;Settings!$D$3),"; over "&amp;Settings!$D$3&amp;" hours",""))))&amp;IF(NOT(ISNUMBER($U150)),"; no date",IF($U150&gt;TODAY(),"; date in the future",""))&amp;IF(AND($AE150&lt;&gt;"",ISNUMBER($U150)),IF(COUNTIFS($AE$2:$AE$1001,$AE150,$U$2:$U$1001,$U150,$Y$2:$Y$1001,$Y150)&gt;1,"; possible duplicate",""),""))="","OK",MID(IF($AE150="","; no name or email","")&amp;IF(IFERROR(TRIM(INDEX($A150:$P150,MATCH(Settings!$B$13,$A$1:$P$1,0))&amp;""),"")="","; no hours",IF(NOT(ISNUMBER($AA150)),"; hours not a number",IF($AA150&lt;=0,"; hours zero or less",IF(AND(ISNUMBER(Settings!$D$3),$AA150&gt;Settings!$D$3),"; over "&amp;Settings!$D$3&amp;" hours",""))))&amp;IF(NOT(ISNUMBER($U150)),"; no date",IF($U150&gt;TODAY(),"; date in the future",""))&amp;IF(AND($AE150&lt;&gt;"",ISNUMBER($U150)),IF(COUNTIFS($AE$2:$AE$1001,$AE150,$U$2:$U$1001,$U150,$Y$2:$Y$1001,$Y150)&gt;1,"; possible duplicate",""),""),3,300)))</f>
        <v/>
      </c>
      <c r="AE150" s="26">
        <f>IF(IFERROR(TRIM(INDEX($A150:$P150,MATCH(Settings!$B$11,$A$1:$P$1,0))&amp;""),"")&lt;&gt;"",LOWER(IFERROR(TRIM(INDEX($A150:$P150,MATCH(Settings!$B$11,$A$1:$P$1,0))&amp;""),"")),LOWER(IFERROR(TRIM(INDEX($A150:$P150,MATCH(Settings!$B$10,$A$1:$P$1,0))&amp;""),"")))</f>
        <v/>
      </c>
      <c r="AF150" s="26">
        <f>IF($AE150="","",IF(COUNTIF($AE$2:$AE150,$AE150)=1,MAX($AF$1:$AF149)+1,""))</f>
        <v/>
      </c>
      <c r="AG150" s="26">
        <f>IF(OR($AE150="",NOT(ISNUMBER($V150))),"",IF(COUNTIFS($AE$2:$AE150,$AE150,$V$2:$V150,$V150)=1,1,0))</f>
        <v/>
      </c>
      <c r="AH150" s="26">
        <f>IF(ISNUMBER($U150),$U150,0)</f>
        <v/>
      </c>
    </row>
    <row r="151">
      <c r="R151" s="27" t="n"/>
      <c r="S151" s="27" t="n"/>
      <c r="U151" s="21">
        <f>IF(ISNUMBER(IFERROR(IF(TRIM(INDEX($A151:$P151,MATCH(Settings!$B$9,$A$1:$P$1,0))&amp;"")="","",IF(ISNUMBER(INDEX($A151:$P151,MATCH(Settings!$B$9,$A$1:$P$1,0))),INT(INDEX($A151:$P151,MATCH(Settings!$B$9,$A$1:$P$1,0))),DATE(VALUE(LEFT(INDEX($A151:$P151,MATCH(Settings!$B$9,$A$1:$P$1,0)),4)),VALUE(MID(INDEX($A151:$P151,MATCH(Settings!$B$9,$A$1:$P$1,0)),6,2)),VALUE(MID(INDEX($A151:$P151,MATCH(Settings!$B$9,$A$1:$P$1,0)),9,2))))),"")),IFERROR(IF(TRIM(INDEX($A151:$P151,MATCH(Settings!$B$9,$A$1:$P$1,0))&amp;"")="","",IF(ISNUMBER(INDEX($A151:$P151,MATCH(Settings!$B$9,$A$1:$P$1,0))),INT(INDEX($A151:$P151,MATCH(Settings!$B$9,$A$1:$P$1,0))),DATE(VALUE(LEFT(INDEX($A151:$P151,MATCH(Settings!$B$9,$A$1:$P$1,0)),4)),VALUE(MID(INDEX($A151:$P151,MATCH(Settings!$B$9,$A$1:$P$1,0)),6,2)),VALUE(MID(INDEX($A151:$P151,MATCH(Settings!$B$9,$A$1:$P$1,0)),9,2))))),""),IFERROR(INT(IFERROR(IF(ISNUMBER(INDEX($A151:$P151,MATCH(Settings!$B$8,$A$1:$P$1,0))),INDEX($A151:$P151,MATCH(Settings!$B$8,$A$1:$P$1,0)),DATE(VALUE(LEFT(IFERROR(TRIM(INDEX($A151:$P151,MATCH(Settings!$B$8,$A$1:$P$1,0))&amp;""),""),4)),VALUE(MID(IFERROR(TRIM(INDEX($A151:$P151,MATCH(Settings!$B$8,$A$1:$P$1,0))&amp;""),""),6,2)),VALUE(MID(IFERROR(TRIM(INDEX($A151:$P151,MATCH(Settings!$B$8,$A$1:$P$1,0))&amp;""),""),9,2)))+TIME(VALUE(MID(IFERROR(TRIM(INDEX($A151:$P151,MATCH(Settings!$B$8,$A$1:$P$1,0))&amp;""),""),12,2)),VALUE(MID(IFERROR(TRIM(INDEX($A151:$P151,MATCH(Settings!$B$8,$A$1:$P$1,0))&amp;""),""),15,2)),VALUE(MID(IFERROR(TRIM(INDEX($A151:$P151,MATCH(Settings!$B$8,$A$1:$P$1,0))&amp;""),""),18,2)))),"")),""))</f>
        <v/>
      </c>
      <c r="V151" s="22">
        <f>IF(ISNUMBER($U151),DATE(YEAR($U151),MONTH($U151),1),"")</f>
        <v/>
      </c>
      <c r="W151" s="23">
        <f>IF(IFERROR(TRIM(INDEX($A151:$P151,MATCH(Settings!$B$10,$A$1:$P$1,0))&amp;""),"")&lt;&gt;"",IFERROR(TRIM(INDEX($A151:$P151,MATCH(Settings!$B$10,$A$1:$P$1,0))&amp;""),""),IFERROR(TRIM(INDEX($A151:$P151,MATCH(Settings!$B$11,$A$1:$P$1,0))&amp;""),""))</f>
        <v/>
      </c>
      <c r="X151" s="23">
        <f>IFERROR(TRIM(INDEX($A151:$P151,MATCH(Settings!$B$11,$A$1:$P$1,0))&amp;""),"")</f>
        <v/>
      </c>
      <c r="Y151" s="23">
        <f>IFERROR(TRIM(INDEX($A151:$P151,MATCH(Settings!$B$12,$A$1:$P$1,0))&amp;""),"")</f>
        <v/>
      </c>
      <c r="Z151" s="23">
        <f>IFERROR(TRIM(INDEX($A151:$P151,MATCH(Settings!$B$15,$A$1:$P$1,0))&amp;""),"")</f>
        <v/>
      </c>
      <c r="AA151" s="24">
        <f>IFERROR(IF(TRIM(INDEX($A151:$P151,MATCH(Settings!$B$13,$A$1:$P$1,0))&amp;"")="","",VALUE(TRIM(INDEX($A151:$P151,MATCH(Settings!$B$13,$A$1:$P$1,0))&amp;""))),"")</f>
        <v/>
      </c>
      <c r="AB151" s="24">
        <f>IF(NOT(ISNUMBER($AA151)),"",IF(TRIM($R151&amp;"")="Yes",$AA151,0))</f>
        <v/>
      </c>
      <c r="AC151" s="25">
        <f>IF(OR(NOT(ISNUMBER($AB151)),NOT(ISNUMBER(Settings!$D$2))),"",$AB151*Settings!$D$2)</f>
        <v/>
      </c>
      <c r="AD151" s="23">
        <f>IF(AND($AE151="",IFERROR(TRIM(INDEX($A151:$P151,MATCH(Settings!$B$13,$A$1:$P$1,0))&amp;""),"")=""),"",IF((IF($AE151="","; no name or email","")&amp;IF(IFERROR(TRIM(INDEX($A151:$P151,MATCH(Settings!$B$13,$A$1:$P$1,0))&amp;""),"")="","; no hours",IF(NOT(ISNUMBER($AA151)),"; hours not a number",IF($AA151&lt;=0,"; hours zero or less",IF(AND(ISNUMBER(Settings!$D$3),$AA151&gt;Settings!$D$3),"; over "&amp;Settings!$D$3&amp;" hours",""))))&amp;IF(NOT(ISNUMBER($U151)),"; no date",IF($U151&gt;TODAY(),"; date in the future",""))&amp;IF(AND($AE151&lt;&gt;"",ISNUMBER($U151)),IF(COUNTIFS($AE$2:$AE$1001,$AE151,$U$2:$U$1001,$U151,$Y$2:$Y$1001,$Y151)&gt;1,"; possible duplicate",""),""))="","OK",MID(IF($AE151="","; no name or email","")&amp;IF(IFERROR(TRIM(INDEX($A151:$P151,MATCH(Settings!$B$13,$A$1:$P$1,0))&amp;""),"")="","; no hours",IF(NOT(ISNUMBER($AA151)),"; hours not a number",IF($AA151&lt;=0,"; hours zero or less",IF(AND(ISNUMBER(Settings!$D$3),$AA151&gt;Settings!$D$3),"; over "&amp;Settings!$D$3&amp;" hours",""))))&amp;IF(NOT(ISNUMBER($U151)),"; no date",IF($U151&gt;TODAY(),"; date in the future",""))&amp;IF(AND($AE151&lt;&gt;"",ISNUMBER($U151)),IF(COUNTIFS($AE$2:$AE$1001,$AE151,$U$2:$U$1001,$U151,$Y$2:$Y$1001,$Y151)&gt;1,"; possible duplicate",""),""),3,300)))</f>
        <v/>
      </c>
      <c r="AE151" s="26">
        <f>IF(IFERROR(TRIM(INDEX($A151:$P151,MATCH(Settings!$B$11,$A$1:$P$1,0))&amp;""),"")&lt;&gt;"",LOWER(IFERROR(TRIM(INDEX($A151:$P151,MATCH(Settings!$B$11,$A$1:$P$1,0))&amp;""),"")),LOWER(IFERROR(TRIM(INDEX($A151:$P151,MATCH(Settings!$B$10,$A$1:$P$1,0))&amp;""),"")))</f>
        <v/>
      </c>
      <c r="AF151" s="26">
        <f>IF($AE151="","",IF(COUNTIF($AE$2:$AE151,$AE151)=1,MAX($AF$1:$AF150)+1,""))</f>
        <v/>
      </c>
      <c r="AG151" s="26">
        <f>IF(OR($AE151="",NOT(ISNUMBER($V151))),"",IF(COUNTIFS($AE$2:$AE151,$AE151,$V$2:$V151,$V151)=1,1,0))</f>
        <v/>
      </c>
      <c r="AH151" s="26">
        <f>IF(ISNUMBER($U151),$U151,0)</f>
        <v/>
      </c>
    </row>
    <row r="152">
      <c r="R152" s="27" t="n"/>
      <c r="S152" s="27" t="n"/>
      <c r="U152" s="21">
        <f>IF(ISNUMBER(IFERROR(IF(TRIM(INDEX($A152:$P152,MATCH(Settings!$B$9,$A$1:$P$1,0))&amp;"")="","",IF(ISNUMBER(INDEX($A152:$P152,MATCH(Settings!$B$9,$A$1:$P$1,0))),INT(INDEX($A152:$P152,MATCH(Settings!$B$9,$A$1:$P$1,0))),DATE(VALUE(LEFT(INDEX($A152:$P152,MATCH(Settings!$B$9,$A$1:$P$1,0)),4)),VALUE(MID(INDEX($A152:$P152,MATCH(Settings!$B$9,$A$1:$P$1,0)),6,2)),VALUE(MID(INDEX($A152:$P152,MATCH(Settings!$B$9,$A$1:$P$1,0)),9,2))))),"")),IFERROR(IF(TRIM(INDEX($A152:$P152,MATCH(Settings!$B$9,$A$1:$P$1,0))&amp;"")="","",IF(ISNUMBER(INDEX($A152:$P152,MATCH(Settings!$B$9,$A$1:$P$1,0))),INT(INDEX($A152:$P152,MATCH(Settings!$B$9,$A$1:$P$1,0))),DATE(VALUE(LEFT(INDEX($A152:$P152,MATCH(Settings!$B$9,$A$1:$P$1,0)),4)),VALUE(MID(INDEX($A152:$P152,MATCH(Settings!$B$9,$A$1:$P$1,0)),6,2)),VALUE(MID(INDEX($A152:$P152,MATCH(Settings!$B$9,$A$1:$P$1,0)),9,2))))),""),IFERROR(INT(IFERROR(IF(ISNUMBER(INDEX($A152:$P152,MATCH(Settings!$B$8,$A$1:$P$1,0))),INDEX($A152:$P152,MATCH(Settings!$B$8,$A$1:$P$1,0)),DATE(VALUE(LEFT(IFERROR(TRIM(INDEX($A152:$P152,MATCH(Settings!$B$8,$A$1:$P$1,0))&amp;""),""),4)),VALUE(MID(IFERROR(TRIM(INDEX($A152:$P152,MATCH(Settings!$B$8,$A$1:$P$1,0))&amp;""),""),6,2)),VALUE(MID(IFERROR(TRIM(INDEX($A152:$P152,MATCH(Settings!$B$8,$A$1:$P$1,0))&amp;""),""),9,2)))+TIME(VALUE(MID(IFERROR(TRIM(INDEX($A152:$P152,MATCH(Settings!$B$8,$A$1:$P$1,0))&amp;""),""),12,2)),VALUE(MID(IFERROR(TRIM(INDEX($A152:$P152,MATCH(Settings!$B$8,$A$1:$P$1,0))&amp;""),""),15,2)),VALUE(MID(IFERROR(TRIM(INDEX($A152:$P152,MATCH(Settings!$B$8,$A$1:$P$1,0))&amp;""),""),18,2)))),"")),""))</f>
        <v/>
      </c>
      <c r="V152" s="22">
        <f>IF(ISNUMBER($U152),DATE(YEAR($U152),MONTH($U152),1),"")</f>
        <v/>
      </c>
      <c r="W152" s="23">
        <f>IF(IFERROR(TRIM(INDEX($A152:$P152,MATCH(Settings!$B$10,$A$1:$P$1,0))&amp;""),"")&lt;&gt;"",IFERROR(TRIM(INDEX($A152:$P152,MATCH(Settings!$B$10,$A$1:$P$1,0))&amp;""),""),IFERROR(TRIM(INDEX($A152:$P152,MATCH(Settings!$B$11,$A$1:$P$1,0))&amp;""),""))</f>
        <v/>
      </c>
      <c r="X152" s="23">
        <f>IFERROR(TRIM(INDEX($A152:$P152,MATCH(Settings!$B$11,$A$1:$P$1,0))&amp;""),"")</f>
        <v/>
      </c>
      <c r="Y152" s="23">
        <f>IFERROR(TRIM(INDEX($A152:$P152,MATCH(Settings!$B$12,$A$1:$P$1,0))&amp;""),"")</f>
        <v/>
      </c>
      <c r="Z152" s="23">
        <f>IFERROR(TRIM(INDEX($A152:$P152,MATCH(Settings!$B$15,$A$1:$P$1,0))&amp;""),"")</f>
        <v/>
      </c>
      <c r="AA152" s="24">
        <f>IFERROR(IF(TRIM(INDEX($A152:$P152,MATCH(Settings!$B$13,$A$1:$P$1,0))&amp;"")="","",VALUE(TRIM(INDEX($A152:$P152,MATCH(Settings!$B$13,$A$1:$P$1,0))&amp;""))),"")</f>
        <v/>
      </c>
      <c r="AB152" s="24">
        <f>IF(NOT(ISNUMBER($AA152)),"",IF(TRIM($R152&amp;"")="Yes",$AA152,0))</f>
        <v/>
      </c>
      <c r="AC152" s="25">
        <f>IF(OR(NOT(ISNUMBER($AB152)),NOT(ISNUMBER(Settings!$D$2))),"",$AB152*Settings!$D$2)</f>
        <v/>
      </c>
      <c r="AD152" s="23">
        <f>IF(AND($AE152="",IFERROR(TRIM(INDEX($A152:$P152,MATCH(Settings!$B$13,$A$1:$P$1,0))&amp;""),"")=""),"",IF((IF($AE152="","; no name or email","")&amp;IF(IFERROR(TRIM(INDEX($A152:$P152,MATCH(Settings!$B$13,$A$1:$P$1,0))&amp;""),"")="","; no hours",IF(NOT(ISNUMBER($AA152)),"; hours not a number",IF($AA152&lt;=0,"; hours zero or less",IF(AND(ISNUMBER(Settings!$D$3),$AA152&gt;Settings!$D$3),"; over "&amp;Settings!$D$3&amp;" hours",""))))&amp;IF(NOT(ISNUMBER($U152)),"; no date",IF($U152&gt;TODAY(),"; date in the future",""))&amp;IF(AND($AE152&lt;&gt;"",ISNUMBER($U152)),IF(COUNTIFS($AE$2:$AE$1001,$AE152,$U$2:$U$1001,$U152,$Y$2:$Y$1001,$Y152)&gt;1,"; possible duplicate",""),""))="","OK",MID(IF($AE152="","; no name or email","")&amp;IF(IFERROR(TRIM(INDEX($A152:$P152,MATCH(Settings!$B$13,$A$1:$P$1,0))&amp;""),"")="","; no hours",IF(NOT(ISNUMBER($AA152)),"; hours not a number",IF($AA152&lt;=0,"; hours zero or less",IF(AND(ISNUMBER(Settings!$D$3),$AA152&gt;Settings!$D$3),"; over "&amp;Settings!$D$3&amp;" hours",""))))&amp;IF(NOT(ISNUMBER($U152)),"; no date",IF($U152&gt;TODAY(),"; date in the future",""))&amp;IF(AND($AE152&lt;&gt;"",ISNUMBER($U152)),IF(COUNTIFS($AE$2:$AE$1001,$AE152,$U$2:$U$1001,$U152,$Y$2:$Y$1001,$Y152)&gt;1,"; possible duplicate",""),""),3,300)))</f>
        <v/>
      </c>
      <c r="AE152" s="26">
        <f>IF(IFERROR(TRIM(INDEX($A152:$P152,MATCH(Settings!$B$11,$A$1:$P$1,0))&amp;""),"")&lt;&gt;"",LOWER(IFERROR(TRIM(INDEX($A152:$P152,MATCH(Settings!$B$11,$A$1:$P$1,0))&amp;""),"")),LOWER(IFERROR(TRIM(INDEX($A152:$P152,MATCH(Settings!$B$10,$A$1:$P$1,0))&amp;""),"")))</f>
        <v/>
      </c>
      <c r="AF152" s="26">
        <f>IF($AE152="","",IF(COUNTIF($AE$2:$AE152,$AE152)=1,MAX($AF$1:$AF151)+1,""))</f>
        <v/>
      </c>
      <c r="AG152" s="26">
        <f>IF(OR($AE152="",NOT(ISNUMBER($V152))),"",IF(COUNTIFS($AE$2:$AE152,$AE152,$V$2:$V152,$V152)=1,1,0))</f>
        <v/>
      </c>
      <c r="AH152" s="26">
        <f>IF(ISNUMBER($U152),$U152,0)</f>
        <v/>
      </c>
    </row>
    <row r="153">
      <c r="R153" s="27" t="n"/>
      <c r="S153" s="27" t="n"/>
      <c r="U153" s="21">
        <f>IF(ISNUMBER(IFERROR(IF(TRIM(INDEX($A153:$P153,MATCH(Settings!$B$9,$A$1:$P$1,0))&amp;"")="","",IF(ISNUMBER(INDEX($A153:$P153,MATCH(Settings!$B$9,$A$1:$P$1,0))),INT(INDEX($A153:$P153,MATCH(Settings!$B$9,$A$1:$P$1,0))),DATE(VALUE(LEFT(INDEX($A153:$P153,MATCH(Settings!$B$9,$A$1:$P$1,0)),4)),VALUE(MID(INDEX($A153:$P153,MATCH(Settings!$B$9,$A$1:$P$1,0)),6,2)),VALUE(MID(INDEX($A153:$P153,MATCH(Settings!$B$9,$A$1:$P$1,0)),9,2))))),"")),IFERROR(IF(TRIM(INDEX($A153:$P153,MATCH(Settings!$B$9,$A$1:$P$1,0))&amp;"")="","",IF(ISNUMBER(INDEX($A153:$P153,MATCH(Settings!$B$9,$A$1:$P$1,0))),INT(INDEX($A153:$P153,MATCH(Settings!$B$9,$A$1:$P$1,0))),DATE(VALUE(LEFT(INDEX($A153:$P153,MATCH(Settings!$B$9,$A$1:$P$1,0)),4)),VALUE(MID(INDEX($A153:$P153,MATCH(Settings!$B$9,$A$1:$P$1,0)),6,2)),VALUE(MID(INDEX($A153:$P153,MATCH(Settings!$B$9,$A$1:$P$1,0)),9,2))))),""),IFERROR(INT(IFERROR(IF(ISNUMBER(INDEX($A153:$P153,MATCH(Settings!$B$8,$A$1:$P$1,0))),INDEX($A153:$P153,MATCH(Settings!$B$8,$A$1:$P$1,0)),DATE(VALUE(LEFT(IFERROR(TRIM(INDEX($A153:$P153,MATCH(Settings!$B$8,$A$1:$P$1,0))&amp;""),""),4)),VALUE(MID(IFERROR(TRIM(INDEX($A153:$P153,MATCH(Settings!$B$8,$A$1:$P$1,0))&amp;""),""),6,2)),VALUE(MID(IFERROR(TRIM(INDEX($A153:$P153,MATCH(Settings!$B$8,$A$1:$P$1,0))&amp;""),""),9,2)))+TIME(VALUE(MID(IFERROR(TRIM(INDEX($A153:$P153,MATCH(Settings!$B$8,$A$1:$P$1,0))&amp;""),""),12,2)),VALUE(MID(IFERROR(TRIM(INDEX($A153:$P153,MATCH(Settings!$B$8,$A$1:$P$1,0))&amp;""),""),15,2)),VALUE(MID(IFERROR(TRIM(INDEX($A153:$P153,MATCH(Settings!$B$8,$A$1:$P$1,0))&amp;""),""),18,2)))),"")),""))</f>
        <v/>
      </c>
      <c r="V153" s="22">
        <f>IF(ISNUMBER($U153),DATE(YEAR($U153),MONTH($U153),1),"")</f>
        <v/>
      </c>
      <c r="W153" s="23">
        <f>IF(IFERROR(TRIM(INDEX($A153:$P153,MATCH(Settings!$B$10,$A$1:$P$1,0))&amp;""),"")&lt;&gt;"",IFERROR(TRIM(INDEX($A153:$P153,MATCH(Settings!$B$10,$A$1:$P$1,0))&amp;""),""),IFERROR(TRIM(INDEX($A153:$P153,MATCH(Settings!$B$11,$A$1:$P$1,0))&amp;""),""))</f>
        <v/>
      </c>
      <c r="X153" s="23">
        <f>IFERROR(TRIM(INDEX($A153:$P153,MATCH(Settings!$B$11,$A$1:$P$1,0))&amp;""),"")</f>
        <v/>
      </c>
      <c r="Y153" s="23">
        <f>IFERROR(TRIM(INDEX($A153:$P153,MATCH(Settings!$B$12,$A$1:$P$1,0))&amp;""),"")</f>
        <v/>
      </c>
      <c r="Z153" s="23">
        <f>IFERROR(TRIM(INDEX($A153:$P153,MATCH(Settings!$B$15,$A$1:$P$1,0))&amp;""),"")</f>
        <v/>
      </c>
      <c r="AA153" s="24">
        <f>IFERROR(IF(TRIM(INDEX($A153:$P153,MATCH(Settings!$B$13,$A$1:$P$1,0))&amp;"")="","",VALUE(TRIM(INDEX($A153:$P153,MATCH(Settings!$B$13,$A$1:$P$1,0))&amp;""))),"")</f>
        <v/>
      </c>
      <c r="AB153" s="24">
        <f>IF(NOT(ISNUMBER($AA153)),"",IF(TRIM($R153&amp;"")="Yes",$AA153,0))</f>
        <v/>
      </c>
      <c r="AC153" s="25">
        <f>IF(OR(NOT(ISNUMBER($AB153)),NOT(ISNUMBER(Settings!$D$2))),"",$AB153*Settings!$D$2)</f>
        <v/>
      </c>
      <c r="AD153" s="23">
        <f>IF(AND($AE153="",IFERROR(TRIM(INDEX($A153:$P153,MATCH(Settings!$B$13,$A$1:$P$1,0))&amp;""),"")=""),"",IF((IF($AE153="","; no name or email","")&amp;IF(IFERROR(TRIM(INDEX($A153:$P153,MATCH(Settings!$B$13,$A$1:$P$1,0))&amp;""),"")="","; no hours",IF(NOT(ISNUMBER($AA153)),"; hours not a number",IF($AA153&lt;=0,"; hours zero or less",IF(AND(ISNUMBER(Settings!$D$3),$AA153&gt;Settings!$D$3),"; over "&amp;Settings!$D$3&amp;" hours",""))))&amp;IF(NOT(ISNUMBER($U153)),"; no date",IF($U153&gt;TODAY(),"; date in the future",""))&amp;IF(AND($AE153&lt;&gt;"",ISNUMBER($U153)),IF(COUNTIFS($AE$2:$AE$1001,$AE153,$U$2:$U$1001,$U153,$Y$2:$Y$1001,$Y153)&gt;1,"; possible duplicate",""),""))="","OK",MID(IF($AE153="","; no name or email","")&amp;IF(IFERROR(TRIM(INDEX($A153:$P153,MATCH(Settings!$B$13,$A$1:$P$1,0))&amp;""),"")="","; no hours",IF(NOT(ISNUMBER($AA153)),"; hours not a number",IF($AA153&lt;=0,"; hours zero or less",IF(AND(ISNUMBER(Settings!$D$3),$AA153&gt;Settings!$D$3),"; over "&amp;Settings!$D$3&amp;" hours",""))))&amp;IF(NOT(ISNUMBER($U153)),"; no date",IF($U153&gt;TODAY(),"; date in the future",""))&amp;IF(AND($AE153&lt;&gt;"",ISNUMBER($U153)),IF(COUNTIFS($AE$2:$AE$1001,$AE153,$U$2:$U$1001,$U153,$Y$2:$Y$1001,$Y153)&gt;1,"; possible duplicate",""),""),3,300)))</f>
        <v/>
      </c>
      <c r="AE153" s="26">
        <f>IF(IFERROR(TRIM(INDEX($A153:$P153,MATCH(Settings!$B$11,$A$1:$P$1,0))&amp;""),"")&lt;&gt;"",LOWER(IFERROR(TRIM(INDEX($A153:$P153,MATCH(Settings!$B$11,$A$1:$P$1,0))&amp;""),"")),LOWER(IFERROR(TRIM(INDEX($A153:$P153,MATCH(Settings!$B$10,$A$1:$P$1,0))&amp;""),"")))</f>
        <v/>
      </c>
      <c r="AF153" s="26">
        <f>IF($AE153="","",IF(COUNTIF($AE$2:$AE153,$AE153)=1,MAX($AF$1:$AF152)+1,""))</f>
        <v/>
      </c>
      <c r="AG153" s="26">
        <f>IF(OR($AE153="",NOT(ISNUMBER($V153))),"",IF(COUNTIFS($AE$2:$AE153,$AE153,$V$2:$V153,$V153)=1,1,0))</f>
        <v/>
      </c>
      <c r="AH153" s="26">
        <f>IF(ISNUMBER($U153),$U153,0)</f>
        <v/>
      </c>
    </row>
    <row r="154">
      <c r="R154" s="27" t="n"/>
      <c r="S154" s="27" t="n"/>
      <c r="U154" s="21">
        <f>IF(ISNUMBER(IFERROR(IF(TRIM(INDEX($A154:$P154,MATCH(Settings!$B$9,$A$1:$P$1,0))&amp;"")="","",IF(ISNUMBER(INDEX($A154:$P154,MATCH(Settings!$B$9,$A$1:$P$1,0))),INT(INDEX($A154:$P154,MATCH(Settings!$B$9,$A$1:$P$1,0))),DATE(VALUE(LEFT(INDEX($A154:$P154,MATCH(Settings!$B$9,$A$1:$P$1,0)),4)),VALUE(MID(INDEX($A154:$P154,MATCH(Settings!$B$9,$A$1:$P$1,0)),6,2)),VALUE(MID(INDEX($A154:$P154,MATCH(Settings!$B$9,$A$1:$P$1,0)),9,2))))),"")),IFERROR(IF(TRIM(INDEX($A154:$P154,MATCH(Settings!$B$9,$A$1:$P$1,0))&amp;"")="","",IF(ISNUMBER(INDEX($A154:$P154,MATCH(Settings!$B$9,$A$1:$P$1,0))),INT(INDEX($A154:$P154,MATCH(Settings!$B$9,$A$1:$P$1,0))),DATE(VALUE(LEFT(INDEX($A154:$P154,MATCH(Settings!$B$9,$A$1:$P$1,0)),4)),VALUE(MID(INDEX($A154:$P154,MATCH(Settings!$B$9,$A$1:$P$1,0)),6,2)),VALUE(MID(INDEX($A154:$P154,MATCH(Settings!$B$9,$A$1:$P$1,0)),9,2))))),""),IFERROR(INT(IFERROR(IF(ISNUMBER(INDEX($A154:$P154,MATCH(Settings!$B$8,$A$1:$P$1,0))),INDEX($A154:$P154,MATCH(Settings!$B$8,$A$1:$P$1,0)),DATE(VALUE(LEFT(IFERROR(TRIM(INDEX($A154:$P154,MATCH(Settings!$B$8,$A$1:$P$1,0))&amp;""),""),4)),VALUE(MID(IFERROR(TRIM(INDEX($A154:$P154,MATCH(Settings!$B$8,$A$1:$P$1,0))&amp;""),""),6,2)),VALUE(MID(IFERROR(TRIM(INDEX($A154:$P154,MATCH(Settings!$B$8,$A$1:$P$1,0))&amp;""),""),9,2)))+TIME(VALUE(MID(IFERROR(TRIM(INDEX($A154:$P154,MATCH(Settings!$B$8,$A$1:$P$1,0))&amp;""),""),12,2)),VALUE(MID(IFERROR(TRIM(INDEX($A154:$P154,MATCH(Settings!$B$8,$A$1:$P$1,0))&amp;""),""),15,2)),VALUE(MID(IFERROR(TRIM(INDEX($A154:$P154,MATCH(Settings!$B$8,$A$1:$P$1,0))&amp;""),""),18,2)))),"")),""))</f>
        <v/>
      </c>
      <c r="V154" s="22">
        <f>IF(ISNUMBER($U154),DATE(YEAR($U154),MONTH($U154),1),"")</f>
        <v/>
      </c>
      <c r="W154" s="23">
        <f>IF(IFERROR(TRIM(INDEX($A154:$P154,MATCH(Settings!$B$10,$A$1:$P$1,0))&amp;""),"")&lt;&gt;"",IFERROR(TRIM(INDEX($A154:$P154,MATCH(Settings!$B$10,$A$1:$P$1,0))&amp;""),""),IFERROR(TRIM(INDEX($A154:$P154,MATCH(Settings!$B$11,$A$1:$P$1,0))&amp;""),""))</f>
        <v/>
      </c>
      <c r="X154" s="23">
        <f>IFERROR(TRIM(INDEX($A154:$P154,MATCH(Settings!$B$11,$A$1:$P$1,0))&amp;""),"")</f>
        <v/>
      </c>
      <c r="Y154" s="23">
        <f>IFERROR(TRIM(INDEX($A154:$P154,MATCH(Settings!$B$12,$A$1:$P$1,0))&amp;""),"")</f>
        <v/>
      </c>
      <c r="Z154" s="23">
        <f>IFERROR(TRIM(INDEX($A154:$P154,MATCH(Settings!$B$15,$A$1:$P$1,0))&amp;""),"")</f>
        <v/>
      </c>
      <c r="AA154" s="24">
        <f>IFERROR(IF(TRIM(INDEX($A154:$P154,MATCH(Settings!$B$13,$A$1:$P$1,0))&amp;"")="","",VALUE(TRIM(INDEX($A154:$P154,MATCH(Settings!$B$13,$A$1:$P$1,0))&amp;""))),"")</f>
        <v/>
      </c>
      <c r="AB154" s="24">
        <f>IF(NOT(ISNUMBER($AA154)),"",IF(TRIM($R154&amp;"")="Yes",$AA154,0))</f>
        <v/>
      </c>
      <c r="AC154" s="25">
        <f>IF(OR(NOT(ISNUMBER($AB154)),NOT(ISNUMBER(Settings!$D$2))),"",$AB154*Settings!$D$2)</f>
        <v/>
      </c>
      <c r="AD154" s="23">
        <f>IF(AND($AE154="",IFERROR(TRIM(INDEX($A154:$P154,MATCH(Settings!$B$13,$A$1:$P$1,0))&amp;""),"")=""),"",IF((IF($AE154="","; no name or email","")&amp;IF(IFERROR(TRIM(INDEX($A154:$P154,MATCH(Settings!$B$13,$A$1:$P$1,0))&amp;""),"")="","; no hours",IF(NOT(ISNUMBER($AA154)),"; hours not a number",IF($AA154&lt;=0,"; hours zero or less",IF(AND(ISNUMBER(Settings!$D$3),$AA154&gt;Settings!$D$3),"; over "&amp;Settings!$D$3&amp;" hours",""))))&amp;IF(NOT(ISNUMBER($U154)),"; no date",IF($U154&gt;TODAY(),"; date in the future",""))&amp;IF(AND($AE154&lt;&gt;"",ISNUMBER($U154)),IF(COUNTIFS($AE$2:$AE$1001,$AE154,$U$2:$U$1001,$U154,$Y$2:$Y$1001,$Y154)&gt;1,"; possible duplicate",""),""))="","OK",MID(IF($AE154="","; no name or email","")&amp;IF(IFERROR(TRIM(INDEX($A154:$P154,MATCH(Settings!$B$13,$A$1:$P$1,0))&amp;""),"")="","; no hours",IF(NOT(ISNUMBER($AA154)),"; hours not a number",IF($AA154&lt;=0,"; hours zero or less",IF(AND(ISNUMBER(Settings!$D$3),$AA154&gt;Settings!$D$3),"; over "&amp;Settings!$D$3&amp;" hours",""))))&amp;IF(NOT(ISNUMBER($U154)),"; no date",IF($U154&gt;TODAY(),"; date in the future",""))&amp;IF(AND($AE154&lt;&gt;"",ISNUMBER($U154)),IF(COUNTIFS($AE$2:$AE$1001,$AE154,$U$2:$U$1001,$U154,$Y$2:$Y$1001,$Y154)&gt;1,"; possible duplicate",""),""),3,300)))</f>
        <v/>
      </c>
      <c r="AE154" s="26">
        <f>IF(IFERROR(TRIM(INDEX($A154:$P154,MATCH(Settings!$B$11,$A$1:$P$1,0))&amp;""),"")&lt;&gt;"",LOWER(IFERROR(TRIM(INDEX($A154:$P154,MATCH(Settings!$B$11,$A$1:$P$1,0))&amp;""),"")),LOWER(IFERROR(TRIM(INDEX($A154:$P154,MATCH(Settings!$B$10,$A$1:$P$1,0))&amp;""),"")))</f>
        <v/>
      </c>
      <c r="AF154" s="26">
        <f>IF($AE154="","",IF(COUNTIF($AE$2:$AE154,$AE154)=1,MAX($AF$1:$AF153)+1,""))</f>
        <v/>
      </c>
      <c r="AG154" s="26">
        <f>IF(OR($AE154="",NOT(ISNUMBER($V154))),"",IF(COUNTIFS($AE$2:$AE154,$AE154,$V$2:$V154,$V154)=1,1,0))</f>
        <v/>
      </c>
      <c r="AH154" s="26">
        <f>IF(ISNUMBER($U154),$U154,0)</f>
        <v/>
      </c>
    </row>
    <row r="155">
      <c r="R155" s="27" t="n"/>
      <c r="S155" s="27" t="n"/>
      <c r="U155" s="21">
        <f>IF(ISNUMBER(IFERROR(IF(TRIM(INDEX($A155:$P155,MATCH(Settings!$B$9,$A$1:$P$1,0))&amp;"")="","",IF(ISNUMBER(INDEX($A155:$P155,MATCH(Settings!$B$9,$A$1:$P$1,0))),INT(INDEX($A155:$P155,MATCH(Settings!$B$9,$A$1:$P$1,0))),DATE(VALUE(LEFT(INDEX($A155:$P155,MATCH(Settings!$B$9,$A$1:$P$1,0)),4)),VALUE(MID(INDEX($A155:$P155,MATCH(Settings!$B$9,$A$1:$P$1,0)),6,2)),VALUE(MID(INDEX($A155:$P155,MATCH(Settings!$B$9,$A$1:$P$1,0)),9,2))))),"")),IFERROR(IF(TRIM(INDEX($A155:$P155,MATCH(Settings!$B$9,$A$1:$P$1,0))&amp;"")="","",IF(ISNUMBER(INDEX($A155:$P155,MATCH(Settings!$B$9,$A$1:$P$1,0))),INT(INDEX($A155:$P155,MATCH(Settings!$B$9,$A$1:$P$1,0))),DATE(VALUE(LEFT(INDEX($A155:$P155,MATCH(Settings!$B$9,$A$1:$P$1,0)),4)),VALUE(MID(INDEX($A155:$P155,MATCH(Settings!$B$9,$A$1:$P$1,0)),6,2)),VALUE(MID(INDEX($A155:$P155,MATCH(Settings!$B$9,$A$1:$P$1,0)),9,2))))),""),IFERROR(INT(IFERROR(IF(ISNUMBER(INDEX($A155:$P155,MATCH(Settings!$B$8,$A$1:$P$1,0))),INDEX($A155:$P155,MATCH(Settings!$B$8,$A$1:$P$1,0)),DATE(VALUE(LEFT(IFERROR(TRIM(INDEX($A155:$P155,MATCH(Settings!$B$8,$A$1:$P$1,0))&amp;""),""),4)),VALUE(MID(IFERROR(TRIM(INDEX($A155:$P155,MATCH(Settings!$B$8,$A$1:$P$1,0))&amp;""),""),6,2)),VALUE(MID(IFERROR(TRIM(INDEX($A155:$P155,MATCH(Settings!$B$8,$A$1:$P$1,0))&amp;""),""),9,2)))+TIME(VALUE(MID(IFERROR(TRIM(INDEX($A155:$P155,MATCH(Settings!$B$8,$A$1:$P$1,0))&amp;""),""),12,2)),VALUE(MID(IFERROR(TRIM(INDEX($A155:$P155,MATCH(Settings!$B$8,$A$1:$P$1,0))&amp;""),""),15,2)),VALUE(MID(IFERROR(TRIM(INDEX($A155:$P155,MATCH(Settings!$B$8,$A$1:$P$1,0))&amp;""),""),18,2)))),"")),""))</f>
        <v/>
      </c>
      <c r="V155" s="22">
        <f>IF(ISNUMBER($U155),DATE(YEAR($U155),MONTH($U155),1),"")</f>
        <v/>
      </c>
      <c r="W155" s="23">
        <f>IF(IFERROR(TRIM(INDEX($A155:$P155,MATCH(Settings!$B$10,$A$1:$P$1,0))&amp;""),"")&lt;&gt;"",IFERROR(TRIM(INDEX($A155:$P155,MATCH(Settings!$B$10,$A$1:$P$1,0))&amp;""),""),IFERROR(TRIM(INDEX($A155:$P155,MATCH(Settings!$B$11,$A$1:$P$1,0))&amp;""),""))</f>
        <v/>
      </c>
      <c r="X155" s="23">
        <f>IFERROR(TRIM(INDEX($A155:$P155,MATCH(Settings!$B$11,$A$1:$P$1,0))&amp;""),"")</f>
        <v/>
      </c>
      <c r="Y155" s="23">
        <f>IFERROR(TRIM(INDEX($A155:$P155,MATCH(Settings!$B$12,$A$1:$P$1,0))&amp;""),"")</f>
        <v/>
      </c>
      <c r="Z155" s="23">
        <f>IFERROR(TRIM(INDEX($A155:$P155,MATCH(Settings!$B$15,$A$1:$P$1,0))&amp;""),"")</f>
        <v/>
      </c>
      <c r="AA155" s="24">
        <f>IFERROR(IF(TRIM(INDEX($A155:$P155,MATCH(Settings!$B$13,$A$1:$P$1,0))&amp;"")="","",VALUE(TRIM(INDEX($A155:$P155,MATCH(Settings!$B$13,$A$1:$P$1,0))&amp;""))),"")</f>
        <v/>
      </c>
      <c r="AB155" s="24">
        <f>IF(NOT(ISNUMBER($AA155)),"",IF(TRIM($R155&amp;"")="Yes",$AA155,0))</f>
        <v/>
      </c>
      <c r="AC155" s="25">
        <f>IF(OR(NOT(ISNUMBER($AB155)),NOT(ISNUMBER(Settings!$D$2))),"",$AB155*Settings!$D$2)</f>
        <v/>
      </c>
      <c r="AD155" s="23">
        <f>IF(AND($AE155="",IFERROR(TRIM(INDEX($A155:$P155,MATCH(Settings!$B$13,$A$1:$P$1,0))&amp;""),"")=""),"",IF((IF($AE155="","; no name or email","")&amp;IF(IFERROR(TRIM(INDEX($A155:$P155,MATCH(Settings!$B$13,$A$1:$P$1,0))&amp;""),"")="","; no hours",IF(NOT(ISNUMBER($AA155)),"; hours not a number",IF($AA155&lt;=0,"; hours zero or less",IF(AND(ISNUMBER(Settings!$D$3),$AA155&gt;Settings!$D$3),"; over "&amp;Settings!$D$3&amp;" hours",""))))&amp;IF(NOT(ISNUMBER($U155)),"; no date",IF($U155&gt;TODAY(),"; date in the future",""))&amp;IF(AND($AE155&lt;&gt;"",ISNUMBER($U155)),IF(COUNTIFS($AE$2:$AE$1001,$AE155,$U$2:$U$1001,$U155,$Y$2:$Y$1001,$Y155)&gt;1,"; possible duplicate",""),""))="","OK",MID(IF($AE155="","; no name or email","")&amp;IF(IFERROR(TRIM(INDEX($A155:$P155,MATCH(Settings!$B$13,$A$1:$P$1,0))&amp;""),"")="","; no hours",IF(NOT(ISNUMBER($AA155)),"; hours not a number",IF($AA155&lt;=0,"; hours zero or less",IF(AND(ISNUMBER(Settings!$D$3),$AA155&gt;Settings!$D$3),"; over "&amp;Settings!$D$3&amp;" hours",""))))&amp;IF(NOT(ISNUMBER($U155)),"; no date",IF($U155&gt;TODAY(),"; date in the future",""))&amp;IF(AND($AE155&lt;&gt;"",ISNUMBER($U155)),IF(COUNTIFS($AE$2:$AE$1001,$AE155,$U$2:$U$1001,$U155,$Y$2:$Y$1001,$Y155)&gt;1,"; possible duplicate",""),""),3,300)))</f>
        <v/>
      </c>
      <c r="AE155" s="26">
        <f>IF(IFERROR(TRIM(INDEX($A155:$P155,MATCH(Settings!$B$11,$A$1:$P$1,0))&amp;""),"")&lt;&gt;"",LOWER(IFERROR(TRIM(INDEX($A155:$P155,MATCH(Settings!$B$11,$A$1:$P$1,0))&amp;""),"")),LOWER(IFERROR(TRIM(INDEX($A155:$P155,MATCH(Settings!$B$10,$A$1:$P$1,0))&amp;""),"")))</f>
        <v/>
      </c>
      <c r="AF155" s="26">
        <f>IF($AE155="","",IF(COUNTIF($AE$2:$AE155,$AE155)=1,MAX($AF$1:$AF154)+1,""))</f>
        <v/>
      </c>
      <c r="AG155" s="26">
        <f>IF(OR($AE155="",NOT(ISNUMBER($V155))),"",IF(COUNTIFS($AE$2:$AE155,$AE155,$V$2:$V155,$V155)=1,1,0))</f>
        <v/>
      </c>
      <c r="AH155" s="26">
        <f>IF(ISNUMBER($U155),$U155,0)</f>
        <v/>
      </c>
    </row>
    <row r="156">
      <c r="R156" s="27" t="n"/>
      <c r="S156" s="27" t="n"/>
      <c r="U156" s="21">
        <f>IF(ISNUMBER(IFERROR(IF(TRIM(INDEX($A156:$P156,MATCH(Settings!$B$9,$A$1:$P$1,0))&amp;"")="","",IF(ISNUMBER(INDEX($A156:$P156,MATCH(Settings!$B$9,$A$1:$P$1,0))),INT(INDEX($A156:$P156,MATCH(Settings!$B$9,$A$1:$P$1,0))),DATE(VALUE(LEFT(INDEX($A156:$P156,MATCH(Settings!$B$9,$A$1:$P$1,0)),4)),VALUE(MID(INDEX($A156:$P156,MATCH(Settings!$B$9,$A$1:$P$1,0)),6,2)),VALUE(MID(INDEX($A156:$P156,MATCH(Settings!$B$9,$A$1:$P$1,0)),9,2))))),"")),IFERROR(IF(TRIM(INDEX($A156:$P156,MATCH(Settings!$B$9,$A$1:$P$1,0))&amp;"")="","",IF(ISNUMBER(INDEX($A156:$P156,MATCH(Settings!$B$9,$A$1:$P$1,0))),INT(INDEX($A156:$P156,MATCH(Settings!$B$9,$A$1:$P$1,0))),DATE(VALUE(LEFT(INDEX($A156:$P156,MATCH(Settings!$B$9,$A$1:$P$1,0)),4)),VALUE(MID(INDEX($A156:$P156,MATCH(Settings!$B$9,$A$1:$P$1,0)),6,2)),VALUE(MID(INDEX($A156:$P156,MATCH(Settings!$B$9,$A$1:$P$1,0)),9,2))))),""),IFERROR(INT(IFERROR(IF(ISNUMBER(INDEX($A156:$P156,MATCH(Settings!$B$8,$A$1:$P$1,0))),INDEX($A156:$P156,MATCH(Settings!$B$8,$A$1:$P$1,0)),DATE(VALUE(LEFT(IFERROR(TRIM(INDEX($A156:$P156,MATCH(Settings!$B$8,$A$1:$P$1,0))&amp;""),""),4)),VALUE(MID(IFERROR(TRIM(INDEX($A156:$P156,MATCH(Settings!$B$8,$A$1:$P$1,0))&amp;""),""),6,2)),VALUE(MID(IFERROR(TRIM(INDEX($A156:$P156,MATCH(Settings!$B$8,$A$1:$P$1,0))&amp;""),""),9,2)))+TIME(VALUE(MID(IFERROR(TRIM(INDEX($A156:$P156,MATCH(Settings!$B$8,$A$1:$P$1,0))&amp;""),""),12,2)),VALUE(MID(IFERROR(TRIM(INDEX($A156:$P156,MATCH(Settings!$B$8,$A$1:$P$1,0))&amp;""),""),15,2)),VALUE(MID(IFERROR(TRIM(INDEX($A156:$P156,MATCH(Settings!$B$8,$A$1:$P$1,0))&amp;""),""),18,2)))),"")),""))</f>
        <v/>
      </c>
      <c r="V156" s="22">
        <f>IF(ISNUMBER($U156),DATE(YEAR($U156),MONTH($U156),1),"")</f>
        <v/>
      </c>
      <c r="W156" s="23">
        <f>IF(IFERROR(TRIM(INDEX($A156:$P156,MATCH(Settings!$B$10,$A$1:$P$1,0))&amp;""),"")&lt;&gt;"",IFERROR(TRIM(INDEX($A156:$P156,MATCH(Settings!$B$10,$A$1:$P$1,0))&amp;""),""),IFERROR(TRIM(INDEX($A156:$P156,MATCH(Settings!$B$11,$A$1:$P$1,0))&amp;""),""))</f>
        <v/>
      </c>
      <c r="X156" s="23">
        <f>IFERROR(TRIM(INDEX($A156:$P156,MATCH(Settings!$B$11,$A$1:$P$1,0))&amp;""),"")</f>
        <v/>
      </c>
      <c r="Y156" s="23">
        <f>IFERROR(TRIM(INDEX($A156:$P156,MATCH(Settings!$B$12,$A$1:$P$1,0))&amp;""),"")</f>
        <v/>
      </c>
      <c r="Z156" s="23">
        <f>IFERROR(TRIM(INDEX($A156:$P156,MATCH(Settings!$B$15,$A$1:$P$1,0))&amp;""),"")</f>
        <v/>
      </c>
      <c r="AA156" s="24">
        <f>IFERROR(IF(TRIM(INDEX($A156:$P156,MATCH(Settings!$B$13,$A$1:$P$1,0))&amp;"")="","",VALUE(TRIM(INDEX($A156:$P156,MATCH(Settings!$B$13,$A$1:$P$1,0))&amp;""))),"")</f>
        <v/>
      </c>
      <c r="AB156" s="24">
        <f>IF(NOT(ISNUMBER($AA156)),"",IF(TRIM($R156&amp;"")="Yes",$AA156,0))</f>
        <v/>
      </c>
      <c r="AC156" s="25">
        <f>IF(OR(NOT(ISNUMBER($AB156)),NOT(ISNUMBER(Settings!$D$2))),"",$AB156*Settings!$D$2)</f>
        <v/>
      </c>
      <c r="AD156" s="23">
        <f>IF(AND($AE156="",IFERROR(TRIM(INDEX($A156:$P156,MATCH(Settings!$B$13,$A$1:$P$1,0))&amp;""),"")=""),"",IF((IF($AE156="","; no name or email","")&amp;IF(IFERROR(TRIM(INDEX($A156:$P156,MATCH(Settings!$B$13,$A$1:$P$1,0))&amp;""),"")="","; no hours",IF(NOT(ISNUMBER($AA156)),"; hours not a number",IF($AA156&lt;=0,"; hours zero or less",IF(AND(ISNUMBER(Settings!$D$3),$AA156&gt;Settings!$D$3),"; over "&amp;Settings!$D$3&amp;" hours",""))))&amp;IF(NOT(ISNUMBER($U156)),"; no date",IF($U156&gt;TODAY(),"; date in the future",""))&amp;IF(AND($AE156&lt;&gt;"",ISNUMBER($U156)),IF(COUNTIFS($AE$2:$AE$1001,$AE156,$U$2:$U$1001,$U156,$Y$2:$Y$1001,$Y156)&gt;1,"; possible duplicate",""),""))="","OK",MID(IF($AE156="","; no name or email","")&amp;IF(IFERROR(TRIM(INDEX($A156:$P156,MATCH(Settings!$B$13,$A$1:$P$1,0))&amp;""),"")="","; no hours",IF(NOT(ISNUMBER($AA156)),"; hours not a number",IF($AA156&lt;=0,"; hours zero or less",IF(AND(ISNUMBER(Settings!$D$3),$AA156&gt;Settings!$D$3),"; over "&amp;Settings!$D$3&amp;" hours",""))))&amp;IF(NOT(ISNUMBER($U156)),"; no date",IF($U156&gt;TODAY(),"; date in the future",""))&amp;IF(AND($AE156&lt;&gt;"",ISNUMBER($U156)),IF(COUNTIFS($AE$2:$AE$1001,$AE156,$U$2:$U$1001,$U156,$Y$2:$Y$1001,$Y156)&gt;1,"; possible duplicate",""),""),3,300)))</f>
        <v/>
      </c>
      <c r="AE156" s="26">
        <f>IF(IFERROR(TRIM(INDEX($A156:$P156,MATCH(Settings!$B$11,$A$1:$P$1,0))&amp;""),"")&lt;&gt;"",LOWER(IFERROR(TRIM(INDEX($A156:$P156,MATCH(Settings!$B$11,$A$1:$P$1,0))&amp;""),"")),LOWER(IFERROR(TRIM(INDEX($A156:$P156,MATCH(Settings!$B$10,$A$1:$P$1,0))&amp;""),"")))</f>
        <v/>
      </c>
      <c r="AF156" s="26">
        <f>IF($AE156="","",IF(COUNTIF($AE$2:$AE156,$AE156)=1,MAX($AF$1:$AF155)+1,""))</f>
        <v/>
      </c>
      <c r="AG156" s="26">
        <f>IF(OR($AE156="",NOT(ISNUMBER($V156))),"",IF(COUNTIFS($AE$2:$AE156,$AE156,$V$2:$V156,$V156)=1,1,0))</f>
        <v/>
      </c>
      <c r="AH156" s="26">
        <f>IF(ISNUMBER($U156),$U156,0)</f>
        <v/>
      </c>
    </row>
    <row r="157">
      <c r="R157" s="27" t="n"/>
      <c r="S157" s="27" t="n"/>
      <c r="U157" s="21">
        <f>IF(ISNUMBER(IFERROR(IF(TRIM(INDEX($A157:$P157,MATCH(Settings!$B$9,$A$1:$P$1,0))&amp;"")="","",IF(ISNUMBER(INDEX($A157:$P157,MATCH(Settings!$B$9,$A$1:$P$1,0))),INT(INDEX($A157:$P157,MATCH(Settings!$B$9,$A$1:$P$1,0))),DATE(VALUE(LEFT(INDEX($A157:$P157,MATCH(Settings!$B$9,$A$1:$P$1,0)),4)),VALUE(MID(INDEX($A157:$P157,MATCH(Settings!$B$9,$A$1:$P$1,0)),6,2)),VALUE(MID(INDEX($A157:$P157,MATCH(Settings!$B$9,$A$1:$P$1,0)),9,2))))),"")),IFERROR(IF(TRIM(INDEX($A157:$P157,MATCH(Settings!$B$9,$A$1:$P$1,0))&amp;"")="","",IF(ISNUMBER(INDEX($A157:$P157,MATCH(Settings!$B$9,$A$1:$P$1,0))),INT(INDEX($A157:$P157,MATCH(Settings!$B$9,$A$1:$P$1,0))),DATE(VALUE(LEFT(INDEX($A157:$P157,MATCH(Settings!$B$9,$A$1:$P$1,0)),4)),VALUE(MID(INDEX($A157:$P157,MATCH(Settings!$B$9,$A$1:$P$1,0)),6,2)),VALUE(MID(INDEX($A157:$P157,MATCH(Settings!$B$9,$A$1:$P$1,0)),9,2))))),""),IFERROR(INT(IFERROR(IF(ISNUMBER(INDEX($A157:$P157,MATCH(Settings!$B$8,$A$1:$P$1,0))),INDEX($A157:$P157,MATCH(Settings!$B$8,$A$1:$P$1,0)),DATE(VALUE(LEFT(IFERROR(TRIM(INDEX($A157:$P157,MATCH(Settings!$B$8,$A$1:$P$1,0))&amp;""),""),4)),VALUE(MID(IFERROR(TRIM(INDEX($A157:$P157,MATCH(Settings!$B$8,$A$1:$P$1,0))&amp;""),""),6,2)),VALUE(MID(IFERROR(TRIM(INDEX($A157:$P157,MATCH(Settings!$B$8,$A$1:$P$1,0))&amp;""),""),9,2)))+TIME(VALUE(MID(IFERROR(TRIM(INDEX($A157:$P157,MATCH(Settings!$B$8,$A$1:$P$1,0))&amp;""),""),12,2)),VALUE(MID(IFERROR(TRIM(INDEX($A157:$P157,MATCH(Settings!$B$8,$A$1:$P$1,0))&amp;""),""),15,2)),VALUE(MID(IFERROR(TRIM(INDEX($A157:$P157,MATCH(Settings!$B$8,$A$1:$P$1,0))&amp;""),""),18,2)))),"")),""))</f>
        <v/>
      </c>
      <c r="V157" s="22">
        <f>IF(ISNUMBER($U157),DATE(YEAR($U157),MONTH($U157),1),"")</f>
        <v/>
      </c>
      <c r="W157" s="23">
        <f>IF(IFERROR(TRIM(INDEX($A157:$P157,MATCH(Settings!$B$10,$A$1:$P$1,0))&amp;""),"")&lt;&gt;"",IFERROR(TRIM(INDEX($A157:$P157,MATCH(Settings!$B$10,$A$1:$P$1,0))&amp;""),""),IFERROR(TRIM(INDEX($A157:$P157,MATCH(Settings!$B$11,$A$1:$P$1,0))&amp;""),""))</f>
        <v/>
      </c>
      <c r="X157" s="23">
        <f>IFERROR(TRIM(INDEX($A157:$P157,MATCH(Settings!$B$11,$A$1:$P$1,0))&amp;""),"")</f>
        <v/>
      </c>
      <c r="Y157" s="23">
        <f>IFERROR(TRIM(INDEX($A157:$P157,MATCH(Settings!$B$12,$A$1:$P$1,0))&amp;""),"")</f>
        <v/>
      </c>
      <c r="Z157" s="23">
        <f>IFERROR(TRIM(INDEX($A157:$P157,MATCH(Settings!$B$15,$A$1:$P$1,0))&amp;""),"")</f>
        <v/>
      </c>
      <c r="AA157" s="24">
        <f>IFERROR(IF(TRIM(INDEX($A157:$P157,MATCH(Settings!$B$13,$A$1:$P$1,0))&amp;"")="","",VALUE(TRIM(INDEX($A157:$P157,MATCH(Settings!$B$13,$A$1:$P$1,0))&amp;""))),"")</f>
        <v/>
      </c>
      <c r="AB157" s="24">
        <f>IF(NOT(ISNUMBER($AA157)),"",IF(TRIM($R157&amp;"")="Yes",$AA157,0))</f>
        <v/>
      </c>
      <c r="AC157" s="25">
        <f>IF(OR(NOT(ISNUMBER($AB157)),NOT(ISNUMBER(Settings!$D$2))),"",$AB157*Settings!$D$2)</f>
        <v/>
      </c>
      <c r="AD157" s="23">
        <f>IF(AND($AE157="",IFERROR(TRIM(INDEX($A157:$P157,MATCH(Settings!$B$13,$A$1:$P$1,0))&amp;""),"")=""),"",IF((IF($AE157="","; no name or email","")&amp;IF(IFERROR(TRIM(INDEX($A157:$P157,MATCH(Settings!$B$13,$A$1:$P$1,0))&amp;""),"")="","; no hours",IF(NOT(ISNUMBER($AA157)),"; hours not a number",IF($AA157&lt;=0,"; hours zero or less",IF(AND(ISNUMBER(Settings!$D$3),$AA157&gt;Settings!$D$3),"; over "&amp;Settings!$D$3&amp;" hours",""))))&amp;IF(NOT(ISNUMBER($U157)),"; no date",IF($U157&gt;TODAY(),"; date in the future",""))&amp;IF(AND($AE157&lt;&gt;"",ISNUMBER($U157)),IF(COUNTIFS($AE$2:$AE$1001,$AE157,$U$2:$U$1001,$U157,$Y$2:$Y$1001,$Y157)&gt;1,"; possible duplicate",""),""))="","OK",MID(IF($AE157="","; no name or email","")&amp;IF(IFERROR(TRIM(INDEX($A157:$P157,MATCH(Settings!$B$13,$A$1:$P$1,0))&amp;""),"")="","; no hours",IF(NOT(ISNUMBER($AA157)),"; hours not a number",IF($AA157&lt;=0,"; hours zero or less",IF(AND(ISNUMBER(Settings!$D$3),$AA157&gt;Settings!$D$3),"; over "&amp;Settings!$D$3&amp;" hours",""))))&amp;IF(NOT(ISNUMBER($U157)),"; no date",IF($U157&gt;TODAY(),"; date in the future",""))&amp;IF(AND($AE157&lt;&gt;"",ISNUMBER($U157)),IF(COUNTIFS($AE$2:$AE$1001,$AE157,$U$2:$U$1001,$U157,$Y$2:$Y$1001,$Y157)&gt;1,"; possible duplicate",""),""),3,300)))</f>
        <v/>
      </c>
      <c r="AE157" s="26">
        <f>IF(IFERROR(TRIM(INDEX($A157:$P157,MATCH(Settings!$B$11,$A$1:$P$1,0))&amp;""),"")&lt;&gt;"",LOWER(IFERROR(TRIM(INDEX($A157:$P157,MATCH(Settings!$B$11,$A$1:$P$1,0))&amp;""),"")),LOWER(IFERROR(TRIM(INDEX($A157:$P157,MATCH(Settings!$B$10,$A$1:$P$1,0))&amp;""),"")))</f>
        <v/>
      </c>
      <c r="AF157" s="26">
        <f>IF($AE157="","",IF(COUNTIF($AE$2:$AE157,$AE157)=1,MAX($AF$1:$AF156)+1,""))</f>
        <v/>
      </c>
      <c r="AG157" s="26">
        <f>IF(OR($AE157="",NOT(ISNUMBER($V157))),"",IF(COUNTIFS($AE$2:$AE157,$AE157,$V$2:$V157,$V157)=1,1,0))</f>
        <v/>
      </c>
      <c r="AH157" s="26">
        <f>IF(ISNUMBER($U157),$U157,0)</f>
        <v/>
      </c>
    </row>
    <row r="158">
      <c r="R158" s="27" t="n"/>
      <c r="S158" s="27" t="n"/>
      <c r="U158" s="21">
        <f>IF(ISNUMBER(IFERROR(IF(TRIM(INDEX($A158:$P158,MATCH(Settings!$B$9,$A$1:$P$1,0))&amp;"")="","",IF(ISNUMBER(INDEX($A158:$P158,MATCH(Settings!$B$9,$A$1:$P$1,0))),INT(INDEX($A158:$P158,MATCH(Settings!$B$9,$A$1:$P$1,0))),DATE(VALUE(LEFT(INDEX($A158:$P158,MATCH(Settings!$B$9,$A$1:$P$1,0)),4)),VALUE(MID(INDEX($A158:$P158,MATCH(Settings!$B$9,$A$1:$P$1,0)),6,2)),VALUE(MID(INDEX($A158:$P158,MATCH(Settings!$B$9,$A$1:$P$1,0)),9,2))))),"")),IFERROR(IF(TRIM(INDEX($A158:$P158,MATCH(Settings!$B$9,$A$1:$P$1,0))&amp;"")="","",IF(ISNUMBER(INDEX($A158:$P158,MATCH(Settings!$B$9,$A$1:$P$1,0))),INT(INDEX($A158:$P158,MATCH(Settings!$B$9,$A$1:$P$1,0))),DATE(VALUE(LEFT(INDEX($A158:$P158,MATCH(Settings!$B$9,$A$1:$P$1,0)),4)),VALUE(MID(INDEX($A158:$P158,MATCH(Settings!$B$9,$A$1:$P$1,0)),6,2)),VALUE(MID(INDEX($A158:$P158,MATCH(Settings!$B$9,$A$1:$P$1,0)),9,2))))),""),IFERROR(INT(IFERROR(IF(ISNUMBER(INDEX($A158:$P158,MATCH(Settings!$B$8,$A$1:$P$1,0))),INDEX($A158:$P158,MATCH(Settings!$B$8,$A$1:$P$1,0)),DATE(VALUE(LEFT(IFERROR(TRIM(INDEX($A158:$P158,MATCH(Settings!$B$8,$A$1:$P$1,0))&amp;""),""),4)),VALUE(MID(IFERROR(TRIM(INDEX($A158:$P158,MATCH(Settings!$B$8,$A$1:$P$1,0))&amp;""),""),6,2)),VALUE(MID(IFERROR(TRIM(INDEX($A158:$P158,MATCH(Settings!$B$8,$A$1:$P$1,0))&amp;""),""),9,2)))+TIME(VALUE(MID(IFERROR(TRIM(INDEX($A158:$P158,MATCH(Settings!$B$8,$A$1:$P$1,0))&amp;""),""),12,2)),VALUE(MID(IFERROR(TRIM(INDEX($A158:$P158,MATCH(Settings!$B$8,$A$1:$P$1,0))&amp;""),""),15,2)),VALUE(MID(IFERROR(TRIM(INDEX($A158:$P158,MATCH(Settings!$B$8,$A$1:$P$1,0))&amp;""),""),18,2)))),"")),""))</f>
        <v/>
      </c>
      <c r="V158" s="22">
        <f>IF(ISNUMBER($U158),DATE(YEAR($U158),MONTH($U158),1),"")</f>
        <v/>
      </c>
      <c r="W158" s="23">
        <f>IF(IFERROR(TRIM(INDEX($A158:$P158,MATCH(Settings!$B$10,$A$1:$P$1,0))&amp;""),"")&lt;&gt;"",IFERROR(TRIM(INDEX($A158:$P158,MATCH(Settings!$B$10,$A$1:$P$1,0))&amp;""),""),IFERROR(TRIM(INDEX($A158:$P158,MATCH(Settings!$B$11,$A$1:$P$1,0))&amp;""),""))</f>
        <v/>
      </c>
      <c r="X158" s="23">
        <f>IFERROR(TRIM(INDEX($A158:$P158,MATCH(Settings!$B$11,$A$1:$P$1,0))&amp;""),"")</f>
        <v/>
      </c>
      <c r="Y158" s="23">
        <f>IFERROR(TRIM(INDEX($A158:$P158,MATCH(Settings!$B$12,$A$1:$P$1,0))&amp;""),"")</f>
        <v/>
      </c>
      <c r="Z158" s="23">
        <f>IFERROR(TRIM(INDEX($A158:$P158,MATCH(Settings!$B$15,$A$1:$P$1,0))&amp;""),"")</f>
        <v/>
      </c>
      <c r="AA158" s="24">
        <f>IFERROR(IF(TRIM(INDEX($A158:$P158,MATCH(Settings!$B$13,$A$1:$P$1,0))&amp;"")="","",VALUE(TRIM(INDEX($A158:$P158,MATCH(Settings!$B$13,$A$1:$P$1,0))&amp;""))),"")</f>
        <v/>
      </c>
      <c r="AB158" s="24">
        <f>IF(NOT(ISNUMBER($AA158)),"",IF(TRIM($R158&amp;"")="Yes",$AA158,0))</f>
        <v/>
      </c>
      <c r="AC158" s="25">
        <f>IF(OR(NOT(ISNUMBER($AB158)),NOT(ISNUMBER(Settings!$D$2))),"",$AB158*Settings!$D$2)</f>
        <v/>
      </c>
      <c r="AD158" s="23">
        <f>IF(AND($AE158="",IFERROR(TRIM(INDEX($A158:$P158,MATCH(Settings!$B$13,$A$1:$P$1,0))&amp;""),"")=""),"",IF((IF($AE158="","; no name or email","")&amp;IF(IFERROR(TRIM(INDEX($A158:$P158,MATCH(Settings!$B$13,$A$1:$P$1,0))&amp;""),"")="","; no hours",IF(NOT(ISNUMBER($AA158)),"; hours not a number",IF($AA158&lt;=0,"; hours zero or less",IF(AND(ISNUMBER(Settings!$D$3),$AA158&gt;Settings!$D$3),"; over "&amp;Settings!$D$3&amp;" hours",""))))&amp;IF(NOT(ISNUMBER($U158)),"; no date",IF($U158&gt;TODAY(),"; date in the future",""))&amp;IF(AND($AE158&lt;&gt;"",ISNUMBER($U158)),IF(COUNTIFS($AE$2:$AE$1001,$AE158,$U$2:$U$1001,$U158,$Y$2:$Y$1001,$Y158)&gt;1,"; possible duplicate",""),""))="","OK",MID(IF($AE158="","; no name or email","")&amp;IF(IFERROR(TRIM(INDEX($A158:$P158,MATCH(Settings!$B$13,$A$1:$P$1,0))&amp;""),"")="","; no hours",IF(NOT(ISNUMBER($AA158)),"; hours not a number",IF($AA158&lt;=0,"; hours zero or less",IF(AND(ISNUMBER(Settings!$D$3),$AA158&gt;Settings!$D$3),"; over "&amp;Settings!$D$3&amp;" hours",""))))&amp;IF(NOT(ISNUMBER($U158)),"; no date",IF($U158&gt;TODAY(),"; date in the future",""))&amp;IF(AND($AE158&lt;&gt;"",ISNUMBER($U158)),IF(COUNTIFS($AE$2:$AE$1001,$AE158,$U$2:$U$1001,$U158,$Y$2:$Y$1001,$Y158)&gt;1,"; possible duplicate",""),""),3,300)))</f>
        <v/>
      </c>
      <c r="AE158" s="26">
        <f>IF(IFERROR(TRIM(INDEX($A158:$P158,MATCH(Settings!$B$11,$A$1:$P$1,0))&amp;""),"")&lt;&gt;"",LOWER(IFERROR(TRIM(INDEX($A158:$P158,MATCH(Settings!$B$11,$A$1:$P$1,0))&amp;""),"")),LOWER(IFERROR(TRIM(INDEX($A158:$P158,MATCH(Settings!$B$10,$A$1:$P$1,0))&amp;""),"")))</f>
        <v/>
      </c>
      <c r="AF158" s="26">
        <f>IF($AE158="","",IF(COUNTIF($AE$2:$AE158,$AE158)=1,MAX($AF$1:$AF157)+1,""))</f>
        <v/>
      </c>
      <c r="AG158" s="26">
        <f>IF(OR($AE158="",NOT(ISNUMBER($V158))),"",IF(COUNTIFS($AE$2:$AE158,$AE158,$V$2:$V158,$V158)=1,1,0))</f>
        <v/>
      </c>
      <c r="AH158" s="26">
        <f>IF(ISNUMBER($U158),$U158,0)</f>
        <v/>
      </c>
    </row>
    <row r="159">
      <c r="R159" s="27" t="n"/>
      <c r="S159" s="27" t="n"/>
      <c r="U159" s="21">
        <f>IF(ISNUMBER(IFERROR(IF(TRIM(INDEX($A159:$P159,MATCH(Settings!$B$9,$A$1:$P$1,0))&amp;"")="","",IF(ISNUMBER(INDEX($A159:$P159,MATCH(Settings!$B$9,$A$1:$P$1,0))),INT(INDEX($A159:$P159,MATCH(Settings!$B$9,$A$1:$P$1,0))),DATE(VALUE(LEFT(INDEX($A159:$P159,MATCH(Settings!$B$9,$A$1:$P$1,0)),4)),VALUE(MID(INDEX($A159:$P159,MATCH(Settings!$B$9,$A$1:$P$1,0)),6,2)),VALUE(MID(INDEX($A159:$P159,MATCH(Settings!$B$9,$A$1:$P$1,0)),9,2))))),"")),IFERROR(IF(TRIM(INDEX($A159:$P159,MATCH(Settings!$B$9,$A$1:$P$1,0))&amp;"")="","",IF(ISNUMBER(INDEX($A159:$P159,MATCH(Settings!$B$9,$A$1:$P$1,0))),INT(INDEX($A159:$P159,MATCH(Settings!$B$9,$A$1:$P$1,0))),DATE(VALUE(LEFT(INDEX($A159:$P159,MATCH(Settings!$B$9,$A$1:$P$1,0)),4)),VALUE(MID(INDEX($A159:$P159,MATCH(Settings!$B$9,$A$1:$P$1,0)),6,2)),VALUE(MID(INDEX($A159:$P159,MATCH(Settings!$B$9,$A$1:$P$1,0)),9,2))))),""),IFERROR(INT(IFERROR(IF(ISNUMBER(INDEX($A159:$P159,MATCH(Settings!$B$8,$A$1:$P$1,0))),INDEX($A159:$P159,MATCH(Settings!$B$8,$A$1:$P$1,0)),DATE(VALUE(LEFT(IFERROR(TRIM(INDEX($A159:$P159,MATCH(Settings!$B$8,$A$1:$P$1,0))&amp;""),""),4)),VALUE(MID(IFERROR(TRIM(INDEX($A159:$P159,MATCH(Settings!$B$8,$A$1:$P$1,0))&amp;""),""),6,2)),VALUE(MID(IFERROR(TRIM(INDEX($A159:$P159,MATCH(Settings!$B$8,$A$1:$P$1,0))&amp;""),""),9,2)))+TIME(VALUE(MID(IFERROR(TRIM(INDEX($A159:$P159,MATCH(Settings!$B$8,$A$1:$P$1,0))&amp;""),""),12,2)),VALUE(MID(IFERROR(TRIM(INDEX($A159:$P159,MATCH(Settings!$B$8,$A$1:$P$1,0))&amp;""),""),15,2)),VALUE(MID(IFERROR(TRIM(INDEX($A159:$P159,MATCH(Settings!$B$8,$A$1:$P$1,0))&amp;""),""),18,2)))),"")),""))</f>
        <v/>
      </c>
      <c r="V159" s="22">
        <f>IF(ISNUMBER($U159),DATE(YEAR($U159),MONTH($U159),1),"")</f>
        <v/>
      </c>
      <c r="W159" s="23">
        <f>IF(IFERROR(TRIM(INDEX($A159:$P159,MATCH(Settings!$B$10,$A$1:$P$1,0))&amp;""),"")&lt;&gt;"",IFERROR(TRIM(INDEX($A159:$P159,MATCH(Settings!$B$10,$A$1:$P$1,0))&amp;""),""),IFERROR(TRIM(INDEX($A159:$P159,MATCH(Settings!$B$11,$A$1:$P$1,0))&amp;""),""))</f>
        <v/>
      </c>
      <c r="X159" s="23">
        <f>IFERROR(TRIM(INDEX($A159:$P159,MATCH(Settings!$B$11,$A$1:$P$1,0))&amp;""),"")</f>
        <v/>
      </c>
      <c r="Y159" s="23">
        <f>IFERROR(TRIM(INDEX($A159:$P159,MATCH(Settings!$B$12,$A$1:$P$1,0))&amp;""),"")</f>
        <v/>
      </c>
      <c r="Z159" s="23">
        <f>IFERROR(TRIM(INDEX($A159:$P159,MATCH(Settings!$B$15,$A$1:$P$1,0))&amp;""),"")</f>
        <v/>
      </c>
      <c r="AA159" s="24">
        <f>IFERROR(IF(TRIM(INDEX($A159:$P159,MATCH(Settings!$B$13,$A$1:$P$1,0))&amp;"")="","",VALUE(TRIM(INDEX($A159:$P159,MATCH(Settings!$B$13,$A$1:$P$1,0))&amp;""))),"")</f>
        <v/>
      </c>
      <c r="AB159" s="24">
        <f>IF(NOT(ISNUMBER($AA159)),"",IF(TRIM($R159&amp;"")="Yes",$AA159,0))</f>
        <v/>
      </c>
      <c r="AC159" s="25">
        <f>IF(OR(NOT(ISNUMBER($AB159)),NOT(ISNUMBER(Settings!$D$2))),"",$AB159*Settings!$D$2)</f>
        <v/>
      </c>
      <c r="AD159" s="23">
        <f>IF(AND($AE159="",IFERROR(TRIM(INDEX($A159:$P159,MATCH(Settings!$B$13,$A$1:$P$1,0))&amp;""),"")=""),"",IF((IF($AE159="","; no name or email","")&amp;IF(IFERROR(TRIM(INDEX($A159:$P159,MATCH(Settings!$B$13,$A$1:$P$1,0))&amp;""),"")="","; no hours",IF(NOT(ISNUMBER($AA159)),"; hours not a number",IF($AA159&lt;=0,"; hours zero or less",IF(AND(ISNUMBER(Settings!$D$3),$AA159&gt;Settings!$D$3),"; over "&amp;Settings!$D$3&amp;" hours",""))))&amp;IF(NOT(ISNUMBER($U159)),"; no date",IF($U159&gt;TODAY(),"; date in the future",""))&amp;IF(AND($AE159&lt;&gt;"",ISNUMBER($U159)),IF(COUNTIFS($AE$2:$AE$1001,$AE159,$U$2:$U$1001,$U159,$Y$2:$Y$1001,$Y159)&gt;1,"; possible duplicate",""),""))="","OK",MID(IF($AE159="","; no name or email","")&amp;IF(IFERROR(TRIM(INDEX($A159:$P159,MATCH(Settings!$B$13,$A$1:$P$1,0))&amp;""),"")="","; no hours",IF(NOT(ISNUMBER($AA159)),"; hours not a number",IF($AA159&lt;=0,"; hours zero or less",IF(AND(ISNUMBER(Settings!$D$3),$AA159&gt;Settings!$D$3),"; over "&amp;Settings!$D$3&amp;" hours",""))))&amp;IF(NOT(ISNUMBER($U159)),"; no date",IF($U159&gt;TODAY(),"; date in the future",""))&amp;IF(AND($AE159&lt;&gt;"",ISNUMBER($U159)),IF(COUNTIFS($AE$2:$AE$1001,$AE159,$U$2:$U$1001,$U159,$Y$2:$Y$1001,$Y159)&gt;1,"; possible duplicate",""),""),3,300)))</f>
        <v/>
      </c>
      <c r="AE159" s="26">
        <f>IF(IFERROR(TRIM(INDEX($A159:$P159,MATCH(Settings!$B$11,$A$1:$P$1,0))&amp;""),"")&lt;&gt;"",LOWER(IFERROR(TRIM(INDEX($A159:$P159,MATCH(Settings!$B$11,$A$1:$P$1,0))&amp;""),"")),LOWER(IFERROR(TRIM(INDEX($A159:$P159,MATCH(Settings!$B$10,$A$1:$P$1,0))&amp;""),"")))</f>
        <v/>
      </c>
      <c r="AF159" s="26">
        <f>IF($AE159="","",IF(COUNTIF($AE$2:$AE159,$AE159)=1,MAX($AF$1:$AF158)+1,""))</f>
        <v/>
      </c>
      <c r="AG159" s="26">
        <f>IF(OR($AE159="",NOT(ISNUMBER($V159))),"",IF(COUNTIFS($AE$2:$AE159,$AE159,$V$2:$V159,$V159)=1,1,0))</f>
        <v/>
      </c>
      <c r="AH159" s="26">
        <f>IF(ISNUMBER($U159),$U159,0)</f>
        <v/>
      </c>
    </row>
    <row r="160">
      <c r="R160" s="27" t="n"/>
      <c r="S160" s="27" t="n"/>
      <c r="U160" s="21">
        <f>IF(ISNUMBER(IFERROR(IF(TRIM(INDEX($A160:$P160,MATCH(Settings!$B$9,$A$1:$P$1,0))&amp;"")="","",IF(ISNUMBER(INDEX($A160:$P160,MATCH(Settings!$B$9,$A$1:$P$1,0))),INT(INDEX($A160:$P160,MATCH(Settings!$B$9,$A$1:$P$1,0))),DATE(VALUE(LEFT(INDEX($A160:$P160,MATCH(Settings!$B$9,$A$1:$P$1,0)),4)),VALUE(MID(INDEX($A160:$P160,MATCH(Settings!$B$9,$A$1:$P$1,0)),6,2)),VALUE(MID(INDEX($A160:$P160,MATCH(Settings!$B$9,$A$1:$P$1,0)),9,2))))),"")),IFERROR(IF(TRIM(INDEX($A160:$P160,MATCH(Settings!$B$9,$A$1:$P$1,0))&amp;"")="","",IF(ISNUMBER(INDEX($A160:$P160,MATCH(Settings!$B$9,$A$1:$P$1,0))),INT(INDEX($A160:$P160,MATCH(Settings!$B$9,$A$1:$P$1,0))),DATE(VALUE(LEFT(INDEX($A160:$P160,MATCH(Settings!$B$9,$A$1:$P$1,0)),4)),VALUE(MID(INDEX($A160:$P160,MATCH(Settings!$B$9,$A$1:$P$1,0)),6,2)),VALUE(MID(INDEX($A160:$P160,MATCH(Settings!$B$9,$A$1:$P$1,0)),9,2))))),""),IFERROR(INT(IFERROR(IF(ISNUMBER(INDEX($A160:$P160,MATCH(Settings!$B$8,$A$1:$P$1,0))),INDEX($A160:$P160,MATCH(Settings!$B$8,$A$1:$P$1,0)),DATE(VALUE(LEFT(IFERROR(TRIM(INDEX($A160:$P160,MATCH(Settings!$B$8,$A$1:$P$1,0))&amp;""),""),4)),VALUE(MID(IFERROR(TRIM(INDEX($A160:$P160,MATCH(Settings!$B$8,$A$1:$P$1,0))&amp;""),""),6,2)),VALUE(MID(IFERROR(TRIM(INDEX($A160:$P160,MATCH(Settings!$B$8,$A$1:$P$1,0))&amp;""),""),9,2)))+TIME(VALUE(MID(IFERROR(TRIM(INDEX($A160:$P160,MATCH(Settings!$B$8,$A$1:$P$1,0))&amp;""),""),12,2)),VALUE(MID(IFERROR(TRIM(INDEX($A160:$P160,MATCH(Settings!$B$8,$A$1:$P$1,0))&amp;""),""),15,2)),VALUE(MID(IFERROR(TRIM(INDEX($A160:$P160,MATCH(Settings!$B$8,$A$1:$P$1,0))&amp;""),""),18,2)))),"")),""))</f>
        <v/>
      </c>
      <c r="V160" s="22">
        <f>IF(ISNUMBER($U160),DATE(YEAR($U160),MONTH($U160),1),"")</f>
        <v/>
      </c>
      <c r="W160" s="23">
        <f>IF(IFERROR(TRIM(INDEX($A160:$P160,MATCH(Settings!$B$10,$A$1:$P$1,0))&amp;""),"")&lt;&gt;"",IFERROR(TRIM(INDEX($A160:$P160,MATCH(Settings!$B$10,$A$1:$P$1,0))&amp;""),""),IFERROR(TRIM(INDEX($A160:$P160,MATCH(Settings!$B$11,$A$1:$P$1,0))&amp;""),""))</f>
        <v/>
      </c>
      <c r="X160" s="23">
        <f>IFERROR(TRIM(INDEX($A160:$P160,MATCH(Settings!$B$11,$A$1:$P$1,0))&amp;""),"")</f>
        <v/>
      </c>
      <c r="Y160" s="23">
        <f>IFERROR(TRIM(INDEX($A160:$P160,MATCH(Settings!$B$12,$A$1:$P$1,0))&amp;""),"")</f>
        <v/>
      </c>
      <c r="Z160" s="23">
        <f>IFERROR(TRIM(INDEX($A160:$P160,MATCH(Settings!$B$15,$A$1:$P$1,0))&amp;""),"")</f>
        <v/>
      </c>
      <c r="AA160" s="24">
        <f>IFERROR(IF(TRIM(INDEX($A160:$P160,MATCH(Settings!$B$13,$A$1:$P$1,0))&amp;"")="","",VALUE(TRIM(INDEX($A160:$P160,MATCH(Settings!$B$13,$A$1:$P$1,0))&amp;""))),"")</f>
        <v/>
      </c>
      <c r="AB160" s="24">
        <f>IF(NOT(ISNUMBER($AA160)),"",IF(TRIM($R160&amp;"")="Yes",$AA160,0))</f>
        <v/>
      </c>
      <c r="AC160" s="25">
        <f>IF(OR(NOT(ISNUMBER($AB160)),NOT(ISNUMBER(Settings!$D$2))),"",$AB160*Settings!$D$2)</f>
        <v/>
      </c>
      <c r="AD160" s="23">
        <f>IF(AND($AE160="",IFERROR(TRIM(INDEX($A160:$P160,MATCH(Settings!$B$13,$A$1:$P$1,0))&amp;""),"")=""),"",IF((IF($AE160="","; no name or email","")&amp;IF(IFERROR(TRIM(INDEX($A160:$P160,MATCH(Settings!$B$13,$A$1:$P$1,0))&amp;""),"")="","; no hours",IF(NOT(ISNUMBER($AA160)),"; hours not a number",IF($AA160&lt;=0,"; hours zero or less",IF(AND(ISNUMBER(Settings!$D$3),$AA160&gt;Settings!$D$3),"; over "&amp;Settings!$D$3&amp;" hours",""))))&amp;IF(NOT(ISNUMBER($U160)),"; no date",IF($U160&gt;TODAY(),"; date in the future",""))&amp;IF(AND($AE160&lt;&gt;"",ISNUMBER($U160)),IF(COUNTIFS($AE$2:$AE$1001,$AE160,$U$2:$U$1001,$U160,$Y$2:$Y$1001,$Y160)&gt;1,"; possible duplicate",""),""))="","OK",MID(IF($AE160="","; no name or email","")&amp;IF(IFERROR(TRIM(INDEX($A160:$P160,MATCH(Settings!$B$13,$A$1:$P$1,0))&amp;""),"")="","; no hours",IF(NOT(ISNUMBER($AA160)),"; hours not a number",IF($AA160&lt;=0,"; hours zero or less",IF(AND(ISNUMBER(Settings!$D$3),$AA160&gt;Settings!$D$3),"; over "&amp;Settings!$D$3&amp;" hours",""))))&amp;IF(NOT(ISNUMBER($U160)),"; no date",IF($U160&gt;TODAY(),"; date in the future",""))&amp;IF(AND($AE160&lt;&gt;"",ISNUMBER($U160)),IF(COUNTIFS($AE$2:$AE$1001,$AE160,$U$2:$U$1001,$U160,$Y$2:$Y$1001,$Y160)&gt;1,"; possible duplicate",""),""),3,300)))</f>
        <v/>
      </c>
      <c r="AE160" s="26">
        <f>IF(IFERROR(TRIM(INDEX($A160:$P160,MATCH(Settings!$B$11,$A$1:$P$1,0))&amp;""),"")&lt;&gt;"",LOWER(IFERROR(TRIM(INDEX($A160:$P160,MATCH(Settings!$B$11,$A$1:$P$1,0))&amp;""),"")),LOWER(IFERROR(TRIM(INDEX($A160:$P160,MATCH(Settings!$B$10,$A$1:$P$1,0))&amp;""),"")))</f>
        <v/>
      </c>
      <c r="AF160" s="26">
        <f>IF($AE160="","",IF(COUNTIF($AE$2:$AE160,$AE160)=1,MAX($AF$1:$AF159)+1,""))</f>
        <v/>
      </c>
      <c r="AG160" s="26">
        <f>IF(OR($AE160="",NOT(ISNUMBER($V160))),"",IF(COUNTIFS($AE$2:$AE160,$AE160,$V$2:$V160,$V160)=1,1,0))</f>
        <v/>
      </c>
      <c r="AH160" s="26">
        <f>IF(ISNUMBER($U160),$U160,0)</f>
        <v/>
      </c>
    </row>
    <row r="161">
      <c r="R161" s="27" t="n"/>
      <c r="S161" s="27" t="n"/>
      <c r="U161" s="21">
        <f>IF(ISNUMBER(IFERROR(IF(TRIM(INDEX($A161:$P161,MATCH(Settings!$B$9,$A$1:$P$1,0))&amp;"")="","",IF(ISNUMBER(INDEX($A161:$P161,MATCH(Settings!$B$9,$A$1:$P$1,0))),INT(INDEX($A161:$P161,MATCH(Settings!$B$9,$A$1:$P$1,0))),DATE(VALUE(LEFT(INDEX($A161:$P161,MATCH(Settings!$B$9,$A$1:$P$1,0)),4)),VALUE(MID(INDEX($A161:$P161,MATCH(Settings!$B$9,$A$1:$P$1,0)),6,2)),VALUE(MID(INDEX($A161:$P161,MATCH(Settings!$B$9,$A$1:$P$1,0)),9,2))))),"")),IFERROR(IF(TRIM(INDEX($A161:$P161,MATCH(Settings!$B$9,$A$1:$P$1,0))&amp;"")="","",IF(ISNUMBER(INDEX($A161:$P161,MATCH(Settings!$B$9,$A$1:$P$1,0))),INT(INDEX($A161:$P161,MATCH(Settings!$B$9,$A$1:$P$1,0))),DATE(VALUE(LEFT(INDEX($A161:$P161,MATCH(Settings!$B$9,$A$1:$P$1,0)),4)),VALUE(MID(INDEX($A161:$P161,MATCH(Settings!$B$9,$A$1:$P$1,0)),6,2)),VALUE(MID(INDEX($A161:$P161,MATCH(Settings!$B$9,$A$1:$P$1,0)),9,2))))),""),IFERROR(INT(IFERROR(IF(ISNUMBER(INDEX($A161:$P161,MATCH(Settings!$B$8,$A$1:$P$1,0))),INDEX($A161:$P161,MATCH(Settings!$B$8,$A$1:$P$1,0)),DATE(VALUE(LEFT(IFERROR(TRIM(INDEX($A161:$P161,MATCH(Settings!$B$8,$A$1:$P$1,0))&amp;""),""),4)),VALUE(MID(IFERROR(TRIM(INDEX($A161:$P161,MATCH(Settings!$B$8,$A$1:$P$1,0))&amp;""),""),6,2)),VALUE(MID(IFERROR(TRIM(INDEX($A161:$P161,MATCH(Settings!$B$8,$A$1:$P$1,0))&amp;""),""),9,2)))+TIME(VALUE(MID(IFERROR(TRIM(INDEX($A161:$P161,MATCH(Settings!$B$8,$A$1:$P$1,0))&amp;""),""),12,2)),VALUE(MID(IFERROR(TRIM(INDEX($A161:$P161,MATCH(Settings!$B$8,$A$1:$P$1,0))&amp;""),""),15,2)),VALUE(MID(IFERROR(TRIM(INDEX($A161:$P161,MATCH(Settings!$B$8,$A$1:$P$1,0))&amp;""),""),18,2)))),"")),""))</f>
        <v/>
      </c>
      <c r="V161" s="22">
        <f>IF(ISNUMBER($U161),DATE(YEAR($U161),MONTH($U161),1),"")</f>
        <v/>
      </c>
      <c r="W161" s="23">
        <f>IF(IFERROR(TRIM(INDEX($A161:$P161,MATCH(Settings!$B$10,$A$1:$P$1,0))&amp;""),"")&lt;&gt;"",IFERROR(TRIM(INDEX($A161:$P161,MATCH(Settings!$B$10,$A$1:$P$1,0))&amp;""),""),IFERROR(TRIM(INDEX($A161:$P161,MATCH(Settings!$B$11,$A$1:$P$1,0))&amp;""),""))</f>
        <v/>
      </c>
      <c r="X161" s="23">
        <f>IFERROR(TRIM(INDEX($A161:$P161,MATCH(Settings!$B$11,$A$1:$P$1,0))&amp;""),"")</f>
        <v/>
      </c>
      <c r="Y161" s="23">
        <f>IFERROR(TRIM(INDEX($A161:$P161,MATCH(Settings!$B$12,$A$1:$P$1,0))&amp;""),"")</f>
        <v/>
      </c>
      <c r="Z161" s="23">
        <f>IFERROR(TRIM(INDEX($A161:$P161,MATCH(Settings!$B$15,$A$1:$P$1,0))&amp;""),"")</f>
        <v/>
      </c>
      <c r="AA161" s="24">
        <f>IFERROR(IF(TRIM(INDEX($A161:$P161,MATCH(Settings!$B$13,$A$1:$P$1,0))&amp;"")="","",VALUE(TRIM(INDEX($A161:$P161,MATCH(Settings!$B$13,$A$1:$P$1,0))&amp;""))),"")</f>
        <v/>
      </c>
      <c r="AB161" s="24">
        <f>IF(NOT(ISNUMBER($AA161)),"",IF(TRIM($R161&amp;"")="Yes",$AA161,0))</f>
        <v/>
      </c>
      <c r="AC161" s="25">
        <f>IF(OR(NOT(ISNUMBER($AB161)),NOT(ISNUMBER(Settings!$D$2))),"",$AB161*Settings!$D$2)</f>
        <v/>
      </c>
      <c r="AD161" s="23">
        <f>IF(AND($AE161="",IFERROR(TRIM(INDEX($A161:$P161,MATCH(Settings!$B$13,$A$1:$P$1,0))&amp;""),"")=""),"",IF((IF($AE161="","; no name or email","")&amp;IF(IFERROR(TRIM(INDEX($A161:$P161,MATCH(Settings!$B$13,$A$1:$P$1,0))&amp;""),"")="","; no hours",IF(NOT(ISNUMBER($AA161)),"; hours not a number",IF($AA161&lt;=0,"; hours zero or less",IF(AND(ISNUMBER(Settings!$D$3),$AA161&gt;Settings!$D$3),"; over "&amp;Settings!$D$3&amp;" hours",""))))&amp;IF(NOT(ISNUMBER($U161)),"; no date",IF($U161&gt;TODAY(),"; date in the future",""))&amp;IF(AND($AE161&lt;&gt;"",ISNUMBER($U161)),IF(COUNTIFS($AE$2:$AE$1001,$AE161,$U$2:$U$1001,$U161,$Y$2:$Y$1001,$Y161)&gt;1,"; possible duplicate",""),""))="","OK",MID(IF($AE161="","; no name or email","")&amp;IF(IFERROR(TRIM(INDEX($A161:$P161,MATCH(Settings!$B$13,$A$1:$P$1,0))&amp;""),"")="","; no hours",IF(NOT(ISNUMBER($AA161)),"; hours not a number",IF($AA161&lt;=0,"; hours zero or less",IF(AND(ISNUMBER(Settings!$D$3),$AA161&gt;Settings!$D$3),"; over "&amp;Settings!$D$3&amp;" hours",""))))&amp;IF(NOT(ISNUMBER($U161)),"; no date",IF($U161&gt;TODAY(),"; date in the future",""))&amp;IF(AND($AE161&lt;&gt;"",ISNUMBER($U161)),IF(COUNTIFS($AE$2:$AE$1001,$AE161,$U$2:$U$1001,$U161,$Y$2:$Y$1001,$Y161)&gt;1,"; possible duplicate",""),""),3,300)))</f>
        <v/>
      </c>
      <c r="AE161" s="26">
        <f>IF(IFERROR(TRIM(INDEX($A161:$P161,MATCH(Settings!$B$11,$A$1:$P$1,0))&amp;""),"")&lt;&gt;"",LOWER(IFERROR(TRIM(INDEX($A161:$P161,MATCH(Settings!$B$11,$A$1:$P$1,0))&amp;""),"")),LOWER(IFERROR(TRIM(INDEX($A161:$P161,MATCH(Settings!$B$10,$A$1:$P$1,0))&amp;""),"")))</f>
        <v/>
      </c>
      <c r="AF161" s="26">
        <f>IF($AE161="","",IF(COUNTIF($AE$2:$AE161,$AE161)=1,MAX($AF$1:$AF160)+1,""))</f>
        <v/>
      </c>
      <c r="AG161" s="26">
        <f>IF(OR($AE161="",NOT(ISNUMBER($V161))),"",IF(COUNTIFS($AE$2:$AE161,$AE161,$V$2:$V161,$V161)=1,1,0))</f>
        <v/>
      </c>
      <c r="AH161" s="26">
        <f>IF(ISNUMBER($U161),$U161,0)</f>
        <v/>
      </c>
    </row>
    <row r="162">
      <c r="R162" s="27" t="n"/>
      <c r="S162" s="27" t="n"/>
      <c r="U162" s="21">
        <f>IF(ISNUMBER(IFERROR(IF(TRIM(INDEX($A162:$P162,MATCH(Settings!$B$9,$A$1:$P$1,0))&amp;"")="","",IF(ISNUMBER(INDEX($A162:$P162,MATCH(Settings!$B$9,$A$1:$P$1,0))),INT(INDEX($A162:$P162,MATCH(Settings!$B$9,$A$1:$P$1,0))),DATE(VALUE(LEFT(INDEX($A162:$P162,MATCH(Settings!$B$9,$A$1:$P$1,0)),4)),VALUE(MID(INDEX($A162:$P162,MATCH(Settings!$B$9,$A$1:$P$1,0)),6,2)),VALUE(MID(INDEX($A162:$P162,MATCH(Settings!$B$9,$A$1:$P$1,0)),9,2))))),"")),IFERROR(IF(TRIM(INDEX($A162:$P162,MATCH(Settings!$B$9,$A$1:$P$1,0))&amp;"")="","",IF(ISNUMBER(INDEX($A162:$P162,MATCH(Settings!$B$9,$A$1:$P$1,0))),INT(INDEX($A162:$P162,MATCH(Settings!$B$9,$A$1:$P$1,0))),DATE(VALUE(LEFT(INDEX($A162:$P162,MATCH(Settings!$B$9,$A$1:$P$1,0)),4)),VALUE(MID(INDEX($A162:$P162,MATCH(Settings!$B$9,$A$1:$P$1,0)),6,2)),VALUE(MID(INDEX($A162:$P162,MATCH(Settings!$B$9,$A$1:$P$1,0)),9,2))))),""),IFERROR(INT(IFERROR(IF(ISNUMBER(INDEX($A162:$P162,MATCH(Settings!$B$8,$A$1:$P$1,0))),INDEX($A162:$P162,MATCH(Settings!$B$8,$A$1:$P$1,0)),DATE(VALUE(LEFT(IFERROR(TRIM(INDEX($A162:$P162,MATCH(Settings!$B$8,$A$1:$P$1,0))&amp;""),""),4)),VALUE(MID(IFERROR(TRIM(INDEX($A162:$P162,MATCH(Settings!$B$8,$A$1:$P$1,0))&amp;""),""),6,2)),VALUE(MID(IFERROR(TRIM(INDEX($A162:$P162,MATCH(Settings!$B$8,$A$1:$P$1,0))&amp;""),""),9,2)))+TIME(VALUE(MID(IFERROR(TRIM(INDEX($A162:$P162,MATCH(Settings!$B$8,$A$1:$P$1,0))&amp;""),""),12,2)),VALUE(MID(IFERROR(TRIM(INDEX($A162:$P162,MATCH(Settings!$B$8,$A$1:$P$1,0))&amp;""),""),15,2)),VALUE(MID(IFERROR(TRIM(INDEX($A162:$P162,MATCH(Settings!$B$8,$A$1:$P$1,0))&amp;""),""),18,2)))),"")),""))</f>
        <v/>
      </c>
      <c r="V162" s="22">
        <f>IF(ISNUMBER($U162),DATE(YEAR($U162),MONTH($U162),1),"")</f>
        <v/>
      </c>
      <c r="W162" s="23">
        <f>IF(IFERROR(TRIM(INDEX($A162:$P162,MATCH(Settings!$B$10,$A$1:$P$1,0))&amp;""),"")&lt;&gt;"",IFERROR(TRIM(INDEX($A162:$P162,MATCH(Settings!$B$10,$A$1:$P$1,0))&amp;""),""),IFERROR(TRIM(INDEX($A162:$P162,MATCH(Settings!$B$11,$A$1:$P$1,0))&amp;""),""))</f>
        <v/>
      </c>
      <c r="X162" s="23">
        <f>IFERROR(TRIM(INDEX($A162:$P162,MATCH(Settings!$B$11,$A$1:$P$1,0))&amp;""),"")</f>
        <v/>
      </c>
      <c r="Y162" s="23">
        <f>IFERROR(TRIM(INDEX($A162:$P162,MATCH(Settings!$B$12,$A$1:$P$1,0))&amp;""),"")</f>
        <v/>
      </c>
      <c r="Z162" s="23">
        <f>IFERROR(TRIM(INDEX($A162:$P162,MATCH(Settings!$B$15,$A$1:$P$1,0))&amp;""),"")</f>
        <v/>
      </c>
      <c r="AA162" s="24">
        <f>IFERROR(IF(TRIM(INDEX($A162:$P162,MATCH(Settings!$B$13,$A$1:$P$1,0))&amp;"")="","",VALUE(TRIM(INDEX($A162:$P162,MATCH(Settings!$B$13,$A$1:$P$1,0))&amp;""))),"")</f>
        <v/>
      </c>
      <c r="AB162" s="24">
        <f>IF(NOT(ISNUMBER($AA162)),"",IF(TRIM($R162&amp;"")="Yes",$AA162,0))</f>
        <v/>
      </c>
      <c r="AC162" s="25">
        <f>IF(OR(NOT(ISNUMBER($AB162)),NOT(ISNUMBER(Settings!$D$2))),"",$AB162*Settings!$D$2)</f>
        <v/>
      </c>
      <c r="AD162" s="23">
        <f>IF(AND($AE162="",IFERROR(TRIM(INDEX($A162:$P162,MATCH(Settings!$B$13,$A$1:$P$1,0))&amp;""),"")=""),"",IF((IF($AE162="","; no name or email","")&amp;IF(IFERROR(TRIM(INDEX($A162:$P162,MATCH(Settings!$B$13,$A$1:$P$1,0))&amp;""),"")="","; no hours",IF(NOT(ISNUMBER($AA162)),"; hours not a number",IF($AA162&lt;=0,"; hours zero or less",IF(AND(ISNUMBER(Settings!$D$3),$AA162&gt;Settings!$D$3),"; over "&amp;Settings!$D$3&amp;" hours",""))))&amp;IF(NOT(ISNUMBER($U162)),"; no date",IF($U162&gt;TODAY(),"; date in the future",""))&amp;IF(AND($AE162&lt;&gt;"",ISNUMBER($U162)),IF(COUNTIFS($AE$2:$AE$1001,$AE162,$U$2:$U$1001,$U162,$Y$2:$Y$1001,$Y162)&gt;1,"; possible duplicate",""),""))="","OK",MID(IF($AE162="","; no name or email","")&amp;IF(IFERROR(TRIM(INDEX($A162:$P162,MATCH(Settings!$B$13,$A$1:$P$1,0))&amp;""),"")="","; no hours",IF(NOT(ISNUMBER($AA162)),"; hours not a number",IF($AA162&lt;=0,"; hours zero or less",IF(AND(ISNUMBER(Settings!$D$3),$AA162&gt;Settings!$D$3),"; over "&amp;Settings!$D$3&amp;" hours",""))))&amp;IF(NOT(ISNUMBER($U162)),"; no date",IF($U162&gt;TODAY(),"; date in the future",""))&amp;IF(AND($AE162&lt;&gt;"",ISNUMBER($U162)),IF(COUNTIFS($AE$2:$AE$1001,$AE162,$U$2:$U$1001,$U162,$Y$2:$Y$1001,$Y162)&gt;1,"; possible duplicate",""),""),3,300)))</f>
        <v/>
      </c>
      <c r="AE162" s="26">
        <f>IF(IFERROR(TRIM(INDEX($A162:$P162,MATCH(Settings!$B$11,$A$1:$P$1,0))&amp;""),"")&lt;&gt;"",LOWER(IFERROR(TRIM(INDEX($A162:$P162,MATCH(Settings!$B$11,$A$1:$P$1,0))&amp;""),"")),LOWER(IFERROR(TRIM(INDEX($A162:$P162,MATCH(Settings!$B$10,$A$1:$P$1,0))&amp;""),"")))</f>
        <v/>
      </c>
      <c r="AF162" s="26">
        <f>IF($AE162="","",IF(COUNTIF($AE$2:$AE162,$AE162)=1,MAX($AF$1:$AF161)+1,""))</f>
        <v/>
      </c>
      <c r="AG162" s="26">
        <f>IF(OR($AE162="",NOT(ISNUMBER($V162))),"",IF(COUNTIFS($AE$2:$AE162,$AE162,$V$2:$V162,$V162)=1,1,0))</f>
        <v/>
      </c>
      <c r="AH162" s="26">
        <f>IF(ISNUMBER($U162),$U162,0)</f>
        <v/>
      </c>
    </row>
    <row r="163">
      <c r="R163" s="27" t="n"/>
      <c r="S163" s="27" t="n"/>
      <c r="U163" s="21">
        <f>IF(ISNUMBER(IFERROR(IF(TRIM(INDEX($A163:$P163,MATCH(Settings!$B$9,$A$1:$P$1,0))&amp;"")="","",IF(ISNUMBER(INDEX($A163:$P163,MATCH(Settings!$B$9,$A$1:$P$1,0))),INT(INDEX($A163:$P163,MATCH(Settings!$B$9,$A$1:$P$1,0))),DATE(VALUE(LEFT(INDEX($A163:$P163,MATCH(Settings!$B$9,$A$1:$P$1,0)),4)),VALUE(MID(INDEX($A163:$P163,MATCH(Settings!$B$9,$A$1:$P$1,0)),6,2)),VALUE(MID(INDEX($A163:$P163,MATCH(Settings!$B$9,$A$1:$P$1,0)),9,2))))),"")),IFERROR(IF(TRIM(INDEX($A163:$P163,MATCH(Settings!$B$9,$A$1:$P$1,0))&amp;"")="","",IF(ISNUMBER(INDEX($A163:$P163,MATCH(Settings!$B$9,$A$1:$P$1,0))),INT(INDEX($A163:$P163,MATCH(Settings!$B$9,$A$1:$P$1,0))),DATE(VALUE(LEFT(INDEX($A163:$P163,MATCH(Settings!$B$9,$A$1:$P$1,0)),4)),VALUE(MID(INDEX($A163:$P163,MATCH(Settings!$B$9,$A$1:$P$1,0)),6,2)),VALUE(MID(INDEX($A163:$P163,MATCH(Settings!$B$9,$A$1:$P$1,0)),9,2))))),""),IFERROR(INT(IFERROR(IF(ISNUMBER(INDEX($A163:$P163,MATCH(Settings!$B$8,$A$1:$P$1,0))),INDEX($A163:$P163,MATCH(Settings!$B$8,$A$1:$P$1,0)),DATE(VALUE(LEFT(IFERROR(TRIM(INDEX($A163:$P163,MATCH(Settings!$B$8,$A$1:$P$1,0))&amp;""),""),4)),VALUE(MID(IFERROR(TRIM(INDEX($A163:$P163,MATCH(Settings!$B$8,$A$1:$P$1,0))&amp;""),""),6,2)),VALUE(MID(IFERROR(TRIM(INDEX($A163:$P163,MATCH(Settings!$B$8,$A$1:$P$1,0))&amp;""),""),9,2)))+TIME(VALUE(MID(IFERROR(TRIM(INDEX($A163:$P163,MATCH(Settings!$B$8,$A$1:$P$1,0))&amp;""),""),12,2)),VALUE(MID(IFERROR(TRIM(INDEX($A163:$P163,MATCH(Settings!$B$8,$A$1:$P$1,0))&amp;""),""),15,2)),VALUE(MID(IFERROR(TRIM(INDEX($A163:$P163,MATCH(Settings!$B$8,$A$1:$P$1,0))&amp;""),""),18,2)))),"")),""))</f>
        <v/>
      </c>
      <c r="V163" s="22">
        <f>IF(ISNUMBER($U163),DATE(YEAR($U163),MONTH($U163),1),"")</f>
        <v/>
      </c>
      <c r="W163" s="23">
        <f>IF(IFERROR(TRIM(INDEX($A163:$P163,MATCH(Settings!$B$10,$A$1:$P$1,0))&amp;""),"")&lt;&gt;"",IFERROR(TRIM(INDEX($A163:$P163,MATCH(Settings!$B$10,$A$1:$P$1,0))&amp;""),""),IFERROR(TRIM(INDEX($A163:$P163,MATCH(Settings!$B$11,$A$1:$P$1,0))&amp;""),""))</f>
        <v/>
      </c>
      <c r="X163" s="23">
        <f>IFERROR(TRIM(INDEX($A163:$P163,MATCH(Settings!$B$11,$A$1:$P$1,0))&amp;""),"")</f>
        <v/>
      </c>
      <c r="Y163" s="23">
        <f>IFERROR(TRIM(INDEX($A163:$P163,MATCH(Settings!$B$12,$A$1:$P$1,0))&amp;""),"")</f>
        <v/>
      </c>
      <c r="Z163" s="23">
        <f>IFERROR(TRIM(INDEX($A163:$P163,MATCH(Settings!$B$15,$A$1:$P$1,0))&amp;""),"")</f>
        <v/>
      </c>
      <c r="AA163" s="24">
        <f>IFERROR(IF(TRIM(INDEX($A163:$P163,MATCH(Settings!$B$13,$A$1:$P$1,0))&amp;"")="","",VALUE(TRIM(INDEX($A163:$P163,MATCH(Settings!$B$13,$A$1:$P$1,0))&amp;""))),"")</f>
        <v/>
      </c>
      <c r="AB163" s="24">
        <f>IF(NOT(ISNUMBER($AA163)),"",IF(TRIM($R163&amp;"")="Yes",$AA163,0))</f>
        <v/>
      </c>
      <c r="AC163" s="25">
        <f>IF(OR(NOT(ISNUMBER($AB163)),NOT(ISNUMBER(Settings!$D$2))),"",$AB163*Settings!$D$2)</f>
        <v/>
      </c>
      <c r="AD163" s="23">
        <f>IF(AND($AE163="",IFERROR(TRIM(INDEX($A163:$P163,MATCH(Settings!$B$13,$A$1:$P$1,0))&amp;""),"")=""),"",IF((IF($AE163="","; no name or email","")&amp;IF(IFERROR(TRIM(INDEX($A163:$P163,MATCH(Settings!$B$13,$A$1:$P$1,0))&amp;""),"")="","; no hours",IF(NOT(ISNUMBER($AA163)),"; hours not a number",IF($AA163&lt;=0,"; hours zero or less",IF(AND(ISNUMBER(Settings!$D$3),$AA163&gt;Settings!$D$3),"; over "&amp;Settings!$D$3&amp;" hours",""))))&amp;IF(NOT(ISNUMBER($U163)),"; no date",IF($U163&gt;TODAY(),"; date in the future",""))&amp;IF(AND($AE163&lt;&gt;"",ISNUMBER($U163)),IF(COUNTIFS($AE$2:$AE$1001,$AE163,$U$2:$U$1001,$U163,$Y$2:$Y$1001,$Y163)&gt;1,"; possible duplicate",""),""))="","OK",MID(IF($AE163="","; no name or email","")&amp;IF(IFERROR(TRIM(INDEX($A163:$P163,MATCH(Settings!$B$13,$A$1:$P$1,0))&amp;""),"")="","; no hours",IF(NOT(ISNUMBER($AA163)),"; hours not a number",IF($AA163&lt;=0,"; hours zero or less",IF(AND(ISNUMBER(Settings!$D$3),$AA163&gt;Settings!$D$3),"; over "&amp;Settings!$D$3&amp;" hours",""))))&amp;IF(NOT(ISNUMBER($U163)),"; no date",IF($U163&gt;TODAY(),"; date in the future",""))&amp;IF(AND($AE163&lt;&gt;"",ISNUMBER($U163)),IF(COUNTIFS($AE$2:$AE$1001,$AE163,$U$2:$U$1001,$U163,$Y$2:$Y$1001,$Y163)&gt;1,"; possible duplicate",""),""),3,300)))</f>
        <v/>
      </c>
      <c r="AE163" s="26">
        <f>IF(IFERROR(TRIM(INDEX($A163:$P163,MATCH(Settings!$B$11,$A$1:$P$1,0))&amp;""),"")&lt;&gt;"",LOWER(IFERROR(TRIM(INDEX($A163:$P163,MATCH(Settings!$B$11,$A$1:$P$1,0))&amp;""),"")),LOWER(IFERROR(TRIM(INDEX($A163:$P163,MATCH(Settings!$B$10,$A$1:$P$1,0))&amp;""),"")))</f>
        <v/>
      </c>
      <c r="AF163" s="26">
        <f>IF($AE163="","",IF(COUNTIF($AE$2:$AE163,$AE163)=1,MAX($AF$1:$AF162)+1,""))</f>
        <v/>
      </c>
      <c r="AG163" s="26">
        <f>IF(OR($AE163="",NOT(ISNUMBER($V163))),"",IF(COUNTIFS($AE$2:$AE163,$AE163,$V$2:$V163,$V163)=1,1,0))</f>
        <v/>
      </c>
      <c r="AH163" s="26">
        <f>IF(ISNUMBER($U163),$U163,0)</f>
        <v/>
      </c>
    </row>
    <row r="164">
      <c r="R164" s="27" t="n"/>
      <c r="S164" s="27" t="n"/>
      <c r="U164" s="21">
        <f>IF(ISNUMBER(IFERROR(IF(TRIM(INDEX($A164:$P164,MATCH(Settings!$B$9,$A$1:$P$1,0))&amp;"")="","",IF(ISNUMBER(INDEX($A164:$P164,MATCH(Settings!$B$9,$A$1:$P$1,0))),INT(INDEX($A164:$P164,MATCH(Settings!$B$9,$A$1:$P$1,0))),DATE(VALUE(LEFT(INDEX($A164:$P164,MATCH(Settings!$B$9,$A$1:$P$1,0)),4)),VALUE(MID(INDEX($A164:$P164,MATCH(Settings!$B$9,$A$1:$P$1,0)),6,2)),VALUE(MID(INDEX($A164:$P164,MATCH(Settings!$B$9,$A$1:$P$1,0)),9,2))))),"")),IFERROR(IF(TRIM(INDEX($A164:$P164,MATCH(Settings!$B$9,$A$1:$P$1,0))&amp;"")="","",IF(ISNUMBER(INDEX($A164:$P164,MATCH(Settings!$B$9,$A$1:$P$1,0))),INT(INDEX($A164:$P164,MATCH(Settings!$B$9,$A$1:$P$1,0))),DATE(VALUE(LEFT(INDEX($A164:$P164,MATCH(Settings!$B$9,$A$1:$P$1,0)),4)),VALUE(MID(INDEX($A164:$P164,MATCH(Settings!$B$9,$A$1:$P$1,0)),6,2)),VALUE(MID(INDEX($A164:$P164,MATCH(Settings!$B$9,$A$1:$P$1,0)),9,2))))),""),IFERROR(INT(IFERROR(IF(ISNUMBER(INDEX($A164:$P164,MATCH(Settings!$B$8,$A$1:$P$1,0))),INDEX($A164:$P164,MATCH(Settings!$B$8,$A$1:$P$1,0)),DATE(VALUE(LEFT(IFERROR(TRIM(INDEX($A164:$P164,MATCH(Settings!$B$8,$A$1:$P$1,0))&amp;""),""),4)),VALUE(MID(IFERROR(TRIM(INDEX($A164:$P164,MATCH(Settings!$B$8,$A$1:$P$1,0))&amp;""),""),6,2)),VALUE(MID(IFERROR(TRIM(INDEX($A164:$P164,MATCH(Settings!$B$8,$A$1:$P$1,0))&amp;""),""),9,2)))+TIME(VALUE(MID(IFERROR(TRIM(INDEX($A164:$P164,MATCH(Settings!$B$8,$A$1:$P$1,0))&amp;""),""),12,2)),VALUE(MID(IFERROR(TRIM(INDEX($A164:$P164,MATCH(Settings!$B$8,$A$1:$P$1,0))&amp;""),""),15,2)),VALUE(MID(IFERROR(TRIM(INDEX($A164:$P164,MATCH(Settings!$B$8,$A$1:$P$1,0))&amp;""),""),18,2)))),"")),""))</f>
        <v/>
      </c>
      <c r="V164" s="22">
        <f>IF(ISNUMBER($U164),DATE(YEAR($U164),MONTH($U164),1),"")</f>
        <v/>
      </c>
      <c r="W164" s="23">
        <f>IF(IFERROR(TRIM(INDEX($A164:$P164,MATCH(Settings!$B$10,$A$1:$P$1,0))&amp;""),"")&lt;&gt;"",IFERROR(TRIM(INDEX($A164:$P164,MATCH(Settings!$B$10,$A$1:$P$1,0))&amp;""),""),IFERROR(TRIM(INDEX($A164:$P164,MATCH(Settings!$B$11,$A$1:$P$1,0))&amp;""),""))</f>
        <v/>
      </c>
      <c r="X164" s="23">
        <f>IFERROR(TRIM(INDEX($A164:$P164,MATCH(Settings!$B$11,$A$1:$P$1,0))&amp;""),"")</f>
        <v/>
      </c>
      <c r="Y164" s="23">
        <f>IFERROR(TRIM(INDEX($A164:$P164,MATCH(Settings!$B$12,$A$1:$P$1,0))&amp;""),"")</f>
        <v/>
      </c>
      <c r="Z164" s="23">
        <f>IFERROR(TRIM(INDEX($A164:$P164,MATCH(Settings!$B$15,$A$1:$P$1,0))&amp;""),"")</f>
        <v/>
      </c>
      <c r="AA164" s="24">
        <f>IFERROR(IF(TRIM(INDEX($A164:$P164,MATCH(Settings!$B$13,$A$1:$P$1,0))&amp;"")="","",VALUE(TRIM(INDEX($A164:$P164,MATCH(Settings!$B$13,$A$1:$P$1,0))&amp;""))),"")</f>
        <v/>
      </c>
      <c r="AB164" s="24">
        <f>IF(NOT(ISNUMBER($AA164)),"",IF(TRIM($R164&amp;"")="Yes",$AA164,0))</f>
        <v/>
      </c>
      <c r="AC164" s="25">
        <f>IF(OR(NOT(ISNUMBER($AB164)),NOT(ISNUMBER(Settings!$D$2))),"",$AB164*Settings!$D$2)</f>
        <v/>
      </c>
      <c r="AD164" s="23">
        <f>IF(AND($AE164="",IFERROR(TRIM(INDEX($A164:$P164,MATCH(Settings!$B$13,$A$1:$P$1,0))&amp;""),"")=""),"",IF((IF($AE164="","; no name or email","")&amp;IF(IFERROR(TRIM(INDEX($A164:$P164,MATCH(Settings!$B$13,$A$1:$P$1,0))&amp;""),"")="","; no hours",IF(NOT(ISNUMBER($AA164)),"; hours not a number",IF($AA164&lt;=0,"; hours zero or less",IF(AND(ISNUMBER(Settings!$D$3),$AA164&gt;Settings!$D$3),"; over "&amp;Settings!$D$3&amp;" hours",""))))&amp;IF(NOT(ISNUMBER($U164)),"; no date",IF($U164&gt;TODAY(),"; date in the future",""))&amp;IF(AND($AE164&lt;&gt;"",ISNUMBER($U164)),IF(COUNTIFS($AE$2:$AE$1001,$AE164,$U$2:$U$1001,$U164,$Y$2:$Y$1001,$Y164)&gt;1,"; possible duplicate",""),""))="","OK",MID(IF($AE164="","; no name or email","")&amp;IF(IFERROR(TRIM(INDEX($A164:$P164,MATCH(Settings!$B$13,$A$1:$P$1,0))&amp;""),"")="","; no hours",IF(NOT(ISNUMBER($AA164)),"; hours not a number",IF($AA164&lt;=0,"; hours zero or less",IF(AND(ISNUMBER(Settings!$D$3),$AA164&gt;Settings!$D$3),"; over "&amp;Settings!$D$3&amp;" hours",""))))&amp;IF(NOT(ISNUMBER($U164)),"; no date",IF($U164&gt;TODAY(),"; date in the future",""))&amp;IF(AND($AE164&lt;&gt;"",ISNUMBER($U164)),IF(COUNTIFS($AE$2:$AE$1001,$AE164,$U$2:$U$1001,$U164,$Y$2:$Y$1001,$Y164)&gt;1,"; possible duplicate",""),""),3,300)))</f>
        <v/>
      </c>
      <c r="AE164" s="26">
        <f>IF(IFERROR(TRIM(INDEX($A164:$P164,MATCH(Settings!$B$11,$A$1:$P$1,0))&amp;""),"")&lt;&gt;"",LOWER(IFERROR(TRIM(INDEX($A164:$P164,MATCH(Settings!$B$11,$A$1:$P$1,0))&amp;""),"")),LOWER(IFERROR(TRIM(INDEX($A164:$P164,MATCH(Settings!$B$10,$A$1:$P$1,0))&amp;""),"")))</f>
        <v/>
      </c>
      <c r="AF164" s="26">
        <f>IF($AE164="","",IF(COUNTIF($AE$2:$AE164,$AE164)=1,MAX($AF$1:$AF163)+1,""))</f>
        <v/>
      </c>
      <c r="AG164" s="26">
        <f>IF(OR($AE164="",NOT(ISNUMBER($V164))),"",IF(COUNTIFS($AE$2:$AE164,$AE164,$V$2:$V164,$V164)=1,1,0))</f>
        <v/>
      </c>
      <c r="AH164" s="26">
        <f>IF(ISNUMBER($U164),$U164,0)</f>
        <v/>
      </c>
    </row>
    <row r="165">
      <c r="R165" s="27" t="n"/>
      <c r="S165" s="27" t="n"/>
      <c r="U165" s="21">
        <f>IF(ISNUMBER(IFERROR(IF(TRIM(INDEX($A165:$P165,MATCH(Settings!$B$9,$A$1:$P$1,0))&amp;"")="","",IF(ISNUMBER(INDEX($A165:$P165,MATCH(Settings!$B$9,$A$1:$P$1,0))),INT(INDEX($A165:$P165,MATCH(Settings!$B$9,$A$1:$P$1,0))),DATE(VALUE(LEFT(INDEX($A165:$P165,MATCH(Settings!$B$9,$A$1:$P$1,0)),4)),VALUE(MID(INDEX($A165:$P165,MATCH(Settings!$B$9,$A$1:$P$1,0)),6,2)),VALUE(MID(INDEX($A165:$P165,MATCH(Settings!$B$9,$A$1:$P$1,0)),9,2))))),"")),IFERROR(IF(TRIM(INDEX($A165:$P165,MATCH(Settings!$B$9,$A$1:$P$1,0))&amp;"")="","",IF(ISNUMBER(INDEX($A165:$P165,MATCH(Settings!$B$9,$A$1:$P$1,0))),INT(INDEX($A165:$P165,MATCH(Settings!$B$9,$A$1:$P$1,0))),DATE(VALUE(LEFT(INDEX($A165:$P165,MATCH(Settings!$B$9,$A$1:$P$1,0)),4)),VALUE(MID(INDEX($A165:$P165,MATCH(Settings!$B$9,$A$1:$P$1,0)),6,2)),VALUE(MID(INDEX($A165:$P165,MATCH(Settings!$B$9,$A$1:$P$1,0)),9,2))))),""),IFERROR(INT(IFERROR(IF(ISNUMBER(INDEX($A165:$P165,MATCH(Settings!$B$8,$A$1:$P$1,0))),INDEX($A165:$P165,MATCH(Settings!$B$8,$A$1:$P$1,0)),DATE(VALUE(LEFT(IFERROR(TRIM(INDEX($A165:$P165,MATCH(Settings!$B$8,$A$1:$P$1,0))&amp;""),""),4)),VALUE(MID(IFERROR(TRIM(INDEX($A165:$P165,MATCH(Settings!$B$8,$A$1:$P$1,0))&amp;""),""),6,2)),VALUE(MID(IFERROR(TRIM(INDEX($A165:$P165,MATCH(Settings!$B$8,$A$1:$P$1,0))&amp;""),""),9,2)))+TIME(VALUE(MID(IFERROR(TRIM(INDEX($A165:$P165,MATCH(Settings!$B$8,$A$1:$P$1,0))&amp;""),""),12,2)),VALUE(MID(IFERROR(TRIM(INDEX($A165:$P165,MATCH(Settings!$B$8,$A$1:$P$1,0))&amp;""),""),15,2)),VALUE(MID(IFERROR(TRIM(INDEX($A165:$P165,MATCH(Settings!$B$8,$A$1:$P$1,0))&amp;""),""),18,2)))),"")),""))</f>
        <v/>
      </c>
      <c r="V165" s="22">
        <f>IF(ISNUMBER($U165),DATE(YEAR($U165),MONTH($U165),1),"")</f>
        <v/>
      </c>
      <c r="W165" s="23">
        <f>IF(IFERROR(TRIM(INDEX($A165:$P165,MATCH(Settings!$B$10,$A$1:$P$1,0))&amp;""),"")&lt;&gt;"",IFERROR(TRIM(INDEX($A165:$P165,MATCH(Settings!$B$10,$A$1:$P$1,0))&amp;""),""),IFERROR(TRIM(INDEX($A165:$P165,MATCH(Settings!$B$11,$A$1:$P$1,0))&amp;""),""))</f>
        <v/>
      </c>
      <c r="X165" s="23">
        <f>IFERROR(TRIM(INDEX($A165:$P165,MATCH(Settings!$B$11,$A$1:$P$1,0))&amp;""),"")</f>
        <v/>
      </c>
      <c r="Y165" s="23">
        <f>IFERROR(TRIM(INDEX($A165:$P165,MATCH(Settings!$B$12,$A$1:$P$1,0))&amp;""),"")</f>
        <v/>
      </c>
      <c r="Z165" s="23">
        <f>IFERROR(TRIM(INDEX($A165:$P165,MATCH(Settings!$B$15,$A$1:$P$1,0))&amp;""),"")</f>
        <v/>
      </c>
      <c r="AA165" s="24">
        <f>IFERROR(IF(TRIM(INDEX($A165:$P165,MATCH(Settings!$B$13,$A$1:$P$1,0))&amp;"")="","",VALUE(TRIM(INDEX($A165:$P165,MATCH(Settings!$B$13,$A$1:$P$1,0))&amp;""))),"")</f>
        <v/>
      </c>
      <c r="AB165" s="24">
        <f>IF(NOT(ISNUMBER($AA165)),"",IF(TRIM($R165&amp;"")="Yes",$AA165,0))</f>
        <v/>
      </c>
      <c r="AC165" s="25">
        <f>IF(OR(NOT(ISNUMBER($AB165)),NOT(ISNUMBER(Settings!$D$2))),"",$AB165*Settings!$D$2)</f>
        <v/>
      </c>
      <c r="AD165" s="23">
        <f>IF(AND($AE165="",IFERROR(TRIM(INDEX($A165:$P165,MATCH(Settings!$B$13,$A$1:$P$1,0))&amp;""),"")=""),"",IF((IF($AE165="","; no name or email","")&amp;IF(IFERROR(TRIM(INDEX($A165:$P165,MATCH(Settings!$B$13,$A$1:$P$1,0))&amp;""),"")="","; no hours",IF(NOT(ISNUMBER($AA165)),"; hours not a number",IF($AA165&lt;=0,"; hours zero or less",IF(AND(ISNUMBER(Settings!$D$3),$AA165&gt;Settings!$D$3),"; over "&amp;Settings!$D$3&amp;" hours",""))))&amp;IF(NOT(ISNUMBER($U165)),"; no date",IF($U165&gt;TODAY(),"; date in the future",""))&amp;IF(AND($AE165&lt;&gt;"",ISNUMBER($U165)),IF(COUNTIFS($AE$2:$AE$1001,$AE165,$U$2:$U$1001,$U165,$Y$2:$Y$1001,$Y165)&gt;1,"; possible duplicate",""),""))="","OK",MID(IF($AE165="","; no name or email","")&amp;IF(IFERROR(TRIM(INDEX($A165:$P165,MATCH(Settings!$B$13,$A$1:$P$1,0))&amp;""),"")="","; no hours",IF(NOT(ISNUMBER($AA165)),"; hours not a number",IF($AA165&lt;=0,"; hours zero or less",IF(AND(ISNUMBER(Settings!$D$3),$AA165&gt;Settings!$D$3),"; over "&amp;Settings!$D$3&amp;" hours",""))))&amp;IF(NOT(ISNUMBER($U165)),"; no date",IF($U165&gt;TODAY(),"; date in the future",""))&amp;IF(AND($AE165&lt;&gt;"",ISNUMBER($U165)),IF(COUNTIFS($AE$2:$AE$1001,$AE165,$U$2:$U$1001,$U165,$Y$2:$Y$1001,$Y165)&gt;1,"; possible duplicate",""),""),3,300)))</f>
        <v/>
      </c>
      <c r="AE165" s="26">
        <f>IF(IFERROR(TRIM(INDEX($A165:$P165,MATCH(Settings!$B$11,$A$1:$P$1,0))&amp;""),"")&lt;&gt;"",LOWER(IFERROR(TRIM(INDEX($A165:$P165,MATCH(Settings!$B$11,$A$1:$P$1,0))&amp;""),"")),LOWER(IFERROR(TRIM(INDEX($A165:$P165,MATCH(Settings!$B$10,$A$1:$P$1,0))&amp;""),"")))</f>
        <v/>
      </c>
      <c r="AF165" s="26">
        <f>IF($AE165="","",IF(COUNTIF($AE$2:$AE165,$AE165)=1,MAX($AF$1:$AF164)+1,""))</f>
        <v/>
      </c>
      <c r="AG165" s="26">
        <f>IF(OR($AE165="",NOT(ISNUMBER($V165))),"",IF(COUNTIFS($AE$2:$AE165,$AE165,$V$2:$V165,$V165)=1,1,0))</f>
        <v/>
      </c>
      <c r="AH165" s="26">
        <f>IF(ISNUMBER($U165),$U165,0)</f>
        <v/>
      </c>
    </row>
    <row r="166">
      <c r="R166" s="27" t="n"/>
      <c r="S166" s="27" t="n"/>
      <c r="U166" s="21">
        <f>IF(ISNUMBER(IFERROR(IF(TRIM(INDEX($A166:$P166,MATCH(Settings!$B$9,$A$1:$P$1,0))&amp;"")="","",IF(ISNUMBER(INDEX($A166:$P166,MATCH(Settings!$B$9,$A$1:$P$1,0))),INT(INDEX($A166:$P166,MATCH(Settings!$B$9,$A$1:$P$1,0))),DATE(VALUE(LEFT(INDEX($A166:$P166,MATCH(Settings!$B$9,$A$1:$P$1,0)),4)),VALUE(MID(INDEX($A166:$P166,MATCH(Settings!$B$9,$A$1:$P$1,0)),6,2)),VALUE(MID(INDEX($A166:$P166,MATCH(Settings!$B$9,$A$1:$P$1,0)),9,2))))),"")),IFERROR(IF(TRIM(INDEX($A166:$P166,MATCH(Settings!$B$9,$A$1:$P$1,0))&amp;"")="","",IF(ISNUMBER(INDEX($A166:$P166,MATCH(Settings!$B$9,$A$1:$P$1,0))),INT(INDEX($A166:$P166,MATCH(Settings!$B$9,$A$1:$P$1,0))),DATE(VALUE(LEFT(INDEX($A166:$P166,MATCH(Settings!$B$9,$A$1:$P$1,0)),4)),VALUE(MID(INDEX($A166:$P166,MATCH(Settings!$B$9,$A$1:$P$1,0)),6,2)),VALUE(MID(INDEX($A166:$P166,MATCH(Settings!$B$9,$A$1:$P$1,0)),9,2))))),""),IFERROR(INT(IFERROR(IF(ISNUMBER(INDEX($A166:$P166,MATCH(Settings!$B$8,$A$1:$P$1,0))),INDEX($A166:$P166,MATCH(Settings!$B$8,$A$1:$P$1,0)),DATE(VALUE(LEFT(IFERROR(TRIM(INDEX($A166:$P166,MATCH(Settings!$B$8,$A$1:$P$1,0))&amp;""),""),4)),VALUE(MID(IFERROR(TRIM(INDEX($A166:$P166,MATCH(Settings!$B$8,$A$1:$P$1,0))&amp;""),""),6,2)),VALUE(MID(IFERROR(TRIM(INDEX($A166:$P166,MATCH(Settings!$B$8,$A$1:$P$1,0))&amp;""),""),9,2)))+TIME(VALUE(MID(IFERROR(TRIM(INDEX($A166:$P166,MATCH(Settings!$B$8,$A$1:$P$1,0))&amp;""),""),12,2)),VALUE(MID(IFERROR(TRIM(INDEX($A166:$P166,MATCH(Settings!$B$8,$A$1:$P$1,0))&amp;""),""),15,2)),VALUE(MID(IFERROR(TRIM(INDEX($A166:$P166,MATCH(Settings!$B$8,$A$1:$P$1,0))&amp;""),""),18,2)))),"")),""))</f>
        <v/>
      </c>
      <c r="V166" s="22">
        <f>IF(ISNUMBER($U166),DATE(YEAR($U166),MONTH($U166),1),"")</f>
        <v/>
      </c>
      <c r="W166" s="23">
        <f>IF(IFERROR(TRIM(INDEX($A166:$P166,MATCH(Settings!$B$10,$A$1:$P$1,0))&amp;""),"")&lt;&gt;"",IFERROR(TRIM(INDEX($A166:$P166,MATCH(Settings!$B$10,$A$1:$P$1,0))&amp;""),""),IFERROR(TRIM(INDEX($A166:$P166,MATCH(Settings!$B$11,$A$1:$P$1,0))&amp;""),""))</f>
        <v/>
      </c>
      <c r="X166" s="23">
        <f>IFERROR(TRIM(INDEX($A166:$P166,MATCH(Settings!$B$11,$A$1:$P$1,0))&amp;""),"")</f>
        <v/>
      </c>
      <c r="Y166" s="23">
        <f>IFERROR(TRIM(INDEX($A166:$P166,MATCH(Settings!$B$12,$A$1:$P$1,0))&amp;""),"")</f>
        <v/>
      </c>
      <c r="Z166" s="23">
        <f>IFERROR(TRIM(INDEX($A166:$P166,MATCH(Settings!$B$15,$A$1:$P$1,0))&amp;""),"")</f>
        <v/>
      </c>
      <c r="AA166" s="24">
        <f>IFERROR(IF(TRIM(INDEX($A166:$P166,MATCH(Settings!$B$13,$A$1:$P$1,0))&amp;"")="","",VALUE(TRIM(INDEX($A166:$P166,MATCH(Settings!$B$13,$A$1:$P$1,0))&amp;""))),"")</f>
        <v/>
      </c>
      <c r="AB166" s="24">
        <f>IF(NOT(ISNUMBER($AA166)),"",IF(TRIM($R166&amp;"")="Yes",$AA166,0))</f>
        <v/>
      </c>
      <c r="AC166" s="25">
        <f>IF(OR(NOT(ISNUMBER($AB166)),NOT(ISNUMBER(Settings!$D$2))),"",$AB166*Settings!$D$2)</f>
        <v/>
      </c>
      <c r="AD166" s="23">
        <f>IF(AND($AE166="",IFERROR(TRIM(INDEX($A166:$P166,MATCH(Settings!$B$13,$A$1:$P$1,0))&amp;""),"")=""),"",IF((IF($AE166="","; no name or email","")&amp;IF(IFERROR(TRIM(INDEX($A166:$P166,MATCH(Settings!$B$13,$A$1:$P$1,0))&amp;""),"")="","; no hours",IF(NOT(ISNUMBER($AA166)),"; hours not a number",IF($AA166&lt;=0,"; hours zero or less",IF(AND(ISNUMBER(Settings!$D$3),$AA166&gt;Settings!$D$3),"; over "&amp;Settings!$D$3&amp;" hours",""))))&amp;IF(NOT(ISNUMBER($U166)),"; no date",IF($U166&gt;TODAY(),"; date in the future",""))&amp;IF(AND($AE166&lt;&gt;"",ISNUMBER($U166)),IF(COUNTIFS($AE$2:$AE$1001,$AE166,$U$2:$U$1001,$U166,$Y$2:$Y$1001,$Y166)&gt;1,"; possible duplicate",""),""))="","OK",MID(IF($AE166="","; no name or email","")&amp;IF(IFERROR(TRIM(INDEX($A166:$P166,MATCH(Settings!$B$13,$A$1:$P$1,0))&amp;""),"")="","; no hours",IF(NOT(ISNUMBER($AA166)),"; hours not a number",IF($AA166&lt;=0,"; hours zero or less",IF(AND(ISNUMBER(Settings!$D$3),$AA166&gt;Settings!$D$3),"; over "&amp;Settings!$D$3&amp;" hours",""))))&amp;IF(NOT(ISNUMBER($U166)),"; no date",IF($U166&gt;TODAY(),"; date in the future",""))&amp;IF(AND($AE166&lt;&gt;"",ISNUMBER($U166)),IF(COUNTIFS($AE$2:$AE$1001,$AE166,$U$2:$U$1001,$U166,$Y$2:$Y$1001,$Y166)&gt;1,"; possible duplicate",""),""),3,300)))</f>
        <v/>
      </c>
      <c r="AE166" s="26">
        <f>IF(IFERROR(TRIM(INDEX($A166:$P166,MATCH(Settings!$B$11,$A$1:$P$1,0))&amp;""),"")&lt;&gt;"",LOWER(IFERROR(TRIM(INDEX($A166:$P166,MATCH(Settings!$B$11,$A$1:$P$1,0))&amp;""),"")),LOWER(IFERROR(TRIM(INDEX($A166:$P166,MATCH(Settings!$B$10,$A$1:$P$1,0))&amp;""),"")))</f>
        <v/>
      </c>
      <c r="AF166" s="26">
        <f>IF($AE166="","",IF(COUNTIF($AE$2:$AE166,$AE166)=1,MAX($AF$1:$AF165)+1,""))</f>
        <v/>
      </c>
      <c r="AG166" s="26">
        <f>IF(OR($AE166="",NOT(ISNUMBER($V166))),"",IF(COUNTIFS($AE$2:$AE166,$AE166,$V$2:$V166,$V166)=1,1,0))</f>
        <v/>
      </c>
      <c r="AH166" s="26">
        <f>IF(ISNUMBER($U166),$U166,0)</f>
        <v/>
      </c>
    </row>
    <row r="167">
      <c r="R167" s="27" t="n"/>
      <c r="S167" s="27" t="n"/>
      <c r="U167" s="21">
        <f>IF(ISNUMBER(IFERROR(IF(TRIM(INDEX($A167:$P167,MATCH(Settings!$B$9,$A$1:$P$1,0))&amp;"")="","",IF(ISNUMBER(INDEX($A167:$P167,MATCH(Settings!$B$9,$A$1:$P$1,0))),INT(INDEX($A167:$P167,MATCH(Settings!$B$9,$A$1:$P$1,0))),DATE(VALUE(LEFT(INDEX($A167:$P167,MATCH(Settings!$B$9,$A$1:$P$1,0)),4)),VALUE(MID(INDEX($A167:$P167,MATCH(Settings!$B$9,$A$1:$P$1,0)),6,2)),VALUE(MID(INDEX($A167:$P167,MATCH(Settings!$B$9,$A$1:$P$1,0)),9,2))))),"")),IFERROR(IF(TRIM(INDEX($A167:$P167,MATCH(Settings!$B$9,$A$1:$P$1,0))&amp;"")="","",IF(ISNUMBER(INDEX($A167:$P167,MATCH(Settings!$B$9,$A$1:$P$1,0))),INT(INDEX($A167:$P167,MATCH(Settings!$B$9,$A$1:$P$1,0))),DATE(VALUE(LEFT(INDEX($A167:$P167,MATCH(Settings!$B$9,$A$1:$P$1,0)),4)),VALUE(MID(INDEX($A167:$P167,MATCH(Settings!$B$9,$A$1:$P$1,0)),6,2)),VALUE(MID(INDEX($A167:$P167,MATCH(Settings!$B$9,$A$1:$P$1,0)),9,2))))),""),IFERROR(INT(IFERROR(IF(ISNUMBER(INDEX($A167:$P167,MATCH(Settings!$B$8,$A$1:$P$1,0))),INDEX($A167:$P167,MATCH(Settings!$B$8,$A$1:$P$1,0)),DATE(VALUE(LEFT(IFERROR(TRIM(INDEX($A167:$P167,MATCH(Settings!$B$8,$A$1:$P$1,0))&amp;""),""),4)),VALUE(MID(IFERROR(TRIM(INDEX($A167:$P167,MATCH(Settings!$B$8,$A$1:$P$1,0))&amp;""),""),6,2)),VALUE(MID(IFERROR(TRIM(INDEX($A167:$P167,MATCH(Settings!$B$8,$A$1:$P$1,0))&amp;""),""),9,2)))+TIME(VALUE(MID(IFERROR(TRIM(INDEX($A167:$P167,MATCH(Settings!$B$8,$A$1:$P$1,0))&amp;""),""),12,2)),VALUE(MID(IFERROR(TRIM(INDEX($A167:$P167,MATCH(Settings!$B$8,$A$1:$P$1,0))&amp;""),""),15,2)),VALUE(MID(IFERROR(TRIM(INDEX($A167:$P167,MATCH(Settings!$B$8,$A$1:$P$1,0))&amp;""),""),18,2)))),"")),""))</f>
        <v/>
      </c>
      <c r="V167" s="22">
        <f>IF(ISNUMBER($U167),DATE(YEAR($U167),MONTH($U167),1),"")</f>
        <v/>
      </c>
      <c r="W167" s="23">
        <f>IF(IFERROR(TRIM(INDEX($A167:$P167,MATCH(Settings!$B$10,$A$1:$P$1,0))&amp;""),"")&lt;&gt;"",IFERROR(TRIM(INDEX($A167:$P167,MATCH(Settings!$B$10,$A$1:$P$1,0))&amp;""),""),IFERROR(TRIM(INDEX($A167:$P167,MATCH(Settings!$B$11,$A$1:$P$1,0))&amp;""),""))</f>
        <v/>
      </c>
      <c r="X167" s="23">
        <f>IFERROR(TRIM(INDEX($A167:$P167,MATCH(Settings!$B$11,$A$1:$P$1,0))&amp;""),"")</f>
        <v/>
      </c>
      <c r="Y167" s="23">
        <f>IFERROR(TRIM(INDEX($A167:$P167,MATCH(Settings!$B$12,$A$1:$P$1,0))&amp;""),"")</f>
        <v/>
      </c>
      <c r="Z167" s="23">
        <f>IFERROR(TRIM(INDEX($A167:$P167,MATCH(Settings!$B$15,$A$1:$P$1,0))&amp;""),"")</f>
        <v/>
      </c>
      <c r="AA167" s="24">
        <f>IFERROR(IF(TRIM(INDEX($A167:$P167,MATCH(Settings!$B$13,$A$1:$P$1,0))&amp;"")="","",VALUE(TRIM(INDEX($A167:$P167,MATCH(Settings!$B$13,$A$1:$P$1,0))&amp;""))),"")</f>
        <v/>
      </c>
      <c r="AB167" s="24">
        <f>IF(NOT(ISNUMBER($AA167)),"",IF(TRIM($R167&amp;"")="Yes",$AA167,0))</f>
        <v/>
      </c>
      <c r="AC167" s="25">
        <f>IF(OR(NOT(ISNUMBER($AB167)),NOT(ISNUMBER(Settings!$D$2))),"",$AB167*Settings!$D$2)</f>
        <v/>
      </c>
      <c r="AD167" s="23">
        <f>IF(AND($AE167="",IFERROR(TRIM(INDEX($A167:$P167,MATCH(Settings!$B$13,$A$1:$P$1,0))&amp;""),"")=""),"",IF((IF($AE167="","; no name or email","")&amp;IF(IFERROR(TRIM(INDEX($A167:$P167,MATCH(Settings!$B$13,$A$1:$P$1,0))&amp;""),"")="","; no hours",IF(NOT(ISNUMBER($AA167)),"; hours not a number",IF($AA167&lt;=0,"; hours zero or less",IF(AND(ISNUMBER(Settings!$D$3),$AA167&gt;Settings!$D$3),"; over "&amp;Settings!$D$3&amp;" hours",""))))&amp;IF(NOT(ISNUMBER($U167)),"; no date",IF($U167&gt;TODAY(),"; date in the future",""))&amp;IF(AND($AE167&lt;&gt;"",ISNUMBER($U167)),IF(COUNTIFS($AE$2:$AE$1001,$AE167,$U$2:$U$1001,$U167,$Y$2:$Y$1001,$Y167)&gt;1,"; possible duplicate",""),""))="","OK",MID(IF($AE167="","; no name or email","")&amp;IF(IFERROR(TRIM(INDEX($A167:$P167,MATCH(Settings!$B$13,$A$1:$P$1,0))&amp;""),"")="","; no hours",IF(NOT(ISNUMBER($AA167)),"; hours not a number",IF($AA167&lt;=0,"; hours zero or less",IF(AND(ISNUMBER(Settings!$D$3),$AA167&gt;Settings!$D$3),"; over "&amp;Settings!$D$3&amp;" hours",""))))&amp;IF(NOT(ISNUMBER($U167)),"; no date",IF($U167&gt;TODAY(),"; date in the future",""))&amp;IF(AND($AE167&lt;&gt;"",ISNUMBER($U167)),IF(COUNTIFS($AE$2:$AE$1001,$AE167,$U$2:$U$1001,$U167,$Y$2:$Y$1001,$Y167)&gt;1,"; possible duplicate",""),""),3,300)))</f>
        <v/>
      </c>
      <c r="AE167" s="26">
        <f>IF(IFERROR(TRIM(INDEX($A167:$P167,MATCH(Settings!$B$11,$A$1:$P$1,0))&amp;""),"")&lt;&gt;"",LOWER(IFERROR(TRIM(INDEX($A167:$P167,MATCH(Settings!$B$11,$A$1:$P$1,0))&amp;""),"")),LOWER(IFERROR(TRIM(INDEX($A167:$P167,MATCH(Settings!$B$10,$A$1:$P$1,0))&amp;""),"")))</f>
        <v/>
      </c>
      <c r="AF167" s="26">
        <f>IF($AE167="","",IF(COUNTIF($AE$2:$AE167,$AE167)=1,MAX($AF$1:$AF166)+1,""))</f>
        <v/>
      </c>
      <c r="AG167" s="26">
        <f>IF(OR($AE167="",NOT(ISNUMBER($V167))),"",IF(COUNTIFS($AE$2:$AE167,$AE167,$V$2:$V167,$V167)=1,1,0))</f>
        <v/>
      </c>
      <c r="AH167" s="26">
        <f>IF(ISNUMBER($U167),$U167,0)</f>
        <v/>
      </c>
    </row>
    <row r="168">
      <c r="R168" s="27" t="n"/>
      <c r="S168" s="27" t="n"/>
      <c r="U168" s="21">
        <f>IF(ISNUMBER(IFERROR(IF(TRIM(INDEX($A168:$P168,MATCH(Settings!$B$9,$A$1:$P$1,0))&amp;"")="","",IF(ISNUMBER(INDEX($A168:$P168,MATCH(Settings!$B$9,$A$1:$P$1,0))),INT(INDEX($A168:$P168,MATCH(Settings!$B$9,$A$1:$P$1,0))),DATE(VALUE(LEFT(INDEX($A168:$P168,MATCH(Settings!$B$9,$A$1:$P$1,0)),4)),VALUE(MID(INDEX($A168:$P168,MATCH(Settings!$B$9,$A$1:$P$1,0)),6,2)),VALUE(MID(INDEX($A168:$P168,MATCH(Settings!$B$9,$A$1:$P$1,0)),9,2))))),"")),IFERROR(IF(TRIM(INDEX($A168:$P168,MATCH(Settings!$B$9,$A$1:$P$1,0))&amp;"")="","",IF(ISNUMBER(INDEX($A168:$P168,MATCH(Settings!$B$9,$A$1:$P$1,0))),INT(INDEX($A168:$P168,MATCH(Settings!$B$9,$A$1:$P$1,0))),DATE(VALUE(LEFT(INDEX($A168:$P168,MATCH(Settings!$B$9,$A$1:$P$1,0)),4)),VALUE(MID(INDEX($A168:$P168,MATCH(Settings!$B$9,$A$1:$P$1,0)),6,2)),VALUE(MID(INDEX($A168:$P168,MATCH(Settings!$B$9,$A$1:$P$1,0)),9,2))))),""),IFERROR(INT(IFERROR(IF(ISNUMBER(INDEX($A168:$P168,MATCH(Settings!$B$8,$A$1:$P$1,0))),INDEX($A168:$P168,MATCH(Settings!$B$8,$A$1:$P$1,0)),DATE(VALUE(LEFT(IFERROR(TRIM(INDEX($A168:$P168,MATCH(Settings!$B$8,$A$1:$P$1,0))&amp;""),""),4)),VALUE(MID(IFERROR(TRIM(INDEX($A168:$P168,MATCH(Settings!$B$8,$A$1:$P$1,0))&amp;""),""),6,2)),VALUE(MID(IFERROR(TRIM(INDEX($A168:$P168,MATCH(Settings!$B$8,$A$1:$P$1,0))&amp;""),""),9,2)))+TIME(VALUE(MID(IFERROR(TRIM(INDEX($A168:$P168,MATCH(Settings!$B$8,$A$1:$P$1,0))&amp;""),""),12,2)),VALUE(MID(IFERROR(TRIM(INDEX($A168:$P168,MATCH(Settings!$B$8,$A$1:$P$1,0))&amp;""),""),15,2)),VALUE(MID(IFERROR(TRIM(INDEX($A168:$P168,MATCH(Settings!$B$8,$A$1:$P$1,0))&amp;""),""),18,2)))),"")),""))</f>
        <v/>
      </c>
      <c r="V168" s="22">
        <f>IF(ISNUMBER($U168),DATE(YEAR($U168),MONTH($U168),1),"")</f>
        <v/>
      </c>
      <c r="W168" s="23">
        <f>IF(IFERROR(TRIM(INDEX($A168:$P168,MATCH(Settings!$B$10,$A$1:$P$1,0))&amp;""),"")&lt;&gt;"",IFERROR(TRIM(INDEX($A168:$P168,MATCH(Settings!$B$10,$A$1:$P$1,0))&amp;""),""),IFERROR(TRIM(INDEX($A168:$P168,MATCH(Settings!$B$11,$A$1:$P$1,0))&amp;""),""))</f>
        <v/>
      </c>
      <c r="X168" s="23">
        <f>IFERROR(TRIM(INDEX($A168:$P168,MATCH(Settings!$B$11,$A$1:$P$1,0))&amp;""),"")</f>
        <v/>
      </c>
      <c r="Y168" s="23">
        <f>IFERROR(TRIM(INDEX($A168:$P168,MATCH(Settings!$B$12,$A$1:$P$1,0))&amp;""),"")</f>
        <v/>
      </c>
      <c r="Z168" s="23">
        <f>IFERROR(TRIM(INDEX($A168:$P168,MATCH(Settings!$B$15,$A$1:$P$1,0))&amp;""),"")</f>
        <v/>
      </c>
      <c r="AA168" s="24">
        <f>IFERROR(IF(TRIM(INDEX($A168:$P168,MATCH(Settings!$B$13,$A$1:$P$1,0))&amp;"")="","",VALUE(TRIM(INDEX($A168:$P168,MATCH(Settings!$B$13,$A$1:$P$1,0))&amp;""))),"")</f>
        <v/>
      </c>
      <c r="AB168" s="24">
        <f>IF(NOT(ISNUMBER($AA168)),"",IF(TRIM($R168&amp;"")="Yes",$AA168,0))</f>
        <v/>
      </c>
      <c r="AC168" s="25">
        <f>IF(OR(NOT(ISNUMBER($AB168)),NOT(ISNUMBER(Settings!$D$2))),"",$AB168*Settings!$D$2)</f>
        <v/>
      </c>
      <c r="AD168" s="23">
        <f>IF(AND($AE168="",IFERROR(TRIM(INDEX($A168:$P168,MATCH(Settings!$B$13,$A$1:$P$1,0))&amp;""),"")=""),"",IF((IF($AE168="","; no name or email","")&amp;IF(IFERROR(TRIM(INDEX($A168:$P168,MATCH(Settings!$B$13,$A$1:$P$1,0))&amp;""),"")="","; no hours",IF(NOT(ISNUMBER($AA168)),"; hours not a number",IF($AA168&lt;=0,"; hours zero or less",IF(AND(ISNUMBER(Settings!$D$3),$AA168&gt;Settings!$D$3),"; over "&amp;Settings!$D$3&amp;" hours",""))))&amp;IF(NOT(ISNUMBER($U168)),"; no date",IF($U168&gt;TODAY(),"; date in the future",""))&amp;IF(AND($AE168&lt;&gt;"",ISNUMBER($U168)),IF(COUNTIFS($AE$2:$AE$1001,$AE168,$U$2:$U$1001,$U168,$Y$2:$Y$1001,$Y168)&gt;1,"; possible duplicate",""),""))="","OK",MID(IF($AE168="","; no name or email","")&amp;IF(IFERROR(TRIM(INDEX($A168:$P168,MATCH(Settings!$B$13,$A$1:$P$1,0))&amp;""),"")="","; no hours",IF(NOT(ISNUMBER($AA168)),"; hours not a number",IF($AA168&lt;=0,"; hours zero or less",IF(AND(ISNUMBER(Settings!$D$3),$AA168&gt;Settings!$D$3),"; over "&amp;Settings!$D$3&amp;" hours",""))))&amp;IF(NOT(ISNUMBER($U168)),"; no date",IF($U168&gt;TODAY(),"; date in the future",""))&amp;IF(AND($AE168&lt;&gt;"",ISNUMBER($U168)),IF(COUNTIFS($AE$2:$AE$1001,$AE168,$U$2:$U$1001,$U168,$Y$2:$Y$1001,$Y168)&gt;1,"; possible duplicate",""),""),3,300)))</f>
        <v/>
      </c>
      <c r="AE168" s="26">
        <f>IF(IFERROR(TRIM(INDEX($A168:$P168,MATCH(Settings!$B$11,$A$1:$P$1,0))&amp;""),"")&lt;&gt;"",LOWER(IFERROR(TRIM(INDEX($A168:$P168,MATCH(Settings!$B$11,$A$1:$P$1,0))&amp;""),"")),LOWER(IFERROR(TRIM(INDEX($A168:$P168,MATCH(Settings!$B$10,$A$1:$P$1,0))&amp;""),"")))</f>
        <v/>
      </c>
      <c r="AF168" s="26">
        <f>IF($AE168="","",IF(COUNTIF($AE$2:$AE168,$AE168)=1,MAX($AF$1:$AF167)+1,""))</f>
        <v/>
      </c>
      <c r="AG168" s="26">
        <f>IF(OR($AE168="",NOT(ISNUMBER($V168))),"",IF(COUNTIFS($AE$2:$AE168,$AE168,$V$2:$V168,$V168)=1,1,0))</f>
        <v/>
      </c>
      <c r="AH168" s="26">
        <f>IF(ISNUMBER($U168),$U168,0)</f>
        <v/>
      </c>
    </row>
    <row r="169">
      <c r="R169" s="27" t="n"/>
      <c r="S169" s="27" t="n"/>
      <c r="U169" s="21">
        <f>IF(ISNUMBER(IFERROR(IF(TRIM(INDEX($A169:$P169,MATCH(Settings!$B$9,$A$1:$P$1,0))&amp;"")="","",IF(ISNUMBER(INDEX($A169:$P169,MATCH(Settings!$B$9,$A$1:$P$1,0))),INT(INDEX($A169:$P169,MATCH(Settings!$B$9,$A$1:$P$1,0))),DATE(VALUE(LEFT(INDEX($A169:$P169,MATCH(Settings!$B$9,$A$1:$P$1,0)),4)),VALUE(MID(INDEX($A169:$P169,MATCH(Settings!$B$9,$A$1:$P$1,0)),6,2)),VALUE(MID(INDEX($A169:$P169,MATCH(Settings!$B$9,$A$1:$P$1,0)),9,2))))),"")),IFERROR(IF(TRIM(INDEX($A169:$P169,MATCH(Settings!$B$9,$A$1:$P$1,0))&amp;"")="","",IF(ISNUMBER(INDEX($A169:$P169,MATCH(Settings!$B$9,$A$1:$P$1,0))),INT(INDEX($A169:$P169,MATCH(Settings!$B$9,$A$1:$P$1,0))),DATE(VALUE(LEFT(INDEX($A169:$P169,MATCH(Settings!$B$9,$A$1:$P$1,0)),4)),VALUE(MID(INDEX($A169:$P169,MATCH(Settings!$B$9,$A$1:$P$1,0)),6,2)),VALUE(MID(INDEX($A169:$P169,MATCH(Settings!$B$9,$A$1:$P$1,0)),9,2))))),""),IFERROR(INT(IFERROR(IF(ISNUMBER(INDEX($A169:$P169,MATCH(Settings!$B$8,$A$1:$P$1,0))),INDEX($A169:$P169,MATCH(Settings!$B$8,$A$1:$P$1,0)),DATE(VALUE(LEFT(IFERROR(TRIM(INDEX($A169:$P169,MATCH(Settings!$B$8,$A$1:$P$1,0))&amp;""),""),4)),VALUE(MID(IFERROR(TRIM(INDEX($A169:$P169,MATCH(Settings!$B$8,$A$1:$P$1,0))&amp;""),""),6,2)),VALUE(MID(IFERROR(TRIM(INDEX($A169:$P169,MATCH(Settings!$B$8,$A$1:$P$1,0))&amp;""),""),9,2)))+TIME(VALUE(MID(IFERROR(TRIM(INDEX($A169:$P169,MATCH(Settings!$B$8,$A$1:$P$1,0))&amp;""),""),12,2)),VALUE(MID(IFERROR(TRIM(INDEX($A169:$P169,MATCH(Settings!$B$8,$A$1:$P$1,0))&amp;""),""),15,2)),VALUE(MID(IFERROR(TRIM(INDEX($A169:$P169,MATCH(Settings!$B$8,$A$1:$P$1,0))&amp;""),""),18,2)))),"")),""))</f>
        <v/>
      </c>
      <c r="V169" s="22">
        <f>IF(ISNUMBER($U169),DATE(YEAR($U169),MONTH($U169),1),"")</f>
        <v/>
      </c>
      <c r="W169" s="23">
        <f>IF(IFERROR(TRIM(INDEX($A169:$P169,MATCH(Settings!$B$10,$A$1:$P$1,0))&amp;""),"")&lt;&gt;"",IFERROR(TRIM(INDEX($A169:$P169,MATCH(Settings!$B$10,$A$1:$P$1,0))&amp;""),""),IFERROR(TRIM(INDEX($A169:$P169,MATCH(Settings!$B$11,$A$1:$P$1,0))&amp;""),""))</f>
        <v/>
      </c>
      <c r="X169" s="23">
        <f>IFERROR(TRIM(INDEX($A169:$P169,MATCH(Settings!$B$11,$A$1:$P$1,0))&amp;""),"")</f>
        <v/>
      </c>
      <c r="Y169" s="23">
        <f>IFERROR(TRIM(INDEX($A169:$P169,MATCH(Settings!$B$12,$A$1:$P$1,0))&amp;""),"")</f>
        <v/>
      </c>
      <c r="Z169" s="23">
        <f>IFERROR(TRIM(INDEX($A169:$P169,MATCH(Settings!$B$15,$A$1:$P$1,0))&amp;""),"")</f>
        <v/>
      </c>
      <c r="AA169" s="24">
        <f>IFERROR(IF(TRIM(INDEX($A169:$P169,MATCH(Settings!$B$13,$A$1:$P$1,0))&amp;"")="","",VALUE(TRIM(INDEX($A169:$P169,MATCH(Settings!$B$13,$A$1:$P$1,0))&amp;""))),"")</f>
        <v/>
      </c>
      <c r="AB169" s="24">
        <f>IF(NOT(ISNUMBER($AA169)),"",IF(TRIM($R169&amp;"")="Yes",$AA169,0))</f>
        <v/>
      </c>
      <c r="AC169" s="25">
        <f>IF(OR(NOT(ISNUMBER($AB169)),NOT(ISNUMBER(Settings!$D$2))),"",$AB169*Settings!$D$2)</f>
        <v/>
      </c>
      <c r="AD169" s="23">
        <f>IF(AND($AE169="",IFERROR(TRIM(INDEX($A169:$P169,MATCH(Settings!$B$13,$A$1:$P$1,0))&amp;""),"")=""),"",IF((IF($AE169="","; no name or email","")&amp;IF(IFERROR(TRIM(INDEX($A169:$P169,MATCH(Settings!$B$13,$A$1:$P$1,0))&amp;""),"")="","; no hours",IF(NOT(ISNUMBER($AA169)),"; hours not a number",IF($AA169&lt;=0,"; hours zero or less",IF(AND(ISNUMBER(Settings!$D$3),$AA169&gt;Settings!$D$3),"; over "&amp;Settings!$D$3&amp;" hours",""))))&amp;IF(NOT(ISNUMBER($U169)),"; no date",IF($U169&gt;TODAY(),"; date in the future",""))&amp;IF(AND($AE169&lt;&gt;"",ISNUMBER($U169)),IF(COUNTIFS($AE$2:$AE$1001,$AE169,$U$2:$U$1001,$U169,$Y$2:$Y$1001,$Y169)&gt;1,"; possible duplicate",""),""))="","OK",MID(IF($AE169="","; no name or email","")&amp;IF(IFERROR(TRIM(INDEX($A169:$P169,MATCH(Settings!$B$13,$A$1:$P$1,0))&amp;""),"")="","; no hours",IF(NOT(ISNUMBER($AA169)),"; hours not a number",IF($AA169&lt;=0,"; hours zero or less",IF(AND(ISNUMBER(Settings!$D$3),$AA169&gt;Settings!$D$3),"; over "&amp;Settings!$D$3&amp;" hours",""))))&amp;IF(NOT(ISNUMBER($U169)),"; no date",IF($U169&gt;TODAY(),"; date in the future",""))&amp;IF(AND($AE169&lt;&gt;"",ISNUMBER($U169)),IF(COUNTIFS($AE$2:$AE$1001,$AE169,$U$2:$U$1001,$U169,$Y$2:$Y$1001,$Y169)&gt;1,"; possible duplicate",""),""),3,300)))</f>
        <v/>
      </c>
      <c r="AE169" s="26">
        <f>IF(IFERROR(TRIM(INDEX($A169:$P169,MATCH(Settings!$B$11,$A$1:$P$1,0))&amp;""),"")&lt;&gt;"",LOWER(IFERROR(TRIM(INDEX($A169:$P169,MATCH(Settings!$B$11,$A$1:$P$1,0))&amp;""),"")),LOWER(IFERROR(TRIM(INDEX($A169:$P169,MATCH(Settings!$B$10,$A$1:$P$1,0))&amp;""),"")))</f>
        <v/>
      </c>
      <c r="AF169" s="26">
        <f>IF($AE169="","",IF(COUNTIF($AE$2:$AE169,$AE169)=1,MAX($AF$1:$AF168)+1,""))</f>
        <v/>
      </c>
      <c r="AG169" s="26">
        <f>IF(OR($AE169="",NOT(ISNUMBER($V169))),"",IF(COUNTIFS($AE$2:$AE169,$AE169,$V$2:$V169,$V169)=1,1,0))</f>
        <v/>
      </c>
      <c r="AH169" s="26">
        <f>IF(ISNUMBER($U169),$U169,0)</f>
        <v/>
      </c>
    </row>
    <row r="170">
      <c r="R170" s="27" t="n"/>
      <c r="S170" s="27" t="n"/>
      <c r="U170" s="21">
        <f>IF(ISNUMBER(IFERROR(IF(TRIM(INDEX($A170:$P170,MATCH(Settings!$B$9,$A$1:$P$1,0))&amp;"")="","",IF(ISNUMBER(INDEX($A170:$P170,MATCH(Settings!$B$9,$A$1:$P$1,0))),INT(INDEX($A170:$P170,MATCH(Settings!$B$9,$A$1:$P$1,0))),DATE(VALUE(LEFT(INDEX($A170:$P170,MATCH(Settings!$B$9,$A$1:$P$1,0)),4)),VALUE(MID(INDEX($A170:$P170,MATCH(Settings!$B$9,$A$1:$P$1,0)),6,2)),VALUE(MID(INDEX($A170:$P170,MATCH(Settings!$B$9,$A$1:$P$1,0)),9,2))))),"")),IFERROR(IF(TRIM(INDEX($A170:$P170,MATCH(Settings!$B$9,$A$1:$P$1,0))&amp;"")="","",IF(ISNUMBER(INDEX($A170:$P170,MATCH(Settings!$B$9,$A$1:$P$1,0))),INT(INDEX($A170:$P170,MATCH(Settings!$B$9,$A$1:$P$1,0))),DATE(VALUE(LEFT(INDEX($A170:$P170,MATCH(Settings!$B$9,$A$1:$P$1,0)),4)),VALUE(MID(INDEX($A170:$P170,MATCH(Settings!$B$9,$A$1:$P$1,0)),6,2)),VALUE(MID(INDEX($A170:$P170,MATCH(Settings!$B$9,$A$1:$P$1,0)),9,2))))),""),IFERROR(INT(IFERROR(IF(ISNUMBER(INDEX($A170:$P170,MATCH(Settings!$B$8,$A$1:$P$1,0))),INDEX($A170:$P170,MATCH(Settings!$B$8,$A$1:$P$1,0)),DATE(VALUE(LEFT(IFERROR(TRIM(INDEX($A170:$P170,MATCH(Settings!$B$8,$A$1:$P$1,0))&amp;""),""),4)),VALUE(MID(IFERROR(TRIM(INDEX($A170:$P170,MATCH(Settings!$B$8,$A$1:$P$1,0))&amp;""),""),6,2)),VALUE(MID(IFERROR(TRIM(INDEX($A170:$P170,MATCH(Settings!$B$8,$A$1:$P$1,0))&amp;""),""),9,2)))+TIME(VALUE(MID(IFERROR(TRIM(INDEX($A170:$P170,MATCH(Settings!$B$8,$A$1:$P$1,0))&amp;""),""),12,2)),VALUE(MID(IFERROR(TRIM(INDEX($A170:$P170,MATCH(Settings!$B$8,$A$1:$P$1,0))&amp;""),""),15,2)),VALUE(MID(IFERROR(TRIM(INDEX($A170:$P170,MATCH(Settings!$B$8,$A$1:$P$1,0))&amp;""),""),18,2)))),"")),""))</f>
        <v/>
      </c>
      <c r="V170" s="22">
        <f>IF(ISNUMBER($U170),DATE(YEAR($U170),MONTH($U170),1),"")</f>
        <v/>
      </c>
      <c r="W170" s="23">
        <f>IF(IFERROR(TRIM(INDEX($A170:$P170,MATCH(Settings!$B$10,$A$1:$P$1,0))&amp;""),"")&lt;&gt;"",IFERROR(TRIM(INDEX($A170:$P170,MATCH(Settings!$B$10,$A$1:$P$1,0))&amp;""),""),IFERROR(TRIM(INDEX($A170:$P170,MATCH(Settings!$B$11,$A$1:$P$1,0))&amp;""),""))</f>
        <v/>
      </c>
      <c r="X170" s="23">
        <f>IFERROR(TRIM(INDEX($A170:$P170,MATCH(Settings!$B$11,$A$1:$P$1,0))&amp;""),"")</f>
        <v/>
      </c>
      <c r="Y170" s="23">
        <f>IFERROR(TRIM(INDEX($A170:$P170,MATCH(Settings!$B$12,$A$1:$P$1,0))&amp;""),"")</f>
        <v/>
      </c>
      <c r="Z170" s="23">
        <f>IFERROR(TRIM(INDEX($A170:$P170,MATCH(Settings!$B$15,$A$1:$P$1,0))&amp;""),"")</f>
        <v/>
      </c>
      <c r="AA170" s="24">
        <f>IFERROR(IF(TRIM(INDEX($A170:$P170,MATCH(Settings!$B$13,$A$1:$P$1,0))&amp;"")="","",VALUE(TRIM(INDEX($A170:$P170,MATCH(Settings!$B$13,$A$1:$P$1,0))&amp;""))),"")</f>
        <v/>
      </c>
      <c r="AB170" s="24">
        <f>IF(NOT(ISNUMBER($AA170)),"",IF(TRIM($R170&amp;"")="Yes",$AA170,0))</f>
        <v/>
      </c>
      <c r="AC170" s="25">
        <f>IF(OR(NOT(ISNUMBER($AB170)),NOT(ISNUMBER(Settings!$D$2))),"",$AB170*Settings!$D$2)</f>
        <v/>
      </c>
      <c r="AD170" s="23">
        <f>IF(AND($AE170="",IFERROR(TRIM(INDEX($A170:$P170,MATCH(Settings!$B$13,$A$1:$P$1,0))&amp;""),"")=""),"",IF((IF($AE170="","; no name or email","")&amp;IF(IFERROR(TRIM(INDEX($A170:$P170,MATCH(Settings!$B$13,$A$1:$P$1,0))&amp;""),"")="","; no hours",IF(NOT(ISNUMBER($AA170)),"; hours not a number",IF($AA170&lt;=0,"; hours zero or less",IF(AND(ISNUMBER(Settings!$D$3),$AA170&gt;Settings!$D$3),"; over "&amp;Settings!$D$3&amp;" hours",""))))&amp;IF(NOT(ISNUMBER($U170)),"; no date",IF($U170&gt;TODAY(),"; date in the future",""))&amp;IF(AND($AE170&lt;&gt;"",ISNUMBER($U170)),IF(COUNTIFS($AE$2:$AE$1001,$AE170,$U$2:$U$1001,$U170,$Y$2:$Y$1001,$Y170)&gt;1,"; possible duplicate",""),""))="","OK",MID(IF($AE170="","; no name or email","")&amp;IF(IFERROR(TRIM(INDEX($A170:$P170,MATCH(Settings!$B$13,$A$1:$P$1,0))&amp;""),"")="","; no hours",IF(NOT(ISNUMBER($AA170)),"; hours not a number",IF($AA170&lt;=0,"; hours zero or less",IF(AND(ISNUMBER(Settings!$D$3),$AA170&gt;Settings!$D$3),"; over "&amp;Settings!$D$3&amp;" hours",""))))&amp;IF(NOT(ISNUMBER($U170)),"; no date",IF($U170&gt;TODAY(),"; date in the future",""))&amp;IF(AND($AE170&lt;&gt;"",ISNUMBER($U170)),IF(COUNTIFS($AE$2:$AE$1001,$AE170,$U$2:$U$1001,$U170,$Y$2:$Y$1001,$Y170)&gt;1,"; possible duplicate",""),""),3,300)))</f>
        <v/>
      </c>
      <c r="AE170" s="26">
        <f>IF(IFERROR(TRIM(INDEX($A170:$P170,MATCH(Settings!$B$11,$A$1:$P$1,0))&amp;""),"")&lt;&gt;"",LOWER(IFERROR(TRIM(INDEX($A170:$P170,MATCH(Settings!$B$11,$A$1:$P$1,0))&amp;""),"")),LOWER(IFERROR(TRIM(INDEX($A170:$P170,MATCH(Settings!$B$10,$A$1:$P$1,0))&amp;""),"")))</f>
        <v/>
      </c>
      <c r="AF170" s="26">
        <f>IF($AE170="","",IF(COUNTIF($AE$2:$AE170,$AE170)=1,MAX($AF$1:$AF169)+1,""))</f>
        <v/>
      </c>
      <c r="AG170" s="26">
        <f>IF(OR($AE170="",NOT(ISNUMBER($V170))),"",IF(COUNTIFS($AE$2:$AE170,$AE170,$V$2:$V170,$V170)=1,1,0))</f>
        <v/>
      </c>
      <c r="AH170" s="26">
        <f>IF(ISNUMBER($U170),$U170,0)</f>
        <v/>
      </c>
    </row>
    <row r="171">
      <c r="R171" s="27" t="n"/>
      <c r="S171" s="27" t="n"/>
      <c r="U171" s="21">
        <f>IF(ISNUMBER(IFERROR(IF(TRIM(INDEX($A171:$P171,MATCH(Settings!$B$9,$A$1:$P$1,0))&amp;"")="","",IF(ISNUMBER(INDEX($A171:$P171,MATCH(Settings!$B$9,$A$1:$P$1,0))),INT(INDEX($A171:$P171,MATCH(Settings!$B$9,$A$1:$P$1,0))),DATE(VALUE(LEFT(INDEX($A171:$P171,MATCH(Settings!$B$9,$A$1:$P$1,0)),4)),VALUE(MID(INDEX($A171:$P171,MATCH(Settings!$B$9,$A$1:$P$1,0)),6,2)),VALUE(MID(INDEX($A171:$P171,MATCH(Settings!$B$9,$A$1:$P$1,0)),9,2))))),"")),IFERROR(IF(TRIM(INDEX($A171:$P171,MATCH(Settings!$B$9,$A$1:$P$1,0))&amp;"")="","",IF(ISNUMBER(INDEX($A171:$P171,MATCH(Settings!$B$9,$A$1:$P$1,0))),INT(INDEX($A171:$P171,MATCH(Settings!$B$9,$A$1:$P$1,0))),DATE(VALUE(LEFT(INDEX($A171:$P171,MATCH(Settings!$B$9,$A$1:$P$1,0)),4)),VALUE(MID(INDEX($A171:$P171,MATCH(Settings!$B$9,$A$1:$P$1,0)),6,2)),VALUE(MID(INDEX($A171:$P171,MATCH(Settings!$B$9,$A$1:$P$1,0)),9,2))))),""),IFERROR(INT(IFERROR(IF(ISNUMBER(INDEX($A171:$P171,MATCH(Settings!$B$8,$A$1:$P$1,0))),INDEX($A171:$P171,MATCH(Settings!$B$8,$A$1:$P$1,0)),DATE(VALUE(LEFT(IFERROR(TRIM(INDEX($A171:$P171,MATCH(Settings!$B$8,$A$1:$P$1,0))&amp;""),""),4)),VALUE(MID(IFERROR(TRIM(INDEX($A171:$P171,MATCH(Settings!$B$8,$A$1:$P$1,0))&amp;""),""),6,2)),VALUE(MID(IFERROR(TRIM(INDEX($A171:$P171,MATCH(Settings!$B$8,$A$1:$P$1,0))&amp;""),""),9,2)))+TIME(VALUE(MID(IFERROR(TRIM(INDEX($A171:$P171,MATCH(Settings!$B$8,$A$1:$P$1,0))&amp;""),""),12,2)),VALUE(MID(IFERROR(TRIM(INDEX($A171:$P171,MATCH(Settings!$B$8,$A$1:$P$1,0))&amp;""),""),15,2)),VALUE(MID(IFERROR(TRIM(INDEX($A171:$P171,MATCH(Settings!$B$8,$A$1:$P$1,0))&amp;""),""),18,2)))),"")),""))</f>
        <v/>
      </c>
      <c r="V171" s="22">
        <f>IF(ISNUMBER($U171),DATE(YEAR($U171),MONTH($U171),1),"")</f>
        <v/>
      </c>
      <c r="W171" s="23">
        <f>IF(IFERROR(TRIM(INDEX($A171:$P171,MATCH(Settings!$B$10,$A$1:$P$1,0))&amp;""),"")&lt;&gt;"",IFERROR(TRIM(INDEX($A171:$P171,MATCH(Settings!$B$10,$A$1:$P$1,0))&amp;""),""),IFERROR(TRIM(INDEX($A171:$P171,MATCH(Settings!$B$11,$A$1:$P$1,0))&amp;""),""))</f>
        <v/>
      </c>
      <c r="X171" s="23">
        <f>IFERROR(TRIM(INDEX($A171:$P171,MATCH(Settings!$B$11,$A$1:$P$1,0))&amp;""),"")</f>
        <v/>
      </c>
      <c r="Y171" s="23">
        <f>IFERROR(TRIM(INDEX($A171:$P171,MATCH(Settings!$B$12,$A$1:$P$1,0))&amp;""),"")</f>
        <v/>
      </c>
      <c r="Z171" s="23">
        <f>IFERROR(TRIM(INDEX($A171:$P171,MATCH(Settings!$B$15,$A$1:$P$1,0))&amp;""),"")</f>
        <v/>
      </c>
      <c r="AA171" s="24">
        <f>IFERROR(IF(TRIM(INDEX($A171:$P171,MATCH(Settings!$B$13,$A$1:$P$1,0))&amp;"")="","",VALUE(TRIM(INDEX($A171:$P171,MATCH(Settings!$B$13,$A$1:$P$1,0))&amp;""))),"")</f>
        <v/>
      </c>
      <c r="AB171" s="24">
        <f>IF(NOT(ISNUMBER($AA171)),"",IF(TRIM($R171&amp;"")="Yes",$AA171,0))</f>
        <v/>
      </c>
      <c r="AC171" s="25">
        <f>IF(OR(NOT(ISNUMBER($AB171)),NOT(ISNUMBER(Settings!$D$2))),"",$AB171*Settings!$D$2)</f>
        <v/>
      </c>
      <c r="AD171" s="23">
        <f>IF(AND($AE171="",IFERROR(TRIM(INDEX($A171:$P171,MATCH(Settings!$B$13,$A$1:$P$1,0))&amp;""),"")=""),"",IF((IF($AE171="","; no name or email","")&amp;IF(IFERROR(TRIM(INDEX($A171:$P171,MATCH(Settings!$B$13,$A$1:$P$1,0))&amp;""),"")="","; no hours",IF(NOT(ISNUMBER($AA171)),"; hours not a number",IF($AA171&lt;=0,"; hours zero or less",IF(AND(ISNUMBER(Settings!$D$3),$AA171&gt;Settings!$D$3),"; over "&amp;Settings!$D$3&amp;" hours",""))))&amp;IF(NOT(ISNUMBER($U171)),"; no date",IF($U171&gt;TODAY(),"; date in the future",""))&amp;IF(AND($AE171&lt;&gt;"",ISNUMBER($U171)),IF(COUNTIFS($AE$2:$AE$1001,$AE171,$U$2:$U$1001,$U171,$Y$2:$Y$1001,$Y171)&gt;1,"; possible duplicate",""),""))="","OK",MID(IF($AE171="","; no name or email","")&amp;IF(IFERROR(TRIM(INDEX($A171:$P171,MATCH(Settings!$B$13,$A$1:$P$1,0))&amp;""),"")="","; no hours",IF(NOT(ISNUMBER($AA171)),"; hours not a number",IF($AA171&lt;=0,"; hours zero or less",IF(AND(ISNUMBER(Settings!$D$3),$AA171&gt;Settings!$D$3),"; over "&amp;Settings!$D$3&amp;" hours",""))))&amp;IF(NOT(ISNUMBER($U171)),"; no date",IF($U171&gt;TODAY(),"; date in the future",""))&amp;IF(AND($AE171&lt;&gt;"",ISNUMBER($U171)),IF(COUNTIFS($AE$2:$AE$1001,$AE171,$U$2:$U$1001,$U171,$Y$2:$Y$1001,$Y171)&gt;1,"; possible duplicate",""),""),3,300)))</f>
        <v/>
      </c>
      <c r="AE171" s="26">
        <f>IF(IFERROR(TRIM(INDEX($A171:$P171,MATCH(Settings!$B$11,$A$1:$P$1,0))&amp;""),"")&lt;&gt;"",LOWER(IFERROR(TRIM(INDEX($A171:$P171,MATCH(Settings!$B$11,$A$1:$P$1,0))&amp;""),"")),LOWER(IFERROR(TRIM(INDEX($A171:$P171,MATCH(Settings!$B$10,$A$1:$P$1,0))&amp;""),"")))</f>
        <v/>
      </c>
      <c r="AF171" s="26">
        <f>IF($AE171="","",IF(COUNTIF($AE$2:$AE171,$AE171)=1,MAX($AF$1:$AF170)+1,""))</f>
        <v/>
      </c>
      <c r="AG171" s="26">
        <f>IF(OR($AE171="",NOT(ISNUMBER($V171))),"",IF(COUNTIFS($AE$2:$AE171,$AE171,$V$2:$V171,$V171)=1,1,0))</f>
        <v/>
      </c>
      <c r="AH171" s="26">
        <f>IF(ISNUMBER($U171),$U171,0)</f>
        <v/>
      </c>
    </row>
    <row r="172">
      <c r="R172" s="27" t="n"/>
      <c r="S172" s="27" t="n"/>
      <c r="U172" s="21">
        <f>IF(ISNUMBER(IFERROR(IF(TRIM(INDEX($A172:$P172,MATCH(Settings!$B$9,$A$1:$P$1,0))&amp;"")="","",IF(ISNUMBER(INDEX($A172:$P172,MATCH(Settings!$B$9,$A$1:$P$1,0))),INT(INDEX($A172:$P172,MATCH(Settings!$B$9,$A$1:$P$1,0))),DATE(VALUE(LEFT(INDEX($A172:$P172,MATCH(Settings!$B$9,$A$1:$P$1,0)),4)),VALUE(MID(INDEX($A172:$P172,MATCH(Settings!$B$9,$A$1:$P$1,0)),6,2)),VALUE(MID(INDEX($A172:$P172,MATCH(Settings!$B$9,$A$1:$P$1,0)),9,2))))),"")),IFERROR(IF(TRIM(INDEX($A172:$P172,MATCH(Settings!$B$9,$A$1:$P$1,0))&amp;"")="","",IF(ISNUMBER(INDEX($A172:$P172,MATCH(Settings!$B$9,$A$1:$P$1,0))),INT(INDEX($A172:$P172,MATCH(Settings!$B$9,$A$1:$P$1,0))),DATE(VALUE(LEFT(INDEX($A172:$P172,MATCH(Settings!$B$9,$A$1:$P$1,0)),4)),VALUE(MID(INDEX($A172:$P172,MATCH(Settings!$B$9,$A$1:$P$1,0)),6,2)),VALUE(MID(INDEX($A172:$P172,MATCH(Settings!$B$9,$A$1:$P$1,0)),9,2))))),""),IFERROR(INT(IFERROR(IF(ISNUMBER(INDEX($A172:$P172,MATCH(Settings!$B$8,$A$1:$P$1,0))),INDEX($A172:$P172,MATCH(Settings!$B$8,$A$1:$P$1,0)),DATE(VALUE(LEFT(IFERROR(TRIM(INDEX($A172:$P172,MATCH(Settings!$B$8,$A$1:$P$1,0))&amp;""),""),4)),VALUE(MID(IFERROR(TRIM(INDEX($A172:$P172,MATCH(Settings!$B$8,$A$1:$P$1,0))&amp;""),""),6,2)),VALUE(MID(IFERROR(TRIM(INDEX($A172:$P172,MATCH(Settings!$B$8,$A$1:$P$1,0))&amp;""),""),9,2)))+TIME(VALUE(MID(IFERROR(TRIM(INDEX($A172:$P172,MATCH(Settings!$B$8,$A$1:$P$1,0))&amp;""),""),12,2)),VALUE(MID(IFERROR(TRIM(INDEX($A172:$P172,MATCH(Settings!$B$8,$A$1:$P$1,0))&amp;""),""),15,2)),VALUE(MID(IFERROR(TRIM(INDEX($A172:$P172,MATCH(Settings!$B$8,$A$1:$P$1,0))&amp;""),""),18,2)))),"")),""))</f>
        <v/>
      </c>
      <c r="V172" s="22">
        <f>IF(ISNUMBER($U172),DATE(YEAR($U172),MONTH($U172),1),"")</f>
        <v/>
      </c>
      <c r="W172" s="23">
        <f>IF(IFERROR(TRIM(INDEX($A172:$P172,MATCH(Settings!$B$10,$A$1:$P$1,0))&amp;""),"")&lt;&gt;"",IFERROR(TRIM(INDEX($A172:$P172,MATCH(Settings!$B$10,$A$1:$P$1,0))&amp;""),""),IFERROR(TRIM(INDEX($A172:$P172,MATCH(Settings!$B$11,$A$1:$P$1,0))&amp;""),""))</f>
        <v/>
      </c>
      <c r="X172" s="23">
        <f>IFERROR(TRIM(INDEX($A172:$P172,MATCH(Settings!$B$11,$A$1:$P$1,0))&amp;""),"")</f>
        <v/>
      </c>
      <c r="Y172" s="23">
        <f>IFERROR(TRIM(INDEX($A172:$P172,MATCH(Settings!$B$12,$A$1:$P$1,0))&amp;""),"")</f>
        <v/>
      </c>
      <c r="Z172" s="23">
        <f>IFERROR(TRIM(INDEX($A172:$P172,MATCH(Settings!$B$15,$A$1:$P$1,0))&amp;""),"")</f>
        <v/>
      </c>
      <c r="AA172" s="24">
        <f>IFERROR(IF(TRIM(INDEX($A172:$P172,MATCH(Settings!$B$13,$A$1:$P$1,0))&amp;"")="","",VALUE(TRIM(INDEX($A172:$P172,MATCH(Settings!$B$13,$A$1:$P$1,0))&amp;""))),"")</f>
        <v/>
      </c>
      <c r="AB172" s="24">
        <f>IF(NOT(ISNUMBER($AA172)),"",IF(TRIM($R172&amp;"")="Yes",$AA172,0))</f>
        <v/>
      </c>
      <c r="AC172" s="25">
        <f>IF(OR(NOT(ISNUMBER($AB172)),NOT(ISNUMBER(Settings!$D$2))),"",$AB172*Settings!$D$2)</f>
        <v/>
      </c>
      <c r="AD172" s="23">
        <f>IF(AND($AE172="",IFERROR(TRIM(INDEX($A172:$P172,MATCH(Settings!$B$13,$A$1:$P$1,0))&amp;""),"")=""),"",IF((IF($AE172="","; no name or email","")&amp;IF(IFERROR(TRIM(INDEX($A172:$P172,MATCH(Settings!$B$13,$A$1:$P$1,0))&amp;""),"")="","; no hours",IF(NOT(ISNUMBER($AA172)),"; hours not a number",IF($AA172&lt;=0,"; hours zero or less",IF(AND(ISNUMBER(Settings!$D$3),$AA172&gt;Settings!$D$3),"; over "&amp;Settings!$D$3&amp;" hours",""))))&amp;IF(NOT(ISNUMBER($U172)),"; no date",IF($U172&gt;TODAY(),"; date in the future",""))&amp;IF(AND($AE172&lt;&gt;"",ISNUMBER($U172)),IF(COUNTIFS($AE$2:$AE$1001,$AE172,$U$2:$U$1001,$U172,$Y$2:$Y$1001,$Y172)&gt;1,"; possible duplicate",""),""))="","OK",MID(IF($AE172="","; no name or email","")&amp;IF(IFERROR(TRIM(INDEX($A172:$P172,MATCH(Settings!$B$13,$A$1:$P$1,0))&amp;""),"")="","; no hours",IF(NOT(ISNUMBER($AA172)),"; hours not a number",IF($AA172&lt;=0,"; hours zero or less",IF(AND(ISNUMBER(Settings!$D$3),$AA172&gt;Settings!$D$3),"; over "&amp;Settings!$D$3&amp;" hours",""))))&amp;IF(NOT(ISNUMBER($U172)),"; no date",IF($U172&gt;TODAY(),"; date in the future",""))&amp;IF(AND($AE172&lt;&gt;"",ISNUMBER($U172)),IF(COUNTIFS($AE$2:$AE$1001,$AE172,$U$2:$U$1001,$U172,$Y$2:$Y$1001,$Y172)&gt;1,"; possible duplicate",""),""),3,300)))</f>
        <v/>
      </c>
      <c r="AE172" s="26">
        <f>IF(IFERROR(TRIM(INDEX($A172:$P172,MATCH(Settings!$B$11,$A$1:$P$1,0))&amp;""),"")&lt;&gt;"",LOWER(IFERROR(TRIM(INDEX($A172:$P172,MATCH(Settings!$B$11,$A$1:$P$1,0))&amp;""),"")),LOWER(IFERROR(TRIM(INDEX($A172:$P172,MATCH(Settings!$B$10,$A$1:$P$1,0))&amp;""),"")))</f>
        <v/>
      </c>
      <c r="AF172" s="26">
        <f>IF($AE172="","",IF(COUNTIF($AE$2:$AE172,$AE172)=1,MAX($AF$1:$AF171)+1,""))</f>
        <v/>
      </c>
      <c r="AG172" s="26">
        <f>IF(OR($AE172="",NOT(ISNUMBER($V172))),"",IF(COUNTIFS($AE$2:$AE172,$AE172,$V$2:$V172,$V172)=1,1,0))</f>
        <v/>
      </c>
      <c r="AH172" s="26">
        <f>IF(ISNUMBER($U172),$U172,0)</f>
        <v/>
      </c>
    </row>
    <row r="173">
      <c r="R173" s="27" t="n"/>
      <c r="S173" s="27" t="n"/>
      <c r="U173" s="21">
        <f>IF(ISNUMBER(IFERROR(IF(TRIM(INDEX($A173:$P173,MATCH(Settings!$B$9,$A$1:$P$1,0))&amp;"")="","",IF(ISNUMBER(INDEX($A173:$P173,MATCH(Settings!$B$9,$A$1:$P$1,0))),INT(INDEX($A173:$P173,MATCH(Settings!$B$9,$A$1:$P$1,0))),DATE(VALUE(LEFT(INDEX($A173:$P173,MATCH(Settings!$B$9,$A$1:$P$1,0)),4)),VALUE(MID(INDEX($A173:$P173,MATCH(Settings!$B$9,$A$1:$P$1,0)),6,2)),VALUE(MID(INDEX($A173:$P173,MATCH(Settings!$B$9,$A$1:$P$1,0)),9,2))))),"")),IFERROR(IF(TRIM(INDEX($A173:$P173,MATCH(Settings!$B$9,$A$1:$P$1,0))&amp;"")="","",IF(ISNUMBER(INDEX($A173:$P173,MATCH(Settings!$B$9,$A$1:$P$1,0))),INT(INDEX($A173:$P173,MATCH(Settings!$B$9,$A$1:$P$1,0))),DATE(VALUE(LEFT(INDEX($A173:$P173,MATCH(Settings!$B$9,$A$1:$P$1,0)),4)),VALUE(MID(INDEX($A173:$P173,MATCH(Settings!$B$9,$A$1:$P$1,0)),6,2)),VALUE(MID(INDEX($A173:$P173,MATCH(Settings!$B$9,$A$1:$P$1,0)),9,2))))),""),IFERROR(INT(IFERROR(IF(ISNUMBER(INDEX($A173:$P173,MATCH(Settings!$B$8,$A$1:$P$1,0))),INDEX($A173:$P173,MATCH(Settings!$B$8,$A$1:$P$1,0)),DATE(VALUE(LEFT(IFERROR(TRIM(INDEX($A173:$P173,MATCH(Settings!$B$8,$A$1:$P$1,0))&amp;""),""),4)),VALUE(MID(IFERROR(TRIM(INDEX($A173:$P173,MATCH(Settings!$B$8,$A$1:$P$1,0))&amp;""),""),6,2)),VALUE(MID(IFERROR(TRIM(INDEX($A173:$P173,MATCH(Settings!$B$8,$A$1:$P$1,0))&amp;""),""),9,2)))+TIME(VALUE(MID(IFERROR(TRIM(INDEX($A173:$P173,MATCH(Settings!$B$8,$A$1:$P$1,0))&amp;""),""),12,2)),VALUE(MID(IFERROR(TRIM(INDEX($A173:$P173,MATCH(Settings!$B$8,$A$1:$P$1,0))&amp;""),""),15,2)),VALUE(MID(IFERROR(TRIM(INDEX($A173:$P173,MATCH(Settings!$B$8,$A$1:$P$1,0))&amp;""),""),18,2)))),"")),""))</f>
        <v/>
      </c>
      <c r="V173" s="22">
        <f>IF(ISNUMBER($U173),DATE(YEAR($U173),MONTH($U173),1),"")</f>
        <v/>
      </c>
      <c r="W173" s="23">
        <f>IF(IFERROR(TRIM(INDEX($A173:$P173,MATCH(Settings!$B$10,$A$1:$P$1,0))&amp;""),"")&lt;&gt;"",IFERROR(TRIM(INDEX($A173:$P173,MATCH(Settings!$B$10,$A$1:$P$1,0))&amp;""),""),IFERROR(TRIM(INDEX($A173:$P173,MATCH(Settings!$B$11,$A$1:$P$1,0))&amp;""),""))</f>
        <v/>
      </c>
      <c r="X173" s="23">
        <f>IFERROR(TRIM(INDEX($A173:$P173,MATCH(Settings!$B$11,$A$1:$P$1,0))&amp;""),"")</f>
        <v/>
      </c>
      <c r="Y173" s="23">
        <f>IFERROR(TRIM(INDEX($A173:$P173,MATCH(Settings!$B$12,$A$1:$P$1,0))&amp;""),"")</f>
        <v/>
      </c>
      <c r="Z173" s="23">
        <f>IFERROR(TRIM(INDEX($A173:$P173,MATCH(Settings!$B$15,$A$1:$P$1,0))&amp;""),"")</f>
        <v/>
      </c>
      <c r="AA173" s="24">
        <f>IFERROR(IF(TRIM(INDEX($A173:$P173,MATCH(Settings!$B$13,$A$1:$P$1,0))&amp;"")="","",VALUE(TRIM(INDEX($A173:$P173,MATCH(Settings!$B$13,$A$1:$P$1,0))&amp;""))),"")</f>
        <v/>
      </c>
      <c r="AB173" s="24">
        <f>IF(NOT(ISNUMBER($AA173)),"",IF(TRIM($R173&amp;"")="Yes",$AA173,0))</f>
        <v/>
      </c>
      <c r="AC173" s="25">
        <f>IF(OR(NOT(ISNUMBER($AB173)),NOT(ISNUMBER(Settings!$D$2))),"",$AB173*Settings!$D$2)</f>
        <v/>
      </c>
      <c r="AD173" s="23">
        <f>IF(AND($AE173="",IFERROR(TRIM(INDEX($A173:$P173,MATCH(Settings!$B$13,$A$1:$P$1,0))&amp;""),"")=""),"",IF((IF($AE173="","; no name or email","")&amp;IF(IFERROR(TRIM(INDEX($A173:$P173,MATCH(Settings!$B$13,$A$1:$P$1,0))&amp;""),"")="","; no hours",IF(NOT(ISNUMBER($AA173)),"; hours not a number",IF($AA173&lt;=0,"; hours zero or less",IF(AND(ISNUMBER(Settings!$D$3),$AA173&gt;Settings!$D$3),"; over "&amp;Settings!$D$3&amp;" hours",""))))&amp;IF(NOT(ISNUMBER($U173)),"; no date",IF($U173&gt;TODAY(),"; date in the future",""))&amp;IF(AND($AE173&lt;&gt;"",ISNUMBER($U173)),IF(COUNTIFS($AE$2:$AE$1001,$AE173,$U$2:$U$1001,$U173,$Y$2:$Y$1001,$Y173)&gt;1,"; possible duplicate",""),""))="","OK",MID(IF($AE173="","; no name or email","")&amp;IF(IFERROR(TRIM(INDEX($A173:$P173,MATCH(Settings!$B$13,$A$1:$P$1,0))&amp;""),"")="","; no hours",IF(NOT(ISNUMBER($AA173)),"; hours not a number",IF($AA173&lt;=0,"; hours zero or less",IF(AND(ISNUMBER(Settings!$D$3),$AA173&gt;Settings!$D$3),"; over "&amp;Settings!$D$3&amp;" hours",""))))&amp;IF(NOT(ISNUMBER($U173)),"; no date",IF($U173&gt;TODAY(),"; date in the future",""))&amp;IF(AND($AE173&lt;&gt;"",ISNUMBER($U173)),IF(COUNTIFS($AE$2:$AE$1001,$AE173,$U$2:$U$1001,$U173,$Y$2:$Y$1001,$Y173)&gt;1,"; possible duplicate",""),""),3,300)))</f>
        <v/>
      </c>
      <c r="AE173" s="26">
        <f>IF(IFERROR(TRIM(INDEX($A173:$P173,MATCH(Settings!$B$11,$A$1:$P$1,0))&amp;""),"")&lt;&gt;"",LOWER(IFERROR(TRIM(INDEX($A173:$P173,MATCH(Settings!$B$11,$A$1:$P$1,0))&amp;""),"")),LOWER(IFERROR(TRIM(INDEX($A173:$P173,MATCH(Settings!$B$10,$A$1:$P$1,0))&amp;""),"")))</f>
        <v/>
      </c>
      <c r="AF173" s="26">
        <f>IF($AE173="","",IF(COUNTIF($AE$2:$AE173,$AE173)=1,MAX($AF$1:$AF172)+1,""))</f>
        <v/>
      </c>
      <c r="AG173" s="26">
        <f>IF(OR($AE173="",NOT(ISNUMBER($V173))),"",IF(COUNTIFS($AE$2:$AE173,$AE173,$V$2:$V173,$V173)=1,1,0))</f>
        <v/>
      </c>
      <c r="AH173" s="26">
        <f>IF(ISNUMBER($U173),$U173,0)</f>
        <v/>
      </c>
    </row>
    <row r="174">
      <c r="R174" s="27" t="n"/>
      <c r="S174" s="27" t="n"/>
      <c r="U174" s="21">
        <f>IF(ISNUMBER(IFERROR(IF(TRIM(INDEX($A174:$P174,MATCH(Settings!$B$9,$A$1:$P$1,0))&amp;"")="","",IF(ISNUMBER(INDEX($A174:$P174,MATCH(Settings!$B$9,$A$1:$P$1,0))),INT(INDEX($A174:$P174,MATCH(Settings!$B$9,$A$1:$P$1,0))),DATE(VALUE(LEFT(INDEX($A174:$P174,MATCH(Settings!$B$9,$A$1:$P$1,0)),4)),VALUE(MID(INDEX($A174:$P174,MATCH(Settings!$B$9,$A$1:$P$1,0)),6,2)),VALUE(MID(INDEX($A174:$P174,MATCH(Settings!$B$9,$A$1:$P$1,0)),9,2))))),"")),IFERROR(IF(TRIM(INDEX($A174:$P174,MATCH(Settings!$B$9,$A$1:$P$1,0))&amp;"")="","",IF(ISNUMBER(INDEX($A174:$P174,MATCH(Settings!$B$9,$A$1:$P$1,0))),INT(INDEX($A174:$P174,MATCH(Settings!$B$9,$A$1:$P$1,0))),DATE(VALUE(LEFT(INDEX($A174:$P174,MATCH(Settings!$B$9,$A$1:$P$1,0)),4)),VALUE(MID(INDEX($A174:$P174,MATCH(Settings!$B$9,$A$1:$P$1,0)),6,2)),VALUE(MID(INDEX($A174:$P174,MATCH(Settings!$B$9,$A$1:$P$1,0)),9,2))))),""),IFERROR(INT(IFERROR(IF(ISNUMBER(INDEX($A174:$P174,MATCH(Settings!$B$8,$A$1:$P$1,0))),INDEX($A174:$P174,MATCH(Settings!$B$8,$A$1:$P$1,0)),DATE(VALUE(LEFT(IFERROR(TRIM(INDEX($A174:$P174,MATCH(Settings!$B$8,$A$1:$P$1,0))&amp;""),""),4)),VALUE(MID(IFERROR(TRIM(INDEX($A174:$P174,MATCH(Settings!$B$8,$A$1:$P$1,0))&amp;""),""),6,2)),VALUE(MID(IFERROR(TRIM(INDEX($A174:$P174,MATCH(Settings!$B$8,$A$1:$P$1,0))&amp;""),""),9,2)))+TIME(VALUE(MID(IFERROR(TRIM(INDEX($A174:$P174,MATCH(Settings!$B$8,$A$1:$P$1,0))&amp;""),""),12,2)),VALUE(MID(IFERROR(TRIM(INDEX($A174:$P174,MATCH(Settings!$B$8,$A$1:$P$1,0))&amp;""),""),15,2)),VALUE(MID(IFERROR(TRIM(INDEX($A174:$P174,MATCH(Settings!$B$8,$A$1:$P$1,0))&amp;""),""),18,2)))),"")),""))</f>
        <v/>
      </c>
      <c r="V174" s="22">
        <f>IF(ISNUMBER($U174),DATE(YEAR($U174),MONTH($U174),1),"")</f>
        <v/>
      </c>
      <c r="W174" s="23">
        <f>IF(IFERROR(TRIM(INDEX($A174:$P174,MATCH(Settings!$B$10,$A$1:$P$1,0))&amp;""),"")&lt;&gt;"",IFERROR(TRIM(INDEX($A174:$P174,MATCH(Settings!$B$10,$A$1:$P$1,0))&amp;""),""),IFERROR(TRIM(INDEX($A174:$P174,MATCH(Settings!$B$11,$A$1:$P$1,0))&amp;""),""))</f>
        <v/>
      </c>
      <c r="X174" s="23">
        <f>IFERROR(TRIM(INDEX($A174:$P174,MATCH(Settings!$B$11,$A$1:$P$1,0))&amp;""),"")</f>
        <v/>
      </c>
      <c r="Y174" s="23">
        <f>IFERROR(TRIM(INDEX($A174:$P174,MATCH(Settings!$B$12,$A$1:$P$1,0))&amp;""),"")</f>
        <v/>
      </c>
      <c r="Z174" s="23">
        <f>IFERROR(TRIM(INDEX($A174:$P174,MATCH(Settings!$B$15,$A$1:$P$1,0))&amp;""),"")</f>
        <v/>
      </c>
      <c r="AA174" s="24">
        <f>IFERROR(IF(TRIM(INDEX($A174:$P174,MATCH(Settings!$B$13,$A$1:$P$1,0))&amp;"")="","",VALUE(TRIM(INDEX($A174:$P174,MATCH(Settings!$B$13,$A$1:$P$1,0))&amp;""))),"")</f>
        <v/>
      </c>
      <c r="AB174" s="24">
        <f>IF(NOT(ISNUMBER($AA174)),"",IF(TRIM($R174&amp;"")="Yes",$AA174,0))</f>
        <v/>
      </c>
      <c r="AC174" s="25">
        <f>IF(OR(NOT(ISNUMBER($AB174)),NOT(ISNUMBER(Settings!$D$2))),"",$AB174*Settings!$D$2)</f>
        <v/>
      </c>
      <c r="AD174" s="23">
        <f>IF(AND($AE174="",IFERROR(TRIM(INDEX($A174:$P174,MATCH(Settings!$B$13,$A$1:$P$1,0))&amp;""),"")=""),"",IF((IF($AE174="","; no name or email","")&amp;IF(IFERROR(TRIM(INDEX($A174:$P174,MATCH(Settings!$B$13,$A$1:$P$1,0))&amp;""),"")="","; no hours",IF(NOT(ISNUMBER($AA174)),"; hours not a number",IF($AA174&lt;=0,"; hours zero or less",IF(AND(ISNUMBER(Settings!$D$3),$AA174&gt;Settings!$D$3),"; over "&amp;Settings!$D$3&amp;" hours",""))))&amp;IF(NOT(ISNUMBER($U174)),"; no date",IF($U174&gt;TODAY(),"; date in the future",""))&amp;IF(AND($AE174&lt;&gt;"",ISNUMBER($U174)),IF(COUNTIFS($AE$2:$AE$1001,$AE174,$U$2:$U$1001,$U174,$Y$2:$Y$1001,$Y174)&gt;1,"; possible duplicate",""),""))="","OK",MID(IF($AE174="","; no name or email","")&amp;IF(IFERROR(TRIM(INDEX($A174:$P174,MATCH(Settings!$B$13,$A$1:$P$1,0))&amp;""),"")="","; no hours",IF(NOT(ISNUMBER($AA174)),"; hours not a number",IF($AA174&lt;=0,"; hours zero or less",IF(AND(ISNUMBER(Settings!$D$3),$AA174&gt;Settings!$D$3),"; over "&amp;Settings!$D$3&amp;" hours",""))))&amp;IF(NOT(ISNUMBER($U174)),"; no date",IF($U174&gt;TODAY(),"; date in the future",""))&amp;IF(AND($AE174&lt;&gt;"",ISNUMBER($U174)),IF(COUNTIFS($AE$2:$AE$1001,$AE174,$U$2:$U$1001,$U174,$Y$2:$Y$1001,$Y174)&gt;1,"; possible duplicate",""),""),3,300)))</f>
        <v/>
      </c>
      <c r="AE174" s="26">
        <f>IF(IFERROR(TRIM(INDEX($A174:$P174,MATCH(Settings!$B$11,$A$1:$P$1,0))&amp;""),"")&lt;&gt;"",LOWER(IFERROR(TRIM(INDEX($A174:$P174,MATCH(Settings!$B$11,$A$1:$P$1,0))&amp;""),"")),LOWER(IFERROR(TRIM(INDEX($A174:$P174,MATCH(Settings!$B$10,$A$1:$P$1,0))&amp;""),"")))</f>
        <v/>
      </c>
      <c r="AF174" s="26">
        <f>IF($AE174="","",IF(COUNTIF($AE$2:$AE174,$AE174)=1,MAX($AF$1:$AF173)+1,""))</f>
        <v/>
      </c>
      <c r="AG174" s="26">
        <f>IF(OR($AE174="",NOT(ISNUMBER($V174))),"",IF(COUNTIFS($AE$2:$AE174,$AE174,$V$2:$V174,$V174)=1,1,0))</f>
        <v/>
      </c>
      <c r="AH174" s="26">
        <f>IF(ISNUMBER($U174),$U174,0)</f>
        <v/>
      </c>
    </row>
    <row r="175">
      <c r="R175" s="27" t="n"/>
      <c r="S175" s="27" t="n"/>
      <c r="U175" s="21">
        <f>IF(ISNUMBER(IFERROR(IF(TRIM(INDEX($A175:$P175,MATCH(Settings!$B$9,$A$1:$P$1,0))&amp;"")="","",IF(ISNUMBER(INDEX($A175:$P175,MATCH(Settings!$B$9,$A$1:$P$1,0))),INT(INDEX($A175:$P175,MATCH(Settings!$B$9,$A$1:$P$1,0))),DATE(VALUE(LEFT(INDEX($A175:$P175,MATCH(Settings!$B$9,$A$1:$P$1,0)),4)),VALUE(MID(INDEX($A175:$P175,MATCH(Settings!$B$9,$A$1:$P$1,0)),6,2)),VALUE(MID(INDEX($A175:$P175,MATCH(Settings!$B$9,$A$1:$P$1,0)),9,2))))),"")),IFERROR(IF(TRIM(INDEX($A175:$P175,MATCH(Settings!$B$9,$A$1:$P$1,0))&amp;"")="","",IF(ISNUMBER(INDEX($A175:$P175,MATCH(Settings!$B$9,$A$1:$P$1,0))),INT(INDEX($A175:$P175,MATCH(Settings!$B$9,$A$1:$P$1,0))),DATE(VALUE(LEFT(INDEX($A175:$P175,MATCH(Settings!$B$9,$A$1:$P$1,0)),4)),VALUE(MID(INDEX($A175:$P175,MATCH(Settings!$B$9,$A$1:$P$1,0)),6,2)),VALUE(MID(INDEX($A175:$P175,MATCH(Settings!$B$9,$A$1:$P$1,0)),9,2))))),""),IFERROR(INT(IFERROR(IF(ISNUMBER(INDEX($A175:$P175,MATCH(Settings!$B$8,$A$1:$P$1,0))),INDEX($A175:$P175,MATCH(Settings!$B$8,$A$1:$P$1,0)),DATE(VALUE(LEFT(IFERROR(TRIM(INDEX($A175:$P175,MATCH(Settings!$B$8,$A$1:$P$1,0))&amp;""),""),4)),VALUE(MID(IFERROR(TRIM(INDEX($A175:$P175,MATCH(Settings!$B$8,$A$1:$P$1,0))&amp;""),""),6,2)),VALUE(MID(IFERROR(TRIM(INDEX($A175:$P175,MATCH(Settings!$B$8,$A$1:$P$1,0))&amp;""),""),9,2)))+TIME(VALUE(MID(IFERROR(TRIM(INDEX($A175:$P175,MATCH(Settings!$B$8,$A$1:$P$1,0))&amp;""),""),12,2)),VALUE(MID(IFERROR(TRIM(INDEX($A175:$P175,MATCH(Settings!$B$8,$A$1:$P$1,0))&amp;""),""),15,2)),VALUE(MID(IFERROR(TRIM(INDEX($A175:$P175,MATCH(Settings!$B$8,$A$1:$P$1,0))&amp;""),""),18,2)))),"")),""))</f>
        <v/>
      </c>
      <c r="V175" s="22">
        <f>IF(ISNUMBER($U175),DATE(YEAR($U175),MONTH($U175),1),"")</f>
        <v/>
      </c>
      <c r="W175" s="23">
        <f>IF(IFERROR(TRIM(INDEX($A175:$P175,MATCH(Settings!$B$10,$A$1:$P$1,0))&amp;""),"")&lt;&gt;"",IFERROR(TRIM(INDEX($A175:$P175,MATCH(Settings!$B$10,$A$1:$P$1,0))&amp;""),""),IFERROR(TRIM(INDEX($A175:$P175,MATCH(Settings!$B$11,$A$1:$P$1,0))&amp;""),""))</f>
        <v/>
      </c>
      <c r="X175" s="23">
        <f>IFERROR(TRIM(INDEX($A175:$P175,MATCH(Settings!$B$11,$A$1:$P$1,0))&amp;""),"")</f>
        <v/>
      </c>
      <c r="Y175" s="23">
        <f>IFERROR(TRIM(INDEX($A175:$P175,MATCH(Settings!$B$12,$A$1:$P$1,0))&amp;""),"")</f>
        <v/>
      </c>
      <c r="Z175" s="23">
        <f>IFERROR(TRIM(INDEX($A175:$P175,MATCH(Settings!$B$15,$A$1:$P$1,0))&amp;""),"")</f>
        <v/>
      </c>
      <c r="AA175" s="24">
        <f>IFERROR(IF(TRIM(INDEX($A175:$P175,MATCH(Settings!$B$13,$A$1:$P$1,0))&amp;"")="","",VALUE(TRIM(INDEX($A175:$P175,MATCH(Settings!$B$13,$A$1:$P$1,0))&amp;""))),"")</f>
        <v/>
      </c>
      <c r="AB175" s="24">
        <f>IF(NOT(ISNUMBER($AA175)),"",IF(TRIM($R175&amp;"")="Yes",$AA175,0))</f>
        <v/>
      </c>
      <c r="AC175" s="25">
        <f>IF(OR(NOT(ISNUMBER($AB175)),NOT(ISNUMBER(Settings!$D$2))),"",$AB175*Settings!$D$2)</f>
        <v/>
      </c>
      <c r="AD175" s="23">
        <f>IF(AND($AE175="",IFERROR(TRIM(INDEX($A175:$P175,MATCH(Settings!$B$13,$A$1:$P$1,0))&amp;""),"")=""),"",IF((IF($AE175="","; no name or email","")&amp;IF(IFERROR(TRIM(INDEX($A175:$P175,MATCH(Settings!$B$13,$A$1:$P$1,0))&amp;""),"")="","; no hours",IF(NOT(ISNUMBER($AA175)),"; hours not a number",IF($AA175&lt;=0,"; hours zero or less",IF(AND(ISNUMBER(Settings!$D$3),$AA175&gt;Settings!$D$3),"; over "&amp;Settings!$D$3&amp;" hours",""))))&amp;IF(NOT(ISNUMBER($U175)),"; no date",IF($U175&gt;TODAY(),"; date in the future",""))&amp;IF(AND($AE175&lt;&gt;"",ISNUMBER($U175)),IF(COUNTIFS($AE$2:$AE$1001,$AE175,$U$2:$U$1001,$U175,$Y$2:$Y$1001,$Y175)&gt;1,"; possible duplicate",""),""))="","OK",MID(IF($AE175="","; no name or email","")&amp;IF(IFERROR(TRIM(INDEX($A175:$P175,MATCH(Settings!$B$13,$A$1:$P$1,0))&amp;""),"")="","; no hours",IF(NOT(ISNUMBER($AA175)),"; hours not a number",IF($AA175&lt;=0,"; hours zero or less",IF(AND(ISNUMBER(Settings!$D$3),$AA175&gt;Settings!$D$3),"; over "&amp;Settings!$D$3&amp;" hours",""))))&amp;IF(NOT(ISNUMBER($U175)),"; no date",IF($U175&gt;TODAY(),"; date in the future",""))&amp;IF(AND($AE175&lt;&gt;"",ISNUMBER($U175)),IF(COUNTIFS($AE$2:$AE$1001,$AE175,$U$2:$U$1001,$U175,$Y$2:$Y$1001,$Y175)&gt;1,"; possible duplicate",""),""),3,300)))</f>
        <v/>
      </c>
      <c r="AE175" s="26">
        <f>IF(IFERROR(TRIM(INDEX($A175:$P175,MATCH(Settings!$B$11,$A$1:$P$1,0))&amp;""),"")&lt;&gt;"",LOWER(IFERROR(TRIM(INDEX($A175:$P175,MATCH(Settings!$B$11,$A$1:$P$1,0))&amp;""),"")),LOWER(IFERROR(TRIM(INDEX($A175:$P175,MATCH(Settings!$B$10,$A$1:$P$1,0))&amp;""),"")))</f>
        <v/>
      </c>
      <c r="AF175" s="26">
        <f>IF($AE175="","",IF(COUNTIF($AE$2:$AE175,$AE175)=1,MAX($AF$1:$AF174)+1,""))</f>
        <v/>
      </c>
      <c r="AG175" s="26">
        <f>IF(OR($AE175="",NOT(ISNUMBER($V175))),"",IF(COUNTIFS($AE$2:$AE175,$AE175,$V$2:$V175,$V175)=1,1,0))</f>
        <v/>
      </c>
      <c r="AH175" s="26">
        <f>IF(ISNUMBER($U175),$U175,0)</f>
        <v/>
      </c>
    </row>
    <row r="176">
      <c r="R176" s="27" t="n"/>
      <c r="S176" s="27" t="n"/>
      <c r="U176" s="21">
        <f>IF(ISNUMBER(IFERROR(IF(TRIM(INDEX($A176:$P176,MATCH(Settings!$B$9,$A$1:$P$1,0))&amp;"")="","",IF(ISNUMBER(INDEX($A176:$P176,MATCH(Settings!$B$9,$A$1:$P$1,0))),INT(INDEX($A176:$P176,MATCH(Settings!$B$9,$A$1:$P$1,0))),DATE(VALUE(LEFT(INDEX($A176:$P176,MATCH(Settings!$B$9,$A$1:$P$1,0)),4)),VALUE(MID(INDEX($A176:$P176,MATCH(Settings!$B$9,$A$1:$P$1,0)),6,2)),VALUE(MID(INDEX($A176:$P176,MATCH(Settings!$B$9,$A$1:$P$1,0)),9,2))))),"")),IFERROR(IF(TRIM(INDEX($A176:$P176,MATCH(Settings!$B$9,$A$1:$P$1,0))&amp;"")="","",IF(ISNUMBER(INDEX($A176:$P176,MATCH(Settings!$B$9,$A$1:$P$1,0))),INT(INDEX($A176:$P176,MATCH(Settings!$B$9,$A$1:$P$1,0))),DATE(VALUE(LEFT(INDEX($A176:$P176,MATCH(Settings!$B$9,$A$1:$P$1,0)),4)),VALUE(MID(INDEX($A176:$P176,MATCH(Settings!$B$9,$A$1:$P$1,0)),6,2)),VALUE(MID(INDEX($A176:$P176,MATCH(Settings!$B$9,$A$1:$P$1,0)),9,2))))),""),IFERROR(INT(IFERROR(IF(ISNUMBER(INDEX($A176:$P176,MATCH(Settings!$B$8,$A$1:$P$1,0))),INDEX($A176:$P176,MATCH(Settings!$B$8,$A$1:$P$1,0)),DATE(VALUE(LEFT(IFERROR(TRIM(INDEX($A176:$P176,MATCH(Settings!$B$8,$A$1:$P$1,0))&amp;""),""),4)),VALUE(MID(IFERROR(TRIM(INDEX($A176:$P176,MATCH(Settings!$B$8,$A$1:$P$1,0))&amp;""),""),6,2)),VALUE(MID(IFERROR(TRIM(INDEX($A176:$P176,MATCH(Settings!$B$8,$A$1:$P$1,0))&amp;""),""),9,2)))+TIME(VALUE(MID(IFERROR(TRIM(INDEX($A176:$P176,MATCH(Settings!$B$8,$A$1:$P$1,0))&amp;""),""),12,2)),VALUE(MID(IFERROR(TRIM(INDEX($A176:$P176,MATCH(Settings!$B$8,$A$1:$P$1,0))&amp;""),""),15,2)),VALUE(MID(IFERROR(TRIM(INDEX($A176:$P176,MATCH(Settings!$B$8,$A$1:$P$1,0))&amp;""),""),18,2)))),"")),""))</f>
        <v/>
      </c>
      <c r="V176" s="22">
        <f>IF(ISNUMBER($U176),DATE(YEAR($U176),MONTH($U176),1),"")</f>
        <v/>
      </c>
      <c r="W176" s="23">
        <f>IF(IFERROR(TRIM(INDEX($A176:$P176,MATCH(Settings!$B$10,$A$1:$P$1,0))&amp;""),"")&lt;&gt;"",IFERROR(TRIM(INDEX($A176:$P176,MATCH(Settings!$B$10,$A$1:$P$1,0))&amp;""),""),IFERROR(TRIM(INDEX($A176:$P176,MATCH(Settings!$B$11,$A$1:$P$1,0))&amp;""),""))</f>
        <v/>
      </c>
      <c r="X176" s="23">
        <f>IFERROR(TRIM(INDEX($A176:$P176,MATCH(Settings!$B$11,$A$1:$P$1,0))&amp;""),"")</f>
        <v/>
      </c>
      <c r="Y176" s="23">
        <f>IFERROR(TRIM(INDEX($A176:$P176,MATCH(Settings!$B$12,$A$1:$P$1,0))&amp;""),"")</f>
        <v/>
      </c>
      <c r="Z176" s="23">
        <f>IFERROR(TRIM(INDEX($A176:$P176,MATCH(Settings!$B$15,$A$1:$P$1,0))&amp;""),"")</f>
        <v/>
      </c>
      <c r="AA176" s="24">
        <f>IFERROR(IF(TRIM(INDEX($A176:$P176,MATCH(Settings!$B$13,$A$1:$P$1,0))&amp;"")="","",VALUE(TRIM(INDEX($A176:$P176,MATCH(Settings!$B$13,$A$1:$P$1,0))&amp;""))),"")</f>
        <v/>
      </c>
      <c r="AB176" s="24">
        <f>IF(NOT(ISNUMBER($AA176)),"",IF(TRIM($R176&amp;"")="Yes",$AA176,0))</f>
        <v/>
      </c>
      <c r="AC176" s="25">
        <f>IF(OR(NOT(ISNUMBER($AB176)),NOT(ISNUMBER(Settings!$D$2))),"",$AB176*Settings!$D$2)</f>
        <v/>
      </c>
      <c r="AD176" s="23">
        <f>IF(AND($AE176="",IFERROR(TRIM(INDEX($A176:$P176,MATCH(Settings!$B$13,$A$1:$P$1,0))&amp;""),"")=""),"",IF((IF($AE176="","; no name or email","")&amp;IF(IFERROR(TRIM(INDEX($A176:$P176,MATCH(Settings!$B$13,$A$1:$P$1,0))&amp;""),"")="","; no hours",IF(NOT(ISNUMBER($AA176)),"; hours not a number",IF($AA176&lt;=0,"; hours zero or less",IF(AND(ISNUMBER(Settings!$D$3),$AA176&gt;Settings!$D$3),"; over "&amp;Settings!$D$3&amp;" hours",""))))&amp;IF(NOT(ISNUMBER($U176)),"; no date",IF($U176&gt;TODAY(),"; date in the future",""))&amp;IF(AND($AE176&lt;&gt;"",ISNUMBER($U176)),IF(COUNTIFS($AE$2:$AE$1001,$AE176,$U$2:$U$1001,$U176,$Y$2:$Y$1001,$Y176)&gt;1,"; possible duplicate",""),""))="","OK",MID(IF($AE176="","; no name or email","")&amp;IF(IFERROR(TRIM(INDEX($A176:$P176,MATCH(Settings!$B$13,$A$1:$P$1,0))&amp;""),"")="","; no hours",IF(NOT(ISNUMBER($AA176)),"; hours not a number",IF($AA176&lt;=0,"; hours zero or less",IF(AND(ISNUMBER(Settings!$D$3),$AA176&gt;Settings!$D$3),"; over "&amp;Settings!$D$3&amp;" hours",""))))&amp;IF(NOT(ISNUMBER($U176)),"; no date",IF($U176&gt;TODAY(),"; date in the future",""))&amp;IF(AND($AE176&lt;&gt;"",ISNUMBER($U176)),IF(COUNTIFS($AE$2:$AE$1001,$AE176,$U$2:$U$1001,$U176,$Y$2:$Y$1001,$Y176)&gt;1,"; possible duplicate",""),""),3,300)))</f>
        <v/>
      </c>
      <c r="AE176" s="26">
        <f>IF(IFERROR(TRIM(INDEX($A176:$P176,MATCH(Settings!$B$11,$A$1:$P$1,0))&amp;""),"")&lt;&gt;"",LOWER(IFERROR(TRIM(INDEX($A176:$P176,MATCH(Settings!$B$11,$A$1:$P$1,0))&amp;""),"")),LOWER(IFERROR(TRIM(INDEX($A176:$P176,MATCH(Settings!$B$10,$A$1:$P$1,0))&amp;""),"")))</f>
        <v/>
      </c>
      <c r="AF176" s="26">
        <f>IF($AE176="","",IF(COUNTIF($AE$2:$AE176,$AE176)=1,MAX($AF$1:$AF175)+1,""))</f>
        <v/>
      </c>
      <c r="AG176" s="26">
        <f>IF(OR($AE176="",NOT(ISNUMBER($V176))),"",IF(COUNTIFS($AE$2:$AE176,$AE176,$V$2:$V176,$V176)=1,1,0))</f>
        <v/>
      </c>
      <c r="AH176" s="26">
        <f>IF(ISNUMBER($U176),$U176,0)</f>
        <v/>
      </c>
    </row>
    <row r="177">
      <c r="R177" s="27" t="n"/>
      <c r="S177" s="27" t="n"/>
      <c r="U177" s="21">
        <f>IF(ISNUMBER(IFERROR(IF(TRIM(INDEX($A177:$P177,MATCH(Settings!$B$9,$A$1:$P$1,0))&amp;"")="","",IF(ISNUMBER(INDEX($A177:$P177,MATCH(Settings!$B$9,$A$1:$P$1,0))),INT(INDEX($A177:$P177,MATCH(Settings!$B$9,$A$1:$P$1,0))),DATE(VALUE(LEFT(INDEX($A177:$P177,MATCH(Settings!$B$9,$A$1:$P$1,0)),4)),VALUE(MID(INDEX($A177:$P177,MATCH(Settings!$B$9,$A$1:$P$1,0)),6,2)),VALUE(MID(INDEX($A177:$P177,MATCH(Settings!$B$9,$A$1:$P$1,0)),9,2))))),"")),IFERROR(IF(TRIM(INDEX($A177:$P177,MATCH(Settings!$B$9,$A$1:$P$1,0))&amp;"")="","",IF(ISNUMBER(INDEX($A177:$P177,MATCH(Settings!$B$9,$A$1:$P$1,0))),INT(INDEX($A177:$P177,MATCH(Settings!$B$9,$A$1:$P$1,0))),DATE(VALUE(LEFT(INDEX($A177:$P177,MATCH(Settings!$B$9,$A$1:$P$1,0)),4)),VALUE(MID(INDEX($A177:$P177,MATCH(Settings!$B$9,$A$1:$P$1,0)),6,2)),VALUE(MID(INDEX($A177:$P177,MATCH(Settings!$B$9,$A$1:$P$1,0)),9,2))))),""),IFERROR(INT(IFERROR(IF(ISNUMBER(INDEX($A177:$P177,MATCH(Settings!$B$8,$A$1:$P$1,0))),INDEX($A177:$P177,MATCH(Settings!$B$8,$A$1:$P$1,0)),DATE(VALUE(LEFT(IFERROR(TRIM(INDEX($A177:$P177,MATCH(Settings!$B$8,$A$1:$P$1,0))&amp;""),""),4)),VALUE(MID(IFERROR(TRIM(INDEX($A177:$P177,MATCH(Settings!$B$8,$A$1:$P$1,0))&amp;""),""),6,2)),VALUE(MID(IFERROR(TRIM(INDEX($A177:$P177,MATCH(Settings!$B$8,$A$1:$P$1,0))&amp;""),""),9,2)))+TIME(VALUE(MID(IFERROR(TRIM(INDEX($A177:$P177,MATCH(Settings!$B$8,$A$1:$P$1,0))&amp;""),""),12,2)),VALUE(MID(IFERROR(TRIM(INDEX($A177:$P177,MATCH(Settings!$B$8,$A$1:$P$1,0))&amp;""),""),15,2)),VALUE(MID(IFERROR(TRIM(INDEX($A177:$P177,MATCH(Settings!$B$8,$A$1:$P$1,0))&amp;""),""),18,2)))),"")),""))</f>
        <v/>
      </c>
      <c r="V177" s="22">
        <f>IF(ISNUMBER($U177),DATE(YEAR($U177),MONTH($U177),1),"")</f>
        <v/>
      </c>
      <c r="W177" s="23">
        <f>IF(IFERROR(TRIM(INDEX($A177:$P177,MATCH(Settings!$B$10,$A$1:$P$1,0))&amp;""),"")&lt;&gt;"",IFERROR(TRIM(INDEX($A177:$P177,MATCH(Settings!$B$10,$A$1:$P$1,0))&amp;""),""),IFERROR(TRIM(INDEX($A177:$P177,MATCH(Settings!$B$11,$A$1:$P$1,0))&amp;""),""))</f>
        <v/>
      </c>
      <c r="X177" s="23">
        <f>IFERROR(TRIM(INDEX($A177:$P177,MATCH(Settings!$B$11,$A$1:$P$1,0))&amp;""),"")</f>
        <v/>
      </c>
      <c r="Y177" s="23">
        <f>IFERROR(TRIM(INDEX($A177:$P177,MATCH(Settings!$B$12,$A$1:$P$1,0))&amp;""),"")</f>
        <v/>
      </c>
      <c r="Z177" s="23">
        <f>IFERROR(TRIM(INDEX($A177:$P177,MATCH(Settings!$B$15,$A$1:$P$1,0))&amp;""),"")</f>
        <v/>
      </c>
      <c r="AA177" s="24">
        <f>IFERROR(IF(TRIM(INDEX($A177:$P177,MATCH(Settings!$B$13,$A$1:$P$1,0))&amp;"")="","",VALUE(TRIM(INDEX($A177:$P177,MATCH(Settings!$B$13,$A$1:$P$1,0))&amp;""))),"")</f>
        <v/>
      </c>
      <c r="AB177" s="24">
        <f>IF(NOT(ISNUMBER($AA177)),"",IF(TRIM($R177&amp;"")="Yes",$AA177,0))</f>
        <v/>
      </c>
      <c r="AC177" s="25">
        <f>IF(OR(NOT(ISNUMBER($AB177)),NOT(ISNUMBER(Settings!$D$2))),"",$AB177*Settings!$D$2)</f>
        <v/>
      </c>
      <c r="AD177" s="23">
        <f>IF(AND($AE177="",IFERROR(TRIM(INDEX($A177:$P177,MATCH(Settings!$B$13,$A$1:$P$1,0))&amp;""),"")=""),"",IF((IF($AE177="","; no name or email","")&amp;IF(IFERROR(TRIM(INDEX($A177:$P177,MATCH(Settings!$B$13,$A$1:$P$1,0))&amp;""),"")="","; no hours",IF(NOT(ISNUMBER($AA177)),"; hours not a number",IF($AA177&lt;=0,"; hours zero or less",IF(AND(ISNUMBER(Settings!$D$3),$AA177&gt;Settings!$D$3),"; over "&amp;Settings!$D$3&amp;" hours",""))))&amp;IF(NOT(ISNUMBER($U177)),"; no date",IF($U177&gt;TODAY(),"; date in the future",""))&amp;IF(AND($AE177&lt;&gt;"",ISNUMBER($U177)),IF(COUNTIFS($AE$2:$AE$1001,$AE177,$U$2:$U$1001,$U177,$Y$2:$Y$1001,$Y177)&gt;1,"; possible duplicate",""),""))="","OK",MID(IF($AE177="","; no name or email","")&amp;IF(IFERROR(TRIM(INDEX($A177:$P177,MATCH(Settings!$B$13,$A$1:$P$1,0))&amp;""),"")="","; no hours",IF(NOT(ISNUMBER($AA177)),"; hours not a number",IF($AA177&lt;=0,"; hours zero or less",IF(AND(ISNUMBER(Settings!$D$3),$AA177&gt;Settings!$D$3),"; over "&amp;Settings!$D$3&amp;" hours",""))))&amp;IF(NOT(ISNUMBER($U177)),"; no date",IF($U177&gt;TODAY(),"; date in the future",""))&amp;IF(AND($AE177&lt;&gt;"",ISNUMBER($U177)),IF(COUNTIFS($AE$2:$AE$1001,$AE177,$U$2:$U$1001,$U177,$Y$2:$Y$1001,$Y177)&gt;1,"; possible duplicate",""),""),3,300)))</f>
        <v/>
      </c>
      <c r="AE177" s="26">
        <f>IF(IFERROR(TRIM(INDEX($A177:$P177,MATCH(Settings!$B$11,$A$1:$P$1,0))&amp;""),"")&lt;&gt;"",LOWER(IFERROR(TRIM(INDEX($A177:$P177,MATCH(Settings!$B$11,$A$1:$P$1,0))&amp;""),"")),LOWER(IFERROR(TRIM(INDEX($A177:$P177,MATCH(Settings!$B$10,$A$1:$P$1,0))&amp;""),"")))</f>
        <v/>
      </c>
      <c r="AF177" s="26">
        <f>IF($AE177="","",IF(COUNTIF($AE$2:$AE177,$AE177)=1,MAX($AF$1:$AF176)+1,""))</f>
        <v/>
      </c>
      <c r="AG177" s="26">
        <f>IF(OR($AE177="",NOT(ISNUMBER($V177))),"",IF(COUNTIFS($AE$2:$AE177,$AE177,$V$2:$V177,$V177)=1,1,0))</f>
        <v/>
      </c>
      <c r="AH177" s="26">
        <f>IF(ISNUMBER($U177),$U177,0)</f>
        <v/>
      </c>
    </row>
    <row r="178">
      <c r="R178" s="27" t="n"/>
      <c r="S178" s="27" t="n"/>
      <c r="U178" s="21">
        <f>IF(ISNUMBER(IFERROR(IF(TRIM(INDEX($A178:$P178,MATCH(Settings!$B$9,$A$1:$P$1,0))&amp;"")="","",IF(ISNUMBER(INDEX($A178:$P178,MATCH(Settings!$B$9,$A$1:$P$1,0))),INT(INDEX($A178:$P178,MATCH(Settings!$B$9,$A$1:$P$1,0))),DATE(VALUE(LEFT(INDEX($A178:$P178,MATCH(Settings!$B$9,$A$1:$P$1,0)),4)),VALUE(MID(INDEX($A178:$P178,MATCH(Settings!$B$9,$A$1:$P$1,0)),6,2)),VALUE(MID(INDEX($A178:$P178,MATCH(Settings!$B$9,$A$1:$P$1,0)),9,2))))),"")),IFERROR(IF(TRIM(INDEX($A178:$P178,MATCH(Settings!$B$9,$A$1:$P$1,0))&amp;"")="","",IF(ISNUMBER(INDEX($A178:$P178,MATCH(Settings!$B$9,$A$1:$P$1,0))),INT(INDEX($A178:$P178,MATCH(Settings!$B$9,$A$1:$P$1,0))),DATE(VALUE(LEFT(INDEX($A178:$P178,MATCH(Settings!$B$9,$A$1:$P$1,0)),4)),VALUE(MID(INDEX($A178:$P178,MATCH(Settings!$B$9,$A$1:$P$1,0)),6,2)),VALUE(MID(INDEX($A178:$P178,MATCH(Settings!$B$9,$A$1:$P$1,0)),9,2))))),""),IFERROR(INT(IFERROR(IF(ISNUMBER(INDEX($A178:$P178,MATCH(Settings!$B$8,$A$1:$P$1,0))),INDEX($A178:$P178,MATCH(Settings!$B$8,$A$1:$P$1,0)),DATE(VALUE(LEFT(IFERROR(TRIM(INDEX($A178:$P178,MATCH(Settings!$B$8,$A$1:$P$1,0))&amp;""),""),4)),VALUE(MID(IFERROR(TRIM(INDEX($A178:$P178,MATCH(Settings!$B$8,$A$1:$P$1,0))&amp;""),""),6,2)),VALUE(MID(IFERROR(TRIM(INDEX($A178:$P178,MATCH(Settings!$B$8,$A$1:$P$1,0))&amp;""),""),9,2)))+TIME(VALUE(MID(IFERROR(TRIM(INDEX($A178:$P178,MATCH(Settings!$B$8,$A$1:$P$1,0))&amp;""),""),12,2)),VALUE(MID(IFERROR(TRIM(INDEX($A178:$P178,MATCH(Settings!$B$8,$A$1:$P$1,0))&amp;""),""),15,2)),VALUE(MID(IFERROR(TRIM(INDEX($A178:$P178,MATCH(Settings!$B$8,$A$1:$P$1,0))&amp;""),""),18,2)))),"")),""))</f>
        <v/>
      </c>
      <c r="V178" s="22">
        <f>IF(ISNUMBER($U178),DATE(YEAR($U178),MONTH($U178),1),"")</f>
        <v/>
      </c>
      <c r="W178" s="23">
        <f>IF(IFERROR(TRIM(INDEX($A178:$P178,MATCH(Settings!$B$10,$A$1:$P$1,0))&amp;""),"")&lt;&gt;"",IFERROR(TRIM(INDEX($A178:$P178,MATCH(Settings!$B$10,$A$1:$P$1,0))&amp;""),""),IFERROR(TRIM(INDEX($A178:$P178,MATCH(Settings!$B$11,$A$1:$P$1,0))&amp;""),""))</f>
        <v/>
      </c>
      <c r="X178" s="23">
        <f>IFERROR(TRIM(INDEX($A178:$P178,MATCH(Settings!$B$11,$A$1:$P$1,0))&amp;""),"")</f>
        <v/>
      </c>
      <c r="Y178" s="23">
        <f>IFERROR(TRIM(INDEX($A178:$P178,MATCH(Settings!$B$12,$A$1:$P$1,0))&amp;""),"")</f>
        <v/>
      </c>
      <c r="Z178" s="23">
        <f>IFERROR(TRIM(INDEX($A178:$P178,MATCH(Settings!$B$15,$A$1:$P$1,0))&amp;""),"")</f>
        <v/>
      </c>
      <c r="AA178" s="24">
        <f>IFERROR(IF(TRIM(INDEX($A178:$P178,MATCH(Settings!$B$13,$A$1:$P$1,0))&amp;"")="","",VALUE(TRIM(INDEX($A178:$P178,MATCH(Settings!$B$13,$A$1:$P$1,0))&amp;""))),"")</f>
        <v/>
      </c>
      <c r="AB178" s="24">
        <f>IF(NOT(ISNUMBER($AA178)),"",IF(TRIM($R178&amp;"")="Yes",$AA178,0))</f>
        <v/>
      </c>
      <c r="AC178" s="25">
        <f>IF(OR(NOT(ISNUMBER($AB178)),NOT(ISNUMBER(Settings!$D$2))),"",$AB178*Settings!$D$2)</f>
        <v/>
      </c>
      <c r="AD178" s="23">
        <f>IF(AND($AE178="",IFERROR(TRIM(INDEX($A178:$P178,MATCH(Settings!$B$13,$A$1:$P$1,0))&amp;""),"")=""),"",IF((IF($AE178="","; no name or email","")&amp;IF(IFERROR(TRIM(INDEX($A178:$P178,MATCH(Settings!$B$13,$A$1:$P$1,0))&amp;""),"")="","; no hours",IF(NOT(ISNUMBER($AA178)),"; hours not a number",IF($AA178&lt;=0,"; hours zero or less",IF(AND(ISNUMBER(Settings!$D$3),$AA178&gt;Settings!$D$3),"; over "&amp;Settings!$D$3&amp;" hours",""))))&amp;IF(NOT(ISNUMBER($U178)),"; no date",IF($U178&gt;TODAY(),"; date in the future",""))&amp;IF(AND($AE178&lt;&gt;"",ISNUMBER($U178)),IF(COUNTIFS($AE$2:$AE$1001,$AE178,$U$2:$U$1001,$U178,$Y$2:$Y$1001,$Y178)&gt;1,"; possible duplicate",""),""))="","OK",MID(IF($AE178="","; no name or email","")&amp;IF(IFERROR(TRIM(INDEX($A178:$P178,MATCH(Settings!$B$13,$A$1:$P$1,0))&amp;""),"")="","; no hours",IF(NOT(ISNUMBER($AA178)),"; hours not a number",IF($AA178&lt;=0,"; hours zero or less",IF(AND(ISNUMBER(Settings!$D$3),$AA178&gt;Settings!$D$3),"; over "&amp;Settings!$D$3&amp;" hours",""))))&amp;IF(NOT(ISNUMBER($U178)),"; no date",IF($U178&gt;TODAY(),"; date in the future",""))&amp;IF(AND($AE178&lt;&gt;"",ISNUMBER($U178)),IF(COUNTIFS($AE$2:$AE$1001,$AE178,$U$2:$U$1001,$U178,$Y$2:$Y$1001,$Y178)&gt;1,"; possible duplicate",""),""),3,300)))</f>
        <v/>
      </c>
      <c r="AE178" s="26">
        <f>IF(IFERROR(TRIM(INDEX($A178:$P178,MATCH(Settings!$B$11,$A$1:$P$1,0))&amp;""),"")&lt;&gt;"",LOWER(IFERROR(TRIM(INDEX($A178:$P178,MATCH(Settings!$B$11,$A$1:$P$1,0))&amp;""),"")),LOWER(IFERROR(TRIM(INDEX($A178:$P178,MATCH(Settings!$B$10,$A$1:$P$1,0))&amp;""),"")))</f>
        <v/>
      </c>
      <c r="AF178" s="26">
        <f>IF($AE178="","",IF(COUNTIF($AE$2:$AE178,$AE178)=1,MAX($AF$1:$AF177)+1,""))</f>
        <v/>
      </c>
      <c r="AG178" s="26">
        <f>IF(OR($AE178="",NOT(ISNUMBER($V178))),"",IF(COUNTIFS($AE$2:$AE178,$AE178,$V$2:$V178,$V178)=1,1,0))</f>
        <v/>
      </c>
      <c r="AH178" s="26">
        <f>IF(ISNUMBER($U178),$U178,0)</f>
        <v/>
      </c>
    </row>
    <row r="179">
      <c r="R179" s="27" t="n"/>
      <c r="S179" s="27" t="n"/>
      <c r="U179" s="21">
        <f>IF(ISNUMBER(IFERROR(IF(TRIM(INDEX($A179:$P179,MATCH(Settings!$B$9,$A$1:$P$1,0))&amp;"")="","",IF(ISNUMBER(INDEX($A179:$P179,MATCH(Settings!$B$9,$A$1:$P$1,0))),INT(INDEX($A179:$P179,MATCH(Settings!$B$9,$A$1:$P$1,0))),DATE(VALUE(LEFT(INDEX($A179:$P179,MATCH(Settings!$B$9,$A$1:$P$1,0)),4)),VALUE(MID(INDEX($A179:$P179,MATCH(Settings!$B$9,$A$1:$P$1,0)),6,2)),VALUE(MID(INDEX($A179:$P179,MATCH(Settings!$B$9,$A$1:$P$1,0)),9,2))))),"")),IFERROR(IF(TRIM(INDEX($A179:$P179,MATCH(Settings!$B$9,$A$1:$P$1,0))&amp;"")="","",IF(ISNUMBER(INDEX($A179:$P179,MATCH(Settings!$B$9,$A$1:$P$1,0))),INT(INDEX($A179:$P179,MATCH(Settings!$B$9,$A$1:$P$1,0))),DATE(VALUE(LEFT(INDEX($A179:$P179,MATCH(Settings!$B$9,$A$1:$P$1,0)),4)),VALUE(MID(INDEX($A179:$P179,MATCH(Settings!$B$9,$A$1:$P$1,0)),6,2)),VALUE(MID(INDEX($A179:$P179,MATCH(Settings!$B$9,$A$1:$P$1,0)),9,2))))),""),IFERROR(INT(IFERROR(IF(ISNUMBER(INDEX($A179:$P179,MATCH(Settings!$B$8,$A$1:$P$1,0))),INDEX($A179:$P179,MATCH(Settings!$B$8,$A$1:$P$1,0)),DATE(VALUE(LEFT(IFERROR(TRIM(INDEX($A179:$P179,MATCH(Settings!$B$8,$A$1:$P$1,0))&amp;""),""),4)),VALUE(MID(IFERROR(TRIM(INDEX($A179:$P179,MATCH(Settings!$B$8,$A$1:$P$1,0))&amp;""),""),6,2)),VALUE(MID(IFERROR(TRIM(INDEX($A179:$P179,MATCH(Settings!$B$8,$A$1:$P$1,0))&amp;""),""),9,2)))+TIME(VALUE(MID(IFERROR(TRIM(INDEX($A179:$P179,MATCH(Settings!$B$8,$A$1:$P$1,0))&amp;""),""),12,2)),VALUE(MID(IFERROR(TRIM(INDEX($A179:$P179,MATCH(Settings!$B$8,$A$1:$P$1,0))&amp;""),""),15,2)),VALUE(MID(IFERROR(TRIM(INDEX($A179:$P179,MATCH(Settings!$B$8,$A$1:$P$1,0))&amp;""),""),18,2)))),"")),""))</f>
        <v/>
      </c>
      <c r="V179" s="22">
        <f>IF(ISNUMBER($U179),DATE(YEAR($U179),MONTH($U179),1),"")</f>
        <v/>
      </c>
      <c r="W179" s="23">
        <f>IF(IFERROR(TRIM(INDEX($A179:$P179,MATCH(Settings!$B$10,$A$1:$P$1,0))&amp;""),"")&lt;&gt;"",IFERROR(TRIM(INDEX($A179:$P179,MATCH(Settings!$B$10,$A$1:$P$1,0))&amp;""),""),IFERROR(TRIM(INDEX($A179:$P179,MATCH(Settings!$B$11,$A$1:$P$1,0))&amp;""),""))</f>
        <v/>
      </c>
      <c r="X179" s="23">
        <f>IFERROR(TRIM(INDEX($A179:$P179,MATCH(Settings!$B$11,$A$1:$P$1,0))&amp;""),"")</f>
        <v/>
      </c>
      <c r="Y179" s="23">
        <f>IFERROR(TRIM(INDEX($A179:$P179,MATCH(Settings!$B$12,$A$1:$P$1,0))&amp;""),"")</f>
        <v/>
      </c>
      <c r="Z179" s="23">
        <f>IFERROR(TRIM(INDEX($A179:$P179,MATCH(Settings!$B$15,$A$1:$P$1,0))&amp;""),"")</f>
        <v/>
      </c>
      <c r="AA179" s="24">
        <f>IFERROR(IF(TRIM(INDEX($A179:$P179,MATCH(Settings!$B$13,$A$1:$P$1,0))&amp;"")="","",VALUE(TRIM(INDEX($A179:$P179,MATCH(Settings!$B$13,$A$1:$P$1,0))&amp;""))),"")</f>
        <v/>
      </c>
      <c r="AB179" s="24">
        <f>IF(NOT(ISNUMBER($AA179)),"",IF(TRIM($R179&amp;"")="Yes",$AA179,0))</f>
        <v/>
      </c>
      <c r="AC179" s="25">
        <f>IF(OR(NOT(ISNUMBER($AB179)),NOT(ISNUMBER(Settings!$D$2))),"",$AB179*Settings!$D$2)</f>
        <v/>
      </c>
      <c r="AD179" s="23">
        <f>IF(AND($AE179="",IFERROR(TRIM(INDEX($A179:$P179,MATCH(Settings!$B$13,$A$1:$P$1,0))&amp;""),"")=""),"",IF((IF($AE179="","; no name or email","")&amp;IF(IFERROR(TRIM(INDEX($A179:$P179,MATCH(Settings!$B$13,$A$1:$P$1,0))&amp;""),"")="","; no hours",IF(NOT(ISNUMBER($AA179)),"; hours not a number",IF($AA179&lt;=0,"; hours zero or less",IF(AND(ISNUMBER(Settings!$D$3),$AA179&gt;Settings!$D$3),"; over "&amp;Settings!$D$3&amp;" hours",""))))&amp;IF(NOT(ISNUMBER($U179)),"; no date",IF($U179&gt;TODAY(),"; date in the future",""))&amp;IF(AND($AE179&lt;&gt;"",ISNUMBER($U179)),IF(COUNTIFS($AE$2:$AE$1001,$AE179,$U$2:$U$1001,$U179,$Y$2:$Y$1001,$Y179)&gt;1,"; possible duplicate",""),""))="","OK",MID(IF($AE179="","; no name or email","")&amp;IF(IFERROR(TRIM(INDEX($A179:$P179,MATCH(Settings!$B$13,$A$1:$P$1,0))&amp;""),"")="","; no hours",IF(NOT(ISNUMBER($AA179)),"; hours not a number",IF($AA179&lt;=0,"; hours zero or less",IF(AND(ISNUMBER(Settings!$D$3),$AA179&gt;Settings!$D$3),"; over "&amp;Settings!$D$3&amp;" hours",""))))&amp;IF(NOT(ISNUMBER($U179)),"; no date",IF($U179&gt;TODAY(),"; date in the future",""))&amp;IF(AND($AE179&lt;&gt;"",ISNUMBER($U179)),IF(COUNTIFS($AE$2:$AE$1001,$AE179,$U$2:$U$1001,$U179,$Y$2:$Y$1001,$Y179)&gt;1,"; possible duplicate",""),""),3,300)))</f>
        <v/>
      </c>
      <c r="AE179" s="26">
        <f>IF(IFERROR(TRIM(INDEX($A179:$P179,MATCH(Settings!$B$11,$A$1:$P$1,0))&amp;""),"")&lt;&gt;"",LOWER(IFERROR(TRIM(INDEX($A179:$P179,MATCH(Settings!$B$11,$A$1:$P$1,0))&amp;""),"")),LOWER(IFERROR(TRIM(INDEX($A179:$P179,MATCH(Settings!$B$10,$A$1:$P$1,0))&amp;""),"")))</f>
        <v/>
      </c>
      <c r="AF179" s="26">
        <f>IF($AE179="","",IF(COUNTIF($AE$2:$AE179,$AE179)=1,MAX($AF$1:$AF178)+1,""))</f>
        <v/>
      </c>
      <c r="AG179" s="26">
        <f>IF(OR($AE179="",NOT(ISNUMBER($V179))),"",IF(COUNTIFS($AE$2:$AE179,$AE179,$V$2:$V179,$V179)=1,1,0))</f>
        <v/>
      </c>
      <c r="AH179" s="26">
        <f>IF(ISNUMBER($U179),$U179,0)</f>
        <v/>
      </c>
    </row>
    <row r="180">
      <c r="R180" s="27" t="n"/>
      <c r="S180" s="27" t="n"/>
      <c r="U180" s="21">
        <f>IF(ISNUMBER(IFERROR(IF(TRIM(INDEX($A180:$P180,MATCH(Settings!$B$9,$A$1:$P$1,0))&amp;"")="","",IF(ISNUMBER(INDEX($A180:$P180,MATCH(Settings!$B$9,$A$1:$P$1,0))),INT(INDEX($A180:$P180,MATCH(Settings!$B$9,$A$1:$P$1,0))),DATE(VALUE(LEFT(INDEX($A180:$P180,MATCH(Settings!$B$9,$A$1:$P$1,0)),4)),VALUE(MID(INDEX($A180:$P180,MATCH(Settings!$B$9,$A$1:$P$1,0)),6,2)),VALUE(MID(INDEX($A180:$P180,MATCH(Settings!$B$9,$A$1:$P$1,0)),9,2))))),"")),IFERROR(IF(TRIM(INDEX($A180:$P180,MATCH(Settings!$B$9,$A$1:$P$1,0))&amp;"")="","",IF(ISNUMBER(INDEX($A180:$P180,MATCH(Settings!$B$9,$A$1:$P$1,0))),INT(INDEX($A180:$P180,MATCH(Settings!$B$9,$A$1:$P$1,0))),DATE(VALUE(LEFT(INDEX($A180:$P180,MATCH(Settings!$B$9,$A$1:$P$1,0)),4)),VALUE(MID(INDEX($A180:$P180,MATCH(Settings!$B$9,$A$1:$P$1,0)),6,2)),VALUE(MID(INDEX($A180:$P180,MATCH(Settings!$B$9,$A$1:$P$1,0)),9,2))))),""),IFERROR(INT(IFERROR(IF(ISNUMBER(INDEX($A180:$P180,MATCH(Settings!$B$8,$A$1:$P$1,0))),INDEX($A180:$P180,MATCH(Settings!$B$8,$A$1:$P$1,0)),DATE(VALUE(LEFT(IFERROR(TRIM(INDEX($A180:$P180,MATCH(Settings!$B$8,$A$1:$P$1,0))&amp;""),""),4)),VALUE(MID(IFERROR(TRIM(INDEX($A180:$P180,MATCH(Settings!$B$8,$A$1:$P$1,0))&amp;""),""),6,2)),VALUE(MID(IFERROR(TRIM(INDEX($A180:$P180,MATCH(Settings!$B$8,$A$1:$P$1,0))&amp;""),""),9,2)))+TIME(VALUE(MID(IFERROR(TRIM(INDEX($A180:$P180,MATCH(Settings!$B$8,$A$1:$P$1,0))&amp;""),""),12,2)),VALUE(MID(IFERROR(TRIM(INDEX($A180:$P180,MATCH(Settings!$B$8,$A$1:$P$1,0))&amp;""),""),15,2)),VALUE(MID(IFERROR(TRIM(INDEX($A180:$P180,MATCH(Settings!$B$8,$A$1:$P$1,0))&amp;""),""),18,2)))),"")),""))</f>
        <v/>
      </c>
      <c r="V180" s="22">
        <f>IF(ISNUMBER($U180),DATE(YEAR($U180),MONTH($U180),1),"")</f>
        <v/>
      </c>
      <c r="W180" s="23">
        <f>IF(IFERROR(TRIM(INDEX($A180:$P180,MATCH(Settings!$B$10,$A$1:$P$1,0))&amp;""),"")&lt;&gt;"",IFERROR(TRIM(INDEX($A180:$P180,MATCH(Settings!$B$10,$A$1:$P$1,0))&amp;""),""),IFERROR(TRIM(INDEX($A180:$P180,MATCH(Settings!$B$11,$A$1:$P$1,0))&amp;""),""))</f>
        <v/>
      </c>
      <c r="X180" s="23">
        <f>IFERROR(TRIM(INDEX($A180:$P180,MATCH(Settings!$B$11,$A$1:$P$1,0))&amp;""),"")</f>
        <v/>
      </c>
      <c r="Y180" s="23">
        <f>IFERROR(TRIM(INDEX($A180:$P180,MATCH(Settings!$B$12,$A$1:$P$1,0))&amp;""),"")</f>
        <v/>
      </c>
      <c r="Z180" s="23">
        <f>IFERROR(TRIM(INDEX($A180:$P180,MATCH(Settings!$B$15,$A$1:$P$1,0))&amp;""),"")</f>
        <v/>
      </c>
      <c r="AA180" s="24">
        <f>IFERROR(IF(TRIM(INDEX($A180:$P180,MATCH(Settings!$B$13,$A$1:$P$1,0))&amp;"")="","",VALUE(TRIM(INDEX($A180:$P180,MATCH(Settings!$B$13,$A$1:$P$1,0))&amp;""))),"")</f>
        <v/>
      </c>
      <c r="AB180" s="24">
        <f>IF(NOT(ISNUMBER($AA180)),"",IF(TRIM($R180&amp;"")="Yes",$AA180,0))</f>
        <v/>
      </c>
      <c r="AC180" s="25">
        <f>IF(OR(NOT(ISNUMBER($AB180)),NOT(ISNUMBER(Settings!$D$2))),"",$AB180*Settings!$D$2)</f>
        <v/>
      </c>
      <c r="AD180" s="23">
        <f>IF(AND($AE180="",IFERROR(TRIM(INDEX($A180:$P180,MATCH(Settings!$B$13,$A$1:$P$1,0))&amp;""),"")=""),"",IF((IF($AE180="","; no name or email","")&amp;IF(IFERROR(TRIM(INDEX($A180:$P180,MATCH(Settings!$B$13,$A$1:$P$1,0))&amp;""),"")="","; no hours",IF(NOT(ISNUMBER($AA180)),"; hours not a number",IF($AA180&lt;=0,"; hours zero or less",IF(AND(ISNUMBER(Settings!$D$3),$AA180&gt;Settings!$D$3),"; over "&amp;Settings!$D$3&amp;" hours",""))))&amp;IF(NOT(ISNUMBER($U180)),"; no date",IF($U180&gt;TODAY(),"; date in the future",""))&amp;IF(AND($AE180&lt;&gt;"",ISNUMBER($U180)),IF(COUNTIFS($AE$2:$AE$1001,$AE180,$U$2:$U$1001,$U180,$Y$2:$Y$1001,$Y180)&gt;1,"; possible duplicate",""),""))="","OK",MID(IF($AE180="","; no name or email","")&amp;IF(IFERROR(TRIM(INDEX($A180:$P180,MATCH(Settings!$B$13,$A$1:$P$1,0))&amp;""),"")="","; no hours",IF(NOT(ISNUMBER($AA180)),"; hours not a number",IF($AA180&lt;=0,"; hours zero or less",IF(AND(ISNUMBER(Settings!$D$3),$AA180&gt;Settings!$D$3),"; over "&amp;Settings!$D$3&amp;" hours",""))))&amp;IF(NOT(ISNUMBER($U180)),"; no date",IF($U180&gt;TODAY(),"; date in the future",""))&amp;IF(AND($AE180&lt;&gt;"",ISNUMBER($U180)),IF(COUNTIFS($AE$2:$AE$1001,$AE180,$U$2:$U$1001,$U180,$Y$2:$Y$1001,$Y180)&gt;1,"; possible duplicate",""),""),3,300)))</f>
        <v/>
      </c>
      <c r="AE180" s="26">
        <f>IF(IFERROR(TRIM(INDEX($A180:$P180,MATCH(Settings!$B$11,$A$1:$P$1,0))&amp;""),"")&lt;&gt;"",LOWER(IFERROR(TRIM(INDEX($A180:$P180,MATCH(Settings!$B$11,$A$1:$P$1,0))&amp;""),"")),LOWER(IFERROR(TRIM(INDEX($A180:$P180,MATCH(Settings!$B$10,$A$1:$P$1,0))&amp;""),"")))</f>
        <v/>
      </c>
      <c r="AF180" s="26">
        <f>IF($AE180="","",IF(COUNTIF($AE$2:$AE180,$AE180)=1,MAX($AF$1:$AF179)+1,""))</f>
        <v/>
      </c>
      <c r="AG180" s="26">
        <f>IF(OR($AE180="",NOT(ISNUMBER($V180))),"",IF(COUNTIFS($AE$2:$AE180,$AE180,$V$2:$V180,$V180)=1,1,0))</f>
        <v/>
      </c>
      <c r="AH180" s="26">
        <f>IF(ISNUMBER($U180),$U180,0)</f>
        <v/>
      </c>
    </row>
    <row r="181">
      <c r="R181" s="27" t="n"/>
      <c r="S181" s="27" t="n"/>
      <c r="U181" s="21">
        <f>IF(ISNUMBER(IFERROR(IF(TRIM(INDEX($A181:$P181,MATCH(Settings!$B$9,$A$1:$P$1,0))&amp;"")="","",IF(ISNUMBER(INDEX($A181:$P181,MATCH(Settings!$B$9,$A$1:$P$1,0))),INT(INDEX($A181:$P181,MATCH(Settings!$B$9,$A$1:$P$1,0))),DATE(VALUE(LEFT(INDEX($A181:$P181,MATCH(Settings!$B$9,$A$1:$P$1,0)),4)),VALUE(MID(INDEX($A181:$P181,MATCH(Settings!$B$9,$A$1:$P$1,0)),6,2)),VALUE(MID(INDEX($A181:$P181,MATCH(Settings!$B$9,$A$1:$P$1,0)),9,2))))),"")),IFERROR(IF(TRIM(INDEX($A181:$P181,MATCH(Settings!$B$9,$A$1:$P$1,0))&amp;"")="","",IF(ISNUMBER(INDEX($A181:$P181,MATCH(Settings!$B$9,$A$1:$P$1,0))),INT(INDEX($A181:$P181,MATCH(Settings!$B$9,$A$1:$P$1,0))),DATE(VALUE(LEFT(INDEX($A181:$P181,MATCH(Settings!$B$9,$A$1:$P$1,0)),4)),VALUE(MID(INDEX($A181:$P181,MATCH(Settings!$B$9,$A$1:$P$1,0)),6,2)),VALUE(MID(INDEX($A181:$P181,MATCH(Settings!$B$9,$A$1:$P$1,0)),9,2))))),""),IFERROR(INT(IFERROR(IF(ISNUMBER(INDEX($A181:$P181,MATCH(Settings!$B$8,$A$1:$P$1,0))),INDEX($A181:$P181,MATCH(Settings!$B$8,$A$1:$P$1,0)),DATE(VALUE(LEFT(IFERROR(TRIM(INDEX($A181:$P181,MATCH(Settings!$B$8,$A$1:$P$1,0))&amp;""),""),4)),VALUE(MID(IFERROR(TRIM(INDEX($A181:$P181,MATCH(Settings!$B$8,$A$1:$P$1,0))&amp;""),""),6,2)),VALUE(MID(IFERROR(TRIM(INDEX($A181:$P181,MATCH(Settings!$B$8,$A$1:$P$1,0))&amp;""),""),9,2)))+TIME(VALUE(MID(IFERROR(TRIM(INDEX($A181:$P181,MATCH(Settings!$B$8,$A$1:$P$1,0))&amp;""),""),12,2)),VALUE(MID(IFERROR(TRIM(INDEX($A181:$P181,MATCH(Settings!$B$8,$A$1:$P$1,0))&amp;""),""),15,2)),VALUE(MID(IFERROR(TRIM(INDEX($A181:$P181,MATCH(Settings!$B$8,$A$1:$P$1,0))&amp;""),""),18,2)))),"")),""))</f>
        <v/>
      </c>
      <c r="V181" s="22">
        <f>IF(ISNUMBER($U181),DATE(YEAR($U181),MONTH($U181),1),"")</f>
        <v/>
      </c>
      <c r="W181" s="23">
        <f>IF(IFERROR(TRIM(INDEX($A181:$P181,MATCH(Settings!$B$10,$A$1:$P$1,0))&amp;""),"")&lt;&gt;"",IFERROR(TRIM(INDEX($A181:$P181,MATCH(Settings!$B$10,$A$1:$P$1,0))&amp;""),""),IFERROR(TRIM(INDEX($A181:$P181,MATCH(Settings!$B$11,$A$1:$P$1,0))&amp;""),""))</f>
        <v/>
      </c>
      <c r="X181" s="23">
        <f>IFERROR(TRIM(INDEX($A181:$P181,MATCH(Settings!$B$11,$A$1:$P$1,0))&amp;""),"")</f>
        <v/>
      </c>
      <c r="Y181" s="23">
        <f>IFERROR(TRIM(INDEX($A181:$P181,MATCH(Settings!$B$12,$A$1:$P$1,0))&amp;""),"")</f>
        <v/>
      </c>
      <c r="Z181" s="23">
        <f>IFERROR(TRIM(INDEX($A181:$P181,MATCH(Settings!$B$15,$A$1:$P$1,0))&amp;""),"")</f>
        <v/>
      </c>
      <c r="AA181" s="24">
        <f>IFERROR(IF(TRIM(INDEX($A181:$P181,MATCH(Settings!$B$13,$A$1:$P$1,0))&amp;"")="","",VALUE(TRIM(INDEX($A181:$P181,MATCH(Settings!$B$13,$A$1:$P$1,0))&amp;""))),"")</f>
        <v/>
      </c>
      <c r="AB181" s="24">
        <f>IF(NOT(ISNUMBER($AA181)),"",IF(TRIM($R181&amp;"")="Yes",$AA181,0))</f>
        <v/>
      </c>
      <c r="AC181" s="25">
        <f>IF(OR(NOT(ISNUMBER($AB181)),NOT(ISNUMBER(Settings!$D$2))),"",$AB181*Settings!$D$2)</f>
        <v/>
      </c>
      <c r="AD181" s="23">
        <f>IF(AND($AE181="",IFERROR(TRIM(INDEX($A181:$P181,MATCH(Settings!$B$13,$A$1:$P$1,0))&amp;""),"")=""),"",IF((IF($AE181="","; no name or email","")&amp;IF(IFERROR(TRIM(INDEX($A181:$P181,MATCH(Settings!$B$13,$A$1:$P$1,0))&amp;""),"")="","; no hours",IF(NOT(ISNUMBER($AA181)),"; hours not a number",IF($AA181&lt;=0,"; hours zero or less",IF(AND(ISNUMBER(Settings!$D$3),$AA181&gt;Settings!$D$3),"; over "&amp;Settings!$D$3&amp;" hours",""))))&amp;IF(NOT(ISNUMBER($U181)),"; no date",IF($U181&gt;TODAY(),"; date in the future",""))&amp;IF(AND($AE181&lt;&gt;"",ISNUMBER($U181)),IF(COUNTIFS($AE$2:$AE$1001,$AE181,$U$2:$U$1001,$U181,$Y$2:$Y$1001,$Y181)&gt;1,"; possible duplicate",""),""))="","OK",MID(IF($AE181="","; no name or email","")&amp;IF(IFERROR(TRIM(INDEX($A181:$P181,MATCH(Settings!$B$13,$A$1:$P$1,0))&amp;""),"")="","; no hours",IF(NOT(ISNUMBER($AA181)),"; hours not a number",IF($AA181&lt;=0,"; hours zero or less",IF(AND(ISNUMBER(Settings!$D$3),$AA181&gt;Settings!$D$3),"; over "&amp;Settings!$D$3&amp;" hours",""))))&amp;IF(NOT(ISNUMBER($U181)),"; no date",IF($U181&gt;TODAY(),"; date in the future",""))&amp;IF(AND($AE181&lt;&gt;"",ISNUMBER($U181)),IF(COUNTIFS($AE$2:$AE$1001,$AE181,$U$2:$U$1001,$U181,$Y$2:$Y$1001,$Y181)&gt;1,"; possible duplicate",""),""),3,300)))</f>
        <v/>
      </c>
      <c r="AE181" s="26">
        <f>IF(IFERROR(TRIM(INDEX($A181:$P181,MATCH(Settings!$B$11,$A$1:$P$1,0))&amp;""),"")&lt;&gt;"",LOWER(IFERROR(TRIM(INDEX($A181:$P181,MATCH(Settings!$B$11,$A$1:$P$1,0))&amp;""),"")),LOWER(IFERROR(TRIM(INDEX($A181:$P181,MATCH(Settings!$B$10,$A$1:$P$1,0))&amp;""),"")))</f>
        <v/>
      </c>
      <c r="AF181" s="26">
        <f>IF($AE181="","",IF(COUNTIF($AE$2:$AE181,$AE181)=1,MAX($AF$1:$AF180)+1,""))</f>
        <v/>
      </c>
      <c r="AG181" s="26">
        <f>IF(OR($AE181="",NOT(ISNUMBER($V181))),"",IF(COUNTIFS($AE$2:$AE181,$AE181,$V$2:$V181,$V181)=1,1,0))</f>
        <v/>
      </c>
      <c r="AH181" s="26">
        <f>IF(ISNUMBER($U181),$U181,0)</f>
        <v/>
      </c>
    </row>
    <row r="182">
      <c r="R182" s="27" t="n"/>
      <c r="S182" s="27" t="n"/>
      <c r="U182" s="21">
        <f>IF(ISNUMBER(IFERROR(IF(TRIM(INDEX($A182:$P182,MATCH(Settings!$B$9,$A$1:$P$1,0))&amp;"")="","",IF(ISNUMBER(INDEX($A182:$P182,MATCH(Settings!$B$9,$A$1:$P$1,0))),INT(INDEX($A182:$P182,MATCH(Settings!$B$9,$A$1:$P$1,0))),DATE(VALUE(LEFT(INDEX($A182:$P182,MATCH(Settings!$B$9,$A$1:$P$1,0)),4)),VALUE(MID(INDEX($A182:$P182,MATCH(Settings!$B$9,$A$1:$P$1,0)),6,2)),VALUE(MID(INDEX($A182:$P182,MATCH(Settings!$B$9,$A$1:$P$1,0)),9,2))))),"")),IFERROR(IF(TRIM(INDEX($A182:$P182,MATCH(Settings!$B$9,$A$1:$P$1,0))&amp;"")="","",IF(ISNUMBER(INDEX($A182:$P182,MATCH(Settings!$B$9,$A$1:$P$1,0))),INT(INDEX($A182:$P182,MATCH(Settings!$B$9,$A$1:$P$1,0))),DATE(VALUE(LEFT(INDEX($A182:$P182,MATCH(Settings!$B$9,$A$1:$P$1,0)),4)),VALUE(MID(INDEX($A182:$P182,MATCH(Settings!$B$9,$A$1:$P$1,0)),6,2)),VALUE(MID(INDEX($A182:$P182,MATCH(Settings!$B$9,$A$1:$P$1,0)),9,2))))),""),IFERROR(INT(IFERROR(IF(ISNUMBER(INDEX($A182:$P182,MATCH(Settings!$B$8,$A$1:$P$1,0))),INDEX($A182:$P182,MATCH(Settings!$B$8,$A$1:$P$1,0)),DATE(VALUE(LEFT(IFERROR(TRIM(INDEX($A182:$P182,MATCH(Settings!$B$8,$A$1:$P$1,0))&amp;""),""),4)),VALUE(MID(IFERROR(TRIM(INDEX($A182:$P182,MATCH(Settings!$B$8,$A$1:$P$1,0))&amp;""),""),6,2)),VALUE(MID(IFERROR(TRIM(INDEX($A182:$P182,MATCH(Settings!$B$8,$A$1:$P$1,0))&amp;""),""),9,2)))+TIME(VALUE(MID(IFERROR(TRIM(INDEX($A182:$P182,MATCH(Settings!$B$8,$A$1:$P$1,0))&amp;""),""),12,2)),VALUE(MID(IFERROR(TRIM(INDEX($A182:$P182,MATCH(Settings!$B$8,$A$1:$P$1,0))&amp;""),""),15,2)),VALUE(MID(IFERROR(TRIM(INDEX($A182:$P182,MATCH(Settings!$B$8,$A$1:$P$1,0))&amp;""),""),18,2)))),"")),""))</f>
        <v/>
      </c>
      <c r="V182" s="22">
        <f>IF(ISNUMBER($U182),DATE(YEAR($U182),MONTH($U182),1),"")</f>
        <v/>
      </c>
      <c r="W182" s="23">
        <f>IF(IFERROR(TRIM(INDEX($A182:$P182,MATCH(Settings!$B$10,$A$1:$P$1,0))&amp;""),"")&lt;&gt;"",IFERROR(TRIM(INDEX($A182:$P182,MATCH(Settings!$B$10,$A$1:$P$1,0))&amp;""),""),IFERROR(TRIM(INDEX($A182:$P182,MATCH(Settings!$B$11,$A$1:$P$1,0))&amp;""),""))</f>
        <v/>
      </c>
      <c r="X182" s="23">
        <f>IFERROR(TRIM(INDEX($A182:$P182,MATCH(Settings!$B$11,$A$1:$P$1,0))&amp;""),"")</f>
        <v/>
      </c>
      <c r="Y182" s="23">
        <f>IFERROR(TRIM(INDEX($A182:$P182,MATCH(Settings!$B$12,$A$1:$P$1,0))&amp;""),"")</f>
        <v/>
      </c>
      <c r="Z182" s="23">
        <f>IFERROR(TRIM(INDEX($A182:$P182,MATCH(Settings!$B$15,$A$1:$P$1,0))&amp;""),"")</f>
        <v/>
      </c>
      <c r="AA182" s="24">
        <f>IFERROR(IF(TRIM(INDEX($A182:$P182,MATCH(Settings!$B$13,$A$1:$P$1,0))&amp;"")="","",VALUE(TRIM(INDEX($A182:$P182,MATCH(Settings!$B$13,$A$1:$P$1,0))&amp;""))),"")</f>
        <v/>
      </c>
      <c r="AB182" s="24">
        <f>IF(NOT(ISNUMBER($AA182)),"",IF(TRIM($R182&amp;"")="Yes",$AA182,0))</f>
        <v/>
      </c>
      <c r="AC182" s="25">
        <f>IF(OR(NOT(ISNUMBER($AB182)),NOT(ISNUMBER(Settings!$D$2))),"",$AB182*Settings!$D$2)</f>
        <v/>
      </c>
      <c r="AD182" s="23">
        <f>IF(AND($AE182="",IFERROR(TRIM(INDEX($A182:$P182,MATCH(Settings!$B$13,$A$1:$P$1,0))&amp;""),"")=""),"",IF((IF($AE182="","; no name or email","")&amp;IF(IFERROR(TRIM(INDEX($A182:$P182,MATCH(Settings!$B$13,$A$1:$P$1,0))&amp;""),"")="","; no hours",IF(NOT(ISNUMBER($AA182)),"; hours not a number",IF($AA182&lt;=0,"; hours zero or less",IF(AND(ISNUMBER(Settings!$D$3),$AA182&gt;Settings!$D$3),"; over "&amp;Settings!$D$3&amp;" hours",""))))&amp;IF(NOT(ISNUMBER($U182)),"; no date",IF($U182&gt;TODAY(),"; date in the future",""))&amp;IF(AND($AE182&lt;&gt;"",ISNUMBER($U182)),IF(COUNTIFS($AE$2:$AE$1001,$AE182,$U$2:$U$1001,$U182,$Y$2:$Y$1001,$Y182)&gt;1,"; possible duplicate",""),""))="","OK",MID(IF($AE182="","; no name or email","")&amp;IF(IFERROR(TRIM(INDEX($A182:$P182,MATCH(Settings!$B$13,$A$1:$P$1,0))&amp;""),"")="","; no hours",IF(NOT(ISNUMBER($AA182)),"; hours not a number",IF($AA182&lt;=0,"; hours zero or less",IF(AND(ISNUMBER(Settings!$D$3),$AA182&gt;Settings!$D$3),"; over "&amp;Settings!$D$3&amp;" hours",""))))&amp;IF(NOT(ISNUMBER($U182)),"; no date",IF($U182&gt;TODAY(),"; date in the future",""))&amp;IF(AND($AE182&lt;&gt;"",ISNUMBER($U182)),IF(COUNTIFS($AE$2:$AE$1001,$AE182,$U$2:$U$1001,$U182,$Y$2:$Y$1001,$Y182)&gt;1,"; possible duplicate",""),""),3,300)))</f>
        <v/>
      </c>
      <c r="AE182" s="26">
        <f>IF(IFERROR(TRIM(INDEX($A182:$P182,MATCH(Settings!$B$11,$A$1:$P$1,0))&amp;""),"")&lt;&gt;"",LOWER(IFERROR(TRIM(INDEX($A182:$P182,MATCH(Settings!$B$11,$A$1:$P$1,0))&amp;""),"")),LOWER(IFERROR(TRIM(INDEX($A182:$P182,MATCH(Settings!$B$10,$A$1:$P$1,0))&amp;""),"")))</f>
        <v/>
      </c>
      <c r="AF182" s="26">
        <f>IF($AE182="","",IF(COUNTIF($AE$2:$AE182,$AE182)=1,MAX($AF$1:$AF181)+1,""))</f>
        <v/>
      </c>
      <c r="AG182" s="26">
        <f>IF(OR($AE182="",NOT(ISNUMBER($V182))),"",IF(COUNTIFS($AE$2:$AE182,$AE182,$V$2:$V182,$V182)=1,1,0))</f>
        <v/>
      </c>
      <c r="AH182" s="26">
        <f>IF(ISNUMBER($U182),$U182,0)</f>
        <v/>
      </c>
    </row>
    <row r="183">
      <c r="R183" s="27" t="n"/>
      <c r="S183" s="27" t="n"/>
      <c r="U183" s="21">
        <f>IF(ISNUMBER(IFERROR(IF(TRIM(INDEX($A183:$P183,MATCH(Settings!$B$9,$A$1:$P$1,0))&amp;"")="","",IF(ISNUMBER(INDEX($A183:$P183,MATCH(Settings!$B$9,$A$1:$P$1,0))),INT(INDEX($A183:$P183,MATCH(Settings!$B$9,$A$1:$P$1,0))),DATE(VALUE(LEFT(INDEX($A183:$P183,MATCH(Settings!$B$9,$A$1:$P$1,0)),4)),VALUE(MID(INDEX($A183:$P183,MATCH(Settings!$B$9,$A$1:$P$1,0)),6,2)),VALUE(MID(INDEX($A183:$P183,MATCH(Settings!$B$9,$A$1:$P$1,0)),9,2))))),"")),IFERROR(IF(TRIM(INDEX($A183:$P183,MATCH(Settings!$B$9,$A$1:$P$1,0))&amp;"")="","",IF(ISNUMBER(INDEX($A183:$P183,MATCH(Settings!$B$9,$A$1:$P$1,0))),INT(INDEX($A183:$P183,MATCH(Settings!$B$9,$A$1:$P$1,0))),DATE(VALUE(LEFT(INDEX($A183:$P183,MATCH(Settings!$B$9,$A$1:$P$1,0)),4)),VALUE(MID(INDEX($A183:$P183,MATCH(Settings!$B$9,$A$1:$P$1,0)),6,2)),VALUE(MID(INDEX($A183:$P183,MATCH(Settings!$B$9,$A$1:$P$1,0)),9,2))))),""),IFERROR(INT(IFERROR(IF(ISNUMBER(INDEX($A183:$P183,MATCH(Settings!$B$8,$A$1:$P$1,0))),INDEX($A183:$P183,MATCH(Settings!$B$8,$A$1:$P$1,0)),DATE(VALUE(LEFT(IFERROR(TRIM(INDEX($A183:$P183,MATCH(Settings!$B$8,$A$1:$P$1,0))&amp;""),""),4)),VALUE(MID(IFERROR(TRIM(INDEX($A183:$P183,MATCH(Settings!$B$8,$A$1:$P$1,0))&amp;""),""),6,2)),VALUE(MID(IFERROR(TRIM(INDEX($A183:$P183,MATCH(Settings!$B$8,$A$1:$P$1,0))&amp;""),""),9,2)))+TIME(VALUE(MID(IFERROR(TRIM(INDEX($A183:$P183,MATCH(Settings!$B$8,$A$1:$P$1,0))&amp;""),""),12,2)),VALUE(MID(IFERROR(TRIM(INDEX($A183:$P183,MATCH(Settings!$B$8,$A$1:$P$1,0))&amp;""),""),15,2)),VALUE(MID(IFERROR(TRIM(INDEX($A183:$P183,MATCH(Settings!$B$8,$A$1:$P$1,0))&amp;""),""),18,2)))),"")),""))</f>
        <v/>
      </c>
      <c r="V183" s="22">
        <f>IF(ISNUMBER($U183),DATE(YEAR($U183),MONTH($U183),1),"")</f>
        <v/>
      </c>
      <c r="W183" s="23">
        <f>IF(IFERROR(TRIM(INDEX($A183:$P183,MATCH(Settings!$B$10,$A$1:$P$1,0))&amp;""),"")&lt;&gt;"",IFERROR(TRIM(INDEX($A183:$P183,MATCH(Settings!$B$10,$A$1:$P$1,0))&amp;""),""),IFERROR(TRIM(INDEX($A183:$P183,MATCH(Settings!$B$11,$A$1:$P$1,0))&amp;""),""))</f>
        <v/>
      </c>
      <c r="X183" s="23">
        <f>IFERROR(TRIM(INDEX($A183:$P183,MATCH(Settings!$B$11,$A$1:$P$1,0))&amp;""),"")</f>
        <v/>
      </c>
      <c r="Y183" s="23">
        <f>IFERROR(TRIM(INDEX($A183:$P183,MATCH(Settings!$B$12,$A$1:$P$1,0))&amp;""),"")</f>
        <v/>
      </c>
      <c r="Z183" s="23">
        <f>IFERROR(TRIM(INDEX($A183:$P183,MATCH(Settings!$B$15,$A$1:$P$1,0))&amp;""),"")</f>
        <v/>
      </c>
      <c r="AA183" s="24">
        <f>IFERROR(IF(TRIM(INDEX($A183:$P183,MATCH(Settings!$B$13,$A$1:$P$1,0))&amp;"")="","",VALUE(TRIM(INDEX($A183:$P183,MATCH(Settings!$B$13,$A$1:$P$1,0))&amp;""))),"")</f>
        <v/>
      </c>
      <c r="AB183" s="24">
        <f>IF(NOT(ISNUMBER($AA183)),"",IF(TRIM($R183&amp;"")="Yes",$AA183,0))</f>
        <v/>
      </c>
      <c r="AC183" s="25">
        <f>IF(OR(NOT(ISNUMBER($AB183)),NOT(ISNUMBER(Settings!$D$2))),"",$AB183*Settings!$D$2)</f>
        <v/>
      </c>
      <c r="AD183" s="23">
        <f>IF(AND($AE183="",IFERROR(TRIM(INDEX($A183:$P183,MATCH(Settings!$B$13,$A$1:$P$1,0))&amp;""),"")=""),"",IF((IF($AE183="","; no name or email","")&amp;IF(IFERROR(TRIM(INDEX($A183:$P183,MATCH(Settings!$B$13,$A$1:$P$1,0))&amp;""),"")="","; no hours",IF(NOT(ISNUMBER($AA183)),"; hours not a number",IF($AA183&lt;=0,"; hours zero or less",IF(AND(ISNUMBER(Settings!$D$3),$AA183&gt;Settings!$D$3),"; over "&amp;Settings!$D$3&amp;" hours",""))))&amp;IF(NOT(ISNUMBER($U183)),"; no date",IF($U183&gt;TODAY(),"; date in the future",""))&amp;IF(AND($AE183&lt;&gt;"",ISNUMBER($U183)),IF(COUNTIFS($AE$2:$AE$1001,$AE183,$U$2:$U$1001,$U183,$Y$2:$Y$1001,$Y183)&gt;1,"; possible duplicate",""),""))="","OK",MID(IF($AE183="","; no name or email","")&amp;IF(IFERROR(TRIM(INDEX($A183:$P183,MATCH(Settings!$B$13,$A$1:$P$1,0))&amp;""),"")="","; no hours",IF(NOT(ISNUMBER($AA183)),"; hours not a number",IF($AA183&lt;=0,"; hours zero or less",IF(AND(ISNUMBER(Settings!$D$3),$AA183&gt;Settings!$D$3),"; over "&amp;Settings!$D$3&amp;" hours",""))))&amp;IF(NOT(ISNUMBER($U183)),"; no date",IF($U183&gt;TODAY(),"; date in the future",""))&amp;IF(AND($AE183&lt;&gt;"",ISNUMBER($U183)),IF(COUNTIFS($AE$2:$AE$1001,$AE183,$U$2:$U$1001,$U183,$Y$2:$Y$1001,$Y183)&gt;1,"; possible duplicate",""),""),3,300)))</f>
        <v/>
      </c>
      <c r="AE183" s="26">
        <f>IF(IFERROR(TRIM(INDEX($A183:$P183,MATCH(Settings!$B$11,$A$1:$P$1,0))&amp;""),"")&lt;&gt;"",LOWER(IFERROR(TRIM(INDEX($A183:$P183,MATCH(Settings!$B$11,$A$1:$P$1,0))&amp;""),"")),LOWER(IFERROR(TRIM(INDEX($A183:$P183,MATCH(Settings!$B$10,$A$1:$P$1,0))&amp;""),"")))</f>
        <v/>
      </c>
      <c r="AF183" s="26">
        <f>IF($AE183="","",IF(COUNTIF($AE$2:$AE183,$AE183)=1,MAX($AF$1:$AF182)+1,""))</f>
        <v/>
      </c>
      <c r="AG183" s="26">
        <f>IF(OR($AE183="",NOT(ISNUMBER($V183))),"",IF(COUNTIFS($AE$2:$AE183,$AE183,$V$2:$V183,$V183)=1,1,0))</f>
        <v/>
      </c>
      <c r="AH183" s="26">
        <f>IF(ISNUMBER($U183),$U183,0)</f>
        <v/>
      </c>
    </row>
    <row r="184">
      <c r="R184" s="27" t="n"/>
      <c r="S184" s="27" t="n"/>
      <c r="U184" s="21">
        <f>IF(ISNUMBER(IFERROR(IF(TRIM(INDEX($A184:$P184,MATCH(Settings!$B$9,$A$1:$P$1,0))&amp;"")="","",IF(ISNUMBER(INDEX($A184:$P184,MATCH(Settings!$B$9,$A$1:$P$1,0))),INT(INDEX($A184:$P184,MATCH(Settings!$B$9,$A$1:$P$1,0))),DATE(VALUE(LEFT(INDEX($A184:$P184,MATCH(Settings!$B$9,$A$1:$P$1,0)),4)),VALUE(MID(INDEX($A184:$P184,MATCH(Settings!$B$9,$A$1:$P$1,0)),6,2)),VALUE(MID(INDEX($A184:$P184,MATCH(Settings!$B$9,$A$1:$P$1,0)),9,2))))),"")),IFERROR(IF(TRIM(INDEX($A184:$P184,MATCH(Settings!$B$9,$A$1:$P$1,0))&amp;"")="","",IF(ISNUMBER(INDEX($A184:$P184,MATCH(Settings!$B$9,$A$1:$P$1,0))),INT(INDEX($A184:$P184,MATCH(Settings!$B$9,$A$1:$P$1,0))),DATE(VALUE(LEFT(INDEX($A184:$P184,MATCH(Settings!$B$9,$A$1:$P$1,0)),4)),VALUE(MID(INDEX($A184:$P184,MATCH(Settings!$B$9,$A$1:$P$1,0)),6,2)),VALUE(MID(INDEX($A184:$P184,MATCH(Settings!$B$9,$A$1:$P$1,0)),9,2))))),""),IFERROR(INT(IFERROR(IF(ISNUMBER(INDEX($A184:$P184,MATCH(Settings!$B$8,$A$1:$P$1,0))),INDEX($A184:$P184,MATCH(Settings!$B$8,$A$1:$P$1,0)),DATE(VALUE(LEFT(IFERROR(TRIM(INDEX($A184:$P184,MATCH(Settings!$B$8,$A$1:$P$1,0))&amp;""),""),4)),VALUE(MID(IFERROR(TRIM(INDEX($A184:$P184,MATCH(Settings!$B$8,$A$1:$P$1,0))&amp;""),""),6,2)),VALUE(MID(IFERROR(TRIM(INDEX($A184:$P184,MATCH(Settings!$B$8,$A$1:$P$1,0))&amp;""),""),9,2)))+TIME(VALUE(MID(IFERROR(TRIM(INDEX($A184:$P184,MATCH(Settings!$B$8,$A$1:$P$1,0))&amp;""),""),12,2)),VALUE(MID(IFERROR(TRIM(INDEX($A184:$P184,MATCH(Settings!$B$8,$A$1:$P$1,0))&amp;""),""),15,2)),VALUE(MID(IFERROR(TRIM(INDEX($A184:$P184,MATCH(Settings!$B$8,$A$1:$P$1,0))&amp;""),""),18,2)))),"")),""))</f>
        <v/>
      </c>
      <c r="V184" s="22">
        <f>IF(ISNUMBER($U184),DATE(YEAR($U184),MONTH($U184),1),"")</f>
        <v/>
      </c>
      <c r="W184" s="23">
        <f>IF(IFERROR(TRIM(INDEX($A184:$P184,MATCH(Settings!$B$10,$A$1:$P$1,0))&amp;""),"")&lt;&gt;"",IFERROR(TRIM(INDEX($A184:$P184,MATCH(Settings!$B$10,$A$1:$P$1,0))&amp;""),""),IFERROR(TRIM(INDEX($A184:$P184,MATCH(Settings!$B$11,$A$1:$P$1,0))&amp;""),""))</f>
        <v/>
      </c>
      <c r="X184" s="23">
        <f>IFERROR(TRIM(INDEX($A184:$P184,MATCH(Settings!$B$11,$A$1:$P$1,0))&amp;""),"")</f>
        <v/>
      </c>
      <c r="Y184" s="23">
        <f>IFERROR(TRIM(INDEX($A184:$P184,MATCH(Settings!$B$12,$A$1:$P$1,0))&amp;""),"")</f>
        <v/>
      </c>
      <c r="Z184" s="23">
        <f>IFERROR(TRIM(INDEX($A184:$P184,MATCH(Settings!$B$15,$A$1:$P$1,0))&amp;""),"")</f>
        <v/>
      </c>
      <c r="AA184" s="24">
        <f>IFERROR(IF(TRIM(INDEX($A184:$P184,MATCH(Settings!$B$13,$A$1:$P$1,0))&amp;"")="","",VALUE(TRIM(INDEX($A184:$P184,MATCH(Settings!$B$13,$A$1:$P$1,0))&amp;""))),"")</f>
        <v/>
      </c>
      <c r="AB184" s="24">
        <f>IF(NOT(ISNUMBER($AA184)),"",IF(TRIM($R184&amp;"")="Yes",$AA184,0))</f>
        <v/>
      </c>
      <c r="AC184" s="25">
        <f>IF(OR(NOT(ISNUMBER($AB184)),NOT(ISNUMBER(Settings!$D$2))),"",$AB184*Settings!$D$2)</f>
        <v/>
      </c>
      <c r="AD184" s="23">
        <f>IF(AND($AE184="",IFERROR(TRIM(INDEX($A184:$P184,MATCH(Settings!$B$13,$A$1:$P$1,0))&amp;""),"")=""),"",IF((IF($AE184="","; no name or email","")&amp;IF(IFERROR(TRIM(INDEX($A184:$P184,MATCH(Settings!$B$13,$A$1:$P$1,0))&amp;""),"")="","; no hours",IF(NOT(ISNUMBER($AA184)),"; hours not a number",IF($AA184&lt;=0,"; hours zero or less",IF(AND(ISNUMBER(Settings!$D$3),$AA184&gt;Settings!$D$3),"; over "&amp;Settings!$D$3&amp;" hours",""))))&amp;IF(NOT(ISNUMBER($U184)),"; no date",IF($U184&gt;TODAY(),"; date in the future",""))&amp;IF(AND($AE184&lt;&gt;"",ISNUMBER($U184)),IF(COUNTIFS($AE$2:$AE$1001,$AE184,$U$2:$U$1001,$U184,$Y$2:$Y$1001,$Y184)&gt;1,"; possible duplicate",""),""))="","OK",MID(IF($AE184="","; no name or email","")&amp;IF(IFERROR(TRIM(INDEX($A184:$P184,MATCH(Settings!$B$13,$A$1:$P$1,0))&amp;""),"")="","; no hours",IF(NOT(ISNUMBER($AA184)),"; hours not a number",IF($AA184&lt;=0,"; hours zero or less",IF(AND(ISNUMBER(Settings!$D$3),$AA184&gt;Settings!$D$3),"; over "&amp;Settings!$D$3&amp;" hours",""))))&amp;IF(NOT(ISNUMBER($U184)),"; no date",IF($U184&gt;TODAY(),"; date in the future",""))&amp;IF(AND($AE184&lt;&gt;"",ISNUMBER($U184)),IF(COUNTIFS($AE$2:$AE$1001,$AE184,$U$2:$U$1001,$U184,$Y$2:$Y$1001,$Y184)&gt;1,"; possible duplicate",""),""),3,300)))</f>
        <v/>
      </c>
      <c r="AE184" s="26">
        <f>IF(IFERROR(TRIM(INDEX($A184:$P184,MATCH(Settings!$B$11,$A$1:$P$1,0))&amp;""),"")&lt;&gt;"",LOWER(IFERROR(TRIM(INDEX($A184:$P184,MATCH(Settings!$B$11,$A$1:$P$1,0))&amp;""),"")),LOWER(IFERROR(TRIM(INDEX($A184:$P184,MATCH(Settings!$B$10,$A$1:$P$1,0))&amp;""),"")))</f>
        <v/>
      </c>
      <c r="AF184" s="26">
        <f>IF($AE184="","",IF(COUNTIF($AE$2:$AE184,$AE184)=1,MAX($AF$1:$AF183)+1,""))</f>
        <v/>
      </c>
      <c r="AG184" s="26">
        <f>IF(OR($AE184="",NOT(ISNUMBER($V184))),"",IF(COUNTIFS($AE$2:$AE184,$AE184,$V$2:$V184,$V184)=1,1,0))</f>
        <v/>
      </c>
      <c r="AH184" s="26">
        <f>IF(ISNUMBER($U184),$U184,0)</f>
        <v/>
      </c>
    </row>
    <row r="185">
      <c r="R185" s="27" t="n"/>
      <c r="S185" s="27" t="n"/>
      <c r="U185" s="21">
        <f>IF(ISNUMBER(IFERROR(IF(TRIM(INDEX($A185:$P185,MATCH(Settings!$B$9,$A$1:$P$1,0))&amp;"")="","",IF(ISNUMBER(INDEX($A185:$P185,MATCH(Settings!$B$9,$A$1:$P$1,0))),INT(INDEX($A185:$P185,MATCH(Settings!$B$9,$A$1:$P$1,0))),DATE(VALUE(LEFT(INDEX($A185:$P185,MATCH(Settings!$B$9,$A$1:$P$1,0)),4)),VALUE(MID(INDEX($A185:$P185,MATCH(Settings!$B$9,$A$1:$P$1,0)),6,2)),VALUE(MID(INDEX($A185:$P185,MATCH(Settings!$B$9,$A$1:$P$1,0)),9,2))))),"")),IFERROR(IF(TRIM(INDEX($A185:$P185,MATCH(Settings!$B$9,$A$1:$P$1,0))&amp;"")="","",IF(ISNUMBER(INDEX($A185:$P185,MATCH(Settings!$B$9,$A$1:$P$1,0))),INT(INDEX($A185:$P185,MATCH(Settings!$B$9,$A$1:$P$1,0))),DATE(VALUE(LEFT(INDEX($A185:$P185,MATCH(Settings!$B$9,$A$1:$P$1,0)),4)),VALUE(MID(INDEX($A185:$P185,MATCH(Settings!$B$9,$A$1:$P$1,0)),6,2)),VALUE(MID(INDEX($A185:$P185,MATCH(Settings!$B$9,$A$1:$P$1,0)),9,2))))),""),IFERROR(INT(IFERROR(IF(ISNUMBER(INDEX($A185:$P185,MATCH(Settings!$B$8,$A$1:$P$1,0))),INDEX($A185:$P185,MATCH(Settings!$B$8,$A$1:$P$1,0)),DATE(VALUE(LEFT(IFERROR(TRIM(INDEX($A185:$P185,MATCH(Settings!$B$8,$A$1:$P$1,0))&amp;""),""),4)),VALUE(MID(IFERROR(TRIM(INDEX($A185:$P185,MATCH(Settings!$B$8,$A$1:$P$1,0))&amp;""),""),6,2)),VALUE(MID(IFERROR(TRIM(INDEX($A185:$P185,MATCH(Settings!$B$8,$A$1:$P$1,0))&amp;""),""),9,2)))+TIME(VALUE(MID(IFERROR(TRIM(INDEX($A185:$P185,MATCH(Settings!$B$8,$A$1:$P$1,0))&amp;""),""),12,2)),VALUE(MID(IFERROR(TRIM(INDEX($A185:$P185,MATCH(Settings!$B$8,$A$1:$P$1,0))&amp;""),""),15,2)),VALUE(MID(IFERROR(TRIM(INDEX($A185:$P185,MATCH(Settings!$B$8,$A$1:$P$1,0))&amp;""),""),18,2)))),"")),""))</f>
        <v/>
      </c>
      <c r="V185" s="22">
        <f>IF(ISNUMBER($U185),DATE(YEAR($U185),MONTH($U185),1),"")</f>
        <v/>
      </c>
      <c r="W185" s="23">
        <f>IF(IFERROR(TRIM(INDEX($A185:$P185,MATCH(Settings!$B$10,$A$1:$P$1,0))&amp;""),"")&lt;&gt;"",IFERROR(TRIM(INDEX($A185:$P185,MATCH(Settings!$B$10,$A$1:$P$1,0))&amp;""),""),IFERROR(TRIM(INDEX($A185:$P185,MATCH(Settings!$B$11,$A$1:$P$1,0))&amp;""),""))</f>
        <v/>
      </c>
      <c r="X185" s="23">
        <f>IFERROR(TRIM(INDEX($A185:$P185,MATCH(Settings!$B$11,$A$1:$P$1,0))&amp;""),"")</f>
        <v/>
      </c>
      <c r="Y185" s="23">
        <f>IFERROR(TRIM(INDEX($A185:$P185,MATCH(Settings!$B$12,$A$1:$P$1,0))&amp;""),"")</f>
        <v/>
      </c>
      <c r="Z185" s="23">
        <f>IFERROR(TRIM(INDEX($A185:$P185,MATCH(Settings!$B$15,$A$1:$P$1,0))&amp;""),"")</f>
        <v/>
      </c>
      <c r="AA185" s="24">
        <f>IFERROR(IF(TRIM(INDEX($A185:$P185,MATCH(Settings!$B$13,$A$1:$P$1,0))&amp;"")="","",VALUE(TRIM(INDEX($A185:$P185,MATCH(Settings!$B$13,$A$1:$P$1,0))&amp;""))),"")</f>
        <v/>
      </c>
      <c r="AB185" s="24">
        <f>IF(NOT(ISNUMBER($AA185)),"",IF(TRIM($R185&amp;"")="Yes",$AA185,0))</f>
        <v/>
      </c>
      <c r="AC185" s="25">
        <f>IF(OR(NOT(ISNUMBER($AB185)),NOT(ISNUMBER(Settings!$D$2))),"",$AB185*Settings!$D$2)</f>
        <v/>
      </c>
      <c r="AD185" s="23">
        <f>IF(AND($AE185="",IFERROR(TRIM(INDEX($A185:$P185,MATCH(Settings!$B$13,$A$1:$P$1,0))&amp;""),"")=""),"",IF((IF($AE185="","; no name or email","")&amp;IF(IFERROR(TRIM(INDEX($A185:$P185,MATCH(Settings!$B$13,$A$1:$P$1,0))&amp;""),"")="","; no hours",IF(NOT(ISNUMBER($AA185)),"; hours not a number",IF($AA185&lt;=0,"; hours zero or less",IF(AND(ISNUMBER(Settings!$D$3),$AA185&gt;Settings!$D$3),"; over "&amp;Settings!$D$3&amp;" hours",""))))&amp;IF(NOT(ISNUMBER($U185)),"; no date",IF($U185&gt;TODAY(),"; date in the future",""))&amp;IF(AND($AE185&lt;&gt;"",ISNUMBER($U185)),IF(COUNTIFS($AE$2:$AE$1001,$AE185,$U$2:$U$1001,$U185,$Y$2:$Y$1001,$Y185)&gt;1,"; possible duplicate",""),""))="","OK",MID(IF($AE185="","; no name or email","")&amp;IF(IFERROR(TRIM(INDEX($A185:$P185,MATCH(Settings!$B$13,$A$1:$P$1,0))&amp;""),"")="","; no hours",IF(NOT(ISNUMBER($AA185)),"; hours not a number",IF($AA185&lt;=0,"; hours zero or less",IF(AND(ISNUMBER(Settings!$D$3),$AA185&gt;Settings!$D$3),"; over "&amp;Settings!$D$3&amp;" hours",""))))&amp;IF(NOT(ISNUMBER($U185)),"; no date",IF($U185&gt;TODAY(),"; date in the future",""))&amp;IF(AND($AE185&lt;&gt;"",ISNUMBER($U185)),IF(COUNTIFS($AE$2:$AE$1001,$AE185,$U$2:$U$1001,$U185,$Y$2:$Y$1001,$Y185)&gt;1,"; possible duplicate",""),""),3,300)))</f>
        <v/>
      </c>
      <c r="AE185" s="26">
        <f>IF(IFERROR(TRIM(INDEX($A185:$P185,MATCH(Settings!$B$11,$A$1:$P$1,0))&amp;""),"")&lt;&gt;"",LOWER(IFERROR(TRIM(INDEX($A185:$P185,MATCH(Settings!$B$11,$A$1:$P$1,0))&amp;""),"")),LOWER(IFERROR(TRIM(INDEX($A185:$P185,MATCH(Settings!$B$10,$A$1:$P$1,0))&amp;""),"")))</f>
        <v/>
      </c>
      <c r="AF185" s="26">
        <f>IF($AE185="","",IF(COUNTIF($AE$2:$AE185,$AE185)=1,MAX($AF$1:$AF184)+1,""))</f>
        <v/>
      </c>
      <c r="AG185" s="26">
        <f>IF(OR($AE185="",NOT(ISNUMBER($V185))),"",IF(COUNTIFS($AE$2:$AE185,$AE185,$V$2:$V185,$V185)=1,1,0))</f>
        <v/>
      </c>
      <c r="AH185" s="26">
        <f>IF(ISNUMBER($U185),$U185,0)</f>
        <v/>
      </c>
    </row>
    <row r="186">
      <c r="R186" s="27" t="n"/>
      <c r="S186" s="27" t="n"/>
      <c r="U186" s="21">
        <f>IF(ISNUMBER(IFERROR(IF(TRIM(INDEX($A186:$P186,MATCH(Settings!$B$9,$A$1:$P$1,0))&amp;"")="","",IF(ISNUMBER(INDEX($A186:$P186,MATCH(Settings!$B$9,$A$1:$P$1,0))),INT(INDEX($A186:$P186,MATCH(Settings!$B$9,$A$1:$P$1,0))),DATE(VALUE(LEFT(INDEX($A186:$P186,MATCH(Settings!$B$9,$A$1:$P$1,0)),4)),VALUE(MID(INDEX($A186:$P186,MATCH(Settings!$B$9,$A$1:$P$1,0)),6,2)),VALUE(MID(INDEX($A186:$P186,MATCH(Settings!$B$9,$A$1:$P$1,0)),9,2))))),"")),IFERROR(IF(TRIM(INDEX($A186:$P186,MATCH(Settings!$B$9,$A$1:$P$1,0))&amp;"")="","",IF(ISNUMBER(INDEX($A186:$P186,MATCH(Settings!$B$9,$A$1:$P$1,0))),INT(INDEX($A186:$P186,MATCH(Settings!$B$9,$A$1:$P$1,0))),DATE(VALUE(LEFT(INDEX($A186:$P186,MATCH(Settings!$B$9,$A$1:$P$1,0)),4)),VALUE(MID(INDEX($A186:$P186,MATCH(Settings!$B$9,$A$1:$P$1,0)),6,2)),VALUE(MID(INDEX($A186:$P186,MATCH(Settings!$B$9,$A$1:$P$1,0)),9,2))))),""),IFERROR(INT(IFERROR(IF(ISNUMBER(INDEX($A186:$P186,MATCH(Settings!$B$8,$A$1:$P$1,0))),INDEX($A186:$P186,MATCH(Settings!$B$8,$A$1:$P$1,0)),DATE(VALUE(LEFT(IFERROR(TRIM(INDEX($A186:$P186,MATCH(Settings!$B$8,$A$1:$P$1,0))&amp;""),""),4)),VALUE(MID(IFERROR(TRIM(INDEX($A186:$P186,MATCH(Settings!$B$8,$A$1:$P$1,0))&amp;""),""),6,2)),VALUE(MID(IFERROR(TRIM(INDEX($A186:$P186,MATCH(Settings!$B$8,$A$1:$P$1,0))&amp;""),""),9,2)))+TIME(VALUE(MID(IFERROR(TRIM(INDEX($A186:$P186,MATCH(Settings!$B$8,$A$1:$P$1,0))&amp;""),""),12,2)),VALUE(MID(IFERROR(TRIM(INDEX($A186:$P186,MATCH(Settings!$B$8,$A$1:$P$1,0))&amp;""),""),15,2)),VALUE(MID(IFERROR(TRIM(INDEX($A186:$P186,MATCH(Settings!$B$8,$A$1:$P$1,0))&amp;""),""),18,2)))),"")),""))</f>
        <v/>
      </c>
      <c r="V186" s="22">
        <f>IF(ISNUMBER($U186),DATE(YEAR($U186),MONTH($U186),1),"")</f>
        <v/>
      </c>
      <c r="W186" s="23">
        <f>IF(IFERROR(TRIM(INDEX($A186:$P186,MATCH(Settings!$B$10,$A$1:$P$1,0))&amp;""),"")&lt;&gt;"",IFERROR(TRIM(INDEX($A186:$P186,MATCH(Settings!$B$10,$A$1:$P$1,0))&amp;""),""),IFERROR(TRIM(INDEX($A186:$P186,MATCH(Settings!$B$11,$A$1:$P$1,0))&amp;""),""))</f>
        <v/>
      </c>
      <c r="X186" s="23">
        <f>IFERROR(TRIM(INDEX($A186:$P186,MATCH(Settings!$B$11,$A$1:$P$1,0))&amp;""),"")</f>
        <v/>
      </c>
      <c r="Y186" s="23">
        <f>IFERROR(TRIM(INDEX($A186:$P186,MATCH(Settings!$B$12,$A$1:$P$1,0))&amp;""),"")</f>
        <v/>
      </c>
      <c r="Z186" s="23">
        <f>IFERROR(TRIM(INDEX($A186:$P186,MATCH(Settings!$B$15,$A$1:$P$1,0))&amp;""),"")</f>
        <v/>
      </c>
      <c r="AA186" s="24">
        <f>IFERROR(IF(TRIM(INDEX($A186:$P186,MATCH(Settings!$B$13,$A$1:$P$1,0))&amp;"")="","",VALUE(TRIM(INDEX($A186:$P186,MATCH(Settings!$B$13,$A$1:$P$1,0))&amp;""))),"")</f>
        <v/>
      </c>
      <c r="AB186" s="24">
        <f>IF(NOT(ISNUMBER($AA186)),"",IF(TRIM($R186&amp;"")="Yes",$AA186,0))</f>
        <v/>
      </c>
      <c r="AC186" s="25">
        <f>IF(OR(NOT(ISNUMBER($AB186)),NOT(ISNUMBER(Settings!$D$2))),"",$AB186*Settings!$D$2)</f>
        <v/>
      </c>
      <c r="AD186" s="23">
        <f>IF(AND($AE186="",IFERROR(TRIM(INDEX($A186:$P186,MATCH(Settings!$B$13,$A$1:$P$1,0))&amp;""),"")=""),"",IF((IF($AE186="","; no name or email","")&amp;IF(IFERROR(TRIM(INDEX($A186:$P186,MATCH(Settings!$B$13,$A$1:$P$1,0))&amp;""),"")="","; no hours",IF(NOT(ISNUMBER($AA186)),"; hours not a number",IF($AA186&lt;=0,"; hours zero or less",IF(AND(ISNUMBER(Settings!$D$3),$AA186&gt;Settings!$D$3),"; over "&amp;Settings!$D$3&amp;" hours",""))))&amp;IF(NOT(ISNUMBER($U186)),"; no date",IF($U186&gt;TODAY(),"; date in the future",""))&amp;IF(AND($AE186&lt;&gt;"",ISNUMBER($U186)),IF(COUNTIFS($AE$2:$AE$1001,$AE186,$U$2:$U$1001,$U186,$Y$2:$Y$1001,$Y186)&gt;1,"; possible duplicate",""),""))="","OK",MID(IF($AE186="","; no name or email","")&amp;IF(IFERROR(TRIM(INDEX($A186:$P186,MATCH(Settings!$B$13,$A$1:$P$1,0))&amp;""),"")="","; no hours",IF(NOT(ISNUMBER($AA186)),"; hours not a number",IF($AA186&lt;=0,"; hours zero or less",IF(AND(ISNUMBER(Settings!$D$3),$AA186&gt;Settings!$D$3),"; over "&amp;Settings!$D$3&amp;" hours",""))))&amp;IF(NOT(ISNUMBER($U186)),"; no date",IF($U186&gt;TODAY(),"; date in the future",""))&amp;IF(AND($AE186&lt;&gt;"",ISNUMBER($U186)),IF(COUNTIFS($AE$2:$AE$1001,$AE186,$U$2:$U$1001,$U186,$Y$2:$Y$1001,$Y186)&gt;1,"; possible duplicate",""),""),3,300)))</f>
        <v/>
      </c>
      <c r="AE186" s="26">
        <f>IF(IFERROR(TRIM(INDEX($A186:$P186,MATCH(Settings!$B$11,$A$1:$P$1,0))&amp;""),"")&lt;&gt;"",LOWER(IFERROR(TRIM(INDEX($A186:$P186,MATCH(Settings!$B$11,$A$1:$P$1,0))&amp;""),"")),LOWER(IFERROR(TRIM(INDEX($A186:$P186,MATCH(Settings!$B$10,$A$1:$P$1,0))&amp;""),"")))</f>
        <v/>
      </c>
      <c r="AF186" s="26">
        <f>IF($AE186="","",IF(COUNTIF($AE$2:$AE186,$AE186)=1,MAX($AF$1:$AF185)+1,""))</f>
        <v/>
      </c>
      <c r="AG186" s="26">
        <f>IF(OR($AE186="",NOT(ISNUMBER($V186))),"",IF(COUNTIFS($AE$2:$AE186,$AE186,$V$2:$V186,$V186)=1,1,0))</f>
        <v/>
      </c>
      <c r="AH186" s="26">
        <f>IF(ISNUMBER($U186),$U186,0)</f>
        <v/>
      </c>
    </row>
    <row r="187">
      <c r="R187" s="27" t="n"/>
      <c r="S187" s="27" t="n"/>
      <c r="U187" s="21">
        <f>IF(ISNUMBER(IFERROR(IF(TRIM(INDEX($A187:$P187,MATCH(Settings!$B$9,$A$1:$P$1,0))&amp;"")="","",IF(ISNUMBER(INDEX($A187:$P187,MATCH(Settings!$B$9,$A$1:$P$1,0))),INT(INDEX($A187:$P187,MATCH(Settings!$B$9,$A$1:$P$1,0))),DATE(VALUE(LEFT(INDEX($A187:$P187,MATCH(Settings!$B$9,$A$1:$P$1,0)),4)),VALUE(MID(INDEX($A187:$P187,MATCH(Settings!$B$9,$A$1:$P$1,0)),6,2)),VALUE(MID(INDEX($A187:$P187,MATCH(Settings!$B$9,$A$1:$P$1,0)),9,2))))),"")),IFERROR(IF(TRIM(INDEX($A187:$P187,MATCH(Settings!$B$9,$A$1:$P$1,0))&amp;"")="","",IF(ISNUMBER(INDEX($A187:$P187,MATCH(Settings!$B$9,$A$1:$P$1,0))),INT(INDEX($A187:$P187,MATCH(Settings!$B$9,$A$1:$P$1,0))),DATE(VALUE(LEFT(INDEX($A187:$P187,MATCH(Settings!$B$9,$A$1:$P$1,0)),4)),VALUE(MID(INDEX($A187:$P187,MATCH(Settings!$B$9,$A$1:$P$1,0)),6,2)),VALUE(MID(INDEX($A187:$P187,MATCH(Settings!$B$9,$A$1:$P$1,0)),9,2))))),""),IFERROR(INT(IFERROR(IF(ISNUMBER(INDEX($A187:$P187,MATCH(Settings!$B$8,$A$1:$P$1,0))),INDEX($A187:$P187,MATCH(Settings!$B$8,$A$1:$P$1,0)),DATE(VALUE(LEFT(IFERROR(TRIM(INDEX($A187:$P187,MATCH(Settings!$B$8,$A$1:$P$1,0))&amp;""),""),4)),VALUE(MID(IFERROR(TRIM(INDEX($A187:$P187,MATCH(Settings!$B$8,$A$1:$P$1,0))&amp;""),""),6,2)),VALUE(MID(IFERROR(TRIM(INDEX($A187:$P187,MATCH(Settings!$B$8,$A$1:$P$1,0))&amp;""),""),9,2)))+TIME(VALUE(MID(IFERROR(TRIM(INDEX($A187:$P187,MATCH(Settings!$B$8,$A$1:$P$1,0))&amp;""),""),12,2)),VALUE(MID(IFERROR(TRIM(INDEX($A187:$P187,MATCH(Settings!$B$8,$A$1:$P$1,0))&amp;""),""),15,2)),VALUE(MID(IFERROR(TRIM(INDEX($A187:$P187,MATCH(Settings!$B$8,$A$1:$P$1,0))&amp;""),""),18,2)))),"")),""))</f>
        <v/>
      </c>
      <c r="V187" s="22">
        <f>IF(ISNUMBER($U187),DATE(YEAR($U187),MONTH($U187),1),"")</f>
        <v/>
      </c>
      <c r="W187" s="23">
        <f>IF(IFERROR(TRIM(INDEX($A187:$P187,MATCH(Settings!$B$10,$A$1:$P$1,0))&amp;""),"")&lt;&gt;"",IFERROR(TRIM(INDEX($A187:$P187,MATCH(Settings!$B$10,$A$1:$P$1,0))&amp;""),""),IFERROR(TRIM(INDEX($A187:$P187,MATCH(Settings!$B$11,$A$1:$P$1,0))&amp;""),""))</f>
        <v/>
      </c>
      <c r="X187" s="23">
        <f>IFERROR(TRIM(INDEX($A187:$P187,MATCH(Settings!$B$11,$A$1:$P$1,0))&amp;""),"")</f>
        <v/>
      </c>
      <c r="Y187" s="23">
        <f>IFERROR(TRIM(INDEX($A187:$P187,MATCH(Settings!$B$12,$A$1:$P$1,0))&amp;""),"")</f>
        <v/>
      </c>
      <c r="Z187" s="23">
        <f>IFERROR(TRIM(INDEX($A187:$P187,MATCH(Settings!$B$15,$A$1:$P$1,0))&amp;""),"")</f>
        <v/>
      </c>
      <c r="AA187" s="24">
        <f>IFERROR(IF(TRIM(INDEX($A187:$P187,MATCH(Settings!$B$13,$A$1:$P$1,0))&amp;"")="","",VALUE(TRIM(INDEX($A187:$P187,MATCH(Settings!$B$13,$A$1:$P$1,0))&amp;""))),"")</f>
        <v/>
      </c>
      <c r="AB187" s="24">
        <f>IF(NOT(ISNUMBER($AA187)),"",IF(TRIM($R187&amp;"")="Yes",$AA187,0))</f>
        <v/>
      </c>
      <c r="AC187" s="25">
        <f>IF(OR(NOT(ISNUMBER($AB187)),NOT(ISNUMBER(Settings!$D$2))),"",$AB187*Settings!$D$2)</f>
        <v/>
      </c>
      <c r="AD187" s="23">
        <f>IF(AND($AE187="",IFERROR(TRIM(INDEX($A187:$P187,MATCH(Settings!$B$13,$A$1:$P$1,0))&amp;""),"")=""),"",IF((IF($AE187="","; no name or email","")&amp;IF(IFERROR(TRIM(INDEX($A187:$P187,MATCH(Settings!$B$13,$A$1:$P$1,0))&amp;""),"")="","; no hours",IF(NOT(ISNUMBER($AA187)),"; hours not a number",IF($AA187&lt;=0,"; hours zero or less",IF(AND(ISNUMBER(Settings!$D$3),$AA187&gt;Settings!$D$3),"; over "&amp;Settings!$D$3&amp;" hours",""))))&amp;IF(NOT(ISNUMBER($U187)),"; no date",IF($U187&gt;TODAY(),"; date in the future",""))&amp;IF(AND($AE187&lt;&gt;"",ISNUMBER($U187)),IF(COUNTIFS($AE$2:$AE$1001,$AE187,$U$2:$U$1001,$U187,$Y$2:$Y$1001,$Y187)&gt;1,"; possible duplicate",""),""))="","OK",MID(IF($AE187="","; no name or email","")&amp;IF(IFERROR(TRIM(INDEX($A187:$P187,MATCH(Settings!$B$13,$A$1:$P$1,0))&amp;""),"")="","; no hours",IF(NOT(ISNUMBER($AA187)),"; hours not a number",IF($AA187&lt;=0,"; hours zero or less",IF(AND(ISNUMBER(Settings!$D$3),$AA187&gt;Settings!$D$3),"; over "&amp;Settings!$D$3&amp;" hours",""))))&amp;IF(NOT(ISNUMBER($U187)),"; no date",IF($U187&gt;TODAY(),"; date in the future",""))&amp;IF(AND($AE187&lt;&gt;"",ISNUMBER($U187)),IF(COUNTIFS($AE$2:$AE$1001,$AE187,$U$2:$U$1001,$U187,$Y$2:$Y$1001,$Y187)&gt;1,"; possible duplicate",""),""),3,300)))</f>
        <v/>
      </c>
      <c r="AE187" s="26">
        <f>IF(IFERROR(TRIM(INDEX($A187:$P187,MATCH(Settings!$B$11,$A$1:$P$1,0))&amp;""),"")&lt;&gt;"",LOWER(IFERROR(TRIM(INDEX($A187:$P187,MATCH(Settings!$B$11,$A$1:$P$1,0))&amp;""),"")),LOWER(IFERROR(TRIM(INDEX($A187:$P187,MATCH(Settings!$B$10,$A$1:$P$1,0))&amp;""),"")))</f>
        <v/>
      </c>
      <c r="AF187" s="26">
        <f>IF($AE187="","",IF(COUNTIF($AE$2:$AE187,$AE187)=1,MAX($AF$1:$AF186)+1,""))</f>
        <v/>
      </c>
      <c r="AG187" s="26">
        <f>IF(OR($AE187="",NOT(ISNUMBER($V187))),"",IF(COUNTIFS($AE$2:$AE187,$AE187,$V$2:$V187,$V187)=1,1,0))</f>
        <v/>
      </c>
      <c r="AH187" s="26">
        <f>IF(ISNUMBER($U187),$U187,0)</f>
        <v/>
      </c>
    </row>
    <row r="188">
      <c r="R188" s="27" t="n"/>
      <c r="S188" s="27" t="n"/>
      <c r="U188" s="21">
        <f>IF(ISNUMBER(IFERROR(IF(TRIM(INDEX($A188:$P188,MATCH(Settings!$B$9,$A$1:$P$1,0))&amp;"")="","",IF(ISNUMBER(INDEX($A188:$P188,MATCH(Settings!$B$9,$A$1:$P$1,0))),INT(INDEX($A188:$P188,MATCH(Settings!$B$9,$A$1:$P$1,0))),DATE(VALUE(LEFT(INDEX($A188:$P188,MATCH(Settings!$B$9,$A$1:$P$1,0)),4)),VALUE(MID(INDEX($A188:$P188,MATCH(Settings!$B$9,$A$1:$P$1,0)),6,2)),VALUE(MID(INDEX($A188:$P188,MATCH(Settings!$B$9,$A$1:$P$1,0)),9,2))))),"")),IFERROR(IF(TRIM(INDEX($A188:$P188,MATCH(Settings!$B$9,$A$1:$P$1,0))&amp;"")="","",IF(ISNUMBER(INDEX($A188:$P188,MATCH(Settings!$B$9,$A$1:$P$1,0))),INT(INDEX($A188:$P188,MATCH(Settings!$B$9,$A$1:$P$1,0))),DATE(VALUE(LEFT(INDEX($A188:$P188,MATCH(Settings!$B$9,$A$1:$P$1,0)),4)),VALUE(MID(INDEX($A188:$P188,MATCH(Settings!$B$9,$A$1:$P$1,0)),6,2)),VALUE(MID(INDEX($A188:$P188,MATCH(Settings!$B$9,$A$1:$P$1,0)),9,2))))),""),IFERROR(INT(IFERROR(IF(ISNUMBER(INDEX($A188:$P188,MATCH(Settings!$B$8,$A$1:$P$1,0))),INDEX($A188:$P188,MATCH(Settings!$B$8,$A$1:$P$1,0)),DATE(VALUE(LEFT(IFERROR(TRIM(INDEX($A188:$P188,MATCH(Settings!$B$8,$A$1:$P$1,0))&amp;""),""),4)),VALUE(MID(IFERROR(TRIM(INDEX($A188:$P188,MATCH(Settings!$B$8,$A$1:$P$1,0))&amp;""),""),6,2)),VALUE(MID(IFERROR(TRIM(INDEX($A188:$P188,MATCH(Settings!$B$8,$A$1:$P$1,0))&amp;""),""),9,2)))+TIME(VALUE(MID(IFERROR(TRIM(INDEX($A188:$P188,MATCH(Settings!$B$8,$A$1:$P$1,0))&amp;""),""),12,2)),VALUE(MID(IFERROR(TRIM(INDEX($A188:$P188,MATCH(Settings!$B$8,$A$1:$P$1,0))&amp;""),""),15,2)),VALUE(MID(IFERROR(TRIM(INDEX($A188:$P188,MATCH(Settings!$B$8,$A$1:$P$1,0))&amp;""),""),18,2)))),"")),""))</f>
        <v/>
      </c>
      <c r="V188" s="22">
        <f>IF(ISNUMBER($U188),DATE(YEAR($U188),MONTH($U188),1),"")</f>
        <v/>
      </c>
      <c r="W188" s="23">
        <f>IF(IFERROR(TRIM(INDEX($A188:$P188,MATCH(Settings!$B$10,$A$1:$P$1,0))&amp;""),"")&lt;&gt;"",IFERROR(TRIM(INDEX($A188:$P188,MATCH(Settings!$B$10,$A$1:$P$1,0))&amp;""),""),IFERROR(TRIM(INDEX($A188:$P188,MATCH(Settings!$B$11,$A$1:$P$1,0))&amp;""),""))</f>
        <v/>
      </c>
      <c r="X188" s="23">
        <f>IFERROR(TRIM(INDEX($A188:$P188,MATCH(Settings!$B$11,$A$1:$P$1,0))&amp;""),"")</f>
        <v/>
      </c>
      <c r="Y188" s="23">
        <f>IFERROR(TRIM(INDEX($A188:$P188,MATCH(Settings!$B$12,$A$1:$P$1,0))&amp;""),"")</f>
        <v/>
      </c>
      <c r="Z188" s="23">
        <f>IFERROR(TRIM(INDEX($A188:$P188,MATCH(Settings!$B$15,$A$1:$P$1,0))&amp;""),"")</f>
        <v/>
      </c>
      <c r="AA188" s="24">
        <f>IFERROR(IF(TRIM(INDEX($A188:$P188,MATCH(Settings!$B$13,$A$1:$P$1,0))&amp;"")="","",VALUE(TRIM(INDEX($A188:$P188,MATCH(Settings!$B$13,$A$1:$P$1,0))&amp;""))),"")</f>
        <v/>
      </c>
      <c r="AB188" s="24">
        <f>IF(NOT(ISNUMBER($AA188)),"",IF(TRIM($R188&amp;"")="Yes",$AA188,0))</f>
        <v/>
      </c>
      <c r="AC188" s="25">
        <f>IF(OR(NOT(ISNUMBER($AB188)),NOT(ISNUMBER(Settings!$D$2))),"",$AB188*Settings!$D$2)</f>
        <v/>
      </c>
      <c r="AD188" s="23">
        <f>IF(AND($AE188="",IFERROR(TRIM(INDEX($A188:$P188,MATCH(Settings!$B$13,$A$1:$P$1,0))&amp;""),"")=""),"",IF((IF($AE188="","; no name or email","")&amp;IF(IFERROR(TRIM(INDEX($A188:$P188,MATCH(Settings!$B$13,$A$1:$P$1,0))&amp;""),"")="","; no hours",IF(NOT(ISNUMBER($AA188)),"; hours not a number",IF($AA188&lt;=0,"; hours zero or less",IF(AND(ISNUMBER(Settings!$D$3),$AA188&gt;Settings!$D$3),"; over "&amp;Settings!$D$3&amp;" hours",""))))&amp;IF(NOT(ISNUMBER($U188)),"; no date",IF($U188&gt;TODAY(),"; date in the future",""))&amp;IF(AND($AE188&lt;&gt;"",ISNUMBER($U188)),IF(COUNTIFS($AE$2:$AE$1001,$AE188,$U$2:$U$1001,$U188,$Y$2:$Y$1001,$Y188)&gt;1,"; possible duplicate",""),""))="","OK",MID(IF($AE188="","; no name or email","")&amp;IF(IFERROR(TRIM(INDEX($A188:$P188,MATCH(Settings!$B$13,$A$1:$P$1,0))&amp;""),"")="","; no hours",IF(NOT(ISNUMBER($AA188)),"; hours not a number",IF($AA188&lt;=0,"; hours zero or less",IF(AND(ISNUMBER(Settings!$D$3),$AA188&gt;Settings!$D$3),"; over "&amp;Settings!$D$3&amp;" hours",""))))&amp;IF(NOT(ISNUMBER($U188)),"; no date",IF($U188&gt;TODAY(),"; date in the future",""))&amp;IF(AND($AE188&lt;&gt;"",ISNUMBER($U188)),IF(COUNTIFS($AE$2:$AE$1001,$AE188,$U$2:$U$1001,$U188,$Y$2:$Y$1001,$Y188)&gt;1,"; possible duplicate",""),""),3,300)))</f>
        <v/>
      </c>
      <c r="AE188" s="26">
        <f>IF(IFERROR(TRIM(INDEX($A188:$P188,MATCH(Settings!$B$11,$A$1:$P$1,0))&amp;""),"")&lt;&gt;"",LOWER(IFERROR(TRIM(INDEX($A188:$P188,MATCH(Settings!$B$11,$A$1:$P$1,0))&amp;""),"")),LOWER(IFERROR(TRIM(INDEX($A188:$P188,MATCH(Settings!$B$10,$A$1:$P$1,0))&amp;""),"")))</f>
        <v/>
      </c>
      <c r="AF188" s="26">
        <f>IF($AE188="","",IF(COUNTIF($AE$2:$AE188,$AE188)=1,MAX($AF$1:$AF187)+1,""))</f>
        <v/>
      </c>
      <c r="AG188" s="26">
        <f>IF(OR($AE188="",NOT(ISNUMBER($V188))),"",IF(COUNTIFS($AE$2:$AE188,$AE188,$V$2:$V188,$V188)=1,1,0))</f>
        <v/>
      </c>
      <c r="AH188" s="26">
        <f>IF(ISNUMBER($U188),$U188,0)</f>
        <v/>
      </c>
    </row>
    <row r="189">
      <c r="R189" s="27" t="n"/>
      <c r="S189" s="27" t="n"/>
      <c r="U189" s="21">
        <f>IF(ISNUMBER(IFERROR(IF(TRIM(INDEX($A189:$P189,MATCH(Settings!$B$9,$A$1:$P$1,0))&amp;"")="","",IF(ISNUMBER(INDEX($A189:$P189,MATCH(Settings!$B$9,$A$1:$P$1,0))),INT(INDEX($A189:$P189,MATCH(Settings!$B$9,$A$1:$P$1,0))),DATE(VALUE(LEFT(INDEX($A189:$P189,MATCH(Settings!$B$9,$A$1:$P$1,0)),4)),VALUE(MID(INDEX($A189:$P189,MATCH(Settings!$B$9,$A$1:$P$1,0)),6,2)),VALUE(MID(INDEX($A189:$P189,MATCH(Settings!$B$9,$A$1:$P$1,0)),9,2))))),"")),IFERROR(IF(TRIM(INDEX($A189:$P189,MATCH(Settings!$B$9,$A$1:$P$1,0))&amp;"")="","",IF(ISNUMBER(INDEX($A189:$P189,MATCH(Settings!$B$9,$A$1:$P$1,0))),INT(INDEX($A189:$P189,MATCH(Settings!$B$9,$A$1:$P$1,0))),DATE(VALUE(LEFT(INDEX($A189:$P189,MATCH(Settings!$B$9,$A$1:$P$1,0)),4)),VALUE(MID(INDEX($A189:$P189,MATCH(Settings!$B$9,$A$1:$P$1,0)),6,2)),VALUE(MID(INDEX($A189:$P189,MATCH(Settings!$B$9,$A$1:$P$1,0)),9,2))))),""),IFERROR(INT(IFERROR(IF(ISNUMBER(INDEX($A189:$P189,MATCH(Settings!$B$8,$A$1:$P$1,0))),INDEX($A189:$P189,MATCH(Settings!$B$8,$A$1:$P$1,0)),DATE(VALUE(LEFT(IFERROR(TRIM(INDEX($A189:$P189,MATCH(Settings!$B$8,$A$1:$P$1,0))&amp;""),""),4)),VALUE(MID(IFERROR(TRIM(INDEX($A189:$P189,MATCH(Settings!$B$8,$A$1:$P$1,0))&amp;""),""),6,2)),VALUE(MID(IFERROR(TRIM(INDEX($A189:$P189,MATCH(Settings!$B$8,$A$1:$P$1,0))&amp;""),""),9,2)))+TIME(VALUE(MID(IFERROR(TRIM(INDEX($A189:$P189,MATCH(Settings!$B$8,$A$1:$P$1,0))&amp;""),""),12,2)),VALUE(MID(IFERROR(TRIM(INDEX($A189:$P189,MATCH(Settings!$B$8,$A$1:$P$1,0))&amp;""),""),15,2)),VALUE(MID(IFERROR(TRIM(INDEX($A189:$P189,MATCH(Settings!$B$8,$A$1:$P$1,0))&amp;""),""),18,2)))),"")),""))</f>
        <v/>
      </c>
      <c r="V189" s="22">
        <f>IF(ISNUMBER($U189),DATE(YEAR($U189),MONTH($U189),1),"")</f>
        <v/>
      </c>
      <c r="W189" s="23">
        <f>IF(IFERROR(TRIM(INDEX($A189:$P189,MATCH(Settings!$B$10,$A$1:$P$1,0))&amp;""),"")&lt;&gt;"",IFERROR(TRIM(INDEX($A189:$P189,MATCH(Settings!$B$10,$A$1:$P$1,0))&amp;""),""),IFERROR(TRIM(INDEX($A189:$P189,MATCH(Settings!$B$11,$A$1:$P$1,0))&amp;""),""))</f>
        <v/>
      </c>
      <c r="X189" s="23">
        <f>IFERROR(TRIM(INDEX($A189:$P189,MATCH(Settings!$B$11,$A$1:$P$1,0))&amp;""),"")</f>
        <v/>
      </c>
      <c r="Y189" s="23">
        <f>IFERROR(TRIM(INDEX($A189:$P189,MATCH(Settings!$B$12,$A$1:$P$1,0))&amp;""),"")</f>
        <v/>
      </c>
      <c r="Z189" s="23">
        <f>IFERROR(TRIM(INDEX($A189:$P189,MATCH(Settings!$B$15,$A$1:$P$1,0))&amp;""),"")</f>
        <v/>
      </c>
      <c r="AA189" s="24">
        <f>IFERROR(IF(TRIM(INDEX($A189:$P189,MATCH(Settings!$B$13,$A$1:$P$1,0))&amp;"")="","",VALUE(TRIM(INDEX($A189:$P189,MATCH(Settings!$B$13,$A$1:$P$1,0))&amp;""))),"")</f>
        <v/>
      </c>
      <c r="AB189" s="24">
        <f>IF(NOT(ISNUMBER($AA189)),"",IF(TRIM($R189&amp;"")="Yes",$AA189,0))</f>
        <v/>
      </c>
      <c r="AC189" s="25">
        <f>IF(OR(NOT(ISNUMBER($AB189)),NOT(ISNUMBER(Settings!$D$2))),"",$AB189*Settings!$D$2)</f>
        <v/>
      </c>
      <c r="AD189" s="23">
        <f>IF(AND($AE189="",IFERROR(TRIM(INDEX($A189:$P189,MATCH(Settings!$B$13,$A$1:$P$1,0))&amp;""),"")=""),"",IF((IF($AE189="","; no name or email","")&amp;IF(IFERROR(TRIM(INDEX($A189:$P189,MATCH(Settings!$B$13,$A$1:$P$1,0))&amp;""),"")="","; no hours",IF(NOT(ISNUMBER($AA189)),"; hours not a number",IF($AA189&lt;=0,"; hours zero or less",IF(AND(ISNUMBER(Settings!$D$3),$AA189&gt;Settings!$D$3),"; over "&amp;Settings!$D$3&amp;" hours",""))))&amp;IF(NOT(ISNUMBER($U189)),"; no date",IF($U189&gt;TODAY(),"; date in the future",""))&amp;IF(AND($AE189&lt;&gt;"",ISNUMBER($U189)),IF(COUNTIFS($AE$2:$AE$1001,$AE189,$U$2:$U$1001,$U189,$Y$2:$Y$1001,$Y189)&gt;1,"; possible duplicate",""),""))="","OK",MID(IF($AE189="","; no name or email","")&amp;IF(IFERROR(TRIM(INDEX($A189:$P189,MATCH(Settings!$B$13,$A$1:$P$1,0))&amp;""),"")="","; no hours",IF(NOT(ISNUMBER($AA189)),"; hours not a number",IF($AA189&lt;=0,"; hours zero or less",IF(AND(ISNUMBER(Settings!$D$3),$AA189&gt;Settings!$D$3),"; over "&amp;Settings!$D$3&amp;" hours",""))))&amp;IF(NOT(ISNUMBER($U189)),"; no date",IF($U189&gt;TODAY(),"; date in the future",""))&amp;IF(AND($AE189&lt;&gt;"",ISNUMBER($U189)),IF(COUNTIFS($AE$2:$AE$1001,$AE189,$U$2:$U$1001,$U189,$Y$2:$Y$1001,$Y189)&gt;1,"; possible duplicate",""),""),3,300)))</f>
        <v/>
      </c>
      <c r="AE189" s="26">
        <f>IF(IFERROR(TRIM(INDEX($A189:$P189,MATCH(Settings!$B$11,$A$1:$P$1,0))&amp;""),"")&lt;&gt;"",LOWER(IFERROR(TRIM(INDEX($A189:$P189,MATCH(Settings!$B$11,$A$1:$P$1,0))&amp;""),"")),LOWER(IFERROR(TRIM(INDEX($A189:$P189,MATCH(Settings!$B$10,$A$1:$P$1,0))&amp;""),"")))</f>
        <v/>
      </c>
      <c r="AF189" s="26">
        <f>IF($AE189="","",IF(COUNTIF($AE$2:$AE189,$AE189)=1,MAX($AF$1:$AF188)+1,""))</f>
        <v/>
      </c>
      <c r="AG189" s="26">
        <f>IF(OR($AE189="",NOT(ISNUMBER($V189))),"",IF(COUNTIFS($AE$2:$AE189,$AE189,$V$2:$V189,$V189)=1,1,0))</f>
        <v/>
      </c>
      <c r="AH189" s="26">
        <f>IF(ISNUMBER($U189),$U189,0)</f>
        <v/>
      </c>
    </row>
    <row r="190">
      <c r="R190" s="27" t="n"/>
      <c r="S190" s="27" t="n"/>
      <c r="U190" s="21">
        <f>IF(ISNUMBER(IFERROR(IF(TRIM(INDEX($A190:$P190,MATCH(Settings!$B$9,$A$1:$P$1,0))&amp;"")="","",IF(ISNUMBER(INDEX($A190:$P190,MATCH(Settings!$B$9,$A$1:$P$1,0))),INT(INDEX($A190:$P190,MATCH(Settings!$B$9,$A$1:$P$1,0))),DATE(VALUE(LEFT(INDEX($A190:$P190,MATCH(Settings!$B$9,$A$1:$P$1,0)),4)),VALUE(MID(INDEX($A190:$P190,MATCH(Settings!$B$9,$A$1:$P$1,0)),6,2)),VALUE(MID(INDEX($A190:$P190,MATCH(Settings!$B$9,$A$1:$P$1,0)),9,2))))),"")),IFERROR(IF(TRIM(INDEX($A190:$P190,MATCH(Settings!$B$9,$A$1:$P$1,0))&amp;"")="","",IF(ISNUMBER(INDEX($A190:$P190,MATCH(Settings!$B$9,$A$1:$P$1,0))),INT(INDEX($A190:$P190,MATCH(Settings!$B$9,$A$1:$P$1,0))),DATE(VALUE(LEFT(INDEX($A190:$P190,MATCH(Settings!$B$9,$A$1:$P$1,0)),4)),VALUE(MID(INDEX($A190:$P190,MATCH(Settings!$B$9,$A$1:$P$1,0)),6,2)),VALUE(MID(INDEX($A190:$P190,MATCH(Settings!$B$9,$A$1:$P$1,0)),9,2))))),""),IFERROR(INT(IFERROR(IF(ISNUMBER(INDEX($A190:$P190,MATCH(Settings!$B$8,$A$1:$P$1,0))),INDEX($A190:$P190,MATCH(Settings!$B$8,$A$1:$P$1,0)),DATE(VALUE(LEFT(IFERROR(TRIM(INDEX($A190:$P190,MATCH(Settings!$B$8,$A$1:$P$1,0))&amp;""),""),4)),VALUE(MID(IFERROR(TRIM(INDEX($A190:$P190,MATCH(Settings!$B$8,$A$1:$P$1,0))&amp;""),""),6,2)),VALUE(MID(IFERROR(TRIM(INDEX($A190:$P190,MATCH(Settings!$B$8,$A$1:$P$1,0))&amp;""),""),9,2)))+TIME(VALUE(MID(IFERROR(TRIM(INDEX($A190:$P190,MATCH(Settings!$B$8,$A$1:$P$1,0))&amp;""),""),12,2)),VALUE(MID(IFERROR(TRIM(INDEX($A190:$P190,MATCH(Settings!$B$8,$A$1:$P$1,0))&amp;""),""),15,2)),VALUE(MID(IFERROR(TRIM(INDEX($A190:$P190,MATCH(Settings!$B$8,$A$1:$P$1,0))&amp;""),""),18,2)))),"")),""))</f>
        <v/>
      </c>
      <c r="V190" s="22">
        <f>IF(ISNUMBER($U190),DATE(YEAR($U190),MONTH($U190),1),"")</f>
        <v/>
      </c>
      <c r="W190" s="23">
        <f>IF(IFERROR(TRIM(INDEX($A190:$P190,MATCH(Settings!$B$10,$A$1:$P$1,0))&amp;""),"")&lt;&gt;"",IFERROR(TRIM(INDEX($A190:$P190,MATCH(Settings!$B$10,$A$1:$P$1,0))&amp;""),""),IFERROR(TRIM(INDEX($A190:$P190,MATCH(Settings!$B$11,$A$1:$P$1,0))&amp;""),""))</f>
        <v/>
      </c>
      <c r="X190" s="23">
        <f>IFERROR(TRIM(INDEX($A190:$P190,MATCH(Settings!$B$11,$A$1:$P$1,0))&amp;""),"")</f>
        <v/>
      </c>
      <c r="Y190" s="23">
        <f>IFERROR(TRIM(INDEX($A190:$P190,MATCH(Settings!$B$12,$A$1:$P$1,0))&amp;""),"")</f>
        <v/>
      </c>
      <c r="Z190" s="23">
        <f>IFERROR(TRIM(INDEX($A190:$P190,MATCH(Settings!$B$15,$A$1:$P$1,0))&amp;""),"")</f>
        <v/>
      </c>
      <c r="AA190" s="24">
        <f>IFERROR(IF(TRIM(INDEX($A190:$P190,MATCH(Settings!$B$13,$A$1:$P$1,0))&amp;"")="","",VALUE(TRIM(INDEX($A190:$P190,MATCH(Settings!$B$13,$A$1:$P$1,0))&amp;""))),"")</f>
        <v/>
      </c>
      <c r="AB190" s="24">
        <f>IF(NOT(ISNUMBER($AA190)),"",IF(TRIM($R190&amp;"")="Yes",$AA190,0))</f>
        <v/>
      </c>
      <c r="AC190" s="25">
        <f>IF(OR(NOT(ISNUMBER($AB190)),NOT(ISNUMBER(Settings!$D$2))),"",$AB190*Settings!$D$2)</f>
        <v/>
      </c>
      <c r="AD190" s="23">
        <f>IF(AND($AE190="",IFERROR(TRIM(INDEX($A190:$P190,MATCH(Settings!$B$13,$A$1:$P$1,0))&amp;""),"")=""),"",IF((IF($AE190="","; no name or email","")&amp;IF(IFERROR(TRIM(INDEX($A190:$P190,MATCH(Settings!$B$13,$A$1:$P$1,0))&amp;""),"")="","; no hours",IF(NOT(ISNUMBER($AA190)),"; hours not a number",IF($AA190&lt;=0,"; hours zero or less",IF(AND(ISNUMBER(Settings!$D$3),$AA190&gt;Settings!$D$3),"; over "&amp;Settings!$D$3&amp;" hours",""))))&amp;IF(NOT(ISNUMBER($U190)),"; no date",IF($U190&gt;TODAY(),"; date in the future",""))&amp;IF(AND($AE190&lt;&gt;"",ISNUMBER($U190)),IF(COUNTIFS($AE$2:$AE$1001,$AE190,$U$2:$U$1001,$U190,$Y$2:$Y$1001,$Y190)&gt;1,"; possible duplicate",""),""))="","OK",MID(IF($AE190="","; no name or email","")&amp;IF(IFERROR(TRIM(INDEX($A190:$P190,MATCH(Settings!$B$13,$A$1:$P$1,0))&amp;""),"")="","; no hours",IF(NOT(ISNUMBER($AA190)),"; hours not a number",IF($AA190&lt;=0,"; hours zero or less",IF(AND(ISNUMBER(Settings!$D$3),$AA190&gt;Settings!$D$3),"; over "&amp;Settings!$D$3&amp;" hours",""))))&amp;IF(NOT(ISNUMBER($U190)),"; no date",IF($U190&gt;TODAY(),"; date in the future",""))&amp;IF(AND($AE190&lt;&gt;"",ISNUMBER($U190)),IF(COUNTIFS($AE$2:$AE$1001,$AE190,$U$2:$U$1001,$U190,$Y$2:$Y$1001,$Y190)&gt;1,"; possible duplicate",""),""),3,300)))</f>
        <v/>
      </c>
      <c r="AE190" s="26">
        <f>IF(IFERROR(TRIM(INDEX($A190:$P190,MATCH(Settings!$B$11,$A$1:$P$1,0))&amp;""),"")&lt;&gt;"",LOWER(IFERROR(TRIM(INDEX($A190:$P190,MATCH(Settings!$B$11,$A$1:$P$1,0))&amp;""),"")),LOWER(IFERROR(TRIM(INDEX($A190:$P190,MATCH(Settings!$B$10,$A$1:$P$1,0))&amp;""),"")))</f>
        <v/>
      </c>
      <c r="AF190" s="26">
        <f>IF($AE190="","",IF(COUNTIF($AE$2:$AE190,$AE190)=1,MAX($AF$1:$AF189)+1,""))</f>
        <v/>
      </c>
      <c r="AG190" s="26">
        <f>IF(OR($AE190="",NOT(ISNUMBER($V190))),"",IF(COUNTIFS($AE$2:$AE190,$AE190,$V$2:$V190,$V190)=1,1,0))</f>
        <v/>
      </c>
      <c r="AH190" s="26">
        <f>IF(ISNUMBER($U190),$U190,0)</f>
        <v/>
      </c>
    </row>
    <row r="191">
      <c r="R191" s="27" t="n"/>
      <c r="S191" s="27" t="n"/>
      <c r="U191" s="21">
        <f>IF(ISNUMBER(IFERROR(IF(TRIM(INDEX($A191:$P191,MATCH(Settings!$B$9,$A$1:$P$1,0))&amp;"")="","",IF(ISNUMBER(INDEX($A191:$P191,MATCH(Settings!$B$9,$A$1:$P$1,0))),INT(INDEX($A191:$P191,MATCH(Settings!$B$9,$A$1:$P$1,0))),DATE(VALUE(LEFT(INDEX($A191:$P191,MATCH(Settings!$B$9,$A$1:$P$1,0)),4)),VALUE(MID(INDEX($A191:$P191,MATCH(Settings!$B$9,$A$1:$P$1,0)),6,2)),VALUE(MID(INDEX($A191:$P191,MATCH(Settings!$B$9,$A$1:$P$1,0)),9,2))))),"")),IFERROR(IF(TRIM(INDEX($A191:$P191,MATCH(Settings!$B$9,$A$1:$P$1,0))&amp;"")="","",IF(ISNUMBER(INDEX($A191:$P191,MATCH(Settings!$B$9,$A$1:$P$1,0))),INT(INDEX($A191:$P191,MATCH(Settings!$B$9,$A$1:$P$1,0))),DATE(VALUE(LEFT(INDEX($A191:$P191,MATCH(Settings!$B$9,$A$1:$P$1,0)),4)),VALUE(MID(INDEX($A191:$P191,MATCH(Settings!$B$9,$A$1:$P$1,0)),6,2)),VALUE(MID(INDEX($A191:$P191,MATCH(Settings!$B$9,$A$1:$P$1,0)),9,2))))),""),IFERROR(INT(IFERROR(IF(ISNUMBER(INDEX($A191:$P191,MATCH(Settings!$B$8,$A$1:$P$1,0))),INDEX($A191:$P191,MATCH(Settings!$B$8,$A$1:$P$1,0)),DATE(VALUE(LEFT(IFERROR(TRIM(INDEX($A191:$P191,MATCH(Settings!$B$8,$A$1:$P$1,0))&amp;""),""),4)),VALUE(MID(IFERROR(TRIM(INDEX($A191:$P191,MATCH(Settings!$B$8,$A$1:$P$1,0))&amp;""),""),6,2)),VALUE(MID(IFERROR(TRIM(INDEX($A191:$P191,MATCH(Settings!$B$8,$A$1:$P$1,0))&amp;""),""),9,2)))+TIME(VALUE(MID(IFERROR(TRIM(INDEX($A191:$P191,MATCH(Settings!$B$8,$A$1:$P$1,0))&amp;""),""),12,2)),VALUE(MID(IFERROR(TRIM(INDEX($A191:$P191,MATCH(Settings!$B$8,$A$1:$P$1,0))&amp;""),""),15,2)),VALUE(MID(IFERROR(TRIM(INDEX($A191:$P191,MATCH(Settings!$B$8,$A$1:$P$1,0))&amp;""),""),18,2)))),"")),""))</f>
        <v/>
      </c>
      <c r="V191" s="22">
        <f>IF(ISNUMBER($U191),DATE(YEAR($U191),MONTH($U191),1),"")</f>
        <v/>
      </c>
      <c r="W191" s="23">
        <f>IF(IFERROR(TRIM(INDEX($A191:$P191,MATCH(Settings!$B$10,$A$1:$P$1,0))&amp;""),"")&lt;&gt;"",IFERROR(TRIM(INDEX($A191:$P191,MATCH(Settings!$B$10,$A$1:$P$1,0))&amp;""),""),IFERROR(TRIM(INDEX($A191:$P191,MATCH(Settings!$B$11,$A$1:$P$1,0))&amp;""),""))</f>
        <v/>
      </c>
      <c r="X191" s="23">
        <f>IFERROR(TRIM(INDEX($A191:$P191,MATCH(Settings!$B$11,$A$1:$P$1,0))&amp;""),"")</f>
        <v/>
      </c>
      <c r="Y191" s="23">
        <f>IFERROR(TRIM(INDEX($A191:$P191,MATCH(Settings!$B$12,$A$1:$P$1,0))&amp;""),"")</f>
        <v/>
      </c>
      <c r="Z191" s="23">
        <f>IFERROR(TRIM(INDEX($A191:$P191,MATCH(Settings!$B$15,$A$1:$P$1,0))&amp;""),"")</f>
        <v/>
      </c>
      <c r="AA191" s="24">
        <f>IFERROR(IF(TRIM(INDEX($A191:$P191,MATCH(Settings!$B$13,$A$1:$P$1,0))&amp;"")="","",VALUE(TRIM(INDEX($A191:$P191,MATCH(Settings!$B$13,$A$1:$P$1,0))&amp;""))),"")</f>
        <v/>
      </c>
      <c r="AB191" s="24">
        <f>IF(NOT(ISNUMBER($AA191)),"",IF(TRIM($R191&amp;"")="Yes",$AA191,0))</f>
        <v/>
      </c>
      <c r="AC191" s="25">
        <f>IF(OR(NOT(ISNUMBER($AB191)),NOT(ISNUMBER(Settings!$D$2))),"",$AB191*Settings!$D$2)</f>
        <v/>
      </c>
      <c r="AD191" s="23">
        <f>IF(AND($AE191="",IFERROR(TRIM(INDEX($A191:$P191,MATCH(Settings!$B$13,$A$1:$P$1,0))&amp;""),"")=""),"",IF((IF($AE191="","; no name or email","")&amp;IF(IFERROR(TRIM(INDEX($A191:$P191,MATCH(Settings!$B$13,$A$1:$P$1,0))&amp;""),"")="","; no hours",IF(NOT(ISNUMBER($AA191)),"; hours not a number",IF($AA191&lt;=0,"; hours zero or less",IF(AND(ISNUMBER(Settings!$D$3),$AA191&gt;Settings!$D$3),"; over "&amp;Settings!$D$3&amp;" hours",""))))&amp;IF(NOT(ISNUMBER($U191)),"; no date",IF($U191&gt;TODAY(),"; date in the future",""))&amp;IF(AND($AE191&lt;&gt;"",ISNUMBER($U191)),IF(COUNTIFS($AE$2:$AE$1001,$AE191,$U$2:$U$1001,$U191,$Y$2:$Y$1001,$Y191)&gt;1,"; possible duplicate",""),""))="","OK",MID(IF($AE191="","; no name or email","")&amp;IF(IFERROR(TRIM(INDEX($A191:$P191,MATCH(Settings!$B$13,$A$1:$P$1,0))&amp;""),"")="","; no hours",IF(NOT(ISNUMBER($AA191)),"; hours not a number",IF($AA191&lt;=0,"; hours zero or less",IF(AND(ISNUMBER(Settings!$D$3),$AA191&gt;Settings!$D$3),"; over "&amp;Settings!$D$3&amp;" hours",""))))&amp;IF(NOT(ISNUMBER($U191)),"; no date",IF($U191&gt;TODAY(),"; date in the future",""))&amp;IF(AND($AE191&lt;&gt;"",ISNUMBER($U191)),IF(COUNTIFS($AE$2:$AE$1001,$AE191,$U$2:$U$1001,$U191,$Y$2:$Y$1001,$Y191)&gt;1,"; possible duplicate",""),""),3,300)))</f>
        <v/>
      </c>
      <c r="AE191" s="26">
        <f>IF(IFERROR(TRIM(INDEX($A191:$P191,MATCH(Settings!$B$11,$A$1:$P$1,0))&amp;""),"")&lt;&gt;"",LOWER(IFERROR(TRIM(INDEX($A191:$P191,MATCH(Settings!$B$11,$A$1:$P$1,0))&amp;""),"")),LOWER(IFERROR(TRIM(INDEX($A191:$P191,MATCH(Settings!$B$10,$A$1:$P$1,0))&amp;""),"")))</f>
        <v/>
      </c>
      <c r="AF191" s="26">
        <f>IF($AE191="","",IF(COUNTIF($AE$2:$AE191,$AE191)=1,MAX($AF$1:$AF190)+1,""))</f>
        <v/>
      </c>
      <c r="AG191" s="26">
        <f>IF(OR($AE191="",NOT(ISNUMBER($V191))),"",IF(COUNTIFS($AE$2:$AE191,$AE191,$V$2:$V191,$V191)=1,1,0))</f>
        <v/>
      </c>
      <c r="AH191" s="26">
        <f>IF(ISNUMBER($U191),$U191,0)</f>
        <v/>
      </c>
    </row>
    <row r="192">
      <c r="R192" s="27" t="n"/>
      <c r="S192" s="27" t="n"/>
      <c r="U192" s="21">
        <f>IF(ISNUMBER(IFERROR(IF(TRIM(INDEX($A192:$P192,MATCH(Settings!$B$9,$A$1:$P$1,0))&amp;"")="","",IF(ISNUMBER(INDEX($A192:$P192,MATCH(Settings!$B$9,$A$1:$P$1,0))),INT(INDEX($A192:$P192,MATCH(Settings!$B$9,$A$1:$P$1,0))),DATE(VALUE(LEFT(INDEX($A192:$P192,MATCH(Settings!$B$9,$A$1:$P$1,0)),4)),VALUE(MID(INDEX($A192:$P192,MATCH(Settings!$B$9,$A$1:$P$1,0)),6,2)),VALUE(MID(INDEX($A192:$P192,MATCH(Settings!$B$9,$A$1:$P$1,0)),9,2))))),"")),IFERROR(IF(TRIM(INDEX($A192:$P192,MATCH(Settings!$B$9,$A$1:$P$1,0))&amp;"")="","",IF(ISNUMBER(INDEX($A192:$P192,MATCH(Settings!$B$9,$A$1:$P$1,0))),INT(INDEX($A192:$P192,MATCH(Settings!$B$9,$A$1:$P$1,0))),DATE(VALUE(LEFT(INDEX($A192:$P192,MATCH(Settings!$B$9,$A$1:$P$1,0)),4)),VALUE(MID(INDEX($A192:$P192,MATCH(Settings!$B$9,$A$1:$P$1,0)),6,2)),VALUE(MID(INDEX($A192:$P192,MATCH(Settings!$B$9,$A$1:$P$1,0)),9,2))))),""),IFERROR(INT(IFERROR(IF(ISNUMBER(INDEX($A192:$P192,MATCH(Settings!$B$8,$A$1:$P$1,0))),INDEX($A192:$P192,MATCH(Settings!$B$8,$A$1:$P$1,0)),DATE(VALUE(LEFT(IFERROR(TRIM(INDEX($A192:$P192,MATCH(Settings!$B$8,$A$1:$P$1,0))&amp;""),""),4)),VALUE(MID(IFERROR(TRIM(INDEX($A192:$P192,MATCH(Settings!$B$8,$A$1:$P$1,0))&amp;""),""),6,2)),VALUE(MID(IFERROR(TRIM(INDEX($A192:$P192,MATCH(Settings!$B$8,$A$1:$P$1,0))&amp;""),""),9,2)))+TIME(VALUE(MID(IFERROR(TRIM(INDEX($A192:$P192,MATCH(Settings!$B$8,$A$1:$P$1,0))&amp;""),""),12,2)),VALUE(MID(IFERROR(TRIM(INDEX($A192:$P192,MATCH(Settings!$B$8,$A$1:$P$1,0))&amp;""),""),15,2)),VALUE(MID(IFERROR(TRIM(INDEX($A192:$P192,MATCH(Settings!$B$8,$A$1:$P$1,0))&amp;""),""),18,2)))),"")),""))</f>
        <v/>
      </c>
      <c r="V192" s="22">
        <f>IF(ISNUMBER($U192),DATE(YEAR($U192),MONTH($U192),1),"")</f>
        <v/>
      </c>
      <c r="W192" s="23">
        <f>IF(IFERROR(TRIM(INDEX($A192:$P192,MATCH(Settings!$B$10,$A$1:$P$1,0))&amp;""),"")&lt;&gt;"",IFERROR(TRIM(INDEX($A192:$P192,MATCH(Settings!$B$10,$A$1:$P$1,0))&amp;""),""),IFERROR(TRIM(INDEX($A192:$P192,MATCH(Settings!$B$11,$A$1:$P$1,0))&amp;""),""))</f>
        <v/>
      </c>
      <c r="X192" s="23">
        <f>IFERROR(TRIM(INDEX($A192:$P192,MATCH(Settings!$B$11,$A$1:$P$1,0))&amp;""),"")</f>
        <v/>
      </c>
      <c r="Y192" s="23">
        <f>IFERROR(TRIM(INDEX($A192:$P192,MATCH(Settings!$B$12,$A$1:$P$1,0))&amp;""),"")</f>
        <v/>
      </c>
      <c r="Z192" s="23">
        <f>IFERROR(TRIM(INDEX($A192:$P192,MATCH(Settings!$B$15,$A$1:$P$1,0))&amp;""),"")</f>
        <v/>
      </c>
      <c r="AA192" s="24">
        <f>IFERROR(IF(TRIM(INDEX($A192:$P192,MATCH(Settings!$B$13,$A$1:$P$1,0))&amp;"")="","",VALUE(TRIM(INDEX($A192:$P192,MATCH(Settings!$B$13,$A$1:$P$1,0))&amp;""))),"")</f>
        <v/>
      </c>
      <c r="AB192" s="24">
        <f>IF(NOT(ISNUMBER($AA192)),"",IF(TRIM($R192&amp;"")="Yes",$AA192,0))</f>
        <v/>
      </c>
      <c r="AC192" s="25">
        <f>IF(OR(NOT(ISNUMBER($AB192)),NOT(ISNUMBER(Settings!$D$2))),"",$AB192*Settings!$D$2)</f>
        <v/>
      </c>
      <c r="AD192" s="23">
        <f>IF(AND($AE192="",IFERROR(TRIM(INDEX($A192:$P192,MATCH(Settings!$B$13,$A$1:$P$1,0))&amp;""),"")=""),"",IF((IF($AE192="","; no name or email","")&amp;IF(IFERROR(TRIM(INDEX($A192:$P192,MATCH(Settings!$B$13,$A$1:$P$1,0))&amp;""),"")="","; no hours",IF(NOT(ISNUMBER($AA192)),"; hours not a number",IF($AA192&lt;=0,"; hours zero or less",IF(AND(ISNUMBER(Settings!$D$3),$AA192&gt;Settings!$D$3),"; over "&amp;Settings!$D$3&amp;" hours",""))))&amp;IF(NOT(ISNUMBER($U192)),"; no date",IF($U192&gt;TODAY(),"; date in the future",""))&amp;IF(AND($AE192&lt;&gt;"",ISNUMBER($U192)),IF(COUNTIFS($AE$2:$AE$1001,$AE192,$U$2:$U$1001,$U192,$Y$2:$Y$1001,$Y192)&gt;1,"; possible duplicate",""),""))="","OK",MID(IF($AE192="","; no name or email","")&amp;IF(IFERROR(TRIM(INDEX($A192:$P192,MATCH(Settings!$B$13,$A$1:$P$1,0))&amp;""),"")="","; no hours",IF(NOT(ISNUMBER($AA192)),"; hours not a number",IF($AA192&lt;=0,"; hours zero or less",IF(AND(ISNUMBER(Settings!$D$3),$AA192&gt;Settings!$D$3),"; over "&amp;Settings!$D$3&amp;" hours",""))))&amp;IF(NOT(ISNUMBER($U192)),"; no date",IF($U192&gt;TODAY(),"; date in the future",""))&amp;IF(AND($AE192&lt;&gt;"",ISNUMBER($U192)),IF(COUNTIFS($AE$2:$AE$1001,$AE192,$U$2:$U$1001,$U192,$Y$2:$Y$1001,$Y192)&gt;1,"; possible duplicate",""),""),3,300)))</f>
        <v/>
      </c>
      <c r="AE192" s="26">
        <f>IF(IFERROR(TRIM(INDEX($A192:$P192,MATCH(Settings!$B$11,$A$1:$P$1,0))&amp;""),"")&lt;&gt;"",LOWER(IFERROR(TRIM(INDEX($A192:$P192,MATCH(Settings!$B$11,$A$1:$P$1,0))&amp;""),"")),LOWER(IFERROR(TRIM(INDEX($A192:$P192,MATCH(Settings!$B$10,$A$1:$P$1,0))&amp;""),"")))</f>
        <v/>
      </c>
      <c r="AF192" s="26">
        <f>IF($AE192="","",IF(COUNTIF($AE$2:$AE192,$AE192)=1,MAX($AF$1:$AF191)+1,""))</f>
        <v/>
      </c>
      <c r="AG192" s="26">
        <f>IF(OR($AE192="",NOT(ISNUMBER($V192))),"",IF(COUNTIFS($AE$2:$AE192,$AE192,$V$2:$V192,$V192)=1,1,0))</f>
        <v/>
      </c>
      <c r="AH192" s="26">
        <f>IF(ISNUMBER($U192),$U192,0)</f>
        <v/>
      </c>
    </row>
    <row r="193">
      <c r="R193" s="27" t="n"/>
      <c r="S193" s="27" t="n"/>
      <c r="U193" s="21">
        <f>IF(ISNUMBER(IFERROR(IF(TRIM(INDEX($A193:$P193,MATCH(Settings!$B$9,$A$1:$P$1,0))&amp;"")="","",IF(ISNUMBER(INDEX($A193:$P193,MATCH(Settings!$B$9,$A$1:$P$1,0))),INT(INDEX($A193:$P193,MATCH(Settings!$B$9,$A$1:$P$1,0))),DATE(VALUE(LEFT(INDEX($A193:$P193,MATCH(Settings!$B$9,$A$1:$P$1,0)),4)),VALUE(MID(INDEX($A193:$P193,MATCH(Settings!$B$9,$A$1:$P$1,0)),6,2)),VALUE(MID(INDEX($A193:$P193,MATCH(Settings!$B$9,$A$1:$P$1,0)),9,2))))),"")),IFERROR(IF(TRIM(INDEX($A193:$P193,MATCH(Settings!$B$9,$A$1:$P$1,0))&amp;"")="","",IF(ISNUMBER(INDEX($A193:$P193,MATCH(Settings!$B$9,$A$1:$P$1,0))),INT(INDEX($A193:$P193,MATCH(Settings!$B$9,$A$1:$P$1,0))),DATE(VALUE(LEFT(INDEX($A193:$P193,MATCH(Settings!$B$9,$A$1:$P$1,0)),4)),VALUE(MID(INDEX($A193:$P193,MATCH(Settings!$B$9,$A$1:$P$1,0)),6,2)),VALUE(MID(INDEX($A193:$P193,MATCH(Settings!$B$9,$A$1:$P$1,0)),9,2))))),""),IFERROR(INT(IFERROR(IF(ISNUMBER(INDEX($A193:$P193,MATCH(Settings!$B$8,$A$1:$P$1,0))),INDEX($A193:$P193,MATCH(Settings!$B$8,$A$1:$P$1,0)),DATE(VALUE(LEFT(IFERROR(TRIM(INDEX($A193:$P193,MATCH(Settings!$B$8,$A$1:$P$1,0))&amp;""),""),4)),VALUE(MID(IFERROR(TRIM(INDEX($A193:$P193,MATCH(Settings!$B$8,$A$1:$P$1,0))&amp;""),""),6,2)),VALUE(MID(IFERROR(TRIM(INDEX($A193:$P193,MATCH(Settings!$B$8,$A$1:$P$1,0))&amp;""),""),9,2)))+TIME(VALUE(MID(IFERROR(TRIM(INDEX($A193:$P193,MATCH(Settings!$B$8,$A$1:$P$1,0))&amp;""),""),12,2)),VALUE(MID(IFERROR(TRIM(INDEX($A193:$P193,MATCH(Settings!$B$8,$A$1:$P$1,0))&amp;""),""),15,2)),VALUE(MID(IFERROR(TRIM(INDEX($A193:$P193,MATCH(Settings!$B$8,$A$1:$P$1,0))&amp;""),""),18,2)))),"")),""))</f>
        <v/>
      </c>
      <c r="V193" s="22">
        <f>IF(ISNUMBER($U193),DATE(YEAR($U193),MONTH($U193),1),"")</f>
        <v/>
      </c>
      <c r="W193" s="23">
        <f>IF(IFERROR(TRIM(INDEX($A193:$P193,MATCH(Settings!$B$10,$A$1:$P$1,0))&amp;""),"")&lt;&gt;"",IFERROR(TRIM(INDEX($A193:$P193,MATCH(Settings!$B$10,$A$1:$P$1,0))&amp;""),""),IFERROR(TRIM(INDEX($A193:$P193,MATCH(Settings!$B$11,$A$1:$P$1,0))&amp;""),""))</f>
        <v/>
      </c>
      <c r="X193" s="23">
        <f>IFERROR(TRIM(INDEX($A193:$P193,MATCH(Settings!$B$11,$A$1:$P$1,0))&amp;""),"")</f>
        <v/>
      </c>
      <c r="Y193" s="23">
        <f>IFERROR(TRIM(INDEX($A193:$P193,MATCH(Settings!$B$12,$A$1:$P$1,0))&amp;""),"")</f>
        <v/>
      </c>
      <c r="Z193" s="23">
        <f>IFERROR(TRIM(INDEX($A193:$P193,MATCH(Settings!$B$15,$A$1:$P$1,0))&amp;""),"")</f>
        <v/>
      </c>
      <c r="AA193" s="24">
        <f>IFERROR(IF(TRIM(INDEX($A193:$P193,MATCH(Settings!$B$13,$A$1:$P$1,0))&amp;"")="","",VALUE(TRIM(INDEX($A193:$P193,MATCH(Settings!$B$13,$A$1:$P$1,0))&amp;""))),"")</f>
        <v/>
      </c>
      <c r="AB193" s="24">
        <f>IF(NOT(ISNUMBER($AA193)),"",IF(TRIM($R193&amp;"")="Yes",$AA193,0))</f>
        <v/>
      </c>
      <c r="AC193" s="25">
        <f>IF(OR(NOT(ISNUMBER($AB193)),NOT(ISNUMBER(Settings!$D$2))),"",$AB193*Settings!$D$2)</f>
        <v/>
      </c>
      <c r="AD193" s="23">
        <f>IF(AND($AE193="",IFERROR(TRIM(INDEX($A193:$P193,MATCH(Settings!$B$13,$A$1:$P$1,0))&amp;""),"")=""),"",IF((IF($AE193="","; no name or email","")&amp;IF(IFERROR(TRIM(INDEX($A193:$P193,MATCH(Settings!$B$13,$A$1:$P$1,0))&amp;""),"")="","; no hours",IF(NOT(ISNUMBER($AA193)),"; hours not a number",IF($AA193&lt;=0,"; hours zero or less",IF(AND(ISNUMBER(Settings!$D$3),$AA193&gt;Settings!$D$3),"; over "&amp;Settings!$D$3&amp;" hours",""))))&amp;IF(NOT(ISNUMBER($U193)),"; no date",IF($U193&gt;TODAY(),"; date in the future",""))&amp;IF(AND($AE193&lt;&gt;"",ISNUMBER($U193)),IF(COUNTIFS($AE$2:$AE$1001,$AE193,$U$2:$U$1001,$U193,$Y$2:$Y$1001,$Y193)&gt;1,"; possible duplicate",""),""))="","OK",MID(IF($AE193="","; no name or email","")&amp;IF(IFERROR(TRIM(INDEX($A193:$P193,MATCH(Settings!$B$13,$A$1:$P$1,0))&amp;""),"")="","; no hours",IF(NOT(ISNUMBER($AA193)),"; hours not a number",IF($AA193&lt;=0,"; hours zero or less",IF(AND(ISNUMBER(Settings!$D$3),$AA193&gt;Settings!$D$3),"; over "&amp;Settings!$D$3&amp;" hours",""))))&amp;IF(NOT(ISNUMBER($U193)),"; no date",IF($U193&gt;TODAY(),"; date in the future",""))&amp;IF(AND($AE193&lt;&gt;"",ISNUMBER($U193)),IF(COUNTIFS($AE$2:$AE$1001,$AE193,$U$2:$U$1001,$U193,$Y$2:$Y$1001,$Y193)&gt;1,"; possible duplicate",""),""),3,300)))</f>
        <v/>
      </c>
      <c r="AE193" s="26">
        <f>IF(IFERROR(TRIM(INDEX($A193:$P193,MATCH(Settings!$B$11,$A$1:$P$1,0))&amp;""),"")&lt;&gt;"",LOWER(IFERROR(TRIM(INDEX($A193:$P193,MATCH(Settings!$B$11,$A$1:$P$1,0))&amp;""),"")),LOWER(IFERROR(TRIM(INDEX($A193:$P193,MATCH(Settings!$B$10,$A$1:$P$1,0))&amp;""),"")))</f>
        <v/>
      </c>
      <c r="AF193" s="26">
        <f>IF($AE193="","",IF(COUNTIF($AE$2:$AE193,$AE193)=1,MAX($AF$1:$AF192)+1,""))</f>
        <v/>
      </c>
      <c r="AG193" s="26">
        <f>IF(OR($AE193="",NOT(ISNUMBER($V193))),"",IF(COUNTIFS($AE$2:$AE193,$AE193,$V$2:$V193,$V193)=1,1,0))</f>
        <v/>
      </c>
      <c r="AH193" s="26">
        <f>IF(ISNUMBER($U193),$U193,0)</f>
        <v/>
      </c>
    </row>
    <row r="194">
      <c r="R194" s="27" t="n"/>
      <c r="S194" s="27" t="n"/>
      <c r="U194" s="21">
        <f>IF(ISNUMBER(IFERROR(IF(TRIM(INDEX($A194:$P194,MATCH(Settings!$B$9,$A$1:$P$1,0))&amp;"")="","",IF(ISNUMBER(INDEX($A194:$P194,MATCH(Settings!$B$9,$A$1:$P$1,0))),INT(INDEX($A194:$P194,MATCH(Settings!$B$9,$A$1:$P$1,0))),DATE(VALUE(LEFT(INDEX($A194:$P194,MATCH(Settings!$B$9,$A$1:$P$1,0)),4)),VALUE(MID(INDEX($A194:$P194,MATCH(Settings!$B$9,$A$1:$P$1,0)),6,2)),VALUE(MID(INDEX($A194:$P194,MATCH(Settings!$B$9,$A$1:$P$1,0)),9,2))))),"")),IFERROR(IF(TRIM(INDEX($A194:$P194,MATCH(Settings!$B$9,$A$1:$P$1,0))&amp;"")="","",IF(ISNUMBER(INDEX($A194:$P194,MATCH(Settings!$B$9,$A$1:$P$1,0))),INT(INDEX($A194:$P194,MATCH(Settings!$B$9,$A$1:$P$1,0))),DATE(VALUE(LEFT(INDEX($A194:$P194,MATCH(Settings!$B$9,$A$1:$P$1,0)),4)),VALUE(MID(INDEX($A194:$P194,MATCH(Settings!$B$9,$A$1:$P$1,0)),6,2)),VALUE(MID(INDEX($A194:$P194,MATCH(Settings!$B$9,$A$1:$P$1,0)),9,2))))),""),IFERROR(INT(IFERROR(IF(ISNUMBER(INDEX($A194:$P194,MATCH(Settings!$B$8,$A$1:$P$1,0))),INDEX($A194:$P194,MATCH(Settings!$B$8,$A$1:$P$1,0)),DATE(VALUE(LEFT(IFERROR(TRIM(INDEX($A194:$P194,MATCH(Settings!$B$8,$A$1:$P$1,0))&amp;""),""),4)),VALUE(MID(IFERROR(TRIM(INDEX($A194:$P194,MATCH(Settings!$B$8,$A$1:$P$1,0))&amp;""),""),6,2)),VALUE(MID(IFERROR(TRIM(INDEX($A194:$P194,MATCH(Settings!$B$8,$A$1:$P$1,0))&amp;""),""),9,2)))+TIME(VALUE(MID(IFERROR(TRIM(INDEX($A194:$P194,MATCH(Settings!$B$8,$A$1:$P$1,0))&amp;""),""),12,2)),VALUE(MID(IFERROR(TRIM(INDEX($A194:$P194,MATCH(Settings!$B$8,$A$1:$P$1,0))&amp;""),""),15,2)),VALUE(MID(IFERROR(TRIM(INDEX($A194:$P194,MATCH(Settings!$B$8,$A$1:$P$1,0))&amp;""),""),18,2)))),"")),""))</f>
        <v/>
      </c>
      <c r="V194" s="22">
        <f>IF(ISNUMBER($U194),DATE(YEAR($U194),MONTH($U194),1),"")</f>
        <v/>
      </c>
      <c r="W194" s="23">
        <f>IF(IFERROR(TRIM(INDEX($A194:$P194,MATCH(Settings!$B$10,$A$1:$P$1,0))&amp;""),"")&lt;&gt;"",IFERROR(TRIM(INDEX($A194:$P194,MATCH(Settings!$B$10,$A$1:$P$1,0))&amp;""),""),IFERROR(TRIM(INDEX($A194:$P194,MATCH(Settings!$B$11,$A$1:$P$1,0))&amp;""),""))</f>
        <v/>
      </c>
      <c r="X194" s="23">
        <f>IFERROR(TRIM(INDEX($A194:$P194,MATCH(Settings!$B$11,$A$1:$P$1,0))&amp;""),"")</f>
        <v/>
      </c>
      <c r="Y194" s="23">
        <f>IFERROR(TRIM(INDEX($A194:$P194,MATCH(Settings!$B$12,$A$1:$P$1,0))&amp;""),"")</f>
        <v/>
      </c>
      <c r="Z194" s="23">
        <f>IFERROR(TRIM(INDEX($A194:$P194,MATCH(Settings!$B$15,$A$1:$P$1,0))&amp;""),"")</f>
        <v/>
      </c>
      <c r="AA194" s="24">
        <f>IFERROR(IF(TRIM(INDEX($A194:$P194,MATCH(Settings!$B$13,$A$1:$P$1,0))&amp;"")="","",VALUE(TRIM(INDEX($A194:$P194,MATCH(Settings!$B$13,$A$1:$P$1,0))&amp;""))),"")</f>
        <v/>
      </c>
      <c r="AB194" s="24">
        <f>IF(NOT(ISNUMBER($AA194)),"",IF(TRIM($R194&amp;"")="Yes",$AA194,0))</f>
        <v/>
      </c>
      <c r="AC194" s="25">
        <f>IF(OR(NOT(ISNUMBER($AB194)),NOT(ISNUMBER(Settings!$D$2))),"",$AB194*Settings!$D$2)</f>
        <v/>
      </c>
      <c r="AD194" s="23">
        <f>IF(AND($AE194="",IFERROR(TRIM(INDEX($A194:$P194,MATCH(Settings!$B$13,$A$1:$P$1,0))&amp;""),"")=""),"",IF((IF($AE194="","; no name or email","")&amp;IF(IFERROR(TRIM(INDEX($A194:$P194,MATCH(Settings!$B$13,$A$1:$P$1,0))&amp;""),"")="","; no hours",IF(NOT(ISNUMBER($AA194)),"; hours not a number",IF($AA194&lt;=0,"; hours zero or less",IF(AND(ISNUMBER(Settings!$D$3),$AA194&gt;Settings!$D$3),"; over "&amp;Settings!$D$3&amp;" hours",""))))&amp;IF(NOT(ISNUMBER($U194)),"; no date",IF($U194&gt;TODAY(),"; date in the future",""))&amp;IF(AND($AE194&lt;&gt;"",ISNUMBER($U194)),IF(COUNTIFS($AE$2:$AE$1001,$AE194,$U$2:$U$1001,$U194,$Y$2:$Y$1001,$Y194)&gt;1,"; possible duplicate",""),""))="","OK",MID(IF($AE194="","; no name or email","")&amp;IF(IFERROR(TRIM(INDEX($A194:$P194,MATCH(Settings!$B$13,$A$1:$P$1,0))&amp;""),"")="","; no hours",IF(NOT(ISNUMBER($AA194)),"; hours not a number",IF($AA194&lt;=0,"; hours zero or less",IF(AND(ISNUMBER(Settings!$D$3),$AA194&gt;Settings!$D$3),"; over "&amp;Settings!$D$3&amp;" hours",""))))&amp;IF(NOT(ISNUMBER($U194)),"; no date",IF($U194&gt;TODAY(),"; date in the future",""))&amp;IF(AND($AE194&lt;&gt;"",ISNUMBER($U194)),IF(COUNTIFS($AE$2:$AE$1001,$AE194,$U$2:$U$1001,$U194,$Y$2:$Y$1001,$Y194)&gt;1,"; possible duplicate",""),""),3,300)))</f>
        <v/>
      </c>
      <c r="AE194" s="26">
        <f>IF(IFERROR(TRIM(INDEX($A194:$P194,MATCH(Settings!$B$11,$A$1:$P$1,0))&amp;""),"")&lt;&gt;"",LOWER(IFERROR(TRIM(INDEX($A194:$P194,MATCH(Settings!$B$11,$A$1:$P$1,0))&amp;""),"")),LOWER(IFERROR(TRIM(INDEX($A194:$P194,MATCH(Settings!$B$10,$A$1:$P$1,0))&amp;""),"")))</f>
        <v/>
      </c>
      <c r="AF194" s="26">
        <f>IF($AE194="","",IF(COUNTIF($AE$2:$AE194,$AE194)=1,MAX($AF$1:$AF193)+1,""))</f>
        <v/>
      </c>
      <c r="AG194" s="26">
        <f>IF(OR($AE194="",NOT(ISNUMBER($V194))),"",IF(COUNTIFS($AE$2:$AE194,$AE194,$V$2:$V194,$V194)=1,1,0))</f>
        <v/>
      </c>
      <c r="AH194" s="26">
        <f>IF(ISNUMBER($U194),$U194,0)</f>
        <v/>
      </c>
    </row>
    <row r="195">
      <c r="R195" s="27" t="n"/>
      <c r="S195" s="27" t="n"/>
      <c r="U195" s="21">
        <f>IF(ISNUMBER(IFERROR(IF(TRIM(INDEX($A195:$P195,MATCH(Settings!$B$9,$A$1:$P$1,0))&amp;"")="","",IF(ISNUMBER(INDEX($A195:$P195,MATCH(Settings!$B$9,$A$1:$P$1,0))),INT(INDEX($A195:$P195,MATCH(Settings!$B$9,$A$1:$P$1,0))),DATE(VALUE(LEFT(INDEX($A195:$P195,MATCH(Settings!$B$9,$A$1:$P$1,0)),4)),VALUE(MID(INDEX($A195:$P195,MATCH(Settings!$B$9,$A$1:$P$1,0)),6,2)),VALUE(MID(INDEX($A195:$P195,MATCH(Settings!$B$9,$A$1:$P$1,0)),9,2))))),"")),IFERROR(IF(TRIM(INDEX($A195:$P195,MATCH(Settings!$B$9,$A$1:$P$1,0))&amp;"")="","",IF(ISNUMBER(INDEX($A195:$P195,MATCH(Settings!$B$9,$A$1:$P$1,0))),INT(INDEX($A195:$P195,MATCH(Settings!$B$9,$A$1:$P$1,0))),DATE(VALUE(LEFT(INDEX($A195:$P195,MATCH(Settings!$B$9,$A$1:$P$1,0)),4)),VALUE(MID(INDEX($A195:$P195,MATCH(Settings!$B$9,$A$1:$P$1,0)),6,2)),VALUE(MID(INDEX($A195:$P195,MATCH(Settings!$B$9,$A$1:$P$1,0)),9,2))))),""),IFERROR(INT(IFERROR(IF(ISNUMBER(INDEX($A195:$P195,MATCH(Settings!$B$8,$A$1:$P$1,0))),INDEX($A195:$P195,MATCH(Settings!$B$8,$A$1:$P$1,0)),DATE(VALUE(LEFT(IFERROR(TRIM(INDEX($A195:$P195,MATCH(Settings!$B$8,$A$1:$P$1,0))&amp;""),""),4)),VALUE(MID(IFERROR(TRIM(INDEX($A195:$P195,MATCH(Settings!$B$8,$A$1:$P$1,0))&amp;""),""),6,2)),VALUE(MID(IFERROR(TRIM(INDEX($A195:$P195,MATCH(Settings!$B$8,$A$1:$P$1,0))&amp;""),""),9,2)))+TIME(VALUE(MID(IFERROR(TRIM(INDEX($A195:$P195,MATCH(Settings!$B$8,$A$1:$P$1,0))&amp;""),""),12,2)),VALUE(MID(IFERROR(TRIM(INDEX($A195:$P195,MATCH(Settings!$B$8,$A$1:$P$1,0))&amp;""),""),15,2)),VALUE(MID(IFERROR(TRIM(INDEX($A195:$P195,MATCH(Settings!$B$8,$A$1:$P$1,0))&amp;""),""),18,2)))),"")),""))</f>
        <v/>
      </c>
      <c r="V195" s="22">
        <f>IF(ISNUMBER($U195),DATE(YEAR($U195),MONTH($U195),1),"")</f>
        <v/>
      </c>
      <c r="W195" s="23">
        <f>IF(IFERROR(TRIM(INDEX($A195:$P195,MATCH(Settings!$B$10,$A$1:$P$1,0))&amp;""),"")&lt;&gt;"",IFERROR(TRIM(INDEX($A195:$P195,MATCH(Settings!$B$10,$A$1:$P$1,0))&amp;""),""),IFERROR(TRIM(INDEX($A195:$P195,MATCH(Settings!$B$11,$A$1:$P$1,0))&amp;""),""))</f>
        <v/>
      </c>
      <c r="X195" s="23">
        <f>IFERROR(TRIM(INDEX($A195:$P195,MATCH(Settings!$B$11,$A$1:$P$1,0))&amp;""),"")</f>
        <v/>
      </c>
      <c r="Y195" s="23">
        <f>IFERROR(TRIM(INDEX($A195:$P195,MATCH(Settings!$B$12,$A$1:$P$1,0))&amp;""),"")</f>
        <v/>
      </c>
      <c r="Z195" s="23">
        <f>IFERROR(TRIM(INDEX($A195:$P195,MATCH(Settings!$B$15,$A$1:$P$1,0))&amp;""),"")</f>
        <v/>
      </c>
      <c r="AA195" s="24">
        <f>IFERROR(IF(TRIM(INDEX($A195:$P195,MATCH(Settings!$B$13,$A$1:$P$1,0))&amp;"")="","",VALUE(TRIM(INDEX($A195:$P195,MATCH(Settings!$B$13,$A$1:$P$1,0))&amp;""))),"")</f>
        <v/>
      </c>
      <c r="AB195" s="24">
        <f>IF(NOT(ISNUMBER($AA195)),"",IF(TRIM($R195&amp;"")="Yes",$AA195,0))</f>
        <v/>
      </c>
      <c r="AC195" s="25">
        <f>IF(OR(NOT(ISNUMBER($AB195)),NOT(ISNUMBER(Settings!$D$2))),"",$AB195*Settings!$D$2)</f>
        <v/>
      </c>
      <c r="AD195" s="23">
        <f>IF(AND($AE195="",IFERROR(TRIM(INDEX($A195:$P195,MATCH(Settings!$B$13,$A$1:$P$1,0))&amp;""),"")=""),"",IF((IF($AE195="","; no name or email","")&amp;IF(IFERROR(TRIM(INDEX($A195:$P195,MATCH(Settings!$B$13,$A$1:$P$1,0))&amp;""),"")="","; no hours",IF(NOT(ISNUMBER($AA195)),"; hours not a number",IF($AA195&lt;=0,"; hours zero or less",IF(AND(ISNUMBER(Settings!$D$3),$AA195&gt;Settings!$D$3),"; over "&amp;Settings!$D$3&amp;" hours",""))))&amp;IF(NOT(ISNUMBER($U195)),"; no date",IF($U195&gt;TODAY(),"; date in the future",""))&amp;IF(AND($AE195&lt;&gt;"",ISNUMBER($U195)),IF(COUNTIFS($AE$2:$AE$1001,$AE195,$U$2:$U$1001,$U195,$Y$2:$Y$1001,$Y195)&gt;1,"; possible duplicate",""),""))="","OK",MID(IF($AE195="","; no name or email","")&amp;IF(IFERROR(TRIM(INDEX($A195:$P195,MATCH(Settings!$B$13,$A$1:$P$1,0))&amp;""),"")="","; no hours",IF(NOT(ISNUMBER($AA195)),"; hours not a number",IF($AA195&lt;=0,"; hours zero or less",IF(AND(ISNUMBER(Settings!$D$3),$AA195&gt;Settings!$D$3),"; over "&amp;Settings!$D$3&amp;" hours",""))))&amp;IF(NOT(ISNUMBER($U195)),"; no date",IF($U195&gt;TODAY(),"; date in the future",""))&amp;IF(AND($AE195&lt;&gt;"",ISNUMBER($U195)),IF(COUNTIFS($AE$2:$AE$1001,$AE195,$U$2:$U$1001,$U195,$Y$2:$Y$1001,$Y195)&gt;1,"; possible duplicate",""),""),3,300)))</f>
        <v/>
      </c>
      <c r="AE195" s="26">
        <f>IF(IFERROR(TRIM(INDEX($A195:$P195,MATCH(Settings!$B$11,$A$1:$P$1,0))&amp;""),"")&lt;&gt;"",LOWER(IFERROR(TRIM(INDEX($A195:$P195,MATCH(Settings!$B$11,$A$1:$P$1,0))&amp;""),"")),LOWER(IFERROR(TRIM(INDEX($A195:$P195,MATCH(Settings!$B$10,$A$1:$P$1,0))&amp;""),"")))</f>
        <v/>
      </c>
      <c r="AF195" s="26">
        <f>IF($AE195="","",IF(COUNTIF($AE$2:$AE195,$AE195)=1,MAX($AF$1:$AF194)+1,""))</f>
        <v/>
      </c>
      <c r="AG195" s="26">
        <f>IF(OR($AE195="",NOT(ISNUMBER($V195))),"",IF(COUNTIFS($AE$2:$AE195,$AE195,$V$2:$V195,$V195)=1,1,0))</f>
        <v/>
      </c>
      <c r="AH195" s="26">
        <f>IF(ISNUMBER($U195),$U195,0)</f>
        <v/>
      </c>
    </row>
    <row r="196">
      <c r="R196" s="27" t="n"/>
      <c r="S196" s="27" t="n"/>
      <c r="U196" s="21">
        <f>IF(ISNUMBER(IFERROR(IF(TRIM(INDEX($A196:$P196,MATCH(Settings!$B$9,$A$1:$P$1,0))&amp;"")="","",IF(ISNUMBER(INDEX($A196:$P196,MATCH(Settings!$B$9,$A$1:$P$1,0))),INT(INDEX($A196:$P196,MATCH(Settings!$B$9,$A$1:$P$1,0))),DATE(VALUE(LEFT(INDEX($A196:$P196,MATCH(Settings!$B$9,$A$1:$P$1,0)),4)),VALUE(MID(INDEX($A196:$P196,MATCH(Settings!$B$9,$A$1:$P$1,0)),6,2)),VALUE(MID(INDEX($A196:$P196,MATCH(Settings!$B$9,$A$1:$P$1,0)),9,2))))),"")),IFERROR(IF(TRIM(INDEX($A196:$P196,MATCH(Settings!$B$9,$A$1:$P$1,0))&amp;"")="","",IF(ISNUMBER(INDEX($A196:$P196,MATCH(Settings!$B$9,$A$1:$P$1,0))),INT(INDEX($A196:$P196,MATCH(Settings!$B$9,$A$1:$P$1,0))),DATE(VALUE(LEFT(INDEX($A196:$P196,MATCH(Settings!$B$9,$A$1:$P$1,0)),4)),VALUE(MID(INDEX($A196:$P196,MATCH(Settings!$B$9,$A$1:$P$1,0)),6,2)),VALUE(MID(INDEX($A196:$P196,MATCH(Settings!$B$9,$A$1:$P$1,0)),9,2))))),""),IFERROR(INT(IFERROR(IF(ISNUMBER(INDEX($A196:$P196,MATCH(Settings!$B$8,$A$1:$P$1,0))),INDEX($A196:$P196,MATCH(Settings!$B$8,$A$1:$P$1,0)),DATE(VALUE(LEFT(IFERROR(TRIM(INDEX($A196:$P196,MATCH(Settings!$B$8,$A$1:$P$1,0))&amp;""),""),4)),VALUE(MID(IFERROR(TRIM(INDEX($A196:$P196,MATCH(Settings!$B$8,$A$1:$P$1,0))&amp;""),""),6,2)),VALUE(MID(IFERROR(TRIM(INDEX($A196:$P196,MATCH(Settings!$B$8,$A$1:$P$1,0))&amp;""),""),9,2)))+TIME(VALUE(MID(IFERROR(TRIM(INDEX($A196:$P196,MATCH(Settings!$B$8,$A$1:$P$1,0))&amp;""),""),12,2)),VALUE(MID(IFERROR(TRIM(INDEX($A196:$P196,MATCH(Settings!$B$8,$A$1:$P$1,0))&amp;""),""),15,2)),VALUE(MID(IFERROR(TRIM(INDEX($A196:$P196,MATCH(Settings!$B$8,$A$1:$P$1,0))&amp;""),""),18,2)))),"")),""))</f>
        <v/>
      </c>
      <c r="V196" s="22">
        <f>IF(ISNUMBER($U196),DATE(YEAR($U196),MONTH($U196),1),"")</f>
        <v/>
      </c>
      <c r="W196" s="23">
        <f>IF(IFERROR(TRIM(INDEX($A196:$P196,MATCH(Settings!$B$10,$A$1:$P$1,0))&amp;""),"")&lt;&gt;"",IFERROR(TRIM(INDEX($A196:$P196,MATCH(Settings!$B$10,$A$1:$P$1,0))&amp;""),""),IFERROR(TRIM(INDEX($A196:$P196,MATCH(Settings!$B$11,$A$1:$P$1,0))&amp;""),""))</f>
        <v/>
      </c>
      <c r="X196" s="23">
        <f>IFERROR(TRIM(INDEX($A196:$P196,MATCH(Settings!$B$11,$A$1:$P$1,0))&amp;""),"")</f>
        <v/>
      </c>
      <c r="Y196" s="23">
        <f>IFERROR(TRIM(INDEX($A196:$P196,MATCH(Settings!$B$12,$A$1:$P$1,0))&amp;""),"")</f>
        <v/>
      </c>
      <c r="Z196" s="23">
        <f>IFERROR(TRIM(INDEX($A196:$P196,MATCH(Settings!$B$15,$A$1:$P$1,0))&amp;""),"")</f>
        <v/>
      </c>
      <c r="AA196" s="24">
        <f>IFERROR(IF(TRIM(INDEX($A196:$P196,MATCH(Settings!$B$13,$A$1:$P$1,0))&amp;"")="","",VALUE(TRIM(INDEX($A196:$P196,MATCH(Settings!$B$13,$A$1:$P$1,0))&amp;""))),"")</f>
        <v/>
      </c>
      <c r="AB196" s="24">
        <f>IF(NOT(ISNUMBER($AA196)),"",IF(TRIM($R196&amp;"")="Yes",$AA196,0))</f>
        <v/>
      </c>
      <c r="AC196" s="25">
        <f>IF(OR(NOT(ISNUMBER($AB196)),NOT(ISNUMBER(Settings!$D$2))),"",$AB196*Settings!$D$2)</f>
        <v/>
      </c>
      <c r="AD196" s="23">
        <f>IF(AND($AE196="",IFERROR(TRIM(INDEX($A196:$P196,MATCH(Settings!$B$13,$A$1:$P$1,0))&amp;""),"")=""),"",IF((IF($AE196="","; no name or email","")&amp;IF(IFERROR(TRIM(INDEX($A196:$P196,MATCH(Settings!$B$13,$A$1:$P$1,0))&amp;""),"")="","; no hours",IF(NOT(ISNUMBER($AA196)),"; hours not a number",IF($AA196&lt;=0,"; hours zero or less",IF(AND(ISNUMBER(Settings!$D$3),$AA196&gt;Settings!$D$3),"; over "&amp;Settings!$D$3&amp;" hours",""))))&amp;IF(NOT(ISNUMBER($U196)),"; no date",IF($U196&gt;TODAY(),"; date in the future",""))&amp;IF(AND($AE196&lt;&gt;"",ISNUMBER($U196)),IF(COUNTIFS($AE$2:$AE$1001,$AE196,$U$2:$U$1001,$U196,$Y$2:$Y$1001,$Y196)&gt;1,"; possible duplicate",""),""))="","OK",MID(IF($AE196="","; no name or email","")&amp;IF(IFERROR(TRIM(INDEX($A196:$P196,MATCH(Settings!$B$13,$A$1:$P$1,0))&amp;""),"")="","; no hours",IF(NOT(ISNUMBER($AA196)),"; hours not a number",IF($AA196&lt;=0,"; hours zero or less",IF(AND(ISNUMBER(Settings!$D$3),$AA196&gt;Settings!$D$3),"; over "&amp;Settings!$D$3&amp;" hours",""))))&amp;IF(NOT(ISNUMBER($U196)),"; no date",IF($U196&gt;TODAY(),"; date in the future",""))&amp;IF(AND($AE196&lt;&gt;"",ISNUMBER($U196)),IF(COUNTIFS($AE$2:$AE$1001,$AE196,$U$2:$U$1001,$U196,$Y$2:$Y$1001,$Y196)&gt;1,"; possible duplicate",""),""),3,300)))</f>
        <v/>
      </c>
      <c r="AE196" s="26">
        <f>IF(IFERROR(TRIM(INDEX($A196:$P196,MATCH(Settings!$B$11,$A$1:$P$1,0))&amp;""),"")&lt;&gt;"",LOWER(IFERROR(TRIM(INDEX($A196:$P196,MATCH(Settings!$B$11,$A$1:$P$1,0))&amp;""),"")),LOWER(IFERROR(TRIM(INDEX($A196:$P196,MATCH(Settings!$B$10,$A$1:$P$1,0))&amp;""),"")))</f>
        <v/>
      </c>
      <c r="AF196" s="26">
        <f>IF($AE196="","",IF(COUNTIF($AE$2:$AE196,$AE196)=1,MAX($AF$1:$AF195)+1,""))</f>
        <v/>
      </c>
      <c r="AG196" s="26">
        <f>IF(OR($AE196="",NOT(ISNUMBER($V196))),"",IF(COUNTIFS($AE$2:$AE196,$AE196,$V$2:$V196,$V196)=1,1,0))</f>
        <v/>
      </c>
      <c r="AH196" s="26">
        <f>IF(ISNUMBER($U196),$U196,0)</f>
        <v/>
      </c>
    </row>
    <row r="197">
      <c r="R197" s="27" t="n"/>
      <c r="S197" s="27" t="n"/>
      <c r="U197" s="21">
        <f>IF(ISNUMBER(IFERROR(IF(TRIM(INDEX($A197:$P197,MATCH(Settings!$B$9,$A$1:$P$1,0))&amp;"")="","",IF(ISNUMBER(INDEX($A197:$P197,MATCH(Settings!$B$9,$A$1:$P$1,0))),INT(INDEX($A197:$P197,MATCH(Settings!$B$9,$A$1:$P$1,0))),DATE(VALUE(LEFT(INDEX($A197:$P197,MATCH(Settings!$B$9,$A$1:$P$1,0)),4)),VALUE(MID(INDEX($A197:$P197,MATCH(Settings!$B$9,$A$1:$P$1,0)),6,2)),VALUE(MID(INDEX($A197:$P197,MATCH(Settings!$B$9,$A$1:$P$1,0)),9,2))))),"")),IFERROR(IF(TRIM(INDEX($A197:$P197,MATCH(Settings!$B$9,$A$1:$P$1,0))&amp;"")="","",IF(ISNUMBER(INDEX($A197:$P197,MATCH(Settings!$B$9,$A$1:$P$1,0))),INT(INDEX($A197:$P197,MATCH(Settings!$B$9,$A$1:$P$1,0))),DATE(VALUE(LEFT(INDEX($A197:$P197,MATCH(Settings!$B$9,$A$1:$P$1,0)),4)),VALUE(MID(INDEX($A197:$P197,MATCH(Settings!$B$9,$A$1:$P$1,0)),6,2)),VALUE(MID(INDEX($A197:$P197,MATCH(Settings!$B$9,$A$1:$P$1,0)),9,2))))),""),IFERROR(INT(IFERROR(IF(ISNUMBER(INDEX($A197:$P197,MATCH(Settings!$B$8,$A$1:$P$1,0))),INDEX($A197:$P197,MATCH(Settings!$B$8,$A$1:$P$1,0)),DATE(VALUE(LEFT(IFERROR(TRIM(INDEX($A197:$P197,MATCH(Settings!$B$8,$A$1:$P$1,0))&amp;""),""),4)),VALUE(MID(IFERROR(TRIM(INDEX($A197:$P197,MATCH(Settings!$B$8,$A$1:$P$1,0))&amp;""),""),6,2)),VALUE(MID(IFERROR(TRIM(INDEX($A197:$P197,MATCH(Settings!$B$8,$A$1:$P$1,0))&amp;""),""),9,2)))+TIME(VALUE(MID(IFERROR(TRIM(INDEX($A197:$P197,MATCH(Settings!$B$8,$A$1:$P$1,0))&amp;""),""),12,2)),VALUE(MID(IFERROR(TRIM(INDEX($A197:$P197,MATCH(Settings!$B$8,$A$1:$P$1,0))&amp;""),""),15,2)),VALUE(MID(IFERROR(TRIM(INDEX($A197:$P197,MATCH(Settings!$B$8,$A$1:$P$1,0))&amp;""),""),18,2)))),"")),""))</f>
        <v/>
      </c>
      <c r="V197" s="22">
        <f>IF(ISNUMBER($U197),DATE(YEAR($U197),MONTH($U197),1),"")</f>
        <v/>
      </c>
      <c r="W197" s="23">
        <f>IF(IFERROR(TRIM(INDEX($A197:$P197,MATCH(Settings!$B$10,$A$1:$P$1,0))&amp;""),"")&lt;&gt;"",IFERROR(TRIM(INDEX($A197:$P197,MATCH(Settings!$B$10,$A$1:$P$1,0))&amp;""),""),IFERROR(TRIM(INDEX($A197:$P197,MATCH(Settings!$B$11,$A$1:$P$1,0))&amp;""),""))</f>
        <v/>
      </c>
      <c r="X197" s="23">
        <f>IFERROR(TRIM(INDEX($A197:$P197,MATCH(Settings!$B$11,$A$1:$P$1,0))&amp;""),"")</f>
        <v/>
      </c>
      <c r="Y197" s="23">
        <f>IFERROR(TRIM(INDEX($A197:$P197,MATCH(Settings!$B$12,$A$1:$P$1,0))&amp;""),"")</f>
        <v/>
      </c>
      <c r="Z197" s="23">
        <f>IFERROR(TRIM(INDEX($A197:$P197,MATCH(Settings!$B$15,$A$1:$P$1,0))&amp;""),"")</f>
        <v/>
      </c>
      <c r="AA197" s="24">
        <f>IFERROR(IF(TRIM(INDEX($A197:$P197,MATCH(Settings!$B$13,$A$1:$P$1,0))&amp;"")="","",VALUE(TRIM(INDEX($A197:$P197,MATCH(Settings!$B$13,$A$1:$P$1,0))&amp;""))),"")</f>
        <v/>
      </c>
      <c r="AB197" s="24">
        <f>IF(NOT(ISNUMBER($AA197)),"",IF(TRIM($R197&amp;"")="Yes",$AA197,0))</f>
        <v/>
      </c>
      <c r="AC197" s="25">
        <f>IF(OR(NOT(ISNUMBER($AB197)),NOT(ISNUMBER(Settings!$D$2))),"",$AB197*Settings!$D$2)</f>
        <v/>
      </c>
      <c r="AD197" s="23">
        <f>IF(AND($AE197="",IFERROR(TRIM(INDEX($A197:$P197,MATCH(Settings!$B$13,$A$1:$P$1,0))&amp;""),"")=""),"",IF((IF($AE197="","; no name or email","")&amp;IF(IFERROR(TRIM(INDEX($A197:$P197,MATCH(Settings!$B$13,$A$1:$P$1,0))&amp;""),"")="","; no hours",IF(NOT(ISNUMBER($AA197)),"; hours not a number",IF($AA197&lt;=0,"; hours zero or less",IF(AND(ISNUMBER(Settings!$D$3),$AA197&gt;Settings!$D$3),"; over "&amp;Settings!$D$3&amp;" hours",""))))&amp;IF(NOT(ISNUMBER($U197)),"; no date",IF($U197&gt;TODAY(),"; date in the future",""))&amp;IF(AND($AE197&lt;&gt;"",ISNUMBER($U197)),IF(COUNTIFS($AE$2:$AE$1001,$AE197,$U$2:$U$1001,$U197,$Y$2:$Y$1001,$Y197)&gt;1,"; possible duplicate",""),""))="","OK",MID(IF($AE197="","; no name or email","")&amp;IF(IFERROR(TRIM(INDEX($A197:$P197,MATCH(Settings!$B$13,$A$1:$P$1,0))&amp;""),"")="","; no hours",IF(NOT(ISNUMBER($AA197)),"; hours not a number",IF($AA197&lt;=0,"; hours zero or less",IF(AND(ISNUMBER(Settings!$D$3),$AA197&gt;Settings!$D$3),"; over "&amp;Settings!$D$3&amp;" hours",""))))&amp;IF(NOT(ISNUMBER($U197)),"; no date",IF($U197&gt;TODAY(),"; date in the future",""))&amp;IF(AND($AE197&lt;&gt;"",ISNUMBER($U197)),IF(COUNTIFS($AE$2:$AE$1001,$AE197,$U$2:$U$1001,$U197,$Y$2:$Y$1001,$Y197)&gt;1,"; possible duplicate",""),""),3,300)))</f>
        <v/>
      </c>
      <c r="AE197" s="26">
        <f>IF(IFERROR(TRIM(INDEX($A197:$P197,MATCH(Settings!$B$11,$A$1:$P$1,0))&amp;""),"")&lt;&gt;"",LOWER(IFERROR(TRIM(INDEX($A197:$P197,MATCH(Settings!$B$11,$A$1:$P$1,0))&amp;""),"")),LOWER(IFERROR(TRIM(INDEX($A197:$P197,MATCH(Settings!$B$10,$A$1:$P$1,0))&amp;""),"")))</f>
        <v/>
      </c>
      <c r="AF197" s="26">
        <f>IF($AE197="","",IF(COUNTIF($AE$2:$AE197,$AE197)=1,MAX($AF$1:$AF196)+1,""))</f>
        <v/>
      </c>
      <c r="AG197" s="26">
        <f>IF(OR($AE197="",NOT(ISNUMBER($V197))),"",IF(COUNTIFS($AE$2:$AE197,$AE197,$V$2:$V197,$V197)=1,1,0))</f>
        <v/>
      </c>
      <c r="AH197" s="26">
        <f>IF(ISNUMBER($U197),$U197,0)</f>
        <v/>
      </c>
    </row>
    <row r="198">
      <c r="R198" s="27" t="n"/>
      <c r="S198" s="27" t="n"/>
      <c r="U198" s="21">
        <f>IF(ISNUMBER(IFERROR(IF(TRIM(INDEX($A198:$P198,MATCH(Settings!$B$9,$A$1:$P$1,0))&amp;"")="","",IF(ISNUMBER(INDEX($A198:$P198,MATCH(Settings!$B$9,$A$1:$P$1,0))),INT(INDEX($A198:$P198,MATCH(Settings!$B$9,$A$1:$P$1,0))),DATE(VALUE(LEFT(INDEX($A198:$P198,MATCH(Settings!$B$9,$A$1:$P$1,0)),4)),VALUE(MID(INDEX($A198:$P198,MATCH(Settings!$B$9,$A$1:$P$1,0)),6,2)),VALUE(MID(INDEX($A198:$P198,MATCH(Settings!$B$9,$A$1:$P$1,0)),9,2))))),"")),IFERROR(IF(TRIM(INDEX($A198:$P198,MATCH(Settings!$B$9,$A$1:$P$1,0))&amp;"")="","",IF(ISNUMBER(INDEX($A198:$P198,MATCH(Settings!$B$9,$A$1:$P$1,0))),INT(INDEX($A198:$P198,MATCH(Settings!$B$9,$A$1:$P$1,0))),DATE(VALUE(LEFT(INDEX($A198:$P198,MATCH(Settings!$B$9,$A$1:$P$1,0)),4)),VALUE(MID(INDEX($A198:$P198,MATCH(Settings!$B$9,$A$1:$P$1,0)),6,2)),VALUE(MID(INDEX($A198:$P198,MATCH(Settings!$B$9,$A$1:$P$1,0)),9,2))))),""),IFERROR(INT(IFERROR(IF(ISNUMBER(INDEX($A198:$P198,MATCH(Settings!$B$8,$A$1:$P$1,0))),INDEX($A198:$P198,MATCH(Settings!$B$8,$A$1:$P$1,0)),DATE(VALUE(LEFT(IFERROR(TRIM(INDEX($A198:$P198,MATCH(Settings!$B$8,$A$1:$P$1,0))&amp;""),""),4)),VALUE(MID(IFERROR(TRIM(INDEX($A198:$P198,MATCH(Settings!$B$8,$A$1:$P$1,0))&amp;""),""),6,2)),VALUE(MID(IFERROR(TRIM(INDEX($A198:$P198,MATCH(Settings!$B$8,$A$1:$P$1,0))&amp;""),""),9,2)))+TIME(VALUE(MID(IFERROR(TRIM(INDEX($A198:$P198,MATCH(Settings!$B$8,$A$1:$P$1,0))&amp;""),""),12,2)),VALUE(MID(IFERROR(TRIM(INDEX($A198:$P198,MATCH(Settings!$B$8,$A$1:$P$1,0))&amp;""),""),15,2)),VALUE(MID(IFERROR(TRIM(INDEX($A198:$P198,MATCH(Settings!$B$8,$A$1:$P$1,0))&amp;""),""),18,2)))),"")),""))</f>
        <v/>
      </c>
      <c r="V198" s="22">
        <f>IF(ISNUMBER($U198),DATE(YEAR($U198),MONTH($U198),1),"")</f>
        <v/>
      </c>
      <c r="W198" s="23">
        <f>IF(IFERROR(TRIM(INDEX($A198:$P198,MATCH(Settings!$B$10,$A$1:$P$1,0))&amp;""),"")&lt;&gt;"",IFERROR(TRIM(INDEX($A198:$P198,MATCH(Settings!$B$10,$A$1:$P$1,0))&amp;""),""),IFERROR(TRIM(INDEX($A198:$P198,MATCH(Settings!$B$11,$A$1:$P$1,0))&amp;""),""))</f>
        <v/>
      </c>
      <c r="X198" s="23">
        <f>IFERROR(TRIM(INDEX($A198:$P198,MATCH(Settings!$B$11,$A$1:$P$1,0))&amp;""),"")</f>
        <v/>
      </c>
      <c r="Y198" s="23">
        <f>IFERROR(TRIM(INDEX($A198:$P198,MATCH(Settings!$B$12,$A$1:$P$1,0))&amp;""),"")</f>
        <v/>
      </c>
      <c r="Z198" s="23">
        <f>IFERROR(TRIM(INDEX($A198:$P198,MATCH(Settings!$B$15,$A$1:$P$1,0))&amp;""),"")</f>
        <v/>
      </c>
      <c r="AA198" s="24">
        <f>IFERROR(IF(TRIM(INDEX($A198:$P198,MATCH(Settings!$B$13,$A$1:$P$1,0))&amp;"")="","",VALUE(TRIM(INDEX($A198:$P198,MATCH(Settings!$B$13,$A$1:$P$1,0))&amp;""))),"")</f>
        <v/>
      </c>
      <c r="AB198" s="24">
        <f>IF(NOT(ISNUMBER($AA198)),"",IF(TRIM($R198&amp;"")="Yes",$AA198,0))</f>
        <v/>
      </c>
      <c r="AC198" s="25">
        <f>IF(OR(NOT(ISNUMBER($AB198)),NOT(ISNUMBER(Settings!$D$2))),"",$AB198*Settings!$D$2)</f>
        <v/>
      </c>
      <c r="AD198" s="23">
        <f>IF(AND($AE198="",IFERROR(TRIM(INDEX($A198:$P198,MATCH(Settings!$B$13,$A$1:$P$1,0))&amp;""),"")=""),"",IF((IF($AE198="","; no name or email","")&amp;IF(IFERROR(TRIM(INDEX($A198:$P198,MATCH(Settings!$B$13,$A$1:$P$1,0))&amp;""),"")="","; no hours",IF(NOT(ISNUMBER($AA198)),"; hours not a number",IF($AA198&lt;=0,"; hours zero or less",IF(AND(ISNUMBER(Settings!$D$3),$AA198&gt;Settings!$D$3),"; over "&amp;Settings!$D$3&amp;" hours",""))))&amp;IF(NOT(ISNUMBER($U198)),"; no date",IF($U198&gt;TODAY(),"; date in the future",""))&amp;IF(AND($AE198&lt;&gt;"",ISNUMBER($U198)),IF(COUNTIFS($AE$2:$AE$1001,$AE198,$U$2:$U$1001,$U198,$Y$2:$Y$1001,$Y198)&gt;1,"; possible duplicate",""),""))="","OK",MID(IF($AE198="","; no name or email","")&amp;IF(IFERROR(TRIM(INDEX($A198:$P198,MATCH(Settings!$B$13,$A$1:$P$1,0))&amp;""),"")="","; no hours",IF(NOT(ISNUMBER($AA198)),"; hours not a number",IF($AA198&lt;=0,"; hours zero or less",IF(AND(ISNUMBER(Settings!$D$3),$AA198&gt;Settings!$D$3),"; over "&amp;Settings!$D$3&amp;" hours",""))))&amp;IF(NOT(ISNUMBER($U198)),"; no date",IF($U198&gt;TODAY(),"; date in the future",""))&amp;IF(AND($AE198&lt;&gt;"",ISNUMBER($U198)),IF(COUNTIFS($AE$2:$AE$1001,$AE198,$U$2:$U$1001,$U198,$Y$2:$Y$1001,$Y198)&gt;1,"; possible duplicate",""),""),3,300)))</f>
        <v/>
      </c>
      <c r="AE198" s="26">
        <f>IF(IFERROR(TRIM(INDEX($A198:$P198,MATCH(Settings!$B$11,$A$1:$P$1,0))&amp;""),"")&lt;&gt;"",LOWER(IFERROR(TRIM(INDEX($A198:$P198,MATCH(Settings!$B$11,$A$1:$P$1,0))&amp;""),"")),LOWER(IFERROR(TRIM(INDEX($A198:$P198,MATCH(Settings!$B$10,$A$1:$P$1,0))&amp;""),"")))</f>
        <v/>
      </c>
      <c r="AF198" s="26">
        <f>IF($AE198="","",IF(COUNTIF($AE$2:$AE198,$AE198)=1,MAX($AF$1:$AF197)+1,""))</f>
        <v/>
      </c>
      <c r="AG198" s="26">
        <f>IF(OR($AE198="",NOT(ISNUMBER($V198))),"",IF(COUNTIFS($AE$2:$AE198,$AE198,$V$2:$V198,$V198)=1,1,0))</f>
        <v/>
      </c>
      <c r="AH198" s="26">
        <f>IF(ISNUMBER($U198),$U198,0)</f>
        <v/>
      </c>
    </row>
    <row r="199">
      <c r="R199" s="27" t="n"/>
      <c r="S199" s="27" t="n"/>
      <c r="U199" s="21">
        <f>IF(ISNUMBER(IFERROR(IF(TRIM(INDEX($A199:$P199,MATCH(Settings!$B$9,$A$1:$P$1,0))&amp;"")="","",IF(ISNUMBER(INDEX($A199:$P199,MATCH(Settings!$B$9,$A$1:$P$1,0))),INT(INDEX($A199:$P199,MATCH(Settings!$B$9,$A$1:$P$1,0))),DATE(VALUE(LEFT(INDEX($A199:$P199,MATCH(Settings!$B$9,$A$1:$P$1,0)),4)),VALUE(MID(INDEX($A199:$P199,MATCH(Settings!$B$9,$A$1:$P$1,0)),6,2)),VALUE(MID(INDEX($A199:$P199,MATCH(Settings!$B$9,$A$1:$P$1,0)),9,2))))),"")),IFERROR(IF(TRIM(INDEX($A199:$P199,MATCH(Settings!$B$9,$A$1:$P$1,0))&amp;"")="","",IF(ISNUMBER(INDEX($A199:$P199,MATCH(Settings!$B$9,$A$1:$P$1,0))),INT(INDEX($A199:$P199,MATCH(Settings!$B$9,$A$1:$P$1,0))),DATE(VALUE(LEFT(INDEX($A199:$P199,MATCH(Settings!$B$9,$A$1:$P$1,0)),4)),VALUE(MID(INDEX($A199:$P199,MATCH(Settings!$B$9,$A$1:$P$1,0)),6,2)),VALUE(MID(INDEX($A199:$P199,MATCH(Settings!$B$9,$A$1:$P$1,0)),9,2))))),""),IFERROR(INT(IFERROR(IF(ISNUMBER(INDEX($A199:$P199,MATCH(Settings!$B$8,$A$1:$P$1,0))),INDEX($A199:$P199,MATCH(Settings!$B$8,$A$1:$P$1,0)),DATE(VALUE(LEFT(IFERROR(TRIM(INDEX($A199:$P199,MATCH(Settings!$B$8,$A$1:$P$1,0))&amp;""),""),4)),VALUE(MID(IFERROR(TRIM(INDEX($A199:$P199,MATCH(Settings!$B$8,$A$1:$P$1,0))&amp;""),""),6,2)),VALUE(MID(IFERROR(TRIM(INDEX($A199:$P199,MATCH(Settings!$B$8,$A$1:$P$1,0))&amp;""),""),9,2)))+TIME(VALUE(MID(IFERROR(TRIM(INDEX($A199:$P199,MATCH(Settings!$B$8,$A$1:$P$1,0))&amp;""),""),12,2)),VALUE(MID(IFERROR(TRIM(INDEX($A199:$P199,MATCH(Settings!$B$8,$A$1:$P$1,0))&amp;""),""),15,2)),VALUE(MID(IFERROR(TRIM(INDEX($A199:$P199,MATCH(Settings!$B$8,$A$1:$P$1,0))&amp;""),""),18,2)))),"")),""))</f>
        <v/>
      </c>
      <c r="V199" s="22">
        <f>IF(ISNUMBER($U199),DATE(YEAR($U199),MONTH($U199),1),"")</f>
        <v/>
      </c>
      <c r="W199" s="23">
        <f>IF(IFERROR(TRIM(INDEX($A199:$P199,MATCH(Settings!$B$10,$A$1:$P$1,0))&amp;""),"")&lt;&gt;"",IFERROR(TRIM(INDEX($A199:$P199,MATCH(Settings!$B$10,$A$1:$P$1,0))&amp;""),""),IFERROR(TRIM(INDEX($A199:$P199,MATCH(Settings!$B$11,$A$1:$P$1,0))&amp;""),""))</f>
        <v/>
      </c>
      <c r="X199" s="23">
        <f>IFERROR(TRIM(INDEX($A199:$P199,MATCH(Settings!$B$11,$A$1:$P$1,0))&amp;""),"")</f>
        <v/>
      </c>
      <c r="Y199" s="23">
        <f>IFERROR(TRIM(INDEX($A199:$P199,MATCH(Settings!$B$12,$A$1:$P$1,0))&amp;""),"")</f>
        <v/>
      </c>
      <c r="Z199" s="23">
        <f>IFERROR(TRIM(INDEX($A199:$P199,MATCH(Settings!$B$15,$A$1:$P$1,0))&amp;""),"")</f>
        <v/>
      </c>
      <c r="AA199" s="24">
        <f>IFERROR(IF(TRIM(INDEX($A199:$P199,MATCH(Settings!$B$13,$A$1:$P$1,0))&amp;"")="","",VALUE(TRIM(INDEX($A199:$P199,MATCH(Settings!$B$13,$A$1:$P$1,0))&amp;""))),"")</f>
        <v/>
      </c>
      <c r="AB199" s="24">
        <f>IF(NOT(ISNUMBER($AA199)),"",IF(TRIM($R199&amp;"")="Yes",$AA199,0))</f>
        <v/>
      </c>
      <c r="AC199" s="25">
        <f>IF(OR(NOT(ISNUMBER($AB199)),NOT(ISNUMBER(Settings!$D$2))),"",$AB199*Settings!$D$2)</f>
        <v/>
      </c>
      <c r="AD199" s="23">
        <f>IF(AND($AE199="",IFERROR(TRIM(INDEX($A199:$P199,MATCH(Settings!$B$13,$A$1:$P$1,0))&amp;""),"")=""),"",IF((IF($AE199="","; no name or email","")&amp;IF(IFERROR(TRIM(INDEX($A199:$P199,MATCH(Settings!$B$13,$A$1:$P$1,0))&amp;""),"")="","; no hours",IF(NOT(ISNUMBER($AA199)),"; hours not a number",IF($AA199&lt;=0,"; hours zero or less",IF(AND(ISNUMBER(Settings!$D$3),$AA199&gt;Settings!$D$3),"; over "&amp;Settings!$D$3&amp;" hours",""))))&amp;IF(NOT(ISNUMBER($U199)),"; no date",IF($U199&gt;TODAY(),"; date in the future",""))&amp;IF(AND($AE199&lt;&gt;"",ISNUMBER($U199)),IF(COUNTIFS($AE$2:$AE$1001,$AE199,$U$2:$U$1001,$U199,$Y$2:$Y$1001,$Y199)&gt;1,"; possible duplicate",""),""))="","OK",MID(IF($AE199="","; no name or email","")&amp;IF(IFERROR(TRIM(INDEX($A199:$P199,MATCH(Settings!$B$13,$A$1:$P$1,0))&amp;""),"")="","; no hours",IF(NOT(ISNUMBER($AA199)),"; hours not a number",IF($AA199&lt;=0,"; hours zero or less",IF(AND(ISNUMBER(Settings!$D$3),$AA199&gt;Settings!$D$3),"; over "&amp;Settings!$D$3&amp;" hours",""))))&amp;IF(NOT(ISNUMBER($U199)),"; no date",IF($U199&gt;TODAY(),"; date in the future",""))&amp;IF(AND($AE199&lt;&gt;"",ISNUMBER($U199)),IF(COUNTIFS($AE$2:$AE$1001,$AE199,$U$2:$U$1001,$U199,$Y$2:$Y$1001,$Y199)&gt;1,"; possible duplicate",""),""),3,300)))</f>
        <v/>
      </c>
      <c r="AE199" s="26">
        <f>IF(IFERROR(TRIM(INDEX($A199:$P199,MATCH(Settings!$B$11,$A$1:$P$1,0))&amp;""),"")&lt;&gt;"",LOWER(IFERROR(TRIM(INDEX($A199:$P199,MATCH(Settings!$B$11,$A$1:$P$1,0))&amp;""),"")),LOWER(IFERROR(TRIM(INDEX($A199:$P199,MATCH(Settings!$B$10,$A$1:$P$1,0))&amp;""),"")))</f>
        <v/>
      </c>
      <c r="AF199" s="26">
        <f>IF($AE199="","",IF(COUNTIF($AE$2:$AE199,$AE199)=1,MAX($AF$1:$AF198)+1,""))</f>
        <v/>
      </c>
      <c r="AG199" s="26">
        <f>IF(OR($AE199="",NOT(ISNUMBER($V199))),"",IF(COUNTIFS($AE$2:$AE199,$AE199,$V$2:$V199,$V199)=1,1,0))</f>
        <v/>
      </c>
      <c r="AH199" s="26">
        <f>IF(ISNUMBER($U199),$U199,0)</f>
        <v/>
      </c>
    </row>
    <row r="200">
      <c r="R200" s="27" t="n"/>
      <c r="S200" s="27" t="n"/>
      <c r="U200" s="21">
        <f>IF(ISNUMBER(IFERROR(IF(TRIM(INDEX($A200:$P200,MATCH(Settings!$B$9,$A$1:$P$1,0))&amp;"")="","",IF(ISNUMBER(INDEX($A200:$P200,MATCH(Settings!$B$9,$A$1:$P$1,0))),INT(INDEX($A200:$P200,MATCH(Settings!$B$9,$A$1:$P$1,0))),DATE(VALUE(LEFT(INDEX($A200:$P200,MATCH(Settings!$B$9,$A$1:$P$1,0)),4)),VALUE(MID(INDEX($A200:$P200,MATCH(Settings!$B$9,$A$1:$P$1,0)),6,2)),VALUE(MID(INDEX($A200:$P200,MATCH(Settings!$B$9,$A$1:$P$1,0)),9,2))))),"")),IFERROR(IF(TRIM(INDEX($A200:$P200,MATCH(Settings!$B$9,$A$1:$P$1,0))&amp;"")="","",IF(ISNUMBER(INDEX($A200:$P200,MATCH(Settings!$B$9,$A$1:$P$1,0))),INT(INDEX($A200:$P200,MATCH(Settings!$B$9,$A$1:$P$1,0))),DATE(VALUE(LEFT(INDEX($A200:$P200,MATCH(Settings!$B$9,$A$1:$P$1,0)),4)),VALUE(MID(INDEX($A200:$P200,MATCH(Settings!$B$9,$A$1:$P$1,0)),6,2)),VALUE(MID(INDEX($A200:$P200,MATCH(Settings!$B$9,$A$1:$P$1,0)),9,2))))),""),IFERROR(INT(IFERROR(IF(ISNUMBER(INDEX($A200:$P200,MATCH(Settings!$B$8,$A$1:$P$1,0))),INDEX($A200:$P200,MATCH(Settings!$B$8,$A$1:$P$1,0)),DATE(VALUE(LEFT(IFERROR(TRIM(INDEX($A200:$P200,MATCH(Settings!$B$8,$A$1:$P$1,0))&amp;""),""),4)),VALUE(MID(IFERROR(TRIM(INDEX($A200:$P200,MATCH(Settings!$B$8,$A$1:$P$1,0))&amp;""),""),6,2)),VALUE(MID(IFERROR(TRIM(INDEX($A200:$P200,MATCH(Settings!$B$8,$A$1:$P$1,0))&amp;""),""),9,2)))+TIME(VALUE(MID(IFERROR(TRIM(INDEX($A200:$P200,MATCH(Settings!$B$8,$A$1:$P$1,0))&amp;""),""),12,2)),VALUE(MID(IFERROR(TRIM(INDEX($A200:$P200,MATCH(Settings!$B$8,$A$1:$P$1,0))&amp;""),""),15,2)),VALUE(MID(IFERROR(TRIM(INDEX($A200:$P200,MATCH(Settings!$B$8,$A$1:$P$1,0))&amp;""),""),18,2)))),"")),""))</f>
        <v/>
      </c>
      <c r="V200" s="22">
        <f>IF(ISNUMBER($U200),DATE(YEAR($U200),MONTH($U200),1),"")</f>
        <v/>
      </c>
      <c r="W200" s="23">
        <f>IF(IFERROR(TRIM(INDEX($A200:$P200,MATCH(Settings!$B$10,$A$1:$P$1,0))&amp;""),"")&lt;&gt;"",IFERROR(TRIM(INDEX($A200:$P200,MATCH(Settings!$B$10,$A$1:$P$1,0))&amp;""),""),IFERROR(TRIM(INDEX($A200:$P200,MATCH(Settings!$B$11,$A$1:$P$1,0))&amp;""),""))</f>
        <v/>
      </c>
      <c r="X200" s="23">
        <f>IFERROR(TRIM(INDEX($A200:$P200,MATCH(Settings!$B$11,$A$1:$P$1,0))&amp;""),"")</f>
        <v/>
      </c>
      <c r="Y200" s="23">
        <f>IFERROR(TRIM(INDEX($A200:$P200,MATCH(Settings!$B$12,$A$1:$P$1,0))&amp;""),"")</f>
        <v/>
      </c>
      <c r="Z200" s="23">
        <f>IFERROR(TRIM(INDEX($A200:$P200,MATCH(Settings!$B$15,$A$1:$P$1,0))&amp;""),"")</f>
        <v/>
      </c>
      <c r="AA200" s="24">
        <f>IFERROR(IF(TRIM(INDEX($A200:$P200,MATCH(Settings!$B$13,$A$1:$P$1,0))&amp;"")="","",VALUE(TRIM(INDEX($A200:$P200,MATCH(Settings!$B$13,$A$1:$P$1,0))&amp;""))),"")</f>
        <v/>
      </c>
      <c r="AB200" s="24">
        <f>IF(NOT(ISNUMBER($AA200)),"",IF(TRIM($R200&amp;"")="Yes",$AA200,0))</f>
        <v/>
      </c>
      <c r="AC200" s="25">
        <f>IF(OR(NOT(ISNUMBER($AB200)),NOT(ISNUMBER(Settings!$D$2))),"",$AB200*Settings!$D$2)</f>
        <v/>
      </c>
      <c r="AD200" s="23">
        <f>IF(AND($AE200="",IFERROR(TRIM(INDEX($A200:$P200,MATCH(Settings!$B$13,$A$1:$P$1,0))&amp;""),"")=""),"",IF((IF($AE200="","; no name or email","")&amp;IF(IFERROR(TRIM(INDEX($A200:$P200,MATCH(Settings!$B$13,$A$1:$P$1,0))&amp;""),"")="","; no hours",IF(NOT(ISNUMBER($AA200)),"; hours not a number",IF($AA200&lt;=0,"; hours zero or less",IF(AND(ISNUMBER(Settings!$D$3),$AA200&gt;Settings!$D$3),"; over "&amp;Settings!$D$3&amp;" hours",""))))&amp;IF(NOT(ISNUMBER($U200)),"; no date",IF($U200&gt;TODAY(),"; date in the future",""))&amp;IF(AND($AE200&lt;&gt;"",ISNUMBER($U200)),IF(COUNTIFS($AE$2:$AE$1001,$AE200,$U$2:$U$1001,$U200,$Y$2:$Y$1001,$Y200)&gt;1,"; possible duplicate",""),""))="","OK",MID(IF($AE200="","; no name or email","")&amp;IF(IFERROR(TRIM(INDEX($A200:$P200,MATCH(Settings!$B$13,$A$1:$P$1,0))&amp;""),"")="","; no hours",IF(NOT(ISNUMBER($AA200)),"; hours not a number",IF($AA200&lt;=0,"; hours zero or less",IF(AND(ISNUMBER(Settings!$D$3),$AA200&gt;Settings!$D$3),"; over "&amp;Settings!$D$3&amp;" hours",""))))&amp;IF(NOT(ISNUMBER($U200)),"; no date",IF($U200&gt;TODAY(),"; date in the future",""))&amp;IF(AND($AE200&lt;&gt;"",ISNUMBER($U200)),IF(COUNTIFS($AE$2:$AE$1001,$AE200,$U$2:$U$1001,$U200,$Y$2:$Y$1001,$Y200)&gt;1,"; possible duplicate",""),""),3,300)))</f>
        <v/>
      </c>
      <c r="AE200" s="26">
        <f>IF(IFERROR(TRIM(INDEX($A200:$P200,MATCH(Settings!$B$11,$A$1:$P$1,0))&amp;""),"")&lt;&gt;"",LOWER(IFERROR(TRIM(INDEX($A200:$P200,MATCH(Settings!$B$11,$A$1:$P$1,0))&amp;""),"")),LOWER(IFERROR(TRIM(INDEX($A200:$P200,MATCH(Settings!$B$10,$A$1:$P$1,0))&amp;""),"")))</f>
        <v/>
      </c>
      <c r="AF200" s="26">
        <f>IF($AE200="","",IF(COUNTIF($AE$2:$AE200,$AE200)=1,MAX($AF$1:$AF199)+1,""))</f>
        <v/>
      </c>
      <c r="AG200" s="26">
        <f>IF(OR($AE200="",NOT(ISNUMBER($V200))),"",IF(COUNTIFS($AE$2:$AE200,$AE200,$V$2:$V200,$V200)=1,1,0))</f>
        <v/>
      </c>
      <c r="AH200" s="26">
        <f>IF(ISNUMBER($U200),$U200,0)</f>
        <v/>
      </c>
    </row>
    <row r="201">
      <c r="R201" s="27" t="n"/>
      <c r="S201" s="27" t="n"/>
      <c r="U201" s="21">
        <f>IF(ISNUMBER(IFERROR(IF(TRIM(INDEX($A201:$P201,MATCH(Settings!$B$9,$A$1:$P$1,0))&amp;"")="","",IF(ISNUMBER(INDEX($A201:$P201,MATCH(Settings!$B$9,$A$1:$P$1,0))),INT(INDEX($A201:$P201,MATCH(Settings!$B$9,$A$1:$P$1,0))),DATE(VALUE(LEFT(INDEX($A201:$P201,MATCH(Settings!$B$9,$A$1:$P$1,0)),4)),VALUE(MID(INDEX($A201:$P201,MATCH(Settings!$B$9,$A$1:$P$1,0)),6,2)),VALUE(MID(INDEX($A201:$P201,MATCH(Settings!$B$9,$A$1:$P$1,0)),9,2))))),"")),IFERROR(IF(TRIM(INDEX($A201:$P201,MATCH(Settings!$B$9,$A$1:$P$1,0))&amp;"")="","",IF(ISNUMBER(INDEX($A201:$P201,MATCH(Settings!$B$9,$A$1:$P$1,0))),INT(INDEX($A201:$P201,MATCH(Settings!$B$9,$A$1:$P$1,0))),DATE(VALUE(LEFT(INDEX($A201:$P201,MATCH(Settings!$B$9,$A$1:$P$1,0)),4)),VALUE(MID(INDEX($A201:$P201,MATCH(Settings!$B$9,$A$1:$P$1,0)),6,2)),VALUE(MID(INDEX($A201:$P201,MATCH(Settings!$B$9,$A$1:$P$1,0)),9,2))))),""),IFERROR(INT(IFERROR(IF(ISNUMBER(INDEX($A201:$P201,MATCH(Settings!$B$8,$A$1:$P$1,0))),INDEX($A201:$P201,MATCH(Settings!$B$8,$A$1:$P$1,0)),DATE(VALUE(LEFT(IFERROR(TRIM(INDEX($A201:$P201,MATCH(Settings!$B$8,$A$1:$P$1,0))&amp;""),""),4)),VALUE(MID(IFERROR(TRIM(INDEX($A201:$P201,MATCH(Settings!$B$8,$A$1:$P$1,0))&amp;""),""),6,2)),VALUE(MID(IFERROR(TRIM(INDEX($A201:$P201,MATCH(Settings!$B$8,$A$1:$P$1,0))&amp;""),""),9,2)))+TIME(VALUE(MID(IFERROR(TRIM(INDEX($A201:$P201,MATCH(Settings!$B$8,$A$1:$P$1,0))&amp;""),""),12,2)),VALUE(MID(IFERROR(TRIM(INDEX($A201:$P201,MATCH(Settings!$B$8,$A$1:$P$1,0))&amp;""),""),15,2)),VALUE(MID(IFERROR(TRIM(INDEX($A201:$P201,MATCH(Settings!$B$8,$A$1:$P$1,0))&amp;""),""),18,2)))),"")),""))</f>
        <v/>
      </c>
      <c r="V201" s="22">
        <f>IF(ISNUMBER($U201),DATE(YEAR($U201),MONTH($U201),1),"")</f>
        <v/>
      </c>
      <c r="W201" s="23">
        <f>IF(IFERROR(TRIM(INDEX($A201:$P201,MATCH(Settings!$B$10,$A$1:$P$1,0))&amp;""),"")&lt;&gt;"",IFERROR(TRIM(INDEX($A201:$P201,MATCH(Settings!$B$10,$A$1:$P$1,0))&amp;""),""),IFERROR(TRIM(INDEX($A201:$P201,MATCH(Settings!$B$11,$A$1:$P$1,0))&amp;""),""))</f>
        <v/>
      </c>
      <c r="X201" s="23">
        <f>IFERROR(TRIM(INDEX($A201:$P201,MATCH(Settings!$B$11,$A$1:$P$1,0))&amp;""),"")</f>
        <v/>
      </c>
      <c r="Y201" s="23">
        <f>IFERROR(TRIM(INDEX($A201:$P201,MATCH(Settings!$B$12,$A$1:$P$1,0))&amp;""),"")</f>
        <v/>
      </c>
      <c r="Z201" s="23">
        <f>IFERROR(TRIM(INDEX($A201:$P201,MATCH(Settings!$B$15,$A$1:$P$1,0))&amp;""),"")</f>
        <v/>
      </c>
      <c r="AA201" s="24">
        <f>IFERROR(IF(TRIM(INDEX($A201:$P201,MATCH(Settings!$B$13,$A$1:$P$1,0))&amp;"")="","",VALUE(TRIM(INDEX($A201:$P201,MATCH(Settings!$B$13,$A$1:$P$1,0))&amp;""))),"")</f>
        <v/>
      </c>
      <c r="AB201" s="24">
        <f>IF(NOT(ISNUMBER($AA201)),"",IF(TRIM($R201&amp;"")="Yes",$AA201,0))</f>
        <v/>
      </c>
      <c r="AC201" s="25">
        <f>IF(OR(NOT(ISNUMBER($AB201)),NOT(ISNUMBER(Settings!$D$2))),"",$AB201*Settings!$D$2)</f>
        <v/>
      </c>
      <c r="AD201" s="23">
        <f>IF(AND($AE201="",IFERROR(TRIM(INDEX($A201:$P201,MATCH(Settings!$B$13,$A$1:$P$1,0))&amp;""),"")=""),"",IF((IF($AE201="","; no name or email","")&amp;IF(IFERROR(TRIM(INDEX($A201:$P201,MATCH(Settings!$B$13,$A$1:$P$1,0))&amp;""),"")="","; no hours",IF(NOT(ISNUMBER($AA201)),"; hours not a number",IF($AA201&lt;=0,"; hours zero or less",IF(AND(ISNUMBER(Settings!$D$3),$AA201&gt;Settings!$D$3),"; over "&amp;Settings!$D$3&amp;" hours",""))))&amp;IF(NOT(ISNUMBER($U201)),"; no date",IF($U201&gt;TODAY(),"; date in the future",""))&amp;IF(AND($AE201&lt;&gt;"",ISNUMBER($U201)),IF(COUNTIFS($AE$2:$AE$1001,$AE201,$U$2:$U$1001,$U201,$Y$2:$Y$1001,$Y201)&gt;1,"; possible duplicate",""),""))="","OK",MID(IF($AE201="","; no name or email","")&amp;IF(IFERROR(TRIM(INDEX($A201:$P201,MATCH(Settings!$B$13,$A$1:$P$1,0))&amp;""),"")="","; no hours",IF(NOT(ISNUMBER($AA201)),"; hours not a number",IF($AA201&lt;=0,"; hours zero or less",IF(AND(ISNUMBER(Settings!$D$3),$AA201&gt;Settings!$D$3),"; over "&amp;Settings!$D$3&amp;" hours",""))))&amp;IF(NOT(ISNUMBER($U201)),"; no date",IF($U201&gt;TODAY(),"; date in the future",""))&amp;IF(AND($AE201&lt;&gt;"",ISNUMBER($U201)),IF(COUNTIFS($AE$2:$AE$1001,$AE201,$U$2:$U$1001,$U201,$Y$2:$Y$1001,$Y201)&gt;1,"; possible duplicate",""),""),3,300)))</f>
        <v/>
      </c>
      <c r="AE201" s="26">
        <f>IF(IFERROR(TRIM(INDEX($A201:$P201,MATCH(Settings!$B$11,$A$1:$P$1,0))&amp;""),"")&lt;&gt;"",LOWER(IFERROR(TRIM(INDEX($A201:$P201,MATCH(Settings!$B$11,$A$1:$P$1,0))&amp;""),"")),LOWER(IFERROR(TRIM(INDEX($A201:$P201,MATCH(Settings!$B$10,$A$1:$P$1,0))&amp;""),"")))</f>
        <v/>
      </c>
      <c r="AF201" s="26">
        <f>IF($AE201="","",IF(COUNTIF($AE$2:$AE201,$AE201)=1,MAX($AF$1:$AF200)+1,""))</f>
        <v/>
      </c>
      <c r="AG201" s="26">
        <f>IF(OR($AE201="",NOT(ISNUMBER($V201))),"",IF(COUNTIFS($AE$2:$AE201,$AE201,$V$2:$V201,$V201)=1,1,0))</f>
        <v/>
      </c>
      <c r="AH201" s="26">
        <f>IF(ISNUMBER($U201),$U201,0)</f>
        <v/>
      </c>
    </row>
    <row r="202">
      <c r="R202" s="27" t="n"/>
      <c r="S202" s="27" t="n"/>
      <c r="U202" s="21">
        <f>IF(ISNUMBER(IFERROR(IF(TRIM(INDEX($A202:$P202,MATCH(Settings!$B$9,$A$1:$P$1,0))&amp;"")="","",IF(ISNUMBER(INDEX($A202:$P202,MATCH(Settings!$B$9,$A$1:$P$1,0))),INT(INDEX($A202:$P202,MATCH(Settings!$B$9,$A$1:$P$1,0))),DATE(VALUE(LEFT(INDEX($A202:$P202,MATCH(Settings!$B$9,$A$1:$P$1,0)),4)),VALUE(MID(INDEX($A202:$P202,MATCH(Settings!$B$9,$A$1:$P$1,0)),6,2)),VALUE(MID(INDEX($A202:$P202,MATCH(Settings!$B$9,$A$1:$P$1,0)),9,2))))),"")),IFERROR(IF(TRIM(INDEX($A202:$P202,MATCH(Settings!$B$9,$A$1:$P$1,0))&amp;"")="","",IF(ISNUMBER(INDEX($A202:$P202,MATCH(Settings!$B$9,$A$1:$P$1,0))),INT(INDEX($A202:$P202,MATCH(Settings!$B$9,$A$1:$P$1,0))),DATE(VALUE(LEFT(INDEX($A202:$P202,MATCH(Settings!$B$9,$A$1:$P$1,0)),4)),VALUE(MID(INDEX($A202:$P202,MATCH(Settings!$B$9,$A$1:$P$1,0)),6,2)),VALUE(MID(INDEX($A202:$P202,MATCH(Settings!$B$9,$A$1:$P$1,0)),9,2))))),""),IFERROR(INT(IFERROR(IF(ISNUMBER(INDEX($A202:$P202,MATCH(Settings!$B$8,$A$1:$P$1,0))),INDEX($A202:$P202,MATCH(Settings!$B$8,$A$1:$P$1,0)),DATE(VALUE(LEFT(IFERROR(TRIM(INDEX($A202:$P202,MATCH(Settings!$B$8,$A$1:$P$1,0))&amp;""),""),4)),VALUE(MID(IFERROR(TRIM(INDEX($A202:$P202,MATCH(Settings!$B$8,$A$1:$P$1,0))&amp;""),""),6,2)),VALUE(MID(IFERROR(TRIM(INDEX($A202:$P202,MATCH(Settings!$B$8,$A$1:$P$1,0))&amp;""),""),9,2)))+TIME(VALUE(MID(IFERROR(TRIM(INDEX($A202:$P202,MATCH(Settings!$B$8,$A$1:$P$1,0))&amp;""),""),12,2)),VALUE(MID(IFERROR(TRIM(INDEX($A202:$P202,MATCH(Settings!$B$8,$A$1:$P$1,0))&amp;""),""),15,2)),VALUE(MID(IFERROR(TRIM(INDEX($A202:$P202,MATCH(Settings!$B$8,$A$1:$P$1,0))&amp;""),""),18,2)))),"")),""))</f>
        <v/>
      </c>
      <c r="V202" s="22">
        <f>IF(ISNUMBER($U202),DATE(YEAR($U202),MONTH($U202),1),"")</f>
        <v/>
      </c>
      <c r="W202" s="23">
        <f>IF(IFERROR(TRIM(INDEX($A202:$P202,MATCH(Settings!$B$10,$A$1:$P$1,0))&amp;""),"")&lt;&gt;"",IFERROR(TRIM(INDEX($A202:$P202,MATCH(Settings!$B$10,$A$1:$P$1,0))&amp;""),""),IFERROR(TRIM(INDEX($A202:$P202,MATCH(Settings!$B$11,$A$1:$P$1,0))&amp;""),""))</f>
        <v/>
      </c>
      <c r="X202" s="23">
        <f>IFERROR(TRIM(INDEX($A202:$P202,MATCH(Settings!$B$11,$A$1:$P$1,0))&amp;""),"")</f>
        <v/>
      </c>
      <c r="Y202" s="23">
        <f>IFERROR(TRIM(INDEX($A202:$P202,MATCH(Settings!$B$12,$A$1:$P$1,0))&amp;""),"")</f>
        <v/>
      </c>
      <c r="Z202" s="23">
        <f>IFERROR(TRIM(INDEX($A202:$P202,MATCH(Settings!$B$15,$A$1:$P$1,0))&amp;""),"")</f>
        <v/>
      </c>
      <c r="AA202" s="24">
        <f>IFERROR(IF(TRIM(INDEX($A202:$P202,MATCH(Settings!$B$13,$A$1:$P$1,0))&amp;"")="","",VALUE(TRIM(INDEX($A202:$P202,MATCH(Settings!$B$13,$A$1:$P$1,0))&amp;""))),"")</f>
        <v/>
      </c>
      <c r="AB202" s="24">
        <f>IF(NOT(ISNUMBER($AA202)),"",IF(TRIM($R202&amp;"")="Yes",$AA202,0))</f>
        <v/>
      </c>
      <c r="AC202" s="25">
        <f>IF(OR(NOT(ISNUMBER($AB202)),NOT(ISNUMBER(Settings!$D$2))),"",$AB202*Settings!$D$2)</f>
        <v/>
      </c>
      <c r="AD202" s="23">
        <f>IF(AND($AE202="",IFERROR(TRIM(INDEX($A202:$P202,MATCH(Settings!$B$13,$A$1:$P$1,0))&amp;""),"")=""),"",IF((IF($AE202="","; no name or email","")&amp;IF(IFERROR(TRIM(INDEX($A202:$P202,MATCH(Settings!$B$13,$A$1:$P$1,0))&amp;""),"")="","; no hours",IF(NOT(ISNUMBER($AA202)),"; hours not a number",IF($AA202&lt;=0,"; hours zero or less",IF(AND(ISNUMBER(Settings!$D$3),$AA202&gt;Settings!$D$3),"; over "&amp;Settings!$D$3&amp;" hours",""))))&amp;IF(NOT(ISNUMBER($U202)),"; no date",IF($U202&gt;TODAY(),"; date in the future",""))&amp;IF(AND($AE202&lt;&gt;"",ISNUMBER($U202)),IF(COUNTIFS($AE$2:$AE$1001,$AE202,$U$2:$U$1001,$U202,$Y$2:$Y$1001,$Y202)&gt;1,"; possible duplicate",""),""))="","OK",MID(IF($AE202="","; no name or email","")&amp;IF(IFERROR(TRIM(INDEX($A202:$P202,MATCH(Settings!$B$13,$A$1:$P$1,0))&amp;""),"")="","; no hours",IF(NOT(ISNUMBER($AA202)),"; hours not a number",IF($AA202&lt;=0,"; hours zero or less",IF(AND(ISNUMBER(Settings!$D$3),$AA202&gt;Settings!$D$3),"; over "&amp;Settings!$D$3&amp;" hours",""))))&amp;IF(NOT(ISNUMBER($U202)),"; no date",IF($U202&gt;TODAY(),"; date in the future",""))&amp;IF(AND($AE202&lt;&gt;"",ISNUMBER($U202)),IF(COUNTIFS($AE$2:$AE$1001,$AE202,$U$2:$U$1001,$U202,$Y$2:$Y$1001,$Y202)&gt;1,"; possible duplicate",""),""),3,300)))</f>
        <v/>
      </c>
      <c r="AE202" s="26">
        <f>IF(IFERROR(TRIM(INDEX($A202:$P202,MATCH(Settings!$B$11,$A$1:$P$1,0))&amp;""),"")&lt;&gt;"",LOWER(IFERROR(TRIM(INDEX($A202:$P202,MATCH(Settings!$B$11,$A$1:$P$1,0))&amp;""),"")),LOWER(IFERROR(TRIM(INDEX($A202:$P202,MATCH(Settings!$B$10,$A$1:$P$1,0))&amp;""),"")))</f>
        <v/>
      </c>
      <c r="AF202" s="26">
        <f>IF($AE202="","",IF(COUNTIF($AE$2:$AE202,$AE202)=1,MAX($AF$1:$AF201)+1,""))</f>
        <v/>
      </c>
      <c r="AG202" s="26">
        <f>IF(OR($AE202="",NOT(ISNUMBER($V202))),"",IF(COUNTIFS($AE$2:$AE202,$AE202,$V$2:$V202,$V202)=1,1,0))</f>
        <v/>
      </c>
      <c r="AH202" s="26">
        <f>IF(ISNUMBER($U202),$U202,0)</f>
        <v/>
      </c>
    </row>
    <row r="203">
      <c r="R203" s="27" t="n"/>
      <c r="S203" s="27" t="n"/>
      <c r="U203" s="21">
        <f>IF(ISNUMBER(IFERROR(IF(TRIM(INDEX($A203:$P203,MATCH(Settings!$B$9,$A$1:$P$1,0))&amp;"")="","",IF(ISNUMBER(INDEX($A203:$P203,MATCH(Settings!$B$9,$A$1:$P$1,0))),INT(INDEX($A203:$P203,MATCH(Settings!$B$9,$A$1:$P$1,0))),DATE(VALUE(LEFT(INDEX($A203:$P203,MATCH(Settings!$B$9,$A$1:$P$1,0)),4)),VALUE(MID(INDEX($A203:$P203,MATCH(Settings!$B$9,$A$1:$P$1,0)),6,2)),VALUE(MID(INDEX($A203:$P203,MATCH(Settings!$B$9,$A$1:$P$1,0)),9,2))))),"")),IFERROR(IF(TRIM(INDEX($A203:$P203,MATCH(Settings!$B$9,$A$1:$P$1,0))&amp;"")="","",IF(ISNUMBER(INDEX($A203:$P203,MATCH(Settings!$B$9,$A$1:$P$1,0))),INT(INDEX($A203:$P203,MATCH(Settings!$B$9,$A$1:$P$1,0))),DATE(VALUE(LEFT(INDEX($A203:$P203,MATCH(Settings!$B$9,$A$1:$P$1,0)),4)),VALUE(MID(INDEX($A203:$P203,MATCH(Settings!$B$9,$A$1:$P$1,0)),6,2)),VALUE(MID(INDEX($A203:$P203,MATCH(Settings!$B$9,$A$1:$P$1,0)),9,2))))),""),IFERROR(INT(IFERROR(IF(ISNUMBER(INDEX($A203:$P203,MATCH(Settings!$B$8,$A$1:$P$1,0))),INDEX($A203:$P203,MATCH(Settings!$B$8,$A$1:$P$1,0)),DATE(VALUE(LEFT(IFERROR(TRIM(INDEX($A203:$P203,MATCH(Settings!$B$8,$A$1:$P$1,0))&amp;""),""),4)),VALUE(MID(IFERROR(TRIM(INDEX($A203:$P203,MATCH(Settings!$B$8,$A$1:$P$1,0))&amp;""),""),6,2)),VALUE(MID(IFERROR(TRIM(INDEX($A203:$P203,MATCH(Settings!$B$8,$A$1:$P$1,0))&amp;""),""),9,2)))+TIME(VALUE(MID(IFERROR(TRIM(INDEX($A203:$P203,MATCH(Settings!$B$8,$A$1:$P$1,0))&amp;""),""),12,2)),VALUE(MID(IFERROR(TRIM(INDEX($A203:$P203,MATCH(Settings!$B$8,$A$1:$P$1,0))&amp;""),""),15,2)),VALUE(MID(IFERROR(TRIM(INDEX($A203:$P203,MATCH(Settings!$B$8,$A$1:$P$1,0))&amp;""),""),18,2)))),"")),""))</f>
        <v/>
      </c>
      <c r="V203" s="22">
        <f>IF(ISNUMBER($U203),DATE(YEAR($U203),MONTH($U203),1),"")</f>
        <v/>
      </c>
      <c r="W203" s="23">
        <f>IF(IFERROR(TRIM(INDEX($A203:$P203,MATCH(Settings!$B$10,$A$1:$P$1,0))&amp;""),"")&lt;&gt;"",IFERROR(TRIM(INDEX($A203:$P203,MATCH(Settings!$B$10,$A$1:$P$1,0))&amp;""),""),IFERROR(TRIM(INDEX($A203:$P203,MATCH(Settings!$B$11,$A$1:$P$1,0))&amp;""),""))</f>
        <v/>
      </c>
      <c r="X203" s="23">
        <f>IFERROR(TRIM(INDEX($A203:$P203,MATCH(Settings!$B$11,$A$1:$P$1,0))&amp;""),"")</f>
        <v/>
      </c>
      <c r="Y203" s="23">
        <f>IFERROR(TRIM(INDEX($A203:$P203,MATCH(Settings!$B$12,$A$1:$P$1,0))&amp;""),"")</f>
        <v/>
      </c>
      <c r="Z203" s="23">
        <f>IFERROR(TRIM(INDEX($A203:$P203,MATCH(Settings!$B$15,$A$1:$P$1,0))&amp;""),"")</f>
        <v/>
      </c>
      <c r="AA203" s="24">
        <f>IFERROR(IF(TRIM(INDEX($A203:$P203,MATCH(Settings!$B$13,$A$1:$P$1,0))&amp;"")="","",VALUE(TRIM(INDEX($A203:$P203,MATCH(Settings!$B$13,$A$1:$P$1,0))&amp;""))),"")</f>
        <v/>
      </c>
      <c r="AB203" s="24">
        <f>IF(NOT(ISNUMBER($AA203)),"",IF(TRIM($R203&amp;"")="Yes",$AA203,0))</f>
        <v/>
      </c>
      <c r="AC203" s="25">
        <f>IF(OR(NOT(ISNUMBER($AB203)),NOT(ISNUMBER(Settings!$D$2))),"",$AB203*Settings!$D$2)</f>
        <v/>
      </c>
      <c r="AD203" s="23">
        <f>IF(AND($AE203="",IFERROR(TRIM(INDEX($A203:$P203,MATCH(Settings!$B$13,$A$1:$P$1,0))&amp;""),"")=""),"",IF((IF($AE203="","; no name or email","")&amp;IF(IFERROR(TRIM(INDEX($A203:$P203,MATCH(Settings!$B$13,$A$1:$P$1,0))&amp;""),"")="","; no hours",IF(NOT(ISNUMBER($AA203)),"; hours not a number",IF($AA203&lt;=0,"; hours zero or less",IF(AND(ISNUMBER(Settings!$D$3),$AA203&gt;Settings!$D$3),"; over "&amp;Settings!$D$3&amp;" hours",""))))&amp;IF(NOT(ISNUMBER($U203)),"; no date",IF($U203&gt;TODAY(),"; date in the future",""))&amp;IF(AND($AE203&lt;&gt;"",ISNUMBER($U203)),IF(COUNTIFS($AE$2:$AE$1001,$AE203,$U$2:$U$1001,$U203,$Y$2:$Y$1001,$Y203)&gt;1,"; possible duplicate",""),""))="","OK",MID(IF($AE203="","; no name or email","")&amp;IF(IFERROR(TRIM(INDEX($A203:$P203,MATCH(Settings!$B$13,$A$1:$P$1,0))&amp;""),"")="","; no hours",IF(NOT(ISNUMBER($AA203)),"; hours not a number",IF($AA203&lt;=0,"; hours zero or less",IF(AND(ISNUMBER(Settings!$D$3),$AA203&gt;Settings!$D$3),"; over "&amp;Settings!$D$3&amp;" hours",""))))&amp;IF(NOT(ISNUMBER($U203)),"; no date",IF($U203&gt;TODAY(),"; date in the future",""))&amp;IF(AND($AE203&lt;&gt;"",ISNUMBER($U203)),IF(COUNTIFS($AE$2:$AE$1001,$AE203,$U$2:$U$1001,$U203,$Y$2:$Y$1001,$Y203)&gt;1,"; possible duplicate",""),""),3,300)))</f>
        <v/>
      </c>
      <c r="AE203" s="26">
        <f>IF(IFERROR(TRIM(INDEX($A203:$P203,MATCH(Settings!$B$11,$A$1:$P$1,0))&amp;""),"")&lt;&gt;"",LOWER(IFERROR(TRIM(INDEX($A203:$P203,MATCH(Settings!$B$11,$A$1:$P$1,0))&amp;""),"")),LOWER(IFERROR(TRIM(INDEX($A203:$P203,MATCH(Settings!$B$10,$A$1:$P$1,0))&amp;""),"")))</f>
        <v/>
      </c>
      <c r="AF203" s="26">
        <f>IF($AE203="","",IF(COUNTIF($AE$2:$AE203,$AE203)=1,MAX($AF$1:$AF202)+1,""))</f>
        <v/>
      </c>
      <c r="AG203" s="26">
        <f>IF(OR($AE203="",NOT(ISNUMBER($V203))),"",IF(COUNTIFS($AE$2:$AE203,$AE203,$V$2:$V203,$V203)=1,1,0))</f>
        <v/>
      </c>
      <c r="AH203" s="26">
        <f>IF(ISNUMBER($U203),$U203,0)</f>
        <v/>
      </c>
    </row>
    <row r="204">
      <c r="R204" s="27" t="n"/>
      <c r="S204" s="27" t="n"/>
      <c r="U204" s="21">
        <f>IF(ISNUMBER(IFERROR(IF(TRIM(INDEX($A204:$P204,MATCH(Settings!$B$9,$A$1:$P$1,0))&amp;"")="","",IF(ISNUMBER(INDEX($A204:$P204,MATCH(Settings!$B$9,$A$1:$P$1,0))),INT(INDEX($A204:$P204,MATCH(Settings!$B$9,$A$1:$P$1,0))),DATE(VALUE(LEFT(INDEX($A204:$P204,MATCH(Settings!$B$9,$A$1:$P$1,0)),4)),VALUE(MID(INDEX($A204:$P204,MATCH(Settings!$B$9,$A$1:$P$1,0)),6,2)),VALUE(MID(INDEX($A204:$P204,MATCH(Settings!$B$9,$A$1:$P$1,0)),9,2))))),"")),IFERROR(IF(TRIM(INDEX($A204:$P204,MATCH(Settings!$B$9,$A$1:$P$1,0))&amp;"")="","",IF(ISNUMBER(INDEX($A204:$P204,MATCH(Settings!$B$9,$A$1:$P$1,0))),INT(INDEX($A204:$P204,MATCH(Settings!$B$9,$A$1:$P$1,0))),DATE(VALUE(LEFT(INDEX($A204:$P204,MATCH(Settings!$B$9,$A$1:$P$1,0)),4)),VALUE(MID(INDEX($A204:$P204,MATCH(Settings!$B$9,$A$1:$P$1,0)),6,2)),VALUE(MID(INDEX($A204:$P204,MATCH(Settings!$B$9,$A$1:$P$1,0)),9,2))))),""),IFERROR(INT(IFERROR(IF(ISNUMBER(INDEX($A204:$P204,MATCH(Settings!$B$8,$A$1:$P$1,0))),INDEX($A204:$P204,MATCH(Settings!$B$8,$A$1:$P$1,0)),DATE(VALUE(LEFT(IFERROR(TRIM(INDEX($A204:$P204,MATCH(Settings!$B$8,$A$1:$P$1,0))&amp;""),""),4)),VALUE(MID(IFERROR(TRIM(INDEX($A204:$P204,MATCH(Settings!$B$8,$A$1:$P$1,0))&amp;""),""),6,2)),VALUE(MID(IFERROR(TRIM(INDEX($A204:$P204,MATCH(Settings!$B$8,$A$1:$P$1,0))&amp;""),""),9,2)))+TIME(VALUE(MID(IFERROR(TRIM(INDEX($A204:$P204,MATCH(Settings!$B$8,$A$1:$P$1,0))&amp;""),""),12,2)),VALUE(MID(IFERROR(TRIM(INDEX($A204:$P204,MATCH(Settings!$B$8,$A$1:$P$1,0))&amp;""),""),15,2)),VALUE(MID(IFERROR(TRIM(INDEX($A204:$P204,MATCH(Settings!$B$8,$A$1:$P$1,0))&amp;""),""),18,2)))),"")),""))</f>
        <v/>
      </c>
      <c r="V204" s="22">
        <f>IF(ISNUMBER($U204),DATE(YEAR($U204),MONTH($U204),1),"")</f>
        <v/>
      </c>
      <c r="W204" s="23">
        <f>IF(IFERROR(TRIM(INDEX($A204:$P204,MATCH(Settings!$B$10,$A$1:$P$1,0))&amp;""),"")&lt;&gt;"",IFERROR(TRIM(INDEX($A204:$P204,MATCH(Settings!$B$10,$A$1:$P$1,0))&amp;""),""),IFERROR(TRIM(INDEX($A204:$P204,MATCH(Settings!$B$11,$A$1:$P$1,0))&amp;""),""))</f>
        <v/>
      </c>
      <c r="X204" s="23">
        <f>IFERROR(TRIM(INDEX($A204:$P204,MATCH(Settings!$B$11,$A$1:$P$1,0))&amp;""),"")</f>
        <v/>
      </c>
      <c r="Y204" s="23">
        <f>IFERROR(TRIM(INDEX($A204:$P204,MATCH(Settings!$B$12,$A$1:$P$1,0))&amp;""),"")</f>
        <v/>
      </c>
      <c r="Z204" s="23">
        <f>IFERROR(TRIM(INDEX($A204:$P204,MATCH(Settings!$B$15,$A$1:$P$1,0))&amp;""),"")</f>
        <v/>
      </c>
      <c r="AA204" s="24">
        <f>IFERROR(IF(TRIM(INDEX($A204:$P204,MATCH(Settings!$B$13,$A$1:$P$1,0))&amp;"")="","",VALUE(TRIM(INDEX($A204:$P204,MATCH(Settings!$B$13,$A$1:$P$1,0))&amp;""))),"")</f>
        <v/>
      </c>
      <c r="AB204" s="24">
        <f>IF(NOT(ISNUMBER($AA204)),"",IF(TRIM($R204&amp;"")="Yes",$AA204,0))</f>
        <v/>
      </c>
      <c r="AC204" s="25">
        <f>IF(OR(NOT(ISNUMBER($AB204)),NOT(ISNUMBER(Settings!$D$2))),"",$AB204*Settings!$D$2)</f>
        <v/>
      </c>
      <c r="AD204" s="23">
        <f>IF(AND($AE204="",IFERROR(TRIM(INDEX($A204:$P204,MATCH(Settings!$B$13,$A$1:$P$1,0))&amp;""),"")=""),"",IF((IF($AE204="","; no name or email","")&amp;IF(IFERROR(TRIM(INDEX($A204:$P204,MATCH(Settings!$B$13,$A$1:$P$1,0))&amp;""),"")="","; no hours",IF(NOT(ISNUMBER($AA204)),"; hours not a number",IF($AA204&lt;=0,"; hours zero or less",IF(AND(ISNUMBER(Settings!$D$3),$AA204&gt;Settings!$D$3),"; over "&amp;Settings!$D$3&amp;" hours",""))))&amp;IF(NOT(ISNUMBER($U204)),"; no date",IF($U204&gt;TODAY(),"; date in the future",""))&amp;IF(AND($AE204&lt;&gt;"",ISNUMBER($U204)),IF(COUNTIFS($AE$2:$AE$1001,$AE204,$U$2:$U$1001,$U204,$Y$2:$Y$1001,$Y204)&gt;1,"; possible duplicate",""),""))="","OK",MID(IF($AE204="","; no name or email","")&amp;IF(IFERROR(TRIM(INDEX($A204:$P204,MATCH(Settings!$B$13,$A$1:$P$1,0))&amp;""),"")="","; no hours",IF(NOT(ISNUMBER($AA204)),"; hours not a number",IF($AA204&lt;=0,"; hours zero or less",IF(AND(ISNUMBER(Settings!$D$3),$AA204&gt;Settings!$D$3),"; over "&amp;Settings!$D$3&amp;" hours",""))))&amp;IF(NOT(ISNUMBER($U204)),"; no date",IF($U204&gt;TODAY(),"; date in the future",""))&amp;IF(AND($AE204&lt;&gt;"",ISNUMBER($U204)),IF(COUNTIFS($AE$2:$AE$1001,$AE204,$U$2:$U$1001,$U204,$Y$2:$Y$1001,$Y204)&gt;1,"; possible duplicate",""),""),3,300)))</f>
        <v/>
      </c>
      <c r="AE204" s="26">
        <f>IF(IFERROR(TRIM(INDEX($A204:$P204,MATCH(Settings!$B$11,$A$1:$P$1,0))&amp;""),"")&lt;&gt;"",LOWER(IFERROR(TRIM(INDEX($A204:$P204,MATCH(Settings!$B$11,$A$1:$P$1,0))&amp;""),"")),LOWER(IFERROR(TRIM(INDEX($A204:$P204,MATCH(Settings!$B$10,$A$1:$P$1,0))&amp;""),"")))</f>
        <v/>
      </c>
      <c r="AF204" s="26">
        <f>IF($AE204="","",IF(COUNTIF($AE$2:$AE204,$AE204)=1,MAX($AF$1:$AF203)+1,""))</f>
        <v/>
      </c>
      <c r="AG204" s="26">
        <f>IF(OR($AE204="",NOT(ISNUMBER($V204))),"",IF(COUNTIFS($AE$2:$AE204,$AE204,$V$2:$V204,$V204)=1,1,0))</f>
        <v/>
      </c>
      <c r="AH204" s="26">
        <f>IF(ISNUMBER($U204),$U204,0)</f>
        <v/>
      </c>
    </row>
    <row r="205">
      <c r="R205" s="27" t="n"/>
      <c r="S205" s="27" t="n"/>
      <c r="U205" s="21">
        <f>IF(ISNUMBER(IFERROR(IF(TRIM(INDEX($A205:$P205,MATCH(Settings!$B$9,$A$1:$P$1,0))&amp;"")="","",IF(ISNUMBER(INDEX($A205:$P205,MATCH(Settings!$B$9,$A$1:$P$1,0))),INT(INDEX($A205:$P205,MATCH(Settings!$B$9,$A$1:$P$1,0))),DATE(VALUE(LEFT(INDEX($A205:$P205,MATCH(Settings!$B$9,$A$1:$P$1,0)),4)),VALUE(MID(INDEX($A205:$P205,MATCH(Settings!$B$9,$A$1:$P$1,0)),6,2)),VALUE(MID(INDEX($A205:$P205,MATCH(Settings!$B$9,$A$1:$P$1,0)),9,2))))),"")),IFERROR(IF(TRIM(INDEX($A205:$P205,MATCH(Settings!$B$9,$A$1:$P$1,0))&amp;"")="","",IF(ISNUMBER(INDEX($A205:$P205,MATCH(Settings!$B$9,$A$1:$P$1,0))),INT(INDEX($A205:$P205,MATCH(Settings!$B$9,$A$1:$P$1,0))),DATE(VALUE(LEFT(INDEX($A205:$P205,MATCH(Settings!$B$9,$A$1:$P$1,0)),4)),VALUE(MID(INDEX($A205:$P205,MATCH(Settings!$B$9,$A$1:$P$1,0)),6,2)),VALUE(MID(INDEX($A205:$P205,MATCH(Settings!$B$9,$A$1:$P$1,0)),9,2))))),""),IFERROR(INT(IFERROR(IF(ISNUMBER(INDEX($A205:$P205,MATCH(Settings!$B$8,$A$1:$P$1,0))),INDEX($A205:$P205,MATCH(Settings!$B$8,$A$1:$P$1,0)),DATE(VALUE(LEFT(IFERROR(TRIM(INDEX($A205:$P205,MATCH(Settings!$B$8,$A$1:$P$1,0))&amp;""),""),4)),VALUE(MID(IFERROR(TRIM(INDEX($A205:$P205,MATCH(Settings!$B$8,$A$1:$P$1,0))&amp;""),""),6,2)),VALUE(MID(IFERROR(TRIM(INDEX($A205:$P205,MATCH(Settings!$B$8,$A$1:$P$1,0))&amp;""),""),9,2)))+TIME(VALUE(MID(IFERROR(TRIM(INDEX($A205:$P205,MATCH(Settings!$B$8,$A$1:$P$1,0))&amp;""),""),12,2)),VALUE(MID(IFERROR(TRIM(INDEX($A205:$P205,MATCH(Settings!$B$8,$A$1:$P$1,0))&amp;""),""),15,2)),VALUE(MID(IFERROR(TRIM(INDEX($A205:$P205,MATCH(Settings!$B$8,$A$1:$P$1,0))&amp;""),""),18,2)))),"")),""))</f>
        <v/>
      </c>
      <c r="V205" s="22">
        <f>IF(ISNUMBER($U205),DATE(YEAR($U205),MONTH($U205),1),"")</f>
        <v/>
      </c>
      <c r="W205" s="23">
        <f>IF(IFERROR(TRIM(INDEX($A205:$P205,MATCH(Settings!$B$10,$A$1:$P$1,0))&amp;""),"")&lt;&gt;"",IFERROR(TRIM(INDEX($A205:$P205,MATCH(Settings!$B$10,$A$1:$P$1,0))&amp;""),""),IFERROR(TRIM(INDEX($A205:$P205,MATCH(Settings!$B$11,$A$1:$P$1,0))&amp;""),""))</f>
        <v/>
      </c>
      <c r="X205" s="23">
        <f>IFERROR(TRIM(INDEX($A205:$P205,MATCH(Settings!$B$11,$A$1:$P$1,0))&amp;""),"")</f>
        <v/>
      </c>
      <c r="Y205" s="23">
        <f>IFERROR(TRIM(INDEX($A205:$P205,MATCH(Settings!$B$12,$A$1:$P$1,0))&amp;""),"")</f>
        <v/>
      </c>
      <c r="Z205" s="23">
        <f>IFERROR(TRIM(INDEX($A205:$P205,MATCH(Settings!$B$15,$A$1:$P$1,0))&amp;""),"")</f>
        <v/>
      </c>
      <c r="AA205" s="24">
        <f>IFERROR(IF(TRIM(INDEX($A205:$P205,MATCH(Settings!$B$13,$A$1:$P$1,0))&amp;"")="","",VALUE(TRIM(INDEX($A205:$P205,MATCH(Settings!$B$13,$A$1:$P$1,0))&amp;""))),"")</f>
        <v/>
      </c>
      <c r="AB205" s="24">
        <f>IF(NOT(ISNUMBER($AA205)),"",IF(TRIM($R205&amp;"")="Yes",$AA205,0))</f>
        <v/>
      </c>
      <c r="AC205" s="25">
        <f>IF(OR(NOT(ISNUMBER($AB205)),NOT(ISNUMBER(Settings!$D$2))),"",$AB205*Settings!$D$2)</f>
        <v/>
      </c>
      <c r="AD205" s="23">
        <f>IF(AND($AE205="",IFERROR(TRIM(INDEX($A205:$P205,MATCH(Settings!$B$13,$A$1:$P$1,0))&amp;""),"")=""),"",IF((IF($AE205="","; no name or email","")&amp;IF(IFERROR(TRIM(INDEX($A205:$P205,MATCH(Settings!$B$13,$A$1:$P$1,0))&amp;""),"")="","; no hours",IF(NOT(ISNUMBER($AA205)),"; hours not a number",IF($AA205&lt;=0,"; hours zero or less",IF(AND(ISNUMBER(Settings!$D$3),$AA205&gt;Settings!$D$3),"; over "&amp;Settings!$D$3&amp;" hours",""))))&amp;IF(NOT(ISNUMBER($U205)),"; no date",IF($U205&gt;TODAY(),"; date in the future",""))&amp;IF(AND($AE205&lt;&gt;"",ISNUMBER($U205)),IF(COUNTIFS($AE$2:$AE$1001,$AE205,$U$2:$U$1001,$U205,$Y$2:$Y$1001,$Y205)&gt;1,"; possible duplicate",""),""))="","OK",MID(IF($AE205="","; no name or email","")&amp;IF(IFERROR(TRIM(INDEX($A205:$P205,MATCH(Settings!$B$13,$A$1:$P$1,0))&amp;""),"")="","; no hours",IF(NOT(ISNUMBER($AA205)),"; hours not a number",IF($AA205&lt;=0,"; hours zero or less",IF(AND(ISNUMBER(Settings!$D$3),$AA205&gt;Settings!$D$3),"; over "&amp;Settings!$D$3&amp;" hours",""))))&amp;IF(NOT(ISNUMBER($U205)),"; no date",IF($U205&gt;TODAY(),"; date in the future",""))&amp;IF(AND($AE205&lt;&gt;"",ISNUMBER($U205)),IF(COUNTIFS($AE$2:$AE$1001,$AE205,$U$2:$U$1001,$U205,$Y$2:$Y$1001,$Y205)&gt;1,"; possible duplicate",""),""),3,300)))</f>
        <v/>
      </c>
      <c r="AE205" s="26">
        <f>IF(IFERROR(TRIM(INDEX($A205:$P205,MATCH(Settings!$B$11,$A$1:$P$1,0))&amp;""),"")&lt;&gt;"",LOWER(IFERROR(TRIM(INDEX($A205:$P205,MATCH(Settings!$B$11,$A$1:$P$1,0))&amp;""),"")),LOWER(IFERROR(TRIM(INDEX($A205:$P205,MATCH(Settings!$B$10,$A$1:$P$1,0))&amp;""),"")))</f>
        <v/>
      </c>
      <c r="AF205" s="26">
        <f>IF($AE205="","",IF(COUNTIF($AE$2:$AE205,$AE205)=1,MAX($AF$1:$AF204)+1,""))</f>
        <v/>
      </c>
      <c r="AG205" s="26">
        <f>IF(OR($AE205="",NOT(ISNUMBER($V205))),"",IF(COUNTIFS($AE$2:$AE205,$AE205,$V$2:$V205,$V205)=1,1,0))</f>
        <v/>
      </c>
      <c r="AH205" s="26">
        <f>IF(ISNUMBER($U205),$U205,0)</f>
        <v/>
      </c>
    </row>
    <row r="206">
      <c r="R206" s="27" t="n"/>
      <c r="S206" s="27" t="n"/>
      <c r="U206" s="21">
        <f>IF(ISNUMBER(IFERROR(IF(TRIM(INDEX($A206:$P206,MATCH(Settings!$B$9,$A$1:$P$1,0))&amp;"")="","",IF(ISNUMBER(INDEX($A206:$P206,MATCH(Settings!$B$9,$A$1:$P$1,0))),INT(INDEX($A206:$P206,MATCH(Settings!$B$9,$A$1:$P$1,0))),DATE(VALUE(LEFT(INDEX($A206:$P206,MATCH(Settings!$B$9,$A$1:$P$1,0)),4)),VALUE(MID(INDEX($A206:$P206,MATCH(Settings!$B$9,$A$1:$P$1,0)),6,2)),VALUE(MID(INDEX($A206:$P206,MATCH(Settings!$B$9,$A$1:$P$1,0)),9,2))))),"")),IFERROR(IF(TRIM(INDEX($A206:$P206,MATCH(Settings!$B$9,$A$1:$P$1,0))&amp;"")="","",IF(ISNUMBER(INDEX($A206:$P206,MATCH(Settings!$B$9,$A$1:$P$1,0))),INT(INDEX($A206:$P206,MATCH(Settings!$B$9,$A$1:$P$1,0))),DATE(VALUE(LEFT(INDEX($A206:$P206,MATCH(Settings!$B$9,$A$1:$P$1,0)),4)),VALUE(MID(INDEX($A206:$P206,MATCH(Settings!$B$9,$A$1:$P$1,0)),6,2)),VALUE(MID(INDEX($A206:$P206,MATCH(Settings!$B$9,$A$1:$P$1,0)),9,2))))),""),IFERROR(INT(IFERROR(IF(ISNUMBER(INDEX($A206:$P206,MATCH(Settings!$B$8,$A$1:$P$1,0))),INDEX($A206:$P206,MATCH(Settings!$B$8,$A$1:$P$1,0)),DATE(VALUE(LEFT(IFERROR(TRIM(INDEX($A206:$P206,MATCH(Settings!$B$8,$A$1:$P$1,0))&amp;""),""),4)),VALUE(MID(IFERROR(TRIM(INDEX($A206:$P206,MATCH(Settings!$B$8,$A$1:$P$1,0))&amp;""),""),6,2)),VALUE(MID(IFERROR(TRIM(INDEX($A206:$P206,MATCH(Settings!$B$8,$A$1:$P$1,0))&amp;""),""),9,2)))+TIME(VALUE(MID(IFERROR(TRIM(INDEX($A206:$P206,MATCH(Settings!$B$8,$A$1:$P$1,0))&amp;""),""),12,2)),VALUE(MID(IFERROR(TRIM(INDEX($A206:$P206,MATCH(Settings!$B$8,$A$1:$P$1,0))&amp;""),""),15,2)),VALUE(MID(IFERROR(TRIM(INDEX($A206:$P206,MATCH(Settings!$B$8,$A$1:$P$1,0))&amp;""),""),18,2)))),"")),""))</f>
        <v/>
      </c>
      <c r="V206" s="22">
        <f>IF(ISNUMBER($U206),DATE(YEAR($U206),MONTH($U206),1),"")</f>
        <v/>
      </c>
      <c r="W206" s="23">
        <f>IF(IFERROR(TRIM(INDEX($A206:$P206,MATCH(Settings!$B$10,$A$1:$P$1,0))&amp;""),"")&lt;&gt;"",IFERROR(TRIM(INDEX($A206:$P206,MATCH(Settings!$B$10,$A$1:$P$1,0))&amp;""),""),IFERROR(TRIM(INDEX($A206:$P206,MATCH(Settings!$B$11,$A$1:$P$1,0))&amp;""),""))</f>
        <v/>
      </c>
      <c r="X206" s="23">
        <f>IFERROR(TRIM(INDEX($A206:$P206,MATCH(Settings!$B$11,$A$1:$P$1,0))&amp;""),"")</f>
        <v/>
      </c>
      <c r="Y206" s="23">
        <f>IFERROR(TRIM(INDEX($A206:$P206,MATCH(Settings!$B$12,$A$1:$P$1,0))&amp;""),"")</f>
        <v/>
      </c>
      <c r="Z206" s="23">
        <f>IFERROR(TRIM(INDEX($A206:$P206,MATCH(Settings!$B$15,$A$1:$P$1,0))&amp;""),"")</f>
        <v/>
      </c>
      <c r="AA206" s="24">
        <f>IFERROR(IF(TRIM(INDEX($A206:$P206,MATCH(Settings!$B$13,$A$1:$P$1,0))&amp;"")="","",VALUE(TRIM(INDEX($A206:$P206,MATCH(Settings!$B$13,$A$1:$P$1,0))&amp;""))),"")</f>
        <v/>
      </c>
      <c r="AB206" s="24">
        <f>IF(NOT(ISNUMBER($AA206)),"",IF(TRIM($R206&amp;"")="Yes",$AA206,0))</f>
        <v/>
      </c>
      <c r="AC206" s="25">
        <f>IF(OR(NOT(ISNUMBER($AB206)),NOT(ISNUMBER(Settings!$D$2))),"",$AB206*Settings!$D$2)</f>
        <v/>
      </c>
      <c r="AD206" s="23">
        <f>IF(AND($AE206="",IFERROR(TRIM(INDEX($A206:$P206,MATCH(Settings!$B$13,$A$1:$P$1,0))&amp;""),"")=""),"",IF((IF($AE206="","; no name or email","")&amp;IF(IFERROR(TRIM(INDEX($A206:$P206,MATCH(Settings!$B$13,$A$1:$P$1,0))&amp;""),"")="","; no hours",IF(NOT(ISNUMBER($AA206)),"; hours not a number",IF($AA206&lt;=0,"; hours zero or less",IF(AND(ISNUMBER(Settings!$D$3),$AA206&gt;Settings!$D$3),"; over "&amp;Settings!$D$3&amp;" hours",""))))&amp;IF(NOT(ISNUMBER($U206)),"; no date",IF($U206&gt;TODAY(),"; date in the future",""))&amp;IF(AND($AE206&lt;&gt;"",ISNUMBER($U206)),IF(COUNTIFS($AE$2:$AE$1001,$AE206,$U$2:$U$1001,$U206,$Y$2:$Y$1001,$Y206)&gt;1,"; possible duplicate",""),""))="","OK",MID(IF($AE206="","; no name or email","")&amp;IF(IFERROR(TRIM(INDEX($A206:$P206,MATCH(Settings!$B$13,$A$1:$P$1,0))&amp;""),"")="","; no hours",IF(NOT(ISNUMBER($AA206)),"; hours not a number",IF($AA206&lt;=0,"; hours zero or less",IF(AND(ISNUMBER(Settings!$D$3),$AA206&gt;Settings!$D$3),"; over "&amp;Settings!$D$3&amp;" hours",""))))&amp;IF(NOT(ISNUMBER($U206)),"; no date",IF($U206&gt;TODAY(),"; date in the future",""))&amp;IF(AND($AE206&lt;&gt;"",ISNUMBER($U206)),IF(COUNTIFS($AE$2:$AE$1001,$AE206,$U$2:$U$1001,$U206,$Y$2:$Y$1001,$Y206)&gt;1,"; possible duplicate",""),""),3,300)))</f>
        <v/>
      </c>
      <c r="AE206" s="26">
        <f>IF(IFERROR(TRIM(INDEX($A206:$P206,MATCH(Settings!$B$11,$A$1:$P$1,0))&amp;""),"")&lt;&gt;"",LOWER(IFERROR(TRIM(INDEX($A206:$P206,MATCH(Settings!$B$11,$A$1:$P$1,0))&amp;""),"")),LOWER(IFERROR(TRIM(INDEX($A206:$P206,MATCH(Settings!$B$10,$A$1:$P$1,0))&amp;""),"")))</f>
        <v/>
      </c>
      <c r="AF206" s="26">
        <f>IF($AE206="","",IF(COUNTIF($AE$2:$AE206,$AE206)=1,MAX($AF$1:$AF205)+1,""))</f>
        <v/>
      </c>
      <c r="AG206" s="26">
        <f>IF(OR($AE206="",NOT(ISNUMBER($V206))),"",IF(COUNTIFS($AE$2:$AE206,$AE206,$V$2:$V206,$V206)=1,1,0))</f>
        <v/>
      </c>
      <c r="AH206" s="26">
        <f>IF(ISNUMBER($U206),$U206,0)</f>
        <v/>
      </c>
    </row>
    <row r="207">
      <c r="R207" s="27" t="n"/>
      <c r="S207" s="27" t="n"/>
      <c r="U207" s="21">
        <f>IF(ISNUMBER(IFERROR(IF(TRIM(INDEX($A207:$P207,MATCH(Settings!$B$9,$A$1:$P$1,0))&amp;"")="","",IF(ISNUMBER(INDEX($A207:$P207,MATCH(Settings!$B$9,$A$1:$P$1,0))),INT(INDEX($A207:$P207,MATCH(Settings!$B$9,$A$1:$P$1,0))),DATE(VALUE(LEFT(INDEX($A207:$P207,MATCH(Settings!$B$9,$A$1:$P$1,0)),4)),VALUE(MID(INDEX($A207:$P207,MATCH(Settings!$B$9,$A$1:$P$1,0)),6,2)),VALUE(MID(INDEX($A207:$P207,MATCH(Settings!$B$9,$A$1:$P$1,0)),9,2))))),"")),IFERROR(IF(TRIM(INDEX($A207:$P207,MATCH(Settings!$B$9,$A$1:$P$1,0))&amp;"")="","",IF(ISNUMBER(INDEX($A207:$P207,MATCH(Settings!$B$9,$A$1:$P$1,0))),INT(INDEX($A207:$P207,MATCH(Settings!$B$9,$A$1:$P$1,0))),DATE(VALUE(LEFT(INDEX($A207:$P207,MATCH(Settings!$B$9,$A$1:$P$1,0)),4)),VALUE(MID(INDEX($A207:$P207,MATCH(Settings!$B$9,$A$1:$P$1,0)),6,2)),VALUE(MID(INDEX($A207:$P207,MATCH(Settings!$B$9,$A$1:$P$1,0)),9,2))))),""),IFERROR(INT(IFERROR(IF(ISNUMBER(INDEX($A207:$P207,MATCH(Settings!$B$8,$A$1:$P$1,0))),INDEX($A207:$P207,MATCH(Settings!$B$8,$A$1:$P$1,0)),DATE(VALUE(LEFT(IFERROR(TRIM(INDEX($A207:$P207,MATCH(Settings!$B$8,$A$1:$P$1,0))&amp;""),""),4)),VALUE(MID(IFERROR(TRIM(INDEX($A207:$P207,MATCH(Settings!$B$8,$A$1:$P$1,0))&amp;""),""),6,2)),VALUE(MID(IFERROR(TRIM(INDEX($A207:$P207,MATCH(Settings!$B$8,$A$1:$P$1,0))&amp;""),""),9,2)))+TIME(VALUE(MID(IFERROR(TRIM(INDEX($A207:$P207,MATCH(Settings!$B$8,$A$1:$P$1,0))&amp;""),""),12,2)),VALUE(MID(IFERROR(TRIM(INDEX($A207:$P207,MATCH(Settings!$B$8,$A$1:$P$1,0))&amp;""),""),15,2)),VALUE(MID(IFERROR(TRIM(INDEX($A207:$P207,MATCH(Settings!$B$8,$A$1:$P$1,0))&amp;""),""),18,2)))),"")),""))</f>
        <v/>
      </c>
      <c r="V207" s="22">
        <f>IF(ISNUMBER($U207),DATE(YEAR($U207),MONTH($U207),1),"")</f>
        <v/>
      </c>
      <c r="W207" s="23">
        <f>IF(IFERROR(TRIM(INDEX($A207:$P207,MATCH(Settings!$B$10,$A$1:$P$1,0))&amp;""),"")&lt;&gt;"",IFERROR(TRIM(INDEX($A207:$P207,MATCH(Settings!$B$10,$A$1:$P$1,0))&amp;""),""),IFERROR(TRIM(INDEX($A207:$P207,MATCH(Settings!$B$11,$A$1:$P$1,0))&amp;""),""))</f>
        <v/>
      </c>
      <c r="X207" s="23">
        <f>IFERROR(TRIM(INDEX($A207:$P207,MATCH(Settings!$B$11,$A$1:$P$1,0))&amp;""),"")</f>
        <v/>
      </c>
      <c r="Y207" s="23">
        <f>IFERROR(TRIM(INDEX($A207:$P207,MATCH(Settings!$B$12,$A$1:$P$1,0))&amp;""),"")</f>
        <v/>
      </c>
      <c r="Z207" s="23">
        <f>IFERROR(TRIM(INDEX($A207:$P207,MATCH(Settings!$B$15,$A$1:$P$1,0))&amp;""),"")</f>
        <v/>
      </c>
      <c r="AA207" s="24">
        <f>IFERROR(IF(TRIM(INDEX($A207:$P207,MATCH(Settings!$B$13,$A$1:$P$1,0))&amp;"")="","",VALUE(TRIM(INDEX($A207:$P207,MATCH(Settings!$B$13,$A$1:$P$1,0))&amp;""))),"")</f>
        <v/>
      </c>
      <c r="AB207" s="24">
        <f>IF(NOT(ISNUMBER($AA207)),"",IF(TRIM($R207&amp;"")="Yes",$AA207,0))</f>
        <v/>
      </c>
      <c r="AC207" s="25">
        <f>IF(OR(NOT(ISNUMBER($AB207)),NOT(ISNUMBER(Settings!$D$2))),"",$AB207*Settings!$D$2)</f>
        <v/>
      </c>
      <c r="AD207" s="23">
        <f>IF(AND($AE207="",IFERROR(TRIM(INDEX($A207:$P207,MATCH(Settings!$B$13,$A$1:$P$1,0))&amp;""),"")=""),"",IF((IF($AE207="","; no name or email","")&amp;IF(IFERROR(TRIM(INDEX($A207:$P207,MATCH(Settings!$B$13,$A$1:$P$1,0))&amp;""),"")="","; no hours",IF(NOT(ISNUMBER($AA207)),"; hours not a number",IF($AA207&lt;=0,"; hours zero or less",IF(AND(ISNUMBER(Settings!$D$3),$AA207&gt;Settings!$D$3),"; over "&amp;Settings!$D$3&amp;" hours",""))))&amp;IF(NOT(ISNUMBER($U207)),"; no date",IF($U207&gt;TODAY(),"; date in the future",""))&amp;IF(AND($AE207&lt;&gt;"",ISNUMBER($U207)),IF(COUNTIFS($AE$2:$AE$1001,$AE207,$U$2:$U$1001,$U207,$Y$2:$Y$1001,$Y207)&gt;1,"; possible duplicate",""),""))="","OK",MID(IF($AE207="","; no name or email","")&amp;IF(IFERROR(TRIM(INDEX($A207:$P207,MATCH(Settings!$B$13,$A$1:$P$1,0))&amp;""),"")="","; no hours",IF(NOT(ISNUMBER($AA207)),"; hours not a number",IF($AA207&lt;=0,"; hours zero or less",IF(AND(ISNUMBER(Settings!$D$3),$AA207&gt;Settings!$D$3),"; over "&amp;Settings!$D$3&amp;" hours",""))))&amp;IF(NOT(ISNUMBER($U207)),"; no date",IF($U207&gt;TODAY(),"; date in the future",""))&amp;IF(AND($AE207&lt;&gt;"",ISNUMBER($U207)),IF(COUNTIFS($AE$2:$AE$1001,$AE207,$U$2:$U$1001,$U207,$Y$2:$Y$1001,$Y207)&gt;1,"; possible duplicate",""),""),3,300)))</f>
        <v/>
      </c>
      <c r="AE207" s="26">
        <f>IF(IFERROR(TRIM(INDEX($A207:$P207,MATCH(Settings!$B$11,$A$1:$P$1,0))&amp;""),"")&lt;&gt;"",LOWER(IFERROR(TRIM(INDEX($A207:$P207,MATCH(Settings!$B$11,$A$1:$P$1,0))&amp;""),"")),LOWER(IFERROR(TRIM(INDEX($A207:$P207,MATCH(Settings!$B$10,$A$1:$P$1,0))&amp;""),"")))</f>
        <v/>
      </c>
      <c r="AF207" s="26">
        <f>IF($AE207="","",IF(COUNTIF($AE$2:$AE207,$AE207)=1,MAX($AF$1:$AF206)+1,""))</f>
        <v/>
      </c>
      <c r="AG207" s="26">
        <f>IF(OR($AE207="",NOT(ISNUMBER($V207))),"",IF(COUNTIFS($AE$2:$AE207,$AE207,$V$2:$V207,$V207)=1,1,0))</f>
        <v/>
      </c>
      <c r="AH207" s="26">
        <f>IF(ISNUMBER($U207),$U207,0)</f>
        <v/>
      </c>
    </row>
    <row r="208">
      <c r="R208" s="27" t="n"/>
      <c r="S208" s="27" t="n"/>
      <c r="U208" s="21">
        <f>IF(ISNUMBER(IFERROR(IF(TRIM(INDEX($A208:$P208,MATCH(Settings!$B$9,$A$1:$P$1,0))&amp;"")="","",IF(ISNUMBER(INDEX($A208:$P208,MATCH(Settings!$B$9,$A$1:$P$1,0))),INT(INDEX($A208:$P208,MATCH(Settings!$B$9,$A$1:$P$1,0))),DATE(VALUE(LEFT(INDEX($A208:$P208,MATCH(Settings!$B$9,$A$1:$P$1,0)),4)),VALUE(MID(INDEX($A208:$P208,MATCH(Settings!$B$9,$A$1:$P$1,0)),6,2)),VALUE(MID(INDEX($A208:$P208,MATCH(Settings!$B$9,$A$1:$P$1,0)),9,2))))),"")),IFERROR(IF(TRIM(INDEX($A208:$P208,MATCH(Settings!$B$9,$A$1:$P$1,0))&amp;"")="","",IF(ISNUMBER(INDEX($A208:$P208,MATCH(Settings!$B$9,$A$1:$P$1,0))),INT(INDEX($A208:$P208,MATCH(Settings!$B$9,$A$1:$P$1,0))),DATE(VALUE(LEFT(INDEX($A208:$P208,MATCH(Settings!$B$9,$A$1:$P$1,0)),4)),VALUE(MID(INDEX($A208:$P208,MATCH(Settings!$B$9,$A$1:$P$1,0)),6,2)),VALUE(MID(INDEX($A208:$P208,MATCH(Settings!$B$9,$A$1:$P$1,0)),9,2))))),""),IFERROR(INT(IFERROR(IF(ISNUMBER(INDEX($A208:$P208,MATCH(Settings!$B$8,$A$1:$P$1,0))),INDEX($A208:$P208,MATCH(Settings!$B$8,$A$1:$P$1,0)),DATE(VALUE(LEFT(IFERROR(TRIM(INDEX($A208:$P208,MATCH(Settings!$B$8,$A$1:$P$1,0))&amp;""),""),4)),VALUE(MID(IFERROR(TRIM(INDEX($A208:$P208,MATCH(Settings!$B$8,$A$1:$P$1,0))&amp;""),""),6,2)),VALUE(MID(IFERROR(TRIM(INDEX($A208:$P208,MATCH(Settings!$B$8,$A$1:$P$1,0))&amp;""),""),9,2)))+TIME(VALUE(MID(IFERROR(TRIM(INDEX($A208:$P208,MATCH(Settings!$B$8,$A$1:$P$1,0))&amp;""),""),12,2)),VALUE(MID(IFERROR(TRIM(INDEX($A208:$P208,MATCH(Settings!$B$8,$A$1:$P$1,0))&amp;""),""),15,2)),VALUE(MID(IFERROR(TRIM(INDEX($A208:$P208,MATCH(Settings!$B$8,$A$1:$P$1,0))&amp;""),""),18,2)))),"")),""))</f>
        <v/>
      </c>
      <c r="V208" s="22">
        <f>IF(ISNUMBER($U208),DATE(YEAR($U208),MONTH($U208),1),"")</f>
        <v/>
      </c>
      <c r="W208" s="23">
        <f>IF(IFERROR(TRIM(INDEX($A208:$P208,MATCH(Settings!$B$10,$A$1:$P$1,0))&amp;""),"")&lt;&gt;"",IFERROR(TRIM(INDEX($A208:$P208,MATCH(Settings!$B$10,$A$1:$P$1,0))&amp;""),""),IFERROR(TRIM(INDEX($A208:$P208,MATCH(Settings!$B$11,$A$1:$P$1,0))&amp;""),""))</f>
        <v/>
      </c>
      <c r="X208" s="23">
        <f>IFERROR(TRIM(INDEX($A208:$P208,MATCH(Settings!$B$11,$A$1:$P$1,0))&amp;""),"")</f>
        <v/>
      </c>
      <c r="Y208" s="23">
        <f>IFERROR(TRIM(INDEX($A208:$P208,MATCH(Settings!$B$12,$A$1:$P$1,0))&amp;""),"")</f>
        <v/>
      </c>
      <c r="Z208" s="23">
        <f>IFERROR(TRIM(INDEX($A208:$P208,MATCH(Settings!$B$15,$A$1:$P$1,0))&amp;""),"")</f>
        <v/>
      </c>
      <c r="AA208" s="24">
        <f>IFERROR(IF(TRIM(INDEX($A208:$P208,MATCH(Settings!$B$13,$A$1:$P$1,0))&amp;"")="","",VALUE(TRIM(INDEX($A208:$P208,MATCH(Settings!$B$13,$A$1:$P$1,0))&amp;""))),"")</f>
        <v/>
      </c>
      <c r="AB208" s="24">
        <f>IF(NOT(ISNUMBER($AA208)),"",IF(TRIM($R208&amp;"")="Yes",$AA208,0))</f>
        <v/>
      </c>
      <c r="AC208" s="25">
        <f>IF(OR(NOT(ISNUMBER($AB208)),NOT(ISNUMBER(Settings!$D$2))),"",$AB208*Settings!$D$2)</f>
        <v/>
      </c>
      <c r="AD208" s="23">
        <f>IF(AND($AE208="",IFERROR(TRIM(INDEX($A208:$P208,MATCH(Settings!$B$13,$A$1:$P$1,0))&amp;""),"")=""),"",IF((IF($AE208="","; no name or email","")&amp;IF(IFERROR(TRIM(INDEX($A208:$P208,MATCH(Settings!$B$13,$A$1:$P$1,0))&amp;""),"")="","; no hours",IF(NOT(ISNUMBER($AA208)),"; hours not a number",IF($AA208&lt;=0,"; hours zero or less",IF(AND(ISNUMBER(Settings!$D$3),$AA208&gt;Settings!$D$3),"; over "&amp;Settings!$D$3&amp;" hours",""))))&amp;IF(NOT(ISNUMBER($U208)),"; no date",IF($U208&gt;TODAY(),"; date in the future",""))&amp;IF(AND($AE208&lt;&gt;"",ISNUMBER($U208)),IF(COUNTIFS($AE$2:$AE$1001,$AE208,$U$2:$U$1001,$U208,$Y$2:$Y$1001,$Y208)&gt;1,"; possible duplicate",""),""))="","OK",MID(IF($AE208="","; no name or email","")&amp;IF(IFERROR(TRIM(INDEX($A208:$P208,MATCH(Settings!$B$13,$A$1:$P$1,0))&amp;""),"")="","; no hours",IF(NOT(ISNUMBER($AA208)),"; hours not a number",IF($AA208&lt;=0,"; hours zero or less",IF(AND(ISNUMBER(Settings!$D$3),$AA208&gt;Settings!$D$3),"; over "&amp;Settings!$D$3&amp;" hours",""))))&amp;IF(NOT(ISNUMBER($U208)),"; no date",IF($U208&gt;TODAY(),"; date in the future",""))&amp;IF(AND($AE208&lt;&gt;"",ISNUMBER($U208)),IF(COUNTIFS($AE$2:$AE$1001,$AE208,$U$2:$U$1001,$U208,$Y$2:$Y$1001,$Y208)&gt;1,"; possible duplicate",""),""),3,300)))</f>
        <v/>
      </c>
      <c r="AE208" s="26">
        <f>IF(IFERROR(TRIM(INDEX($A208:$P208,MATCH(Settings!$B$11,$A$1:$P$1,0))&amp;""),"")&lt;&gt;"",LOWER(IFERROR(TRIM(INDEX($A208:$P208,MATCH(Settings!$B$11,$A$1:$P$1,0))&amp;""),"")),LOWER(IFERROR(TRIM(INDEX($A208:$P208,MATCH(Settings!$B$10,$A$1:$P$1,0))&amp;""),"")))</f>
        <v/>
      </c>
      <c r="AF208" s="26">
        <f>IF($AE208="","",IF(COUNTIF($AE$2:$AE208,$AE208)=1,MAX($AF$1:$AF207)+1,""))</f>
        <v/>
      </c>
      <c r="AG208" s="26">
        <f>IF(OR($AE208="",NOT(ISNUMBER($V208))),"",IF(COUNTIFS($AE$2:$AE208,$AE208,$V$2:$V208,$V208)=1,1,0))</f>
        <v/>
      </c>
      <c r="AH208" s="26">
        <f>IF(ISNUMBER($U208),$U208,0)</f>
        <v/>
      </c>
    </row>
    <row r="209">
      <c r="R209" s="27" t="n"/>
      <c r="S209" s="27" t="n"/>
      <c r="U209" s="21">
        <f>IF(ISNUMBER(IFERROR(IF(TRIM(INDEX($A209:$P209,MATCH(Settings!$B$9,$A$1:$P$1,0))&amp;"")="","",IF(ISNUMBER(INDEX($A209:$P209,MATCH(Settings!$B$9,$A$1:$P$1,0))),INT(INDEX($A209:$P209,MATCH(Settings!$B$9,$A$1:$P$1,0))),DATE(VALUE(LEFT(INDEX($A209:$P209,MATCH(Settings!$B$9,$A$1:$P$1,0)),4)),VALUE(MID(INDEX($A209:$P209,MATCH(Settings!$B$9,$A$1:$P$1,0)),6,2)),VALUE(MID(INDEX($A209:$P209,MATCH(Settings!$B$9,$A$1:$P$1,0)),9,2))))),"")),IFERROR(IF(TRIM(INDEX($A209:$P209,MATCH(Settings!$B$9,$A$1:$P$1,0))&amp;"")="","",IF(ISNUMBER(INDEX($A209:$P209,MATCH(Settings!$B$9,$A$1:$P$1,0))),INT(INDEX($A209:$P209,MATCH(Settings!$B$9,$A$1:$P$1,0))),DATE(VALUE(LEFT(INDEX($A209:$P209,MATCH(Settings!$B$9,$A$1:$P$1,0)),4)),VALUE(MID(INDEX($A209:$P209,MATCH(Settings!$B$9,$A$1:$P$1,0)),6,2)),VALUE(MID(INDEX($A209:$P209,MATCH(Settings!$B$9,$A$1:$P$1,0)),9,2))))),""),IFERROR(INT(IFERROR(IF(ISNUMBER(INDEX($A209:$P209,MATCH(Settings!$B$8,$A$1:$P$1,0))),INDEX($A209:$P209,MATCH(Settings!$B$8,$A$1:$P$1,0)),DATE(VALUE(LEFT(IFERROR(TRIM(INDEX($A209:$P209,MATCH(Settings!$B$8,$A$1:$P$1,0))&amp;""),""),4)),VALUE(MID(IFERROR(TRIM(INDEX($A209:$P209,MATCH(Settings!$B$8,$A$1:$P$1,0))&amp;""),""),6,2)),VALUE(MID(IFERROR(TRIM(INDEX($A209:$P209,MATCH(Settings!$B$8,$A$1:$P$1,0))&amp;""),""),9,2)))+TIME(VALUE(MID(IFERROR(TRIM(INDEX($A209:$P209,MATCH(Settings!$B$8,$A$1:$P$1,0))&amp;""),""),12,2)),VALUE(MID(IFERROR(TRIM(INDEX($A209:$P209,MATCH(Settings!$B$8,$A$1:$P$1,0))&amp;""),""),15,2)),VALUE(MID(IFERROR(TRIM(INDEX($A209:$P209,MATCH(Settings!$B$8,$A$1:$P$1,0))&amp;""),""),18,2)))),"")),""))</f>
        <v/>
      </c>
      <c r="V209" s="22">
        <f>IF(ISNUMBER($U209),DATE(YEAR($U209),MONTH($U209),1),"")</f>
        <v/>
      </c>
      <c r="W209" s="23">
        <f>IF(IFERROR(TRIM(INDEX($A209:$P209,MATCH(Settings!$B$10,$A$1:$P$1,0))&amp;""),"")&lt;&gt;"",IFERROR(TRIM(INDEX($A209:$P209,MATCH(Settings!$B$10,$A$1:$P$1,0))&amp;""),""),IFERROR(TRIM(INDEX($A209:$P209,MATCH(Settings!$B$11,$A$1:$P$1,0))&amp;""),""))</f>
        <v/>
      </c>
      <c r="X209" s="23">
        <f>IFERROR(TRIM(INDEX($A209:$P209,MATCH(Settings!$B$11,$A$1:$P$1,0))&amp;""),"")</f>
        <v/>
      </c>
      <c r="Y209" s="23">
        <f>IFERROR(TRIM(INDEX($A209:$P209,MATCH(Settings!$B$12,$A$1:$P$1,0))&amp;""),"")</f>
        <v/>
      </c>
      <c r="Z209" s="23">
        <f>IFERROR(TRIM(INDEX($A209:$P209,MATCH(Settings!$B$15,$A$1:$P$1,0))&amp;""),"")</f>
        <v/>
      </c>
      <c r="AA209" s="24">
        <f>IFERROR(IF(TRIM(INDEX($A209:$P209,MATCH(Settings!$B$13,$A$1:$P$1,0))&amp;"")="","",VALUE(TRIM(INDEX($A209:$P209,MATCH(Settings!$B$13,$A$1:$P$1,0))&amp;""))),"")</f>
        <v/>
      </c>
      <c r="AB209" s="24">
        <f>IF(NOT(ISNUMBER($AA209)),"",IF(TRIM($R209&amp;"")="Yes",$AA209,0))</f>
        <v/>
      </c>
      <c r="AC209" s="25">
        <f>IF(OR(NOT(ISNUMBER($AB209)),NOT(ISNUMBER(Settings!$D$2))),"",$AB209*Settings!$D$2)</f>
        <v/>
      </c>
      <c r="AD209" s="23">
        <f>IF(AND($AE209="",IFERROR(TRIM(INDEX($A209:$P209,MATCH(Settings!$B$13,$A$1:$P$1,0))&amp;""),"")=""),"",IF((IF($AE209="","; no name or email","")&amp;IF(IFERROR(TRIM(INDEX($A209:$P209,MATCH(Settings!$B$13,$A$1:$P$1,0))&amp;""),"")="","; no hours",IF(NOT(ISNUMBER($AA209)),"; hours not a number",IF($AA209&lt;=0,"; hours zero or less",IF(AND(ISNUMBER(Settings!$D$3),$AA209&gt;Settings!$D$3),"; over "&amp;Settings!$D$3&amp;" hours",""))))&amp;IF(NOT(ISNUMBER($U209)),"; no date",IF($U209&gt;TODAY(),"; date in the future",""))&amp;IF(AND($AE209&lt;&gt;"",ISNUMBER($U209)),IF(COUNTIFS($AE$2:$AE$1001,$AE209,$U$2:$U$1001,$U209,$Y$2:$Y$1001,$Y209)&gt;1,"; possible duplicate",""),""))="","OK",MID(IF($AE209="","; no name or email","")&amp;IF(IFERROR(TRIM(INDEX($A209:$P209,MATCH(Settings!$B$13,$A$1:$P$1,0))&amp;""),"")="","; no hours",IF(NOT(ISNUMBER($AA209)),"; hours not a number",IF($AA209&lt;=0,"; hours zero or less",IF(AND(ISNUMBER(Settings!$D$3),$AA209&gt;Settings!$D$3),"; over "&amp;Settings!$D$3&amp;" hours",""))))&amp;IF(NOT(ISNUMBER($U209)),"; no date",IF($U209&gt;TODAY(),"; date in the future",""))&amp;IF(AND($AE209&lt;&gt;"",ISNUMBER($U209)),IF(COUNTIFS($AE$2:$AE$1001,$AE209,$U$2:$U$1001,$U209,$Y$2:$Y$1001,$Y209)&gt;1,"; possible duplicate",""),""),3,300)))</f>
        <v/>
      </c>
      <c r="AE209" s="26">
        <f>IF(IFERROR(TRIM(INDEX($A209:$P209,MATCH(Settings!$B$11,$A$1:$P$1,0))&amp;""),"")&lt;&gt;"",LOWER(IFERROR(TRIM(INDEX($A209:$P209,MATCH(Settings!$B$11,$A$1:$P$1,0))&amp;""),"")),LOWER(IFERROR(TRIM(INDEX($A209:$P209,MATCH(Settings!$B$10,$A$1:$P$1,0))&amp;""),"")))</f>
        <v/>
      </c>
      <c r="AF209" s="26">
        <f>IF($AE209="","",IF(COUNTIF($AE$2:$AE209,$AE209)=1,MAX($AF$1:$AF208)+1,""))</f>
        <v/>
      </c>
      <c r="AG209" s="26">
        <f>IF(OR($AE209="",NOT(ISNUMBER($V209))),"",IF(COUNTIFS($AE$2:$AE209,$AE209,$V$2:$V209,$V209)=1,1,0))</f>
        <v/>
      </c>
      <c r="AH209" s="26">
        <f>IF(ISNUMBER($U209),$U209,0)</f>
        <v/>
      </c>
    </row>
    <row r="210">
      <c r="R210" s="27" t="n"/>
      <c r="S210" s="27" t="n"/>
      <c r="U210" s="21">
        <f>IF(ISNUMBER(IFERROR(IF(TRIM(INDEX($A210:$P210,MATCH(Settings!$B$9,$A$1:$P$1,0))&amp;"")="","",IF(ISNUMBER(INDEX($A210:$P210,MATCH(Settings!$B$9,$A$1:$P$1,0))),INT(INDEX($A210:$P210,MATCH(Settings!$B$9,$A$1:$P$1,0))),DATE(VALUE(LEFT(INDEX($A210:$P210,MATCH(Settings!$B$9,$A$1:$P$1,0)),4)),VALUE(MID(INDEX($A210:$P210,MATCH(Settings!$B$9,$A$1:$P$1,0)),6,2)),VALUE(MID(INDEX($A210:$P210,MATCH(Settings!$B$9,$A$1:$P$1,0)),9,2))))),"")),IFERROR(IF(TRIM(INDEX($A210:$P210,MATCH(Settings!$B$9,$A$1:$P$1,0))&amp;"")="","",IF(ISNUMBER(INDEX($A210:$P210,MATCH(Settings!$B$9,$A$1:$P$1,0))),INT(INDEX($A210:$P210,MATCH(Settings!$B$9,$A$1:$P$1,0))),DATE(VALUE(LEFT(INDEX($A210:$P210,MATCH(Settings!$B$9,$A$1:$P$1,0)),4)),VALUE(MID(INDEX($A210:$P210,MATCH(Settings!$B$9,$A$1:$P$1,0)),6,2)),VALUE(MID(INDEX($A210:$P210,MATCH(Settings!$B$9,$A$1:$P$1,0)),9,2))))),""),IFERROR(INT(IFERROR(IF(ISNUMBER(INDEX($A210:$P210,MATCH(Settings!$B$8,$A$1:$P$1,0))),INDEX($A210:$P210,MATCH(Settings!$B$8,$A$1:$P$1,0)),DATE(VALUE(LEFT(IFERROR(TRIM(INDEX($A210:$P210,MATCH(Settings!$B$8,$A$1:$P$1,0))&amp;""),""),4)),VALUE(MID(IFERROR(TRIM(INDEX($A210:$P210,MATCH(Settings!$B$8,$A$1:$P$1,0))&amp;""),""),6,2)),VALUE(MID(IFERROR(TRIM(INDEX($A210:$P210,MATCH(Settings!$B$8,$A$1:$P$1,0))&amp;""),""),9,2)))+TIME(VALUE(MID(IFERROR(TRIM(INDEX($A210:$P210,MATCH(Settings!$B$8,$A$1:$P$1,0))&amp;""),""),12,2)),VALUE(MID(IFERROR(TRIM(INDEX($A210:$P210,MATCH(Settings!$B$8,$A$1:$P$1,0))&amp;""),""),15,2)),VALUE(MID(IFERROR(TRIM(INDEX($A210:$P210,MATCH(Settings!$B$8,$A$1:$P$1,0))&amp;""),""),18,2)))),"")),""))</f>
        <v/>
      </c>
      <c r="V210" s="22">
        <f>IF(ISNUMBER($U210),DATE(YEAR($U210),MONTH($U210),1),"")</f>
        <v/>
      </c>
      <c r="W210" s="23">
        <f>IF(IFERROR(TRIM(INDEX($A210:$P210,MATCH(Settings!$B$10,$A$1:$P$1,0))&amp;""),"")&lt;&gt;"",IFERROR(TRIM(INDEX($A210:$P210,MATCH(Settings!$B$10,$A$1:$P$1,0))&amp;""),""),IFERROR(TRIM(INDEX($A210:$P210,MATCH(Settings!$B$11,$A$1:$P$1,0))&amp;""),""))</f>
        <v/>
      </c>
      <c r="X210" s="23">
        <f>IFERROR(TRIM(INDEX($A210:$P210,MATCH(Settings!$B$11,$A$1:$P$1,0))&amp;""),"")</f>
        <v/>
      </c>
      <c r="Y210" s="23">
        <f>IFERROR(TRIM(INDEX($A210:$P210,MATCH(Settings!$B$12,$A$1:$P$1,0))&amp;""),"")</f>
        <v/>
      </c>
      <c r="Z210" s="23">
        <f>IFERROR(TRIM(INDEX($A210:$P210,MATCH(Settings!$B$15,$A$1:$P$1,0))&amp;""),"")</f>
        <v/>
      </c>
      <c r="AA210" s="24">
        <f>IFERROR(IF(TRIM(INDEX($A210:$P210,MATCH(Settings!$B$13,$A$1:$P$1,0))&amp;"")="","",VALUE(TRIM(INDEX($A210:$P210,MATCH(Settings!$B$13,$A$1:$P$1,0))&amp;""))),"")</f>
        <v/>
      </c>
      <c r="AB210" s="24">
        <f>IF(NOT(ISNUMBER($AA210)),"",IF(TRIM($R210&amp;"")="Yes",$AA210,0))</f>
        <v/>
      </c>
      <c r="AC210" s="25">
        <f>IF(OR(NOT(ISNUMBER($AB210)),NOT(ISNUMBER(Settings!$D$2))),"",$AB210*Settings!$D$2)</f>
        <v/>
      </c>
      <c r="AD210" s="23">
        <f>IF(AND($AE210="",IFERROR(TRIM(INDEX($A210:$P210,MATCH(Settings!$B$13,$A$1:$P$1,0))&amp;""),"")=""),"",IF((IF($AE210="","; no name or email","")&amp;IF(IFERROR(TRIM(INDEX($A210:$P210,MATCH(Settings!$B$13,$A$1:$P$1,0))&amp;""),"")="","; no hours",IF(NOT(ISNUMBER($AA210)),"; hours not a number",IF($AA210&lt;=0,"; hours zero or less",IF(AND(ISNUMBER(Settings!$D$3),$AA210&gt;Settings!$D$3),"; over "&amp;Settings!$D$3&amp;" hours",""))))&amp;IF(NOT(ISNUMBER($U210)),"; no date",IF($U210&gt;TODAY(),"; date in the future",""))&amp;IF(AND($AE210&lt;&gt;"",ISNUMBER($U210)),IF(COUNTIFS($AE$2:$AE$1001,$AE210,$U$2:$U$1001,$U210,$Y$2:$Y$1001,$Y210)&gt;1,"; possible duplicate",""),""))="","OK",MID(IF($AE210="","; no name or email","")&amp;IF(IFERROR(TRIM(INDEX($A210:$P210,MATCH(Settings!$B$13,$A$1:$P$1,0))&amp;""),"")="","; no hours",IF(NOT(ISNUMBER($AA210)),"; hours not a number",IF($AA210&lt;=0,"; hours zero or less",IF(AND(ISNUMBER(Settings!$D$3),$AA210&gt;Settings!$D$3),"; over "&amp;Settings!$D$3&amp;" hours",""))))&amp;IF(NOT(ISNUMBER($U210)),"; no date",IF($U210&gt;TODAY(),"; date in the future",""))&amp;IF(AND($AE210&lt;&gt;"",ISNUMBER($U210)),IF(COUNTIFS($AE$2:$AE$1001,$AE210,$U$2:$U$1001,$U210,$Y$2:$Y$1001,$Y210)&gt;1,"; possible duplicate",""),""),3,300)))</f>
        <v/>
      </c>
      <c r="AE210" s="26">
        <f>IF(IFERROR(TRIM(INDEX($A210:$P210,MATCH(Settings!$B$11,$A$1:$P$1,0))&amp;""),"")&lt;&gt;"",LOWER(IFERROR(TRIM(INDEX($A210:$P210,MATCH(Settings!$B$11,$A$1:$P$1,0))&amp;""),"")),LOWER(IFERROR(TRIM(INDEX($A210:$P210,MATCH(Settings!$B$10,$A$1:$P$1,0))&amp;""),"")))</f>
        <v/>
      </c>
      <c r="AF210" s="26">
        <f>IF($AE210="","",IF(COUNTIF($AE$2:$AE210,$AE210)=1,MAX($AF$1:$AF209)+1,""))</f>
        <v/>
      </c>
      <c r="AG210" s="26">
        <f>IF(OR($AE210="",NOT(ISNUMBER($V210))),"",IF(COUNTIFS($AE$2:$AE210,$AE210,$V$2:$V210,$V210)=1,1,0))</f>
        <v/>
      </c>
      <c r="AH210" s="26">
        <f>IF(ISNUMBER($U210),$U210,0)</f>
        <v/>
      </c>
    </row>
    <row r="211">
      <c r="R211" s="27" t="n"/>
      <c r="S211" s="27" t="n"/>
      <c r="U211" s="21">
        <f>IF(ISNUMBER(IFERROR(IF(TRIM(INDEX($A211:$P211,MATCH(Settings!$B$9,$A$1:$P$1,0))&amp;"")="","",IF(ISNUMBER(INDEX($A211:$P211,MATCH(Settings!$B$9,$A$1:$P$1,0))),INT(INDEX($A211:$P211,MATCH(Settings!$B$9,$A$1:$P$1,0))),DATE(VALUE(LEFT(INDEX($A211:$P211,MATCH(Settings!$B$9,$A$1:$P$1,0)),4)),VALUE(MID(INDEX($A211:$P211,MATCH(Settings!$B$9,$A$1:$P$1,0)),6,2)),VALUE(MID(INDEX($A211:$P211,MATCH(Settings!$B$9,$A$1:$P$1,0)),9,2))))),"")),IFERROR(IF(TRIM(INDEX($A211:$P211,MATCH(Settings!$B$9,$A$1:$P$1,0))&amp;"")="","",IF(ISNUMBER(INDEX($A211:$P211,MATCH(Settings!$B$9,$A$1:$P$1,0))),INT(INDEX($A211:$P211,MATCH(Settings!$B$9,$A$1:$P$1,0))),DATE(VALUE(LEFT(INDEX($A211:$P211,MATCH(Settings!$B$9,$A$1:$P$1,0)),4)),VALUE(MID(INDEX($A211:$P211,MATCH(Settings!$B$9,$A$1:$P$1,0)),6,2)),VALUE(MID(INDEX($A211:$P211,MATCH(Settings!$B$9,$A$1:$P$1,0)),9,2))))),""),IFERROR(INT(IFERROR(IF(ISNUMBER(INDEX($A211:$P211,MATCH(Settings!$B$8,$A$1:$P$1,0))),INDEX($A211:$P211,MATCH(Settings!$B$8,$A$1:$P$1,0)),DATE(VALUE(LEFT(IFERROR(TRIM(INDEX($A211:$P211,MATCH(Settings!$B$8,$A$1:$P$1,0))&amp;""),""),4)),VALUE(MID(IFERROR(TRIM(INDEX($A211:$P211,MATCH(Settings!$B$8,$A$1:$P$1,0))&amp;""),""),6,2)),VALUE(MID(IFERROR(TRIM(INDEX($A211:$P211,MATCH(Settings!$B$8,$A$1:$P$1,0))&amp;""),""),9,2)))+TIME(VALUE(MID(IFERROR(TRIM(INDEX($A211:$P211,MATCH(Settings!$B$8,$A$1:$P$1,0))&amp;""),""),12,2)),VALUE(MID(IFERROR(TRIM(INDEX($A211:$P211,MATCH(Settings!$B$8,$A$1:$P$1,0))&amp;""),""),15,2)),VALUE(MID(IFERROR(TRIM(INDEX($A211:$P211,MATCH(Settings!$B$8,$A$1:$P$1,0))&amp;""),""),18,2)))),"")),""))</f>
        <v/>
      </c>
      <c r="V211" s="22">
        <f>IF(ISNUMBER($U211),DATE(YEAR($U211),MONTH($U211),1),"")</f>
        <v/>
      </c>
      <c r="W211" s="23">
        <f>IF(IFERROR(TRIM(INDEX($A211:$P211,MATCH(Settings!$B$10,$A$1:$P$1,0))&amp;""),"")&lt;&gt;"",IFERROR(TRIM(INDEX($A211:$P211,MATCH(Settings!$B$10,$A$1:$P$1,0))&amp;""),""),IFERROR(TRIM(INDEX($A211:$P211,MATCH(Settings!$B$11,$A$1:$P$1,0))&amp;""),""))</f>
        <v/>
      </c>
      <c r="X211" s="23">
        <f>IFERROR(TRIM(INDEX($A211:$P211,MATCH(Settings!$B$11,$A$1:$P$1,0))&amp;""),"")</f>
        <v/>
      </c>
      <c r="Y211" s="23">
        <f>IFERROR(TRIM(INDEX($A211:$P211,MATCH(Settings!$B$12,$A$1:$P$1,0))&amp;""),"")</f>
        <v/>
      </c>
      <c r="Z211" s="23">
        <f>IFERROR(TRIM(INDEX($A211:$P211,MATCH(Settings!$B$15,$A$1:$P$1,0))&amp;""),"")</f>
        <v/>
      </c>
      <c r="AA211" s="24">
        <f>IFERROR(IF(TRIM(INDEX($A211:$P211,MATCH(Settings!$B$13,$A$1:$P$1,0))&amp;"")="","",VALUE(TRIM(INDEX($A211:$P211,MATCH(Settings!$B$13,$A$1:$P$1,0))&amp;""))),"")</f>
        <v/>
      </c>
      <c r="AB211" s="24">
        <f>IF(NOT(ISNUMBER($AA211)),"",IF(TRIM($R211&amp;"")="Yes",$AA211,0))</f>
        <v/>
      </c>
      <c r="AC211" s="25">
        <f>IF(OR(NOT(ISNUMBER($AB211)),NOT(ISNUMBER(Settings!$D$2))),"",$AB211*Settings!$D$2)</f>
        <v/>
      </c>
      <c r="AD211" s="23">
        <f>IF(AND($AE211="",IFERROR(TRIM(INDEX($A211:$P211,MATCH(Settings!$B$13,$A$1:$P$1,0))&amp;""),"")=""),"",IF((IF($AE211="","; no name or email","")&amp;IF(IFERROR(TRIM(INDEX($A211:$P211,MATCH(Settings!$B$13,$A$1:$P$1,0))&amp;""),"")="","; no hours",IF(NOT(ISNUMBER($AA211)),"; hours not a number",IF($AA211&lt;=0,"; hours zero or less",IF(AND(ISNUMBER(Settings!$D$3),$AA211&gt;Settings!$D$3),"; over "&amp;Settings!$D$3&amp;" hours",""))))&amp;IF(NOT(ISNUMBER($U211)),"; no date",IF($U211&gt;TODAY(),"; date in the future",""))&amp;IF(AND($AE211&lt;&gt;"",ISNUMBER($U211)),IF(COUNTIFS($AE$2:$AE$1001,$AE211,$U$2:$U$1001,$U211,$Y$2:$Y$1001,$Y211)&gt;1,"; possible duplicate",""),""))="","OK",MID(IF($AE211="","; no name or email","")&amp;IF(IFERROR(TRIM(INDEX($A211:$P211,MATCH(Settings!$B$13,$A$1:$P$1,0))&amp;""),"")="","; no hours",IF(NOT(ISNUMBER($AA211)),"; hours not a number",IF($AA211&lt;=0,"; hours zero or less",IF(AND(ISNUMBER(Settings!$D$3),$AA211&gt;Settings!$D$3),"; over "&amp;Settings!$D$3&amp;" hours",""))))&amp;IF(NOT(ISNUMBER($U211)),"; no date",IF($U211&gt;TODAY(),"; date in the future",""))&amp;IF(AND($AE211&lt;&gt;"",ISNUMBER($U211)),IF(COUNTIFS($AE$2:$AE$1001,$AE211,$U$2:$U$1001,$U211,$Y$2:$Y$1001,$Y211)&gt;1,"; possible duplicate",""),""),3,300)))</f>
        <v/>
      </c>
      <c r="AE211" s="26">
        <f>IF(IFERROR(TRIM(INDEX($A211:$P211,MATCH(Settings!$B$11,$A$1:$P$1,0))&amp;""),"")&lt;&gt;"",LOWER(IFERROR(TRIM(INDEX($A211:$P211,MATCH(Settings!$B$11,$A$1:$P$1,0))&amp;""),"")),LOWER(IFERROR(TRIM(INDEX($A211:$P211,MATCH(Settings!$B$10,$A$1:$P$1,0))&amp;""),"")))</f>
        <v/>
      </c>
      <c r="AF211" s="26">
        <f>IF($AE211="","",IF(COUNTIF($AE$2:$AE211,$AE211)=1,MAX($AF$1:$AF210)+1,""))</f>
        <v/>
      </c>
      <c r="AG211" s="26">
        <f>IF(OR($AE211="",NOT(ISNUMBER($V211))),"",IF(COUNTIFS($AE$2:$AE211,$AE211,$V$2:$V211,$V211)=1,1,0))</f>
        <v/>
      </c>
      <c r="AH211" s="26">
        <f>IF(ISNUMBER($U211),$U211,0)</f>
        <v/>
      </c>
    </row>
    <row r="212">
      <c r="R212" s="27" t="n"/>
      <c r="S212" s="27" t="n"/>
      <c r="U212" s="21">
        <f>IF(ISNUMBER(IFERROR(IF(TRIM(INDEX($A212:$P212,MATCH(Settings!$B$9,$A$1:$P$1,0))&amp;"")="","",IF(ISNUMBER(INDEX($A212:$P212,MATCH(Settings!$B$9,$A$1:$P$1,0))),INT(INDEX($A212:$P212,MATCH(Settings!$B$9,$A$1:$P$1,0))),DATE(VALUE(LEFT(INDEX($A212:$P212,MATCH(Settings!$B$9,$A$1:$P$1,0)),4)),VALUE(MID(INDEX($A212:$P212,MATCH(Settings!$B$9,$A$1:$P$1,0)),6,2)),VALUE(MID(INDEX($A212:$P212,MATCH(Settings!$B$9,$A$1:$P$1,0)),9,2))))),"")),IFERROR(IF(TRIM(INDEX($A212:$P212,MATCH(Settings!$B$9,$A$1:$P$1,0))&amp;"")="","",IF(ISNUMBER(INDEX($A212:$P212,MATCH(Settings!$B$9,$A$1:$P$1,0))),INT(INDEX($A212:$P212,MATCH(Settings!$B$9,$A$1:$P$1,0))),DATE(VALUE(LEFT(INDEX($A212:$P212,MATCH(Settings!$B$9,$A$1:$P$1,0)),4)),VALUE(MID(INDEX($A212:$P212,MATCH(Settings!$B$9,$A$1:$P$1,0)),6,2)),VALUE(MID(INDEX($A212:$P212,MATCH(Settings!$B$9,$A$1:$P$1,0)),9,2))))),""),IFERROR(INT(IFERROR(IF(ISNUMBER(INDEX($A212:$P212,MATCH(Settings!$B$8,$A$1:$P$1,0))),INDEX($A212:$P212,MATCH(Settings!$B$8,$A$1:$P$1,0)),DATE(VALUE(LEFT(IFERROR(TRIM(INDEX($A212:$P212,MATCH(Settings!$B$8,$A$1:$P$1,0))&amp;""),""),4)),VALUE(MID(IFERROR(TRIM(INDEX($A212:$P212,MATCH(Settings!$B$8,$A$1:$P$1,0))&amp;""),""),6,2)),VALUE(MID(IFERROR(TRIM(INDEX($A212:$P212,MATCH(Settings!$B$8,$A$1:$P$1,0))&amp;""),""),9,2)))+TIME(VALUE(MID(IFERROR(TRIM(INDEX($A212:$P212,MATCH(Settings!$B$8,$A$1:$P$1,0))&amp;""),""),12,2)),VALUE(MID(IFERROR(TRIM(INDEX($A212:$P212,MATCH(Settings!$B$8,$A$1:$P$1,0))&amp;""),""),15,2)),VALUE(MID(IFERROR(TRIM(INDEX($A212:$P212,MATCH(Settings!$B$8,$A$1:$P$1,0))&amp;""),""),18,2)))),"")),""))</f>
        <v/>
      </c>
      <c r="V212" s="22">
        <f>IF(ISNUMBER($U212),DATE(YEAR($U212),MONTH($U212),1),"")</f>
        <v/>
      </c>
      <c r="W212" s="23">
        <f>IF(IFERROR(TRIM(INDEX($A212:$P212,MATCH(Settings!$B$10,$A$1:$P$1,0))&amp;""),"")&lt;&gt;"",IFERROR(TRIM(INDEX($A212:$P212,MATCH(Settings!$B$10,$A$1:$P$1,0))&amp;""),""),IFERROR(TRIM(INDEX($A212:$P212,MATCH(Settings!$B$11,$A$1:$P$1,0))&amp;""),""))</f>
        <v/>
      </c>
      <c r="X212" s="23">
        <f>IFERROR(TRIM(INDEX($A212:$P212,MATCH(Settings!$B$11,$A$1:$P$1,0))&amp;""),"")</f>
        <v/>
      </c>
      <c r="Y212" s="23">
        <f>IFERROR(TRIM(INDEX($A212:$P212,MATCH(Settings!$B$12,$A$1:$P$1,0))&amp;""),"")</f>
        <v/>
      </c>
      <c r="Z212" s="23">
        <f>IFERROR(TRIM(INDEX($A212:$P212,MATCH(Settings!$B$15,$A$1:$P$1,0))&amp;""),"")</f>
        <v/>
      </c>
      <c r="AA212" s="24">
        <f>IFERROR(IF(TRIM(INDEX($A212:$P212,MATCH(Settings!$B$13,$A$1:$P$1,0))&amp;"")="","",VALUE(TRIM(INDEX($A212:$P212,MATCH(Settings!$B$13,$A$1:$P$1,0))&amp;""))),"")</f>
        <v/>
      </c>
      <c r="AB212" s="24">
        <f>IF(NOT(ISNUMBER($AA212)),"",IF(TRIM($R212&amp;"")="Yes",$AA212,0))</f>
        <v/>
      </c>
      <c r="AC212" s="25">
        <f>IF(OR(NOT(ISNUMBER($AB212)),NOT(ISNUMBER(Settings!$D$2))),"",$AB212*Settings!$D$2)</f>
        <v/>
      </c>
      <c r="AD212" s="23">
        <f>IF(AND($AE212="",IFERROR(TRIM(INDEX($A212:$P212,MATCH(Settings!$B$13,$A$1:$P$1,0))&amp;""),"")=""),"",IF((IF($AE212="","; no name or email","")&amp;IF(IFERROR(TRIM(INDEX($A212:$P212,MATCH(Settings!$B$13,$A$1:$P$1,0))&amp;""),"")="","; no hours",IF(NOT(ISNUMBER($AA212)),"; hours not a number",IF($AA212&lt;=0,"; hours zero or less",IF(AND(ISNUMBER(Settings!$D$3),$AA212&gt;Settings!$D$3),"; over "&amp;Settings!$D$3&amp;" hours",""))))&amp;IF(NOT(ISNUMBER($U212)),"; no date",IF($U212&gt;TODAY(),"; date in the future",""))&amp;IF(AND($AE212&lt;&gt;"",ISNUMBER($U212)),IF(COUNTIFS($AE$2:$AE$1001,$AE212,$U$2:$U$1001,$U212,$Y$2:$Y$1001,$Y212)&gt;1,"; possible duplicate",""),""))="","OK",MID(IF($AE212="","; no name or email","")&amp;IF(IFERROR(TRIM(INDEX($A212:$P212,MATCH(Settings!$B$13,$A$1:$P$1,0))&amp;""),"")="","; no hours",IF(NOT(ISNUMBER($AA212)),"; hours not a number",IF($AA212&lt;=0,"; hours zero or less",IF(AND(ISNUMBER(Settings!$D$3),$AA212&gt;Settings!$D$3),"; over "&amp;Settings!$D$3&amp;" hours",""))))&amp;IF(NOT(ISNUMBER($U212)),"; no date",IF($U212&gt;TODAY(),"; date in the future",""))&amp;IF(AND($AE212&lt;&gt;"",ISNUMBER($U212)),IF(COUNTIFS($AE$2:$AE$1001,$AE212,$U$2:$U$1001,$U212,$Y$2:$Y$1001,$Y212)&gt;1,"; possible duplicate",""),""),3,300)))</f>
        <v/>
      </c>
      <c r="AE212" s="26">
        <f>IF(IFERROR(TRIM(INDEX($A212:$P212,MATCH(Settings!$B$11,$A$1:$P$1,0))&amp;""),"")&lt;&gt;"",LOWER(IFERROR(TRIM(INDEX($A212:$P212,MATCH(Settings!$B$11,$A$1:$P$1,0))&amp;""),"")),LOWER(IFERROR(TRIM(INDEX($A212:$P212,MATCH(Settings!$B$10,$A$1:$P$1,0))&amp;""),"")))</f>
        <v/>
      </c>
      <c r="AF212" s="26">
        <f>IF($AE212="","",IF(COUNTIF($AE$2:$AE212,$AE212)=1,MAX($AF$1:$AF211)+1,""))</f>
        <v/>
      </c>
      <c r="AG212" s="26">
        <f>IF(OR($AE212="",NOT(ISNUMBER($V212))),"",IF(COUNTIFS($AE$2:$AE212,$AE212,$V$2:$V212,$V212)=1,1,0))</f>
        <v/>
      </c>
      <c r="AH212" s="26">
        <f>IF(ISNUMBER($U212),$U212,0)</f>
        <v/>
      </c>
    </row>
    <row r="213">
      <c r="R213" s="27" t="n"/>
      <c r="S213" s="27" t="n"/>
      <c r="U213" s="21">
        <f>IF(ISNUMBER(IFERROR(IF(TRIM(INDEX($A213:$P213,MATCH(Settings!$B$9,$A$1:$P$1,0))&amp;"")="","",IF(ISNUMBER(INDEX($A213:$P213,MATCH(Settings!$B$9,$A$1:$P$1,0))),INT(INDEX($A213:$P213,MATCH(Settings!$B$9,$A$1:$P$1,0))),DATE(VALUE(LEFT(INDEX($A213:$P213,MATCH(Settings!$B$9,$A$1:$P$1,0)),4)),VALUE(MID(INDEX($A213:$P213,MATCH(Settings!$B$9,$A$1:$P$1,0)),6,2)),VALUE(MID(INDEX($A213:$P213,MATCH(Settings!$B$9,$A$1:$P$1,0)),9,2))))),"")),IFERROR(IF(TRIM(INDEX($A213:$P213,MATCH(Settings!$B$9,$A$1:$P$1,0))&amp;"")="","",IF(ISNUMBER(INDEX($A213:$P213,MATCH(Settings!$B$9,$A$1:$P$1,0))),INT(INDEX($A213:$P213,MATCH(Settings!$B$9,$A$1:$P$1,0))),DATE(VALUE(LEFT(INDEX($A213:$P213,MATCH(Settings!$B$9,$A$1:$P$1,0)),4)),VALUE(MID(INDEX($A213:$P213,MATCH(Settings!$B$9,$A$1:$P$1,0)),6,2)),VALUE(MID(INDEX($A213:$P213,MATCH(Settings!$B$9,$A$1:$P$1,0)),9,2))))),""),IFERROR(INT(IFERROR(IF(ISNUMBER(INDEX($A213:$P213,MATCH(Settings!$B$8,$A$1:$P$1,0))),INDEX($A213:$P213,MATCH(Settings!$B$8,$A$1:$P$1,0)),DATE(VALUE(LEFT(IFERROR(TRIM(INDEX($A213:$P213,MATCH(Settings!$B$8,$A$1:$P$1,0))&amp;""),""),4)),VALUE(MID(IFERROR(TRIM(INDEX($A213:$P213,MATCH(Settings!$B$8,$A$1:$P$1,0))&amp;""),""),6,2)),VALUE(MID(IFERROR(TRIM(INDEX($A213:$P213,MATCH(Settings!$B$8,$A$1:$P$1,0))&amp;""),""),9,2)))+TIME(VALUE(MID(IFERROR(TRIM(INDEX($A213:$P213,MATCH(Settings!$B$8,$A$1:$P$1,0))&amp;""),""),12,2)),VALUE(MID(IFERROR(TRIM(INDEX($A213:$P213,MATCH(Settings!$B$8,$A$1:$P$1,0))&amp;""),""),15,2)),VALUE(MID(IFERROR(TRIM(INDEX($A213:$P213,MATCH(Settings!$B$8,$A$1:$P$1,0))&amp;""),""),18,2)))),"")),""))</f>
        <v/>
      </c>
      <c r="V213" s="22">
        <f>IF(ISNUMBER($U213),DATE(YEAR($U213),MONTH($U213),1),"")</f>
        <v/>
      </c>
      <c r="W213" s="23">
        <f>IF(IFERROR(TRIM(INDEX($A213:$P213,MATCH(Settings!$B$10,$A$1:$P$1,0))&amp;""),"")&lt;&gt;"",IFERROR(TRIM(INDEX($A213:$P213,MATCH(Settings!$B$10,$A$1:$P$1,0))&amp;""),""),IFERROR(TRIM(INDEX($A213:$P213,MATCH(Settings!$B$11,$A$1:$P$1,0))&amp;""),""))</f>
        <v/>
      </c>
      <c r="X213" s="23">
        <f>IFERROR(TRIM(INDEX($A213:$P213,MATCH(Settings!$B$11,$A$1:$P$1,0))&amp;""),"")</f>
        <v/>
      </c>
      <c r="Y213" s="23">
        <f>IFERROR(TRIM(INDEX($A213:$P213,MATCH(Settings!$B$12,$A$1:$P$1,0))&amp;""),"")</f>
        <v/>
      </c>
      <c r="Z213" s="23">
        <f>IFERROR(TRIM(INDEX($A213:$P213,MATCH(Settings!$B$15,$A$1:$P$1,0))&amp;""),"")</f>
        <v/>
      </c>
      <c r="AA213" s="24">
        <f>IFERROR(IF(TRIM(INDEX($A213:$P213,MATCH(Settings!$B$13,$A$1:$P$1,0))&amp;"")="","",VALUE(TRIM(INDEX($A213:$P213,MATCH(Settings!$B$13,$A$1:$P$1,0))&amp;""))),"")</f>
        <v/>
      </c>
      <c r="AB213" s="24">
        <f>IF(NOT(ISNUMBER($AA213)),"",IF(TRIM($R213&amp;"")="Yes",$AA213,0))</f>
        <v/>
      </c>
      <c r="AC213" s="25">
        <f>IF(OR(NOT(ISNUMBER($AB213)),NOT(ISNUMBER(Settings!$D$2))),"",$AB213*Settings!$D$2)</f>
        <v/>
      </c>
      <c r="AD213" s="23">
        <f>IF(AND($AE213="",IFERROR(TRIM(INDEX($A213:$P213,MATCH(Settings!$B$13,$A$1:$P$1,0))&amp;""),"")=""),"",IF((IF($AE213="","; no name or email","")&amp;IF(IFERROR(TRIM(INDEX($A213:$P213,MATCH(Settings!$B$13,$A$1:$P$1,0))&amp;""),"")="","; no hours",IF(NOT(ISNUMBER($AA213)),"; hours not a number",IF($AA213&lt;=0,"; hours zero or less",IF(AND(ISNUMBER(Settings!$D$3),$AA213&gt;Settings!$D$3),"; over "&amp;Settings!$D$3&amp;" hours",""))))&amp;IF(NOT(ISNUMBER($U213)),"; no date",IF($U213&gt;TODAY(),"; date in the future",""))&amp;IF(AND($AE213&lt;&gt;"",ISNUMBER($U213)),IF(COUNTIFS($AE$2:$AE$1001,$AE213,$U$2:$U$1001,$U213,$Y$2:$Y$1001,$Y213)&gt;1,"; possible duplicate",""),""))="","OK",MID(IF($AE213="","; no name or email","")&amp;IF(IFERROR(TRIM(INDEX($A213:$P213,MATCH(Settings!$B$13,$A$1:$P$1,0))&amp;""),"")="","; no hours",IF(NOT(ISNUMBER($AA213)),"; hours not a number",IF($AA213&lt;=0,"; hours zero or less",IF(AND(ISNUMBER(Settings!$D$3),$AA213&gt;Settings!$D$3),"; over "&amp;Settings!$D$3&amp;" hours",""))))&amp;IF(NOT(ISNUMBER($U213)),"; no date",IF($U213&gt;TODAY(),"; date in the future",""))&amp;IF(AND($AE213&lt;&gt;"",ISNUMBER($U213)),IF(COUNTIFS($AE$2:$AE$1001,$AE213,$U$2:$U$1001,$U213,$Y$2:$Y$1001,$Y213)&gt;1,"; possible duplicate",""),""),3,300)))</f>
        <v/>
      </c>
      <c r="AE213" s="26">
        <f>IF(IFERROR(TRIM(INDEX($A213:$P213,MATCH(Settings!$B$11,$A$1:$P$1,0))&amp;""),"")&lt;&gt;"",LOWER(IFERROR(TRIM(INDEX($A213:$P213,MATCH(Settings!$B$11,$A$1:$P$1,0))&amp;""),"")),LOWER(IFERROR(TRIM(INDEX($A213:$P213,MATCH(Settings!$B$10,$A$1:$P$1,0))&amp;""),"")))</f>
        <v/>
      </c>
      <c r="AF213" s="26">
        <f>IF($AE213="","",IF(COUNTIF($AE$2:$AE213,$AE213)=1,MAX($AF$1:$AF212)+1,""))</f>
        <v/>
      </c>
      <c r="AG213" s="26">
        <f>IF(OR($AE213="",NOT(ISNUMBER($V213))),"",IF(COUNTIFS($AE$2:$AE213,$AE213,$V$2:$V213,$V213)=1,1,0))</f>
        <v/>
      </c>
      <c r="AH213" s="26">
        <f>IF(ISNUMBER($U213),$U213,0)</f>
        <v/>
      </c>
    </row>
    <row r="214">
      <c r="R214" s="27" t="n"/>
      <c r="S214" s="27" t="n"/>
      <c r="U214" s="21">
        <f>IF(ISNUMBER(IFERROR(IF(TRIM(INDEX($A214:$P214,MATCH(Settings!$B$9,$A$1:$P$1,0))&amp;"")="","",IF(ISNUMBER(INDEX($A214:$P214,MATCH(Settings!$B$9,$A$1:$P$1,0))),INT(INDEX($A214:$P214,MATCH(Settings!$B$9,$A$1:$P$1,0))),DATE(VALUE(LEFT(INDEX($A214:$P214,MATCH(Settings!$B$9,$A$1:$P$1,0)),4)),VALUE(MID(INDEX($A214:$P214,MATCH(Settings!$B$9,$A$1:$P$1,0)),6,2)),VALUE(MID(INDEX($A214:$P214,MATCH(Settings!$B$9,$A$1:$P$1,0)),9,2))))),"")),IFERROR(IF(TRIM(INDEX($A214:$P214,MATCH(Settings!$B$9,$A$1:$P$1,0))&amp;"")="","",IF(ISNUMBER(INDEX($A214:$P214,MATCH(Settings!$B$9,$A$1:$P$1,0))),INT(INDEX($A214:$P214,MATCH(Settings!$B$9,$A$1:$P$1,0))),DATE(VALUE(LEFT(INDEX($A214:$P214,MATCH(Settings!$B$9,$A$1:$P$1,0)),4)),VALUE(MID(INDEX($A214:$P214,MATCH(Settings!$B$9,$A$1:$P$1,0)),6,2)),VALUE(MID(INDEX($A214:$P214,MATCH(Settings!$B$9,$A$1:$P$1,0)),9,2))))),""),IFERROR(INT(IFERROR(IF(ISNUMBER(INDEX($A214:$P214,MATCH(Settings!$B$8,$A$1:$P$1,0))),INDEX($A214:$P214,MATCH(Settings!$B$8,$A$1:$P$1,0)),DATE(VALUE(LEFT(IFERROR(TRIM(INDEX($A214:$P214,MATCH(Settings!$B$8,$A$1:$P$1,0))&amp;""),""),4)),VALUE(MID(IFERROR(TRIM(INDEX($A214:$P214,MATCH(Settings!$B$8,$A$1:$P$1,0))&amp;""),""),6,2)),VALUE(MID(IFERROR(TRIM(INDEX($A214:$P214,MATCH(Settings!$B$8,$A$1:$P$1,0))&amp;""),""),9,2)))+TIME(VALUE(MID(IFERROR(TRIM(INDEX($A214:$P214,MATCH(Settings!$B$8,$A$1:$P$1,0))&amp;""),""),12,2)),VALUE(MID(IFERROR(TRIM(INDEX($A214:$P214,MATCH(Settings!$B$8,$A$1:$P$1,0))&amp;""),""),15,2)),VALUE(MID(IFERROR(TRIM(INDEX($A214:$P214,MATCH(Settings!$B$8,$A$1:$P$1,0))&amp;""),""),18,2)))),"")),""))</f>
        <v/>
      </c>
      <c r="V214" s="22">
        <f>IF(ISNUMBER($U214),DATE(YEAR($U214),MONTH($U214),1),"")</f>
        <v/>
      </c>
      <c r="W214" s="23">
        <f>IF(IFERROR(TRIM(INDEX($A214:$P214,MATCH(Settings!$B$10,$A$1:$P$1,0))&amp;""),"")&lt;&gt;"",IFERROR(TRIM(INDEX($A214:$P214,MATCH(Settings!$B$10,$A$1:$P$1,0))&amp;""),""),IFERROR(TRIM(INDEX($A214:$P214,MATCH(Settings!$B$11,$A$1:$P$1,0))&amp;""),""))</f>
        <v/>
      </c>
      <c r="X214" s="23">
        <f>IFERROR(TRIM(INDEX($A214:$P214,MATCH(Settings!$B$11,$A$1:$P$1,0))&amp;""),"")</f>
        <v/>
      </c>
      <c r="Y214" s="23">
        <f>IFERROR(TRIM(INDEX($A214:$P214,MATCH(Settings!$B$12,$A$1:$P$1,0))&amp;""),"")</f>
        <v/>
      </c>
      <c r="Z214" s="23">
        <f>IFERROR(TRIM(INDEX($A214:$P214,MATCH(Settings!$B$15,$A$1:$P$1,0))&amp;""),"")</f>
        <v/>
      </c>
      <c r="AA214" s="24">
        <f>IFERROR(IF(TRIM(INDEX($A214:$P214,MATCH(Settings!$B$13,$A$1:$P$1,0))&amp;"")="","",VALUE(TRIM(INDEX($A214:$P214,MATCH(Settings!$B$13,$A$1:$P$1,0))&amp;""))),"")</f>
        <v/>
      </c>
      <c r="AB214" s="24">
        <f>IF(NOT(ISNUMBER($AA214)),"",IF(TRIM($R214&amp;"")="Yes",$AA214,0))</f>
        <v/>
      </c>
      <c r="AC214" s="25">
        <f>IF(OR(NOT(ISNUMBER($AB214)),NOT(ISNUMBER(Settings!$D$2))),"",$AB214*Settings!$D$2)</f>
        <v/>
      </c>
      <c r="AD214" s="23">
        <f>IF(AND($AE214="",IFERROR(TRIM(INDEX($A214:$P214,MATCH(Settings!$B$13,$A$1:$P$1,0))&amp;""),"")=""),"",IF((IF($AE214="","; no name or email","")&amp;IF(IFERROR(TRIM(INDEX($A214:$P214,MATCH(Settings!$B$13,$A$1:$P$1,0))&amp;""),"")="","; no hours",IF(NOT(ISNUMBER($AA214)),"; hours not a number",IF($AA214&lt;=0,"; hours zero or less",IF(AND(ISNUMBER(Settings!$D$3),$AA214&gt;Settings!$D$3),"; over "&amp;Settings!$D$3&amp;" hours",""))))&amp;IF(NOT(ISNUMBER($U214)),"; no date",IF($U214&gt;TODAY(),"; date in the future",""))&amp;IF(AND($AE214&lt;&gt;"",ISNUMBER($U214)),IF(COUNTIFS($AE$2:$AE$1001,$AE214,$U$2:$U$1001,$U214,$Y$2:$Y$1001,$Y214)&gt;1,"; possible duplicate",""),""))="","OK",MID(IF($AE214="","; no name or email","")&amp;IF(IFERROR(TRIM(INDEX($A214:$P214,MATCH(Settings!$B$13,$A$1:$P$1,0))&amp;""),"")="","; no hours",IF(NOT(ISNUMBER($AA214)),"; hours not a number",IF($AA214&lt;=0,"; hours zero or less",IF(AND(ISNUMBER(Settings!$D$3),$AA214&gt;Settings!$D$3),"; over "&amp;Settings!$D$3&amp;" hours",""))))&amp;IF(NOT(ISNUMBER($U214)),"; no date",IF($U214&gt;TODAY(),"; date in the future",""))&amp;IF(AND($AE214&lt;&gt;"",ISNUMBER($U214)),IF(COUNTIFS($AE$2:$AE$1001,$AE214,$U$2:$U$1001,$U214,$Y$2:$Y$1001,$Y214)&gt;1,"; possible duplicate",""),""),3,300)))</f>
        <v/>
      </c>
      <c r="AE214" s="26">
        <f>IF(IFERROR(TRIM(INDEX($A214:$P214,MATCH(Settings!$B$11,$A$1:$P$1,0))&amp;""),"")&lt;&gt;"",LOWER(IFERROR(TRIM(INDEX($A214:$P214,MATCH(Settings!$B$11,$A$1:$P$1,0))&amp;""),"")),LOWER(IFERROR(TRIM(INDEX($A214:$P214,MATCH(Settings!$B$10,$A$1:$P$1,0))&amp;""),"")))</f>
        <v/>
      </c>
      <c r="AF214" s="26">
        <f>IF($AE214="","",IF(COUNTIF($AE$2:$AE214,$AE214)=1,MAX($AF$1:$AF213)+1,""))</f>
        <v/>
      </c>
      <c r="AG214" s="26">
        <f>IF(OR($AE214="",NOT(ISNUMBER($V214))),"",IF(COUNTIFS($AE$2:$AE214,$AE214,$V$2:$V214,$V214)=1,1,0))</f>
        <v/>
      </c>
      <c r="AH214" s="26">
        <f>IF(ISNUMBER($U214),$U214,0)</f>
        <v/>
      </c>
    </row>
    <row r="215">
      <c r="R215" s="27" t="n"/>
      <c r="S215" s="27" t="n"/>
      <c r="U215" s="21">
        <f>IF(ISNUMBER(IFERROR(IF(TRIM(INDEX($A215:$P215,MATCH(Settings!$B$9,$A$1:$P$1,0))&amp;"")="","",IF(ISNUMBER(INDEX($A215:$P215,MATCH(Settings!$B$9,$A$1:$P$1,0))),INT(INDEX($A215:$P215,MATCH(Settings!$B$9,$A$1:$P$1,0))),DATE(VALUE(LEFT(INDEX($A215:$P215,MATCH(Settings!$B$9,$A$1:$P$1,0)),4)),VALUE(MID(INDEX($A215:$P215,MATCH(Settings!$B$9,$A$1:$P$1,0)),6,2)),VALUE(MID(INDEX($A215:$P215,MATCH(Settings!$B$9,$A$1:$P$1,0)),9,2))))),"")),IFERROR(IF(TRIM(INDEX($A215:$P215,MATCH(Settings!$B$9,$A$1:$P$1,0))&amp;"")="","",IF(ISNUMBER(INDEX($A215:$P215,MATCH(Settings!$B$9,$A$1:$P$1,0))),INT(INDEX($A215:$P215,MATCH(Settings!$B$9,$A$1:$P$1,0))),DATE(VALUE(LEFT(INDEX($A215:$P215,MATCH(Settings!$B$9,$A$1:$P$1,0)),4)),VALUE(MID(INDEX($A215:$P215,MATCH(Settings!$B$9,$A$1:$P$1,0)),6,2)),VALUE(MID(INDEX($A215:$P215,MATCH(Settings!$B$9,$A$1:$P$1,0)),9,2))))),""),IFERROR(INT(IFERROR(IF(ISNUMBER(INDEX($A215:$P215,MATCH(Settings!$B$8,$A$1:$P$1,0))),INDEX($A215:$P215,MATCH(Settings!$B$8,$A$1:$P$1,0)),DATE(VALUE(LEFT(IFERROR(TRIM(INDEX($A215:$P215,MATCH(Settings!$B$8,$A$1:$P$1,0))&amp;""),""),4)),VALUE(MID(IFERROR(TRIM(INDEX($A215:$P215,MATCH(Settings!$B$8,$A$1:$P$1,0))&amp;""),""),6,2)),VALUE(MID(IFERROR(TRIM(INDEX($A215:$P215,MATCH(Settings!$B$8,$A$1:$P$1,0))&amp;""),""),9,2)))+TIME(VALUE(MID(IFERROR(TRIM(INDEX($A215:$P215,MATCH(Settings!$B$8,$A$1:$P$1,0))&amp;""),""),12,2)),VALUE(MID(IFERROR(TRIM(INDEX($A215:$P215,MATCH(Settings!$B$8,$A$1:$P$1,0))&amp;""),""),15,2)),VALUE(MID(IFERROR(TRIM(INDEX($A215:$P215,MATCH(Settings!$B$8,$A$1:$P$1,0))&amp;""),""),18,2)))),"")),""))</f>
        <v/>
      </c>
      <c r="V215" s="22">
        <f>IF(ISNUMBER($U215),DATE(YEAR($U215),MONTH($U215),1),"")</f>
        <v/>
      </c>
      <c r="W215" s="23">
        <f>IF(IFERROR(TRIM(INDEX($A215:$P215,MATCH(Settings!$B$10,$A$1:$P$1,0))&amp;""),"")&lt;&gt;"",IFERROR(TRIM(INDEX($A215:$P215,MATCH(Settings!$B$10,$A$1:$P$1,0))&amp;""),""),IFERROR(TRIM(INDEX($A215:$P215,MATCH(Settings!$B$11,$A$1:$P$1,0))&amp;""),""))</f>
        <v/>
      </c>
      <c r="X215" s="23">
        <f>IFERROR(TRIM(INDEX($A215:$P215,MATCH(Settings!$B$11,$A$1:$P$1,0))&amp;""),"")</f>
        <v/>
      </c>
      <c r="Y215" s="23">
        <f>IFERROR(TRIM(INDEX($A215:$P215,MATCH(Settings!$B$12,$A$1:$P$1,0))&amp;""),"")</f>
        <v/>
      </c>
      <c r="Z215" s="23">
        <f>IFERROR(TRIM(INDEX($A215:$P215,MATCH(Settings!$B$15,$A$1:$P$1,0))&amp;""),"")</f>
        <v/>
      </c>
      <c r="AA215" s="24">
        <f>IFERROR(IF(TRIM(INDEX($A215:$P215,MATCH(Settings!$B$13,$A$1:$P$1,0))&amp;"")="","",VALUE(TRIM(INDEX($A215:$P215,MATCH(Settings!$B$13,$A$1:$P$1,0))&amp;""))),"")</f>
        <v/>
      </c>
      <c r="AB215" s="24">
        <f>IF(NOT(ISNUMBER($AA215)),"",IF(TRIM($R215&amp;"")="Yes",$AA215,0))</f>
        <v/>
      </c>
      <c r="AC215" s="25">
        <f>IF(OR(NOT(ISNUMBER($AB215)),NOT(ISNUMBER(Settings!$D$2))),"",$AB215*Settings!$D$2)</f>
        <v/>
      </c>
      <c r="AD215" s="23">
        <f>IF(AND($AE215="",IFERROR(TRIM(INDEX($A215:$P215,MATCH(Settings!$B$13,$A$1:$P$1,0))&amp;""),"")=""),"",IF((IF($AE215="","; no name or email","")&amp;IF(IFERROR(TRIM(INDEX($A215:$P215,MATCH(Settings!$B$13,$A$1:$P$1,0))&amp;""),"")="","; no hours",IF(NOT(ISNUMBER($AA215)),"; hours not a number",IF($AA215&lt;=0,"; hours zero or less",IF(AND(ISNUMBER(Settings!$D$3),$AA215&gt;Settings!$D$3),"; over "&amp;Settings!$D$3&amp;" hours",""))))&amp;IF(NOT(ISNUMBER($U215)),"; no date",IF($U215&gt;TODAY(),"; date in the future",""))&amp;IF(AND($AE215&lt;&gt;"",ISNUMBER($U215)),IF(COUNTIFS($AE$2:$AE$1001,$AE215,$U$2:$U$1001,$U215,$Y$2:$Y$1001,$Y215)&gt;1,"; possible duplicate",""),""))="","OK",MID(IF($AE215="","; no name or email","")&amp;IF(IFERROR(TRIM(INDEX($A215:$P215,MATCH(Settings!$B$13,$A$1:$P$1,0))&amp;""),"")="","; no hours",IF(NOT(ISNUMBER($AA215)),"; hours not a number",IF($AA215&lt;=0,"; hours zero or less",IF(AND(ISNUMBER(Settings!$D$3),$AA215&gt;Settings!$D$3),"; over "&amp;Settings!$D$3&amp;" hours",""))))&amp;IF(NOT(ISNUMBER($U215)),"; no date",IF($U215&gt;TODAY(),"; date in the future",""))&amp;IF(AND($AE215&lt;&gt;"",ISNUMBER($U215)),IF(COUNTIFS($AE$2:$AE$1001,$AE215,$U$2:$U$1001,$U215,$Y$2:$Y$1001,$Y215)&gt;1,"; possible duplicate",""),""),3,300)))</f>
        <v/>
      </c>
      <c r="AE215" s="26">
        <f>IF(IFERROR(TRIM(INDEX($A215:$P215,MATCH(Settings!$B$11,$A$1:$P$1,0))&amp;""),"")&lt;&gt;"",LOWER(IFERROR(TRIM(INDEX($A215:$P215,MATCH(Settings!$B$11,$A$1:$P$1,0))&amp;""),"")),LOWER(IFERROR(TRIM(INDEX($A215:$P215,MATCH(Settings!$B$10,$A$1:$P$1,0))&amp;""),"")))</f>
        <v/>
      </c>
      <c r="AF215" s="26">
        <f>IF($AE215="","",IF(COUNTIF($AE$2:$AE215,$AE215)=1,MAX($AF$1:$AF214)+1,""))</f>
        <v/>
      </c>
      <c r="AG215" s="26">
        <f>IF(OR($AE215="",NOT(ISNUMBER($V215))),"",IF(COUNTIFS($AE$2:$AE215,$AE215,$V$2:$V215,$V215)=1,1,0))</f>
        <v/>
      </c>
      <c r="AH215" s="26">
        <f>IF(ISNUMBER($U215),$U215,0)</f>
        <v/>
      </c>
    </row>
    <row r="216">
      <c r="R216" s="27" t="n"/>
      <c r="S216" s="27" t="n"/>
      <c r="U216" s="21">
        <f>IF(ISNUMBER(IFERROR(IF(TRIM(INDEX($A216:$P216,MATCH(Settings!$B$9,$A$1:$P$1,0))&amp;"")="","",IF(ISNUMBER(INDEX($A216:$P216,MATCH(Settings!$B$9,$A$1:$P$1,0))),INT(INDEX($A216:$P216,MATCH(Settings!$B$9,$A$1:$P$1,0))),DATE(VALUE(LEFT(INDEX($A216:$P216,MATCH(Settings!$B$9,$A$1:$P$1,0)),4)),VALUE(MID(INDEX($A216:$P216,MATCH(Settings!$B$9,$A$1:$P$1,0)),6,2)),VALUE(MID(INDEX($A216:$P216,MATCH(Settings!$B$9,$A$1:$P$1,0)),9,2))))),"")),IFERROR(IF(TRIM(INDEX($A216:$P216,MATCH(Settings!$B$9,$A$1:$P$1,0))&amp;"")="","",IF(ISNUMBER(INDEX($A216:$P216,MATCH(Settings!$B$9,$A$1:$P$1,0))),INT(INDEX($A216:$P216,MATCH(Settings!$B$9,$A$1:$P$1,0))),DATE(VALUE(LEFT(INDEX($A216:$P216,MATCH(Settings!$B$9,$A$1:$P$1,0)),4)),VALUE(MID(INDEX($A216:$P216,MATCH(Settings!$B$9,$A$1:$P$1,0)),6,2)),VALUE(MID(INDEX($A216:$P216,MATCH(Settings!$B$9,$A$1:$P$1,0)),9,2))))),""),IFERROR(INT(IFERROR(IF(ISNUMBER(INDEX($A216:$P216,MATCH(Settings!$B$8,$A$1:$P$1,0))),INDEX($A216:$P216,MATCH(Settings!$B$8,$A$1:$P$1,0)),DATE(VALUE(LEFT(IFERROR(TRIM(INDEX($A216:$P216,MATCH(Settings!$B$8,$A$1:$P$1,0))&amp;""),""),4)),VALUE(MID(IFERROR(TRIM(INDEX($A216:$P216,MATCH(Settings!$B$8,$A$1:$P$1,0))&amp;""),""),6,2)),VALUE(MID(IFERROR(TRIM(INDEX($A216:$P216,MATCH(Settings!$B$8,$A$1:$P$1,0))&amp;""),""),9,2)))+TIME(VALUE(MID(IFERROR(TRIM(INDEX($A216:$P216,MATCH(Settings!$B$8,$A$1:$P$1,0))&amp;""),""),12,2)),VALUE(MID(IFERROR(TRIM(INDEX($A216:$P216,MATCH(Settings!$B$8,$A$1:$P$1,0))&amp;""),""),15,2)),VALUE(MID(IFERROR(TRIM(INDEX($A216:$P216,MATCH(Settings!$B$8,$A$1:$P$1,0))&amp;""),""),18,2)))),"")),""))</f>
        <v/>
      </c>
      <c r="V216" s="22">
        <f>IF(ISNUMBER($U216),DATE(YEAR($U216),MONTH($U216),1),"")</f>
        <v/>
      </c>
      <c r="W216" s="23">
        <f>IF(IFERROR(TRIM(INDEX($A216:$P216,MATCH(Settings!$B$10,$A$1:$P$1,0))&amp;""),"")&lt;&gt;"",IFERROR(TRIM(INDEX($A216:$P216,MATCH(Settings!$B$10,$A$1:$P$1,0))&amp;""),""),IFERROR(TRIM(INDEX($A216:$P216,MATCH(Settings!$B$11,$A$1:$P$1,0))&amp;""),""))</f>
        <v/>
      </c>
      <c r="X216" s="23">
        <f>IFERROR(TRIM(INDEX($A216:$P216,MATCH(Settings!$B$11,$A$1:$P$1,0))&amp;""),"")</f>
        <v/>
      </c>
      <c r="Y216" s="23">
        <f>IFERROR(TRIM(INDEX($A216:$P216,MATCH(Settings!$B$12,$A$1:$P$1,0))&amp;""),"")</f>
        <v/>
      </c>
      <c r="Z216" s="23">
        <f>IFERROR(TRIM(INDEX($A216:$P216,MATCH(Settings!$B$15,$A$1:$P$1,0))&amp;""),"")</f>
        <v/>
      </c>
      <c r="AA216" s="24">
        <f>IFERROR(IF(TRIM(INDEX($A216:$P216,MATCH(Settings!$B$13,$A$1:$P$1,0))&amp;"")="","",VALUE(TRIM(INDEX($A216:$P216,MATCH(Settings!$B$13,$A$1:$P$1,0))&amp;""))),"")</f>
        <v/>
      </c>
      <c r="AB216" s="24">
        <f>IF(NOT(ISNUMBER($AA216)),"",IF(TRIM($R216&amp;"")="Yes",$AA216,0))</f>
        <v/>
      </c>
      <c r="AC216" s="25">
        <f>IF(OR(NOT(ISNUMBER($AB216)),NOT(ISNUMBER(Settings!$D$2))),"",$AB216*Settings!$D$2)</f>
        <v/>
      </c>
      <c r="AD216" s="23">
        <f>IF(AND($AE216="",IFERROR(TRIM(INDEX($A216:$P216,MATCH(Settings!$B$13,$A$1:$P$1,0))&amp;""),"")=""),"",IF((IF($AE216="","; no name or email","")&amp;IF(IFERROR(TRIM(INDEX($A216:$P216,MATCH(Settings!$B$13,$A$1:$P$1,0))&amp;""),"")="","; no hours",IF(NOT(ISNUMBER($AA216)),"; hours not a number",IF($AA216&lt;=0,"; hours zero or less",IF(AND(ISNUMBER(Settings!$D$3),$AA216&gt;Settings!$D$3),"; over "&amp;Settings!$D$3&amp;" hours",""))))&amp;IF(NOT(ISNUMBER($U216)),"; no date",IF($U216&gt;TODAY(),"; date in the future",""))&amp;IF(AND($AE216&lt;&gt;"",ISNUMBER($U216)),IF(COUNTIFS($AE$2:$AE$1001,$AE216,$U$2:$U$1001,$U216,$Y$2:$Y$1001,$Y216)&gt;1,"; possible duplicate",""),""))="","OK",MID(IF($AE216="","; no name or email","")&amp;IF(IFERROR(TRIM(INDEX($A216:$P216,MATCH(Settings!$B$13,$A$1:$P$1,0))&amp;""),"")="","; no hours",IF(NOT(ISNUMBER($AA216)),"; hours not a number",IF($AA216&lt;=0,"; hours zero or less",IF(AND(ISNUMBER(Settings!$D$3),$AA216&gt;Settings!$D$3),"; over "&amp;Settings!$D$3&amp;" hours",""))))&amp;IF(NOT(ISNUMBER($U216)),"; no date",IF($U216&gt;TODAY(),"; date in the future",""))&amp;IF(AND($AE216&lt;&gt;"",ISNUMBER($U216)),IF(COUNTIFS($AE$2:$AE$1001,$AE216,$U$2:$U$1001,$U216,$Y$2:$Y$1001,$Y216)&gt;1,"; possible duplicate",""),""),3,300)))</f>
        <v/>
      </c>
      <c r="AE216" s="26">
        <f>IF(IFERROR(TRIM(INDEX($A216:$P216,MATCH(Settings!$B$11,$A$1:$P$1,0))&amp;""),"")&lt;&gt;"",LOWER(IFERROR(TRIM(INDEX($A216:$P216,MATCH(Settings!$B$11,$A$1:$P$1,0))&amp;""),"")),LOWER(IFERROR(TRIM(INDEX($A216:$P216,MATCH(Settings!$B$10,$A$1:$P$1,0))&amp;""),"")))</f>
        <v/>
      </c>
      <c r="AF216" s="26">
        <f>IF($AE216="","",IF(COUNTIF($AE$2:$AE216,$AE216)=1,MAX($AF$1:$AF215)+1,""))</f>
        <v/>
      </c>
      <c r="AG216" s="26">
        <f>IF(OR($AE216="",NOT(ISNUMBER($V216))),"",IF(COUNTIFS($AE$2:$AE216,$AE216,$V$2:$V216,$V216)=1,1,0))</f>
        <v/>
      </c>
      <c r="AH216" s="26">
        <f>IF(ISNUMBER($U216),$U216,0)</f>
        <v/>
      </c>
    </row>
    <row r="217">
      <c r="R217" s="27" t="n"/>
      <c r="S217" s="27" t="n"/>
      <c r="U217" s="21">
        <f>IF(ISNUMBER(IFERROR(IF(TRIM(INDEX($A217:$P217,MATCH(Settings!$B$9,$A$1:$P$1,0))&amp;"")="","",IF(ISNUMBER(INDEX($A217:$P217,MATCH(Settings!$B$9,$A$1:$P$1,0))),INT(INDEX($A217:$P217,MATCH(Settings!$B$9,$A$1:$P$1,0))),DATE(VALUE(LEFT(INDEX($A217:$P217,MATCH(Settings!$B$9,$A$1:$P$1,0)),4)),VALUE(MID(INDEX($A217:$P217,MATCH(Settings!$B$9,$A$1:$P$1,0)),6,2)),VALUE(MID(INDEX($A217:$P217,MATCH(Settings!$B$9,$A$1:$P$1,0)),9,2))))),"")),IFERROR(IF(TRIM(INDEX($A217:$P217,MATCH(Settings!$B$9,$A$1:$P$1,0))&amp;"")="","",IF(ISNUMBER(INDEX($A217:$P217,MATCH(Settings!$B$9,$A$1:$P$1,0))),INT(INDEX($A217:$P217,MATCH(Settings!$B$9,$A$1:$P$1,0))),DATE(VALUE(LEFT(INDEX($A217:$P217,MATCH(Settings!$B$9,$A$1:$P$1,0)),4)),VALUE(MID(INDEX($A217:$P217,MATCH(Settings!$B$9,$A$1:$P$1,0)),6,2)),VALUE(MID(INDEX($A217:$P217,MATCH(Settings!$B$9,$A$1:$P$1,0)),9,2))))),""),IFERROR(INT(IFERROR(IF(ISNUMBER(INDEX($A217:$P217,MATCH(Settings!$B$8,$A$1:$P$1,0))),INDEX($A217:$P217,MATCH(Settings!$B$8,$A$1:$P$1,0)),DATE(VALUE(LEFT(IFERROR(TRIM(INDEX($A217:$P217,MATCH(Settings!$B$8,$A$1:$P$1,0))&amp;""),""),4)),VALUE(MID(IFERROR(TRIM(INDEX($A217:$P217,MATCH(Settings!$B$8,$A$1:$P$1,0))&amp;""),""),6,2)),VALUE(MID(IFERROR(TRIM(INDEX($A217:$P217,MATCH(Settings!$B$8,$A$1:$P$1,0))&amp;""),""),9,2)))+TIME(VALUE(MID(IFERROR(TRIM(INDEX($A217:$P217,MATCH(Settings!$B$8,$A$1:$P$1,0))&amp;""),""),12,2)),VALUE(MID(IFERROR(TRIM(INDEX($A217:$P217,MATCH(Settings!$B$8,$A$1:$P$1,0))&amp;""),""),15,2)),VALUE(MID(IFERROR(TRIM(INDEX($A217:$P217,MATCH(Settings!$B$8,$A$1:$P$1,0))&amp;""),""),18,2)))),"")),""))</f>
        <v/>
      </c>
      <c r="V217" s="22">
        <f>IF(ISNUMBER($U217),DATE(YEAR($U217),MONTH($U217),1),"")</f>
        <v/>
      </c>
      <c r="W217" s="23">
        <f>IF(IFERROR(TRIM(INDEX($A217:$P217,MATCH(Settings!$B$10,$A$1:$P$1,0))&amp;""),"")&lt;&gt;"",IFERROR(TRIM(INDEX($A217:$P217,MATCH(Settings!$B$10,$A$1:$P$1,0))&amp;""),""),IFERROR(TRIM(INDEX($A217:$P217,MATCH(Settings!$B$11,$A$1:$P$1,0))&amp;""),""))</f>
        <v/>
      </c>
      <c r="X217" s="23">
        <f>IFERROR(TRIM(INDEX($A217:$P217,MATCH(Settings!$B$11,$A$1:$P$1,0))&amp;""),"")</f>
        <v/>
      </c>
      <c r="Y217" s="23">
        <f>IFERROR(TRIM(INDEX($A217:$P217,MATCH(Settings!$B$12,$A$1:$P$1,0))&amp;""),"")</f>
        <v/>
      </c>
      <c r="Z217" s="23">
        <f>IFERROR(TRIM(INDEX($A217:$P217,MATCH(Settings!$B$15,$A$1:$P$1,0))&amp;""),"")</f>
        <v/>
      </c>
      <c r="AA217" s="24">
        <f>IFERROR(IF(TRIM(INDEX($A217:$P217,MATCH(Settings!$B$13,$A$1:$P$1,0))&amp;"")="","",VALUE(TRIM(INDEX($A217:$P217,MATCH(Settings!$B$13,$A$1:$P$1,0))&amp;""))),"")</f>
        <v/>
      </c>
      <c r="AB217" s="24">
        <f>IF(NOT(ISNUMBER($AA217)),"",IF(TRIM($R217&amp;"")="Yes",$AA217,0))</f>
        <v/>
      </c>
      <c r="AC217" s="25">
        <f>IF(OR(NOT(ISNUMBER($AB217)),NOT(ISNUMBER(Settings!$D$2))),"",$AB217*Settings!$D$2)</f>
        <v/>
      </c>
      <c r="AD217" s="23">
        <f>IF(AND($AE217="",IFERROR(TRIM(INDEX($A217:$P217,MATCH(Settings!$B$13,$A$1:$P$1,0))&amp;""),"")=""),"",IF((IF($AE217="","; no name or email","")&amp;IF(IFERROR(TRIM(INDEX($A217:$P217,MATCH(Settings!$B$13,$A$1:$P$1,0))&amp;""),"")="","; no hours",IF(NOT(ISNUMBER($AA217)),"; hours not a number",IF($AA217&lt;=0,"; hours zero or less",IF(AND(ISNUMBER(Settings!$D$3),$AA217&gt;Settings!$D$3),"; over "&amp;Settings!$D$3&amp;" hours",""))))&amp;IF(NOT(ISNUMBER($U217)),"; no date",IF($U217&gt;TODAY(),"; date in the future",""))&amp;IF(AND($AE217&lt;&gt;"",ISNUMBER($U217)),IF(COUNTIFS($AE$2:$AE$1001,$AE217,$U$2:$U$1001,$U217,$Y$2:$Y$1001,$Y217)&gt;1,"; possible duplicate",""),""))="","OK",MID(IF($AE217="","; no name or email","")&amp;IF(IFERROR(TRIM(INDEX($A217:$P217,MATCH(Settings!$B$13,$A$1:$P$1,0))&amp;""),"")="","; no hours",IF(NOT(ISNUMBER($AA217)),"; hours not a number",IF($AA217&lt;=0,"; hours zero or less",IF(AND(ISNUMBER(Settings!$D$3),$AA217&gt;Settings!$D$3),"; over "&amp;Settings!$D$3&amp;" hours",""))))&amp;IF(NOT(ISNUMBER($U217)),"; no date",IF($U217&gt;TODAY(),"; date in the future",""))&amp;IF(AND($AE217&lt;&gt;"",ISNUMBER($U217)),IF(COUNTIFS($AE$2:$AE$1001,$AE217,$U$2:$U$1001,$U217,$Y$2:$Y$1001,$Y217)&gt;1,"; possible duplicate",""),""),3,300)))</f>
        <v/>
      </c>
      <c r="AE217" s="26">
        <f>IF(IFERROR(TRIM(INDEX($A217:$P217,MATCH(Settings!$B$11,$A$1:$P$1,0))&amp;""),"")&lt;&gt;"",LOWER(IFERROR(TRIM(INDEX($A217:$P217,MATCH(Settings!$B$11,$A$1:$P$1,0))&amp;""),"")),LOWER(IFERROR(TRIM(INDEX($A217:$P217,MATCH(Settings!$B$10,$A$1:$P$1,0))&amp;""),"")))</f>
        <v/>
      </c>
      <c r="AF217" s="26">
        <f>IF($AE217="","",IF(COUNTIF($AE$2:$AE217,$AE217)=1,MAX($AF$1:$AF216)+1,""))</f>
        <v/>
      </c>
      <c r="AG217" s="26">
        <f>IF(OR($AE217="",NOT(ISNUMBER($V217))),"",IF(COUNTIFS($AE$2:$AE217,$AE217,$V$2:$V217,$V217)=1,1,0))</f>
        <v/>
      </c>
      <c r="AH217" s="26">
        <f>IF(ISNUMBER($U217),$U217,0)</f>
        <v/>
      </c>
    </row>
    <row r="218">
      <c r="R218" s="27" t="n"/>
      <c r="S218" s="27" t="n"/>
      <c r="U218" s="21">
        <f>IF(ISNUMBER(IFERROR(IF(TRIM(INDEX($A218:$P218,MATCH(Settings!$B$9,$A$1:$P$1,0))&amp;"")="","",IF(ISNUMBER(INDEX($A218:$P218,MATCH(Settings!$B$9,$A$1:$P$1,0))),INT(INDEX($A218:$P218,MATCH(Settings!$B$9,$A$1:$P$1,0))),DATE(VALUE(LEFT(INDEX($A218:$P218,MATCH(Settings!$B$9,$A$1:$P$1,0)),4)),VALUE(MID(INDEX($A218:$P218,MATCH(Settings!$B$9,$A$1:$P$1,0)),6,2)),VALUE(MID(INDEX($A218:$P218,MATCH(Settings!$B$9,$A$1:$P$1,0)),9,2))))),"")),IFERROR(IF(TRIM(INDEX($A218:$P218,MATCH(Settings!$B$9,$A$1:$P$1,0))&amp;"")="","",IF(ISNUMBER(INDEX($A218:$P218,MATCH(Settings!$B$9,$A$1:$P$1,0))),INT(INDEX($A218:$P218,MATCH(Settings!$B$9,$A$1:$P$1,0))),DATE(VALUE(LEFT(INDEX($A218:$P218,MATCH(Settings!$B$9,$A$1:$P$1,0)),4)),VALUE(MID(INDEX($A218:$P218,MATCH(Settings!$B$9,$A$1:$P$1,0)),6,2)),VALUE(MID(INDEX($A218:$P218,MATCH(Settings!$B$9,$A$1:$P$1,0)),9,2))))),""),IFERROR(INT(IFERROR(IF(ISNUMBER(INDEX($A218:$P218,MATCH(Settings!$B$8,$A$1:$P$1,0))),INDEX($A218:$P218,MATCH(Settings!$B$8,$A$1:$P$1,0)),DATE(VALUE(LEFT(IFERROR(TRIM(INDEX($A218:$P218,MATCH(Settings!$B$8,$A$1:$P$1,0))&amp;""),""),4)),VALUE(MID(IFERROR(TRIM(INDEX($A218:$P218,MATCH(Settings!$B$8,$A$1:$P$1,0))&amp;""),""),6,2)),VALUE(MID(IFERROR(TRIM(INDEX($A218:$P218,MATCH(Settings!$B$8,$A$1:$P$1,0))&amp;""),""),9,2)))+TIME(VALUE(MID(IFERROR(TRIM(INDEX($A218:$P218,MATCH(Settings!$B$8,$A$1:$P$1,0))&amp;""),""),12,2)),VALUE(MID(IFERROR(TRIM(INDEX($A218:$P218,MATCH(Settings!$B$8,$A$1:$P$1,0))&amp;""),""),15,2)),VALUE(MID(IFERROR(TRIM(INDEX($A218:$P218,MATCH(Settings!$B$8,$A$1:$P$1,0))&amp;""),""),18,2)))),"")),""))</f>
        <v/>
      </c>
      <c r="V218" s="22">
        <f>IF(ISNUMBER($U218),DATE(YEAR($U218),MONTH($U218),1),"")</f>
        <v/>
      </c>
      <c r="W218" s="23">
        <f>IF(IFERROR(TRIM(INDEX($A218:$P218,MATCH(Settings!$B$10,$A$1:$P$1,0))&amp;""),"")&lt;&gt;"",IFERROR(TRIM(INDEX($A218:$P218,MATCH(Settings!$B$10,$A$1:$P$1,0))&amp;""),""),IFERROR(TRIM(INDEX($A218:$P218,MATCH(Settings!$B$11,$A$1:$P$1,0))&amp;""),""))</f>
        <v/>
      </c>
      <c r="X218" s="23">
        <f>IFERROR(TRIM(INDEX($A218:$P218,MATCH(Settings!$B$11,$A$1:$P$1,0))&amp;""),"")</f>
        <v/>
      </c>
      <c r="Y218" s="23">
        <f>IFERROR(TRIM(INDEX($A218:$P218,MATCH(Settings!$B$12,$A$1:$P$1,0))&amp;""),"")</f>
        <v/>
      </c>
      <c r="Z218" s="23">
        <f>IFERROR(TRIM(INDEX($A218:$P218,MATCH(Settings!$B$15,$A$1:$P$1,0))&amp;""),"")</f>
        <v/>
      </c>
      <c r="AA218" s="24">
        <f>IFERROR(IF(TRIM(INDEX($A218:$P218,MATCH(Settings!$B$13,$A$1:$P$1,0))&amp;"")="","",VALUE(TRIM(INDEX($A218:$P218,MATCH(Settings!$B$13,$A$1:$P$1,0))&amp;""))),"")</f>
        <v/>
      </c>
      <c r="AB218" s="24">
        <f>IF(NOT(ISNUMBER($AA218)),"",IF(TRIM($R218&amp;"")="Yes",$AA218,0))</f>
        <v/>
      </c>
      <c r="AC218" s="25">
        <f>IF(OR(NOT(ISNUMBER($AB218)),NOT(ISNUMBER(Settings!$D$2))),"",$AB218*Settings!$D$2)</f>
        <v/>
      </c>
      <c r="AD218" s="23">
        <f>IF(AND($AE218="",IFERROR(TRIM(INDEX($A218:$P218,MATCH(Settings!$B$13,$A$1:$P$1,0))&amp;""),"")=""),"",IF((IF($AE218="","; no name or email","")&amp;IF(IFERROR(TRIM(INDEX($A218:$P218,MATCH(Settings!$B$13,$A$1:$P$1,0))&amp;""),"")="","; no hours",IF(NOT(ISNUMBER($AA218)),"; hours not a number",IF($AA218&lt;=0,"; hours zero or less",IF(AND(ISNUMBER(Settings!$D$3),$AA218&gt;Settings!$D$3),"; over "&amp;Settings!$D$3&amp;" hours",""))))&amp;IF(NOT(ISNUMBER($U218)),"; no date",IF($U218&gt;TODAY(),"; date in the future",""))&amp;IF(AND($AE218&lt;&gt;"",ISNUMBER($U218)),IF(COUNTIFS($AE$2:$AE$1001,$AE218,$U$2:$U$1001,$U218,$Y$2:$Y$1001,$Y218)&gt;1,"; possible duplicate",""),""))="","OK",MID(IF($AE218="","; no name or email","")&amp;IF(IFERROR(TRIM(INDEX($A218:$P218,MATCH(Settings!$B$13,$A$1:$P$1,0))&amp;""),"")="","; no hours",IF(NOT(ISNUMBER($AA218)),"; hours not a number",IF($AA218&lt;=0,"; hours zero or less",IF(AND(ISNUMBER(Settings!$D$3),$AA218&gt;Settings!$D$3),"; over "&amp;Settings!$D$3&amp;" hours",""))))&amp;IF(NOT(ISNUMBER($U218)),"; no date",IF($U218&gt;TODAY(),"; date in the future",""))&amp;IF(AND($AE218&lt;&gt;"",ISNUMBER($U218)),IF(COUNTIFS($AE$2:$AE$1001,$AE218,$U$2:$U$1001,$U218,$Y$2:$Y$1001,$Y218)&gt;1,"; possible duplicate",""),""),3,300)))</f>
        <v/>
      </c>
      <c r="AE218" s="26">
        <f>IF(IFERROR(TRIM(INDEX($A218:$P218,MATCH(Settings!$B$11,$A$1:$P$1,0))&amp;""),"")&lt;&gt;"",LOWER(IFERROR(TRIM(INDEX($A218:$P218,MATCH(Settings!$B$11,$A$1:$P$1,0))&amp;""),"")),LOWER(IFERROR(TRIM(INDEX($A218:$P218,MATCH(Settings!$B$10,$A$1:$P$1,0))&amp;""),"")))</f>
        <v/>
      </c>
      <c r="AF218" s="26">
        <f>IF($AE218="","",IF(COUNTIF($AE$2:$AE218,$AE218)=1,MAX($AF$1:$AF217)+1,""))</f>
        <v/>
      </c>
      <c r="AG218" s="26">
        <f>IF(OR($AE218="",NOT(ISNUMBER($V218))),"",IF(COUNTIFS($AE$2:$AE218,$AE218,$V$2:$V218,$V218)=1,1,0))</f>
        <v/>
      </c>
      <c r="AH218" s="26">
        <f>IF(ISNUMBER($U218),$U218,0)</f>
        <v/>
      </c>
    </row>
    <row r="219">
      <c r="R219" s="27" t="n"/>
      <c r="S219" s="27" t="n"/>
      <c r="U219" s="21">
        <f>IF(ISNUMBER(IFERROR(IF(TRIM(INDEX($A219:$P219,MATCH(Settings!$B$9,$A$1:$P$1,0))&amp;"")="","",IF(ISNUMBER(INDEX($A219:$P219,MATCH(Settings!$B$9,$A$1:$P$1,0))),INT(INDEX($A219:$P219,MATCH(Settings!$B$9,$A$1:$P$1,0))),DATE(VALUE(LEFT(INDEX($A219:$P219,MATCH(Settings!$B$9,$A$1:$P$1,0)),4)),VALUE(MID(INDEX($A219:$P219,MATCH(Settings!$B$9,$A$1:$P$1,0)),6,2)),VALUE(MID(INDEX($A219:$P219,MATCH(Settings!$B$9,$A$1:$P$1,0)),9,2))))),"")),IFERROR(IF(TRIM(INDEX($A219:$P219,MATCH(Settings!$B$9,$A$1:$P$1,0))&amp;"")="","",IF(ISNUMBER(INDEX($A219:$P219,MATCH(Settings!$B$9,$A$1:$P$1,0))),INT(INDEX($A219:$P219,MATCH(Settings!$B$9,$A$1:$P$1,0))),DATE(VALUE(LEFT(INDEX($A219:$P219,MATCH(Settings!$B$9,$A$1:$P$1,0)),4)),VALUE(MID(INDEX($A219:$P219,MATCH(Settings!$B$9,$A$1:$P$1,0)),6,2)),VALUE(MID(INDEX($A219:$P219,MATCH(Settings!$B$9,$A$1:$P$1,0)),9,2))))),""),IFERROR(INT(IFERROR(IF(ISNUMBER(INDEX($A219:$P219,MATCH(Settings!$B$8,$A$1:$P$1,0))),INDEX($A219:$P219,MATCH(Settings!$B$8,$A$1:$P$1,0)),DATE(VALUE(LEFT(IFERROR(TRIM(INDEX($A219:$P219,MATCH(Settings!$B$8,$A$1:$P$1,0))&amp;""),""),4)),VALUE(MID(IFERROR(TRIM(INDEX($A219:$P219,MATCH(Settings!$B$8,$A$1:$P$1,0))&amp;""),""),6,2)),VALUE(MID(IFERROR(TRIM(INDEX($A219:$P219,MATCH(Settings!$B$8,$A$1:$P$1,0))&amp;""),""),9,2)))+TIME(VALUE(MID(IFERROR(TRIM(INDEX($A219:$P219,MATCH(Settings!$B$8,$A$1:$P$1,0))&amp;""),""),12,2)),VALUE(MID(IFERROR(TRIM(INDEX($A219:$P219,MATCH(Settings!$B$8,$A$1:$P$1,0))&amp;""),""),15,2)),VALUE(MID(IFERROR(TRIM(INDEX($A219:$P219,MATCH(Settings!$B$8,$A$1:$P$1,0))&amp;""),""),18,2)))),"")),""))</f>
        <v/>
      </c>
      <c r="V219" s="22">
        <f>IF(ISNUMBER($U219),DATE(YEAR($U219),MONTH($U219),1),"")</f>
        <v/>
      </c>
      <c r="W219" s="23">
        <f>IF(IFERROR(TRIM(INDEX($A219:$P219,MATCH(Settings!$B$10,$A$1:$P$1,0))&amp;""),"")&lt;&gt;"",IFERROR(TRIM(INDEX($A219:$P219,MATCH(Settings!$B$10,$A$1:$P$1,0))&amp;""),""),IFERROR(TRIM(INDEX($A219:$P219,MATCH(Settings!$B$11,$A$1:$P$1,0))&amp;""),""))</f>
        <v/>
      </c>
      <c r="X219" s="23">
        <f>IFERROR(TRIM(INDEX($A219:$P219,MATCH(Settings!$B$11,$A$1:$P$1,0))&amp;""),"")</f>
        <v/>
      </c>
      <c r="Y219" s="23">
        <f>IFERROR(TRIM(INDEX($A219:$P219,MATCH(Settings!$B$12,$A$1:$P$1,0))&amp;""),"")</f>
        <v/>
      </c>
      <c r="Z219" s="23">
        <f>IFERROR(TRIM(INDEX($A219:$P219,MATCH(Settings!$B$15,$A$1:$P$1,0))&amp;""),"")</f>
        <v/>
      </c>
      <c r="AA219" s="24">
        <f>IFERROR(IF(TRIM(INDEX($A219:$P219,MATCH(Settings!$B$13,$A$1:$P$1,0))&amp;"")="","",VALUE(TRIM(INDEX($A219:$P219,MATCH(Settings!$B$13,$A$1:$P$1,0))&amp;""))),"")</f>
        <v/>
      </c>
      <c r="AB219" s="24">
        <f>IF(NOT(ISNUMBER($AA219)),"",IF(TRIM($R219&amp;"")="Yes",$AA219,0))</f>
        <v/>
      </c>
      <c r="AC219" s="25">
        <f>IF(OR(NOT(ISNUMBER($AB219)),NOT(ISNUMBER(Settings!$D$2))),"",$AB219*Settings!$D$2)</f>
        <v/>
      </c>
      <c r="AD219" s="23">
        <f>IF(AND($AE219="",IFERROR(TRIM(INDEX($A219:$P219,MATCH(Settings!$B$13,$A$1:$P$1,0))&amp;""),"")=""),"",IF((IF($AE219="","; no name or email","")&amp;IF(IFERROR(TRIM(INDEX($A219:$P219,MATCH(Settings!$B$13,$A$1:$P$1,0))&amp;""),"")="","; no hours",IF(NOT(ISNUMBER($AA219)),"; hours not a number",IF($AA219&lt;=0,"; hours zero or less",IF(AND(ISNUMBER(Settings!$D$3),$AA219&gt;Settings!$D$3),"; over "&amp;Settings!$D$3&amp;" hours",""))))&amp;IF(NOT(ISNUMBER($U219)),"; no date",IF($U219&gt;TODAY(),"; date in the future",""))&amp;IF(AND($AE219&lt;&gt;"",ISNUMBER($U219)),IF(COUNTIFS($AE$2:$AE$1001,$AE219,$U$2:$U$1001,$U219,$Y$2:$Y$1001,$Y219)&gt;1,"; possible duplicate",""),""))="","OK",MID(IF($AE219="","; no name or email","")&amp;IF(IFERROR(TRIM(INDEX($A219:$P219,MATCH(Settings!$B$13,$A$1:$P$1,0))&amp;""),"")="","; no hours",IF(NOT(ISNUMBER($AA219)),"; hours not a number",IF($AA219&lt;=0,"; hours zero or less",IF(AND(ISNUMBER(Settings!$D$3),$AA219&gt;Settings!$D$3),"; over "&amp;Settings!$D$3&amp;" hours",""))))&amp;IF(NOT(ISNUMBER($U219)),"; no date",IF($U219&gt;TODAY(),"; date in the future",""))&amp;IF(AND($AE219&lt;&gt;"",ISNUMBER($U219)),IF(COUNTIFS($AE$2:$AE$1001,$AE219,$U$2:$U$1001,$U219,$Y$2:$Y$1001,$Y219)&gt;1,"; possible duplicate",""),""),3,300)))</f>
        <v/>
      </c>
      <c r="AE219" s="26">
        <f>IF(IFERROR(TRIM(INDEX($A219:$P219,MATCH(Settings!$B$11,$A$1:$P$1,0))&amp;""),"")&lt;&gt;"",LOWER(IFERROR(TRIM(INDEX($A219:$P219,MATCH(Settings!$B$11,$A$1:$P$1,0))&amp;""),"")),LOWER(IFERROR(TRIM(INDEX($A219:$P219,MATCH(Settings!$B$10,$A$1:$P$1,0))&amp;""),"")))</f>
        <v/>
      </c>
      <c r="AF219" s="26">
        <f>IF($AE219="","",IF(COUNTIF($AE$2:$AE219,$AE219)=1,MAX($AF$1:$AF218)+1,""))</f>
        <v/>
      </c>
      <c r="AG219" s="26">
        <f>IF(OR($AE219="",NOT(ISNUMBER($V219))),"",IF(COUNTIFS($AE$2:$AE219,$AE219,$V$2:$V219,$V219)=1,1,0))</f>
        <v/>
      </c>
      <c r="AH219" s="26">
        <f>IF(ISNUMBER($U219),$U219,0)</f>
        <v/>
      </c>
    </row>
    <row r="220">
      <c r="R220" s="27" t="n"/>
      <c r="S220" s="27" t="n"/>
      <c r="U220" s="21">
        <f>IF(ISNUMBER(IFERROR(IF(TRIM(INDEX($A220:$P220,MATCH(Settings!$B$9,$A$1:$P$1,0))&amp;"")="","",IF(ISNUMBER(INDEX($A220:$P220,MATCH(Settings!$B$9,$A$1:$P$1,0))),INT(INDEX($A220:$P220,MATCH(Settings!$B$9,$A$1:$P$1,0))),DATE(VALUE(LEFT(INDEX($A220:$P220,MATCH(Settings!$B$9,$A$1:$P$1,0)),4)),VALUE(MID(INDEX($A220:$P220,MATCH(Settings!$B$9,$A$1:$P$1,0)),6,2)),VALUE(MID(INDEX($A220:$P220,MATCH(Settings!$B$9,$A$1:$P$1,0)),9,2))))),"")),IFERROR(IF(TRIM(INDEX($A220:$P220,MATCH(Settings!$B$9,$A$1:$P$1,0))&amp;"")="","",IF(ISNUMBER(INDEX($A220:$P220,MATCH(Settings!$B$9,$A$1:$P$1,0))),INT(INDEX($A220:$P220,MATCH(Settings!$B$9,$A$1:$P$1,0))),DATE(VALUE(LEFT(INDEX($A220:$P220,MATCH(Settings!$B$9,$A$1:$P$1,0)),4)),VALUE(MID(INDEX($A220:$P220,MATCH(Settings!$B$9,$A$1:$P$1,0)),6,2)),VALUE(MID(INDEX($A220:$P220,MATCH(Settings!$B$9,$A$1:$P$1,0)),9,2))))),""),IFERROR(INT(IFERROR(IF(ISNUMBER(INDEX($A220:$P220,MATCH(Settings!$B$8,$A$1:$P$1,0))),INDEX($A220:$P220,MATCH(Settings!$B$8,$A$1:$P$1,0)),DATE(VALUE(LEFT(IFERROR(TRIM(INDEX($A220:$P220,MATCH(Settings!$B$8,$A$1:$P$1,0))&amp;""),""),4)),VALUE(MID(IFERROR(TRIM(INDEX($A220:$P220,MATCH(Settings!$B$8,$A$1:$P$1,0))&amp;""),""),6,2)),VALUE(MID(IFERROR(TRIM(INDEX($A220:$P220,MATCH(Settings!$B$8,$A$1:$P$1,0))&amp;""),""),9,2)))+TIME(VALUE(MID(IFERROR(TRIM(INDEX($A220:$P220,MATCH(Settings!$B$8,$A$1:$P$1,0))&amp;""),""),12,2)),VALUE(MID(IFERROR(TRIM(INDEX($A220:$P220,MATCH(Settings!$B$8,$A$1:$P$1,0))&amp;""),""),15,2)),VALUE(MID(IFERROR(TRIM(INDEX($A220:$P220,MATCH(Settings!$B$8,$A$1:$P$1,0))&amp;""),""),18,2)))),"")),""))</f>
        <v/>
      </c>
      <c r="V220" s="22">
        <f>IF(ISNUMBER($U220),DATE(YEAR($U220),MONTH($U220),1),"")</f>
        <v/>
      </c>
      <c r="W220" s="23">
        <f>IF(IFERROR(TRIM(INDEX($A220:$P220,MATCH(Settings!$B$10,$A$1:$P$1,0))&amp;""),"")&lt;&gt;"",IFERROR(TRIM(INDEX($A220:$P220,MATCH(Settings!$B$10,$A$1:$P$1,0))&amp;""),""),IFERROR(TRIM(INDEX($A220:$P220,MATCH(Settings!$B$11,$A$1:$P$1,0))&amp;""),""))</f>
        <v/>
      </c>
      <c r="X220" s="23">
        <f>IFERROR(TRIM(INDEX($A220:$P220,MATCH(Settings!$B$11,$A$1:$P$1,0))&amp;""),"")</f>
        <v/>
      </c>
      <c r="Y220" s="23">
        <f>IFERROR(TRIM(INDEX($A220:$P220,MATCH(Settings!$B$12,$A$1:$P$1,0))&amp;""),"")</f>
        <v/>
      </c>
      <c r="Z220" s="23">
        <f>IFERROR(TRIM(INDEX($A220:$P220,MATCH(Settings!$B$15,$A$1:$P$1,0))&amp;""),"")</f>
        <v/>
      </c>
      <c r="AA220" s="24">
        <f>IFERROR(IF(TRIM(INDEX($A220:$P220,MATCH(Settings!$B$13,$A$1:$P$1,0))&amp;"")="","",VALUE(TRIM(INDEX($A220:$P220,MATCH(Settings!$B$13,$A$1:$P$1,0))&amp;""))),"")</f>
        <v/>
      </c>
      <c r="AB220" s="24">
        <f>IF(NOT(ISNUMBER($AA220)),"",IF(TRIM($R220&amp;"")="Yes",$AA220,0))</f>
        <v/>
      </c>
      <c r="AC220" s="25">
        <f>IF(OR(NOT(ISNUMBER($AB220)),NOT(ISNUMBER(Settings!$D$2))),"",$AB220*Settings!$D$2)</f>
        <v/>
      </c>
      <c r="AD220" s="23">
        <f>IF(AND($AE220="",IFERROR(TRIM(INDEX($A220:$P220,MATCH(Settings!$B$13,$A$1:$P$1,0))&amp;""),"")=""),"",IF((IF($AE220="","; no name or email","")&amp;IF(IFERROR(TRIM(INDEX($A220:$P220,MATCH(Settings!$B$13,$A$1:$P$1,0))&amp;""),"")="","; no hours",IF(NOT(ISNUMBER($AA220)),"; hours not a number",IF($AA220&lt;=0,"; hours zero or less",IF(AND(ISNUMBER(Settings!$D$3),$AA220&gt;Settings!$D$3),"; over "&amp;Settings!$D$3&amp;" hours",""))))&amp;IF(NOT(ISNUMBER($U220)),"; no date",IF($U220&gt;TODAY(),"; date in the future",""))&amp;IF(AND($AE220&lt;&gt;"",ISNUMBER($U220)),IF(COUNTIFS($AE$2:$AE$1001,$AE220,$U$2:$U$1001,$U220,$Y$2:$Y$1001,$Y220)&gt;1,"; possible duplicate",""),""))="","OK",MID(IF($AE220="","; no name or email","")&amp;IF(IFERROR(TRIM(INDEX($A220:$P220,MATCH(Settings!$B$13,$A$1:$P$1,0))&amp;""),"")="","; no hours",IF(NOT(ISNUMBER($AA220)),"; hours not a number",IF($AA220&lt;=0,"; hours zero or less",IF(AND(ISNUMBER(Settings!$D$3),$AA220&gt;Settings!$D$3),"; over "&amp;Settings!$D$3&amp;" hours",""))))&amp;IF(NOT(ISNUMBER($U220)),"; no date",IF($U220&gt;TODAY(),"; date in the future",""))&amp;IF(AND($AE220&lt;&gt;"",ISNUMBER($U220)),IF(COUNTIFS($AE$2:$AE$1001,$AE220,$U$2:$U$1001,$U220,$Y$2:$Y$1001,$Y220)&gt;1,"; possible duplicate",""),""),3,300)))</f>
        <v/>
      </c>
      <c r="AE220" s="26">
        <f>IF(IFERROR(TRIM(INDEX($A220:$P220,MATCH(Settings!$B$11,$A$1:$P$1,0))&amp;""),"")&lt;&gt;"",LOWER(IFERROR(TRIM(INDEX($A220:$P220,MATCH(Settings!$B$11,$A$1:$P$1,0))&amp;""),"")),LOWER(IFERROR(TRIM(INDEX($A220:$P220,MATCH(Settings!$B$10,$A$1:$P$1,0))&amp;""),"")))</f>
        <v/>
      </c>
      <c r="AF220" s="26">
        <f>IF($AE220="","",IF(COUNTIF($AE$2:$AE220,$AE220)=1,MAX($AF$1:$AF219)+1,""))</f>
        <v/>
      </c>
      <c r="AG220" s="26">
        <f>IF(OR($AE220="",NOT(ISNUMBER($V220))),"",IF(COUNTIFS($AE$2:$AE220,$AE220,$V$2:$V220,$V220)=1,1,0))</f>
        <v/>
      </c>
      <c r="AH220" s="26">
        <f>IF(ISNUMBER($U220),$U220,0)</f>
        <v/>
      </c>
    </row>
    <row r="221">
      <c r="R221" s="27" t="n"/>
      <c r="S221" s="27" t="n"/>
      <c r="U221" s="21">
        <f>IF(ISNUMBER(IFERROR(IF(TRIM(INDEX($A221:$P221,MATCH(Settings!$B$9,$A$1:$P$1,0))&amp;"")="","",IF(ISNUMBER(INDEX($A221:$P221,MATCH(Settings!$B$9,$A$1:$P$1,0))),INT(INDEX($A221:$P221,MATCH(Settings!$B$9,$A$1:$P$1,0))),DATE(VALUE(LEFT(INDEX($A221:$P221,MATCH(Settings!$B$9,$A$1:$P$1,0)),4)),VALUE(MID(INDEX($A221:$P221,MATCH(Settings!$B$9,$A$1:$P$1,0)),6,2)),VALUE(MID(INDEX($A221:$P221,MATCH(Settings!$B$9,$A$1:$P$1,0)),9,2))))),"")),IFERROR(IF(TRIM(INDEX($A221:$P221,MATCH(Settings!$B$9,$A$1:$P$1,0))&amp;"")="","",IF(ISNUMBER(INDEX($A221:$P221,MATCH(Settings!$B$9,$A$1:$P$1,0))),INT(INDEX($A221:$P221,MATCH(Settings!$B$9,$A$1:$P$1,0))),DATE(VALUE(LEFT(INDEX($A221:$P221,MATCH(Settings!$B$9,$A$1:$P$1,0)),4)),VALUE(MID(INDEX($A221:$P221,MATCH(Settings!$B$9,$A$1:$P$1,0)),6,2)),VALUE(MID(INDEX($A221:$P221,MATCH(Settings!$B$9,$A$1:$P$1,0)),9,2))))),""),IFERROR(INT(IFERROR(IF(ISNUMBER(INDEX($A221:$P221,MATCH(Settings!$B$8,$A$1:$P$1,0))),INDEX($A221:$P221,MATCH(Settings!$B$8,$A$1:$P$1,0)),DATE(VALUE(LEFT(IFERROR(TRIM(INDEX($A221:$P221,MATCH(Settings!$B$8,$A$1:$P$1,0))&amp;""),""),4)),VALUE(MID(IFERROR(TRIM(INDEX($A221:$P221,MATCH(Settings!$B$8,$A$1:$P$1,0))&amp;""),""),6,2)),VALUE(MID(IFERROR(TRIM(INDEX($A221:$P221,MATCH(Settings!$B$8,$A$1:$P$1,0))&amp;""),""),9,2)))+TIME(VALUE(MID(IFERROR(TRIM(INDEX($A221:$P221,MATCH(Settings!$B$8,$A$1:$P$1,0))&amp;""),""),12,2)),VALUE(MID(IFERROR(TRIM(INDEX($A221:$P221,MATCH(Settings!$B$8,$A$1:$P$1,0))&amp;""),""),15,2)),VALUE(MID(IFERROR(TRIM(INDEX($A221:$P221,MATCH(Settings!$B$8,$A$1:$P$1,0))&amp;""),""),18,2)))),"")),""))</f>
        <v/>
      </c>
      <c r="V221" s="22">
        <f>IF(ISNUMBER($U221),DATE(YEAR($U221),MONTH($U221),1),"")</f>
        <v/>
      </c>
      <c r="W221" s="23">
        <f>IF(IFERROR(TRIM(INDEX($A221:$P221,MATCH(Settings!$B$10,$A$1:$P$1,0))&amp;""),"")&lt;&gt;"",IFERROR(TRIM(INDEX($A221:$P221,MATCH(Settings!$B$10,$A$1:$P$1,0))&amp;""),""),IFERROR(TRIM(INDEX($A221:$P221,MATCH(Settings!$B$11,$A$1:$P$1,0))&amp;""),""))</f>
        <v/>
      </c>
      <c r="X221" s="23">
        <f>IFERROR(TRIM(INDEX($A221:$P221,MATCH(Settings!$B$11,$A$1:$P$1,0))&amp;""),"")</f>
        <v/>
      </c>
      <c r="Y221" s="23">
        <f>IFERROR(TRIM(INDEX($A221:$P221,MATCH(Settings!$B$12,$A$1:$P$1,0))&amp;""),"")</f>
        <v/>
      </c>
      <c r="Z221" s="23">
        <f>IFERROR(TRIM(INDEX($A221:$P221,MATCH(Settings!$B$15,$A$1:$P$1,0))&amp;""),"")</f>
        <v/>
      </c>
      <c r="AA221" s="24">
        <f>IFERROR(IF(TRIM(INDEX($A221:$P221,MATCH(Settings!$B$13,$A$1:$P$1,0))&amp;"")="","",VALUE(TRIM(INDEX($A221:$P221,MATCH(Settings!$B$13,$A$1:$P$1,0))&amp;""))),"")</f>
        <v/>
      </c>
      <c r="AB221" s="24">
        <f>IF(NOT(ISNUMBER($AA221)),"",IF(TRIM($R221&amp;"")="Yes",$AA221,0))</f>
        <v/>
      </c>
      <c r="AC221" s="25">
        <f>IF(OR(NOT(ISNUMBER($AB221)),NOT(ISNUMBER(Settings!$D$2))),"",$AB221*Settings!$D$2)</f>
        <v/>
      </c>
      <c r="AD221" s="23">
        <f>IF(AND($AE221="",IFERROR(TRIM(INDEX($A221:$P221,MATCH(Settings!$B$13,$A$1:$P$1,0))&amp;""),"")=""),"",IF((IF($AE221="","; no name or email","")&amp;IF(IFERROR(TRIM(INDEX($A221:$P221,MATCH(Settings!$B$13,$A$1:$P$1,0))&amp;""),"")="","; no hours",IF(NOT(ISNUMBER($AA221)),"; hours not a number",IF($AA221&lt;=0,"; hours zero or less",IF(AND(ISNUMBER(Settings!$D$3),$AA221&gt;Settings!$D$3),"; over "&amp;Settings!$D$3&amp;" hours",""))))&amp;IF(NOT(ISNUMBER($U221)),"; no date",IF($U221&gt;TODAY(),"; date in the future",""))&amp;IF(AND($AE221&lt;&gt;"",ISNUMBER($U221)),IF(COUNTIFS($AE$2:$AE$1001,$AE221,$U$2:$U$1001,$U221,$Y$2:$Y$1001,$Y221)&gt;1,"; possible duplicate",""),""))="","OK",MID(IF($AE221="","; no name or email","")&amp;IF(IFERROR(TRIM(INDEX($A221:$P221,MATCH(Settings!$B$13,$A$1:$P$1,0))&amp;""),"")="","; no hours",IF(NOT(ISNUMBER($AA221)),"; hours not a number",IF($AA221&lt;=0,"; hours zero or less",IF(AND(ISNUMBER(Settings!$D$3),$AA221&gt;Settings!$D$3),"; over "&amp;Settings!$D$3&amp;" hours",""))))&amp;IF(NOT(ISNUMBER($U221)),"; no date",IF($U221&gt;TODAY(),"; date in the future",""))&amp;IF(AND($AE221&lt;&gt;"",ISNUMBER($U221)),IF(COUNTIFS($AE$2:$AE$1001,$AE221,$U$2:$U$1001,$U221,$Y$2:$Y$1001,$Y221)&gt;1,"; possible duplicate",""),""),3,300)))</f>
        <v/>
      </c>
      <c r="AE221" s="26">
        <f>IF(IFERROR(TRIM(INDEX($A221:$P221,MATCH(Settings!$B$11,$A$1:$P$1,0))&amp;""),"")&lt;&gt;"",LOWER(IFERROR(TRIM(INDEX($A221:$P221,MATCH(Settings!$B$11,$A$1:$P$1,0))&amp;""),"")),LOWER(IFERROR(TRIM(INDEX($A221:$P221,MATCH(Settings!$B$10,$A$1:$P$1,0))&amp;""),"")))</f>
        <v/>
      </c>
      <c r="AF221" s="26">
        <f>IF($AE221="","",IF(COUNTIF($AE$2:$AE221,$AE221)=1,MAX($AF$1:$AF220)+1,""))</f>
        <v/>
      </c>
      <c r="AG221" s="26">
        <f>IF(OR($AE221="",NOT(ISNUMBER($V221))),"",IF(COUNTIFS($AE$2:$AE221,$AE221,$V$2:$V221,$V221)=1,1,0))</f>
        <v/>
      </c>
      <c r="AH221" s="26">
        <f>IF(ISNUMBER($U221),$U221,0)</f>
        <v/>
      </c>
    </row>
    <row r="222">
      <c r="R222" s="27" t="n"/>
      <c r="S222" s="27" t="n"/>
      <c r="U222" s="21">
        <f>IF(ISNUMBER(IFERROR(IF(TRIM(INDEX($A222:$P222,MATCH(Settings!$B$9,$A$1:$P$1,0))&amp;"")="","",IF(ISNUMBER(INDEX($A222:$P222,MATCH(Settings!$B$9,$A$1:$P$1,0))),INT(INDEX($A222:$P222,MATCH(Settings!$B$9,$A$1:$P$1,0))),DATE(VALUE(LEFT(INDEX($A222:$P222,MATCH(Settings!$B$9,$A$1:$P$1,0)),4)),VALUE(MID(INDEX($A222:$P222,MATCH(Settings!$B$9,$A$1:$P$1,0)),6,2)),VALUE(MID(INDEX($A222:$P222,MATCH(Settings!$B$9,$A$1:$P$1,0)),9,2))))),"")),IFERROR(IF(TRIM(INDEX($A222:$P222,MATCH(Settings!$B$9,$A$1:$P$1,0))&amp;"")="","",IF(ISNUMBER(INDEX($A222:$P222,MATCH(Settings!$B$9,$A$1:$P$1,0))),INT(INDEX($A222:$P222,MATCH(Settings!$B$9,$A$1:$P$1,0))),DATE(VALUE(LEFT(INDEX($A222:$P222,MATCH(Settings!$B$9,$A$1:$P$1,0)),4)),VALUE(MID(INDEX($A222:$P222,MATCH(Settings!$B$9,$A$1:$P$1,0)),6,2)),VALUE(MID(INDEX($A222:$P222,MATCH(Settings!$B$9,$A$1:$P$1,0)),9,2))))),""),IFERROR(INT(IFERROR(IF(ISNUMBER(INDEX($A222:$P222,MATCH(Settings!$B$8,$A$1:$P$1,0))),INDEX($A222:$P222,MATCH(Settings!$B$8,$A$1:$P$1,0)),DATE(VALUE(LEFT(IFERROR(TRIM(INDEX($A222:$P222,MATCH(Settings!$B$8,$A$1:$P$1,0))&amp;""),""),4)),VALUE(MID(IFERROR(TRIM(INDEX($A222:$P222,MATCH(Settings!$B$8,$A$1:$P$1,0))&amp;""),""),6,2)),VALUE(MID(IFERROR(TRIM(INDEX($A222:$P222,MATCH(Settings!$B$8,$A$1:$P$1,0))&amp;""),""),9,2)))+TIME(VALUE(MID(IFERROR(TRIM(INDEX($A222:$P222,MATCH(Settings!$B$8,$A$1:$P$1,0))&amp;""),""),12,2)),VALUE(MID(IFERROR(TRIM(INDEX($A222:$P222,MATCH(Settings!$B$8,$A$1:$P$1,0))&amp;""),""),15,2)),VALUE(MID(IFERROR(TRIM(INDEX($A222:$P222,MATCH(Settings!$B$8,$A$1:$P$1,0))&amp;""),""),18,2)))),"")),""))</f>
        <v/>
      </c>
      <c r="V222" s="22">
        <f>IF(ISNUMBER($U222),DATE(YEAR($U222),MONTH($U222),1),"")</f>
        <v/>
      </c>
      <c r="W222" s="23">
        <f>IF(IFERROR(TRIM(INDEX($A222:$P222,MATCH(Settings!$B$10,$A$1:$P$1,0))&amp;""),"")&lt;&gt;"",IFERROR(TRIM(INDEX($A222:$P222,MATCH(Settings!$B$10,$A$1:$P$1,0))&amp;""),""),IFERROR(TRIM(INDEX($A222:$P222,MATCH(Settings!$B$11,$A$1:$P$1,0))&amp;""),""))</f>
        <v/>
      </c>
      <c r="X222" s="23">
        <f>IFERROR(TRIM(INDEX($A222:$P222,MATCH(Settings!$B$11,$A$1:$P$1,0))&amp;""),"")</f>
        <v/>
      </c>
      <c r="Y222" s="23">
        <f>IFERROR(TRIM(INDEX($A222:$P222,MATCH(Settings!$B$12,$A$1:$P$1,0))&amp;""),"")</f>
        <v/>
      </c>
      <c r="Z222" s="23">
        <f>IFERROR(TRIM(INDEX($A222:$P222,MATCH(Settings!$B$15,$A$1:$P$1,0))&amp;""),"")</f>
        <v/>
      </c>
      <c r="AA222" s="24">
        <f>IFERROR(IF(TRIM(INDEX($A222:$P222,MATCH(Settings!$B$13,$A$1:$P$1,0))&amp;"")="","",VALUE(TRIM(INDEX($A222:$P222,MATCH(Settings!$B$13,$A$1:$P$1,0))&amp;""))),"")</f>
        <v/>
      </c>
      <c r="AB222" s="24">
        <f>IF(NOT(ISNUMBER($AA222)),"",IF(TRIM($R222&amp;"")="Yes",$AA222,0))</f>
        <v/>
      </c>
      <c r="AC222" s="25">
        <f>IF(OR(NOT(ISNUMBER($AB222)),NOT(ISNUMBER(Settings!$D$2))),"",$AB222*Settings!$D$2)</f>
        <v/>
      </c>
      <c r="AD222" s="23">
        <f>IF(AND($AE222="",IFERROR(TRIM(INDEX($A222:$P222,MATCH(Settings!$B$13,$A$1:$P$1,0))&amp;""),"")=""),"",IF((IF($AE222="","; no name or email","")&amp;IF(IFERROR(TRIM(INDEX($A222:$P222,MATCH(Settings!$B$13,$A$1:$P$1,0))&amp;""),"")="","; no hours",IF(NOT(ISNUMBER($AA222)),"; hours not a number",IF($AA222&lt;=0,"; hours zero or less",IF(AND(ISNUMBER(Settings!$D$3),$AA222&gt;Settings!$D$3),"; over "&amp;Settings!$D$3&amp;" hours",""))))&amp;IF(NOT(ISNUMBER($U222)),"; no date",IF($U222&gt;TODAY(),"; date in the future",""))&amp;IF(AND($AE222&lt;&gt;"",ISNUMBER($U222)),IF(COUNTIFS($AE$2:$AE$1001,$AE222,$U$2:$U$1001,$U222,$Y$2:$Y$1001,$Y222)&gt;1,"; possible duplicate",""),""))="","OK",MID(IF($AE222="","; no name or email","")&amp;IF(IFERROR(TRIM(INDEX($A222:$P222,MATCH(Settings!$B$13,$A$1:$P$1,0))&amp;""),"")="","; no hours",IF(NOT(ISNUMBER($AA222)),"; hours not a number",IF($AA222&lt;=0,"; hours zero or less",IF(AND(ISNUMBER(Settings!$D$3),$AA222&gt;Settings!$D$3),"; over "&amp;Settings!$D$3&amp;" hours",""))))&amp;IF(NOT(ISNUMBER($U222)),"; no date",IF($U222&gt;TODAY(),"; date in the future",""))&amp;IF(AND($AE222&lt;&gt;"",ISNUMBER($U222)),IF(COUNTIFS($AE$2:$AE$1001,$AE222,$U$2:$U$1001,$U222,$Y$2:$Y$1001,$Y222)&gt;1,"; possible duplicate",""),""),3,300)))</f>
        <v/>
      </c>
      <c r="AE222" s="26">
        <f>IF(IFERROR(TRIM(INDEX($A222:$P222,MATCH(Settings!$B$11,$A$1:$P$1,0))&amp;""),"")&lt;&gt;"",LOWER(IFERROR(TRIM(INDEX($A222:$P222,MATCH(Settings!$B$11,$A$1:$P$1,0))&amp;""),"")),LOWER(IFERROR(TRIM(INDEX($A222:$P222,MATCH(Settings!$B$10,$A$1:$P$1,0))&amp;""),"")))</f>
        <v/>
      </c>
      <c r="AF222" s="26">
        <f>IF($AE222="","",IF(COUNTIF($AE$2:$AE222,$AE222)=1,MAX($AF$1:$AF221)+1,""))</f>
        <v/>
      </c>
      <c r="AG222" s="26">
        <f>IF(OR($AE222="",NOT(ISNUMBER($V222))),"",IF(COUNTIFS($AE$2:$AE222,$AE222,$V$2:$V222,$V222)=1,1,0))</f>
        <v/>
      </c>
      <c r="AH222" s="26">
        <f>IF(ISNUMBER($U222),$U222,0)</f>
        <v/>
      </c>
    </row>
    <row r="223">
      <c r="R223" s="27" t="n"/>
      <c r="S223" s="27" t="n"/>
      <c r="U223" s="21">
        <f>IF(ISNUMBER(IFERROR(IF(TRIM(INDEX($A223:$P223,MATCH(Settings!$B$9,$A$1:$P$1,0))&amp;"")="","",IF(ISNUMBER(INDEX($A223:$P223,MATCH(Settings!$B$9,$A$1:$P$1,0))),INT(INDEX($A223:$P223,MATCH(Settings!$B$9,$A$1:$P$1,0))),DATE(VALUE(LEFT(INDEX($A223:$P223,MATCH(Settings!$B$9,$A$1:$P$1,0)),4)),VALUE(MID(INDEX($A223:$P223,MATCH(Settings!$B$9,$A$1:$P$1,0)),6,2)),VALUE(MID(INDEX($A223:$P223,MATCH(Settings!$B$9,$A$1:$P$1,0)),9,2))))),"")),IFERROR(IF(TRIM(INDEX($A223:$P223,MATCH(Settings!$B$9,$A$1:$P$1,0))&amp;"")="","",IF(ISNUMBER(INDEX($A223:$P223,MATCH(Settings!$B$9,$A$1:$P$1,0))),INT(INDEX($A223:$P223,MATCH(Settings!$B$9,$A$1:$P$1,0))),DATE(VALUE(LEFT(INDEX($A223:$P223,MATCH(Settings!$B$9,$A$1:$P$1,0)),4)),VALUE(MID(INDEX($A223:$P223,MATCH(Settings!$B$9,$A$1:$P$1,0)),6,2)),VALUE(MID(INDEX($A223:$P223,MATCH(Settings!$B$9,$A$1:$P$1,0)),9,2))))),""),IFERROR(INT(IFERROR(IF(ISNUMBER(INDEX($A223:$P223,MATCH(Settings!$B$8,$A$1:$P$1,0))),INDEX($A223:$P223,MATCH(Settings!$B$8,$A$1:$P$1,0)),DATE(VALUE(LEFT(IFERROR(TRIM(INDEX($A223:$P223,MATCH(Settings!$B$8,$A$1:$P$1,0))&amp;""),""),4)),VALUE(MID(IFERROR(TRIM(INDEX($A223:$P223,MATCH(Settings!$B$8,$A$1:$P$1,0))&amp;""),""),6,2)),VALUE(MID(IFERROR(TRIM(INDEX($A223:$P223,MATCH(Settings!$B$8,$A$1:$P$1,0))&amp;""),""),9,2)))+TIME(VALUE(MID(IFERROR(TRIM(INDEX($A223:$P223,MATCH(Settings!$B$8,$A$1:$P$1,0))&amp;""),""),12,2)),VALUE(MID(IFERROR(TRIM(INDEX($A223:$P223,MATCH(Settings!$B$8,$A$1:$P$1,0))&amp;""),""),15,2)),VALUE(MID(IFERROR(TRIM(INDEX($A223:$P223,MATCH(Settings!$B$8,$A$1:$P$1,0))&amp;""),""),18,2)))),"")),""))</f>
        <v/>
      </c>
      <c r="V223" s="22">
        <f>IF(ISNUMBER($U223),DATE(YEAR($U223),MONTH($U223),1),"")</f>
        <v/>
      </c>
      <c r="W223" s="23">
        <f>IF(IFERROR(TRIM(INDEX($A223:$P223,MATCH(Settings!$B$10,$A$1:$P$1,0))&amp;""),"")&lt;&gt;"",IFERROR(TRIM(INDEX($A223:$P223,MATCH(Settings!$B$10,$A$1:$P$1,0))&amp;""),""),IFERROR(TRIM(INDEX($A223:$P223,MATCH(Settings!$B$11,$A$1:$P$1,0))&amp;""),""))</f>
        <v/>
      </c>
      <c r="X223" s="23">
        <f>IFERROR(TRIM(INDEX($A223:$P223,MATCH(Settings!$B$11,$A$1:$P$1,0))&amp;""),"")</f>
        <v/>
      </c>
      <c r="Y223" s="23">
        <f>IFERROR(TRIM(INDEX($A223:$P223,MATCH(Settings!$B$12,$A$1:$P$1,0))&amp;""),"")</f>
        <v/>
      </c>
      <c r="Z223" s="23">
        <f>IFERROR(TRIM(INDEX($A223:$P223,MATCH(Settings!$B$15,$A$1:$P$1,0))&amp;""),"")</f>
        <v/>
      </c>
      <c r="AA223" s="24">
        <f>IFERROR(IF(TRIM(INDEX($A223:$P223,MATCH(Settings!$B$13,$A$1:$P$1,0))&amp;"")="","",VALUE(TRIM(INDEX($A223:$P223,MATCH(Settings!$B$13,$A$1:$P$1,0))&amp;""))),"")</f>
        <v/>
      </c>
      <c r="AB223" s="24">
        <f>IF(NOT(ISNUMBER($AA223)),"",IF(TRIM($R223&amp;"")="Yes",$AA223,0))</f>
        <v/>
      </c>
      <c r="AC223" s="25">
        <f>IF(OR(NOT(ISNUMBER($AB223)),NOT(ISNUMBER(Settings!$D$2))),"",$AB223*Settings!$D$2)</f>
        <v/>
      </c>
      <c r="AD223" s="23">
        <f>IF(AND($AE223="",IFERROR(TRIM(INDEX($A223:$P223,MATCH(Settings!$B$13,$A$1:$P$1,0))&amp;""),"")=""),"",IF((IF($AE223="","; no name or email","")&amp;IF(IFERROR(TRIM(INDEX($A223:$P223,MATCH(Settings!$B$13,$A$1:$P$1,0))&amp;""),"")="","; no hours",IF(NOT(ISNUMBER($AA223)),"; hours not a number",IF($AA223&lt;=0,"; hours zero or less",IF(AND(ISNUMBER(Settings!$D$3),$AA223&gt;Settings!$D$3),"; over "&amp;Settings!$D$3&amp;" hours",""))))&amp;IF(NOT(ISNUMBER($U223)),"; no date",IF($U223&gt;TODAY(),"; date in the future",""))&amp;IF(AND($AE223&lt;&gt;"",ISNUMBER($U223)),IF(COUNTIFS($AE$2:$AE$1001,$AE223,$U$2:$U$1001,$U223,$Y$2:$Y$1001,$Y223)&gt;1,"; possible duplicate",""),""))="","OK",MID(IF($AE223="","; no name or email","")&amp;IF(IFERROR(TRIM(INDEX($A223:$P223,MATCH(Settings!$B$13,$A$1:$P$1,0))&amp;""),"")="","; no hours",IF(NOT(ISNUMBER($AA223)),"; hours not a number",IF($AA223&lt;=0,"; hours zero or less",IF(AND(ISNUMBER(Settings!$D$3),$AA223&gt;Settings!$D$3),"; over "&amp;Settings!$D$3&amp;" hours",""))))&amp;IF(NOT(ISNUMBER($U223)),"; no date",IF($U223&gt;TODAY(),"; date in the future",""))&amp;IF(AND($AE223&lt;&gt;"",ISNUMBER($U223)),IF(COUNTIFS($AE$2:$AE$1001,$AE223,$U$2:$U$1001,$U223,$Y$2:$Y$1001,$Y223)&gt;1,"; possible duplicate",""),""),3,300)))</f>
        <v/>
      </c>
      <c r="AE223" s="26">
        <f>IF(IFERROR(TRIM(INDEX($A223:$P223,MATCH(Settings!$B$11,$A$1:$P$1,0))&amp;""),"")&lt;&gt;"",LOWER(IFERROR(TRIM(INDEX($A223:$P223,MATCH(Settings!$B$11,$A$1:$P$1,0))&amp;""),"")),LOWER(IFERROR(TRIM(INDEX($A223:$P223,MATCH(Settings!$B$10,$A$1:$P$1,0))&amp;""),"")))</f>
        <v/>
      </c>
      <c r="AF223" s="26">
        <f>IF($AE223="","",IF(COUNTIF($AE$2:$AE223,$AE223)=1,MAX($AF$1:$AF222)+1,""))</f>
        <v/>
      </c>
      <c r="AG223" s="26">
        <f>IF(OR($AE223="",NOT(ISNUMBER($V223))),"",IF(COUNTIFS($AE$2:$AE223,$AE223,$V$2:$V223,$V223)=1,1,0))</f>
        <v/>
      </c>
      <c r="AH223" s="26">
        <f>IF(ISNUMBER($U223),$U223,0)</f>
        <v/>
      </c>
    </row>
    <row r="224">
      <c r="R224" s="27" t="n"/>
      <c r="S224" s="27" t="n"/>
      <c r="U224" s="21">
        <f>IF(ISNUMBER(IFERROR(IF(TRIM(INDEX($A224:$P224,MATCH(Settings!$B$9,$A$1:$P$1,0))&amp;"")="","",IF(ISNUMBER(INDEX($A224:$P224,MATCH(Settings!$B$9,$A$1:$P$1,0))),INT(INDEX($A224:$P224,MATCH(Settings!$B$9,$A$1:$P$1,0))),DATE(VALUE(LEFT(INDEX($A224:$P224,MATCH(Settings!$B$9,$A$1:$P$1,0)),4)),VALUE(MID(INDEX($A224:$P224,MATCH(Settings!$B$9,$A$1:$P$1,0)),6,2)),VALUE(MID(INDEX($A224:$P224,MATCH(Settings!$B$9,$A$1:$P$1,0)),9,2))))),"")),IFERROR(IF(TRIM(INDEX($A224:$P224,MATCH(Settings!$B$9,$A$1:$P$1,0))&amp;"")="","",IF(ISNUMBER(INDEX($A224:$P224,MATCH(Settings!$B$9,$A$1:$P$1,0))),INT(INDEX($A224:$P224,MATCH(Settings!$B$9,$A$1:$P$1,0))),DATE(VALUE(LEFT(INDEX($A224:$P224,MATCH(Settings!$B$9,$A$1:$P$1,0)),4)),VALUE(MID(INDEX($A224:$P224,MATCH(Settings!$B$9,$A$1:$P$1,0)),6,2)),VALUE(MID(INDEX($A224:$P224,MATCH(Settings!$B$9,$A$1:$P$1,0)),9,2))))),""),IFERROR(INT(IFERROR(IF(ISNUMBER(INDEX($A224:$P224,MATCH(Settings!$B$8,$A$1:$P$1,0))),INDEX($A224:$P224,MATCH(Settings!$B$8,$A$1:$P$1,0)),DATE(VALUE(LEFT(IFERROR(TRIM(INDEX($A224:$P224,MATCH(Settings!$B$8,$A$1:$P$1,0))&amp;""),""),4)),VALUE(MID(IFERROR(TRIM(INDEX($A224:$P224,MATCH(Settings!$B$8,$A$1:$P$1,0))&amp;""),""),6,2)),VALUE(MID(IFERROR(TRIM(INDEX($A224:$P224,MATCH(Settings!$B$8,$A$1:$P$1,0))&amp;""),""),9,2)))+TIME(VALUE(MID(IFERROR(TRIM(INDEX($A224:$P224,MATCH(Settings!$B$8,$A$1:$P$1,0))&amp;""),""),12,2)),VALUE(MID(IFERROR(TRIM(INDEX($A224:$P224,MATCH(Settings!$B$8,$A$1:$P$1,0))&amp;""),""),15,2)),VALUE(MID(IFERROR(TRIM(INDEX($A224:$P224,MATCH(Settings!$B$8,$A$1:$P$1,0))&amp;""),""),18,2)))),"")),""))</f>
        <v/>
      </c>
      <c r="V224" s="22">
        <f>IF(ISNUMBER($U224),DATE(YEAR($U224),MONTH($U224),1),"")</f>
        <v/>
      </c>
      <c r="W224" s="23">
        <f>IF(IFERROR(TRIM(INDEX($A224:$P224,MATCH(Settings!$B$10,$A$1:$P$1,0))&amp;""),"")&lt;&gt;"",IFERROR(TRIM(INDEX($A224:$P224,MATCH(Settings!$B$10,$A$1:$P$1,0))&amp;""),""),IFERROR(TRIM(INDEX($A224:$P224,MATCH(Settings!$B$11,$A$1:$P$1,0))&amp;""),""))</f>
        <v/>
      </c>
      <c r="X224" s="23">
        <f>IFERROR(TRIM(INDEX($A224:$P224,MATCH(Settings!$B$11,$A$1:$P$1,0))&amp;""),"")</f>
        <v/>
      </c>
      <c r="Y224" s="23">
        <f>IFERROR(TRIM(INDEX($A224:$P224,MATCH(Settings!$B$12,$A$1:$P$1,0))&amp;""),"")</f>
        <v/>
      </c>
      <c r="Z224" s="23">
        <f>IFERROR(TRIM(INDEX($A224:$P224,MATCH(Settings!$B$15,$A$1:$P$1,0))&amp;""),"")</f>
        <v/>
      </c>
      <c r="AA224" s="24">
        <f>IFERROR(IF(TRIM(INDEX($A224:$P224,MATCH(Settings!$B$13,$A$1:$P$1,0))&amp;"")="","",VALUE(TRIM(INDEX($A224:$P224,MATCH(Settings!$B$13,$A$1:$P$1,0))&amp;""))),"")</f>
        <v/>
      </c>
      <c r="AB224" s="24">
        <f>IF(NOT(ISNUMBER($AA224)),"",IF(TRIM($R224&amp;"")="Yes",$AA224,0))</f>
        <v/>
      </c>
      <c r="AC224" s="25">
        <f>IF(OR(NOT(ISNUMBER($AB224)),NOT(ISNUMBER(Settings!$D$2))),"",$AB224*Settings!$D$2)</f>
        <v/>
      </c>
      <c r="AD224" s="23">
        <f>IF(AND($AE224="",IFERROR(TRIM(INDEX($A224:$P224,MATCH(Settings!$B$13,$A$1:$P$1,0))&amp;""),"")=""),"",IF((IF($AE224="","; no name or email","")&amp;IF(IFERROR(TRIM(INDEX($A224:$P224,MATCH(Settings!$B$13,$A$1:$P$1,0))&amp;""),"")="","; no hours",IF(NOT(ISNUMBER($AA224)),"; hours not a number",IF($AA224&lt;=0,"; hours zero or less",IF(AND(ISNUMBER(Settings!$D$3),$AA224&gt;Settings!$D$3),"; over "&amp;Settings!$D$3&amp;" hours",""))))&amp;IF(NOT(ISNUMBER($U224)),"; no date",IF($U224&gt;TODAY(),"; date in the future",""))&amp;IF(AND($AE224&lt;&gt;"",ISNUMBER($U224)),IF(COUNTIFS($AE$2:$AE$1001,$AE224,$U$2:$U$1001,$U224,$Y$2:$Y$1001,$Y224)&gt;1,"; possible duplicate",""),""))="","OK",MID(IF($AE224="","; no name or email","")&amp;IF(IFERROR(TRIM(INDEX($A224:$P224,MATCH(Settings!$B$13,$A$1:$P$1,0))&amp;""),"")="","; no hours",IF(NOT(ISNUMBER($AA224)),"; hours not a number",IF($AA224&lt;=0,"; hours zero or less",IF(AND(ISNUMBER(Settings!$D$3),$AA224&gt;Settings!$D$3),"; over "&amp;Settings!$D$3&amp;" hours",""))))&amp;IF(NOT(ISNUMBER($U224)),"; no date",IF($U224&gt;TODAY(),"; date in the future",""))&amp;IF(AND($AE224&lt;&gt;"",ISNUMBER($U224)),IF(COUNTIFS($AE$2:$AE$1001,$AE224,$U$2:$U$1001,$U224,$Y$2:$Y$1001,$Y224)&gt;1,"; possible duplicate",""),""),3,300)))</f>
        <v/>
      </c>
      <c r="AE224" s="26">
        <f>IF(IFERROR(TRIM(INDEX($A224:$P224,MATCH(Settings!$B$11,$A$1:$P$1,0))&amp;""),"")&lt;&gt;"",LOWER(IFERROR(TRIM(INDEX($A224:$P224,MATCH(Settings!$B$11,$A$1:$P$1,0))&amp;""),"")),LOWER(IFERROR(TRIM(INDEX($A224:$P224,MATCH(Settings!$B$10,$A$1:$P$1,0))&amp;""),"")))</f>
        <v/>
      </c>
      <c r="AF224" s="26">
        <f>IF($AE224="","",IF(COUNTIF($AE$2:$AE224,$AE224)=1,MAX($AF$1:$AF223)+1,""))</f>
        <v/>
      </c>
      <c r="AG224" s="26">
        <f>IF(OR($AE224="",NOT(ISNUMBER($V224))),"",IF(COUNTIFS($AE$2:$AE224,$AE224,$V$2:$V224,$V224)=1,1,0))</f>
        <v/>
      </c>
      <c r="AH224" s="26">
        <f>IF(ISNUMBER($U224),$U224,0)</f>
        <v/>
      </c>
    </row>
    <row r="225">
      <c r="R225" s="27" t="n"/>
      <c r="S225" s="27" t="n"/>
      <c r="U225" s="21">
        <f>IF(ISNUMBER(IFERROR(IF(TRIM(INDEX($A225:$P225,MATCH(Settings!$B$9,$A$1:$P$1,0))&amp;"")="","",IF(ISNUMBER(INDEX($A225:$P225,MATCH(Settings!$B$9,$A$1:$P$1,0))),INT(INDEX($A225:$P225,MATCH(Settings!$B$9,$A$1:$P$1,0))),DATE(VALUE(LEFT(INDEX($A225:$P225,MATCH(Settings!$B$9,$A$1:$P$1,0)),4)),VALUE(MID(INDEX($A225:$P225,MATCH(Settings!$B$9,$A$1:$P$1,0)),6,2)),VALUE(MID(INDEX($A225:$P225,MATCH(Settings!$B$9,$A$1:$P$1,0)),9,2))))),"")),IFERROR(IF(TRIM(INDEX($A225:$P225,MATCH(Settings!$B$9,$A$1:$P$1,0))&amp;"")="","",IF(ISNUMBER(INDEX($A225:$P225,MATCH(Settings!$B$9,$A$1:$P$1,0))),INT(INDEX($A225:$P225,MATCH(Settings!$B$9,$A$1:$P$1,0))),DATE(VALUE(LEFT(INDEX($A225:$P225,MATCH(Settings!$B$9,$A$1:$P$1,0)),4)),VALUE(MID(INDEX($A225:$P225,MATCH(Settings!$B$9,$A$1:$P$1,0)),6,2)),VALUE(MID(INDEX($A225:$P225,MATCH(Settings!$B$9,$A$1:$P$1,0)),9,2))))),""),IFERROR(INT(IFERROR(IF(ISNUMBER(INDEX($A225:$P225,MATCH(Settings!$B$8,$A$1:$P$1,0))),INDEX($A225:$P225,MATCH(Settings!$B$8,$A$1:$P$1,0)),DATE(VALUE(LEFT(IFERROR(TRIM(INDEX($A225:$P225,MATCH(Settings!$B$8,$A$1:$P$1,0))&amp;""),""),4)),VALUE(MID(IFERROR(TRIM(INDEX($A225:$P225,MATCH(Settings!$B$8,$A$1:$P$1,0))&amp;""),""),6,2)),VALUE(MID(IFERROR(TRIM(INDEX($A225:$P225,MATCH(Settings!$B$8,$A$1:$P$1,0))&amp;""),""),9,2)))+TIME(VALUE(MID(IFERROR(TRIM(INDEX($A225:$P225,MATCH(Settings!$B$8,$A$1:$P$1,0))&amp;""),""),12,2)),VALUE(MID(IFERROR(TRIM(INDEX($A225:$P225,MATCH(Settings!$B$8,$A$1:$P$1,0))&amp;""),""),15,2)),VALUE(MID(IFERROR(TRIM(INDEX($A225:$P225,MATCH(Settings!$B$8,$A$1:$P$1,0))&amp;""),""),18,2)))),"")),""))</f>
        <v/>
      </c>
      <c r="V225" s="22">
        <f>IF(ISNUMBER($U225),DATE(YEAR($U225),MONTH($U225),1),"")</f>
        <v/>
      </c>
      <c r="W225" s="23">
        <f>IF(IFERROR(TRIM(INDEX($A225:$P225,MATCH(Settings!$B$10,$A$1:$P$1,0))&amp;""),"")&lt;&gt;"",IFERROR(TRIM(INDEX($A225:$P225,MATCH(Settings!$B$10,$A$1:$P$1,0))&amp;""),""),IFERROR(TRIM(INDEX($A225:$P225,MATCH(Settings!$B$11,$A$1:$P$1,0))&amp;""),""))</f>
        <v/>
      </c>
      <c r="X225" s="23">
        <f>IFERROR(TRIM(INDEX($A225:$P225,MATCH(Settings!$B$11,$A$1:$P$1,0))&amp;""),"")</f>
        <v/>
      </c>
      <c r="Y225" s="23">
        <f>IFERROR(TRIM(INDEX($A225:$P225,MATCH(Settings!$B$12,$A$1:$P$1,0))&amp;""),"")</f>
        <v/>
      </c>
      <c r="Z225" s="23">
        <f>IFERROR(TRIM(INDEX($A225:$P225,MATCH(Settings!$B$15,$A$1:$P$1,0))&amp;""),"")</f>
        <v/>
      </c>
      <c r="AA225" s="24">
        <f>IFERROR(IF(TRIM(INDEX($A225:$P225,MATCH(Settings!$B$13,$A$1:$P$1,0))&amp;"")="","",VALUE(TRIM(INDEX($A225:$P225,MATCH(Settings!$B$13,$A$1:$P$1,0))&amp;""))),"")</f>
        <v/>
      </c>
      <c r="AB225" s="24">
        <f>IF(NOT(ISNUMBER($AA225)),"",IF(TRIM($R225&amp;"")="Yes",$AA225,0))</f>
        <v/>
      </c>
      <c r="AC225" s="25">
        <f>IF(OR(NOT(ISNUMBER($AB225)),NOT(ISNUMBER(Settings!$D$2))),"",$AB225*Settings!$D$2)</f>
        <v/>
      </c>
      <c r="AD225" s="23">
        <f>IF(AND($AE225="",IFERROR(TRIM(INDEX($A225:$P225,MATCH(Settings!$B$13,$A$1:$P$1,0))&amp;""),"")=""),"",IF((IF($AE225="","; no name or email","")&amp;IF(IFERROR(TRIM(INDEX($A225:$P225,MATCH(Settings!$B$13,$A$1:$P$1,0))&amp;""),"")="","; no hours",IF(NOT(ISNUMBER($AA225)),"; hours not a number",IF($AA225&lt;=0,"; hours zero or less",IF(AND(ISNUMBER(Settings!$D$3),$AA225&gt;Settings!$D$3),"; over "&amp;Settings!$D$3&amp;" hours",""))))&amp;IF(NOT(ISNUMBER($U225)),"; no date",IF($U225&gt;TODAY(),"; date in the future",""))&amp;IF(AND($AE225&lt;&gt;"",ISNUMBER($U225)),IF(COUNTIFS($AE$2:$AE$1001,$AE225,$U$2:$U$1001,$U225,$Y$2:$Y$1001,$Y225)&gt;1,"; possible duplicate",""),""))="","OK",MID(IF($AE225="","; no name or email","")&amp;IF(IFERROR(TRIM(INDEX($A225:$P225,MATCH(Settings!$B$13,$A$1:$P$1,0))&amp;""),"")="","; no hours",IF(NOT(ISNUMBER($AA225)),"; hours not a number",IF($AA225&lt;=0,"; hours zero or less",IF(AND(ISNUMBER(Settings!$D$3),$AA225&gt;Settings!$D$3),"; over "&amp;Settings!$D$3&amp;" hours",""))))&amp;IF(NOT(ISNUMBER($U225)),"; no date",IF($U225&gt;TODAY(),"; date in the future",""))&amp;IF(AND($AE225&lt;&gt;"",ISNUMBER($U225)),IF(COUNTIFS($AE$2:$AE$1001,$AE225,$U$2:$U$1001,$U225,$Y$2:$Y$1001,$Y225)&gt;1,"; possible duplicate",""),""),3,300)))</f>
        <v/>
      </c>
      <c r="AE225" s="26">
        <f>IF(IFERROR(TRIM(INDEX($A225:$P225,MATCH(Settings!$B$11,$A$1:$P$1,0))&amp;""),"")&lt;&gt;"",LOWER(IFERROR(TRIM(INDEX($A225:$P225,MATCH(Settings!$B$11,$A$1:$P$1,0))&amp;""),"")),LOWER(IFERROR(TRIM(INDEX($A225:$P225,MATCH(Settings!$B$10,$A$1:$P$1,0))&amp;""),"")))</f>
        <v/>
      </c>
      <c r="AF225" s="26">
        <f>IF($AE225="","",IF(COUNTIF($AE$2:$AE225,$AE225)=1,MAX($AF$1:$AF224)+1,""))</f>
        <v/>
      </c>
      <c r="AG225" s="26">
        <f>IF(OR($AE225="",NOT(ISNUMBER($V225))),"",IF(COUNTIFS($AE$2:$AE225,$AE225,$V$2:$V225,$V225)=1,1,0))</f>
        <v/>
      </c>
      <c r="AH225" s="26">
        <f>IF(ISNUMBER($U225),$U225,0)</f>
        <v/>
      </c>
    </row>
    <row r="226">
      <c r="R226" s="27" t="n"/>
      <c r="S226" s="27" t="n"/>
      <c r="U226" s="21">
        <f>IF(ISNUMBER(IFERROR(IF(TRIM(INDEX($A226:$P226,MATCH(Settings!$B$9,$A$1:$P$1,0))&amp;"")="","",IF(ISNUMBER(INDEX($A226:$P226,MATCH(Settings!$B$9,$A$1:$P$1,0))),INT(INDEX($A226:$P226,MATCH(Settings!$B$9,$A$1:$P$1,0))),DATE(VALUE(LEFT(INDEX($A226:$P226,MATCH(Settings!$B$9,$A$1:$P$1,0)),4)),VALUE(MID(INDEX($A226:$P226,MATCH(Settings!$B$9,$A$1:$P$1,0)),6,2)),VALUE(MID(INDEX($A226:$P226,MATCH(Settings!$B$9,$A$1:$P$1,0)),9,2))))),"")),IFERROR(IF(TRIM(INDEX($A226:$P226,MATCH(Settings!$B$9,$A$1:$P$1,0))&amp;"")="","",IF(ISNUMBER(INDEX($A226:$P226,MATCH(Settings!$B$9,$A$1:$P$1,0))),INT(INDEX($A226:$P226,MATCH(Settings!$B$9,$A$1:$P$1,0))),DATE(VALUE(LEFT(INDEX($A226:$P226,MATCH(Settings!$B$9,$A$1:$P$1,0)),4)),VALUE(MID(INDEX($A226:$P226,MATCH(Settings!$B$9,$A$1:$P$1,0)),6,2)),VALUE(MID(INDEX($A226:$P226,MATCH(Settings!$B$9,$A$1:$P$1,0)),9,2))))),""),IFERROR(INT(IFERROR(IF(ISNUMBER(INDEX($A226:$P226,MATCH(Settings!$B$8,$A$1:$P$1,0))),INDEX($A226:$P226,MATCH(Settings!$B$8,$A$1:$P$1,0)),DATE(VALUE(LEFT(IFERROR(TRIM(INDEX($A226:$P226,MATCH(Settings!$B$8,$A$1:$P$1,0))&amp;""),""),4)),VALUE(MID(IFERROR(TRIM(INDEX($A226:$P226,MATCH(Settings!$B$8,$A$1:$P$1,0))&amp;""),""),6,2)),VALUE(MID(IFERROR(TRIM(INDEX($A226:$P226,MATCH(Settings!$B$8,$A$1:$P$1,0))&amp;""),""),9,2)))+TIME(VALUE(MID(IFERROR(TRIM(INDEX($A226:$P226,MATCH(Settings!$B$8,$A$1:$P$1,0))&amp;""),""),12,2)),VALUE(MID(IFERROR(TRIM(INDEX($A226:$P226,MATCH(Settings!$B$8,$A$1:$P$1,0))&amp;""),""),15,2)),VALUE(MID(IFERROR(TRIM(INDEX($A226:$P226,MATCH(Settings!$B$8,$A$1:$P$1,0))&amp;""),""),18,2)))),"")),""))</f>
        <v/>
      </c>
      <c r="V226" s="22">
        <f>IF(ISNUMBER($U226),DATE(YEAR($U226),MONTH($U226),1),"")</f>
        <v/>
      </c>
      <c r="W226" s="23">
        <f>IF(IFERROR(TRIM(INDEX($A226:$P226,MATCH(Settings!$B$10,$A$1:$P$1,0))&amp;""),"")&lt;&gt;"",IFERROR(TRIM(INDEX($A226:$P226,MATCH(Settings!$B$10,$A$1:$P$1,0))&amp;""),""),IFERROR(TRIM(INDEX($A226:$P226,MATCH(Settings!$B$11,$A$1:$P$1,0))&amp;""),""))</f>
        <v/>
      </c>
      <c r="X226" s="23">
        <f>IFERROR(TRIM(INDEX($A226:$P226,MATCH(Settings!$B$11,$A$1:$P$1,0))&amp;""),"")</f>
        <v/>
      </c>
      <c r="Y226" s="23">
        <f>IFERROR(TRIM(INDEX($A226:$P226,MATCH(Settings!$B$12,$A$1:$P$1,0))&amp;""),"")</f>
        <v/>
      </c>
      <c r="Z226" s="23">
        <f>IFERROR(TRIM(INDEX($A226:$P226,MATCH(Settings!$B$15,$A$1:$P$1,0))&amp;""),"")</f>
        <v/>
      </c>
      <c r="AA226" s="24">
        <f>IFERROR(IF(TRIM(INDEX($A226:$P226,MATCH(Settings!$B$13,$A$1:$P$1,0))&amp;"")="","",VALUE(TRIM(INDEX($A226:$P226,MATCH(Settings!$B$13,$A$1:$P$1,0))&amp;""))),"")</f>
        <v/>
      </c>
      <c r="AB226" s="24">
        <f>IF(NOT(ISNUMBER($AA226)),"",IF(TRIM($R226&amp;"")="Yes",$AA226,0))</f>
        <v/>
      </c>
      <c r="AC226" s="25">
        <f>IF(OR(NOT(ISNUMBER($AB226)),NOT(ISNUMBER(Settings!$D$2))),"",$AB226*Settings!$D$2)</f>
        <v/>
      </c>
      <c r="AD226" s="23">
        <f>IF(AND($AE226="",IFERROR(TRIM(INDEX($A226:$P226,MATCH(Settings!$B$13,$A$1:$P$1,0))&amp;""),"")=""),"",IF((IF($AE226="","; no name or email","")&amp;IF(IFERROR(TRIM(INDEX($A226:$P226,MATCH(Settings!$B$13,$A$1:$P$1,0))&amp;""),"")="","; no hours",IF(NOT(ISNUMBER($AA226)),"; hours not a number",IF($AA226&lt;=0,"; hours zero or less",IF(AND(ISNUMBER(Settings!$D$3),$AA226&gt;Settings!$D$3),"; over "&amp;Settings!$D$3&amp;" hours",""))))&amp;IF(NOT(ISNUMBER($U226)),"; no date",IF($U226&gt;TODAY(),"; date in the future",""))&amp;IF(AND($AE226&lt;&gt;"",ISNUMBER($U226)),IF(COUNTIFS($AE$2:$AE$1001,$AE226,$U$2:$U$1001,$U226,$Y$2:$Y$1001,$Y226)&gt;1,"; possible duplicate",""),""))="","OK",MID(IF($AE226="","; no name or email","")&amp;IF(IFERROR(TRIM(INDEX($A226:$P226,MATCH(Settings!$B$13,$A$1:$P$1,0))&amp;""),"")="","; no hours",IF(NOT(ISNUMBER($AA226)),"; hours not a number",IF($AA226&lt;=0,"; hours zero or less",IF(AND(ISNUMBER(Settings!$D$3),$AA226&gt;Settings!$D$3),"; over "&amp;Settings!$D$3&amp;" hours",""))))&amp;IF(NOT(ISNUMBER($U226)),"; no date",IF($U226&gt;TODAY(),"; date in the future",""))&amp;IF(AND($AE226&lt;&gt;"",ISNUMBER($U226)),IF(COUNTIFS($AE$2:$AE$1001,$AE226,$U$2:$U$1001,$U226,$Y$2:$Y$1001,$Y226)&gt;1,"; possible duplicate",""),""),3,300)))</f>
        <v/>
      </c>
      <c r="AE226" s="26">
        <f>IF(IFERROR(TRIM(INDEX($A226:$P226,MATCH(Settings!$B$11,$A$1:$P$1,0))&amp;""),"")&lt;&gt;"",LOWER(IFERROR(TRIM(INDEX($A226:$P226,MATCH(Settings!$B$11,$A$1:$P$1,0))&amp;""),"")),LOWER(IFERROR(TRIM(INDEX($A226:$P226,MATCH(Settings!$B$10,$A$1:$P$1,0))&amp;""),"")))</f>
        <v/>
      </c>
      <c r="AF226" s="26">
        <f>IF($AE226="","",IF(COUNTIF($AE$2:$AE226,$AE226)=1,MAX($AF$1:$AF225)+1,""))</f>
        <v/>
      </c>
      <c r="AG226" s="26">
        <f>IF(OR($AE226="",NOT(ISNUMBER($V226))),"",IF(COUNTIFS($AE$2:$AE226,$AE226,$V$2:$V226,$V226)=1,1,0))</f>
        <v/>
      </c>
      <c r="AH226" s="26">
        <f>IF(ISNUMBER($U226),$U226,0)</f>
        <v/>
      </c>
    </row>
    <row r="227">
      <c r="R227" s="27" t="n"/>
      <c r="S227" s="27" t="n"/>
      <c r="U227" s="21">
        <f>IF(ISNUMBER(IFERROR(IF(TRIM(INDEX($A227:$P227,MATCH(Settings!$B$9,$A$1:$P$1,0))&amp;"")="","",IF(ISNUMBER(INDEX($A227:$P227,MATCH(Settings!$B$9,$A$1:$P$1,0))),INT(INDEX($A227:$P227,MATCH(Settings!$B$9,$A$1:$P$1,0))),DATE(VALUE(LEFT(INDEX($A227:$P227,MATCH(Settings!$B$9,$A$1:$P$1,0)),4)),VALUE(MID(INDEX($A227:$P227,MATCH(Settings!$B$9,$A$1:$P$1,0)),6,2)),VALUE(MID(INDEX($A227:$P227,MATCH(Settings!$B$9,$A$1:$P$1,0)),9,2))))),"")),IFERROR(IF(TRIM(INDEX($A227:$P227,MATCH(Settings!$B$9,$A$1:$P$1,0))&amp;"")="","",IF(ISNUMBER(INDEX($A227:$P227,MATCH(Settings!$B$9,$A$1:$P$1,0))),INT(INDEX($A227:$P227,MATCH(Settings!$B$9,$A$1:$P$1,0))),DATE(VALUE(LEFT(INDEX($A227:$P227,MATCH(Settings!$B$9,$A$1:$P$1,0)),4)),VALUE(MID(INDEX($A227:$P227,MATCH(Settings!$B$9,$A$1:$P$1,0)),6,2)),VALUE(MID(INDEX($A227:$P227,MATCH(Settings!$B$9,$A$1:$P$1,0)),9,2))))),""),IFERROR(INT(IFERROR(IF(ISNUMBER(INDEX($A227:$P227,MATCH(Settings!$B$8,$A$1:$P$1,0))),INDEX($A227:$P227,MATCH(Settings!$B$8,$A$1:$P$1,0)),DATE(VALUE(LEFT(IFERROR(TRIM(INDEX($A227:$P227,MATCH(Settings!$B$8,$A$1:$P$1,0))&amp;""),""),4)),VALUE(MID(IFERROR(TRIM(INDEX($A227:$P227,MATCH(Settings!$B$8,$A$1:$P$1,0))&amp;""),""),6,2)),VALUE(MID(IFERROR(TRIM(INDEX($A227:$P227,MATCH(Settings!$B$8,$A$1:$P$1,0))&amp;""),""),9,2)))+TIME(VALUE(MID(IFERROR(TRIM(INDEX($A227:$P227,MATCH(Settings!$B$8,$A$1:$P$1,0))&amp;""),""),12,2)),VALUE(MID(IFERROR(TRIM(INDEX($A227:$P227,MATCH(Settings!$B$8,$A$1:$P$1,0))&amp;""),""),15,2)),VALUE(MID(IFERROR(TRIM(INDEX($A227:$P227,MATCH(Settings!$B$8,$A$1:$P$1,0))&amp;""),""),18,2)))),"")),""))</f>
        <v/>
      </c>
      <c r="V227" s="22">
        <f>IF(ISNUMBER($U227),DATE(YEAR($U227),MONTH($U227),1),"")</f>
        <v/>
      </c>
      <c r="W227" s="23">
        <f>IF(IFERROR(TRIM(INDEX($A227:$P227,MATCH(Settings!$B$10,$A$1:$P$1,0))&amp;""),"")&lt;&gt;"",IFERROR(TRIM(INDEX($A227:$P227,MATCH(Settings!$B$10,$A$1:$P$1,0))&amp;""),""),IFERROR(TRIM(INDEX($A227:$P227,MATCH(Settings!$B$11,$A$1:$P$1,0))&amp;""),""))</f>
        <v/>
      </c>
      <c r="X227" s="23">
        <f>IFERROR(TRIM(INDEX($A227:$P227,MATCH(Settings!$B$11,$A$1:$P$1,0))&amp;""),"")</f>
        <v/>
      </c>
      <c r="Y227" s="23">
        <f>IFERROR(TRIM(INDEX($A227:$P227,MATCH(Settings!$B$12,$A$1:$P$1,0))&amp;""),"")</f>
        <v/>
      </c>
      <c r="Z227" s="23">
        <f>IFERROR(TRIM(INDEX($A227:$P227,MATCH(Settings!$B$15,$A$1:$P$1,0))&amp;""),"")</f>
        <v/>
      </c>
      <c r="AA227" s="24">
        <f>IFERROR(IF(TRIM(INDEX($A227:$P227,MATCH(Settings!$B$13,$A$1:$P$1,0))&amp;"")="","",VALUE(TRIM(INDEX($A227:$P227,MATCH(Settings!$B$13,$A$1:$P$1,0))&amp;""))),"")</f>
        <v/>
      </c>
      <c r="AB227" s="24">
        <f>IF(NOT(ISNUMBER($AA227)),"",IF(TRIM($R227&amp;"")="Yes",$AA227,0))</f>
        <v/>
      </c>
      <c r="AC227" s="25">
        <f>IF(OR(NOT(ISNUMBER($AB227)),NOT(ISNUMBER(Settings!$D$2))),"",$AB227*Settings!$D$2)</f>
        <v/>
      </c>
      <c r="AD227" s="23">
        <f>IF(AND($AE227="",IFERROR(TRIM(INDEX($A227:$P227,MATCH(Settings!$B$13,$A$1:$P$1,0))&amp;""),"")=""),"",IF((IF($AE227="","; no name or email","")&amp;IF(IFERROR(TRIM(INDEX($A227:$P227,MATCH(Settings!$B$13,$A$1:$P$1,0))&amp;""),"")="","; no hours",IF(NOT(ISNUMBER($AA227)),"; hours not a number",IF($AA227&lt;=0,"; hours zero or less",IF(AND(ISNUMBER(Settings!$D$3),$AA227&gt;Settings!$D$3),"; over "&amp;Settings!$D$3&amp;" hours",""))))&amp;IF(NOT(ISNUMBER($U227)),"; no date",IF($U227&gt;TODAY(),"; date in the future",""))&amp;IF(AND($AE227&lt;&gt;"",ISNUMBER($U227)),IF(COUNTIFS($AE$2:$AE$1001,$AE227,$U$2:$U$1001,$U227,$Y$2:$Y$1001,$Y227)&gt;1,"; possible duplicate",""),""))="","OK",MID(IF($AE227="","; no name or email","")&amp;IF(IFERROR(TRIM(INDEX($A227:$P227,MATCH(Settings!$B$13,$A$1:$P$1,0))&amp;""),"")="","; no hours",IF(NOT(ISNUMBER($AA227)),"; hours not a number",IF($AA227&lt;=0,"; hours zero or less",IF(AND(ISNUMBER(Settings!$D$3),$AA227&gt;Settings!$D$3),"; over "&amp;Settings!$D$3&amp;" hours",""))))&amp;IF(NOT(ISNUMBER($U227)),"; no date",IF($U227&gt;TODAY(),"; date in the future",""))&amp;IF(AND($AE227&lt;&gt;"",ISNUMBER($U227)),IF(COUNTIFS($AE$2:$AE$1001,$AE227,$U$2:$U$1001,$U227,$Y$2:$Y$1001,$Y227)&gt;1,"; possible duplicate",""),""),3,300)))</f>
        <v/>
      </c>
      <c r="AE227" s="26">
        <f>IF(IFERROR(TRIM(INDEX($A227:$P227,MATCH(Settings!$B$11,$A$1:$P$1,0))&amp;""),"")&lt;&gt;"",LOWER(IFERROR(TRIM(INDEX($A227:$P227,MATCH(Settings!$B$11,$A$1:$P$1,0))&amp;""),"")),LOWER(IFERROR(TRIM(INDEX($A227:$P227,MATCH(Settings!$B$10,$A$1:$P$1,0))&amp;""),"")))</f>
        <v/>
      </c>
      <c r="AF227" s="26">
        <f>IF($AE227="","",IF(COUNTIF($AE$2:$AE227,$AE227)=1,MAX($AF$1:$AF226)+1,""))</f>
        <v/>
      </c>
      <c r="AG227" s="26">
        <f>IF(OR($AE227="",NOT(ISNUMBER($V227))),"",IF(COUNTIFS($AE$2:$AE227,$AE227,$V$2:$V227,$V227)=1,1,0))</f>
        <v/>
      </c>
      <c r="AH227" s="26">
        <f>IF(ISNUMBER($U227),$U227,0)</f>
        <v/>
      </c>
    </row>
    <row r="228">
      <c r="R228" s="27" t="n"/>
      <c r="S228" s="27" t="n"/>
      <c r="U228" s="21">
        <f>IF(ISNUMBER(IFERROR(IF(TRIM(INDEX($A228:$P228,MATCH(Settings!$B$9,$A$1:$P$1,0))&amp;"")="","",IF(ISNUMBER(INDEX($A228:$P228,MATCH(Settings!$B$9,$A$1:$P$1,0))),INT(INDEX($A228:$P228,MATCH(Settings!$B$9,$A$1:$P$1,0))),DATE(VALUE(LEFT(INDEX($A228:$P228,MATCH(Settings!$B$9,$A$1:$P$1,0)),4)),VALUE(MID(INDEX($A228:$P228,MATCH(Settings!$B$9,$A$1:$P$1,0)),6,2)),VALUE(MID(INDEX($A228:$P228,MATCH(Settings!$B$9,$A$1:$P$1,0)),9,2))))),"")),IFERROR(IF(TRIM(INDEX($A228:$P228,MATCH(Settings!$B$9,$A$1:$P$1,0))&amp;"")="","",IF(ISNUMBER(INDEX($A228:$P228,MATCH(Settings!$B$9,$A$1:$P$1,0))),INT(INDEX($A228:$P228,MATCH(Settings!$B$9,$A$1:$P$1,0))),DATE(VALUE(LEFT(INDEX($A228:$P228,MATCH(Settings!$B$9,$A$1:$P$1,0)),4)),VALUE(MID(INDEX($A228:$P228,MATCH(Settings!$B$9,$A$1:$P$1,0)),6,2)),VALUE(MID(INDEX($A228:$P228,MATCH(Settings!$B$9,$A$1:$P$1,0)),9,2))))),""),IFERROR(INT(IFERROR(IF(ISNUMBER(INDEX($A228:$P228,MATCH(Settings!$B$8,$A$1:$P$1,0))),INDEX($A228:$P228,MATCH(Settings!$B$8,$A$1:$P$1,0)),DATE(VALUE(LEFT(IFERROR(TRIM(INDEX($A228:$P228,MATCH(Settings!$B$8,$A$1:$P$1,0))&amp;""),""),4)),VALUE(MID(IFERROR(TRIM(INDEX($A228:$P228,MATCH(Settings!$B$8,$A$1:$P$1,0))&amp;""),""),6,2)),VALUE(MID(IFERROR(TRIM(INDEX($A228:$P228,MATCH(Settings!$B$8,$A$1:$P$1,0))&amp;""),""),9,2)))+TIME(VALUE(MID(IFERROR(TRIM(INDEX($A228:$P228,MATCH(Settings!$B$8,$A$1:$P$1,0))&amp;""),""),12,2)),VALUE(MID(IFERROR(TRIM(INDEX($A228:$P228,MATCH(Settings!$B$8,$A$1:$P$1,0))&amp;""),""),15,2)),VALUE(MID(IFERROR(TRIM(INDEX($A228:$P228,MATCH(Settings!$B$8,$A$1:$P$1,0))&amp;""),""),18,2)))),"")),""))</f>
        <v/>
      </c>
      <c r="V228" s="22">
        <f>IF(ISNUMBER($U228),DATE(YEAR($U228),MONTH($U228),1),"")</f>
        <v/>
      </c>
      <c r="W228" s="23">
        <f>IF(IFERROR(TRIM(INDEX($A228:$P228,MATCH(Settings!$B$10,$A$1:$P$1,0))&amp;""),"")&lt;&gt;"",IFERROR(TRIM(INDEX($A228:$P228,MATCH(Settings!$B$10,$A$1:$P$1,0))&amp;""),""),IFERROR(TRIM(INDEX($A228:$P228,MATCH(Settings!$B$11,$A$1:$P$1,0))&amp;""),""))</f>
        <v/>
      </c>
      <c r="X228" s="23">
        <f>IFERROR(TRIM(INDEX($A228:$P228,MATCH(Settings!$B$11,$A$1:$P$1,0))&amp;""),"")</f>
        <v/>
      </c>
      <c r="Y228" s="23">
        <f>IFERROR(TRIM(INDEX($A228:$P228,MATCH(Settings!$B$12,$A$1:$P$1,0))&amp;""),"")</f>
        <v/>
      </c>
      <c r="Z228" s="23">
        <f>IFERROR(TRIM(INDEX($A228:$P228,MATCH(Settings!$B$15,$A$1:$P$1,0))&amp;""),"")</f>
        <v/>
      </c>
      <c r="AA228" s="24">
        <f>IFERROR(IF(TRIM(INDEX($A228:$P228,MATCH(Settings!$B$13,$A$1:$P$1,0))&amp;"")="","",VALUE(TRIM(INDEX($A228:$P228,MATCH(Settings!$B$13,$A$1:$P$1,0))&amp;""))),"")</f>
        <v/>
      </c>
      <c r="AB228" s="24">
        <f>IF(NOT(ISNUMBER($AA228)),"",IF(TRIM($R228&amp;"")="Yes",$AA228,0))</f>
        <v/>
      </c>
      <c r="AC228" s="25">
        <f>IF(OR(NOT(ISNUMBER($AB228)),NOT(ISNUMBER(Settings!$D$2))),"",$AB228*Settings!$D$2)</f>
        <v/>
      </c>
      <c r="AD228" s="23">
        <f>IF(AND($AE228="",IFERROR(TRIM(INDEX($A228:$P228,MATCH(Settings!$B$13,$A$1:$P$1,0))&amp;""),"")=""),"",IF((IF($AE228="","; no name or email","")&amp;IF(IFERROR(TRIM(INDEX($A228:$P228,MATCH(Settings!$B$13,$A$1:$P$1,0))&amp;""),"")="","; no hours",IF(NOT(ISNUMBER($AA228)),"; hours not a number",IF($AA228&lt;=0,"; hours zero or less",IF(AND(ISNUMBER(Settings!$D$3),$AA228&gt;Settings!$D$3),"; over "&amp;Settings!$D$3&amp;" hours",""))))&amp;IF(NOT(ISNUMBER($U228)),"; no date",IF($U228&gt;TODAY(),"; date in the future",""))&amp;IF(AND($AE228&lt;&gt;"",ISNUMBER($U228)),IF(COUNTIFS($AE$2:$AE$1001,$AE228,$U$2:$U$1001,$U228,$Y$2:$Y$1001,$Y228)&gt;1,"; possible duplicate",""),""))="","OK",MID(IF($AE228="","; no name or email","")&amp;IF(IFERROR(TRIM(INDEX($A228:$P228,MATCH(Settings!$B$13,$A$1:$P$1,0))&amp;""),"")="","; no hours",IF(NOT(ISNUMBER($AA228)),"; hours not a number",IF($AA228&lt;=0,"; hours zero or less",IF(AND(ISNUMBER(Settings!$D$3),$AA228&gt;Settings!$D$3),"; over "&amp;Settings!$D$3&amp;" hours",""))))&amp;IF(NOT(ISNUMBER($U228)),"; no date",IF($U228&gt;TODAY(),"; date in the future",""))&amp;IF(AND($AE228&lt;&gt;"",ISNUMBER($U228)),IF(COUNTIFS($AE$2:$AE$1001,$AE228,$U$2:$U$1001,$U228,$Y$2:$Y$1001,$Y228)&gt;1,"; possible duplicate",""),""),3,300)))</f>
        <v/>
      </c>
      <c r="AE228" s="26">
        <f>IF(IFERROR(TRIM(INDEX($A228:$P228,MATCH(Settings!$B$11,$A$1:$P$1,0))&amp;""),"")&lt;&gt;"",LOWER(IFERROR(TRIM(INDEX($A228:$P228,MATCH(Settings!$B$11,$A$1:$P$1,0))&amp;""),"")),LOWER(IFERROR(TRIM(INDEX($A228:$P228,MATCH(Settings!$B$10,$A$1:$P$1,0))&amp;""),"")))</f>
        <v/>
      </c>
      <c r="AF228" s="26">
        <f>IF($AE228="","",IF(COUNTIF($AE$2:$AE228,$AE228)=1,MAX($AF$1:$AF227)+1,""))</f>
        <v/>
      </c>
      <c r="AG228" s="26">
        <f>IF(OR($AE228="",NOT(ISNUMBER($V228))),"",IF(COUNTIFS($AE$2:$AE228,$AE228,$V$2:$V228,$V228)=1,1,0))</f>
        <v/>
      </c>
      <c r="AH228" s="26">
        <f>IF(ISNUMBER($U228),$U228,0)</f>
        <v/>
      </c>
    </row>
    <row r="229">
      <c r="R229" s="27" t="n"/>
      <c r="S229" s="27" t="n"/>
      <c r="U229" s="21">
        <f>IF(ISNUMBER(IFERROR(IF(TRIM(INDEX($A229:$P229,MATCH(Settings!$B$9,$A$1:$P$1,0))&amp;"")="","",IF(ISNUMBER(INDEX($A229:$P229,MATCH(Settings!$B$9,$A$1:$P$1,0))),INT(INDEX($A229:$P229,MATCH(Settings!$B$9,$A$1:$P$1,0))),DATE(VALUE(LEFT(INDEX($A229:$P229,MATCH(Settings!$B$9,$A$1:$P$1,0)),4)),VALUE(MID(INDEX($A229:$P229,MATCH(Settings!$B$9,$A$1:$P$1,0)),6,2)),VALUE(MID(INDEX($A229:$P229,MATCH(Settings!$B$9,$A$1:$P$1,0)),9,2))))),"")),IFERROR(IF(TRIM(INDEX($A229:$P229,MATCH(Settings!$B$9,$A$1:$P$1,0))&amp;"")="","",IF(ISNUMBER(INDEX($A229:$P229,MATCH(Settings!$B$9,$A$1:$P$1,0))),INT(INDEX($A229:$P229,MATCH(Settings!$B$9,$A$1:$P$1,0))),DATE(VALUE(LEFT(INDEX($A229:$P229,MATCH(Settings!$B$9,$A$1:$P$1,0)),4)),VALUE(MID(INDEX($A229:$P229,MATCH(Settings!$B$9,$A$1:$P$1,0)),6,2)),VALUE(MID(INDEX($A229:$P229,MATCH(Settings!$B$9,$A$1:$P$1,0)),9,2))))),""),IFERROR(INT(IFERROR(IF(ISNUMBER(INDEX($A229:$P229,MATCH(Settings!$B$8,$A$1:$P$1,0))),INDEX($A229:$P229,MATCH(Settings!$B$8,$A$1:$P$1,0)),DATE(VALUE(LEFT(IFERROR(TRIM(INDEX($A229:$P229,MATCH(Settings!$B$8,$A$1:$P$1,0))&amp;""),""),4)),VALUE(MID(IFERROR(TRIM(INDEX($A229:$P229,MATCH(Settings!$B$8,$A$1:$P$1,0))&amp;""),""),6,2)),VALUE(MID(IFERROR(TRIM(INDEX($A229:$P229,MATCH(Settings!$B$8,$A$1:$P$1,0))&amp;""),""),9,2)))+TIME(VALUE(MID(IFERROR(TRIM(INDEX($A229:$P229,MATCH(Settings!$B$8,$A$1:$P$1,0))&amp;""),""),12,2)),VALUE(MID(IFERROR(TRIM(INDEX($A229:$P229,MATCH(Settings!$B$8,$A$1:$P$1,0))&amp;""),""),15,2)),VALUE(MID(IFERROR(TRIM(INDEX($A229:$P229,MATCH(Settings!$B$8,$A$1:$P$1,0))&amp;""),""),18,2)))),"")),""))</f>
        <v/>
      </c>
      <c r="V229" s="22">
        <f>IF(ISNUMBER($U229),DATE(YEAR($U229),MONTH($U229),1),"")</f>
        <v/>
      </c>
      <c r="W229" s="23">
        <f>IF(IFERROR(TRIM(INDEX($A229:$P229,MATCH(Settings!$B$10,$A$1:$P$1,0))&amp;""),"")&lt;&gt;"",IFERROR(TRIM(INDEX($A229:$P229,MATCH(Settings!$B$10,$A$1:$P$1,0))&amp;""),""),IFERROR(TRIM(INDEX($A229:$P229,MATCH(Settings!$B$11,$A$1:$P$1,0))&amp;""),""))</f>
        <v/>
      </c>
      <c r="X229" s="23">
        <f>IFERROR(TRIM(INDEX($A229:$P229,MATCH(Settings!$B$11,$A$1:$P$1,0))&amp;""),"")</f>
        <v/>
      </c>
      <c r="Y229" s="23">
        <f>IFERROR(TRIM(INDEX($A229:$P229,MATCH(Settings!$B$12,$A$1:$P$1,0))&amp;""),"")</f>
        <v/>
      </c>
      <c r="Z229" s="23">
        <f>IFERROR(TRIM(INDEX($A229:$P229,MATCH(Settings!$B$15,$A$1:$P$1,0))&amp;""),"")</f>
        <v/>
      </c>
      <c r="AA229" s="24">
        <f>IFERROR(IF(TRIM(INDEX($A229:$P229,MATCH(Settings!$B$13,$A$1:$P$1,0))&amp;"")="","",VALUE(TRIM(INDEX($A229:$P229,MATCH(Settings!$B$13,$A$1:$P$1,0))&amp;""))),"")</f>
        <v/>
      </c>
      <c r="AB229" s="24">
        <f>IF(NOT(ISNUMBER($AA229)),"",IF(TRIM($R229&amp;"")="Yes",$AA229,0))</f>
        <v/>
      </c>
      <c r="AC229" s="25">
        <f>IF(OR(NOT(ISNUMBER($AB229)),NOT(ISNUMBER(Settings!$D$2))),"",$AB229*Settings!$D$2)</f>
        <v/>
      </c>
      <c r="AD229" s="23">
        <f>IF(AND($AE229="",IFERROR(TRIM(INDEX($A229:$P229,MATCH(Settings!$B$13,$A$1:$P$1,0))&amp;""),"")=""),"",IF((IF($AE229="","; no name or email","")&amp;IF(IFERROR(TRIM(INDEX($A229:$P229,MATCH(Settings!$B$13,$A$1:$P$1,0))&amp;""),"")="","; no hours",IF(NOT(ISNUMBER($AA229)),"; hours not a number",IF($AA229&lt;=0,"; hours zero or less",IF(AND(ISNUMBER(Settings!$D$3),$AA229&gt;Settings!$D$3),"; over "&amp;Settings!$D$3&amp;" hours",""))))&amp;IF(NOT(ISNUMBER($U229)),"; no date",IF($U229&gt;TODAY(),"; date in the future",""))&amp;IF(AND($AE229&lt;&gt;"",ISNUMBER($U229)),IF(COUNTIFS($AE$2:$AE$1001,$AE229,$U$2:$U$1001,$U229,$Y$2:$Y$1001,$Y229)&gt;1,"; possible duplicate",""),""))="","OK",MID(IF($AE229="","; no name or email","")&amp;IF(IFERROR(TRIM(INDEX($A229:$P229,MATCH(Settings!$B$13,$A$1:$P$1,0))&amp;""),"")="","; no hours",IF(NOT(ISNUMBER($AA229)),"; hours not a number",IF($AA229&lt;=0,"; hours zero or less",IF(AND(ISNUMBER(Settings!$D$3),$AA229&gt;Settings!$D$3),"; over "&amp;Settings!$D$3&amp;" hours",""))))&amp;IF(NOT(ISNUMBER($U229)),"; no date",IF($U229&gt;TODAY(),"; date in the future",""))&amp;IF(AND($AE229&lt;&gt;"",ISNUMBER($U229)),IF(COUNTIFS($AE$2:$AE$1001,$AE229,$U$2:$U$1001,$U229,$Y$2:$Y$1001,$Y229)&gt;1,"; possible duplicate",""),""),3,300)))</f>
        <v/>
      </c>
      <c r="AE229" s="26">
        <f>IF(IFERROR(TRIM(INDEX($A229:$P229,MATCH(Settings!$B$11,$A$1:$P$1,0))&amp;""),"")&lt;&gt;"",LOWER(IFERROR(TRIM(INDEX($A229:$P229,MATCH(Settings!$B$11,$A$1:$P$1,0))&amp;""),"")),LOWER(IFERROR(TRIM(INDEX($A229:$P229,MATCH(Settings!$B$10,$A$1:$P$1,0))&amp;""),"")))</f>
        <v/>
      </c>
      <c r="AF229" s="26">
        <f>IF($AE229="","",IF(COUNTIF($AE$2:$AE229,$AE229)=1,MAX($AF$1:$AF228)+1,""))</f>
        <v/>
      </c>
      <c r="AG229" s="26">
        <f>IF(OR($AE229="",NOT(ISNUMBER($V229))),"",IF(COUNTIFS($AE$2:$AE229,$AE229,$V$2:$V229,$V229)=1,1,0))</f>
        <v/>
      </c>
      <c r="AH229" s="26">
        <f>IF(ISNUMBER($U229),$U229,0)</f>
        <v/>
      </c>
    </row>
    <row r="230">
      <c r="R230" s="27" t="n"/>
      <c r="S230" s="27" t="n"/>
      <c r="U230" s="21">
        <f>IF(ISNUMBER(IFERROR(IF(TRIM(INDEX($A230:$P230,MATCH(Settings!$B$9,$A$1:$P$1,0))&amp;"")="","",IF(ISNUMBER(INDEX($A230:$P230,MATCH(Settings!$B$9,$A$1:$P$1,0))),INT(INDEX($A230:$P230,MATCH(Settings!$B$9,$A$1:$P$1,0))),DATE(VALUE(LEFT(INDEX($A230:$P230,MATCH(Settings!$B$9,$A$1:$P$1,0)),4)),VALUE(MID(INDEX($A230:$P230,MATCH(Settings!$B$9,$A$1:$P$1,0)),6,2)),VALUE(MID(INDEX($A230:$P230,MATCH(Settings!$B$9,$A$1:$P$1,0)),9,2))))),"")),IFERROR(IF(TRIM(INDEX($A230:$P230,MATCH(Settings!$B$9,$A$1:$P$1,0))&amp;"")="","",IF(ISNUMBER(INDEX($A230:$P230,MATCH(Settings!$B$9,$A$1:$P$1,0))),INT(INDEX($A230:$P230,MATCH(Settings!$B$9,$A$1:$P$1,0))),DATE(VALUE(LEFT(INDEX($A230:$P230,MATCH(Settings!$B$9,$A$1:$P$1,0)),4)),VALUE(MID(INDEX($A230:$P230,MATCH(Settings!$B$9,$A$1:$P$1,0)),6,2)),VALUE(MID(INDEX($A230:$P230,MATCH(Settings!$B$9,$A$1:$P$1,0)),9,2))))),""),IFERROR(INT(IFERROR(IF(ISNUMBER(INDEX($A230:$P230,MATCH(Settings!$B$8,$A$1:$P$1,0))),INDEX($A230:$P230,MATCH(Settings!$B$8,$A$1:$P$1,0)),DATE(VALUE(LEFT(IFERROR(TRIM(INDEX($A230:$P230,MATCH(Settings!$B$8,$A$1:$P$1,0))&amp;""),""),4)),VALUE(MID(IFERROR(TRIM(INDEX($A230:$P230,MATCH(Settings!$B$8,$A$1:$P$1,0))&amp;""),""),6,2)),VALUE(MID(IFERROR(TRIM(INDEX($A230:$P230,MATCH(Settings!$B$8,$A$1:$P$1,0))&amp;""),""),9,2)))+TIME(VALUE(MID(IFERROR(TRIM(INDEX($A230:$P230,MATCH(Settings!$B$8,$A$1:$P$1,0))&amp;""),""),12,2)),VALUE(MID(IFERROR(TRIM(INDEX($A230:$P230,MATCH(Settings!$B$8,$A$1:$P$1,0))&amp;""),""),15,2)),VALUE(MID(IFERROR(TRIM(INDEX($A230:$P230,MATCH(Settings!$B$8,$A$1:$P$1,0))&amp;""),""),18,2)))),"")),""))</f>
        <v/>
      </c>
      <c r="V230" s="22">
        <f>IF(ISNUMBER($U230),DATE(YEAR($U230),MONTH($U230),1),"")</f>
        <v/>
      </c>
      <c r="W230" s="23">
        <f>IF(IFERROR(TRIM(INDEX($A230:$P230,MATCH(Settings!$B$10,$A$1:$P$1,0))&amp;""),"")&lt;&gt;"",IFERROR(TRIM(INDEX($A230:$P230,MATCH(Settings!$B$10,$A$1:$P$1,0))&amp;""),""),IFERROR(TRIM(INDEX($A230:$P230,MATCH(Settings!$B$11,$A$1:$P$1,0))&amp;""),""))</f>
        <v/>
      </c>
      <c r="X230" s="23">
        <f>IFERROR(TRIM(INDEX($A230:$P230,MATCH(Settings!$B$11,$A$1:$P$1,0))&amp;""),"")</f>
        <v/>
      </c>
      <c r="Y230" s="23">
        <f>IFERROR(TRIM(INDEX($A230:$P230,MATCH(Settings!$B$12,$A$1:$P$1,0))&amp;""),"")</f>
        <v/>
      </c>
      <c r="Z230" s="23">
        <f>IFERROR(TRIM(INDEX($A230:$P230,MATCH(Settings!$B$15,$A$1:$P$1,0))&amp;""),"")</f>
        <v/>
      </c>
      <c r="AA230" s="24">
        <f>IFERROR(IF(TRIM(INDEX($A230:$P230,MATCH(Settings!$B$13,$A$1:$P$1,0))&amp;"")="","",VALUE(TRIM(INDEX($A230:$P230,MATCH(Settings!$B$13,$A$1:$P$1,0))&amp;""))),"")</f>
        <v/>
      </c>
      <c r="AB230" s="24">
        <f>IF(NOT(ISNUMBER($AA230)),"",IF(TRIM($R230&amp;"")="Yes",$AA230,0))</f>
        <v/>
      </c>
      <c r="AC230" s="25">
        <f>IF(OR(NOT(ISNUMBER($AB230)),NOT(ISNUMBER(Settings!$D$2))),"",$AB230*Settings!$D$2)</f>
        <v/>
      </c>
      <c r="AD230" s="23">
        <f>IF(AND($AE230="",IFERROR(TRIM(INDEX($A230:$P230,MATCH(Settings!$B$13,$A$1:$P$1,0))&amp;""),"")=""),"",IF((IF($AE230="","; no name or email","")&amp;IF(IFERROR(TRIM(INDEX($A230:$P230,MATCH(Settings!$B$13,$A$1:$P$1,0))&amp;""),"")="","; no hours",IF(NOT(ISNUMBER($AA230)),"; hours not a number",IF($AA230&lt;=0,"; hours zero or less",IF(AND(ISNUMBER(Settings!$D$3),$AA230&gt;Settings!$D$3),"; over "&amp;Settings!$D$3&amp;" hours",""))))&amp;IF(NOT(ISNUMBER($U230)),"; no date",IF($U230&gt;TODAY(),"; date in the future",""))&amp;IF(AND($AE230&lt;&gt;"",ISNUMBER($U230)),IF(COUNTIFS($AE$2:$AE$1001,$AE230,$U$2:$U$1001,$U230,$Y$2:$Y$1001,$Y230)&gt;1,"; possible duplicate",""),""))="","OK",MID(IF($AE230="","; no name or email","")&amp;IF(IFERROR(TRIM(INDEX($A230:$P230,MATCH(Settings!$B$13,$A$1:$P$1,0))&amp;""),"")="","; no hours",IF(NOT(ISNUMBER($AA230)),"; hours not a number",IF($AA230&lt;=0,"; hours zero or less",IF(AND(ISNUMBER(Settings!$D$3),$AA230&gt;Settings!$D$3),"; over "&amp;Settings!$D$3&amp;" hours",""))))&amp;IF(NOT(ISNUMBER($U230)),"; no date",IF($U230&gt;TODAY(),"; date in the future",""))&amp;IF(AND($AE230&lt;&gt;"",ISNUMBER($U230)),IF(COUNTIFS($AE$2:$AE$1001,$AE230,$U$2:$U$1001,$U230,$Y$2:$Y$1001,$Y230)&gt;1,"; possible duplicate",""),""),3,300)))</f>
        <v/>
      </c>
      <c r="AE230" s="26">
        <f>IF(IFERROR(TRIM(INDEX($A230:$P230,MATCH(Settings!$B$11,$A$1:$P$1,0))&amp;""),"")&lt;&gt;"",LOWER(IFERROR(TRIM(INDEX($A230:$P230,MATCH(Settings!$B$11,$A$1:$P$1,0))&amp;""),"")),LOWER(IFERROR(TRIM(INDEX($A230:$P230,MATCH(Settings!$B$10,$A$1:$P$1,0))&amp;""),"")))</f>
        <v/>
      </c>
      <c r="AF230" s="26">
        <f>IF($AE230="","",IF(COUNTIF($AE$2:$AE230,$AE230)=1,MAX($AF$1:$AF229)+1,""))</f>
        <v/>
      </c>
      <c r="AG230" s="26">
        <f>IF(OR($AE230="",NOT(ISNUMBER($V230))),"",IF(COUNTIFS($AE$2:$AE230,$AE230,$V$2:$V230,$V230)=1,1,0))</f>
        <v/>
      </c>
      <c r="AH230" s="26">
        <f>IF(ISNUMBER($U230),$U230,0)</f>
        <v/>
      </c>
    </row>
    <row r="231">
      <c r="R231" s="27" t="n"/>
      <c r="S231" s="27" t="n"/>
      <c r="U231" s="21">
        <f>IF(ISNUMBER(IFERROR(IF(TRIM(INDEX($A231:$P231,MATCH(Settings!$B$9,$A$1:$P$1,0))&amp;"")="","",IF(ISNUMBER(INDEX($A231:$P231,MATCH(Settings!$B$9,$A$1:$P$1,0))),INT(INDEX($A231:$P231,MATCH(Settings!$B$9,$A$1:$P$1,0))),DATE(VALUE(LEFT(INDEX($A231:$P231,MATCH(Settings!$B$9,$A$1:$P$1,0)),4)),VALUE(MID(INDEX($A231:$P231,MATCH(Settings!$B$9,$A$1:$P$1,0)),6,2)),VALUE(MID(INDEX($A231:$P231,MATCH(Settings!$B$9,$A$1:$P$1,0)),9,2))))),"")),IFERROR(IF(TRIM(INDEX($A231:$P231,MATCH(Settings!$B$9,$A$1:$P$1,0))&amp;"")="","",IF(ISNUMBER(INDEX($A231:$P231,MATCH(Settings!$B$9,$A$1:$P$1,0))),INT(INDEX($A231:$P231,MATCH(Settings!$B$9,$A$1:$P$1,0))),DATE(VALUE(LEFT(INDEX($A231:$P231,MATCH(Settings!$B$9,$A$1:$P$1,0)),4)),VALUE(MID(INDEX($A231:$P231,MATCH(Settings!$B$9,$A$1:$P$1,0)),6,2)),VALUE(MID(INDEX($A231:$P231,MATCH(Settings!$B$9,$A$1:$P$1,0)),9,2))))),""),IFERROR(INT(IFERROR(IF(ISNUMBER(INDEX($A231:$P231,MATCH(Settings!$B$8,$A$1:$P$1,0))),INDEX($A231:$P231,MATCH(Settings!$B$8,$A$1:$P$1,0)),DATE(VALUE(LEFT(IFERROR(TRIM(INDEX($A231:$P231,MATCH(Settings!$B$8,$A$1:$P$1,0))&amp;""),""),4)),VALUE(MID(IFERROR(TRIM(INDEX($A231:$P231,MATCH(Settings!$B$8,$A$1:$P$1,0))&amp;""),""),6,2)),VALUE(MID(IFERROR(TRIM(INDEX($A231:$P231,MATCH(Settings!$B$8,$A$1:$P$1,0))&amp;""),""),9,2)))+TIME(VALUE(MID(IFERROR(TRIM(INDEX($A231:$P231,MATCH(Settings!$B$8,$A$1:$P$1,0))&amp;""),""),12,2)),VALUE(MID(IFERROR(TRIM(INDEX($A231:$P231,MATCH(Settings!$B$8,$A$1:$P$1,0))&amp;""),""),15,2)),VALUE(MID(IFERROR(TRIM(INDEX($A231:$P231,MATCH(Settings!$B$8,$A$1:$P$1,0))&amp;""),""),18,2)))),"")),""))</f>
        <v/>
      </c>
      <c r="V231" s="22">
        <f>IF(ISNUMBER($U231),DATE(YEAR($U231),MONTH($U231),1),"")</f>
        <v/>
      </c>
      <c r="W231" s="23">
        <f>IF(IFERROR(TRIM(INDEX($A231:$P231,MATCH(Settings!$B$10,$A$1:$P$1,0))&amp;""),"")&lt;&gt;"",IFERROR(TRIM(INDEX($A231:$P231,MATCH(Settings!$B$10,$A$1:$P$1,0))&amp;""),""),IFERROR(TRIM(INDEX($A231:$P231,MATCH(Settings!$B$11,$A$1:$P$1,0))&amp;""),""))</f>
        <v/>
      </c>
      <c r="X231" s="23">
        <f>IFERROR(TRIM(INDEX($A231:$P231,MATCH(Settings!$B$11,$A$1:$P$1,0))&amp;""),"")</f>
        <v/>
      </c>
      <c r="Y231" s="23">
        <f>IFERROR(TRIM(INDEX($A231:$P231,MATCH(Settings!$B$12,$A$1:$P$1,0))&amp;""),"")</f>
        <v/>
      </c>
      <c r="Z231" s="23">
        <f>IFERROR(TRIM(INDEX($A231:$P231,MATCH(Settings!$B$15,$A$1:$P$1,0))&amp;""),"")</f>
        <v/>
      </c>
      <c r="AA231" s="24">
        <f>IFERROR(IF(TRIM(INDEX($A231:$P231,MATCH(Settings!$B$13,$A$1:$P$1,0))&amp;"")="","",VALUE(TRIM(INDEX($A231:$P231,MATCH(Settings!$B$13,$A$1:$P$1,0))&amp;""))),"")</f>
        <v/>
      </c>
      <c r="AB231" s="24">
        <f>IF(NOT(ISNUMBER($AA231)),"",IF(TRIM($R231&amp;"")="Yes",$AA231,0))</f>
        <v/>
      </c>
      <c r="AC231" s="25">
        <f>IF(OR(NOT(ISNUMBER($AB231)),NOT(ISNUMBER(Settings!$D$2))),"",$AB231*Settings!$D$2)</f>
        <v/>
      </c>
      <c r="AD231" s="23">
        <f>IF(AND($AE231="",IFERROR(TRIM(INDEX($A231:$P231,MATCH(Settings!$B$13,$A$1:$P$1,0))&amp;""),"")=""),"",IF((IF($AE231="","; no name or email","")&amp;IF(IFERROR(TRIM(INDEX($A231:$P231,MATCH(Settings!$B$13,$A$1:$P$1,0))&amp;""),"")="","; no hours",IF(NOT(ISNUMBER($AA231)),"; hours not a number",IF($AA231&lt;=0,"; hours zero or less",IF(AND(ISNUMBER(Settings!$D$3),$AA231&gt;Settings!$D$3),"; over "&amp;Settings!$D$3&amp;" hours",""))))&amp;IF(NOT(ISNUMBER($U231)),"; no date",IF($U231&gt;TODAY(),"; date in the future",""))&amp;IF(AND($AE231&lt;&gt;"",ISNUMBER($U231)),IF(COUNTIFS($AE$2:$AE$1001,$AE231,$U$2:$U$1001,$U231,$Y$2:$Y$1001,$Y231)&gt;1,"; possible duplicate",""),""))="","OK",MID(IF($AE231="","; no name or email","")&amp;IF(IFERROR(TRIM(INDEX($A231:$P231,MATCH(Settings!$B$13,$A$1:$P$1,0))&amp;""),"")="","; no hours",IF(NOT(ISNUMBER($AA231)),"; hours not a number",IF($AA231&lt;=0,"; hours zero or less",IF(AND(ISNUMBER(Settings!$D$3),$AA231&gt;Settings!$D$3),"; over "&amp;Settings!$D$3&amp;" hours",""))))&amp;IF(NOT(ISNUMBER($U231)),"; no date",IF($U231&gt;TODAY(),"; date in the future",""))&amp;IF(AND($AE231&lt;&gt;"",ISNUMBER($U231)),IF(COUNTIFS($AE$2:$AE$1001,$AE231,$U$2:$U$1001,$U231,$Y$2:$Y$1001,$Y231)&gt;1,"; possible duplicate",""),""),3,300)))</f>
        <v/>
      </c>
      <c r="AE231" s="26">
        <f>IF(IFERROR(TRIM(INDEX($A231:$P231,MATCH(Settings!$B$11,$A$1:$P$1,0))&amp;""),"")&lt;&gt;"",LOWER(IFERROR(TRIM(INDEX($A231:$P231,MATCH(Settings!$B$11,$A$1:$P$1,0))&amp;""),"")),LOWER(IFERROR(TRIM(INDEX($A231:$P231,MATCH(Settings!$B$10,$A$1:$P$1,0))&amp;""),"")))</f>
        <v/>
      </c>
      <c r="AF231" s="26">
        <f>IF($AE231="","",IF(COUNTIF($AE$2:$AE231,$AE231)=1,MAX($AF$1:$AF230)+1,""))</f>
        <v/>
      </c>
      <c r="AG231" s="26">
        <f>IF(OR($AE231="",NOT(ISNUMBER($V231))),"",IF(COUNTIFS($AE$2:$AE231,$AE231,$V$2:$V231,$V231)=1,1,0))</f>
        <v/>
      </c>
      <c r="AH231" s="26">
        <f>IF(ISNUMBER($U231),$U231,0)</f>
        <v/>
      </c>
    </row>
    <row r="232">
      <c r="R232" s="27" t="n"/>
      <c r="S232" s="27" t="n"/>
      <c r="U232" s="21">
        <f>IF(ISNUMBER(IFERROR(IF(TRIM(INDEX($A232:$P232,MATCH(Settings!$B$9,$A$1:$P$1,0))&amp;"")="","",IF(ISNUMBER(INDEX($A232:$P232,MATCH(Settings!$B$9,$A$1:$P$1,0))),INT(INDEX($A232:$P232,MATCH(Settings!$B$9,$A$1:$P$1,0))),DATE(VALUE(LEFT(INDEX($A232:$P232,MATCH(Settings!$B$9,$A$1:$P$1,0)),4)),VALUE(MID(INDEX($A232:$P232,MATCH(Settings!$B$9,$A$1:$P$1,0)),6,2)),VALUE(MID(INDEX($A232:$P232,MATCH(Settings!$B$9,$A$1:$P$1,0)),9,2))))),"")),IFERROR(IF(TRIM(INDEX($A232:$P232,MATCH(Settings!$B$9,$A$1:$P$1,0))&amp;"")="","",IF(ISNUMBER(INDEX($A232:$P232,MATCH(Settings!$B$9,$A$1:$P$1,0))),INT(INDEX($A232:$P232,MATCH(Settings!$B$9,$A$1:$P$1,0))),DATE(VALUE(LEFT(INDEX($A232:$P232,MATCH(Settings!$B$9,$A$1:$P$1,0)),4)),VALUE(MID(INDEX($A232:$P232,MATCH(Settings!$B$9,$A$1:$P$1,0)),6,2)),VALUE(MID(INDEX($A232:$P232,MATCH(Settings!$B$9,$A$1:$P$1,0)),9,2))))),""),IFERROR(INT(IFERROR(IF(ISNUMBER(INDEX($A232:$P232,MATCH(Settings!$B$8,$A$1:$P$1,0))),INDEX($A232:$P232,MATCH(Settings!$B$8,$A$1:$P$1,0)),DATE(VALUE(LEFT(IFERROR(TRIM(INDEX($A232:$P232,MATCH(Settings!$B$8,$A$1:$P$1,0))&amp;""),""),4)),VALUE(MID(IFERROR(TRIM(INDEX($A232:$P232,MATCH(Settings!$B$8,$A$1:$P$1,0))&amp;""),""),6,2)),VALUE(MID(IFERROR(TRIM(INDEX($A232:$P232,MATCH(Settings!$B$8,$A$1:$P$1,0))&amp;""),""),9,2)))+TIME(VALUE(MID(IFERROR(TRIM(INDEX($A232:$P232,MATCH(Settings!$B$8,$A$1:$P$1,0))&amp;""),""),12,2)),VALUE(MID(IFERROR(TRIM(INDEX($A232:$P232,MATCH(Settings!$B$8,$A$1:$P$1,0))&amp;""),""),15,2)),VALUE(MID(IFERROR(TRIM(INDEX($A232:$P232,MATCH(Settings!$B$8,$A$1:$P$1,0))&amp;""),""),18,2)))),"")),""))</f>
        <v/>
      </c>
      <c r="V232" s="22">
        <f>IF(ISNUMBER($U232),DATE(YEAR($U232),MONTH($U232),1),"")</f>
        <v/>
      </c>
      <c r="W232" s="23">
        <f>IF(IFERROR(TRIM(INDEX($A232:$P232,MATCH(Settings!$B$10,$A$1:$P$1,0))&amp;""),"")&lt;&gt;"",IFERROR(TRIM(INDEX($A232:$P232,MATCH(Settings!$B$10,$A$1:$P$1,0))&amp;""),""),IFERROR(TRIM(INDEX($A232:$P232,MATCH(Settings!$B$11,$A$1:$P$1,0))&amp;""),""))</f>
        <v/>
      </c>
      <c r="X232" s="23">
        <f>IFERROR(TRIM(INDEX($A232:$P232,MATCH(Settings!$B$11,$A$1:$P$1,0))&amp;""),"")</f>
        <v/>
      </c>
      <c r="Y232" s="23">
        <f>IFERROR(TRIM(INDEX($A232:$P232,MATCH(Settings!$B$12,$A$1:$P$1,0))&amp;""),"")</f>
        <v/>
      </c>
      <c r="Z232" s="23">
        <f>IFERROR(TRIM(INDEX($A232:$P232,MATCH(Settings!$B$15,$A$1:$P$1,0))&amp;""),"")</f>
        <v/>
      </c>
      <c r="AA232" s="24">
        <f>IFERROR(IF(TRIM(INDEX($A232:$P232,MATCH(Settings!$B$13,$A$1:$P$1,0))&amp;"")="","",VALUE(TRIM(INDEX($A232:$P232,MATCH(Settings!$B$13,$A$1:$P$1,0))&amp;""))),"")</f>
        <v/>
      </c>
      <c r="AB232" s="24">
        <f>IF(NOT(ISNUMBER($AA232)),"",IF(TRIM($R232&amp;"")="Yes",$AA232,0))</f>
        <v/>
      </c>
      <c r="AC232" s="25">
        <f>IF(OR(NOT(ISNUMBER($AB232)),NOT(ISNUMBER(Settings!$D$2))),"",$AB232*Settings!$D$2)</f>
        <v/>
      </c>
      <c r="AD232" s="23">
        <f>IF(AND($AE232="",IFERROR(TRIM(INDEX($A232:$P232,MATCH(Settings!$B$13,$A$1:$P$1,0))&amp;""),"")=""),"",IF((IF($AE232="","; no name or email","")&amp;IF(IFERROR(TRIM(INDEX($A232:$P232,MATCH(Settings!$B$13,$A$1:$P$1,0))&amp;""),"")="","; no hours",IF(NOT(ISNUMBER($AA232)),"; hours not a number",IF($AA232&lt;=0,"; hours zero or less",IF(AND(ISNUMBER(Settings!$D$3),$AA232&gt;Settings!$D$3),"; over "&amp;Settings!$D$3&amp;" hours",""))))&amp;IF(NOT(ISNUMBER($U232)),"; no date",IF($U232&gt;TODAY(),"; date in the future",""))&amp;IF(AND($AE232&lt;&gt;"",ISNUMBER($U232)),IF(COUNTIFS($AE$2:$AE$1001,$AE232,$U$2:$U$1001,$U232,$Y$2:$Y$1001,$Y232)&gt;1,"; possible duplicate",""),""))="","OK",MID(IF($AE232="","; no name or email","")&amp;IF(IFERROR(TRIM(INDEX($A232:$P232,MATCH(Settings!$B$13,$A$1:$P$1,0))&amp;""),"")="","; no hours",IF(NOT(ISNUMBER($AA232)),"; hours not a number",IF($AA232&lt;=0,"; hours zero or less",IF(AND(ISNUMBER(Settings!$D$3),$AA232&gt;Settings!$D$3),"; over "&amp;Settings!$D$3&amp;" hours",""))))&amp;IF(NOT(ISNUMBER($U232)),"; no date",IF($U232&gt;TODAY(),"; date in the future",""))&amp;IF(AND($AE232&lt;&gt;"",ISNUMBER($U232)),IF(COUNTIFS($AE$2:$AE$1001,$AE232,$U$2:$U$1001,$U232,$Y$2:$Y$1001,$Y232)&gt;1,"; possible duplicate",""),""),3,300)))</f>
        <v/>
      </c>
      <c r="AE232" s="26">
        <f>IF(IFERROR(TRIM(INDEX($A232:$P232,MATCH(Settings!$B$11,$A$1:$P$1,0))&amp;""),"")&lt;&gt;"",LOWER(IFERROR(TRIM(INDEX($A232:$P232,MATCH(Settings!$B$11,$A$1:$P$1,0))&amp;""),"")),LOWER(IFERROR(TRIM(INDEX($A232:$P232,MATCH(Settings!$B$10,$A$1:$P$1,0))&amp;""),"")))</f>
        <v/>
      </c>
      <c r="AF232" s="26">
        <f>IF($AE232="","",IF(COUNTIF($AE$2:$AE232,$AE232)=1,MAX($AF$1:$AF231)+1,""))</f>
        <v/>
      </c>
      <c r="AG232" s="26">
        <f>IF(OR($AE232="",NOT(ISNUMBER($V232))),"",IF(COUNTIFS($AE$2:$AE232,$AE232,$V$2:$V232,$V232)=1,1,0))</f>
        <v/>
      </c>
      <c r="AH232" s="26">
        <f>IF(ISNUMBER($U232),$U232,0)</f>
        <v/>
      </c>
    </row>
    <row r="233">
      <c r="R233" s="27" t="n"/>
      <c r="S233" s="27" t="n"/>
      <c r="U233" s="21">
        <f>IF(ISNUMBER(IFERROR(IF(TRIM(INDEX($A233:$P233,MATCH(Settings!$B$9,$A$1:$P$1,0))&amp;"")="","",IF(ISNUMBER(INDEX($A233:$P233,MATCH(Settings!$B$9,$A$1:$P$1,0))),INT(INDEX($A233:$P233,MATCH(Settings!$B$9,$A$1:$P$1,0))),DATE(VALUE(LEFT(INDEX($A233:$P233,MATCH(Settings!$B$9,$A$1:$P$1,0)),4)),VALUE(MID(INDEX($A233:$P233,MATCH(Settings!$B$9,$A$1:$P$1,0)),6,2)),VALUE(MID(INDEX($A233:$P233,MATCH(Settings!$B$9,$A$1:$P$1,0)),9,2))))),"")),IFERROR(IF(TRIM(INDEX($A233:$P233,MATCH(Settings!$B$9,$A$1:$P$1,0))&amp;"")="","",IF(ISNUMBER(INDEX($A233:$P233,MATCH(Settings!$B$9,$A$1:$P$1,0))),INT(INDEX($A233:$P233,MATCH(Settings!$B$9,$A$1:$P$1,0))),DATE(VALUE(LEFT(INDEX($A233:$P233,MATCH(Settings!$B$9,$A$1:$P$1,0)),4)),VALUE(MID(INDEX($A233:$P233,MATCH(Settings!$B$9,$A$1:$P$1,0)),6,2)),VALUE(MID(INDEX($A233:$P233,MATCH(Settings!$B$9,$A$1:$P$1,0)),9,2))))),""),IFERROR(INT(IFERROR(IF(ISNUMBER(INDEX($A233:$P233,MATCH(Settings!$B$8,$A$1:$P$1,0))),INDEX($A233:$P233,MATCH(Settings!$B$8,$A$1:$P$1,0)),DATE(VALUE(LEFT(IFERROR(TRIM(INDEX($A233:$P233,MATCH(Settings!$B$8,$A$1:$P$1,0))&amp;""),""),4)),VALUE(MID(IFERROR(TRIM(INDEX($A233:$P233,MATCH(Settings!$B$8,$A$1:$P$1,0))&amp;""),""),6,2)),VALUE(MID(IFERROR(TRIM(INDEX($A233:$P233,MATCH(Settings!$B$8,$A$1:$P$1,0))&amp;""),""),9,2)))+TIME(VALUE(MID(IFERROR(TRIM(INDEX($A233:$P233,MATCH(Settings!$B$8,$A$1:$P$1,0))&amp;""),""),12,2)),VALUE(MID(IFERROR(TRIM(INDEX($A233:$P233,MATCH(Settings!$B$8,$A$1:$P$1,0))&amp;""),""),15,2)),VALUE(MID(IFERROR(TRIM(INDEX($A233:$P233,MATCH(Settings!$B$8,$A$1:$P$1,0))&amp;""),""),18,2)))),"")),""))</f>
        <v/>
      </c>
      <c r="V233" s="22">
        <f>IF(ISNUMBER($U233),DATE(YEAR($U233),MONTH($U233),1),"")</f>
        <v/>
      </c>
      <c r="W233" s="23">
        <f>IF(IFERROR(TRIM(INDEX($A233:$P233,MATCH(Settings!$B$10,$A$1:$P$1,0))&amp;""),"")&lt;&gt;"",IFERROR(TRIM(INDEX($A233:$P233,MATCH(Settings!$B$10,$A$1:$P$1,0))&amp;""),""),IFERROR(TRIM(INDEX($A233:$P233,MATCH(Settings!$B$11,$A$1:$P$1,0))&amp;""),""))</f>
        <v/>
      </c>
      <c r="X233" s="23">
        <f>IFERROR(TRIM(INDEX($A233:$P233,MATCH(Settings!$B$11,$A$1:$P$1,0))&amp;""),"")</f>
        <v/>
      </c>
      <c r="Y233" s="23">
        <f>IFERROR(TRIM(INDEX($A233:$P233,MATCH(Settings!$B$12,$A$1:$P$1,0))&amp;""),"")</f>
        <v/>
      </c>
      <c r="Z233" s="23">
        <f>IFERROR(TRIM(INDEX($A233:$P233,MATCH(Settings!$B$15,$A$1:$P$1,0))&amp;""),"")</f>
        <v/>
      </c>
      <c r="AA233" s="24">
        <f>IFERROR(IF(TRIM(INDEX($A233:$P233,MATCH(Settings!$B$13,$A$1:$P$1,0))&amp;"")="","",VALUE(TRIM(INDEX($A233:$P233,MATCH(Settings!$B$13,$A$1:$P$1,0))&amp;""))),"")</f>
        <v/>
      </c>
      <c r="AB233" s="24">
        <f>IF(NOT(ISNUMBER($AA233)),"",IF(TRIM($R233&amp;"")="Yes",$AA233,0))</f>
        <v/>
      </c>
      <c r="AC233" s="25">
        <f>IF(OR(NOT(ISNUMBER($AB233)),NOT(ISNUMBER(Settings!$D$2))),"",$AB233*Settings!$D$2)</f>
        <v/>
      </c>
      <c r="AD233" s="23">
        <f>IF(AND($AE233="",IFERROR(TRIM(INDEX($A233:$P233,MATCH(Settings!$B$13,$A$1:$P$1,0))&amp;""),"")=""),"",IF((IF($AE233="","; no name or email","")&amp;IF(IFERROR(TRIM(INDEX($A233:$P233,MATCH(Settings!$B$13,$A$1:$P$1,0))&amp;""),"")="","; no hours",IF(NOT(ISNUMBER($AA233)),"; hours not a number",IF($AA233&lt;=0,"; hours zero or less",IF(AND(ISNUMBER(Settings!$D$3),$AA233&gt;Settings!$D$3),"; over "&amp;Settings!$D$3&amp;" hours",""))))&amp;IF(NOT(ISNUMBER($U233)),"; no date",IF($U233&gt;TODAY(),"; date in the future",""))&amp;IF(AND($AE233&lt;&gt;"",ISNUMBER($U233)),IF(COUNTIFS($AE$2:$AE$1001,$AE233,$U$2:$U$1001,$U233,$Y$2:$Y$1001,$Y233)&gt;1,"; possible duplicate",""),""))="","OK",MID(IF($AE233="","; no name or email","")&amp;IF(IFERROR(TRIM(INDEX($A233:$P233,MATCH(Settings!$B$13,$A$1:$P$1,0))&amp;""),"")="","; no hours",IF(NOT(ISNUMBER($AA233)),"; hours not a number",IF($AA233&lt;=0,"; hours zero or less",IF(AND(ISNUMBER(Settings!$D$3),$AA233&gt;Settings!$D$3),"; over "&amp;Settings!$D$3&amp;" hours",""))))&amp;IF(NOT(ISNUMBER($U233)),"; no date",IF($U233&gt;TODAY(),"; date in the future",""))&amp;IF(AND($AE233&lt;&gt;"",ISNUMBER($U233)),IF(COUNTIFS($AE$2:$AE$1001,$AE233,$U$2:$U$1001,$U233,$Y$2:$Y$1001,$Y233)&gt;1,"; possible duplicate",""),""),3,300)))</f>
        <v/>
      </c>
      <c r="AE233" s="26">
        <f>IF(IFERROR(TRIM(INDEX($A233:$P233,MATCH(Settings!$B$11,$A$1:$P$1,0))&amp;""),"")&lt;&gt;"",LOWER(IFERROR(TRIM(INDEX($A233:$P233,MATCH(Settings!$B$11,$A$1:$P$1,0))&amp;""),"")),LOWER(IFERROR(TRIM(INDEX($A233:$P233,MATCH(Settings!$B$10,$A$1:$P$1,0))&amp;""),"")))</f>
        <v/>
      </c>
      <c r="AF233" s="26">
        <f>IF($AE233="","",IF(COUNTIF($AE$2:$AE233,$AE233)=1,MAX($AF$1:$AF232)+1,""))</f>
        <v/>
      </c>
      <c r="AG233" s="26">
        <f>IF(OR($AE233="",NOT(ISNUMBER($V233))),"",IF(COUNTIFS($AE$2:$AE233,$AE233,$V$2:$V233,$V233)=1,1,0))</f>
        <v/>
      </c>
      <c r="AH233" s="26">
        <f>IF(ISNUMBER($U233),$U233,0)</f>
        <v/>
      </c>
    </row>
    <row r="234">
      <c r="R234" s="27" t="n"/>
      <c r="S234" s="27" t="n"/>
      <c r="U234" s="21">
        <f>IF(ISNUMBER(IFERROR(IF(TRIM(INDEX($A234:$P234,MATCH(Settings!$B$9,$A$1:$P$1,0))&amp;"")="","",IF(ISNUMBER(INDEX($A234:$P234,MATCH(Settings!$B$9,$A$1:$P$1,0))),INT(INDEX($A234:$P234,MATCH(Settings!$B$9,$A$1:$P$1,0))),DATE(VALUE(LEFT(INDEX($A234:$P234,MATCH(Settings!$B$9,$A$1:$P$1,0)),4)),VALUE(MID(INDEX($A234:$P234,MATCH(Settings!$B$9,$A$1:$P$1,0)),6,2)),VALUE(MID(INDEX($A234:$P234,MATCH(Settings!$B$9,$A$1:$P$1,0)),9,2))))),"")),IFERROR(IF(TRIM(INDEX($A234:$P234,MATCH(Settings!$B$9,$A$1:$P$1,0))&amp;"")="","",IF(ISNUMBER(INDEX($A234:$P234,MATCH(Settings!$B$9,$A$1:$P$1,0))),INT(INDEX($A234:$P234,MATCH(Settings!$B$9,$A$1:$P$1,0))),DATE(VALUE(LEFT(INDEX($A234:$P234,MATCH(Settings!$B$9,$A$1:$P$1,0)),4)),VALUE(MID(INDEX($A234:$P234,MATCH(Settings!$B$9,$A$1:$P$1,0)),6,2)),VALUE(MID(INDEX($A234:$P234,MATCH(Settings!$B$9,$A$1:$P$1,0)),9,2))))),""),IFERROR(INT(IFERROR(IF(ISNUMBER(INDEX($A234:$P234,MATCH(Settings!$B$8,$A$1:$P$1,0))),INDEX($A234:$P234,MATCH(Settings!$B$8,$A$1:$P$1,0)),DATE(VALUE(LEFT(IFERROR(TRIM(INDEX($A234:$P234,MATCH(Settings!$B$8,$A$1:$P$1,0))&amp;""),""),4)),VALUE(MID(IFERROR(TRIM(INDEX($A234:$P234,MATCH(Settings!$B$8,$A$1:$P$1,0))&amp;""),""),6,2)),VALUE(MID(IFERROR(TRIM(INDEX($A234:$P234,MATCH(Settings!$B$8,$A$1:$P$1,0))&amp;""),""),9,2)))+TIME(VALUE(MID(IFERROR(TRIM(INDEX($A234:$P234,MATCH(Settings!$B$8,$A$1:$P$1,0))&amp;""),""),12,2)),VALUE(MID(IFERROR(TRIM(INDEX($A234:$P234,MATCH(Settings!$B$8,$A$1:$P$1,0))&amp;""),""),15,2)),VALUE(MID(IFERROR(TRIM(INDEX($A234:$P234,MATCH(Settings!$B$8,$A$1:$P$1,0))&amp;""),""),18,2)))),"")),""))</f>
        <v/>
      </c>
      <c r="V234" s="22">
        <f>IF(ISNUMBER($U234),DATE(YEAR($U234),MONTH($U234),1),"")</f>
        <v/>
      </c>
      <c r="W234" s="23">
        <f>IF(IFERROR(TRIM(INDEX($A234:$P234,MATCH(Settings!$B$10,$A$1:$P$1,0))&amp;""),"")&lt;&gt;"",IFERROR(TRIM(INDEX($A234:$P234,MATCH(Settings!$B$10,$A$1:$P$1,0))&amp;""),""),IFERROR(TRIM(INDEX($A234:$P234,MATCH(Settings!$B$11,$A$1:$P$1,0))&amp;""),""))</f>
        <v/>
      </c>
      <c r="X234" s="23">
        <f>IFERROR(TRIM(INDEX($A234:$P234,MATCH(Settings!$B$11,$A$1:$P$1,0))&amp;""),"")</f>
        <v/>
      </c>
      <c r="Y234" s="23">
        <f>IFERROR(TRIM(INDEX($A234:$P234,MATCH(Settings!$B$12,$A$1:$P$1,0))&amp;""),"")</f>
        <v/>
      </c>
      <c r="Z234" s="23">
        <f>IFERROR(TRIM(INDEX($A234:$P234,MATCH(Settings!$B$15,$A$1:$P$1,0))&amp;""),"")</f>
        <v/>
      </c>
      <c r="AA234" s="24">
        <f>IFERROR(IF(TRIM(INDEX($A234:$P234,MATCH(Settings!$B$13,$A$1:$P$1,0))&amp;"")="","",VALUE(TRIM(INDEX($A234:$P234,MATCH(Settings!$B$13,$A$1:$P$1,0))&amp;""))),"")</f>
        <v/>
      </c>
      <c r="AB234" s="24">
        <f>IF(NOT(ISNUMBER($AA234)),"",IF(TRIM($R234&amp;"")="Yes",$AA234,0))</f>
        <v/>
      </c>
      <c r="AC234" s="25">
        <f>IF(OR(NOT(ISNUMBER($AB234)),NOT(ISNUMBER(Settings!$D$2))),"",$AB234*Settings!$D$2)</f>
        <v/>
      </c>
      <c r="AD234" s="23">
        <f>IF(AND($AE234="",IFERROR(TRIM(INDEX($A234:$P234,MATCH(Settings!$B$13,$A$1:$P$1,0))&amp;""),"")=""),"",IF((IF($AE234="","; no name or email","")&amp;IF(IFERROR(TRIM(INDEX($A234:$P234,MATCH(Settings!$B$13,$A$1:$P$1,0))&amp;""),"")="","; no hours",IF(NOT(ISNUMBER($AA234)),"; hours not a number",IF($AA234&lt;=0,"; hours zero or less",IF(AND(ISNUMBER(Settings!$D$3),$AA234&gt;Settings!$D$3),"; over "&amp;Settings!$D$3&amp;" hours",""))))&amp;IF(NOT(ISNUMBER($U234)),"; no date",IF($U234&gt;TODAY(),"; date in the future",""))&amp;IF(AND($AE234&lt;&gt;"",ISNUMBER($U234)),IF(COUNTIFS($AE$2:$AE$1001,$AE234,$U$2:$U$1001,$U234,$Y$2:$Y$1001,$Y234)&gt;1,"; possible duplicate",""),""))="","OK",MID(IF($AE234="","; no name or email","")&amp;IF(IFERROR(TRIM(INDEX($A234:$P234,MATCH(Settings!$B$13,$A$1:$P$1,0))&amp;""),"")="","; no hours",IF(NOT(ISNUMBER($AA234)),"; hours not a number",IF($AA234&lt;=0,"; hours zero or less",IF(AND(ISNUMBER(Settings!$D$3),$AA234&gt;Settings!$D$3),"; over "&amp;Settings!$D$3&amp;" hours",""))))&amp;IF(NOT(ISNUMBER($U234)),"; no date",IF($U234&gt;TODAY(),"; date in the future",""))&amp;IF(AND($AE234&lt;&gt;"",ISNUMBER($U234)),IF(COUNTIFS($AE$2:$AE$1001,$AE234,$U$2:$U$1001,$U234,$Y$2:$Y$1001,$Y234)&gt;1,"; possible duplicate",""),""),3,300)))</f>
        <v/>
      </c>
      <c r="AE234" s="26">
        <f>IF(IFERROR(TRIM(INDEX($A234:$P234,MATCH(Settings!$B$11,$A$1:$P$1,0))&amp;""),"")&lt;&gt;"",LOWER(IFERROR(TRIM(INDEX($A234:$P234,MATCH(Settings!$B$11,$A$1:$P$1,0))&amp;""),"")),LOWER(IFERROR(TRIM(INDEX($A234:$P234,MATCH(Settings!$B$10,$A$1:$P$1,0))&amp;""),"")))</f>
        <v/>
      </c>
      <c r="AF234" s="26">
        <f>IF($AE234="","",IF(COUNTIF($AE$2:$AE234,$AE234)=1,MAX($AF$1:$AF233)+1,""))</f>
        <v/>
      </c>
      <c r="AG234" s="26">
        <f>IF(OR($AE234="",NOT(ISNUMBER($V234))),"",IF(COUNTIFS($AE$2:$AE234,$AE234,$V$2:$V234,$V234)=1,1,0))</f>
        <v/>
      </c>
      <c r="AH234" s="26">
        <f>IF(ISNUMBER($U234),$U234,0)</f>
        <v/>
      </c>
    </row>
    <row r="235">
      <c r="R235" s="27" t="n"/>
      <c r="S235" s="27" t="n"/>
      <c r="U235" s="21">
        <f>IF(ISNUMBER(IFERROR(IF(TRIM(INDEX($A235:$P235,MATCH(Settings!$B$9,$A$1:$P$1,0))&amp;"")="","",IF(ISNUMBER(INDEX($A235:$P235,MATCH(Settings!$B$9,$A$1:$P$1,0))),INT(INDEX($A235:$P235,MATCH(Settings!$B$9,$A$1:$P$1,0))),DATE(VALUE(LEFT(INDEX($A235:$P235,MATCH(Settings!$B$9,$A$1:$P$1,0)),4)),VALUE(MID(INDEX($A235:$P235,MATCH(Settings!$B$9,$A$1:$P$1,0)),6,2)),VALUE(MID(INDEX($A235:$P235,MATCH(Settings!$B$9,$A$1:$P$1,0)),9,2))))),"")),IFERROR(IF(TRIM(INDEX($A235:$P235,MATCH(Settings!$B$9,$A$1:$P$1,0))&amp;"")="","",IF(ISNUMBER(INDEX($A235:$P235,MATCH(Settings!$B$9,$A$1:$P$1,0))),INT(INDEX($A235:$P235,MATCH(Settings!$B$9,$A$1:$P$1,0))),DATE(VALUE(LEFT(INDEX($A235:$P235,MATCH(Settings!$B$9,$A$1:$P$1,0)),4)),VALUE(MID(INDEX($A235:$P235,MATCH(Settings!$B$9,$A$1:$P$1,0)),6,2)),VALUE(MID(INDEX($A235:$P235,MATCH(Settings!$B$9,$A$1:$P$1,0)),9,2))))),""),IFERROR(INT(IFERROR(IF(ISNUMBER(INDEX($A235:$P235,MATCH(Settings!$B$8,$A$1:$P$1,0))),INDEX($A235:$P235,MATCH(Settings!$B$8,$A$1:$P$1,0)),DATE(VALUE(LEFT(IFERROR(TRIM(INDEX($A235:$P235,MATCH(Settings!$B$8,$A$1:$P$1,0))&amp;""),""),4)),VALUE(MID(IFERROR(TRIM(INDEX($A235:$P235,MATCH(Settings!$B$8,$A$1:$P$1,0))&amp;""),""),6,2)),VALUE(MID(IFERROR(TRIM(INDEX($A235:$P235,MATCH(Settings!$B$8,$A$1:$P$1,0))&amp;""),""),9,2)))+TIME(VALUE(MID(IFERROR(TRIM(INDEX($A235:$P235,MATCH(Settings!$B$8,$A$1:$P$1,0))&amp;""),""),12,2)),VALUE(MID(IFERROR(TRIM(INDEX($A235:$P235,MATCH(Settings!$B$8,$A$1:$P$1,0))&amp;""),""),15,2)),VALUE(MID(IFERROR(TRIM(INDEX($A235:$P235,MATCH(Settings!$B$8,$A$1:$P$1,0))&amp;""),""),18,2)))),"")),""))</f>
        <v/>
      </c>
      <c r="V235" s="22">
        <f>IF(ISNUMBER($U235),DATE(YEAR($U235),MONTH($U235),1),"")</f>
        <v/>
      </c>
      <c r="W235" s="23">
        <f>IF(IFERROR(TRIM(INDEX($A235:$P235,MATCH(Settings!$B$10,$A$1:$P$1,0))&amp;""),"")&lt;&gt;"",IFERROR(TRIM(INDEX($A235:$P235,MATCH(Settings!$B$10,$A$1:$P$1,0))&amp;""),""),IFERROR(TRIM(INDEX($A235:$P235,MATCH(Settings!$B$11,$A$1:$P$1,0))&amp;""),""))</f>
        <v/>
      </c>
      <c r="X235" s="23">
        <f>IFERROR(TRIM(INDEX($A235:$P235,MATCH(Settings!$B$11,$A$1:$P$1,0))&amp;""),"")</f>
        <v/>
      </c>
      <c r="Y235" s="23">
        <f>IFERROR(TRIM(INDEX($A235:$P235,MATCH(Settings!$B$12,$A$1:$P$1,0))&amp;""),"")</f>
        <v/>
      </c>
      <c r="Z235" s="23">
        <f>IFERROR(TRIM(INDEX($A235:$P235,MATCH(Settings!$B$15,$A$1:$P$1,0))&amp;""),"")</f>
        <v/>
      </c>
      <c r="AA235" s="24">
        <f>IFERROR(IF(TRIM(INDEX($A235:$P235,MATCH(Settings!$B$13,$A$1:$P$1,0))&amp;"")="","",VALUE(TRIM(INDEX($A235:$P235,MATCH(Settings!$B$13,$A$1:$P$1,0))&amp;""))),"")</f>
        <v/>
      </c>
      <c r="AB235" s="24">
        <f>IF(NOT(ISNUMBER($AA235)),"",IF(TRIM($R235&amp;"")="Yes",$AA235,0))</f>
        <v/>
      </c>
      <c r="AC235" s="25">
        <f>IF(OR(NOT(ISNUMBER($AB235)),NOT(ISNUMBER(Settings!$D$2))),"",$AB235*Settings!$D$2)</f>
        <v/>
      </c>
      <c r="AD235" s="23">
        <f>IF(AND($AE235="",IFERROR(TRIM(INDEX($A235:$P235,MATCH(Settings!$B$13,$A$1:$P$1,0))&amp;""),"")=""),"",IF((IF($AE235="","; no name or email","")&amp;IF(IFERROR(TRIM(INDEX($A235:$P235,MATCH(Settings!$B$13,$A$1:$P$1,0))&amp;""),"")="","; no hours",IF(NOT(ISNUMBER($AA235)),"; hours not a number",IF($AA235&lt;=0,"; hours zero or less",IF(AND(ISNUMBER(Settings!$D$3),$AA235&gt;Settings!$D$3),"; over "&amp;Settings!$D$3&amp;" hours",""))))&amp;IF(NOT(ISNUMBER($U235)),"; no date",IF($U235&gt;TODAY(),"; date in the future",""))&amp;IF(AND($AE235&lt;&gt;"",ISNUMBER($U235)),IF(COUNTIFS($AE$2:$AE$1001,$AE235,$U$2:$U$1001,$U235,$Y$2:$Y$1001,$Y235)&gt;1,"; possible duplicate",""),""))="","OK",MID(IF($AE235="","; no name or email","")&amp;IF(IFERROR(TRIM(INDEX($A235:$P235,MATCH(Settings!$B$13,$A$1:$P$1,0))&amp;""),"")="","; no hours",IF(NOT(ISNUMBER($AA235)),"; hours not a number",IF($AA235&lt;=0,"; hours zero or less",IF(AND(ISNUMBER(Settings!$D$3),$AA235&gt;Settings!$D$3),"; over "&amp;Settings!$D$3&amp;" hours",""))))&amp;IF(NOT(ISNUMBER($U235)),"; no date",IF($U235&gt;TODAY(),"; date in the future",""))&amp;IF(AND($AE235&lt;&gt;"",ISNUMBER($U235)),IF(COUNTIFS($AE$2:$AE$1001,$AE235,$U$2:$U$1001,$U235,$Y$2:$Y$1001,$Y235)&gt;1,"; possible duplicate",""),""),3,300)))</f>
        <v/>
      </c>
      <c r="AE235" s="26">
        <f>IF(IFERROR(TRIM(INDEX($A235:$P235,MATCH(Settings!$B$11,$A$1:$P$1,0))&amp;""),"")&lt;&gt;"",LOWER(IFERROR(TRIM(INDEX($A235:$P235,MATCH(Settings!$B$11,$A$1:$P$1,0))&amp;""),"")),LOWER(IFERROR(TRIM(INDEX($A235:$P235,MATCH(Settings!$B$10,$A$1:$P$1,0))&amp;""),"")))</f>
        <v/>
      </c>
      <c r="AF235" s="26">
        <f>IF($AE235="","",IF(COUNTIF($AE$2:$AE235,$AE235)=1,MAX($AF$1:$AF234)+1,""))</f>
        <v/>
      </c>
      <c r="AG235" s="26">
        <f>IF(OR($AE235="",NOT(ISNUMBER($V235))),"",IF(COUNTIFS($AE$2:$AE235,$AE235,$V$2:$V235,$V235)=1,1,0))</f>
        <v/>
      </c>
      <c r="AH235" s="26">
        <f>IF(ISNUMBER($U235),$U235,0)</f>
        <v/>
      </c>
    </row>
    <row r="236">
      <c r="R236" s="27" t="n"/>
      <c r="S236" s="27" t="n"/>
      <c r="U236" s="21">
        <f>IF(ISNUMBER(IFERROR(IF(TRIM(INDEX($A236:$P236,MATCH(Settings!$B$9,$A$1:$P$1,0))&amp;"")="","",IF(ISNUMBER(INDEX($A236:$P236,MATCH(Settings!$B$9,$A$1:$P$1,0))),INT(INDEX($A236:$P236,MATCH(Settings!$B$9,$A$1:$P$1,0))),DATE(VALUE(LEFT(INDEX($A236:$P236,MATCH(Settings!$B$9,$A$1:$P$1,0)),4)),VALUE(MID(INDEX($A236:$P236,MATCH(Settings!$B$9,$A$1:$P$1,0)),6,2)),VALUE(MID(INDEX($A236:$P236,MATCH(Settings!$B$9,$A$1:$P$1,0)),9,2))))),"")),IFERROR(IF(TRIM(INDEX($A236:$P236,MATCH(Settings!$B$9,$A$1:$P$1,0))&amp;"")="","",IF(ISNUMBER(INDEX($A236:$P236,MATCH(Settings!$B$9,$A$1:$P$1,0))),INT(INDEX($A236:$P236,MATCH(Settings!$B$9,$A$1:$P$1,0))),DATE(VALUE(LEFT(INDEX($A236:$P236,MATCH(Settings!$B$9,$A$1:$P$1,0)),4)),VALUE(MID(INDEX($A236:$P236,MATCH(Settings!$B$9,$A$1:$P$1,0)),6,2)),VALUE(MID(INDEX($A236:$P236,MATCH(Settings!$B$9,$A$1:$P$1,0)),9,2))))),""),IFERROR(INT(IFERROR(IF(ISNUMBER(INDEX($A236:$P236,MATCH(Settings!$B$8,$A$1:$P$1,0))),INDEX($A236:$P236,MATCH(Settings!$B$8,$A$1:$P$1,0)),DATE(VALUE(LEFT(IFERROR(TRIM(INDEX($A236:$P236,MATCH(Settings!$B$8,$A$1:$P$1,0))&amp;""),""),4)),VALUE(MID(IFERROR(TRIM(INDEX($A236:$P236,MATCH(Settings!$B$8,$A$1:$P$1,0))&amp;""),""),6,2)),VALUE(MID(IFERROR(TRIM(INDEX($A236:$P236,MATCH(Settings!$B$8,$A$1:$P$1,0))&amp;""),""),9,2)))+TIME(VALUE(MID(IFERROR(TRIM(INDEX($A236:$P236,MATCH(Settings!$B$8,$A$1:$P$1,0))&amp;""),""),12,2)),VALUE(MID(IFERROR(TRIM(INDEX($A236:$P236,MATCH(Settings!$B$8,$A$1:$P$1,0))&amp;""),""),15,2)),VALUE(MID(IFERROR(TRIM(INDEX($A236:$P236,MATCH(Settings!$B$8,$A$1:$P$1,0))&amp;""),""),18,2)))),"")),""))</f>
        <v/>
      </c>
      <c r="V236" s="22">
        <f>IF(ISNUMBER($U236),DATE(YEAR($U236),MONTH($U236),1),"")</f>
        <v/>
      </c>
      <c r="W236" s="23">
        <f>IF(IFERROR(TRIM(INDEX($A236:$P236,MATCH(Settings!$B$10,$A$1:$P$1,0))&amp;""),"")&lt;&gt;"",IFERROR(TRIM(INDEX($A236:$P236,MATCH(Settings!$B$10,$A$1:$P$1,0))&amp;""),""),IFERROR(TRIM(INDEX($A236:$P236,MATCH(Settings!$B$11,$A$1:$P$1,0))&amp;""),""))</f>
        <v/>
      </c>
      <c r="X236" s="23">
        <f>IFERROR(TRIM(INDEX($A236:$P236,MATCH(Settings!$B$11,$A$1:$P$1,0))&amp;""),"")</f>
        <v/>
      </c>
      <c r="Y236" s="23">
        <f>IFERROR(TRIM(INDEX($A236:$P236,MATCH(Settings!$B$12,$A$1:$P$1,0))&amp;""),"")</f>
        <v/>
      </c>
      <c r="Z236" s="23">
        <f>IFERROR(TRIM(INDEX($A236:$P236,MATCH(Settings!$B$15,$A$1:$P$1,0))&amp;""),"")</f>
        <v/>
      </c>
      <c r="AA236" s="24">
        <f>IFERROR(IF(TRIM(INDEX($A236:$P236,MATCH(Settings!$B$13,$A$1:$P$1,0))&amp;"")="","",VALUE(TRIM(INDEX($A236:$P236,MATCH(Settings!$B$13,$A$1:$P$1,0))&amp;""))),"")</f>
        <v/>
      </c>
      <c r="AB236" s="24">
        <f>IF(NOT(ISNUMBER($AA236)),"",IF(TRIM($R236&amp;"")="Yes",$AA236,0))</f>
        <v/>
      </c>
      <c r="AC236" s="25">
        <f>IF(OR(NOT(ISNUMBER($AB236)),NOT(ISNUMBER(Settings!$D$2))),"",$AB236*Settings!$D$2)</f>
        <v/>
      </c>
      <c r="AD236" s="23">
        <f>IF(AND($AE236="",IFERROR(TRIM(INDEX($A236:$P236,MATCH(Settings!$B$13,$A$1:$P$1,0))&amp;""),"")=""),"",IF((IF($AE236="","; no name or email","")&amp;IF(IFERROR(TRIM(INDEX($A236:$P236,MATCH(Settings!$B$13,$A$1:$P$1,0))&amp;""),"")="","; no hours",IF(NOT(ISNUMBER($AA236)),"; hours not a number",IF($AA236&lt;=0,"; hours zero or less",IF(AND(ISNUMBER(Settings!$D$3),$AA236&gt;Settings!$D$3),"; over "&amp;Settings!$D$3&amp;" hours",""))))&amp;IF(NOT(ISNUMBER($U236)),"; no date",IF($U236&gt;TODAY(),"; date in the future",""))&amp;IF(AND($AE236&lt;&gt;"",ISNUMBER($U236)),IF(COUNTIFS($AE$2:$AE$1001,$AE236,$U$2:$U$1001,$U236,$Y$2:$Y$1001,$Y236)&gt;1,"; possible duplicate",""),""))="","OK",MID(IF($AE236="","; no name or email","")&amp;IF(IFERROR(TRIM(INDEX($A236:$P236,MATCH(Settings!$B$13,$A$1:$P$1,0))&amp;""),"")="","; no hours",IF(NOT(ISNUMBER($AA236)),"; hours not a number",IF($AA236&lt;=0,"; hours zero or less",IF(AND(ISNUMBER(Settings!$D$3),$AA236&gt;Settings!$D$3),"; over "&amp;Settings!$D$3&amp;" hours",""))))&amp;IF(NOT(ISNUMBER($U236)),"; no date",IF($U236&gt;TODAY(),"; date in the future",""))&amp;IF(AND($AE236&lt;&gt;"",ISNUMBER($U236)),IF(COUNTIFS($AE$2:$AE$1001,$AE236,$U$2:$U$1001,$U236,$Y$2:$Y$1001,$Y236)&gt;1,"; possible duplicate",""),""),3,300)))</f>
        <v/>
      </c>
      <c r="AE236" s="26">
        <f>IF(IFERROR(TRIM(INDEX($A236:$P236,MATCH(Settings!$B$11,$A$1:$P$1,0))&amp;""),"")&lt;&gt;"",LOWER(IFERROR(TRIM(INDEX($A236:$P236,MATCH(Settings!$B$11,$A$1:$P$1,0))&amp;""),"")),LOWER(IFERROR(TRIM(INDEX($A236:$P236,MATCH(Settings!$B$10,$A$1:$P$1,0))&amp;""),"")))</f>
        <v/>
      </c>
      <c r="AF236" s="26">
        <f>IF($AE236="","",IF(COUNTIF($AE$2:$AE236,$AE236)=1,MAX($AF$1:$AF235)+1,""))</f>
        <v/>
      </c>
      <c r="AG236" s="26">
        <f>IF(OR($AE236="",NOT(ISNUMBER($V236))),"",IF(COUNTIFS($AE$2:$AE236,$AE236,$V$2:$V236,$V236)=1,1,0))</f>
        <v/>
      </c>
      <c r="AH236" s="26">
        <f>IF(ISNUMBER($U236),$U236,0)</f>
        <v/>
      </c>
    </row>
    <row r="237">
      <c r="R237" s="27" t="n"/>
      <c r="S237" s="27" t="n"/>
      <c r="U237" s="21">
        <f>IF(ISNUMBER(IFERROR(IF(TRIM(INDEX($A237:$P237,MATCH(Settings!$B$9,$A$1:$P$1,0))&amp;"")="","",IF(ISNUMBER(INDEX($A237:$P237,MATCH(Settings!$B$9,$A$1:$P$1,0))),INT(INDEX($A237:$P237,MATCH(Settings!$B$9,$A$1:$P$1,0))),DATE(VALUE(LEFT(INDEX($A237:$P237,MATCH(Settings!$B$9,$A$1:$P$1,0)),4)),VALUE(MID(INDEX($A237:$P237,MATCH(Settings!$B$9,$A$1:$P$1,0)),6,2)),VALUE(MID(INDEX($A237:$P237,MATCH(Settings!$B$9,$A$1:$P$1,0)),9,2))))),"")),IFERROR(IF(TRIM(INDEX($A237:$P237,MATCH(Settings!$B$9,$A$1:$P$1,0))&amp;"")="","",IF(ISNUMBER(INDEX($A237:$P237,MATCH(Settings!$B$9,$A$1:$P$1,0))),INT(INDEX($A237:$P237,MATCH(Settings!$B$9,$A$1:$P$1,0))),DATE(VALUE(LEFT(INDEX($A237:$P237,MATCH(Settings!$B$9,$A$1:$P$1,0)),4)),VALUE(MID(INDEX($A237:$P237,MATCH(Settings!$B$9,$A$1:$P$1,0)),6,2)),VALUE(MID(INDEX($A237:$P237,MATCH(Settings!$B$9,$A$1:$P$1,0)),9,2))))),""),IFERROR(INT(IFERROR(IF(ISNUMBER(INDEX($A237:$P237,MATCH(Settings!$B$8,$A$1:$P$1,0))),INDEX($A237:$P237,MATCH(Settings!$B$8,$A$1:$P$1,0)),DATE(VALUE(LEFT(IFERROR(TRIM(INDEX($A237:$P237,MATCH(Settings!$B$8,$A$1:$P$1,0))&amp;""),""),4)),VALUE(MID(IFERROR(TRIM(INDEX($A237:$P237,MATCH(Settings!$B$8,$A$1:$P$1,0))&amp;""),""),6,2)),VALUE(MID(IFERROR(TRIM(INDEX($A237:$P237,MATCH(Settings!$B$8,$A$1:$P$1,0))&amp;""),""),9,2)))+TIME(VALUE(MID(IFERROR(TRIM(INDEX($A237:$P237,MATCH(Settings!$B$8,$A$1:$P$1,0))&amp;""),""),12,2)),VALUE(MID(IFERROR(TRIM(INDEX($A237:$P237,MATCH(Settings!$B$8,$A$1:$P$1,0))&amp;""),""),15,2)),VALUE(MID(IFERROR(TRIM(INDEX($A237:$P237,MATCH(Settings!$B$8,$A$1:$P$1,0))&amp;""),""),18,2)))),"")),""))</f>
        <v/>
      </c>
      <c r="V237" s="22">
        <f>IF(ISNUMBER($U237),DATE(YEAR($U237),MONTH($U237),1),"")</f>
        <v/>
      </c>
      <c r="W237" s="23">
        <f>IF(IFERROR(TRIM(INDEX($A237:$P237,MATCH(Settings!$B$10,$A$1:$P$1,0))&amp;""),"")&lt;&gt;"",IFERROR(TRIM(INDEX($A237:$P237,MATCH(Settings!$B$10,$A$1:$P$1,0))&amp;""),""),IFERROR(TRIM(INDEX($A237:$P237,MATCH(Settings!$B$11,$A$1:$P$1,0))&amp;""),""))</f>
        <v/>
      </c>
      <c r="X237" s="23">
        <f>IFERROR(TRIM(INDEX($A237:$P237,MATCH(Settings!$B$11,$A$1:$P$1,0))&amp;""),"")</f>
        <v/>
      </c>
      <c r="Y237" s="23">
        <f>IFERROR(TRIM(INDEX($A237:$P237,MATCH(Settings!$B$12,$A$1:$P$1,0))&amp;""),"")</f>
        <v/>
      </c>
      <c r="Z237" s="23">
        <f>IFERROR(TRIM(INDEX($A237:$P237,MATCH(Settings!$B$15,$A$1:$P$1,0))&amp;""),"")</f>
        <v/>
      </c>
      <c r="AA237" s="24">
        <f>IFERROR(IF(TRIM(INDEX($A237:$P237,MATCH(Settings!$B$13,$A$1:$P$1,0))&amp;"")="","",VALUE(TRIM(INDEX($A237:$P237,MATCH(Settings!$B$13,$A$1:$P$1,0))&amp;""))),"")</f>
        <v/>
      </c>
      <c r="AB237" s="24">
        <f>IF(NOT(ISNUMBER($AA237)),"",IF(TRIM($R237&amp;"")="Yes",$AA237,0))</f>
        <v/>
      </c>
      <c r="AC237" s="25">
        <f>IF(OR(NOT(ISNUMBER($AB237)),NOT(ISNUMBER(Settings!$D$2))),"",$AB237*Settings!$D$2)</f>
        <v/>
      </c>
      <c r="AD237" s="23">
        <f>IF(AND($AE237="",IFERROR(TRIM(INDEX($A237:$P237,MATCH(Settings!$B$13,$A$1:$P$1,0))&amp;""),"")=""),"",IF((IF($AE237="","; no name or email","")&amp;IF(IFERROR(TRIM(INDEX($A237:$P237,MATCH(Settings!$B$13,$A$1:$P$1,0))&amp;""),"")="","; no hours",IF(NOT(ISNUMBER($AA237)),"; hours not a number",IF($AA237&lt;=0,"; hours zero or less",IF(AND(ISNUMBER(Settings!$D$3),$AA237&gt;Settings!$D$3),"; over "&amp;Settings!$D$3&amp;" hours",""))))&amp;IF(NOT(ISNUMBER($U237)),"; no date",IF($U237&gt;TODAY(),"; date in the future",""))&amp;IF(AND($AE237&lt;&gt;"",ISNUMBER($U237)),IF(COUNTIFS($AE$2:$AE$1001,$AE237,$U$2:$U$1001,$U237,$Y$2:$Y$1001,$Y237)&gt;1,"; possible duplicate",""),""))="","OK",MID(IF($AE237="","; no name or email","")&amp;IF(IFERROR(TRIM(INDEX($A237:$P237,MATCH(Settings!$B$13,$A$1:$P$1,0))&amp;""),"")="","; no hours",IF(NOT(ISNUMBER($AA237)),"; hours not a number",IF($AA237&lt;=0,"; hours zero or less",IF(AND(ISNUMBER(Settings!$D$3),$AA237&gt;Settings!$D$3),"; over "&amp;Settings!$D$3&amp;" hours",""))))&amp;IF(NOT(ISNUMBER($U237)),"; no date",IF($U237&gt;TODAY(),"; date in the future",""))&amp;IF(AND($AE237&lt;&gt;"",ISNUMBER($U237)),IF(COUNTIFS($AE$2:$AE$1001,$AE237,$U$2:$U$1001,$U237,$Y$2:$Y$1001,$Y237)&gt;1,"; possible duplicate",""),""),3,300)))</f>
        <v/>
      </c>
      <c r="AE237" s="26">
        <f>IF(IFERROR(TRIM(INDEX($A237:$P237,MATCH(Settings!$B$11,$A$1:$P$1,0))&amp;""),"")&lt;&gt;"",LOWER(IFERROR(TRIM(INDEX($A237:$P237,MATCH(Settings!$B$11,$A$1:$P$1,0))&amp;""),"")),LOWER(IFERROR(TRIM(INDEX($A237:$P237,MATCH(Settings!$B$10,$A$1:$P$1,0))&amp;""),"")))</f>
        <v/>
      </c>
      <c r="AF237" s="26">
        <f>IF($AE237="","",IF(COUNTIF($AE$2:$AE237,$AE237)=1,MAX($AF$1:$AF236)+1,""))</f>
        <v/>
      </c>
      <c r="AG237" s="26">
        <f>IF(OR($AE237="",NOT(ISNUMBER($V237))),"",IF(COUNTIFS($AE$2:$AE237,$AE237,$V$2:$V237,$V237)=1,1,0))</f>
        <v/>
      </c>
      <c r="AH237" s="26">
        <f>IF(ISNUMBER($U237),$U237,0)</f>
        <v/>
      </c>
    </row>
    <row r="238">
      <c r="R238" s="27" t="n"/>
      <c r="S238" s="27" t="n"/>
      <c r="U238" s="21">
        <f>IF(ISNUMBER(IFERROR(IF(TRIM(INDEX($A238:$P238,MATCH(Settings!$B$9,$A$1:$P$1,0))&amp;"")="","",IF(ISNUMBER(INDEX($A238:$P238,MATCH(Settings!$B$9,$A$1:$P$1,0))),INT(INDEX($A238:$P238,MATCH(Settings!$B$9,$A$1:$P$1,0))),DATE(VALUE(LEFT(INDEX($A238:$P238,MATCH(Settings!$B$9,$A$1:$P$1,0)),4)),VALUE(MID(INDEX($A238:$P238,MATCH(Settings!$B$9,$A$1:$P$1,0)),6,2)),VALUE(MID(INDEX($A238:$P238,MATCH(Settings!$B$9,$A$1:$P$1,0)),9,2))))),"")),IFERROR(IF(TRIM(INDEX($A238:$P238,MATCH(Settings!$B$9,$A$1:$P$1,0))&amp;"")="","",IF(ISNUMBER(INDEX($A238:$P238,MATCH(Settings!$B$9,$A$1:$P$1,0))),INT(INDEX($A238:$P238,MATCH(Settings!$B$9,$A$1:$P$1,0))),DATE(VALUE(LEFT(INDEX($A238:$P238,MATCH(Settings!$B$9,$A$1:$P$1,0)),4)),VALUE(MID(INDEX($A238:$P238,MATCH(Settings!$B$9,$A$1:$P$1,0)),6,2)),VALUE(MID(INDEX($A238:$P238,MATCH(Settings!$B$9,$A$1:$P$1,0)),9,2))))),""),IFERROR(INT(IFERROR(IF(ISNUMBER(INDEX($A238:$P238,MATCH(Settings!$B$8,$A$1:$P$1,0))),INDEX($A238:$P238,MATCH(Settings!$B$8,$A$1:$P$1,0)),DATE(VALUE(LEFT(IFERROR(TRIM(INDEX($A238:$P238,MATCH(Settings!$B$8,$A$1:$P$1,0))&amp;""),""),4)),VALUE(MID(IFERROR(TRIM(INDEX($A238:$P238,MATCH(Settings!$B$8,$A$1:$P$1,0))&amp;""),""),6,2)),VALUE(MID(IFERROR(TRIM(INDEX($A238:$P238,MATCH(Settings!$B$8,$A$1:$P$1,0))&amp;""),""),9,2)))+TIME(VALUE(MID(IFERROR(TRIM(INDEX($A238:$P238,MATCH(Settings!$B$8,$A$1:$P$1,0))&amp;""),""),12,2)),VALUE(MID(IFERROR(TRIM(INDEX($A238:$P238,MATCH(Settings!$B$8,$A$1:$P$1,0))&amp;""),""),15,2)),VALUE(MID(IFERROR(TRIM(INDEX($A238:$P238,MATCH(Settings!$B$8,$A$1:$P$1,0))&amp;""),""),18,2)))),"")),""))</f>
        <v/>
      </c>
      <c r="V238" s="22">
        <f>IF(ISNUMBER($U238),DATE(YEAR($U238),MONTH($U238),1),"")</f>
        <v/>
      </c>
      <c r="W238" s="23">
        <f>IF(IFERROR(TRIM(INDEX($A238:$P238,MATCH(Settings!$B$10,$A$1:$P$1,0))&amp;""),"")&lt;&gt;"",IFERROR(TRIM(INDEX($A238:$P238,MATCH(Settings!$B$10,$A$1:$P$1,0))&amp;""),""),IFERROR(TRIM(INDEX($A238:$P238,MATCH(Settings!$B$11,$A$1:$P$1,0))&amp;""),""))</f>
        <v/>
      </c>
      <c r="X238" s="23">
        <f>IFERROR(TRIM(INDEX($A238:$P238,MATCH(Settings!$B$11,$A$1:$P$1,0))&amp;""),"")</f>
        <v/>
      </c>
      <c r="Y238" s="23">
        <f>IFERROR(TRIM(INDEX($A238:$P238,MATCH(Settings!$B$12,$A$1:$P$1,0))&amp;""),"")</f>
        <v/>
      </c>
      <c r="Z238" s="23">
        <f>IFERROR(TRIM(INDEX($A238:$P238,MATCH(Settings!$B$15,$A$1:$P$1,0))&amp;""),"")</f>
        <v/>
      </c>
      <c r="AA238" s="24">
        <f>IFERROR(IF(TRIM(INDEX($A238:$P238,MATCH(Settings!$B$13,$A$1:$P$1,0))&amp;"")="","",VALUE(TRIM(INDEX($A238:$P238,MATCH(Settings!$B$13,$A$1:$P$1,0))&amp;""))),"")</f>
        <v/>
      </c>
      <c r="AB238" s="24">
        <f>IF(NOT(ISNUMBER($AA238)),"",IF(TRIM($R238&amp;"")="Yes",$AA238,0))</f>
        <v/>
      </c>
      <c r="AC238" s="25">
        <f>IF(OR(NOT(ISNUMBER($AB238)),NOT(ISNUMBER(Settings!$D$2))),"",$AB238*Settings!$D$2)</f>
        <v/>
      </c>
      <c r="AD238" s="23">
        <f>IF(AND($AE238="",IFERROR(TRIM(INDEX($A238:$P238,MATCH(Settings!$B$13,$A$1:$P$1,0))&amp;""),"")=""),"",IF((IF($AE238="","; no name or email","")&amp;IF(IFERROR(TRIM(INDEX($A238:$P238,MATCH(Settings!$B$13,$A$1:$P$1,0))&amp;""),"")="","; no hours",IF(NOT(ISNUMBER($AA238)),"; hours not a number",IF($AA238&lt;=0,"; hours zero or less",IF(AND(ISNUMBER(Settings!$D$3),$AA238&gt;Settings!$D$3),"; over "&amp;Settings!$D$3&amp;" hours",""))))&amp;IF(NOT(ISNUMBER($U238)),"; no date",IF($U238&gt;TODAY(),"; date in the future",""))&amp;IF(AND($AE238&lt;&gt;"",ISNUMBER($U238)),IF(COUNTIFS($AE$2:$AE$1001,$AE238,$U$2:$U$1001,$U238,$Y$2:$Y$1001,$Y238)&gt;1,"; possible duplicate",""),""))="","OK",MID(IF($AE238="","; no name or email","")&amp;IF(IFERROR(TRIM(INDEX($A238:$P238,MATCH(Settings!$B$13,$A$1:$P$1,0))&amp;""),"")="","; no hours",IF(NOT(ISNUMBER($AA238)),"; hours not a number",IF($AA238&lt;=0,"; hours zero or less",IF(AND(ISNUMBER(Settings!$D$3),$AA238&gt;Settings!$D$3),"; over "&amp;Settings!$D$3&amp;" hours",""))))&amp;IF(NOT(ISNUMBER($U238)),"; no date",IF($U238&gt;TODAY(),"; date in the future",""))&amp;IF(AND($AE238&lt;&gt;"",ISNUMBER($U238)),IF(COUNTIFS($AE$2:$AE$1001,$AE238,$U$2:$U$1001,$U238,$Y$2:$Y$1001,$Y238)&gt;1,"; possible duplicate",""),""),3,300)))</f>
        <v/>
      </c>
      <c r="AE238" s="26">
        <f>IF(IFERROR(TRIM(INDEX($A238:$P238,MATCH(Settings!$B$11,$A$1:$P$1,0))&amp;""),"")&lt;&gt;"",LOWER(IFERROR(TRIM(INDEX($A238:$P238,MATCH(Settings!$B$11,$A$1:$P$1,0))&amp;""),"")),LOWER(IFERROR(TRIM(INDEX($A238:$P238,MATCH(Settings!$B$10,$A$1:$P$1,0))&amp;""),"")))</f>
        <v/>
      </c>
      <c r="AF238" s="26">
        <f>IF($AE238="","",IF(COUNTIF($AE$2:$AE238,$AE238)=1,MAX($AF$1:$AF237)+1,""))</f>
        <v/>
      </c>
      <c r="AG238" s="26">
        <f>IF(OR($AE238="",NOT(ISNUMBER($V238))),"",IF(COUNTIFS($AE$2:$AE238,$AE238,$V$2:$V238,$V238)=1,1,0))</f>
        <v/>
      </c>
      <c r="AH238" s="26">
        <f>IF(ISNUMBER($U238),$U238,0)</f>
        <v/>
      </c>
    </row>
    <row r="239">
      <c r="R239" s="27" t="n"/>
      <c r="S239" s="27" t="n"/>
      <c r="U239" s="21">
        <f>IF(ISNUMBER(IFERROR(IF(TRIM(INDEX($A239:$P239,MATCH(Settings!$B$9,$A$1:$P$1,0))&amp;"")="","",IF(ISNUMBER(INDEX($A239:$P239,MATCH(Settings!$B$9,$A$1:$P$1,0))),INT(INDEX($A239:$P239,MATCH(Settings!$B$9,$A$1:$P$1,0))),DATE(VALUE(LEFT(INDEX($A239:$P239,MATCH(Settings!$B$9,$A$1:$P$1,0)),4)),VALUE(MID(INDEX($A239:$P239,MATCH(Settings!$B$9,$A$1:$P$1,0)),6,2)),VALUE(MID(INDEX($A239:$P239,MATCH(Settings!$B$9,$A$1:$P$1,0)),9,2))))),"")),IFERROR(IF(TRIM(INDEX($A239:$P239,MATCH(Settings!$B$9,$A$1:$P$1,0))&amp;"")="","",IF(ISNUMBER(INDEX($A239:$P239,MATCH(Settings!$B$9,$A$1:$P$1,0))),INT(INDEX($A239:$P239,MATCH(Settings!$B$9,$A$1:$P$1,0))),DATE(VALUE(LEFT(INDEX($A239:$P239,MATCH(Settings!$B$9,$A$1:$P$1,0)),4)),VALUE(MID(INDEX($A239:$P239,MATCH(Settings!$B$9,$A$1:$P$1,0)),6,2)),VALUE(MID(INDEX($A239:$P239,MATCH(Settings!$B$9,$A$1:$P$1,0)),9,2))))),""),IFERROR(INT(IFERROR(IF(ISNUMBER(INDEX($A239:$P239,MATCH(Settings!$B$8,$A$1:$P$1,0))),INDEX($A239:$P239,MATCH(Settings!$B$8,$A$1:$P$1,0)),DATE(VALUE(LEFT(IFERROR(TRIM(INDEX($A239:$P239,MATCH(Settings!$B$8,$A$1:$P$1,0))&amp;""),""),4)),VALUE(MID(IFERROR(TRIM(INDEX($A239:$P239,MATCH(Settings!$B$8,$A$1:$P$1,0))&amp;""),""),6,2)),VALUE(MID(IFERROR(TRIM(INDEX($A239:$P239,MATCH(Settings!$B$8,$A$1:$P$1,0))&amp;""),""),9,2)))+TIME(VALUE(MID(IFERROR(TRIM(INDEX($A239:$P239,MATCH(Settings!$B$8,$A$1:$P$1,0))&amp;""),""),12,2)),VALUE(MID(IFERROR(TRIM(INDEX($A239:$P239,MATCH(Settings!$B$8,$A$1:$P$1,0))&amp;""),""),15,2)),VALUE(MID(IFERROR(TRIM(INDEX($A239:$P239,MATCH(Settings!$B$8,$A$1:$P$1,0))&amp;""),""),18,2)))),"")),""))</f>
        <v/>
      </c>
      <c r="V239" s="22">
        <f>IF(ISNUMBER($U239),DATE(YEAR($U239),MONTH($U239),1),"")</f>
        <v/>
      </c>
      <c r="W239" s="23">
        <f>IF(IFERROR(TRIM(INDEX($A239:$P239,MATCH(Settings!$B$10,$A$1:$P$1,0))&amp;""),"")&lt;&gt;"",IFERROR(TRIM(INDEX($A239:$P239,MATCH(Settings!$B$10,$A$1:$P$1,0))&amp;""),""),IFERROR(TRIM(INDEX($A239:$P239,MATCH(Settings!$B$11,$A$1:$P$1,0))&amp;""),""))</f>
        <v/>
      </c>
      <c r="X239" s="23">
        <f>IFERROR(TRIM(INDEX($A239:$P239,MATCH(Settings!$B$11,$A$1:$P$1,0))&amp;""),"")</f>
        <v/>
      </c>
      <c r="Y239" s="23">
        <f>IFERROR(TRIM(INDEX($A239:$P239,MATCH(Settings!$B$12,$A$1:$P$1,0))&amp;""),"")</f>
        <v/>
      </c>
      <c r="Z239" s="23">
        <f>IFERROR(TRIM(INDEX($A239:$P239,MATCH(Settings!$B$15,$A$1:$P$1,0))&amp;""),"")</f>
        <v/>
      </c>
      <c r="AA239" s="24">
        <f>IFERROR(IF(TRIM(INDEX($A239:$P239,MATCH(Settings!$B$13,$A$1:$P$1,0))&amp;"")="","",VALUE(TRIM(INDEX($A239:$P239,MATCH(Settings!$B$13,$A$1:$P$1,0))&amp;""))),"")</f>
        <v/>
      </c>
      <c r="AB239" s="24">
        <f>IF(NOT(ISNUMBER($AA239)),"",IF(TRIM($R239&amp;"")="Yes",$AA239,0))</f>
        <v/>
      </c>
      <c r="AC239" s="25">
        <f>IF(OR(NOT(ISNUMBER($AB239)),NOT(ISNUMBER(Settings!$D$2))),"",$AB239*Settings!$D$2)</f>
        <v/>
      </c>
      <c r="AD239" s="23">
        <f>IF(AND($AE239="",IFERROR(TRIM(INDEX($A239:$P239,MATCH(Settings!$B$13,$A$1:$P$1,0))&amp;""),"")=""),"",IF((IF($AE239="","; no name or email","")&amp;IF(IFERROR(TRIM(INDEX($A239:$P239,MATCH(Settings!$B$13,$A$1:$P$1,0))&amp;""),"")="","; no hours",IF(NOT(ISNUMBER($AA239)),"; hours not a number",IF($AA239&lt;=0,"; hours zero or less",IF(AND(ISNUMBER(Settings!$D$3),$AA239&gt;Settings!$D$3),"; over "&amp;Settings!$D$3&amp;" hours",""))))&amp;IF(NOT(ISNUMBER($U239)),"; no date",IF($U239&gt;TODAY(),"; date in the future",""))&amp;IF(AND($AE239&lt;&gt;"",ISNUMBER($U239)),IF(COUNTIFS($AE$2:$AE$1001,$AE239,$U$2:$U$1001,$U239,$Y$2:$Y$1001,$Y239)&gt;1,"; possible duplicate",""),""))="","OK",MID(IF($AE239="","; no name or email","")&amp;IF(IFERROR(TRIM(INDEX($A239:$P239,MATCH(Settings!$B$13,$A$1:$P$1,0))&amp;""),"")="","; no hours",IF(NOT(ISNUMBER($AA239)),"; hours not a number",IF($AA239&lt;=0,"; hours zero or less",IF(AND(ISNUMBER(Settings!$D$3),$AA239&gt;Settings!$D$3),"; over "&amp;Settings!$D$3&amp;" hours",""))))&amp;IF(NOT(ISNUMBER($U239)),"; no date",IF($U239&gt;TODAY(),"; date in the future",""))&amp;IF(AND($AE239&lt;&gt;"",ISNUMBER($U239)),IF(COUNTIFS($AE$2:$AE$1001,$AE239,$U$2:$U$1001,$U239,$Y$2:$Y$1001,$Y239)&gt;1,"; possible duplicate",""),""),3,300)))</f>
        <v/>
      </c>
      <c r="AE239" s="26">
        <f>IF(IFERROR(TRIM(INDEX($A239:$P239,MATCH(Settings!$B$11,$A$1:$P$1,0))&amp;""),"")&lt;&gt;"",LOWER(IFERROR(TRIM(INDEX($A239:$P239,MATCH(Settings!$B$11,$A$1:$P$1,0))&amp;""),"")),LOWER(IFERROR(TRIM(INDEX($A239:$P239,MATCH(Settings!$B$10,$A$1:$P$1,0))&amp;""),"")))</f>
        <v/>
      </c>
      <c r="AF239" s="26">
        <f>IF($AE239="","",IF(COUNTIF($AE$2:$AE239,$AE239)=1,MAX($AF$1:$AF238)+1,""))</f>
        <v/>
      </c>
      <c r="AG239" s="26">
        <f>IF(OR($AE239="",NOT(ISNUMBER($V239))),"",IF(COUNTIFS($AE$2:$AE239,$AE239,$V$2:$V239,$V239)=1,1,0))</f>
        <v/>
      </c>
      <c r="AH239" s="26">
        <f>IF(ISNUMBER($U239),$U239,0)</f>
        <v/>
      </c>
    </row>
    <row r="240">
      <c r="R240" s="27" t="n"/>
      <c r="S240" s="27" t="n"/>
      <c r="U240" s="21">
        <f>IF(ISNUMBER(IFERROR(IF(TRIM(INDEX($A240:$P240,MATCH(Settings!$B$9,$A$1:$P$1,0))&amp;"")="","",IF(ISNUMBER(INDEX($A240:$P240,MATCH(Settings!$B$9,$A$1:$P$1,0))),INT(INDEX($A240:$P240,MATCH(Settings!$B$9,$A$1:$P$1,0))),DATE(VALUE(LEFT(INDEX($A240:$P240,MATCH(Settings!$B$9,$A$1:$P$1,0)),4)),VALUE(MID(INDEX($A240:$P240,MATCH(Settings!$B$9,$A$1:$P$1,0)),6,2)),VALUE(MID(INDEX($A240:$P240,MATCH(Settings!$B$9,$A$1:$P$1,0)),9,2))))),"")),IFERROR(IF(TRIM(INDEX($A240:$P240,MATCH(Settings!$B$9,$A$1:$P$1,0))&amp;"")="","",IF(ISNUMBER(INDEX($A240:$P240,MATCH(Settings!$B$9,$A$1:$P$1,0))),INT(INDEX($A240:$P240,MATCH(Settings!$B$9,$A$1:$P$1,0))),DATE(VALUE(LEFT(INDEX($A240:$P240,MATCH(Settings!$B$9,$A$1:$P$1,0)),4)),VALUE(MID(INDEX($A240:$P240,MATCH(Settings!$B$9,$A$1:$P$1,0)),6,2)),VALUE(MID(INDEX($A240:$P240,MATCH(Settings!$B$9,$A$1:$P$1,0)),9,2))))),""),IFERROR(INT(IFERROR(IF(ISNUMBER(INDEX($A240:$P240,MATCH(Settings!$B$8,$A$1:$P$1,0))),INDEX($A240:$P240,MATCH(Settings!$B$8,$A$1:$P$1,0)),DATE(VALUE(LEFT(IFERROR(TRIM(INDEX($A240:$P240,MATCH(Settings!$B$8,$A$1:$P$1,0))&amp;""),""),4)),VALUE(MID(IFERROR(TRIM(INDEX($A240:$P240,MATCH(Settings!$B$8,$A$1:$P$1,0))&amp;""),""),6,2)),VALUE(MID(IFERROR(TRIM(INDEX($A240:$P240,MATCH(Settings!$B$8,$A$1:$P$1,0))&amp;""),""),9,2)))+TIME(VALUE(MID(IFERROR(TRIM(INDEX($A240:$P240,MATCH(Settings!$B$8,$A$1:$P$1,0))&amp;""),""),12,2)),VALUE(MID(IFERROR(TRIM(INDEX($A240:$P240,MATCH(Settings!$B$8,$A$1:$P$1,0))&amp;""),""),15,2)),VALUE(MID(IFERROR(TRIM(INDEX($A240:$P240,MATCH(Settings!$B$8,$A$1:$P$1,0))&amp;""),""),18,2)))),"")),""))</f>
        <v/>
      </c>
      <c r="V240" s="22">
        <f>IF(ISNUMBER($U240),DATE(YEAR($U240),MONTH($U240),1),"")</f>
        <v/>
      </c>
      <c r="W240" s="23">
        <f>IF(IFERROR(TRIM(INDEX($A240:$P240,MATCH(Settings!$B$10,$A$1:$P$1,0))&amp;""),"")&lt;&gt;"",IFERROR(TRIM(INDEX($A240:$P240,MATCH(Settings!$B$10,$A$1:$P$1,0))&amp;""),""),IFERROR(TRIM(INDEX($A240:$P240,MATCH(Settings!$B$11,$A$1:$P$1,0))&amp;""),""))</f>
        <v/>
      </c>
      <c r="X240" s="23">
        <f>IFERROR(TRIM(INDEX($A240:$P240,MATCH(Settings!$B$11,$A$1:$P$1,0))&amp;""),"")</f>
        <v/>
      </c>
      <c r="Y240" s="23">
        <f>IFERROR(TRIM(INDEX($A240:$P240,MATCH(Settings!$B$12,$A$1:$P$1,0))&amp;""),"")</f>
        <v/>
      </c>
      <c r="Z240" s="23">
        <f>IFERROR(TRIM(INDEX($A240:$P240,MATCH(Settings!$B$15,$A$1:$P$1,0))&amp;""),"")</f>
        <v/>
      </c>
      <c r="AA240" s="24">
        <f>IFERROR(IF(TRIM(INDEX($A240:$P240,MATCH(Settings!$B$13,$A$1:$P$1,0))&amp;"")="","",VALUE(TRIM(INDEX($A240:$P240,MATCH(Settings!$B$13,$A$1:$P$1,0))&amp;""))),"")</f>
        <v/>
      </c>
      <c r="AB240" s="24">
        <f>IF(NOT(ISNUMBER($AA240)),"",IF(TRIM($R240&amp;"")="Yes",$AA240,0))</f>
        <v/>
      </c>
      <c r="AC240" s="25">
        <f>IF(OR(NOT(ISNUMBER($AB240)),NOT(ISNUMBER(Settings!$D$2))),"",$AB240*Settings!$D$2)</f>
        <v/>
      </c>
      <c r="AD240" s="23">
        <f>IF(AND($AE240="",IFERROR(TRIM(INDEX($A240:$P240,MATCH(Settings!$B$13,$A$1:$P$1,0))&amp;""),"")=""),"",IF((IF($AE240="","; no name or email","")&amp;IF(IFERROR(TRIM(INDEX($A240:$P240,MATCH(Settings!$B$13,$A$1:$P$1,0))&amp;""),"")="","; no hours",IF(NOT(ISNUMBER($AA240)),"; hours not a number",IF($AA240&lt;=0,"; hours zero or less",IF(AND(ISNUMBER(Settings!$D$3),$AA240&gt;Settings!$D$3),"; over "&amp;Settings!$D$3&amp;" hours",""))))&amp;IF(NOT(ISNUMBER($U240)),"; no date",IF($U240&gt;TODAY(),"; date in the future",""))&amp;IF(AND($AE240&lt;&gt;"",ISNUMBER($U240)),IF(COUNTIFS($AE$2:$AE$1001,$AE240,$U$2:$U$1001,$U240,$Y$2:$Y$1001,$Y240)&gt;1,"; possible duplicate",""),""))="","OK",MID(IF($AE240="","; no name or email","")&amp;IF(IFERROR(TRIM(INDEX($A240:$P240,MATCH(Settings!$B$13,$A$1:$P$1,0))&amp;""),"")="","; no hours",IF(NOT(ISNUMBER($AA240)),"; hours not a number",IF($AA240&lt;=0,"; hours zero or less",IF(AND(ISNUMBER(Settings!$D$3),$AA240&gt;Settings!$D$3),"; over "&amp;Settings!$D$3&amp;" hours",""))))&amp;IF(NOT(ISNUMBER($U240)),"; no date",IF($U240&gt;TODAY(),"; date in the future",""))&amp;IF(AND($AE240&lt;&gt;"",ISNUMBER($U240)),IF(COUNTIFS($AE$2:$AE$1001,$AE240,$U$2:$U$1001,$U240,$Y$2:$Y$1001,$Y240)&gt;1,"; possible duplicate",""),""),3,300)))</f>
        <v/>
      </c>
      <c r="AE240" s="26">
        <f>IF(IFERROR(TRIM(INDEX($A240:$P240,MATCH(Settings!$B$11,$A$1:$P$1,0))&amp;""),"")&lt;&gt;"",LOWER(IFERROR(TRIM(INDEX($A240:$P240,MATCH(Settings!$B$11,$A$1:$P$1,0))&amp;""),"")),LOWER(IFERROR(TRIM(INDEX($A240:$P240,MATCH(Settings!$B$10,$A$1:$P$1,0))&amp;""),"")))</f>
        <v/>
      </c>
      <c r="AF240" s="26">
        <f>IF($AE240="","",IF(COUNTIF($AE$2:$AE240,$AE240)=1,MAX($AF$1:$AF239)+1,""))</f>
        <v/>
      </c>
      <c r="AG240" s="26">
        <f>IF(OR($AE240="",NOT(ISNUMBER($V240))),"",IF(COUNTIFS($AE$2:$AE240,$AE240,$V$2:$V240,$V240)=1,1,0))</f>
        <v/>
      </c>
      <c r="AH240" s="26">
        <f>IF(ISNUMBER($U240),$U240,0)</f>
        <v/>
      </c>
    </row>
    <row r="241">
      <c r="R241" s="27" t="n"/>
      <c r="S241" s="27" t="n"/>
      <c r="U241" s="21">
        <f>IF(ISNUMBER(IFERROR(IF(TRIM(INDEX($A241:$P241,MATCH(Settings!$B$9,$A$1:$P$1,0))&amp;"")="","",IF(ISNUMBER(INDEX($A241:$P241,MATCH(Settings!$B$9,$A$1:$P$1,0))),INT(INDEX($A241:$P241,MATCH(Settings!$B$9,$A$1:$P$1,0))),DATE(VALUE(LEFT(INDEX($A241:$P241,MATCH(Settings!$B$9,$A$1:$P$1,0)),4)),VALUE(MID(INDEX($A241:$P241,MATCH(Settings!$B$9,$A$1:$P$1,0)),6,2)),VALUE(MID(INDEX($A241:$P241,MATCH(Settings!$B$9,$A$1:$P$1,0)),9,2))))),"")),IFERROR(IF(TRIM(INDEX($A241:$P241,MATCH(Settings!$B$9,$A$1:$P$1,0))&amp;"")="","",IF(ISNUMBER(INDEX($A241:$P241,MATCH(Settings!$B$9,$A$1:$P$1,0))),INT(INDEX($A241:$P241,MATCH(Settings!$B$9,$A$1:$P$1,0))),DATE(VALUE(LEFT(INDEX($A241:$P241,MATCH(Settings!$B$9,$A$1:$P$1,0)),4)),VALUE(MID(INDEX($A241:$P241,MATCH(Settings!$B$9,$A$1:$P$1,0)),6,2)),VALUE(MID(INDEX($A241:$P241,MATCH(Settings!$B$9,$A$1:$P$1,0)),9,2))))),""),IFERROR(INT(IFERROR(IF(ISNUMBER(INDEX($A241:$P241,MATCH(Settings!$B$8,$A$1:$P$1,0))),INDEX($A241:$P241,MATCH(Settings!$B$8,$A$1:$P$1,0)),DATE(VALUE(LEFT(IFERROR(TRIM(INDEX($A241:$P241,MATCH(Settings!$B$8,$A$1:$P$1,0))&amp;""),""),4)),VALUE(MID(IFERROR(TRIM(INDEX($A241:$P241,MATCH(Settings!$B$8,$A$1:$P$1,0))&amp;""),""),6,2)),VALUE(MID(IFERROR(TRIM(INDEX($A241:$P241,MATCH(Settings!$B$8,$A$1:$P$1,0))&amp;""),""),9,2)))+TIME(VALUE(MID(IFERROR(TRIM(INDEX($A241:$P241,MATCH(Settings!$B$8,$A$1:$P$1,0))&amp;""),""),12,2)),VALUE(MID(IFERROR(TRIM(INDEX($A241:$P241,MATCH(Settings!$B$8,$A$1:$P$1,0))&amp;""),""),15,2)),VALUE(MID(IFERROR(TRIM(INDEX($A241:$P241,MATCH(Settings!$B$8,$A$1:$P$1,0))&amp;""),""),18,2)))),"")),""))</f>
        <v/>
      </c>
      <c r="V241" s="22">
        <f>IF(ISNUMBER($U241),DATE(YEAR($U241),MONTH($U241),1),"")</f>
        <v/>
      </c>
      <c r="W241" s="23">
        <f>IF(IFERROR(TRIM(INDEX($A241:$P241,MATCH(Settings!$B$10,$A$1:$P$1,0))&amp;""),"")&lt;&gt;"",IFERROR(TRIM(INDEX($A241:$P241,MATCH(Settings!$B$10,$A$1:$P$1,0))&amp;""),""),IFERROR(TRIM(INDEX($A241:$P241,MATCH(Settings!$B$11,$A$1:$P$1,0))&amp;""),""))</f>
        <v/>
      </c>
      <c r="X241" s="23">
        <f>IFERROR(TRIM(INDEX($A241:$P241,MATCH(Settings!$B$11,$A$1:$P$1,0))&amp;""),"")</f>
        <v/>
      </c>
      <c r="Y241" s="23">
        <f>IFERROR(TRIM(INDEX($A241:$P241,MATCH(Settings!$B$12,$A$1:$P$1,0))&amp;""),"")</f>
        <v/>
      </c>
      <c r="Z241" s="23">
        <f>IFERROR(TRIM(INDEX($A241:$P241,MATCH(Settings!$B$15,$A$1:$P$1,0))&amp;""),"")</f>
        <v/>
      </c>
      <c r="AA241" s="24">
        <f>IFERROR(IF(TRIM(INDEX($A241:$P241,MATCH(Settings!$B$13,$A$1:$P$1,0))&amp;"")="","",VALUE(TRIM(INDEX($A241:$P241,MATCH(Settings!$B$13,$A$1:$P$1,0))&amp;""))),"")</f>
        <v/>
      </c>
      <c r="AB241" s="24">
        <f>IF(NOT(ISNUMBER($AA241)),"",IF(TRIM($R241&amp;"")="Yes",$AA241,0))</f>
        <v/>
      </c>
      <c r="AC241" s="25">
        <f>IF(OR(NOT(ISNUMBER($AB241)),NOT(ISNUMBER(Settings!$D$2))),"",$AB241*Settings!$D$2)</f>
        <v/>
      </c>
      <c r="AD241" s="23">
        <f>IF(AND($AE241="",IFERROR(TRIM(INDEX($A241:$P241,MATCH(Settings!$B$13,$A$1:$P$1,0))&amp;""),"")=""),"",IF((IF($AE241="","; no name or email","")&amp;IF(IFERROR(TRIM(INDEX($A241:$P241,MATCH(Settings!$B$13,$A$1:$P$1,0))&amp;""),"")="","; no hours",IF(NOT(ISNUMBER($AA241)),"; hours not a number",IF($AA241&lt;=0,"; hours zero or less",IF(AND(ISNUMBER(Settings!$D$3),$AA241&gt;Settings!$D$3),"; over "&amp;Settings!$D$3&amp;" hours",""))))&amp;IF(NOT(ISNUMBER($U241)),"; no date",IF($U241&gt;TODAY(),"; date in the future",""))&amp;IF(AND($AE241&lt;&gt;"",ISNUMBER($U241)),IF(COUNTIFS($AE$2:$AE$1001,$AE241,$U$2:$U$1001,$U241,$Y$2:$Y$1001,$Y241)&gt;1,"; possible duplicate",""),""))="","OK",MID(IF($AE241="","; no name or email","")&amp;IF(IFERROR(TRIM(INDEX($A241:$P241,MATCH(Settings!$B$13,$A$1:$P$1,0))&amp;""),"")="","; no hours",IF(NOT(ISNUMBER($AA241)),"; hours not a number",IF($AA241&lt;=0,"; hours zero or less",IF(AND(ISNUMBER(Settings!$D$3),$AA241&gt;Settings!$D$3),"; over "&amp;Settings!$D$3&amp;" hours",""))))&amp;IF(NOT(ISNUMBER($U241)),"; no date",IF($U241&gt;TODAY(),"; date in the future",""))&amp;IF(AND($AE241&lt;&gt;"",ISNUMBER($U241)),IF(COUNTIFS($AE$2:$AE$1001,$AE241,$U$2:$U$1001,$U241,$Y$2:$Y$1001,$Y241)&gt;1,"; possible duplicate",""),""),3,300)))</f>
        <v/>
      </c>
      <c r="AE241" s="26">
        <f>IF(IFERROR(TRIM(INDEX($A241:$P241,MATCH(Settings!$B$11,$A$1:$P$1,0))&amp;""),"")&lt;&gt;"",LOWER(IFERROR(TRIM(INDEX($A241:$P241,MATCH(Settings!$B$11,$A$1:$P$1,0))&amp;""),"")),LOWER(IFERROR(TRIM(INDEX($A241:$P241,MATCH(Settings!$B$10,$A$1:$P$1,0))&amp;""),"")))</f>
        <v/>
      </c>
      <c r="AF241" s="26">
        <f>IF($AE241="","",IF(COUNTIF($AE$2:$AE241,$AE241)=1,MAX($AF$1:$AF240)+1,""))</f>
        <v/>
      </c>
      <c r="AG241" s="26">
        <f>IF(OR($AE241="",NOT(ISNUMBER($V241))),"",IF(COUNTIFS($AE$2:$AE241,$AE241,$V$2:$V241,$V241)=1,1,0))</f>
        <v/>
      </c>
      <c r="AH241" s="26">
        <f>IF(ISNUMBER($U241),$U241,0)</f>
        <v/>
      </c>
    </row>
    <row r="242">
      <c r="R242" s="27" t="n"/>
      <c r="S242" s="27" t="n"/>
      <c r="U242" s="21">
        <f>IF(ISNUMBER(IFERROR(IF(TRIM(INDEX($A242:$P242,MATCH(Settings!$B$9,$A$1:$P$1,0))&amp;"")="","",IF(ISNUMBER(INDEX($A242:$P242,MATCH(Settings!$B$9,$A$1:$P$1,0))),INT(INDEX($A242:$P242,MATCH(Settings!$B$9,$A$1:$P$1,0))),DATE(VALUE(LEFT(INDEX($A242:$P242,MATCH(Settings!$B$9,$A$1:$P$1,0)),4)),VALUE(MID(INDEX($A242:$P242,MATCH(Settings!$B$9,$A$1:$P$1,0)),6,2)),VALUE(MID(INDEX($A242:$P242,MATCH(Settings!$B$9,$A$1:$P$1,0)),9,2))))),"")),IFERROR(IF(TRIM(INDEX($A242:$P242,MATCH(Settings!$B$9,$A$1:$P$1,0))&amp;"")="","",IF(ISNUMBER(INDEX($A242:$P242,MATCH(Settings!$B$9,$A$1:$P$1,0))),INT(INDEX($A242:$P242,MATCH(Settings!$B$9,$A$1:$P$1,0))),DATE(VALUE(LEFT(INDEX($A242:$P242,MATCH(Settings!$B$9,$A$1:$P$1,0)),4)),VALUE(MID(INDEX($A242:$P242,MATCH(Settings!$B$9,$A$1:$P$1,0)),6,2)),VALUE(MID(INDEX($A242:$P242,MATCH(Settings!$B$9,$A$1:$P$1,0)),9,2))))),""),IFERROR(INT(IFERROR(IF(ISNUMBER(INDEX($A242:$P242,MATCH(Settings!$B$8,$A$1:$P$1,0))),INDEX($A242:$P242,MATCH(Settings!$B$8,$A$1:$P$1,0)),DATE(VALUE(LEFT(IFERROR(TRIM(INDEX($A242:$P242,MATCH(Settings!$B$8,$A$1:$P$1,0))&amp;""),""),4)),VALUE(MID(IFERROR(TRIM(INDEX($A242:$P242,MATCH(Settings!$B$8,$A$1:$P$1,0))&amp;""),""),6,2)),VALUE(MID(IFERROR(TRIM(INDEX($A242:$P242,MATCH(Settings!$B$8,$A$1:$P$1,0))&amp;""),""),9,2)))+TIME(VALUE(MID(IFERROR(TRIM(INDEX($A242:$P242,MATCH(Settings!$B$8,$A$1:$P$1,0))&amp;""),""),12,2)),VALUE(MID(IFERROR(TRIM(INDEX($A242:$P242,MATCH(Settings!$B$8,$A$1:$P$1,0))&amp;""),""),15,2)),VALUE(MID(IFERROR(TRIM(INDEX($A242:$P242,MATCH(Settings!$B$8,$A$1:$P$1,0))&amp;""),""),18,2)))),"")),""))</f>
        <v/>
      </c>
      <c r="V242" s="22">
        <f>IF(ISNUMBER($U242),DATE(YEAR($U242),MONTH($U242),1),"")</f>
        <v/>
      </c>
      <c r="W242" s="23">
        <f>IF(IFERROR(TRIM(INDEX($A242:$P242,MATCH(Settings!$B$10,$A$1:$P$1,0))&amp;""),"")&lt;&gt;"",IFERROR(TRIM(INDEX($A242:$P242,MATCH(Settings!$B$10,$A$1:$P$1,0))&amp;""),""),IFERROR(TRIM(INDEX($A242:$P242,MATCH(Settings!$B$11,$A$1:$P$1,0))&amp;""),""))</f>
        <v/>
      </c>
      <c r="X242" s="23">
        <f>IFERROR(TRIM(INDEX($A242:$P242,MATCH(Settings!$B$11,$A$1:$P$1,0))&amp;""),"")</f>
        <v/>
      </c>
      <c r="Y242" s="23">
        <f>IFERROR(TRIM(INDEX($A242:$P242,MATCH(Settings!$B$12,$A$1:$P$1,0))&amp;""),"")</f>
        <v/>
      </c>
      <c r="Z242" s="23">
        <f>IFERROR(TRIM(INDEX($A242:$P242,MATCH(Settings!$B$15,$A$1:$P$1,0))&amp;""),"")</f>
        <v/>
      </c>
      <c r="AA242" s="24">
        <f>IFERROR(IF(TRIM(INDEX($A242:$P242,MATCH(Settings!$B$13,$A$1:$P$1,0))&amp;"")="","",VALUE(TRIM(INDEX($A242:$P242,MATCH(Settings!$B$13,$A$1:$P$1,0))&amp;""))),"")</f>
        <v/>
      </c>
      <c r="AB242" s="24">
        <f>IF(NOT(ISNUMBER($AA242)),"",IF(TRIM($R242&amp;"")="Yes",$AA242,0))</f>
        <v/>
      </c>
      <c r="AC242" s="25">
        <f>IF(OR(NOT(ISNUMBER($AB242)),NOT(ISNUMBER(Settings!$D$2))),"",$AB242*Settings!$D$2)</f>
        <v/>
      </c>
      <c r="AD242" s="23">
        <f>IF(AND($AE242="",IFERROR(TRIM(INDEX($A242:$P242,MATCH(Settings!$B$13,$A$1:$P$1,0))&amp;""),"")=""),"",IF((IF($AE242="","; no name or email","")&amp;IF(IFERROR(TRIM(INDEX($A242:$P242,MATCH(Settings!$B$13,$A$1:$P$1,0))&amp;""),"")="","; no hours",IF(NOT(ISNUMBER($AA242)),"; hours not a number",IF($AA242&lt;=0,"; hours zero or less",IF(AND(ISNUMBER(Settings!$D$3),$AA242&gt;Settings!$D$3),"; over "&amp;Settings!$D$3&amp;" hours",""))))&amp;IF(NOT(ISNUMBER($U242)),"; no date",IF($U242&gt;TODAY(),"; date in the future",""))&amp;IF(AND($AE242&lt;&gt;"",ISNUMBER($U242)),IF(COUNTIFS($AE$2:$AE$1001,$AE242,$U$2:$U$1001,$U242,$Y$2:$Y$1001,$Y242)&gt;1,"; possible duplicate",""),""))="","OK",MID(IF($AE242="","; no name or email","")&amp;IF(IFERROR(TRIM(INDEX($A242:$P242,MATCH(Settings!$B$13,$A$1:$P$1,0))&amp;""),"")="","; no hours",IF(NOT(ISNUMBER($AA242)),"; hours not a number",IF($AA242&lt;=0,"; hours zero or less",IF(AND(ISNUMBER(Settings!$D$3),$AA242&gt;Settings!$D$3),"; over "&amp;Settings!$D$3&amp;" hours",""))))&amp;IF(NOT(ISNUMBER($U242)),"; no date",IF($U242&gt;TODAY(),"; date in the future",""))&amp;IF(AND($AE242&lt;&gt;"",ISNUMBER($U242)),IF(COUNTIFS($AE$2:$AE$1001,$AE242,$U$2:$U$1001,$U242,$Y$2:$Y$1001,$Y242)&gt;1,"; possible duplicate",""),""),3,300)))</f>
        <v/>
      </c>
      <c r="AE242" s="26">
        <f>IF(IFERROR(TRIM(INDEX($A242:$P242,MATCH(Settings!$B$11,$A$1:$P$1,0))&amp;""),"")&lt;&gt;"",LOWER(IFERROR(TRIM(INDEX($A242:$P242,MATCH(Settings!$B$11,$A$1:$P$1,0))&amp;""),"")),LOWER(IFERROR(TRIM(INDEX($A242:$P242,MATCH(Settings!$B$10,$A$1:$P$1,0))&amp;""),"")))</f>
        <v/>
      </c>
      <c r="AF242" s="26">
        <f>IF($AE242="","",IF(COUNTIF($AE$2:$AE242,$AE242)=1,MAX($AF$1:$AF241)+1,""))</f>
        <v/>
      </c>
      <c r="AG242" s="26">
        <f>IF(OR($AE242="",NOT(ISNUMBER($V242))),"",IF(COUNTIFS($AE$2:$AE242,$AE242,$V$2:$V242,$V242)=1,1,0))</f>
        <v/>
      </c>
      <c r="AH242" s="26">
        <f>IF(ISNUMBER($U242),$U242,0)</f>
        <v/>
      </c>
    </row>
    <row r="243">
      <c r="R243" s="27" t="n"/>
      <c r="S243" s="27" t="n"/>
      <c r="U243" s="21">
        <f>IF(ISNUMBER(IFERROR(IF(TRIM(INDEX($A243:$P243,MATCH(Settings!$B$9,$A$1:$P$1,0))&amp;"")="","",IF(ISNUMBER(INDEX($A243:$P243,MATCH(Settings!$B$9,$A$1:$P$1,0))),INT(INDEX($A243:$P243,MATCH(Settings!$B$9,$A$1:$P$1,0))),DATE(VALUE(LEFT(INDEX($A243:$P243,MATCH(Settings!$B$9,$A$1:$P$1,0)),4)),VALUE(MID(INDEX($A243:$P243,MATCH(Settings!$B$9,$A$1:$P$1,0)),6,2)),VALUE(MID(INDEX($A243:$P243,MATCH(Settings!$B$9,$A$1:$P$1,0)),9,2))))),"")),IFERROR(IF(TRIM(INDEX($A243:$P243,MATCH(Settings!$B$9,$A$1:$P$1,0))&amp;"")="","",IF(ISNUMBER(INDEX($A243:$P243,MATCH(Settings!$B$9,$A$1:$P$1,0))),INT(INDEX($A243:$P243,MATCH(Settings!$B$9,$A$1:$P$1,0))),DATE(VALUE(LEFT(INDEX($A243:$P243,MATCH(Settings!$B$9,$A$1:$P$1,0)),4)),VALUE(MID(INDEX($A243:$P243,MATCH(Settings!$B$9,$A$1:$P$1,0)),6,2)),VALUE(MID(INDEX($A243:$P243,MATCH(Settings!$B$9,$A$1:$P$1,0)),9,2))))),""),IFERROR(INT(IFERROR(IF(ISNUMBER(INDEX($A243:$P243,MATCH(Settings!$B$8,$A$1:$P$1,0))),INDEX($A243:$P243,MATCH(Settings!$B$8,$A$1:$P$1,0)),DATE(VALUE(LEFT(IFERROR(TRIM(INDEX($A243:$P243,MATCH(Settings!$B$8,$A$1:$P$1,0))&amp;""),""),4)),VALUE(MID(IFERROR(TRIM(INDEX($A243:$P243,MATCH(Settings!$B$8,$A$1:$P$1,0))&amp;""),""),6,2)),VALUE(MID(IFERROR(TRIM(INDEX($A243:$P243,MATCH(Settings!$B$8,$A$1:$P$1,0))&amp;""),""),9,2)))+TIME(VALUE(MID(IFERROR(TRIM(INDEX($A243:$P243,MATCH(Settings!$B$8,$A$1:$P$1,0))&amp;""),""),12,2)),VALUE(MID(IFERROR(TRIM(INDEX($A243:$P243,MATCH(Settings!$B$8,$A$1:$P$1,0))&amp;""),""),15,2)),VALUE(MID(IFERROR(TRIM(INDEX($A243:$P243,MATCH(Settings!$B$8,$A$1:$P$1,0))&amp;""),""),18,2)))),"")),""))</f>
        <v/>
      </c>
      <c r="V243" s="22">
        <f>IF(ISNUMBER($U243),DATE(YEAR($U243),MONTH($U243),1),"")</f>
        <v/>
      </c>
      <c r="W243" s="23">
        <f>IF(IFERROR(TRIM(INDEX($A243:$P243,MATCH(Settings!$B$10,$A$1:$P$1,0))&amp;""),"")&lt;&gt;"",IFERROR(TRIM(INDEX($A243:$P243,MATCH(Settings!$B$10,$A$1:$P$1,0))&amp;""),""),IFERROR(TRIM(INDEX($A243:$P243,MATCH(Settings!$B$11,$A$1:$P$1,0))&amp;""),""))</f>
        <v/>
      </c>
      <c r="X243" s="23">
        <f>IFERROR(TRIM(INDEX($A243:$P243,MATCH(Settings!$B$11,$A$1:$P$1,0))&amp;""),"")</f>
        <v/>
      </c>
      <c r="Y243" s="23">
        <f>IFERROR(TRIM(INDEX($A243:$P243,MATCH(Settings!$B$12,$A$1:$P$1,0))&amp;""),"")</f>
        <v/>
      </c>
      <c r="Z243" s="23">
        <f>IFERROR(TRIM(INDEX($A243:$P243,MATCH(Settings!$B$15,$A$1:$P$1,0))&amp;""),"")</f>
        <v/>
      </c>
      <c r="AA243" s="24">
        <f>IFERROR(IF(TRIM(INDEX($A243:$P243,MATCH(Settings!$B$13,$A$1:$P$1,0))&amp;"")="","",VALUE(TRIM(INDEX($A243:$P243,MATCH(Settings!$B$13,$A$1:$P$1,0))&amp;""))),"")</f>
        <v/>
      </c>
      <c r="AB243" s="24">
        <f>IF(NOT(ISNUMBER($AA243)),"",IF(TRIM($R243&amp;"")="Yes",$AA243,0))</f>
        <v/>
      </c>
      <c r="AC243" s="25">
        <f>IF(OR(NOT(ISNUMBER($AB243)),NOT(ISNUMBER(Settings!$D$2))),"",$AB243*Settings!$D$2)</f>
        <v/>
      </c>
      <c r="AD243" s="23">
        <f>IF(AND($AE243="",IFERROR(TRIM(INDEX($A243:$P243,MATCH(Settings!$B$13,$A$1:$P$1,0))&amp;""),"")=""),"",IF((IF($AE243="","; no name or email","")&amp;IF(IFERROR(TRIM(INDEX($A243:$P243,MATCH(Settings!$B$13,$A$1:$P$1,0))&amp;""),"")="","; no hours",IF(NOT(ISNUMBER($AA243)),"; hours not a number",IF($AA243&lt;=0,"; hours zero or less",IF(AND(ISNUMBER(Settings!$D$3),$AA243&gt;Settings!$D$3),"; over "&amp;Settings!$D$3&amp;" hours",""))))&amp;IF(NOT(ISNUMBER($U243)),"; no date",IF($U243&gt;TODAY(),"; date in the future",""))&amp;IF(AND($AE243&lt;&gt;"",ISNUMBER($U243)),IF(COUNTIFS($AE$2:$AE$1001,$AE243,$U$2:$U$1001,$U243,$Y$2:$Y$1001,$Y243)&gt;1,"; possible duplicate",""),""))="","OK",MID(IF($AE243="","; no name or email","")&amp;IF(IFERROR(TRIM(INDEX($A243:$P243,MATCH(Settings!$B$13,$A$1:$P$1,0))&amp;""),"")="","; no hours",IF(NOT(ISNUMBER($AA243)),"; hours not a number",IF($AA243&lt;=0,"; hours zero or less",IF(AND(ISNUMBER(Settings!$D$3),$AA243&gt;Settings!$D$3),"; over "&amp;Settings!$D$3&amp;" hours",""))))&amp;IF(NOT(ISNUMBER($U243)),"; no date",IF($U243&gt;TODAY(),"; date in the future",""))&amp;IF(AND($AE243&lt;&gt;"",ISNUMBER($U243)),IF(COUNTIFS($AE$2:$AE$1001,$AE243,$U$2:$U$1001,$U243,$Y$2:$Y$1001,$Y243)&gt;1,"; possible duplicate",""),""),3,300)))</f>
        <v/>
      </c>
      <c r="AE243" s="26">
        <f>IF(IFERROR(TRIM(INDEX($A243:$P243,MATCH(Settings!$B$11,$A$1:$P$1,0))&amp;""),"")&lt;&gt;"",LOWER(IFERROR(TRIM(INDEX($A243:$P243,MATCH(Settings!$B$11,$A$1:$P$1,0))&amp;""),"")),LOWER(IFERROR(TRIM(INDEX($A243:$P243,MATCH(Settings!$B$10,$A$1:$P$1,0))&amp;""),"")))</f>
        <v/>
      </c>
      <c r="AF243" s="26">
        <f>IF($AE243="","",IF(COUNTIF($AE$2:$AE243,$AE243)=1,MAX($AF$1:$AF242)+1,""))</f>
        <v/>
      </c>
      <c r="AG243" s="26">
        <f>IF(OR($AE243="",NOT(ISNUMBER($V243))),"",IF(COUNTIFS($AE$2:$AE243,$AE243,$V$2:$V243,$V243)=1,1,0))</f>
        <v/>
      </c>
      <c r="AH243" s="26">
        <f>IF(ISNUMBER($U243),$U243,0)</f>
        <v/>
      </c>
    </row>
    <row r="244">
      <c r="R244" s="27" t="n"/>
      <c r="S244" s="27" t="n"/>
      <c r="U244" s="21">
        <f>IF(ISNUMBER(IFERROR(IF(TRIM(INDEX($A244:$P244,MATCH(Settings!$B$9,$A$1:$P$1,0))&amp;"")="","",IF(ISNUMBER(INDEX($A244:$P244,MATCH(Settings!$B$9,$A$1:$P$1,0))),INT(INDEX($A244:$P244,MATCH(Settings!$B$9,$A$1:$P$1,0))),DATE(VALUE(LEFT(INDEX($A244:$P244,MATCH(Settings!$B$9,$A$1:$P$1,0)),4)),VALUE(MID(INDEX($A244:$P244,MATCH(Settings!$B$9,$A$1:$P$1,0)),6,2)),VALUE(MID(INDEX($A244:$P244,MATCH(Settings!$B$9,$A$1:$P$1,0)),9,2))))),"")),IFERROR(IF(TRIM(INDEX($A244:$P244,MATCH(Settings!$B$9,$A$1:$P$1,0))&amp;"")="","",IF(ISNUMBER(INDEX($A244:$P244,MATCH(Settings!$B$9,$A$1:$P$1,0))),INT(INDEX($A244:$P244,MATCH(Settings!$B$9,$A$1:$P$1,0))),DATE(VALUE(LEFT(INDEX($A244:$P244,MATCH(Settings!$B$9,$A$1:$P$1,0)),4)),VALUE(MID(INDEX($A244:$P244,MATCH(Settings!$B$9,$A$1:$P$1,0)),6,2)),VALUE(MID(INDEX($A244:$P244,MATCH(Settings!$B$9,$A$1:$P$1,0)),9,2))))),""),IFERROR(INT(IFERROR(IF(ISNUMBER(INDEX($A244:$P244,MATCH(Settings!$B$8,$A$1:$P$1,0))),INDEX($A244:$P244,MATCH(Settings!$B$8,$A$1:$P$1,0)),DATE(VALUE(LEFT(IFERROR(TRIM(INDEX($A244:$P244,MATCH(Settings!$B$8,$A$1:$P$1,0))&amp;""),""),4)),VALUE(MID(IFERROR(TRIM(INDEX($A244:$P244,MATCH(Settings!$B$8,$A$1:$P$1,0))&amp;""),""),6,2)),VALUE(MID(IFERROR(TRIM(INDEX($A244:$P244,MATCH(Settings!$B$8,$A$1:$P$1,0))&amp;""),""),9,2)))+TIME(VALUE(MID(IFERROR(TRIM(INDEX($A244:$P244,MATCH(Settings!$B$8,$A$1:$P$1,0))&amp;""),""),12,2)),VALUE(MID(IFERROR(TRIM(INDEX($A244:$P244,MATCH(Settings!$B$8,$A$1:$P$1,0))&amp;""),""),15,2)),VALUE(MID(IFERROR(TRIM(INDEX($A244:$P244,MATCH(Settings!$B$8,$A$1:$P$1,0))&amp;""),""),18,2)))),"")),""))</f>
        <v/>
      </c>
      <c r="V244" s="22">
        <f>IF(ISNUMBER($U244),DATE(YEAR($U244),MONTH($U244),1),"")</f>
        <v/>
      </c>
      <c r="W244" s="23">
        <f>IF(IFERROR(TRIM(INDEX($A244:$P244,MATCH(Settings!$B$10,$A$1:$P$1,0))&amp;""),"")&lt;&gt;"",IFERROR(TRIM(INDEX($A244:$P244,MATCH(Settings!$B$10,$A$1:$P$1,0))&amp;""),""),IFERROR(TRIM(INDEX($A244:$P244,MATCH(Settings!$B$11,$A$1:$P$1,0))&amp;""),""))</f>
        <v/>
      </c>
      <c r="X244" s="23">
        <f>IFERROR(TRIM(INDEX($A244:$P244,MATCH(Settings!$B$11,$A$1:$P$1,0))&amp;""),"")</f>
        <v/>
      </c>
      <c r="Y244" s="23">
        <f>IFERROR(TRIM(INDEX($A244:$P244,MATCH(Settings!$B$12,$A$1:$P$1,0))&amp;""),"")</f>
        <v/>
      </c>
      <c r="Z244" s="23">
        <f>IFERROR(TRIM(INDEX($A244:$P244,MATCH(Settings!$B$15,$A$1:$P$1,0))&amp;""),"")</f>
        <v/>
      </c>
      <c r="AA244" s="24">
        <f>IFERROR(IF(TRIM(INDEX($A244:$P244,MATCH(Settings!$B$13,$A$1:$P$1,0))&amp;"")="","",VALUE(TRIM(INDEX($A244:$P244,MATCH(Settings!$B$13,$A$1:$P$1,0))&amp;""))),"")</f>
        <v/>
      </c>
      <c r="AB244" s="24">
        <f>IF(NOT(ISNUMBER($AA244)),"",IF(TRIM($R244&amp;"")="Yes",$AA244,0))</f>
        <v/>
      </c>
      <c r="AC244" s="25">
        <f>IF(OR(NOT(ISNUMBER($AB244)),NOT(ISNUMBER(Settings!$D$2))),"",$AB244*Settings!$D$2)</f>
        <v/>
      </c>
      <c r="AD244" s="23">
        <f>IF(AND($AE244="",IFERROR(TRIM(INDEX($A244:$P244,MATCH(Settings!$B$13,$A$1:$P$1,0))&amp;""),"")=""),"",IF((IF($AE244="","; no name or email","")&amp;IF(IFERROR(TRIM(INDEX($A244:$P244,MATCH(Settings!$B$13,$A$1:$P$1,0))&amp;""),"")="","; no hours",IF(NOT(ISNUMBER($AA244)),"; hours not a number",IF($AA244&lt;=0,"; hours zero or less",IF(AND(ISNUMBER(Settings!$D$3),$AA244&gt;Settings!$D$3),"; over "&amp;Settings!$D$3&amp;" hours",""))))&amp;IF(NOT(ISNUMBER($U244)),"; no date",IF($U244&gt;TODAY(),"; date in the future",""))&amp;IF(AND($AE244&lt;&gt;"",ISNUMBER($U244)),IF(COUNTIFS($AE$2:$AE$1001,$AE244,$U$2:$U$1001,$U244,$Y$2:$Y$1001,$Y244)&gt;1,"; possible duplicate",""),""))="","OK",MID(IF($AE244="","; no name or email","")&amp;IF(IFERROR(TRIM(INDEX($A244:$P244,MATCH(Settings!$B$13,$A$1:$P$1,0))&amp;""),"")="","; no hours",IF(NOT(ISNUMBER($AA244)),"; hours not a number",IF($AA244&lt;=0,"; hours zero or less",IF(AND(ISNUMBER(Settings!$D$3),$AA244&gt;Settings!$D$3),"; over "&amp;Settings!$D$3&amp;" hours",""))))&amp;IF(NOT(ISNUMBER($U244)),"; no date",IF($U244&gt;TODAY(),"; date in the future",""))&amp;IF(AND($AE244&lt;&gt;"",ISNUMBER($U244)),IF(COUNTIFS($AE$2:$AE$1001,$AE244,$U$2:$U$1001,$U244,$Y$2:$Y$1001,$Y244)&gt;1,"; possible duplicate",""),""),3,300)))</f>
        <v/>
      </c>
      <c r="AE244" s="26">
        <f>IF(IFERROR(TRIM(INDEX($A244:$P244,MATCH(Settings!$B$11,$A$1:$P$1,0))&amp;""),"")&lt;&gt;"",LOWER(IFERROR(TRIM(INDEX($A244:$P244,MATCH(Settings!$B$11,$A$1:$P$1,0))&amp;""),"")),LOWER(IFERROR(TRIM(INDEX($A244:$P244,MATCH(Settings!$B$10,$A$1:$P$1,0))&amp;""),"")))</f>
        <v/>
      </c>
      <c r="AF244" s="26">
        <f>IF($AE244="","",IF(COUNTIF($AE$2:$AE244,$AE244)=1,MAX($AF$1:$AF243)+1,""))</f>
        <v/>
      </c>
      <c r="AG244" s="26">
        <f>IF(OR($AE244="",NOT(ISNUMBER($V244))),"",IF(COUNTIFS($AE$2:$AE244,$AE244,$V$2:$V244,$V244)=1,1,0))</f>
        <v/>
      </c>
      <c r="AH244" s="26">
        <f>IF(ISNUMBER($U244),$U244,0)</f>
        <v/>
      </c>
    </row>
    <row r="245">
      <c r="R245" s="27" t="n"/>
      <c r="S245" s="27" t="n"/>
      <c r="U245" s="21">
        <f>IF(ISNUMBER(IFERROR(IF(TRIM(INDEX($A245:$P245,MATCH(Settings!$B$9,$A$1:$P$1,0))&amp;"")="","",IF(ISNUMBER(INDEX($A245:$P245,MATCH(Settings!$B$9,$A$1:$P$1,0))),INT(INDEX($A245:$P245,MATCH(Settings!$B$9,$A$1:$P$1,0))),DATE(VALUE(LEFT(INDEX($A245:$P245,MATCH(Settings!$B$9,$A$1:$P$1,0)),4)),VALUE(MID(INDEX($A245:$P245,MATCH(Settings!$B$9,$A$1:$P$1,0)),6,2)),VALUE(MID(INDEX($A245:$P245,MATCH(Settings!$B$9,$A$1:$P$1,0)),9,2))))),"")),IFERROR(IF(TRIM(INDEX($A245:$P245,MATCH(Settings!$B$9,$A$1:$P$1,0))&amp;"")="","",IF(ISNUMBER(INDEX($A245:$P245,MATCH(Settings!$B$9,$A$1:$P$1,0))),INT(INDEX($A245:$P245,MATCH(Settings!$B$9,$A$1:$P$1,0))),DATE(VALUE(LEFT(INDEX($A245:$P245,MATCH(Settings!$B$9,$A$1:$P$1,0)),4)),VALUE(MID(INDEX($A245:$P245,MATCH(Settings!$B$9,$A$1:$P$1,0)),6,2)),VALUE(MID(INDEX($A245:$P245,MATCH(Settings!$B$9,$A$1:$P$1,0)),9,2))))),""),IFERROR(INT(IFERROR(IF(ISNUMBER(INDEX($A245:$P245,MATCH(Settings!$B$8,$A$1:$P$1,0))),INDEX($A245:$P245,MATCH(Settings!$B$8,$A$1:$P$1,0)),DATE(VALUE(LEFT(IFERROR(TRIM(INDEX($A245:$P245,MATCH(Settings!$B$8,$A$1:$P$1,0))&amp;""),""),4)),VALUE(MID(IFERROR(TRIM(INDEX($A245:$P245,MATCH(Settings!$B$8,$A$1:$P$1,0))&amp;""),""),6,2)),VALUE(MID(IFERROR(TRIM(INDEX($A245:$P245,MATCH(Settings!$B$8,$A$1:$P$1,0))&amp;""),""),9,2)))+TIME(VALUE(MID(IFERROR(TRIM(INDEX($A245:$P245,MATCH(Settings!$B$8,$A$1:$P$1,0))&amp;""),""),12,2)),VALUE(MID(IFERROR(TRIM(INDEX($A245:$P245,MATCH(Settings!$B$8,$A$1:$P$1,0))&amp;""),""),15,2)),VALUE(MID(IFERROR(TRIM(INDEX($A245:$P245,MATCH(Settings!$B$8,$A$1:$P$1,0))&amp;""),""),18,2)))),"")),""))</f>
        <v/>
      </c>
      <c r="V245" s="22">
        <f>IF(ISNUMBER($U245),DATE(YEAR($U245),MONTH($U245),1),"")</f>
        <v/>
      </c>
      <c r="W245" s="23">
        <f>IF(IFERROR(TRIM(INDEX($A245:$P245,MATCH(Settings!$B$10,$A$1:$P$1,0))&amp;""),"")&lt;&gt;"",IFERROR(TRIM(INDEX($A245:$P245,MATCH(Settings!$B$10,$A$1:$P$1,0))&amp;""),""),IFERROR(TRIM(INDEX($A245:$P245,MATCH(Settings!$B$11,$A$1:$P$1,0))&amp;""),""))</f>
        <v/>
      </c>
      <c r="X245" s="23">
        <f>IFERROR(TRIM(INDEX($A245:$P245,MATCH(Settings!$B$11,$A$1:$P$1,0))&amp;""),"")</f>
        <v/>
      </c>
      <c r="Y245" s="23">
        <f>IFERROR(TRIM(INDEX($A245:$P245,MATCH(Settings!$B$12,$A$1:$P$1,0))&amp;""),"")</f>
        <v/>
      </c>
      <c r="Z245" s="23">
        <f>IFERROR(TRIM(INDEX($A245:$P245,MATCH(Settings!$B$15,$A$1:$P$1,0))&amp;""),"")</f>
        <v/>
      </c>
      <c r="AA245" s="24">
        <f>IFERROR(IF(TRIM(INDEX($A245:$P245,MATCH(Settings!$B$13,$A$1:$P$1,0))&amp;"")="","",VALUE(TRIM(INDEX($A245:$P245,MATCH(Settings!$B$13,$A$1:$P$1,0))&amp;""))),"")</f>
        <v/>
      </c>
      <c r="AB245" s="24">
        <f>IF(NOT(ISNUMBER($AA245)),"",IF(TRIM($R245&amp;"")="Yes",$AA245,0))</f>
        <v/>
      </c>
      <c r="AC245" s="25">
        <f>IF(OR(NOT(ISNUMBER($AB245)),NOT(ISNUMBER(Settings!$D$2))),"",$AB245*Settings!$D$2)</f>
        <v/>
      </c>
      <c r="AD245" s="23">
        <f>IF(AND($AE245="",IFERROR(TRIM(INDEX($A245:$P245,MATCH(Settings!$B$13,$A$1:$P$1,0))&amp;""),"")=""),"",IF((IF($AE245="","; no name or email","")&amp;IF(IFERROR(TRIM(INDEX($A245:$P245,MATCH(Settings!$B$13,$A$1:$P$1,0))&amp;""),"")="","; no hours",IF(NOT(ISNUMBER($AA245)),"; hours not a number",IF($AA245&lt;=0,"; hours zero or less",IF(AND(ISNUMBER(Settings!$D$3),$AA245&gt;Settings!$D$3),"; over "&amp;Settings!$D$3&amp;" hours",""))))&amp;IF(NOT(ISNUMBER($U245)),"; no date",IF($U245&gt;TODAY(),"; date in the future",""))&amp;IF(AND($AE245&lt;&gt;"",ISNUMBER($U245)),IF(COUNTIFS($AE$2:$AE$1001,$AE245,$U$2:$U$1001,$U245,$Y$2:$Y$1001,$Y245)&gt;1,"; possible duplicate",""),""))="","OK",MID(IF($AE245="","; no name or email","")&amp;IF(IFERROR(TRIM(INDEX($A245:$P245,MATCH(Settings!$B$13,$A$1:$P$1,0))&amp;""),"")="","; no hours",IF(NOT(ISNUMBER($AA245)),"; hours not a number",IF($AA245&lt;=0,"; hours zero or less",IF(AND(ISNUMBER(Settings!$D$3),$AA245&gt;Settings!$D$3),"; over "&amp;Settings!$D$3&amp;" hours",""))))&amp;IF(NOT(ISNUMBER($U245)),"; no date",IF($U245&gt;TODAY(),"; date in the future",""))&amp;IF(AND($AE245&lt;&gt;"",ISNUMBER($U245)),IF(COUNTIFS($AE$2:$AE$1001,$AE245,$U$2:$U$1001,$U245,$Y$2:$Y$1001,$Y245)&gt;1,"; possible duplicate",""),""),3,300)))</f>
        <v/>
      </c>
      <c r="AE245" s="26">
        <f>IF(IFERROR(TRIM(INDEX($A245:$P245,MATCH(Settings!$B$11,$A$1:$P$1,0))&amp;""),"")&lt;&gt;"",LOWER(IFERROR(TRIM(INDEX($A245:$P245,MATCH(Settings!$B$11,$A$1:$P$1,0))&amp;""),"")),LOWER(IFERROR(TRIM(INDEX($A245:$P245,MATCH(Settings!$B$10,$A$1:$P$1,0))&amp;""),"")))</f>
        <v/>
      </c>
      <c r="AF245" s="26">
        <f>IF($AE245="","",IF(COUNTIF($AE$2:$AE245,$AE245)=1,MAX($AF$1:$AF244)+1,""))</f>
        <v/>
      </c>
      <c r="AG245" s="26">
        <f>IF(OR($AE245="",NOT(ISNUMBER($V245))),"",IF(COUNTIFS($AE$2:$AE245,$AE245,$V$2:$V245,$V245)=1,1,0))</f>
        <v/>
      </c>
      <c r="AH245" s="26">
        <f>IF(ISNUMBER($U245),$U245,0)</f>
        <v/>
      </c>
    </row>
    <row r="246">
      <c r="R246" s="27" t="n"/>
      <c r="S246" s="27" t="n"/>
      <c r="U246" s="21">
        <f>IF(ISNUMBER(IFERROR(IF(TRIM(INDEX($A246:$P246,MATCH(Settings!$B$9,$A$1:$P$1,0))&amp;"")="","",IF(ISNUMBER(INDEX($A246:$P246,MATCH(Settings!$B$9,$A$1:$P$1,0))),INT(INDEX($A246:$P246,MATCH(Settings!$B$9,$A$1:$P$1,0))),DATE(VALUE(LEFT(INDEX($A246:$P246,MATCH(Settings!$B$9,$A$1:$P$1,0)),4)),VALUE(MID(INDEX($A246:$P246,MATCH(Settings!$B$9,$A$1:$P$1,0)),6,2)),VALUE(MID(INDEX($A246:$P246,MATCH(Settings!$B$9,$A$1:$P$1,0)),9,2))))),"")),IFERROR(IF(TRIM(INDEX($A246:$P246,MATCH(Settings!$B$9,$A$1:$P$1,0))&amp;"")="","",IF(ISNUMBER(INDEX($A246:$P246,MATCH(Settings!$B$9,$A$1:$P$1,0))),INT(INDEX($A246:$P246,MATCH(Settings!$B$9,$A$1:$P$1,0))),DATE(VALUE(LEFT(INDEX($A246:$P246,MATCH(Settings!$B$9,$A$1:$P$1,0)),4)),VALUE(MID(INDEX($A246:$P246,MATCH(Settings!$B$9,$A$1:$P$1,0)),6,2)),VALUE(MID(INDEX($A246:$P246,MATCH(Settings!$B$9,$A$1:$P$1,0)),9,2))))),""),IFERROR(INT(IFERROR(IF(ISNUMBER(INDEX($A246:$P246,MATCH(Settings!$B$8,$A$1:$P$1,0))),INDEX($A246:$P246,MATCH(Settings!$B$8,$A$1:$P$1,0)),DATE(VALUE(LEFT(IFERROR(TRIM(INDEX($A246:$P246,MATCH(Settings!$B$8,$A$1:$P$1,0))&amp;""),""),4)),VALUE(MID(IFERROR(TRIM(INDEX($A246:$P246,MATCH(Settings!$B$8,$A$1:$P$1,0))&amp;""),""),6,2)),VALUE(MID(IFERROR(TRIM(INDEX($A246:$P246,MATCH(Settings!$B$8,$A$1:$P$1,0))&amp;""),""),9,2)))+TIME(VALUE(MID(IFERROR(TRIM(INDEX($A246:$P246,MATCH(Settings!$B$8,$A$1:$P$1,0))&amp;""),""),12,2)),VALUE(MID(IFERROR(TRIM(INDEX($A246:$P246,MATCH(Settings!$B$8,$A$1:$P$1,0))&amp;""),""),15,2)),VALUE(MID(IFERROR(TRIM(INDEX($A246:$P246,MATCH(Settings!$B$8,$A$1:$P$1,0))&amp;""),""),18,2)))),"")),""))</f>
        <v/>
      </c>
      <c r="V246" s="22">
        <f>IF(ISNUMBER($U246),DATE(YEAR($U246),MONTH($U246),1),"")</f>
        <v/>
      </c>
      <c r="W246" s="23">
        <f>IF(IFERROR(TRIM(INDEX($A246:$P246,MATCH(Settings!$B$10,$A$1:$P$1,0))&amp;""),"")&lt;&gt;"",IFERROR(TRIM(INDEX($A246:$P246,MATCH(Settings!$B$10,$A$1:$P$1,0))&amp;""),""),IFERROR(TRIM(INDEX($A246:$P246,MATCH(Settings!$B$11,$A$1:$P$1,0))&amp;""),""))</f>
        <v/>
      </c>
      <c r="X246" s="23">
        <f>IFERROR(TRIM(INDEX($A246:$P246,MATCH(Settings!$B$11,$A$1:$P$1,0))&amp;""),"")</f>
        <v/>
      </c>
      <c r="Y246" s="23">
        <f>IFERROR(TRIM(INDEX($A246:$P246,MATCH(Settings!$B$12,$A$1:$P$1,0))&amp;""),"")</f>
        <v/>
      </c>
      <c r="Z246" s="23">
        <f>IFERROR(TRIM(INDEX($A246:$P246,MATCH(Settings!$B$15,$A$1:$P$1,0))&amp;""),"")</f>
        <v/>
      </c>
      <c r="AA246" s="24">
        <f>IFERROR(IF(TRIM(INDEX($A246:$P246,MATCH(Settings!$B$13,$A$1:$P$1,0))&amp;"")="","",VALUE(TRIM(INDEX($A246:$P246,MATCH(Settings!$B$13,$A$1:$P$1,0))&amp;""))),"")</f>
        <v/>
      </c>
      <c r="AB246" s="24">
        <f>IF(NOT(ISNUMBER($AA246)),"",IF(TRIM($R246&amp;"")="Yes",$AA246,0))</f>
        <v/>
      </c>
      <c r="AC246" s="25">
        <f>IF(OR(NOT(ISNUMBER($AB246)),NOT(ISNUMBER(Settings!$D$2))),"",$AB246*Settings!$D$2)</f>
        <v/>
      </c>
      <c r="AD246" s="23">
        <f>IF(AND($AE246="",IFERROR(TRIM(INDEX($A246:$P246,MATCH(Settings!$B$13,$A$1:$P$1,0))&amp;""),"")=""),"",IF((IF($AE246="","; no name or email","")&amp;IF(IFERROR(TRIM(INDEX($A246:$P246,MATCH(Settings!$B$13,$A$1:$P$1,0))&amp;""),"")="","; no hours",IF(NOT(ISNUMBER($AA246)),"; hours not a number",IF($AA246&lt;=0,"; hours zero or less",IF(AND(ISNUMBER(Settings!$D$3),$AA246&gt;Settings!$D$3),"; over "&amp;Settings!$D$3&amp;" hours",""))))&amp;IF(NOT(ISNUMBER($U246)),"; no date",IF($U246&gt;TODAY(),"; date in the future",""))&amp;IF(AND($AE246&lt;&gt;"",ISNUMBER($U246)),IF(COUNTIFS($AE$2:$AE$1001,$AE246,$U$2:$U$1001,$U246,$Y$2:$Y$1001,$Y246)&gt;1,"; possible duplicate",""),""))="","OK",MID(IF($AE246="","; no name or email","")&amp;IF(IFERROR(TRIM(INDEX($A246:$P246,MATCH(Settings!$B$13,$A$1:$P$1,0))&amp;""),"")="","; no hours",IF(NOT(ISNUMBER($AA246)),"; hours not a number",IF($AA246&lt;=0,"; hours zero or less",IF(AND(ISNUMBER(Settings!$D$3),$AA246&gt;Settings!$D$3),"; over "&amp;Settings!$D$3&amp;" hours",""))))&amp;IF(NOT(ISNUMBER($U246)),"; no date",IF($U246&gt;TODAY(),"; date in the future",""))&amp;IF(AND($AE246&lt;&gt;"",ISNUMBER($U246)),IF(COUNTIFS($AE$2:$AE$1001,$AE246,$U$2:$U$1001,$U246,$Y$2:$Y$1001,$Y246)&gt;1,"; possible duplicate",""),""),3,300)))</f>
        <v/>
      </c>
      <c r="AE246" s="26">
        <f>IF(IFERROR(TRIM(INDEX($A246:$P246,MATCH(Settings!$B$11,$A$1:$P$1,0))&amp;""),"")&lt;&gt;"",LOWER(IFERROR(TRIM(INDEX($A246:$P246,MATCH(Settings!$B$11,$A$1:$P$1,0))&amp;""),"")),LOWER(IFERROR(TRIM(INDEX($A246:$P246,MATCH(Settings!$B$10,$A$1:$P$1,0))&amp;""),"")))</f>
        <v/>
      </c>
      <c r="AF246" s="26">
        <f>IF($AE246="","",IF(COUNTIF($AE$2:$AE246,$AE246)=1,MAX($AF$1:$AF245)+1,""))</f>
        <v/>
      </c>
      <c r="AG246" s="26">
        <f>IF(OR($AE246="",NOT(ISNUMBER($V246))),"",IF(COUNTIFS($AE$2:$AE246,$AE246,$V$2:$V246,$V246)=1,1,0))</f>
        <v/>
      </c>
      <c r="AH246" s="26">
        <f>IF(ISNUMBER($U246),$U246,0)</f>
        <v/>
      </c>
    </row>
    <row r="247">
      <c r="R247" s="27" t="n"/>
      <c r="S247" s="27" t="n"/>
      <c r="U247" s="21">
        <f>IF(ISNUMBER(IFERROR(IF(TRIM(INDEX($A247:$P247,MATCH(Settings!$B$9,$A$1:$P$1,0))&amp;"")="","",IF(ISNUMBER(INDEX($A247:$P247,MATCH(Settings!$B$9,$A$1:$P$1,0))),INT(INDEX($A247:$P247,MATCH(Settings!$B$9,$A$1:$P$1,0))),DATE(VALUE(LEFT(INDEX($A247:$P247,MATCH(Settings!$B$9,$A$1:$P$1,0)),4)),VALUE(MID(INDEX($A247:$P247,MATCH(Settings!$B$9,$A$1:$P$1,0)),6,2)),VALUE(MID(INDEX($A247:$P247,MATCH(Settings!$B$9,$A$1:$P$1,0)),9,2))))),"")),IFERROR(IF(TRIM(INDEX($A247:$P247,MATCH(Settings!$B$9,$A$1:$P$1,0))&amp;"")="","",IF(ISNUMBER(INDEX($A247:$P247,MATCH(Settings!$B$9,$A$1:$P$1,0))),INT(INDEX($A247:$P247,MATCH(Settings!$B$9,$A$1:$P$1,0))),DATE(VALUE(LEFT(INDEX($A247:$P247,MATCH(Settings!$B$9,$A$1:$P$1,0)),4)),VALUE(MID(INDEX($A247:$P247,MATCH(Settings!$B$9,$A$1:$P$1,0)),6,2)),VALUE(MID(INDEX($A247:$P247,MATCH(Settings!$B$9,$A$1:$P$1,0)),9,2))))),""),IFERROR(INT(IFERROR(IF(ISNUMBER(INDEX($A247:$P247,MATCH(Settings!$B$8,$A$1:$P$1,0))),INDEX($A247:$P247,MATCH(Settings!$B$8,$A$1:$P$1,0)),DATE(VALUE(LEFT(IFERROR(TRIM(INDEX($A247:$P247,MATCH(Settings!$B$8,$A$1:$P$1,0))&amp;""),""),4)),VALUE(MID(IFERROR(TRIM(INDEX($A247:$P247,MATCH(Settings!$B$8,$A$1:$P$1,0))&amp;""),""),6,2)),VALUE(MID(IFERROR(TRIM(INDEX($A247:$P247,MATCH(Settings!$B$8,$A$1:$P$1,0))&amp;""),""),9,2)))+TIME(VALUE(MID(IFERROR(TRIM(INDEX($A247:$P247,MATCH(Settings!$B$8,$A$1:$P$1,0))&amp;""),""),12,2)),VALUE(MID(IFERROR(TRIM(INDEX($A247:$P247,MATCH(Settings!$B$8,$A$1:$P$1,0))&amp;""),""),15,2)),VALUE(MID(IFERROR(TRIM(INDEX($A247:$P247,MATCH(Settings!$B$8,$A$1:$P$1,0))&amp;""),""),18,2)))),"")),""))</f>
        <v/>
      </c>
      <c r="V247" s="22">
        <f>IF(ISNUMBER($U247),DATE(YEAR($U247),MONTH($U247),1),"")</f>
        <v/>
      </c>
      <c r="W247" s="23">
        <f>IF(IFERROR(TRIM(INDEX($A247:$P247,MATCH(Settings!$B$10,$A$1:$P$1,0))&amp;""),"")&lt;&gt;"",IFERROR(TRIM(INDEX($A247:$P247,MATCH(Settings!$B$10,$A$1:$P$1,0))&amp;""),""),IFERROR(TRIM(INDEX($A247:$P247,MATCH(Settings!$B$11,$A$1:$P$1,0))&amp;""),""))</f>
        <v/>
      </c>
      <c r="X247" s="23">
        <f>IFERROR(TRIM(INDEX($A247:$P247,MATCH(Settings!$B$11,$A$1:$P$1,0))&amp;""),"")</f>
        <v/>
      </c>
      <c r="Y247" s="23">
        <f>IFERROR(TRIM(INDEX($A247:$P247,MATCH(Settings!$B$12,$A$1:$P$1,0))&amp;""),"")</f>
        <v/>
      </c>
      <c r="Z247" s="23">
        <f>IFERROR(TRIM(INDEX($A247:$P247,MATCH(Settings!$B$15,$A$1:$P$1,0))&amp;""),"")</f>
        <v/>
      </c>
      <c r="AA247" s="24">
        <f>IFERROR(IF(TRIM(INDEX($A247:$P247,MATCH(Settings!$B$13,$A$1:$P$1,0))&amp;"")="","",VALUE(TRIM(INDEX($A247:$P247,MATCH(Settings!$B$13,$A$1:$P$1,0))&amp;""))),"")</f>
        <v/>
      </c>
      <c r="AB247" s="24">
        <f>IF(NOT(ISNUMBER($AA247)),"",IF(TRIM($R247&amp;"")="Yes",$AA247,0))</f>
        <v/>
      </c>
      <c r="AC247" s="25">
        <f>IF(OR(NOT(ISNUMBER($AB247)),NOT(ISNUMBER(Settings!$D$2))),"",$AB247*Settings!$D$2)</f>
        <v/>
      </c>
      <c r="AD247" s="23">
        <f>IF(AND($AE247="",IFERROR(TRIM(INDEX($A247:$P247,MATCH(Settings!$B$13,$A$1:$P$1,0))&amp;""),"")=""),"",IF((IF($AE247="","; no name or email","")&amp;IF(IFERROR(TRIM(INDEX($A247:$P247,MATCH(Settings!$B$13,$A$1:$P$1,0))&amp;""),"")="","; no hours",IF(NOT(ISNUMBER($AA247)),"; hours not a number",IF($AA247&lt;=0,"; hours zero or less",IF(AND(ISNUMBER(Settings!$D$3),$AA247&gt;Settings!$D$3),"; over "&amp;Settings!$D$3&amp;" hours",""))))&amp;IF(NOT(ISNUMBER($U247)),"; no date",IF($U247&gt;TODAY(),"; date in the future",""))&amp;IF(AND($AE247&lt;&gt;"",ISNUMBER($U247)),IF(COUNTIFS($AE$2:$AE$1001,$AE247,$U$2:$U$1001,$U247,$Y$2:$Y$1001,$Y247)&gt;1,"; possible duplicate",""),""))="","OK",MID(IF($AE247="","; no name or email","")&amp;IF(IFERROR(TRIM(INDEX($A247:$P247,MATCH(Settings!$B$13,$A$1:$P$1,0))&amp;""),"")="","; no hours",IF(NOT(ISNUMBER($AA247)),"; hours not a number",IF($AA247&lt;=0,"; hours zero or less",IF(AND(ISNUMBER(Settings!$D$3),$AA247&gt;Settings!$D$3),"; over "&amp;Settings!$D$3&amp;" hours",""))))&amp;IF(NOT(ISNUMBER($U247)),"; no date",IF($U247&gt;TODAY(),"; date in the future",""))&amp;IF(AND($AE247&lt;&gt;"",ISNUMBER($U247)),IF(COUNTIFS($AE$2:$AE$1001,$AE247,$U$2:$U$1001,$U247,$Y$2:$Y$1001,$Y247)&gt;1,"; possible duplicate",""),""),3,300)))</f>
        <v/>
      </c>
      <c r="AE247" s="26">
        <f>IF(IFERROR(TRIM(INDEX($A247:$P247,MATCH(Settings!$B$11,$A$1:$P$1,0))&amp;""),"")&lt;&gt;"",LOWER(IFERROR(TRIM(INDEX($A247:$P247,MATCH(Settings!$B$11,$A$1:$P$1,0))&amp;""),"")),LOWER(IFERROR(TRIM(INDEX($A247:$P247,MATCH(Settings!$B$10,$A$1:$P$1,0))&amp;""),"")))</f>
        <v/>
      </c>
      <c r="AF247" s="26">
        <f>IF($AE247="","",IF(COUNTIF($AE$2:$AE247,$AE247)=1,MAX($AF$1:$AF246)+1,""))</f>
        <v/>
      </c>
      <c r="AG247" s="26">
        <f>IF(OR($AE247="",NOT(ISNUMBER($V247))),"",IF(COUNTIFS($AE$2:$AE247,$AE247,$V$2:$V247,$V247)=1,1,0))</f>
        <v/>
      </c>
      <c r="AH247" s="26">
        <f>IF(ISNUMBER($U247),$U247,0)</f>
        <v/>
      </c>
    </row>
    <row r="248">
      <c r="R248" s="27" t="n"/>
      <c r="S248" s="27" t="n"/>
      <c r="U248" s="21">
        <f>IF(ISNUMBER(IFERROR(IF(TRIM(INDEX($A248:$P248,MATCH(Settings!$B$9,$A$1:$P$1,0))&amp;"")="","",IF(ISNUMBER(INDEX($A248:$P248,MATCH(Settings!$B$9,$A$1:$P$1,0))),INT(INDEX($A248:$P248,MATCH(Settings!$B$9,$A$1:$P$1,0))),DATE(VALUE(LEFT(INDEX($A248:$P248,MATCH(Settings!$B$9,$A$1:$P$1,0)),4)),VALUE(MID(INDEX($A248:$P248,MATCH(Settings!$B$9,$A$1:$P$1,0)),6,2)),VALUE(MID(INDEX($A248:$P248,MATCH(Settings!$B$9,$A$1:$P$1,0)),9,2))))),"")),IFERROR(IF(TRIM(INDEX($A248:$P248,MATCH(Settings!$B$9,$A$1:$P$1,0))&amp;"")="","",IF(ISNUMBER(INDEX($A248:$P248,MATCH(Settings!$B$9,$A$1:$P$1,0))),INT(INDEX($A248:$P248,MATCH(Settings!$B$9,$A$1:$P$1,0))),DATE(VALUE(LEFT(INDEX($A248:$P248,MATCH(Settings!$B$9,$A$1:$P$1,0)),4)),VALUE(MID(INDEX($A248:$P248,MATCH(Settings!$B$9,$A$1:$P$1,0)),6,2)),VALUE(MID(INDEX($A248:$P248,MATCH(Settings!$B$9,$A$1:$P$1,0)),9,2))))),""),IFERROR(INT(IFERROR(IF(ISNUMBER(INDEX($A248:$P248,MATCH(Settings!$B$8,$A$1:$P$1,0))),INDEX($A248:$P248,MATCH(Settings!$B$8,$A$1:$P$1,0)),DATE(VALUE(LEFT(IFERROR(TRIM(INDEX($A248:$P248,MATCH(Settings!$B$8,$A$1:$P$1,0))&amp;""),""),4)),VALUE(MID(IFERROR(TRIM(INDEX($A248:$P248,MATCH(Settings!$B$8,$A$1:$P$1,0))&amp;""),""),6,2)),VALUE(MID(IFERROR(TRIM(INDEX($A248:$P248,MATCH(Settings!$B$8,$A$1:$P$1,0))&amp;""),""),9,2)))+TIME(VALUE(MID(IFERROR(TRIM(INDEX($A248:$P248,MATCH(Settings!$B$8,$A$1:$P$1,0))&amp;""),""),12,2)),VALUE(MID(IFERROR(TRIM(INDEX($A248:$P248,MATCH(Settings!$B$8,$A$1:$P$1,0))&amp;""),""),15,2)),VALUE(MID(IFERROR(TRIM(INDEX($A248:$P248,MATCH(Settings!$B$8,$A$1:$P$1,0))&amp;""),""),18,2)))),"")),""))</f>
        <v/>
      </c>
      <c r="V248" s="22">
        <f>IF(ISNUMBER($U248),DATE(YEAR($U248),MONTH($U248),1),"")</f>
        <v/>
      </c>
      <c r="W248" s="23">
        <f>IF(IFERROR(TRIM(INDEX($A248:$P248,MATCH(Settings!$B$10,$A$1:$P$1,0))&amp;""),"")&lt;&gt;"",IFERROR(TRIM(INDEX($A248:$P248,MATCH(Settings!$B$10,$A$1:$P$1,0))&amp;""),""),IFERROR(TRIM(INDEX($A248:$P248,MATCH(Settings!$B$11,$A$1:$P$1,0))&amp;""),""))</f>
        <v/>
      </c>
      <c r="X248" s="23">
        <f>IFERROR(TRIM(INDEX($A248:$P248,MATCH(Settings!$B$11,$A$1:$P$1,0))&amp;""),"")</f>
        <v/>
      </c>
      <c r="Y248" s="23">
        <f>IFERROR(TRIM(INDEX($A248:$P248,MATCH(Settings!$B$12,$A$1:$P$1,0))&amp;""),"")</f>
        <v/>
      </c>
      <c r="Z248" s="23">
        <f>IFERROR(TRIM(INDEX($A248:$P248,MATCH(Settings!$B$15,$A$1:$P$1,0))&amp;""),"")</f>
        <v/>
      </c>
      <c r="AA248" s="24">
        <f>IFERROR(IF(TRIM(INDEX($A248:$P248,MATCH(Settings!$B$13,$A$1:$P$1,0))&amp;"")="","",VALUE(TRIM(INDEX($A248:$P248,MATCH(Settings!$B$13,$A$1:$P$1,0))&amp;""))),"")</f>
        <v/>
      </c>
      <c r="AB248" s="24">
        <f>IF(NOT(ISNUMBER($AA248)),"",IF(TRIM($R248&amp;"")="Yes",$AA248,0))</f>
        <v/>
      </c>
      <c r="AC248" s="25">
        <f>IF(OR(NOT(ISNUMBER($AB248)),NOT(ISNUMBER(Settings!$D$2))),"",$AB248*Settings!$D$2)</f>
        <v/>
      </c>
      <c r="AD248" s="23">
        <f>IF(AND($AE248="",IFERROR(TRIM(INDEX($A248:$P248,MATCH(Settings!$B$13,$A$1:$P$1,0))&amp;""),"")=""),"",IF((IF($AE248="","; no name or email","")&amp;IF(IFERROR(TRIM(INDEX($A248:$P248,MATCH(Settings!$B$13,$A$1:$P$1,0))&amp;""),"")="","; no hours",IF(NOT(ISNUMBER($AA248)),"; hours not a number",IF($AA248&lt;=0,"; hours zero or less",IF(AND(ISNUMBER(Settings!$D$3),$AA248&gt;Settings!$D$3),"; over "&amp;Settings!$D$3&amp;" hours",""))))&amp;IF(NOT(ISNUMBER($U248)),"; no date",IF($U248&gt;TODAY(),"; date in the future",""))&amp;IF(AND($AE248&lt;&gt;"",ISNUMBER($U248)),IF(COUNTIFS($AE$2:$AE$1001,$AE248,$U$2:$U$1001,$U248,$Y$2:$Y$1001,$Y248)&gt;1,"; possible duplicate",""),""))="","OK",MID(IF($AE248="","; no name or email","")&amp;IF(IFERROR(TRIM(INDEX($A248:$P248,MATCH(Settings!$B$13,$A$1:$P$1,0))&amp;""),"")="","; no hours",IF(NOT(ISNUMBER($AA248)),"; hours not a number",IF($AA248&lt;=0,"; hours zero or less",IF(AND(ISNUMBER(Settings!$D$3),$AA248&gt;Settings!$D$3),"; over "&amp;Settings!$D$3&amp;" hours",""))))&amp;IF(NOT(ISNUMBER($U248)),"; no date",IF($U248&gt;TODAY(),"; date in the future",""))&amp;IF(AND($AE248&lt;&gt;"",ISNUMBER($U248)),IF(COUNTIFS($AE$2:$AE$1001,$AE248,$U$2:$U$1001,$U248,$Y$2:$Y$1001,$Y248)&gt;1,"; possible duplicate",""),""),3,300)))</f>
        <v/>
      </c>
      <c r="AE248" s="26">
        <f>IF(IFERROR(TRIM(INDEX($A248:$P248,MATCH(Settings!$B$11,$A$1:$P$1,0))&amp;""),"")&lt;&gt;"",LOWER(IFERROR(TRIM(INDEX($A248:$P248,MATCH(Settings!$B$11,$A$1:$P$1,0))&amp;""),"")),LOWER(IFERROR(TRIM(INDEX($A248:$P248,MATCH(Settings!$B$10,$A$1:$P$1,0))&amp;""),"")))</f>
        <v/>
      </c>
      <c r="AF248" s="26">
        <f>IF($AE248="","",IF(COUNTIF($AE$2:$AE248,$AE248)=1,MAX($AF$1:$AF247)+1,""))</f>
        <v/>
      </c>
      <c r="AG248" s="26">
        <f>IF(OR($AE248="",NOT(ISNUMBER($V248))),"",IF(COUNTIFS($AE$2:$AE248,$AE248,$V$2:$V248,$V248)=1,1,0))</f>
        <v/>
      </c>
      <c r="AH248" s="26">
        <f>IF(ISNUMBER($U248),$U248,0)</f>
        <v/>
      </c>
    </row>
    <row r="249">
      <c r="R249" s="27" t="n"/>
      <c r="S249" s="27" t="n"/>
      <c r="U249" s="21">
        <f>IF(ISNUMBER(IFERROR(IF(TRIM(INDEX($A249:$P249,MATCH(Settings!$B$9,$A$1:$P$1,0))&amp;"")="","",IF(ISNUMBER(INDEX($A249:$P249,MATCH(Settings!$B$9,$A$1:$P$1,0))),INT(INDEX($A249:$P249,MATCH(Settings!$B$9,$A$1:$P$1,0))),DATE(VALUE(LEFT(INDEX($A249:$P249,MATCH(Settings!$B$9,$A$1:$P$1,0)),4)),VALUE(MID(INDEX($A249:$P249,MATCH(Settings!$B$9,$A$1:$P$1,0)),6,2)),VALUE(MID(INDEX($A249:$P249,MATCH(Settings!$B$9,$A$1:$P$1,0)),9,2))))),"")),IFERROR(IF(TRIM(INDEX($A249:$P249,MATCH(Settings!$B$9,$A$1:$P$1,0))&amp;"")="","",IF(ISNUMBER(INDEX($A249:$P249,MATCH(Settings!$B$9,$A$1:$P$1,0))),INT(INDEX($A249:$P249,MATCH(Settings!$B$9,$A$1:$P$1,0))),DATE(VALUE(LEFT(INDEX($A249:$P249,MATCH(Settings!$B$9,$A$1:$P$1,0)),4)),VALUE(MID(INDEX($A249:$P249,MATCH(Settings!$B$9,$A$1:$P$1,0)),6,2)),VALUE(MID(INDEX($A249:$P249,MATCH(Settings!$B$9,$A$1:$P$1,0)),9,2))))),""),IFERROR(INT(IFERROR(IF(ISNUMBER(INDEX($A249:$P249,MATCH(Settings!$B$8,$A$1:$P$1,0))),INDEX($A249:$P249,MATCH(Settings!$B$8,$A$1:$P$1,0)),DATE(VALUE(LEFT(IFERROR(TRIM(INDEX($A249:$P249,MATCH(Settings!$B$8,$A$1:$P$1,0))&amp;""),""),4)),VALUE(MID(IFERROR(TRIM(INDEX($A249:$P249,MATCH(Settings!$B$8,$A$1:$P$1,0))&amp;""),""),6,2)),VALUE(MID(IFERROR(TRIM(INDEX($A249:$P249,MATCH(Settings!$B$8,$A$1:$P$1,0))&amp;""),""),9,2)))+TIME(VALUE(MID(IFERROR(TRIM(INDEX($A249:$P249,MATCH(Settings!$B$8,$A$1:$P$1,0))&amp;""),""),12,2)),VALUE(MID(IFERROR(TRIM(INDEX($A249:$P249,MATCH(Settings!$B$8,$A$1:$P$1,0))&amp;""),""),15,2)),VALUE(MID(IFERROR(TRIM(INDEX($A249:$P249,MATCH(Settings!$B$8,$A$1:$P$1,0))&amp;""),""),18,2)))),"")),""))</f>
        <v/>
      </c>
      <c r="V249" s="22">
        <f>IF(ISNUMBER($U249),DATE(YEAR($U249),MONTH($U249),1),"")</f>
        <v/>
      </c>
      <c r="W249" s="23">
        <f>IF(IFERROR(TRIM(INDEX($A249:$P249,MATCH(Settings!$B$10,$A$1:$P$1,0))&amp;""),"")&lt;&gt;"",IFERROR(TRIM(INDEX($A249:$P249,MATCH(Settings!$B$10,$A$1:$P$1,0))&amp;""),""),IFERROR(TRIM(INDEX($A249:$P249,MATCH(Settings!$B$11,$A$1:$P$1,0))&amp;""),""))</f>
        <v/>
      </c>
      <c r="X249" s="23">
        <f>IFERROR(TRIM(INDEX($A249:$P249,MATCH(Settings!$B$11,$A$1:$P$1,0))&amp;""),"")</f>
        <v/>
      </c>
      <c r="Y249" s="23">
        <f>IFERROR(TRIM(INDEX($A249:$P249,MATCH(Settings!$B$12,$A$1:$P$1,0))&amp;""),"")</f>
        <v/>
      </c>
      <c r="Z249" s="23">
        <f>IFERROR(TRIM(INDEX($A249:$P249,MATCH(Settings!$B$15,$A$1:$P$1,0))&amp;""),"")</f>
        <v/>
      </c>
      <c r="AA249" s="24">
        <f>IFERROR(IF(TRIM(INDEX($A249:$P249,MATCH(Settings!$B$13,$A$1:$P$1,0))&amp;"")="","",VALUE(TRIM(INDEX($A249:$P249,MATCH(Settings!$B$13,$A$1:$P$1,0))&amp;""))),"")</f>
        <v/>
      </c>
      <c r="AB249" s="24">
        <f>IF(NOT(ISNUMBER($AA249)),"",IF(TRIM($R249&amp;"")="Yes",$AA249,0))</f>
        <v/>
      </c>
      <c r="AC249" s="25">
        <f>IF(OR(NOT(ISNUMBER($AB249)),NOT(ISNUMBER(Settings!$D$2))),"",$AB249*Settings!$D$2)</f>
        <v/>
      </c>
      <c r="AD249" s="23">
        <f>IF(AND($AE249="",IFERROR(TRIM(INDEX($A249:$P249,MATCH(Settings!$B$13,$A$1:$P$1,0))&amp;""),"")=""),"",IF((IF($AE249="","; no name or email","")&amp;IF(IFERROR(TRIM(INDEX($A249:$P249,MATCH(Settings!$B$13,$A$1:$P$1,0))&amp;""),"")="","; no hours",IF(NOT(ISNUMBER($AA249)),"; hours not a number",IF($AA249&lt;=0,"; hours zero or less",IF(AND(ISNUMBER(Settings!$D$3),$AA249&gt;Settings!$D$3),"; over "&amp;Settings!$D$3&amp;" hours",""))))&amp;IF(NOT(ISNUMBER($U249)),"; no date",IF($U249&gt;TODAY(),"; date in the future",""))&amp;IF(AND($AE249&lt;&gt;"",ISNUMBER($U249)),IF(COUNTIFS($AE$2:$AE$1001,$AE249,$U$2:$U$1001,$U249,$Y$2:$Y$1001,$Y249)&gt;1,"; possible duplicate",""),""))="","OK",MID(IF($AE249="","; no name or email","")&amp;IF(IFERROR(TRIM(INDEX($A249:$P249,MATCH(Settings!$B$13,$A$1:$P$1,0))&amp;""),"")="","; no hours",IF(NOT(ISNUMBER($AA249)),"; hours not a number",IF($AA249&lt;=0,"; hours zero or less",IF(AND(ISNUMBER(Settings!$D$3),$AA249&gt;Settings!$D$3),"; over "&amp;Settings!$D$3&amp;" hours",""))))&amp;IF(NOT(ISNUMBER($U249)),"; no date",IF($U249&gt;TODAY(),"; date in the future",""))&amp;IF(AND($AE249&lt;&gt;"",ISNUMBER($U249)),IF(COUNTIFS($AE$2:$AE$1001,$AE249,$U$2:$U$1001,$U249,$Y$2:$Y$1001,$Y249)&gt;1,"; possible duplicate",""),""),3,300)))</f>
        <v/>
      </c>
      <c r="AE249" s="26">
        <f>IF(IFERROR(TRIM(INDEX($A249:$P249,MATCH(Settings!$B$11,$A$1:$P$1,0))&amp;""),"")&lt;&gt;"",LOWER(IFERROR(TRIM(INDEX($A249:$P249,MATCH(Settings!$B$11,$A$1:$P$1,0))&amp;""),"")),LOWER(IFERROR(TRIM(INDEX($A249:$P249,MATCH(Settings!$B$10,$A$1:$P$1,0))&amp;""),"")))</f>
        <v/>
      </c>
      <c r="AF249" s="26">
        <f>IF($AE249="","",IF(COUNTIF($AE$2:$AE249,$AE249)=1,MAX($AF$1:$AF248)+1,""))</f>
        <v/>
      </c>
      <c r="AG249" s="26">
        <f>IF(OR($AE249="",NOT(ISNUMBER($V249))),"",IF(COUNTIFS($AE$2:$AE249,$AE249,$V$2:$V249,$V249)=1,1,0))</f>
        <v/>
      </c>
      <c r="AH249" s="26">
        <f>IF(ISNUMBER($U249),$U249,0)</f>
        <v/>
      </c>
    </row>
    <row r="250">
      <c r="R250" s="27" t="n"/>
      <c r="S250" s="27" t="n"/>
      <c r="U250" s="21">
        <f>IF(ISNUMBER(IFERROR(IF(TRIM(INDEX($A250:$P250,MATCH(Settings!$B$9,$A$1:$P$1,0))&amp;"")="","",IF(ISNUMBER(INDEX($A250:$P250,MATCH(Settings!$B$9,$A$1:$P$1,0))),INT(INDEX($A250:$P250,MATCH(Settings!$B$9,$A$1:$P$1,0))),DATE(VALUE(LEFT(INDEX($A250:$P250,MATCH(Settings!$B$9,$A$1:$P$1,0)),4)),VALUE(MID(INDEX($A250:$P250,MATCH(Settings!$B$9,$A$1:$P$1,0)),6,2)),VALUE(MID(INDEX($A250:$P250,MATCH(Settings!$B$9,$A$1:$P$1,0)),9,2))))),"")),IFERROR(IF(TRIM(INDEX($A250:$P250,MATCH(Settings!$B$9,$A$1:$P$1,0))&amp;"")="","",IF(ISNUMBER(INDEX($A250:$P250,MATCH(Settings!$B$9,$A$1:$P$1,0))),INT(INDEX($A250:$P250,MATCH(Settings!$B$9,$A$1:$P$1,0))),DATE(VALUE(LEFT(INDEX($A250:$P250,MATCH(Settings!$B$9,$A$1:$P$1,0)),4)),VALUE(MID(INDEX($A250:$P250,MATCH(Settings!$B$9,$A$1:$P$1,0)),6,2)),VALUE(MID(INDEX($A250:$P250,MATCH(Settings!$B$9,$A$1:$P$1,0)),9,2))))),""),IFERROR(INT(IFERROR(IF(ISNUMBER(INDEX($A250:$P250,MATCH(Settings!$B$8,$A$1:$P$1,0))),INDEX($A250:$P250,MATCH(Settings!$B$8,$A$1:$P$1,0)),DATE(VALUE(LEFT(IFERROR(TRIM(INDEX($A250:$P250,MATCH(Settings!$B$8,$A$1:$P$1,0))&amp;""),""),4)),VALUE(MID(IFERROR(TRIM(INDEX($A250:$P250,MATCH(Settings!$B$8,$A$1:$P$1,0))&amp;""),""),6,2)),VALUE(MID(IFERROR(TRIM(INDEX($A250:$P250,MATCH(Settings!$B$8,$A$1:$P$1,0))&amp;""),""),9,2)))+TIME(VALUE(MID(IFERROR(TRIM(INDEX($A250:$P250,MATCH(Settings!$B$8,$A$1:$P$1,0))&amp;""),""),12,2)),VALUE(MID(IFERROR(TRIM(INDEX($A250:$P250,MATCH(Settings!$B$8,$A$1:$P$1,0))&amp;""),""),15,2)),VALUE(MID(IFERROR(TRIM(INDEX($A250:$P250,MATCH(Settings!$B$8,$A$1:$P$1,0))&amp;""),""),18,2)))),"")),""))</f>
        <v/>
      </c>
      <c r="V250" s="22">
        <f>IF(ISNUMBER($U250),DATE(YEAR($U250),MONTH($U250),1),"")</f>
        <v/>
      </c>
      <c r="W250" s="23">
        <f>IF(IFERROR(TRIM(INDEX($A250:$P250,MATCH(Settings!$B$10,$A$1:$P$1,0))&amp;""),"")&lt;&gt;"",IFERROR(TRIM(INDEX($A250:$P250,MATCH(Settings!$B$10,$A$1:$P$1,0))&amp;""),""),IFERROR(TRIM(INDEX($A250:$P250,MATCH(Settings!$B$11,$A$1:$P$1,0))&amp;""),""))</f>
        <v/>
      </c>
      <c r="X250" s="23">
        <f>IFERROR(TRIM(INDEX($A250:$P250,MATCH(Settings!$B$11,$A$1:$P$1,0))&amp;""),"")</f>
        <v/>
      </c>
      <c r="Y250" s="23">
        <f>IFERROR(TRIM(INDEX($A250:$P250,MATCH(Settings!$B$12,$A$1:$P$1,0))&amp;""),"")</f>
        <v/>
      </c>
      <c r="Z250" s="23">
        <f>IFERROR(TRIM(INDEX($A250:$P250,MATCH(Settings!$B$15,$A$1:$P$1,0))&amp;""),"")</f>
        <v/>
      </c>
      <c r="AA250" s="24">
        <f>IFERROR(IF(TRIM(INDEX($A250:$P250,MATCH(Settings!$B$13,$A$1:$P$1,0))&amp;"")="","",VALUE(TRIM(INDEX($A250:$P250,MATCH(Settings!$B$13,$A$1:$P$1,0))&amp;""))),"")</f>
        <v/>
      </c>
      <c r="AB250" s="24">
        <f>IF(NOT(ISNUMBER($AA250)),"",IF(TRIM($R250&amp;"")="Yes",$AA250,0))</f>
        <v/>
      </c>
      <c r="AC250" s="25">
        <f>IF(OR(NOT(ISNUMBER($AB250)),NOT(ISNUMBER(Settings!$D$2))),"",$AB250*Settings!$D$2)</f>
        <v/>
      </c>
      <c r="AD250" s="23">
        <f>IF(AND($AE250="",IFERROR(TRIM(INDEX($A250:$P250,MATCH(Settings!$B$13,$A$1:$P$1,0))&amp;""),"")=""),"",IF((IF($AE250="","; no name or email","")&amp;IF(IFERROR(TRIM(INDEX($A250:$P250,MATCH(Settings!$B$13,$A$1:$P$1,0))&amp;""),"")="","; no hours",IF(NOT(ISNUMBER($AA250)),"; hours not a number",IF($AA250&lt;=0,"; hours zero or less",IF(AND(ISNUMBER(Settings!$D$3),$AA250&gt;Settings!$D$3),"; over "&amp;Settings!$D$3&amp;" hours",""))))&amp;IF(NOT(ISNUMBER($U250)),"; no date",IF($U250&gt;TODAY(),"; date in the future",""))&amp;IF(AND($AE250&lt;&gt;"",ISNUMBER($U250)),IF(COUNTIFS($AE$2:$AE$1001,$AE250,$U$2:$U$1001,$U250,$Y$2:$Y$1001,$Y250)&gt;1,"; possible duplicate",""),""))="","OK",MID(IF($AE250="","; no name or email","")&amp;IF(IFERROR(TRIM(INDEX($A250:$P250,MATCH(Settings!$B$13,$A$1:$P$1,0))&amp;""),"")="","; no hours",IF(NOT(ISNUMBER($AA250)),"; hours not a number",IF($AA250&lt;=0,"; hours zero or less",IF(AND(ISNUMBER(Settings!$D$3),$AA250&gt;Settings!$D$3),"; over "&amp;Settings!$D$3&amp;" hours",""))))&amp;IF(NOT(ISNUMBER($U250)),"; no date",IF($U250&gt;TODAY(),"; date in the future",""))&amp;IF(AND($AE250&lt;&gt;"",ISNUMBER($U250)),IF(COUNTIFS($AE$2:$AE$1001,$AE250,$U$2:$U$1001,$U250,$Y$2:$Y$1001,$Y250)&gt;1,"; possible duplicate",""),""),3,300)))</f>
        <v/>
      </c>
      <c r="AE250" s="26">
        <f>IF(IFERROR(TRIM(INDEX($A250:$P250,MATCH(Settings!$B$11,$A$1:$P$1,0))&amp;""),"")&lt;&gt;"",LOWER(IFERROR(TRIM(INDEX($A250:$P250,MATCH(Settings!$B$11,$A$1:$P$1,0))&amp;""),"")),LOWER(IFERROR(TRIM(INDEX($A250:$P250,MATCH(Settings!$B$10,$A$1:$P$1,0))&amp;""),"")))</f>
        <v/>
      </c>
      <c r="AF250" s="26">
        <f>IF($AE250="","",IF(COUNTIF($AE$2:$AE250,$AE250)=1,MAX($AF$1:$AF249)+1,""))</f>
        <v/>
      </c>
      <c r="AG250" s="26">
        <f>IF(OR($AE250="",NOT(ISNUMBER($V250))),"",IF(COUNTIFS($AE$2:$AE250,$AE250,$V$2:$V250,$V250)=1,1,0))</f>
        <v/>
      </c>
      <c r="AH250" s="26">
        <f>IF(ISNUMBER($U250),$U250,0)</f>
        <v/>
      </c>
    </row>
    <row r="251">
      <c r="R251" s="27" t="n"/>
      <c r="S251" s="27" t="n"/>
      <c r="U251" s="21">
        <f>IF(ISNUMBER(IFERROR(IF(TRIM(INDEX($A251:$P251,MATCH(Settings!$B$9,$A$1:$P$1,0))&amp;"")="","",IF(ISNUMBER(INDEX($A251:$P251,MATCH(Settings!$B$9,$A$1:$P$1,0))),INT(INDEX($A251:$P251,MATCH(Settings!$B$9,$A$1:$P$1,0))),DATE(VALUE(LEFT(INDEX($A251:$P251,MATCH(Settings!$B$9,$A$1:$P$1,0)),4)),VALUE(MID(INDEX($A251:$P251,MATCH(Settings!$B$9,$A$1:$P$1,0)),6,2)),VALUE(MID(INDEX($A251:$P251,MATCH(Settings!$B$9,$A$1:$P$1,0)),9,2))))),"")),IFERROR(IF(TRIM(INDEX($A251:$P251,MATCH(Settings!$B$9,$A$1:$P$1,0))&amp;"")="","",IF(ISNUMBER(INDEX($A251:$P251,MATCH(Settings!$B$9,$A$1:$P$1,0))),INT(INDEX($A251:$P251,MATCH(Settings!$B$9,$A$1:$P$1,0))),DATE(VALUE(LEFT(INDEX($A251:$P251,MATCH(Settings!$B$9,$A$1:$P$1,0)),4)),VALUE(MID(INDEX($A251:$P251,MATCH(Settings!$B$9,$A$1:$P$1,0)),6,2)),VALUE(MID(INDEX($A251:$P251,MATCH(Settings!$B$9,$A$1:$P$1,0)),9,2))))),""),IFERROR(INT(IFERROR(IF(ISNUMBER(INDEX($A251:$P251,MATCH(Settings!$B$8,$A$1:$P$1,0))),INDEX($A251:$P251,MATCH(Settings!$B$8,$A$1:$P$1,0)),DATE(VALUE(LEFT(IFERROR(TRIM(INDEX($A251:$P251,MATCH(Settings!$B$8,$A$1:$P$1,0))&amp;""),""),4)),VALUE(MID(IFERROR(TRIM(INDEX($A251:$P251,MATCH(Settings!$B$8,$A$1:$P$1,0))&amp;""),""),6,2)),VALUE(MID(IFERROR(TRIM(INDEX($A251:$P251,MATCH(Settings!$B$8,$A$1:$P$1,0))&amp;""),""),9,2)))+TIME(VALUE(MID(IFERROR(TRIM(INDEX($A251:$P251,MATCH(Settings!$B$8,$A$1:$P$1,0))&amp;""),""),12,2)),VALUE(MID(IFERROR(TRIM(INDEX($A251:$P251,MATCH(Settings!$B$8,$A$1:$P$1,0))&amp;""),""),15,2)),VALUE(MID(IFERROR(TRIM(INDEX($A251:$P251,MATCH(Settings!$B$8,$A$1:$P$1,0))&amp;""),""),18,2)))),"")),""))</f>
        <v/>
      </c>
      <c r="V251" s="22">
        <f>IF(ISNUMBER($U251),DATE(YEAR($U251),MONTH($U251),1),"")</f>
        <v/>
      </c>
      <c r="W251" s="23">
        <f>IF(IFERROR(TRIM(INDEX($A251:$P251,MATCH(Settings!$B$10,$A$1:$P$1,0))&amp;""),"")&lt;&gt;"",IFERROR(TRIM(INDEX($A251:$P251,MATCH(Settings!$B$10,$A$1:$P$1,0))&amp;""),""),IFERROR(TRIM(INDEX($A251:$P251,MATCH(Settings!$B$11,$A$1:$P$1,0))&amp;""),""))</f>
        <v/>
      </c>
      <c r="X251" s="23">
        <f>IFERROR(TRIM(INDEX($A251:$P251,MATCH(Settings!$B$11,$A$1:$P$1,0))&amp;""),"")</f>
        <v/>
      </c>
      <c r="Y251" s="23">
        <f>IFERROR(TRIM(INDEX($A251:$P251,MATCH(Settings!$B$12,$A$1:$P$1,0))&amp;""),"")</f>
        <v/>
      </c>
      <c r="Z251" s="23">
        <f>IFERROR(TRIM(INDEX($A251:$P251,MATCH(Settings!$B$15,$A$1:$P$1,0))&amp;""),"")</f>
        <v/>
      </c>
      <c r="AA251" s="24">
        <f>IFERROR(IF(TRIM(INDEX($A251:$P251,MATCH(Settings!$B$13,$A$1:$P$1,0))&amp;"")="","",VALUE(TRIM(INDEX($A251:$P251,MATCH(Settings!$B$13,$A$1:$P$1,0))&amp;""))),"")</f>
        <v/>
      </c>
      <c r="AB251" s="24">
        <f>IF(NOT(ISNUMBER($AA251)),"",IF(TRIM($R251&amp;"")="Yes",$AA251,0))</f>
        <v/>
      </c>
      <c r="AC251" s="25">
        <f>IF(OR(NOT(ISNUMBER($AB251)),NOT(ISNUMBER(Settings!$D$2))),"",$AB251*Settings!$D$2)</f>
        <v/>
      </c>
      <c r="AD251" s="23">
        <f>IF(AND($AE251="",IFERROR(TRIM(INDEX($A251:$P251,MATCH(Settings!$B$13,$A$1:$P$1,0))&amp;""),"")=""),"",IF((IF($AE251="","; no name or email","")&amp;IF(IFERROR(TRIM(INDEX($A251:$P251,MATCH(Settings!$B$13,$A$1:$P$1,0))&amp;""),"")="","; no hours",IF(NOT(ISNUMBER($AA251)),"; hours not a number",IF($AA251&lt;=0,"; hours zero or less",IF(AND(ISNUMBER(Settings!$D$3),$AA251&gt;Settings!$D$3),"; over "&amp;Settings!$D$3&amp;" hours",""))))&amp;IF(NOT(ISNUMBER($U251)),"; no date",IF($U251&gt;TODAY(),"; date in the future",""))&amp;IF(AND($AE251&lt;&gt;"",ISNUMBER($U251)),IF(COUNTIFS($AE$2:$AE$1001,$AE251,$U$2:$U$1001,$U251,$Y$2:$Y$1001,$Y251)&gt;1,"; possible duplicate",""),""))="","OK",MID(IF($AE251="","; no name or email","")&amp;IF(IFERROR(TRIM(INDEX($A251:$P251,MATCH(Settings!$B$13,$A$1:$P$1,0))&amp;""),"")="","; no hours",IF(NOT(ISNUMBER($AA251)),"; hours not a number",IF($AA251&lt;=0,"; hours zero or less",IF(AND(ISNUMBER(Settings!$D$3),$AA251&gt;Settings!$D$3),"; over "&amp;Settings!$D$3&amp;" hours",""))))&amp;IF(NOT(ISNUMBER($U251)),"; no date",IF($U251&gt;TODAY(),"; date in the future",""))&amp;IF(AND($AE251&lt;&gt;"",ISNUMBER($U251)),IF(COUNTIFS($AE$2:$AE$1001,$AE251,$U$2:$U$1001,$U251,$Y$2:$Y$1001,$Y251)&gt;1,"; possible duplicate",""),""),3,300)))</f>
        <v/>
      </c>
      <c r="AE251" s="26">
        <f>IF(IFERROR(TRIM(INDEX($A251:$P251,MATCH(Settings!$B$11,$A$1:$P$1,0))&amp;""),"")&lt;&gt;"",LOWER(IFERROR(TRIM(INDEX($A251:$P251,MATCH(Settings!$B$11,$A$1:$P$1,0))&amp;""),"")),LOWER(IFERROR(TRIM(INDEX($A251:$P251,MATCH(Settings!$B$10,$A$1:$P$1,0))&amp;""),"")))</f>
        <v/>
      </c>
      <c r="AF251" s="26">
        <f>IF($AE251="","",IF(COUNTIF($AE$2:$AE251,$AE251)=1,MAX($AF$1:$AF250)+1,""))</f>
        <v/>
      </c>
      <c r="AG251" s="26">
        <f>IF(OR($AE251="",NOT(ISNUMBER($V251))),"",IF(COUNTIFS($AE$2:$AE251,$AE251,$V$2:$V251,$V251)=1,1,0))</f>
        <v/>
      </c>
      <c r="AH251" s="26">
        <f>IF(ISNUMBER($U251),$U251,0)</f>
        <v/>
      </c>
    </row>
    <row r="252">
      <c r="R252" s="27" t="n"/>
      <c r="S252" s="27" t="n"/>
      <c r="U252" s="21">
        <f>IF(ISNUMBER(IFERROR(IF(TRIM(INDEX($A252:$P252,MATCH(Settings!$B$9,$A$1:$P$1,0))&amp;"")="","",IF(ISNUMBER(INDEX($A252:$P252,MATCH(Settings!$B$9,$A$1:$P$1,0))),INT(INDEX($A252:$P252,MATCH(Settings!$B$9,$A$1:$P$1,0))),DATE(VALUE(LEFT(INDEX($A252:$P252,MATCH(Settings!$B$9,$A$1:$P$1,0)),4)),VALUE(MID(INDEX($A252:$P252,MATCH(Settings!$B$9,$A$1:$P$1,0)),6,2)),VALUE(MID(INDEX($A252:$P252,MATCH(Settings!$B$9,$A$1:$P$1,0)),9,2))))),"")),IFERROR(IF(TRIM(INDEX($A252:$P252,MATCH(Settings!$B$9,$A$1:$P$1,0))&amp;"")="","",IF(ISNUMBER(INDEX($A252:$P252,MATCH(Settings!$B$9,$A$1:$P$1,0))),INT(INDEX($A252:$P252,MATCH(Settings!$B$9,$A$1:$P$1,0))),DATE(VALUE(LEFT(INDEX($A252:$P252,MATCH(Settings!$B$9,$A$1:$P$1,0)),4)),VALUE(MID(INDEX($A252:$P252,MATCH(Settings!$B$9,$A$1:$P$1,0)),6,2)),VALUE(MID(INDEX($A252:$P252,MATCH(Settings!$B$9,$A$1:$P$1,0)),9,2))))),""),IFERROR(INT(IFERROR(IF(ISNUMBER(INDEX($A252:$P252,MATCH(Settings!$B$8,$A$1:$P$1,0))),INDEX($A252:$P252,MATCH(Settings!$B$8,$A$1:$P$1,0)),DATE(VALUE(LEFT(IFERROR(TRIM(INDEX($A252:$P252,MATCH(Settings!$B$8,$A$1:$P$1,0))&amp;""),""),4)),VALUE(MID(IFERROR(TRIM(INDEX($A252:$P252,MATCH(Settings!$B$8,$A$1:$P$1,0))&amp;""),""),6,2)),VALUE(MID(IFERROR(TRIM(INDEX($A252:$P252,MATCH(Settings!$B$8,$A$1:$P$1,0))&amp;""),""),9,2)))+TIME(VALUE(MID(IFERROR(TRIM(INDEX($A252:$P252,MATCH(Settings!$B$8,$A$1:$P$1,0))&amp;""),""),12,2)),VALUE(MID(IFERROR(TRIM(INDEX($A252:$P252,MATCH(Settings!$B$8,$A$1:$P$1,0))&amp;""),""),15,2)),VALUE(MID(IFERROR(TRIM(INDEX($A252:$P252,MATCH(Settings!$B$8,$A$1:$P$1,0))&amp;""),""),18,2)))),"")),""))</f>
        <v/>
      </c>
      <c r="V252" s="22">
        <f>IF(ISNUMBER($U252),DATE(YEAR($U252),MONTH($U252),1),"")</f>
        <v/>
      </c>
      <c r="W252" s="23">
        <f>IF(IFERROR(TRIM(INDEX($A252:$P252,MATCH(Settings!$B$10,$A$1:$P$1,0))&amp;""),"")&lt;&gt;"",IFERROR(TRIM(INDEX($A252:$P252,MATCH(Settings!$B$10,$A$1:$P$1,0))&amp;""),""),IFERROR(TRIM(INDEX($A252:$P252,MATCH(Settings!$B$11,$A$1:$P$1,0))&amp;""),""))</f>
        <v/>
      </c>
      <c r="X252" s="23">
        <f>IFERROR(TRIM(INDEX($A252:$P252,MATCH(Settings!$B$11,$A$1:$P$1,0))&amp;""),"")</f>
        <v/>
      </c>
      <c r="Y252" s="23">
        <f>IFERROR(TRIM(INDEX($A252:$P252,MATCH(Settings!$B$12,$A$1:$P$1,0))&amp;""),"")</f>
        <v/>
      </c>
      <c r="Z252" s="23">
        <f>IFERROR(TRIM(INDEX($A252:$P252,MATCH(Settings!$B$15,$A$1:$P$1,0))&amp;""),"")</f>
        <v/>
      </c>
      <c r="AA252" s="24">
        <f>IFERROR(IF(TRIM(INDEX($A252:$P252,MATCH(Settings!$B$13,$A$1:$P$1,0))&amp;"")="","",VALUE(TRIM(INDEX($A252:$P252,MATCH(Settings!$B$13,$A$1:$P$1,0))&amp;""))),"")</f>
        <v/>
      </c>
      <c r="AB252" s="24">
        <f>IF(NOT(ISNUMBER($AA252)),"",IF(TRIM($R252&amp;"")="Yes",$AA252,0))</f>
        <v/>
      </c>
      <c r="AC252" s="25">
        <f>IF(OR(NOT(ISNUMBER($AB252)),NOT(ISNUMBER(Settings!$D$2))),"",$AB252*Settings!$D$2)</f>
        <v/>
      </c>
      <c r="AD252" s="23">
        <f>IF(AND($AE252="",IFERROR(TRIM(INDEX($A252:$P252,MATCH(Settings!$B$13,$A$1:$P$1,0))&amp;""),"")=""),"",IF((IF($AE252="","; no name or email","")&amp;IF(IFERROR(TRIM(INDEX($A252:$P252,MATCH(Settings!$B$13,$A$1:$P$1,0))&amp;""),"")="","; no hours",IF(NOT(ISNUMBER($AA252)),"; hours not a number",IF($AA252&lt;=0,"; hours zero or less",IF(AND(ISNUMBER(Settings!$D$3),$AA252&gt;Settings!$D$3),"; over "&amp;Settings!$D$3&amp;" hours",""))))&amp;IF(NOT(ISNUMBER($U252)),"; no date",IF($U252&gt;TODAY(),"; date in the future",""))&amp;IF(AND($AE252&lt;&gt;"",ISNUMBER($U252)),IF(COUNTIFS($AE$2:$AE$1001,$AE252,$U$2:$U$1001,$U252,$Y$2:$Y$1001,$Y252)&gt;1,"; possible duplicate",""),""))="","OK",MID(IF($AE252="","; no name or email","")&amp;IF(IFERROR(TRIM(INDEX($A252:$P252,MATCH(Settings!$B$13,$A$1:$P$1,0))&amp;""),"")="","; no hours",IF(NOT(ISNUMBER($AA252)),"; hours not a number",IF($AA252&lt;=0,"; hours zero or less",IF(AND(ISNUMBER(Settings!$D$3),$AA252&gt;Settings!$D$3),"; over "&amp;Settings!$D$3&amp;" hours",""))))&amp;IF(NOT(ISNUMBER($U252)),"; no date",IF($U252&gt;TODAY(),"; date in the future",""))&amp;IF(AND($AE252&lt;&gt;"",ISNUMBER($U252)),IF(COUNTIFS($AE$2:$AE$1001,$AE252,$U$2:$U$1001,$U252,$Y$2:$Y$1001,$Y252)&gt;1,"; possible duplicate",""),""),3,300)))</f>
        <v/>
      </c>
      <c r="AE252" s="26">
        <f>IF(IFERROR(TRIM(INDEX($A252:$P252,MATCH(Settings!$B$11,$A$1:$P$1,0))&amp;""),"")&lt;&gt;"",LOWER(IFERROR(TRIM(INDEX($A252:$P252,MATCH(Settings!$B$11,$A$1:$P$1,0))&amp;""),"")),LOWER(IFERROR(TRIM(INDEX($A252:$P252,MATCH(Settings!$B$10,$A$1:$P$1,0))&amp;""),"")))</f>
        <v/>
      </c>
      <c r="AF252" s="26">
        <f>IF($AE252="","",IF(COUNTIF($AE$2:$AE252,$AE252)=1,MAX($AF$1:$AF251)+1,""))</f>
        <v/>
      </c>
      <c r="AG252" s="26">
        <f>IF(OR($AE252="",NOT(ISNUMBER($V252))),"",IF(COUNTIFS($AE$2:$AE252,$AE252,$V$2:$V252,$V252)=1,1,0))</f>
        <v/>
      </c>
      <c r="AH252" s="26">
        <f>IF(ISNUMBER($U252),$U252,0)</f>
        <v/>
      </c>
    </row>
    <row r="253">
      <c r="R253" s="27" t="n"/>
      <c r="S253" s="27" t="n"/>
      <c r="U253" s="21">
        <f>IF(ISNUMBER(IFERROR(IF(TRIM(INDEX($A253:$P253,MATCH(Settings!$B$9,$A$1:$P$1,0))&amp;"")="","",IF(ISNUMBER(INDEX($A253:$P253,MATCH(Settings!$B$9,$A$1:$P$1,0))),INT(INDEX($A253:$P253,MATCH(Settings!$B$9,$A$1:$P$1,0))),DATE(VALUE(LEFT(INDEX($A253:$P253,MATCH(Settings!$B$9,$A$1:$P$1,0)),4)),VALUE(MID(INDEX($A253:$P253,MATCH(Settings!$B$9,$A$1:$P$1,0)),6,2)),VALUE(MID(INDEX($A253:$P253,MATCH(Settings!$B$9,$A$1:$P$1,0)),9,2))))),"")),IFERROR(IF(TRIM(INDEX($A253:$P253,MATCH(Settings!$B$9,$A$1:$P$1,0))&amp;"")="","",IF(ISNUMBER(INDEX($A253:$P253,MATCH(Settings!$B$9,$A$1:$P$1,0))),INT(INDEX($A253:$P253,MATCH(Settings!$B$9,$A$1:$P$1,0))),DATE(VALUE(LEFT(INDEX($A253:$P253,MATCH(Settings!$B$9,$A$1:$P$1,0)),4)),VALUE(MID(INDEX($A253:$P253,MATCH(Settings!$B$9,$A$1:$P$1,0)),6,2)),VALUE(MID(INDEX($A253:$P253,MATCH(Settings!$B$9,$A$1:$P$1,0)),9,2))))),""),IFERROR(INT(IFERROR(IF(ISNUMBER(INDEX($A253:$P253,MATCH(Settings!$B$8,$A$1:$P$1,0))),INDEX($A253:$P253,MATCH(Settings!$B$8,$A$1:$P$1,0)),DATE(VALUE(LEFT(IFERROR(TRIM(INDEX($A253:$P253,MATCH(Settings!$B$8,$A$1:$P$1,0))&amp;""),""),4)),VALUE(MID(IFERROR(TRIM(INDEX($A253:$P253,MATCH(Settings!$B$8,$A$1:$P$1,0))&amp;""),""),6,2)),VALUE(MID(IFERROR(TRIM(INDEX($A253:$P253,MATCH(Settings!$B$8,$A$1:$P$1,0))&amp;""),""),9,2)))+TIME(VALUE(MID(IFERROR(TRIM(INDEX($A253:$P253,MATCH(Settings!$B$8,$A$1:$P$1,0))&amp;""),""),12,2)),VALUE(MID(IFERROR(TRIM(INDEX($A253:$P253,MATCH(Settings!$B$8,$A$1:$P$1,0))&amp;""),""),15,2)),VALUE(MID(IFERROR(TRIM(INDEX($A253:$P253,MATCH(Settings!$B$8,$A$1:$P$1,0))&amp;""),""),18,2)))),"")),""))</f>
        <v/>
      </c>
      <c r="V253" s="22">
        <f>IF(ISNUMBER($U253),DATE(YEAR($U253),MONTH($U253),1),"")</f>
        <v/>
      </c>
      <c r="W253" s="23">
        <f>IF(IFERROR(TRIM(INDEX($A253:$P253,MATCH(Settings!$B$10,$A$1:$P$1,0))&amp;""),"")&lt;&gt;"",IFERROR(TRIM(INDEX($A253:$P253,MATCH(Settings!$B$10,$A$1:$P$1,0))&amp;""),""),IFERROR(TRIM(INDEX($A253:$P253,MATCH(Settings!$B$11,$A$1:$P$1,0))&amp;""),""))</f>
        <v/>
      </c>
      <c r="X253" s="23">
        <f>IFERROR(TRIM(INDEX($A253:$P253,MATCH(Settings!$B$11,$A$1:$P$1,0))&amp;""),"")</f>
        <v/>
      </c>
      <c r="Y253" s="23">
        <f>IFERROR(TRIM(INDEX($A253:$P253,MATCH(Settings!$B$12,$A$1:$P$1,0))&amp;""),"")</f>
        <v/>
      </c>
      <c r="Z253" s="23">
        <f>IFERROR(TRIM(INDEX($A253:$P253,MATCH(Settings!$B$15,$A$1:$P$1,0))&amp;""),"")</f>
        <v/>
      </c>
      <c r="AA253" s="24">
        <f>IFERROR(IF(TRIM(INDEX($A253:$P253,MATCH(Settings!$B$13,$A$1:$P$1,0))&amp;"")="","",VALUE(TRIM(INDEX($A253:$P253,MATCH(Settings!$B$13,$A$1:$P$1,0))&amp;""))),"")</f>
        <v/>
      </c>
      <c r="AB253" s="24">
        <f>IF(NOT(ISNUMBER($AA253)),"",IF(TRIM($R253&amp;"")="Yes",$AA253,0))</f>
        <v/>
      </c>
      <c r="AC253" s="25">
        <f>IF(OR(NOT(ISNUMBER($AB253)),NOT(ISNUMBER(Settings!$D$2))),"",$AB253*Settings!$D$2)</f>
        <v/>
      </c>
      <c r="AD253" s="23">
        <f>IF(AND($AE253="",IFERROR(TRIM(INDEX($A253:$P253,MATCH(Settings!$B$13,$A$1:$P$1,0))&amp;""),"")=""),"",IF((IF($AE253="","; no name or email","")&amp;IF(IFERROR(TRIM(INDEX($A253:$P253,MATCH(Settings!$B$13,$A$1:$P$1,0))&amp;""),"")="","; no hours",IF(NOT(ISNUMBER($AA253)),"; hours not a number",IF($AA253&lt;=0,"; hours zero or less",IF(AND(ISNUMBER(Settings!$D$3),$AA253&gt;Settings!$D$3),"; over "&amp;Settings!$D$3&amp;" hours",""))))&amp;IF(NOT(ISNUMBER($U253)),"; no date",IF($U253&gt;TODAY(),"; date in the future",""))&amp;IF(AND($AE253&lt;&gt;"",ISNUMBER($U253)),IF(COUNTIFS($AE$2:$AE$1001,$AE253,$U$2:$U$1001,$U253,$Y$2:$Y$1001,$Y253)&gt;1,"; possible duplicate",""),""))="","OK",MID(IF($AE253="","; no name or email","")&amp;IF(IFERROR(TRIM(INDEX($A253:$P253,MATCH(Settings!$B$13,$A$1:$P$1,0))&amp;""),"")="","; no hours",IF(NOT(ISNUMBER($AA253)),"; hours not a number",IF($AA253&lt;=0,"; hours zero or less",IF(AND(ISNUMBER(Settings!$D$3),$AA253&gt;Settings!$D$3),"; over "&amp;Settings!$D$3&amp;" hours",""))))&amp;IF(NOT(ISNUMBER($U253)),"; no date",IF($U253&gt;TODAY(),"; date in the future",""))&amp;IF(AND($AE253&lt;&gt;"",ISNUMBER($U253)),IF(COUNTIFS($AE$2:$AE$1001,$AE253,$U$2:$U$1001,$U253,$Y$2:$Y$1001,$Y253)&gt;1,"; possible duplicate",""),""),3,300)))</f>
        <v/>
      </c>
      <c r="AE253" s="26">
        <f>IF(IFERROR(TRIM(INDEX($A253:$P253,MATCH(Settings!$B$11,$A$1:$P$1,0))&amp;""),"")&lt;&gt;"",LOWER(IFERROR(TRIM(INDEX($A253:$P253,MATCH(Settings!$B$11,$A$1:$P$1,0))&amp;""),"")),LOWER(IFERROR(TRIM(INDEX($A253:$P253,MATCH(Settings!$B$10,$A$1:$P$1,0))&amp;""),"")))</f>
        <v/>
      </c>
      <c r="AF253" s="26">
        <f>IF($AE253="","",IF(COUNTIF($AE$2:$AE253,$AE253)=1,MAX($AF$1:$AF252)+1,""))</f>
        <v/>
      </c>
      <c r="AG253" s="26">
        <f>IF(OR($AE253="",NOT(ISNUMBER($V253))),"",IF(COUNTIFS($AE$2:$AE253,$AE253,$V$2:$V253,$V253)=1,1,0))</f>
        <v/>
      </c>
      <c r="AH253" s="26">
        <f>IF(ISNUMBER($U253),$U253,0)</f>
        <v/>
      </c>
    </row>
    <row r="254">
      <c r="R254" s="27" t="n"/>
      <c r="S254" s="27" t="n"/>
      <c r="U254" s="21">
        <f>IF(ISNUMBER(IFERROR(IF(TRIM(INDEX($A254:$P254,MATCH(Settings!$B$9,$A$1:$P$1,0))&amp;"")="","",IF(ISNUMBER(INDEX($A254:$P254,MATCH(Settings!$B$9,$A$1:$P$1,0))),INT(INDEX($A254:$P254,MATCH(Settings!$B$9,$A$1:$P$1,0))),DATE(VALUE(LEFT(INDEX($A254:$P254,MATCH(Settings!$B$9,$A$1:$P$1,0)),4)),VALUE(MID(INDEX($A254:$P254,MATCH(Settings!$B$9,$A$1:$P$1,0)),6,2)),VALUE(MID(INDEX($A254:$P254,MATCH(Settings!$B$9,$A$1:$P$1,0)),9,2))))),"")),IFERROR(IF(TRIM(INDEX($A254:$P254,MATCH(Settings!$B$9,$A$1:$P$1,0))&amp;"")="","",IF(ISNUMBER(INDEX($A254:$P254,MATCH(Settings!$B$9,$A$1:$P$1,0))),INT(INDEX($A254:$P254,MATCH(Settings!$B$9,$A$1:$P$1,0))),DATE(VALUE(LEFT(INDEX($A254:$P254,MATCH(Settings!$B$9,$A$1:$P$1,0)),4)),VALUE(MID(INDEX($A254:$P254,MATCH(Settings!$B$9,$A$1:$P$1,0)),6,2)),VALUE(MID(INDEX($A254:$P254,MATCH(Settings!$B$9,$A$1:$P$1,0)),9,2))))),""),IFERROR(INT(IFERROR(IF(ISNUMBER(INDEX($A254:$P254,MATCH(Settings!$B$8,$A$1:$P$1,0))),INDEX($A254:$P254,MATCH(Settings!$B$8,$A$1:$P$1,0)),DATE(VALUE(LEFT(IFERROR(TRIM(INDEX($A254:$P254,MATCH(Settings!$B$8,$A$1:$P$1,0))&amp;""),""),4)),VALUE(MID(IFERROR(TRIM(INDEX($A254:$P254,MATCH(Settings!$B$8,$A$1:$P$1,0))&amp;""),""),6,2)),VALUE(MID(IFERROR(TRIM(INDEX($A254:$P254,MATCH(Settings!$B$8,$A$1:$P$1,0))&amp;""),""),9,2)))+TIME(VALUE(MID(IFERROR(TRIM(INDEX($A254:$P254,MATCH(Settings!$B$8,$A$1:$P$1,0))&amp;""),""),12,2)),VALUE(MID(IFERROR(TRIM(INDEX($A254:$P254,MATCH(Settings!$B$8,$A$1:$P$1,0))&amp;""),""),15,2)),VALUE(MID(IFERROR(TRIM(INDEX($A254:$P254,MATCH(Settings!$B$8,$A$1:$P$1,0))&amp;""),""),18,2)))),"")),""))</f>
        <v/>
      </c>
      <c r="V254" s="22">
        <f>IF(ISNUMBER($U254),DATE(YEAR($U254),MONTH($U254),1),"")</f>
        <v/>
      </c>
      <c r="W254" s="23">
        <f>IF(IFERROR(TRIM(INDEX($A254:$P254,MATCH(Settings!$B$10,$A$1:$P$1,0))&amp;""),"")&lt;&gt;"",IFERROR(TRIM(INDEX($A254:$P254,MATCH(Settings!$B$10,$A$1:$P$1,0))&amp;""),""),IFERROR(TRIM(INDEX($A254:$P254,MATCH(Settings!$B$11,$A$1:$P$1,0))&amp;""),""))</f>
        <v/>
      </c>
      <c r="X254" s="23">
        <f>IFERROR(TRIM(INDEX($A254:$P254,MATCH(Settings!$B$11,$A$1:$P$1,0))&amp;""),"")</f>
        <v/>
      </c>
      <c r="Y254" s="23">
        <f>IFERROR(TRIM(INDEX($A254:$P254,MATCH(Settings!$B$12,$A$1:$P$1,0))&amp;""),"")</f>
        <v/>
      </c>
      <c r="Z254" s="23">
        <f>IFERROR(TRIM(INDEX($A254:$P254,MATCH(Settings!$B$15,$A$1:$P$1,0))&amp;""),"")</f>
        <v/>
      </c>
      <c r="AA254" s="24">
        <f>IFERROR(IF(TRIM(INDEX($A254:$P254,MATCH(Settings!$B$13,$A$1:$P$1,0))&amp;"")="","",VALUE(TRIM(INDEX($A254:$P254,MATCH(Settings!$B$13,$A$1:$P$1,0))&amp;""))),"")</f>
        <v/>
      </c>
      <c r="AB254" s="24">
        <f>IF(NOT(ISNUMBER($AA254)),"",IF(TRIM($R254&amp;"")="Yes",$AA254,0))</f>
        <v/>
      </c>
      <c r="AC254" s="25">
        <f>IF(OR(NOT(ISNUMBER($AB254)),NOT(ISNUMBER(Settings!$D$2))),"",$AB254*Settings!$D$2)</f>
        <v/>
      </c>
      <c r="AD254" s="23">
        <f>IF(AND($AE254="",IFERROR(TRIM(INDEX($A254:$P254,MATCH(Settings!$B$13,$A$1:$P$1,0))&amp;""),"")=""),"",IF((IF($AE254="","; no name or email","")&amp;IF(IFERROR(TRIM(INDEX($A254:$P254,MATCH(Settings!$B$13,$A$1:$P$1,0))&amp;""),"")="","; no hours",IF(NOT(ISNUMBER($AA254)),"; hours not a number",IF($AA254&lt;=0,"; hours zero or less",IF(AND(ISNUMBER(Settings!$D$3),$AA254&gt;Settings!$D$3),"; over "&amp;Settings!$D$3&amp;" hours",""))))&amp;IF(NOT(ISNUMBER($U254)),"; no date",IF($U254&gt;TODAY(),"; date in the future",""))&amp;IF(AND($AE254&lt;&gt;"",ISNUMBER($U254)),IF(COUNTIFS($AE$2:$AE$1001,$AE254,$U$2:$U$1001,$U254,$Y$2:$Y$1001,$Y254)&gt;1,"; possible duplicate",""),""))="","OK",MID(IF($AE254="","; no name or email","")&amp;IF(IFERROR(TRIM(INDEX($A254:$P254,MATCH(Settings!$B$13,$A$1:$P$1,0))&amp;""),"")="","; no hours",IF(NOT(ISNUMBER($AA254)),"; hours not a number",IF($AA254&lt;=0,"; hours zero or less",IF(AND(ISNUMBER(Settings!$D$3),$AA254&gt;Settings!$D$3),"; over "&amp;Settings!$D$3&amp;" hours",""))))&amp;IF(NOT(ISNUMBER($U254)),"; no date",IF($U254&gt;TODAY(),"; date in the future",""))&amp;IF(AND($AE254&lt;&gt;"",ISNUMBER($U254)),IF(COUNTIFS($AE$2:$AE$1001,$AE254,$U$2:$U$1001,$U254,$Y$2:$Y$1001,$Y254)&gt;1,"; possible duplicate",""),""),3,300)))</f>
        <v/>
      </c>
      <c r="AE254" s="26">
        <f>IF(IFERROR(TRIM(INDEX($A254:$P254,MATCH(Settings!$B$11,$A$1:$P$1,0))&amp;""),"")&lt;&gt;"",LOWER(IFERROR(TRIM(INDEX($A254:$P254,MATCH(Settings!$B$11,$A$1:$P$1,0))&amp;""),"")),LOWER(IFERROR(TRIM(INDEX($A254:$P254,MATCH(Settings!$B$10,$A$1:$P$1,0))&amp;""),"")))</f>
        <v/>
      </c>
      <c r="AF254" s="26">
        <f>IF($AE254="","",IF(COUNTIF($AE$2:$AE254,$AE254)=1,MAX($AF$1:$AF253)+1,""))</f>
        <v/>
      </c>
      <c r="AG254" s="26">
        <f>IF(OR($AE254="",NOT(ISNUMBER($V254))),"",IF(COUNTIFS($AE$2:$AE254,$AE254,$V$2:$V254,$V254)=1,1,0))</f>
        <v/>
      </c>
      <c r="AH254" s="26">
        <f>IF(ISNUMBER($U254),$U254,0)</f>
        <v/>
      </c>
    </row>
    <row r="255">
      <c r="R255" s="27" t="n"/>
      <c r="S255" s="27" t="n"/>
      <c r="U255" s="21">
        <f>IF(ISNUMBER(IFERROR(IF(TRIM(INDEX($A255:$P255,MATCH(Settings!$B$9,$A$1:$P$1,0))&amp;"")="","",IF(ISNUMBER(INDEX($A255:$P255,MATCH(Settings!$B$9,$A$1:$P$1,0))),INT(INDEX($A255:$P255,MATCH(Settings!$B$9,$A$1:$P$1,0))),DATE(VALUE(LEFT(INDEX($A255:$P255,MATCH(Settings!$B$9,$A$1:$P$1,0)),4)),VALUE(MID(INDEX($A255:$P255,MATCH(Settings!$B$9,$A$1:$P$1,0)),6,2)),VALUE(MID(INDEX($A255:$P255,MATCH(Settings!$B$9,$A$1:$P$1,0)),9,2))))),"")),IFERROR(IF(TRIM(INDEX($A255:$P255,MATCH(Settings!$B$9,$A$1:$P$1,0))&amp;"")="","",IF(ISNUMBER(INDEX($A255:$P255,MATCH(Settings!$B$9,$A$1:$P$1,0))),INT(INDEX($A255:$P255,MATCH(Settings!$B$9,$A$1:$P$1,0))),DATE(VALUE(LEFT(INDEX($A255:$P255,MATCH(Settings!$B$9,$A$1:$P$1,0)),4)),VALUE(MID(INDEX($A255:$P255,MATCH(Settings!$B$9,$A$1:$P$1,0)),6,2)),VALUE(MID(INDEX($A255:$P255,MATCH(Settings!$B$9,$A$1:$P$1,0)),9,2))))),""),IFERROR(INT(IFERROR(IF(ISNUMBER(INDEX($A255:$P255,MATCH(Settings!$B$8,$A$1:$P$1,0))),INDEX($A255:$P255,MATCH(Settings!$B$8,$A$1:$P$1,0)),DATE(VALUE(LEFT(IFERROR(TRIM(INDEX($A255:$P255,MATCH(Settings!$B$8,$A$1:$P$1,0))&amp;""),""),4)),VALUE(MID(IFERROR(TRIM(INDEX($A255:$P255,MATCH(Settings!$B$8,$A$1:$P$1,0))&amp;""),""),6,2)),VALUE(MID(IFERROR(TRIM(INDEX($A255:$P255,MATCH(Settings!$B$8,$A$1:$P$1,0))&amp;""),""),9,2)))+TIME(VALUE(MID(IFERROR(TRIM(INDEX($A255:$P255,MATCH(Settings!$B$8,$A$1:$P$1,0))&amp;""),""),12,2)),VALUE(MID(IFERROR(TRIM(INDEX($A255:$P255,MATCH(Settings!$B$8,$A$1:$P$1,0))&amp;""),""),15,2)),VALUE(MID(IFERROR(TRIM(INDEX($A255:$P255,MATCH(Settings!$B$8,$A$1:$P$1,0))&amp;""),""),18,2)))),"")),""))</f>
        <v/>
      </c>
      <c r="V255" s="22">
        <f>IF(ISNUMBER($U255),DATE(YEAR($U255),MONTH($U255),1),"")</f>
        <v/>
      </c>
      <c r="W255" s="23">
        <f>IF(IFERROR(TRIM(INDEX($A255:$P255,MATCH(Settings!$B$10,$A$1:$P$1,0))&amp;""),"")&lt;&gt;"",IFERROR(TRIM(INDEX($A255:$P255,MATCH(Settings!$B$10,$A$1:$P$1,0))&amp;""),""),IFERROR(TRIM(INDEX($A255:$P255,MATCH(Settings!$B$11,$A$1:$P$1,0))&amp;""),""))</f>
        <v/>
      </c>
      <c r="X255" s="23">
        <f>IFERROR(TRIM(INDEX($A255:$P255,MATCH(Settings!$B$11,$A$1:$P$1,0))&amp;""),"")</f>
        <v/>
      </c>
      <c r="Y255" s="23">
        <f>IFERROR(TRIM(INDEX($A255:$P255,MATCH(Settings!$B$12,$A$1:$P$1,0))&amp;""),"")</f>
        <v/>
      </c>
      <c r="Z255" s="23">
        <f>IFERROR(TRIM(INDEX($A255:$P255,MATCH(Settings!$B$15,$A$1:$P$1,0))&amp;""),"")</f>
        <v/>
      </c>
      <c r="AA255" s="24">
        <f>IFERROR(IF(TRIM(INDEX($A255:$P255,MATCH(Settings!$B$13,$A$1:$P$1,0))&amp;"")="","",VALUE(TRIM(INDEX($A255:$P255,MATCH(Settings!$B$13,$A$1:$P$1,0))&amp;""))),"")</f>
        <v/>
      </c>
      <c r="AB255" s="24">
        <f>IF(NOT(ISNUMBER($AA255)),"",IF(TRIM($R255&amp;"")="Yes",$AA255,0))</f>
        <v/>
      </c>
      <c r="AC255" s="25">
        <f>IF(OR(NOT(ISNUMBER($AB255)),NOT(ISNUMBER(Settings!$D$2))),"",$AB255*Settings!$D$2)</f>
        <v/>
      </c>
      <c r="AD255" s="23">
        <f>IF(AND($AE255="",IFERROR(TRIM(INDEX($A255:$P255,MATCH(Settings!$B$13,$A$1:$P$1,0))&amp;""),"")=""),"",IF((IF($AE255="","; no name or email","")&amp;IF(IFERROR(TRIM(INDEX($A255:$P255,MATCH(Settings!$B$13,$A$1:$P$1,0))&amp;""),"")="","; no hours",IF(NOT(ISNUMBER($AA255)),"; hours not a number",IF($AA255&lt;=0,"; hours zero or less",IF(AND(ISNUMBER(Settings!$D$3),$AA255&gt;Settings!$D$3),"; over "&amp;Settings!$D$3&amp;" hours",""))))&amp;IF(NOT(ISNUMBER($U255)),"; no date",IF($U255&gt;TODAY(),"; date in the future",""))&amp;IF(AND($AE255&lt;&gt;"",ISNUMBER($U255)),IF(COUNTIFS($AE$2:$AE$1001,$AE255,$U$2:$U$1001,$U255,$Y$2:$Y$1001,$Y255)&gt;1,"; possible duplicate",""),""))="","OK",MID(IF($AE255="","; no name or email","")&amp;IF(IFERROR(TRIM(INDEX($A255:$P255,MATCH(Settings!$B$13,$A$1:$P$1,0))&amp;""),"")="","; no hours",IF(NOT(ISNUMBER($AA255)),"; hours not a number",IF($AA255&lt;=0,"; hours zero or less",IF(AND(ISNUMBER(Settings!$D$3),$AA255&gt;Settings!$D$3),"; over "&amp;Settings!$D$3&amp;" hours",""))))&amp;IF(NOT(ISNUMBER($U255)),"; no date",IF($U255&gt;TODAY(),"; date in the future",""))&amp;IF(AND($AE255&lt;&gt;"",ISNUMBER($U255)),IF(COUNTIFS($AE$2:$AE$1001,$AE255,$U$2:$U$1001,$U255,$Y$2:$Y$1001,$Y255)&gt;1,"; possible duplicate",""),""),3,300)))</f>
        <v/>
      </c>
      <c r="AE255" s="26">
        <f>IF(IFERROR(TRIM(INDEX($A255:$P255,MATCH(Settings!$B$11,$A$1:$P$1,0))&amp;""),"")&lt;&gt;"",LOWER(IFERROR(TRIM(INDEX($A255:$P255,MATCH(Settings!$B$11,$A$1:$P$1,0))&amp;""),"")),LOWER(IFERROR(TRIM(INDEX($A255:$P255,MATCH(Settings!$B$10,$A$1:$P$1,0))&amp;""),"")))</f>
        <v/>
      </c>
      <c r="AF255" s="26">
        <f>IF($AE255="","",IF(COUNTIF($AE$2:$AE255,$AE255)=1,MAX($AF$1:$AF254)+1,""))</f>
        <v/>
      </c>
      <c r="AG255" s="26">
        <f>IF(OR($AE255="",NOT(ISNUMBER($V255))),"",IF(COUNTIFS($AE$2:$AE255,$AE255,$V$2:$V255,$V255)=1,1,0))</f>
        <v/>
      </c>
      <c r="AH255" s="26">
        <f>IF(ISNUMBER($U255),$U255,0)</f>
        <v/>
      </c>
    </row>
    <row r="256">
      <c r="R256" s="27" t="n"/>
      <c r="S256" s="27" t="n"/>
      <c r="U256" s="21">
        <f>IF(ISNUMBER(IFERROR(IF(TRIM(INDEX($A256:$P256,MATCH(Settings!$B$9,$A$1:$P$1,0))&amp;"")="","",IF(ISNUMBER(INDEX($A256:$P256,MATCH(Settings!$B$9,$A$1:$P$1,0))),INT(INDEX($A256:$P256,MATCH(Settings!$B$9,$A$1:$P$1,0))),DATE(VALUE(LEFT(INDEX($A256:$P256,MATCH(Settings!$B$9,$A$1:$P$1,0)),4)),VALUE(MID(INDEX($A256:$P256,MATCH(Settings!$B$9,$A$1:$P$1,0)),6,2)),VALUE(MID(INDEX($A256:$P256,MATCH(Settings!$B$9,$A$1:$P$1,0)),9,2))))),"")),IFERROR(IF(TRIM(INDEX($A256:$P256,MATCH(Settings!$B$9,$A$1:$P$1,0))&amp;"")="","",IF(ISNUMBER(INDEX($A256:$P256,MATCH(Settings!$B$9,$A$1:$P$1,0))),INT(INDEX($A256:$P256,MATCH(Settings!$B$9,$A$1:$P$1,0))),DATE(VALUE(LEFT(INDEX($A256:$P256,MATCH(Settings!$B$9,$A$1:$P$1,0)),4)),VALUE(MID(INDEX($A256:$P256,MATCH(Settings!$B$9,$A$1:$P$1,0)),6,2)),VALUE(MID(INDEX($A256:$P256,MATCH(Settings!$B$9,$A$1:$P$1,0)),9,2))))),""),IFERROR(INT(IFERROR(IF(ISNUMBER(INDEX($A256:$P256,MATCH(Settings!$B$8,$A$1:$P$1,0))),INDEX($A256:$P256,MATCH(Settings!$B$8,$A$1:$P$1,0)),DATE(VALUE(LEFT(IFERROR(TRIM(INDEX($A256:$P256,MATCH(Settings!$B$8,$A$1:$P$1,0))&amp;""),""),4)),VALUE(MID(IFERROR(TRIM(INDEX($A256:$P256,MATCH(Settings!$B$8,$A$1:$P$1,0))&amp;""),""),6,2)),VALUE(MID(IFERROR(TRIM(INDEX($A256:$P256,MATCH(Settings!$B$8,$A$1:$P$1,0))&amp;""),""),9,2)))+TIME(VALUE(MID(IFERROR(TRIM(INDEX($A256:$P256,MATCH(Settings!$B$8,$A$1:$P$1,0))&amp;""),""),12,2)),VALUE(MID(IFERROR(TRIM(INDEX($A256:$P256,MATCH(Settings!$B$8,$A$1:$P$1,0))&amp;""),""),15,2)),VALUE(MID(IFERROR(TRIM(INDEX($A256:$P256,MATCH(Settings!$B$8,$A$1:$P$1,0))&amp;""),""),18,2)))),"")),""))</f>
        <v/>
      </c>
      <c r="V256" s="22">
        <f>IF(ISNUMBER($U256),DATE(YEAR($U256),MONTH($U256),1),"")</f>
        <v/>
      </c>
      <c r="W256" s="23">
        <f>IF(IFERROR(TRIM(INDEX($A256:$P256,MATCH(Settings!$B$10,$A$1:$P$1,0))&amp;""),"")&lt;&gt;"",IFERROR(TRIM(INDEX($A256:$P256,MATCH(Settings!$B$10,$A$1:$P$1,0))&amp;""),""),IFERROR(TRIM(INDEX($A256:$P256,MATCH(Settings!$B$11,$A$1:$P$1,0))&amp;""),""))</f>
        <v/>
      </c>
      <c r="X256" s="23">
        <f>IFERROR(TRIM(INDEX($A256:$P256,MATCH(Settings!$B$11,$A$1:$P$1,0))&amp;""),"")</f>
        <v/>
      </c>
      <c r="Y256" s="23">
        <f>IFERROR(TRIM(INDEX($A256:$P256,MATCH(Settings!$B$12,$A$1:$P$1,0))&amp;""),"")</f>
        <v/>
      </c>
      <c r="Z256" s="23">
        <f>IFERROR(TRIM(INDEX($A256:$P256,MATCH(Settings!$B$15,$A$1:$P$1,0))&amp;""),"")</f>
        <v/>
      </c>
      <c r="AA256" s="24">
        <f>IFERROR(IF(TRIM(INDEX($A256:$P256,MATCH(Settings!$B$13,$A$1:$P$1,0))&amp;"")="","",VALUE(TRIM(INDEX($A256:$P256,MATCH(Settings!$B$13,$A$1:$P$1,0))&amp;""))),"")</f>
        <v/>
      </c>
      <c r="AB256" s="24">
        <f>IF(NOT(ISNUMBER($AA256)),"",IF(TRIM($R256&amp;"")="Yes",$AA256,0))</f>
        <v/>
      </c>
      <c r="AC256" s="25">
        <f>IF(OR(NOT(ISNUMBER($AB256)),NOT(ISNUMBER(Settings!$D$2))),"",$AB256*Settings!$D$2)</f>
        <v/>
      </c>
      <c r="AD256" s="23">
        <f>IF(AND($AE256="",IFERROR(TRIM(INDEX($A256:$P256,MATCH(Settings!$B$13,$A$1:$P$1,0))&amp;""),"")=""),"",IF((IF($AE256="","; no name or email","")&amp;IF(IFERROR(TRIM(INDEX($A256:$P256,MATCH(Settings!$B$13,$A$1:$P$1,0))&amp;""),"")="","; no hours",IF(NOT(ISNUMBER($AA256)),"; hours not a number",IF($AA256&lt;=0,"; hours zero or less",IF(AND(ISNUMBER(Settings!$D$3),$AA256&gt;Settings!$D$3),"; over "&amp;Settings!$D$3&amp;" hours",""))))&amp;IF(NOT(ISNUMBER($U256)),"; no date",IF($U256&gt;TODAY(),"; date in the future",""))&amp;IF(AND($AE256&lt;&gt;"",ISNUMBER($U256)),IF(COUNTIFS($AE$2:$AE$1001,$AE256,$U$2:$U$1001,$U256,$Y$2:$Y$1001,$Y256)&gt;1,"; possible duplicate",""),""))="","OK",MID(IF($AE256="","; no name or email","")&amp;IF(IFERROR(TRIM(INDEX($A256:$P256,MATCH(Settings!$B$13,$A$1:$P$1,0))&amp;""),"")="","; no hours",IF(NOT(ISNUMBER($AA256)),"; hours not a number",IF($AA256&lt;=0,"; hours zero or less",IF(AND(ISNUMBER(Settings!$D$3),$AA256&gt;Settings!$D$3),"; over "&amp;Settings!$D$3&amp;" hours",""))))&amp;IF(NOT(ISNUMBER($U256)),"; no date",IF($U256&gt;TODAY(),"; date in the future",""))&amp;IF(AND($AE256&lt;&gt;"",ISNUMBER($U256)),IF(COUNTIFS($AE$2:$AE$1001,$AE256,$U$2:$U$1001,$U256,$Y$2:$Y$1001,$Y256)&gt;1,"; possible duplicate",""),""),3,300)))</f>
        <v/>
      </c>
      <c r="AE256" s="26">
        <f>IF(IFERROR(TRIM(INDEX($A256:$P256,MATCH(Settings!$B$11,$A$1:$P$1,0))&amp;""),"")&lt;&gt;"",LOWER(IFERROR(TRIM(INDEX($A256:$P256,MATCH(Settings!$B$11,$A$1:$P$1,0))&amp;""),"")),LOWER(IFERROR(TRIM(INDEX($A256:$P256,MATCH(Settings!$B$10,$A$1:$P$1,0))&amp;""),"")))</f>
        <v/>
      </c>
      <c r="AF256" s="26">
        <f>IF($AE256="","",IF(COUNTIF($AE$2:$AE256,$AE256)=1,MAX($AF$1:$AF255)+1,""))</f>
        <v/>
      </c>
      <c r="AG256" s="26">
        <f>IF(OR($AE256="",NOT(ISNUMBER($V256))),"",IF(COUNTIFS($AE$2:$AE256,$AE256,$V$2:$V256,$V256)=1,1,0))</f>
        <v/>
      </c>
      <c r="AH256" s="26">
        <f>IF(ISNUMBER($U256),$U256,0)</f>
        <v/>
      </c>
    </row>
    <row r="257">
      <c r="R257" s="27" t="n"/>
      <c r="S257" s="27" t="n"/>
      <c r="U257" s="21">
        <f>IF(ISNUMBER(IFERROR(IF(TRIM(INDEX($A257:$P257,MATCH(Settings!$B$9,$A$1:$P$1,0))&amp;"")="","",IF(ISNUMBER(INDEX($A257:$P257,MATCH(Settings!$B$9,$A$1:$P$1,0))),INT(INDEX($A257:$P257,MATCH(Settings!$B$9,$A$1:$P$1,0))),DATE(VALUE(LEFT(INDEX($A257:$P257,MATCH(Settings!$B$9,$A$1:$P$1,0)),4)),VALUE(MID(INDEX($A257:$P257,MATCH(Settings!$B$9,$A$1:$P$1,0)),6,2)),VALUE(MID(INDEX($A257:$P257,MATCH(Settings!$B$9,$A$1:$P$1,0)),9,2))))),"")),IFERROR(IF(TRIM(INDEX($A257:$P257,MATCH(Settings!$B$9,$A$1:$P$1,0))&amp;"")="","",IF(ISNUMBER(INDEX($A257:$P257,MATCH(Settings!$B$9,$A$1:$P$1,0))),INT(INDEX($A257:$P257,MATCH(Settings!$B$9,$A$1:$P$1,0))),DATE(VALUE(LEFT(INDEX($A257:$P257,MATCH(Settings!$B$9,$A$1:$P$1,0)),4)),VALUE(MID(INDEX($A257:$P257,MATCH(Settings!$B$9,$A$1:$P$1,0)),6,2)),VALUE(MID(INDEX($A257:$P257,MATCH(Settings!$B$9,$A$1:$P$1,0)),9,2))))),""),IFERROR(INT(IFERROR(IF(ISNUMBER(INDEX($A257:$P257,MATCH(Settings!$B$8,$A$1:$P$1,0))),INDEX($A257:$P257,MATCH(Settings!$B$8,$A$1:$P$1,0)),DATE(VALUE(LEFT(IFERROR(TRIM(INDEX($A257:$P257,MATCH(Settings!$B$8,$A$1:$P$1,0))&amp;""),""),4)),VALUE(MID(IFERROR(TRIM(INDEX($A257:$P257,MATCH(Settings!$B$8,$A$1:$P$1,0))&amp;""),""),6,2)),VALUE(MID(IFERROR(TRIM(INDEX($A257:$P257,MATCH(Settings!$B$8,$A$1:$P$1,0))&amp;""),""),9,2)))+TIME(VALUE(MID(IFERROR(TRIM(INDEX($A257:$P257,MATCH(Settings!$B$8,$A$1:$P$1,0))&amp;""),""),12,2)),VALUE(MID(IFERROR(TRIM(INDEX($A257:$P257,MATCH(Settings!$B$8,$A$1:$P$1,0))&amp;""),""),15,2)),VALUE(MID(IFERROR(TRIM(INDEX($A257:$P257,MATCH(Settings!$B$8,$A$1:$P$1,0))&amp;""),""),18,2)))),"")),""))</f>
        <v/>
      </c>
      <c r="V257" s="22">
        <f>IF(ISNUMBER($U257),DATE(YEAR($U257),MONTH($U257),1),"")</f>
        <v/>
      </c>
      <c r="W257" s="23">
        <f>IF(IFERROR(TRIM(INDEX($A257:$P257,MATCH(Settings!$B$10,$A$1:$P$1,0))&amp;""),"")&lt;&gt;"",IFERROR(TRIM(INDEX($A257:$P257,MATCH(Settings!$B$10,$A$1:$P$1,0))&amp;""),""),IFERROR(TRIM(INDEX($A257:$P257,MATCH(Settings!$B$11,$A$1:$P$1,0))&amp;""),""))</f>
        <v/>
      </c>
      <c r="X257" s="23">
        <f>IFERROR(TRIM(INDEX($A257:$P257,MATCH(Settings!$B$11,$A$1:$P$1,0))&amp;""),"")</f>
        <v/>
      </c>
      <c r="Y257" s="23">
        <f>IFERROR(TRIM(INDEX($A257:$P257,MATCH(Settings!$B$12,$A$1:$P$1,0))&amp;""),"")</f>
        <v/>
      </c>
      <c r="Z257" s="23">
        <f>IFERROR(TRIM(INDEX($A257:$P257,MATCH(Settings!$B$15,$A$1:$P$1,0))&amp;""),"")</f>
        <v/>
      </c>
      <c r="AA257" s="24">
        <f>IFERROR(IF(TRIM(INDEX($A257:$P257,MATCH(Settings!$B$13,$A$1:$P$1,0))&amp;"")="","",VALUE(TRIM(INDEX($A257:$P257,MATCH(Settings!$B$13,$A$1:$P$1,0))&amp;""))),"")</f>
        <v/>
      </c>
      <c r="AB257" s="24">
        <f>IF(NOT(ISNUMBER($AA257)),"",IF(TRIM($R257&amp;"")="Yes",$AA257,0))</f>
        <v/>
      </c>
      <c r="AC257" s="25">
        <f>IF(OR(NOT(ISNUMBER($AB257)),NOT(ISNUMBER(Settings!$D$2))),"",$AB257*Settings!$D$2)</f>
        <v/>
      </c>
      <c r="AD257" s="23">
        <f>IF(AND($AE257="",IFERROR(TRIM(INDEX($A257:$P257,MATCH(Settings!$B$13,$A$1:$P$1,0))&amp;""),"")=""),"",IF((IF($AE257="","; no name or email","")&amp;IF(IFERROR(TRIM(INDEX($A257:$P257,MATCH(Settings!$B$13,$A$1:$P$1,0))&amp;""),"")="","; no hours",IF(NOT(ISNUMBER($AA257)),"; hours not a number",IF($AA257&lt;=0,"; hours zero or less",IF(AND(ISNUMBER(Settings!$D$3),$AA257&gt;Settings!$D$3),"; over "&amp;Settings!$D$3&amp;" hours",""))))&amp;IF(NOT(ISNUMBER($U257)),"; no date",IF($U257&gt;TODAY(),"; date in the future",""))&amp;IF(AND($AE257&lt;&gt;"",ISNUMBER($U257)),IF(COUNTIFS($AE$2:$AE$1001,$AE257,$U$2:$U$1001,$U257,$Y$2:$Y$1001,$Y257)&gt;1,"; possible duplicate",""),""))="","OK",MID(IF($AE257="","; no name or email","")&amp;IF(IFERROR(TRIM(INDEX($A257:$P257,MATCH(Settings!$B$13,$A$1:$P$1,0))&amp;""),"")="","; no hours",IF(NOT(ISNUMBER($AA257)),"; hours not a number",IF($AA257&lt;=0,"; hours zero or less",IF(AND(ISNUMBER(Settings!$D$3),$AA257&gt;Settings!$D$3),"; over "&amp;Settings!$D$3&amp;" hours",""))))&amp;IF(NOT(ISNUMBER($U257)),"; no date",IF($U257&gt;TODAY(),"; date in the future",""))&amp;IF(AND($AE257&lt;&gt;"",ISNUMBER($U257)),IF(COUNTIFS($AE$2:$AE$1001,$AE257,$U$2:$U$1001,$U257,$Y$2:$Y$1001,$Y257)&gt;1,"; possible duplicate",""),""),3,300)))</f>
        <v/>
      </c>
      <c r="AE257" s="26">
        <f>IF(IFERROR(TRIM(INDEX($A257:$P257,MATCH(Settings!$B$11,$A$1:$P$1,0))&amp;""),"")&lt;&gt;"",LOWER(IFERROR(TRIM(INDEX($A257:$P257,MATCH(Settings!$B$11,$A$1:$P$1,0))&amp;""),"")),LOWER(IFERROR(TRIM(INDEX($A257:$P257,MATCH(Settings!$B$10,$A$1:$P$1,0))&amp;""),"")))</f>
        <v/>
      </c>
      <c r="AF257" s="26">
        <f>IF($AE257="","",IF(COUNTIF($AE$2:$AE257,$AE257)=1,MAX($AF$1:$AF256)+1,""))</f>
        <v/>
      </c>
      <c r="AG257" s="26">
        <f>IF(OR($AE257="",NOT(ISNUMBER($V257))),"",IF(COUNTIFS($AE$2:$AE257,$AE257,$V$2:$V257,$V257)=1,1,0))</f>
        <v/>
      </c>
      <c r="AH257" s="26">
        <f>IF(ISNUMBER($U257),$U257,0)</f>
        <v/>
      </c>
    </row>
    <row r="258">
      <c r="R258" s="27" t="n"/>
      <c r="S258" s="27" t="n"/>
      <c r="U258" s="21">
        <f>IF(ISNUMBER(IFERROR(IF(TRIM(INDEX($A258:$P258,MATCH(Settings!$B$9,$A$1:$P$1,0))&amp;"")="","",IF(ISNUMBER(INDEX($A258:$P258,MATCH(Settings!$B$9,$A$1:$P$1,0))),INT(INDEX($A258:$P258,MATCH(Settings!$B$9,$A$1:$P$1,0))),DATE(VALUE(LEFT(INDEX($A258:$P258,MATCH(Settings!$B$9,$A$1:$P$1,0)),4)),VALUE(MID(INDEX($A258:$P258,MATCH(Settings!$B$9,$A$1:$P$1,0)),6,2)),VALUE(MID(INDEX($A258:$P258,MATCH(Settings!$B$9,$A$1:$P$1,0)),9,2))))),"")),IFERROR(IF(TRIM(INDEX($A258:$P258,MATCH(Settings!$B$9,$A$1:$P$1,0))&amp;"")="","",IF(ISNUMBER(INDEX($A258:$P258,MATCH(Settings!$B$9,$A$1:$P$1,0))),INT(INDEX($A258:$P258,MATCH(Settings!$B$9,$A$1:$P$1,0))),DATE(VALUE(LEFT(INDEX($A258:$P258,MATCH(Settings!$B$9,$A$1:$P$1,0)),4)),VALUE(MID(INDEX($A258:$P258,MATCH(Settings!$B$9,$A$1:$P$1,0)),6,2)),VALUE(MID(INDEX($A258:$P258,MATCH(Settings!$B$9,$A$1:$P$1,0)),9,2))))),""),IFERROR(INT(IFERROR(IF(ISNUMBER(INDEX($A258:$P258,MATCH(Settings!$B$8,$A$1:$P$1,0))),INDEX($A258:$P258,MATCH(Settings!$B$8,$A$1:$P$1,0)),DATE(VALUE(LEFT(IFERROR(TRIM(INDEX($A258:$P258,MATCH(Settings!$B$8,$A$1:$P$1,0))&amp;""),""),4)),VALUE(MID(IFERROR(TRIM(INDEX($A258:$P258,MATCH(Settings!$B$8,$A$1:$P$1,0))&amp;""),""),6,2)),VALUE(MID(IFERROR(TRIM(INDEX($A258:$P258,MATCH(Settings!$B$8,$A$1:$P$1,0))&amp;""),""),9,2)))+TIME(VALUE(MID(IFERROR(TRIM(INDEX($A258:$P258,MATCH(Settings!$B$8,$A$1:$P$1,0))&amp;""),""),12,2)),VALUE(MID(IFERROR(TRIM(INDEX($A258:$P258,MATCH(Settings!$B$8,$A$1:$P$1,0))&amp;""),""),15,2)),VALUE(MID(IFERROR(TRIM(INDEX($A258:$P258,MATCH(Settings!$B$8,$A$1:$P$1,0))&amp;""),""),18,2)))),"")),""))</f>
        <v/>
      </c>
      <c r="V258" s="22">
        <f>IF(ISNUMBER($U258),DATE(YEAR($U258),MONTH($U258),1),"")</f>
        <v/>
      </c>
      <c r="W258" s="23">
        <f>IF(IFERROR(TRIM(INDEX($A258:$P258,MATCH(Settings!$B$10,$A$1:$P$1,0))&amp;""),"")&lt;&gt;"",IFERROR(TRIM(INDEX($A258:$P258,MATCH(Settings!$B$10,$A$1:$P$1,0))&amp;""),""),IFERROR(TRIM(INDEX($A258:$P258,MATCH(Settings!$B$11,$A$1:$P$1,0))&amp;""),""))</f>
        <v/>
      </c>
      <c r="X258" s="23">
        <f>IFERROR(TRIM(INDEX($A258:$P258,MATCH(Settings!$B$11,$A$1:$P$1,0))&amp;""),"")</f>
        <v/>
      </c>
      <c r="Y258" s="23">
        <f>IFERROR(TRIM(INDEX($A258:$P258,MATCH(Settings!$B$12,$A$1:$P$1,0))&amp;""),"")</f>
        <v/>
      </c>
      <c r="Z258" s="23">
        <f>IFERROR(TRIM(INDEX($A258:$P258,MATCH(Settings!$B$15,$A$1:$P$1,0))&amp;""),"")</f>
        <v/>
      </c>
      <c r="AA258" s="24">
        <f>IFERROR(IF(TRIM(INDEX($A258:$P258,MATCH(Settings!$B$13,$A$1:$P$1,0))&amp;"")="","",VALUE(TRIM(INDEX($A258:$P258,MATCH(Settings!$B$13,$A$1:$P$1,0))&amp;""))),"")</f>
        <v/>
      </c>
      <c r="AB258" s="24">
        <f>IF(NOT(ISNUMBER($AA258)),"",IF(TRIM($R258&amp;"")="Yes",$AA258,0))</f>
        <v/>
      </c>
      <c r="AC258" s="25">
        <f>IF(OR(NOT(ISNUMBER($AB258)),NOT(ISNUMBER(Settings!$D$2))),"",$AB258*Settings!$D$2)</f>
        <v/>
      </c>
      <c r="AD258" s="23">
        <f>IF(AND($AE258="",IFERROR(TRIM(INDEX($A258:$P258,MATCH(Settings!$B$13,$A$1:$P$1,0))&amp;""),"")=""),"",IF((IF($AE258="","; no name or email","")&amp;IF(IFERROR(TRIM(INDEX($A258:$P258,MATCH(Settings!$B$13,$A$1:$P$1,0))&amp;""),"")="","; no hours",IF(NOT(ISNUMBER($AA258)),"; hours not a number",IF($AA258&lt;=0,"; hours zero or less",IF(AND(ISNUMBER(Settings!$D$3),$AA258&gt;Settings!$D$3),"; over "&amp;Settings!$D$3&amp;" hours",""))))&amp;IF(NOT(ISNUMBER($U258)),"; no date",IF($U258&gt;TODAY(),"; date in the future",""))&amp;IF(AND($AE258&lt;&gt;"",ISNUMBER($U258)),IF(COUNTIFS($AE$2:$AE$1001,$AE258,$U$2:$U$1001,$U258,$Y$2:$Y$1001,$Y258)&gt;1,"; possible duplicate",""),""))="","OK",MID(IF($AE258="","; no name or email","")&amp;IF(IFERROR(TRIM(INDEX($A258:$P258,MATCH(Settings!$B$13,$A$1:$P$1,0))&amp;""),"")="","; no hours",IF(NOT(ISNUMBER($AA258)),"; hours not a number",IF($AA258&lt;=0,"; hours zero or less",IF(AND(ISNUMBER(Settings!$D$3),$AA258&gt;Settings!$D$3),"; over "&amp;Settings!$D$3&amp;" hours",""))))&amp;IF(NOT(ISNUMBER($U258)),"; no date",IF($U258&gt;TODAY(),"; date in the future",""))&amp;IF(AND($AE258&lt;&gt;"",ISNUMBER($U258)),IF(COUNTIFS($AE$2:$AE$1001,$AE258,$U$2:$U$1001,$U258,$Y$2:$Y$1001,$Y258)&gt;1,"; possible duplicate",""),""),3,300)))</f>
        <v/>
      </c>
      <c r="AE258" s="26">
        <f>IF(IFERROR(TRIM(INDEX($A258:$P258,MATCH(Settings!$B$11,$A$1:$P$1,0))&amp;""),"")&lt;&gt;"",LOWER(IFERROR(TRIM(INDEX($A258:$P258,MATCH(Settings!$B$11,$A$1:$P$1,0))&amp;""),"")),LOWER(IFERROR(TRIM(INDEX($A258:$P258,MATCH(Settings!$B$10,$A$1:$P$1,0))&amp;""),"")))</f>
        <v/>
      </c>
      <c r="AF258" s="26">
        <f>IF($AE258="","",IF(COUNTIF($AE$2:$AE258,$AE258)=1,MAX($AF$1:$AF257)+1,""))</f>
        <v/>
      </c>
      <c r="AG258" s="26">
        <f>IF(OR($AE258="",NOT(ISNUMBER($V258))),"",IF(COUNTIFS($AE$2:$AE258,$AE258,$V$2:$V258,$V258)=1,1,0))</f>
        <v/>
      </c>
      <c r="AH258" s="26">
        <f>IF(ISNUMBER($U258),$U258,0)</f>
        <v/>
      </c>
    </row>
    <row r="259">
      <c r="R259" s="27" t="n"/>
      <c r="S259" s="27" t="n"/>
      <c r="U259" s="21">
        <f>IF(ISNUMBER(IFERROR(IF(TRIM(INDEX($A259:$P259,MATCH(Settings!$B$9,$A$1:$P$1,0))&amp;"")="","",IF(ISNUMBER(INDEX($A259:$P259,MATCH(Settings!$B$9,$A$1:$P$1,0))),INT(INDEX($A259:$P259,MATCH(Settings!$B$9,$A$1:$P$1,0))),DATE(VALUE(LEFT(INDEX($A259:$P259,MATCH(Settings!$B$9,$A$1:$P$1,0)),4)),VALUE(MID(INDEX($A259:$P259,MATCH(Settings!$B$9,$A$1:$P$1,0)),6,2)),VALUE(MID(INDEX($A259:$P259,MATCH(Settings!$B$9,$A$1:$P$1,0)),9,2))))),"")),IFERROR(IF(TRIM(INDEX($A259:$P259,MATCH(Settings!$B$9,$A$1:$P$1,0))&amp;"")="","",IF(ISNUMBER(INDEX($A259:$P259,MATCH(Settings!$B$9,$A$1:$P$1,0))),INT(INDEX($A259:$P259,MATCH(Settings!$B$9,$A$1:$P$1,0))),DATE(VALUE(LEFT(INDEX($A259:$P259,MATCH(Settings!$B$9,$A$1:$P$1,0)),4)),VALUE(MID(INDEX($A259:$P259,MATCH(Settings!$B$9,$A$1:$P$1,0)),6,2)),VALUE(MID(INDEX($A259:$P259,MATCH(Settings!$B$9,$A$1:$P$1,0)),9,2))))),""),IFERROR(INT(IFERROR(IF(ISNUMBER(INDEX($A259:$P259,MATCH(Settings!$B$8,$A$1:$P$1,0))),INDEX($A259:$P259,MATCH(Settings!$B$8,$A$1:$P$1,0)),DATE(VALUE(LEFT(IFERROR(TRIM(INDEX($A259:$P259,MATCH(Settings!$B$8,$A$1:$P$1,0))&amp;""),""),4)),VALUE(MID(IFERROR(TRIM(INDEX($A259:$P259,MATCH(Settings!$B$8,$A$1:$P$1,0))&amp;""),""),6,2)),VALUE(MID(IFERROR(TRIM(INDEX($A259:$P259,MATCH(Settings!$B$8,$A$1:$P$1,0))&amp;""),""),9,2)))+TIME(VALUE(MID(IFERROR(TRIM(INDEX($A259:$P259,MATCH(Settings!$B$8,$A$1:$P$1,0))&amp;""),""),12,2)),VALUE(MID(IFERROR(TRIM(INDEX($A259:$P259,MATCH(Settings!$B$8,$A$1:$P$1,0))&amp;""),""),15,2)),VALUE(MID(IFERROR(TRIM(INDEX($A259:$P259,MATCH(Settings!$B$8,$A$1:$P$1,0))&amp;""),""),18,2)))),"")),""))</f>
        <v/>
      </c>
      <c r="V259" s="22">
        <f>IF(ISNUMBER($U259),DATE(YEAR($U259),MONTH($U259),1),"")</f>
        <v/>
      </c>
      <c r="W259" s="23">
        <f>IF(IFERROR(TRIM(INDEX($A259:$P259,MATCH(Settings!$B$10,$A$1:$P$1,0))&amp;""),"")&lt;&gt;"",IFERROR(TRIM(INDEX($A259:$P259,MATCH(Settings!$B$10,$A$1:$P$1,0))&amp;""),""),IFERROR(TRIM(INDEX($A259:$P259,MATCH(Settings!$B$11,$A$1:$P$1,0))&amp;""),""))</f>
        <v/>
      </c>
      <c r="X259" s="23">
        <f>IFERROR(TRIM(INDEX($A259:$P259,MATCH(Settings!$B$11,$A$1:$P$1,0))&amp;""),"")</f>
        <v/>
      </c>
      <c r="Y259" s="23">
        <f>IFERROR(TRIM(INDEX($A259:$P259,MATCH(Settings!$B$12,$A$1:$P$1,0))&amp;""),"")</f>
        <v/>
      </c>
      <c r="Z259" s="23">
        <f>IFERROR(TRIM(INDEX($A259:$P259,MATCH(Settings!$B$15,$A$1:$P$1,0))&amp;""),"")</f>
        <v/>
      </c>
      <c r="AA259" s="24">
        <f>IFERROR(IF(TRIM(INDEX($A259:$P259,MATCH(Settings!$B$13,$A$1:$P$1,0))&amp;"")="","",VALUE(TRIM(INDEX($A259:$P259,MATCH(Settings!$B$13,$A$1:$P$1,0))&amp;""))),"")</f>
        <v/>
      </c>
      <c r="AB259" s="24">
        <f>IF(NOT(ISNUMBER($AA259)),"",IF(TRIM($R259&amp;"")="Yes",$AA259,0))</f>
        <v/>
      </c>
      <c r="AC259" s="25">
        <f>IF(OR(NOT(ISNUMBER($AB259)),NOT(ISNUMBER(Settings!$D$2))),"",$AB259*Settings!$D$2)</f>
        <v/>
      </c>
      <c r="AD259" s="23">
        <f>IF(AND($AE259="",IFERROR(TRIM(INDEX($A259:$P259,MATCH(Settings!$B$13,$A$1:$P$1,0))&amp;""),"")=""),"",IF((IF($AE259="","; no name or email","")&amp;IF(IFERROR(TRIM(INDEX($A259:$P259,MATCH(Settings!$B$13,$A$1:$P$1,0))&amp;""),"")="","; no hours",IF(NOT(ISNUMBER($AA259)),"; hours not a number",IF($AA259&lt;=0,"; hours zero or less",IF(AND(ISNUMBER(Settings!$D$3),$AA259&gt;Settings!$D$3),"; over "&amp;Settings!$D$3&amp;" hours",""))))&amp;IF(NOT(ISNUMBER($U259)),"; no date",IF($U259&gt;TODAY(),"; date in the future",""))&amp;IF(AND($AE259&lt;&gt;"",ISNUMBER($U259)),IF(COUNTIFS($AE$2:$AE$1001,$AE259,$U$2:$U$1001,$U259,$Y$2:$Y$1001,$Y259)&gt;1,"; possible duplicate",""),""))="","OK",MID(IF($AE259="","; no name or email","")&amp;IF(IFERROR(TRIM(INDEX($A259:$P259,MATCH(Settings!$B$13,$A$1:$P$1,0))&amp;""),"")="","; no hours",IF(NOT(ISNUMBER($AA259)),"; hours not a number",IF($AA259&lt;=0,"; hours zero or less",IF(AND(ISNUMBER(Settings!$D$3),$AA259&gt;Settings!$D$3),"; over "&amp;Settings!$D$3&amp;" hours",""))))&amp;IF(NOT(ISNUMBER($U259)),"; no date",IF($U259&gt;TODAY(),"; date in the future",""))&amp;IF(AND($AE259&lt;&gt;"",ISNUMBER($U259)),IF(COUNTIFS($AE$2:$AE$1001,$AE259,$U$2:$U$1001,$U259,$Y$2:$Y$1001,$Y259)&gt;1,"; possible duplicate",""),""),3,300)))</f>
        <v/>
      </c>
      <c r="AE259" s="26">
        <f>IF(IFERROR(TRIM(INDEX($A259:$P259,MATCH(Settings!$B$11,$A$1:$P$1,0))&amp;""),"")&lt;&gt;"",LOWER(IFERROR(TRIM(INDEX($A259:$P259,MATCH(Settings!$B$11,$A$1:$P$1,0))&amp;""),"")),LOWER(IFERROR(TRIM(INDEX($A259:$P259,MATCH(Settings!$B$10,$A$1:$P$1,0))&amp;""),"")))</f>
        <v/>
      </c>
      <c r="AF259" s="26">
        <f>IF($AE259="","",IF(COUNTIF($AE$2:$AE259,$AE259)=1,MAX($AF$1:$AF258)+1,""))</f>
        <v/>
      </c>
      <c r="AG259" s="26">
        <f>IF(OR($AE259="",NOT(ISNUMBER($V259))),"",IF(COUNTIFS($AE$2:$AE259,$AE259,$V$2:$V259,$V259)=1,1,0))</f>
        <v/>
      </c>
      <c r="AH259" s="26">
        <f>IF(ISNUMBER($U259),$U259,0)</f>
        <v/>
      </c>
    </row>
    <row r="260">
      <c r="R260" s="27" t="n"/>
      <c r="S260" s="27" t="n"/>
      <c r="U260" s="21">
        <f>IF(ISNUMBER(IFERROR(IF(TRIM(INDEX($A260:$P260,MATCH(Settings!$B$9,$A$1:$P$1,0))&amp;"")="","",IF(ISNUMBER(INDEX($A260:$P260,MATCH(Settings!$B$9,$A$1:$P$1,0))),INT(INDEX($A260:$P260,MATCH(Settings!$B$9,$A$1:$P$1,0))),DATE(VALUE(LEFT(INDEX($A260:$P260,MATCH(Settings!$B$9,$A$1:$P$1,0)),4)),VALUE(MID(INDEX($A260:$P260,MATCH(Settings!$B$9,$A$1:$P$1,0)),6,2)),VALUE(MID(INDEX($A260:$P260,MATCH(Settings!$B$9,$A$1:$P$1,0)),9,2))))),"")),IFERROR(IF(TRIM(INDEX($A260:$P260,MATCH(Settings!$B$9,$A$1:$P$1,0))&amp;"")="","",IF(ISNUMBER(INDEX($A260:$P260,MATCH(Settings!$B$9,$A$1:$P$1,0))),INT(INDEX($A260:$P260,MATCH(Settings!$B$9,$A$1:$P$1,0))),DATE(VALUE(LEFT(INDEX($A260:$P260,MATCH(Settings!$B$9,$A$1:$P$1,0)),4)),VALUE(MID(INDEX($A260:$P260,MATCH(Settings!$B$9,$A$1:$P$1,0)),6,2)),VALUE(MID(INDEX($A260:$P260,MATCH(Settings!$B$9,$A$1:$P$1,0)),9,2))))),""),IFERROR(INT(IFERROR(IF(ISNUMBER(INDEX($A260:$P260,MATCH(Settings!$B$8,$A$1:$P$1,0))),INDEX($A260:$P260,MATCH(Settings!$B$8,$A$1:$P$1,0)),DATE(VALUE(LEFT(IFERROR(TRIM(INDEX($A260:$P260,MATCH(Settings!$B$8,$A$1:$P$1,0))&amp;""),""),4)),VALUE(MID(IFERROR(TRIM(INDEX($A260:$P260,MATCH(Settings!$B$8,$A$1:$P$1,0))&amp;""),""),6,2)),VALUE(MID(IFERROR(TRIM(INDEX($A260:$P260,MATCH(Settings!$B$8,$A$1:$P$1,0))&amp;""),""),9,2)))+TIME(VALUE(MID(IFERROR(TRIM(INDEX($A260:$P260,MATCH(Settings!$B$8,$A$1:$P$1,0))&amp;""),""),12,2)),VALUE(MID(IFERROR(TRIM(INDEX($A260:$P260,MATCH(Settings!$B$8,$A$1:$P$1,0))&amp;""),""),15,2)),VALUE(MID(IFERROR(TRIM(INDEX($A260:$P260,MATCH(Settings!$B$8,$A$1:$P$1,0))&amp;""),""),18,2)))),"")),""))</f>
        <v/>
      </c>
      <c r="V260" s="22">
        <f>IF(ISNUMBER($U260),DATE(YEAR($U260),MONTH($U260),1),"")</f>
        <v/>
      </c>
      <c r="W260" s="23">
        <f>IF(IFERROR(TRIM(INDEX($A260:$P260,MATCH(Settings!$B$10,$A$1:$P$1,0))&amp;""),"")&lt;&gt;"",IFERROR(TRIM(INDEX($A260:$P260,MATCH(Settings!$B$10,$A$1:$P$1,0))&amp;""),""),IFERROR(TRIM(INDEX($A260:$P260,MATCH(Settings!$B$11,$A$1:$P$1,0))&amp;""),""))</f>
        <v/>
      </c>
      <c r="X260" s="23">
        <f>IFERROR(TRIM(INDEX($A260:$P260,MATCH(Settings!$B$11,$A$1:$P$1,0))&amp;""),"")</f>
        <v/>
      </c>
      <c r="Y260" s="23">
        <f>IFERROR(TRIM(INDEX($A260:$P260,MATCH(Settings!$B$12,$A$1:$P$1,0))&amp;""),"")</f>
        <v/>
      </c>
      <c r="Z260" s="23">
        <f>IFERROR(TRIM(INDEX($A260:$P260,MATCH(Settings!$B$15,$A$1:$P$1,0))&amp;""),"")</f>
        <v/>
      </c>
      <c r="AA260" s="24">
        <f>IFERROR(IF(TRIM(INDEX($A260:$P260,MATCH(Settings!$B$13,$A$1:$P$1,0))&amp;"")="","",VALUE(TRIM(INDEX($A260:$P260,MATCH(Settings!$B$13,$A$1:$P$1,0))&amp;""))),"")</f>
        <v/>
      </c>
      <c r="AB260" s="24">
        <f>IF(NOT(ISNUMBER($AA260)),"",IF(TRIM($R260&amp;"")="Yes",$AA260,0))</f>
        <v/>
      </c>
      <c r="AC260" s="25">
        <f>IF(OR(NOT(ISNUMBER($AB260)),NOT(ISNUMBER(Settings!$D$2))),"",$AB260*Settings!$D$2)</f>
        <v/>
      </c>
      <c r="AD260" s="23">
        <f>IF(AND($AE260="",IFERROR(TRIM(INDEX($A260:$P260,MATCH(Settings!$B$13,$A$1:$P$1,0))&amp;""),"")=""),"",IF((IF($AE260="","; no name or email","")&amp;IF(IFERROR(TRIM(INDEX($A260:$P260,MATCH(Settings!$B$13,$A$1:$P$1,0))&amp;""),"")="","; no hours",IF(NOT(ISNUMBER($AA260)),"; hours not a number",IF($AA260&lt;=0,"; hours zero or less",IF(AND(ISNUMBER(Settings!$D$3),$AA260&gt;Settings!$D$3),"; over "&amp;Settings!$D$3&amp;" hours",""))))&amp;IF(NOT(ISNUMBER($U260)),"; no date",IF($U260&gt;TODAY(),"; date in the future",""))&amp;IF(AND($AE260&lt;&gt;"",ISNUMBER($U260)),IF(COUNTIFS($AE$2:$AE$1001,$AE260,$U$2:$U$1001,$U260,$Y$2:$Y$1001,$Y260)&gt;1,"; possible duplicate",""),""))="","OK",MID(IF($AE260="","; no name or email","")&amp;IF(IFERROR(TRIM(INDEX($A260:$P260,MATCH(Settings!$B$13,$A$1:$P$1,0))&amp;""),"")="","; no hours",IF(NOT(ISNUMBER($AA260)),"; hours not a number",IF($AA260&lt;=0,"; hours zero or less",IF(AND(ISNUMBER(Settings!$D$3),$AA260&gt;Settings!$D$3),"; over "&amp;Settings!$D$3&amp;" hours",""))))&amp;IF(NOT(ISNUMBER($U260)),"; no date",IF($U260&gt;TODAY(),"; date in the future",""))&amp;IF(AND($AE260&lt;&gt;"",ISNUMBER($U260)),IF(COUNTIFS($AE$2:$AE$1001,$AE260,$U$2:$U$1001,$U260,$Y$2:$Y$1001,$Y260)&gt;1,"; possible duplicate",""),""),3,300)))</f>
        <v/>
      </c>
      <c r="AE260" s="26">
        <f>IF(IFERROR(TRIM(INDEX($A260:$P260,MATCH(Settings!$B$11,$A$1:$P$1,0))&amp;""),"")&lt;&gt;"",LOWER(IFERROR(TRIM(INDEX($A260:$P260,MATCH(Settings!$B$11,$A$1:$P$1,0))&amp;""),"")),LOWER(IFERROR(TRIM(INDEX($A260:$P260,MATCH(Settings!$B$10,$A$1:$P$1,0))&amp;""),"")))</f>
        <v/>
      </c>
      <c r="AF260" s="26">
        <f>IF($AE260="","",IF(COUNTIF($AE$2:$AE260,$AE260)=1,MAX($AF$1:$AF259)+1,""))</f>
        <v/>
      </c>
      <c r="AG260" s="26">
        <f>IF(OR($AE260="",NOT(ISNUMBER($V260))),"",IF(COUNTIFS($AE$2:$AE260,$AE260,$V$2:$V260,$V260)=1,1,0))</f>
        <v/>
      </c>
      <c r="AH260" s="26">
        <f>IF(ISNUMBER($U260),$U260,0)</f>
        <v/>
      </c>
    </row>
    <row r="261">
      <c r="R261" s="27" t="n"/>
      <c r="S261" s="27" t="n"/>
      <c r="U261" s="21">
        <f>IF(ISNUMBER(IFERROR(IF(TRIM(INDEX($A261:$P261,MATCH(Settings!$B$9,$A$1:$P$1,0))&amp;"")="","",IF(ISNUMBER(INDEX($A261:$P261,MATCH(Settings!$B$9,$A$1:$P$1,0))),INT(INDEX($A261:$P261,MATCH(Settings!$B$9,$A$1:$P$1,0))),DATE(VALUE(LEFT(INDEX($A261:$P261,MATCH(Settings!$B$9,$A$1:$P$1,0)),4)),VALUE(MID(INDEX($A261:$P261,MATCH(Settings!$B$9,$A$1:$P$1,0)),6,2)),VALUE(MID(INDEX($A261:$P261,MATCH(Settings!$B$9,$A$1:$P$1,0)),9,2))))),"")),IFERROR(IF(TRIM(INDEX($A261:$P261,MATCH(Settings!$B$9,$A$1:$P$1,0))&amp;"")="","",IF(ISNUMBER(INDEX($A261:$P261,MATCH(Settings!$B$9,$A$1:$P$1,0))),INT(INDEX($A261:$P261,MATCH(Settings!$B$9,$A$1:$P$1,0))),DATE(VALUE(LEFT(INDEX($A261:$P261,MATCH(Settings!$B$9,$A$1:$P$1,0)),4)),VALUE(MID(INDEX($A261:$P261,MATCH(Settings!$B$9,$A$1:$P$1,0)),6,2)),VALUE(MID(INDEX($A261:$P261,MATCH(Settings!$B$9,$A$1:$P$1,0)),9,2))))),""),IFERROR(INT(IFERROR(IF(ISNUMBER(INDEX($A261:$P261,MATCH(Settings!$B$8,$A$1:$P$1,0))),INDEX($A261:$P261,MATCH(Settings!$B$8,$A$1:$P$1,0)),DATE(VALUE(LEFT(IFERROR(TRIM(INDEX($A261:$P261,MATCH(Settings!$B$8,$A$1:$P$1,0))&amp;""),""),4)),VALUE(MID(IFERROR(TRIM(INDEX($A261:$P261,MATCH(Settings!$B$8,$A$1:$P$1,0))&amp;""),""),6,2)),VALUE(MID(IFERROR(TRIM(INDEX($A261:$P261,MATCH(Settings!$B$8,$A$1:$P$1,0))&amp;""),""),9,2)))+TIME(VALUE(MID(IFERROR(TRIM(INDEX($A261:$P261,MATCH(Settings!$B$8,$A$1:$P$1,0))&amp;""),""),12,2)),VALUE(MID(IFERROR(TRIM(INDEX($A261:$P261,MATCH(Settings!$B$8,$A$1:$P$1,0))&amp;""),""),15,2)),VALUE(MID(IFERROR(TRIM(INDEX($A261:$P261,MATCH(Settings!$B$8,$A$1:$P$1,0))&amp;""),""),18,2)))),"")),""))</f>
        <v/>
      </c>
      <c r="V261" s="22">
        <f>IF(ISNUMBER($U261),DATE(YEAR($U261),MONTH($U261),1),"")</f>
        <v/>
      </c>
      <c r="W261" s="23">
        <f>IF(IFERROR(TRIM(INDEX($A261:$P261,MATCH(Settings!$B$10,$A$1:$P$1,0))&amp;""),"")&lt;&gt;"",IFERROR(TRIM(INDEX($A261:$P261,MATCH(Settings!$B$10,$A$1:$P$1,0))&amp;""),""),IFERROR(TRIM(INDEX($A261:$P261,MATCH(Settings!$B$11,$A$1:$P$1,0))&amp;""),""))</f>
        <v/>
      </c>
      <c r="X261" s="23">
        <f>IFERROR(TRIM(INDEX($A261:$P261,MATCH(Settings!$B$11,$A$1:$P$1,0))&amp;""),"")</f>
        <v/>
      </c>
      <c r="Y261" s="23">
        <f>IFERROR(TRIM(INDEX($A261:$P261,MATCH(Settings!$B$12,$A$1:$P$1,0))&amp;""),"")</f>
        <v/>
      </c>
      <c r="Z261" s="23">
        <f>IFERROR(TRIM(INDEX($A261:$P261,MATCH(Settings!$B$15,$A$1:$P$1,0))&amp;""),"")</f>
        <v/>
      </c>
      <c r="AA261" s="24">
        <f>IFERROR(IF(TRIM(INDEX($A261:$P261,MATCH(Settings!$B$13,$A$1:$P$1,0))&amp;"")="","",VALUE(TRIM(INDEX($A261:$P261,MATCH(Settings!$B$13,$A$1:$P$1,0))&amp;""))),"")</f>
        <v/>
      </c>
      <c r="AB261" s="24">
        <f>IF(NOT(ISNUMBER($AA261)),"",IF(TRIM($R261&amp;"")="Yes",$AA261,0))</f>
        <v/>
      </c>
      <c r="AC261" s="25">
        <f>IF(OR(NOT(ISNUMBER($AB261)),NOT(ISNUMBER(Settings!$D$2))),"",$AB261*Settings!$D$2)</f>
        <v/>
      </c>
      <c r="AD261" s="23">
        <f>IF(AND($AE261="",IFERROR(TRIM(INDEX($A261:$P261,MATCH(Settings!$B$13,$A$1:$P$1,0))&amp;""),"")=""),"",IF((IF($AE261="","; no name or email","")&amp;IF(IFERROR(TRIM(INDEX($A261:$P261,MATCH(Settings!$B$13,$A$1:$P$1,0))&amp;""),"")="","; no hours",IF(NOT(ISNUMBER($AA261)),"; hours not a number",IF($AA261&lt;=0,"; hours zero or less",IF(AND(ISNUMBER(Settings!$D$3),$AA261&gt;Settings!$D$3),"; over "&amp;Settings!$D$3&amp;" hours",""))))&amp;IF(NOT(ISNUMBER($U261)),"; no date",IF($U261&gt;TODAY(),"; date in the future",""))&amp;IF(AND($AE261&lt;&gt;"",ISNUMBER($U261)),IF(COUNTIFS($AE$2:$AE$1001,$AE261,$U$2:$U$1001,$U261,$Y$2:$Y$1001,$Y261)&gt;1,"; possible duplicate",""),""))="","OK",MID(IF($AE261="","; no name or email","")&amp;IF(IFERROR(TRIM(INDEX($A261:$P261,MATCH(Settings!$B$13,$A$1:$P$1,0))&amp;""),"")="","; no hours",IF(NOT(ISNUMBER($AA261)),"; hours not a number",IF($AA261&lt;=0,"; hours zero or less",IF(AND(ISNUMBER(Settings!$D$3),$AA261&gt;Settings!$D$3),"; over "&amp;Settings!$D$3&amp;" hours",""))))&amp;IF(NOT(ISNUMBER($U261)),"; no date",IF($U261&gt;TODAY(),"; date in the future",""))&amp;IF(AND($AE261&lt;&gt;"",ISNUMBER($U261)),IF(COUNTIFS($AE$2:$AE$1001,$AE261,$U$2:$U$1001,$U261,$Y$2:$Y$1001,$Y261)&gt;1,"; possible duplicate",""),""),3,300)))</f>
        <v/>
      </c>
      <c r="AE261" s="26">
        <f>IF(IFERROR(TRIM(INDEX($A261:$P261,MATCH(Settings!$B$11,$A$1:$P$1,0))&amp;""),"")&lt;&gt;"",LOWER(IFERROR(TRIM(INDEX($A261:$P261,MATCH(Settings!$B$11,$A$1:$P$1,0))&amp;""),"")),LOWER(IFERROR(TRIM(INDEX($A261:$P261,MATCH(Settings!$B$10,$A$1:$P$1,0))&amp;""),"")))</f>
        <v/>
      </c>
      <c r="AF261" s="26">
        <f>IF($AE261="","",IF(COUNTIF($AE$2:$AE261,$AE261)=1,MAX($AF$1:$AF260)+1,""))</f>
        <v/>
      </c>
      <c r="AG261" s="26">
        <f>IF(OR($AE261="",NOT(ISNUMBER($V261))),"",IF(COUNTIFS($AE$2:$AE261,$AE261,$V$2:$V261,$V261)=1,1,0))</f>
        <v/>
      </c>
      <c r="AH261" s="26">
        <f>IF(ISNUMBER($U261),$U261,0)</f>
        <v/>
      </c>
    </row>
    <row r="262">
      <c r="R262" s="27" t="n"/>
      <c r="S262" s="27" t="n"/>
      <c r="U262" s="21">
        <f>IF(ISNUMBER(IFERROR(IF(TRIM(INDEX($A262:$P262,MATCH(Settings!$B$9,$A$1:$P$1,0))&amp;"")="","",IF(ISNUMBER(INDEX($A262:$P262,MATCH(Settings!$B$9,$A$1:$P$1,0))),INT(INDEX($A262:$P262,MATCH(Settings!$B$9,$A$1:$P$1,0))),DATE(VALUE(LEFT(INDEX($A262:$P262,MATCH(Settings!$B$9,$A$1:$P$1,0)),4)),VALUE(MID(INDEX($A262:$P262,MATCH(Settings!$B$9,$A$1:$P$1,0)),6,2)),VALUE(MID(INDEX($A262:$P262,MATCH(Settings!$B$9,$A$1:$P$1,0)),9,2))))),"")),IFERROR(IF(TRIM(INDEX($A262:$P262,MATCH(Settings!$B$9,$A$1:$P$1,0))&amp;"")="","",IF(ISNUMBER(INDEX($A262:$P262,MATCH(Settings!$B$9,$A$1:$P$1,0))),INT(INDEX($A262:$P262,MATCH(Settings!$B$9,$A$1:$P$1,0))),DATE(VALUE(LEFT(INDEX($A262:$P262,MATCH(Settings!$B$9,$A$1:$P$1,0)),4)),VALUE(MID(INDEX($A262:$P262,MATCH(Settings!$B$9,$A$1:$P$1,0)),6,2)),VALUE(MID(INDEX($A262:$P262,MATCH(Settings!$B$9,$A$1:$P$1,0)),9,2))))),""),IFERROR(INT(IFERROR(IF(ISNUMBER(INDEX($A262:$P262,MATCH(Settings!$B$8,$A$1:$P$1,0))),INDEX($A262:$P262,MATCH(Settings!$B$8,$A$1:$P$1,0)),DATE(VALUE(LEFT(IFERROR(TRIM(INDEX($A262:$P262,MATCH(Settings!$B$8,$A$1:$P$1,0))&amp;""),""),4)),VALUE(MID(IFERROR(TRIM(INDEX($A262:$P262,MATCH(Settings!$B$8,$A$1:$P$1,0))&amp;""),""),6,2)),VALUE(MID(IFERROR(TRIM(INDEX($A262:$P262,MATCH(Settings!$B$8,$A$1:$P$1,0))&amp;""),""),9,2)))+TIME(VALUE(MID(IFERROR(TRIM(INDEX($A262:$P262,MATCH(Settings!$B$8,$A$1:$P$1,0))&amp;""),""),12,2)),VALUE(MID(IFERROR(TRIM(INDEX($A262:$P262,MATCH(Settings!$B$8,$A$1:$P$1,0))&amp;""),""),15,2)),VALUE(MID(IFERROR(TRIM(INDEX($A262:$P262,MATCH(Settings!$B$8,$A$1:$P$1,0))&amp;""),""),18,2)))),"")),""))</f>
        <v/>
      </c>
      <c r="V262" s="22">
        <f>IF(ISNUMBER($U262),DATE(YEAR($U262),MONTH($U262),1),"")</f>
        <v/>
      </c>
      <c r="W262" s="23">
        <f>IF(IFERROR(TRIM(INDEX($A262:$P262,MATCH(Settings!$B$10,$A$1:$P$1,0))&amp;""),"")&lt;&gt;"",IFERROR(TRIM(INDEX($A262:$P262,MATCH(Settings!$B$10,$A$1:$P$1,0))&amp;""),""),IFERROR(TRIM(INDEX($A262:$P262,MATCH(Settings!$B$11,$A$1:$P$1,0))&amp;""),""))</f>
        <v/>
      </c>
      <c r="X262" s="23">
        <f>IFERROR(TRIM(INDEX($A262:$P262,MATCH(Settings!$B$11,$A$1:$P$1,0))&amp;""),"")</f>
        <v/>
      </c>
      <c r="Y262" s="23">
        <f>IFERROR(TRIM(INDEX($A262:$P262,MATCH(Settings!$B$12,$A$1:$P$1,0))&amp;""),"")</f>
        <v/>
      </c>
      <c r="Z262" s="23">
        <f>IFERROR(TRIM(INDEX($A262:$P262,MATCH(Settings!$B$15,$A$1:$P$1,0))&amp;""),"")</f>
        <v/>
      </c>
      <c r="AA262" s="24">
        <f>IFERROR(IF(TRIM(INDEX($A262:$P262,MATCH(Settings!$B$13,$A$1:$P$1,0))&amp;"")="","",VALUE(TRIM(INDEX($A262:$P262,MATCH(Settings!$B$13,$A$1:$P$1,0))&amp;""))),"")</f>
        <v/>
      </c>
      <c r="AB262" s="24">
        <f>IF(NOT(ISNUMBER($AA262)),"",IF(TRIM($R262&amp;"")="Yes",$AA262,0))</f>
        <v/>
      </c>
      <c r="AC262" s="25">
        <f>IF(OR(NOT(ISNUMBER($AB262)),NOT(ISNUMBER(Settings!$D$2))),"",$AB262*Settings!$D$2)</f>
        <v/>
      </c>
      <c r="AD262" s="23">
        <f>IF(AND($AE262="",IFERROR(TRIM(INDEX($A262:$P262,MATCH(Settings!$B$13,$A$1:$P$1,0))&amp;""),"")=""),"",IF((IF($AE262="","; no name or email","")&amp;IF(IFERROR(TRIM(INDEX($A262:$P262,MATCH(Settings!$B$13,$A$1:$P$1,0))&amp;""),"")="","; no hours",IF(NOT(ISNUMBER($AA262)),"; hours not a number",IF($AA262&lt;=0,"; hours zero or less",IF(AND(ISNUMBER(Settings!$D$3),$AA262&gt;Settings!$D$3),"; over "&amp;Settings!$D$3&amp;" hours",""))))&amp;IF(NOT(ISNUMBER($U262)),"; no date",IF($U262&gt;TODAY(),"; date in the future",""))&amp;IF(AND($AE262&lt;&gt;"",ISNUMBER($U262)),IF(COUNTIFS($AE$2:$AE$1001,$AE262,$U$2:$U$1001,$U262,$Y$2:$Y$1001,$Y262)&gt;1,"; possible duplicate",""),""))="","OK",MID(IF($AE262="","; no name or email","")&amp;IF(IFERROR(TRIM(INDEX($A262:$P262,MATCH(Settings!$B$13,$A$1:$P$1,0))&amp;""),"")="","; no hours",IF(NOT(ISNUMBER($AA262)),"; hours not a number",IF($AA262&lt;=0,"; hours zero or less",IF(AND(ISNUMBER(Settings!$D$3),$AA262&gt;Settings!$D$3),"; over "&amp;Settings!$D$3&amp;" hours",""))))&amp;IF(NOT(ISNUMBER($U262)),"; no date",IF($U262&gt;TODAY(),"; date in the future",""))&amp;IF(AND($AE262&lt;&gt;"",ISNUMBER($U262)),IF(COUNTIFS($AE$2:$AE$1001,$AE262,$U$2:$U$1001,$U262,$Y$2:$Y$1001,$Y262)&gt;1,"; possible duplicate",""),""),3,300)))</f>
        <v/>
      </c>
      <c r="AE262" s="26">
        <f>IF(IFERROR(TRIM(INDEX($A262:$P262,MATCH(Settings!$B$11,$A$1:$P$1,0))&amp;""),"")&lt;&gt;"",LOWER(IFERROR(TRIM(INDEX($A262:$P262,MATCH(Settings!$B$11,$A$1:$P$1,0))&amp;""),"")),LOWER(IFERROR(TRIM(INDEX($A262:$P262,MATCH(Settings!$B$10,$A$1:$P$1,0))&amp;""),"")))</f>
        <v/>
      </c>
      <c r="AF262" s="26">
        <f>IF($AE262="","",IF(COUNTIF($AE$2:$AE262,$AE262)=1,MAX($AF$1:$AF261)+1,""))</f>
        <v/>
      </c>
      <c r="AG262" s="26">
        <f>IF(OR($AE262="",NOT(ISNUMBER($V262))),"",IF(COUNTIFS($AE$2:$AE262,$AE262,$V$2:$V262,$V262)=1,1,0))</f>
        <v/>
      </c>
      <c r="AH262" s="26">
        <f>IF(ISNUMBER($U262),$U262,0)</f>
        <v/>
      </c>
    </row>
    <row r="263">
      <c r="R263" s="27" t="n"/>
      <c r="S263" s="27" t="n"/>
      <c r="U263" s="21">
        <f>IF(ISNUMBER(IFERROR(IF(TRIM(INDEX($A263:$P263,MATCH(Settings!$B$9,$A$1:$P$1,0))&amp;"")="","",IF(ISNUMBER(INDEX($A263:$P263,MATCH(Settings!$B$9,$A$1:$P$1,0))),INT(INDEX($A263:$P263,MATCH(Settings!$B$9,$A$1:$P$1,0))),DATE(VALUE(LEFT(INDEX($A263:$P263,MATCH(Settings!$B$9,$A$1:$P$1,0)),4)),VALUE(MID(INDEX($A263:$P263,MATCH(Settings!$B$9,$A$1:$P$1,0)),6,2)),VALUE(MID(INDEX($A263:$P263,MATCH(Settings!$B$9,$A$1:$P$1,0)),9,2))))),"")),IFERROR(IF(TRIM(INDEX($A263:$P263,MATCH(Settings!$B$9,$A$1:$P$1,0))&amp;"")="","",IF(ISNUMBER(INDEX($A263:$P263,MATCH(Settings!$B$9,$A$1:$P$1,0))),INT(INDEX($A263:$P263,MATCH(Settings!$B$9,$A$1:$P$1,0))),DATE(VALUE(LEFT(INDEX($A263:$P263,MATCH(Settings!$B$9,$A$1:$P$1,0)),4)),VALUE(MID(INDEX($A263:$P263,MATCH(Settings!$B$9,$A$1:$P$1,0)),6,2)),VALUE(MID(INDEX($A263:$P263,MATCH(Settings!$B$9,$A$1:$P$1,0)),9,2))))),""),IFERROR(INT(IFERROR(IF(ISNUMBER(INDEX($A263:$P263,MATCH(Settings!$B$8,$A$1:$P$1,0))),INDEX($A263:$P263,MATCH(Settings!$B$8,$A$1:$P$1,0)),DATE(VALUE(LEFT(IFERROR(TRIM(INDEX($A263:$P263,MATCH(Settings!$B$8,$A$1:$P$1,0))&amp;""),""),4)),VALUE(MID(IFERROR(TRIM(INDEX($A263:$P263,MATCH(Settings!$B$8,$A$1:$P$1,0))&amp;""),""),6,2)),VALUE(MID(IFERROR(TRIM(INDEX($A263:$P263,MATCH(Settings!$B$8,$A$1:$P$1,0))&amp;""),""),9,2)))+TIME(VALUE(MID(IFERROR(TRIM(INDEX($A263:$P263,MATCH(Settings!$B$8,$A$1:$P$1,0))&amp;""),""),12,2)),VALUE(MID(IFERROR(TRIM(INDEX($A263:$P263,MATCH(Settings!$B$8,$A$1:$P$1,0))&amp;""),""),15,2)),VALUE(MID(IFERROR(TRIM(INDEX($A263:$P263,MATCH(Settings!$B$8,$A$1:$P$1,0))&amp;""),""),18,2)))),"")),""))</f>
        <v/>
      </c>
      <c r="V263" s="22">
        <f>IF(ISNUMBER($U263),DATE(YEAR($U263),MONTH($U263),1),"")</f>
        <v/>
      </c>
      <c r="W263" s="23">
        <f>IF(IFERROR(TRIM(INDEX($A263:$P263,MATCH(Settings!$B$10,$A$1:$P$1,0))&amp;""),"")&lt;&gt;"",IFERROR(TRIM(INDEX($A263:$P263,MATCH(Settings!$B$10,$A$1:$P$1,0))&amp;""),""),IFERROR(TRIM(INDEX($A263:$P263,MATCH(Settings!$B$11,$A$1:$P$1,0))&amp;""),""))</f>
        <v/>
      </c>
      <c r="X263" s="23">
        <f>IFERROR(TRIM(INDEX($A263:$P263,MATCH(Settings!$B$11,$A$1:$P$1,0))&amp;""),"")</f>
        <v/>
      </c>
      <c r="Y263" s="23">
        <f>IFERROR(TRIM(INDEX($A263:$P263,MATCH(Settings!$B$12,$A$1:$P$1,0))&amp;""),"")</f>
        <v/>
      </c>
      <c r="Z263" s="23">
        <f>IFERROR(TRIM(INDEX($A263:$P263,MATCH(Settings!$B$15,$A$1:$P$1,0))&amp;""),"")</f>
        <v/>
      </c>
      <c r="AA263" s="24">
        <f>IFERROR(IF(TRIM(INDEX($A263:$P263,MATCH(Settings!$B$13,$A$1:$P$1,0))&amp;"")="","",VALUE(TRIM(INDEX($A263:$P263,MATCH(Settings!$B$13,$A$1:$P$1,0))&amp;""))),"")</f>
        <v/>
      </c>
      <c r="AB263" s="24">
        <f>IF(NOT(ISNUMBER($AA263)),"",IF(TRIM($R263&amp;"")="Yes",$AA263,0))</f>
        <v/>
      </c>
      <c r="AC263" s="25">
        <f>IF(OR(NOT(ISNUMBER($AB263)),NOT(ISNUMBER(Settings!$D$2))),"",$AB263*Settings!$D$2)</f>
        <v/>
      </c>
      <c r="AD263" s="23">
        <f>IF(AND($AE263="",IFERROR(TRIM(INDEX($A263:$P263,MATCH(Settings!$B$13,$A$1:$P$1,0))&amp;""),"")=""),"",IF((IF($AE263="","; no name or email","")&amp;IF(IFERROR(TRIM(INDEX($A263:$P263,MATCH(Settings!$B$13,$A$1:$P$1,0))&amp;""),"")="","; no hours",IF(NOT(ISNUMBER($AA263)),"; hours not a number",IF($AA263&lt;=0,"; hours zero or less",IF(AND(ISNUMBER(Settings!$D$3),$AA263&gt;Settings!$D$3),"; over "&amp;Settings!$D$3&amp;" hours",""))))&amp;IF(NOT(ISNUMBER($U263)),"; no date",IF($U263&gt;TODAY(),"; date in the future",""))&amp;IF(AND($AE263&lt;&gt;"",ISNUMBER($U263)),IF(COUNTIFS($AE$2:$AE$1001,$AE263,$U$2:$U$1001,$U263,$Y$2:$Y$1001,$Y263)&gt;1,"; possible duplicate",""),""))="","OK",MID(IF($AE263="","; no name or email","")&amp;IF(IFERROR(TRIM(INDEX($A263:$P263,MATCH(Settings!$B$13,$A$1:$P$1,0))&amp;""),"")="","; no hours",IF(NOT(ISNUMBER($AA263)),"; hours not a number",IF($AA263&lt;=0,"; hours zero or less",IF(AND(ISNUMBER(Settings!$D$3),$AA263&gt;Settings!$D$3),"; over "&amp;Settings!$D$3&amp;" hours",""))))&amp;IF(NOT(ISNUMBER($U263)),"; no date",IF($U263&gt;TODAY(),"; date in the future",""))&amp;IF(AND($AE263&lt;&gt;"",ISNUMBER($U263)),IF(COUNTIFS($AE$2:$AE$1001,$AE263,$U$2:$U$1001,$U263,$Y$2:$Y$1001,$Y263)&gt;1,"; possible duplicate",""),""),3,300)))</f>
        <v/>
      </c>
      <c r="AE263" s="26">
        <f>IF(IFERROR(TRIM(INDEX($A263:$P263,MATCH(Settings!$B$11,$A$1:$P$1,0))&amp;""),"")&lt;&gt;"",LOWER(IFERROR(TRIM(INDEX($A263:$P263,MATCH(Settings!$B$11,$A$1:$P$1,0))&amp;""),"")),LOWER(IFERROR(TRIM(INDEX($A263:$P263,MATCH(Settings!$B$10,$A$1:$P$1,0))&amp;""),"")))</f>
        <v/>
      </c>
      <c r="AF263" s="26">
        <f>IF($AE263="","",IF(COUNTIF($AE$2:$AE263,$AE263)=1,MAX($AF$1:$AF262)+1,""))</f>
        <v/>
      </c>
      <c r="AG263" s="26">
        <f>IF(OR($AE263="",NOT(ISNUMBER($V263))),"",IF(COUNTIFS($AE$2:$AE263,$AE263,$V$2:$V263,$V263)=1,1,0))</f>
        <v/>
      </c>
      <c r="AH263" s="26">
        <f>IF(ISNUMBER($U263),$U263,0)</f>
        <v/>
      </c>
    </row>
    <row r="264">
      <c r="R264" s="27" t="n"/>
      <c r="S264" s="27" t="n"/>
      <c r="U264" s="21">
        <f>IF(ISNUMBER(IFERROR(IF(TRIM(INDEX($A264:$P264,MATCH(Settings!$B$9,$A$1:$P$1,0))&amp;"")="","",IF(ISNUMBER(INDEX($A264:$P264,MATCH(Settings!$B$9,$A$1:$P$1,0))),INT(INDEX($A264:$P264,MATCH(Settings!$B$9,$A$1:$P$1,0))),DATE(VALUE(LEFT(INDEX($A264:$P264,MATCH(Settings!$B$9,$A$1:$P$1,0)),4)),VALUE(MID(INDEX($A264:$P264,MATCH(Settings!$B$9,$A$1:$P$1,0)),6,2)),VALUE(MID(INDEX($A264:$P264,MATCH(Settings!$B$9,$A$1:$P$1,0)),9,2))))),"")),IFERROR(IF(TRIM(INDEX($A264:$P264,MATCH(Settings!$B$9,$A$1:$P$1,0))&amp;"")="","",IF(ISNUMBER(INDEX($A264:$P264,MATCH(Settings!$B$9,$A$1:$P$1,0))),INT(INDEX($A264:$P264,MATCH(Settings!$B$9,$A$1:$P$1,0))),DATE(VALUE(LEFT(INDEX($A264:$P264,MATCH(Settings!$B$9,$A$1:$P$1,0)),4)),VALUE(MID(INDEX($A264:$P264,MATCH(Settings!$B$9,$A$1:$P$1,0)),6,2)),VALUE(MID(INDEX($A264:$P264,MATCH(Settings!$B$9,$A$1:$P$1,0)),9,2))))),""),IFERROR(INT(IFERROR(IF(ISNUMBER(INDEX($A264:$P264,MATCH(Settings!$B$8,$A$1:$P$1,0))),INDEX($A264:$P264,MATCH(Settings!$B$8,$A$1:$P$1,0)),DATE(VALUE(LEFT(IFERROR(TRIM(INDEX($A264:$P264,MATCH(Settings!$B$8,$A$1:$P$1,0))&amp;""),""),4)),VALUE(MID(IFERROR(TRIM(INDEX($A264:$P264,MATCH(Settings!$B$8,$A$1:$P$1,0))&amp;""),""),6,2)),VALUE(MID(IFERROR(TRIM(INDEX($A264:$P264,MATCH(Settings!$B$8,$A$1:$P$1,0))&amp;""),""),9,2)))+TIME(VALUE(MID(IFERROR(TRIM(INDEX($A264:$P264,MATCH(Settings!$B$8,$A$1:$P$1,0))&amp;""),""),12,2)),VALUE(MID(IFERROR(TRIM(INDEX($A264:$P264,MATCH(Settings!$B$8,$A$1:$P$1,0))&amp;""),""),15,2)),VALUE(MID(IFERROR(TRIM(INDEX($A264:$P264,MATCH(Settings!$B$8,$A$1:$P$1,0))&amp;""),""),18,2)))),"")),""))</f>
        <v/>
      </c>
      <c r="V264" s="22">
        <f>IF(ISNUMBER($U264),DATE(YEAR($U264),MONTH($U264),1),"")</f>
        <v/>
      </c>
      <c r="W264" s="23">
        <f>IF(IFERROR(TRIM(INDEX($A264:$P264,MATCH(Settings!$B$10,$A$1:$P$1,0))&amp;""),"")&lt;&gt;"",IFERROR(TRIM(INDEX($A264:$P264,MATCH(Settings!$B$10,$A$1:$P$1,0))&amp;""),""),IFERROR(TRIM(INDEX($A264:$P264,MATCH(Settings!$B$11,$A$1:$P$1,0))&amp;""),""))</f>
        <v/>
      </c>
      <c r="X264" s="23">
        <f>IFERROR(TRIM(INDEX($A264:$P264,MATCH(Settings!$B$11,$A$1:$P$1,0))&amp;""),"")</f>
        <v/>
      </c>
      <c r="Y264" s="23">
        <f>IFERROR(TRIM(INDEX($A264:$P264,MATCH(Settings!$B$12,$A$1:$P$1,0))&amp;""),"")</f>
        <v/>
      </c>
      <c r="Z264" s="23">
        <f>IFERROR(TRIM(INDEX($A264:$P264,MATCH(Settings!$B$15,$A$1:$P$1,0))&amp;""),"")</f>
        <v/>
      </c>
      <c r="AA264" s="24">
        <f>IFERROR(IF(TRIM(INDEX($A264:$P264,MATCH(Settings!$B$13,$A$1:$P$1,0))&amp;"")="","",VALUE(TRIM(INDEX($A264:$P264,MATCH(Settings!$B$13,$A$1:$P$1,0))&amp;""))),"")</f>
        <v/>
      </c>
      <c r="AB264" s="24">
        <f>IF(NOT(ISNUMBER($AA264)),"",IF(TRIM($R264&amp;"")="Yes",$AA264,0))</f>
        <v/>
      </c>
      <c r="AC264" s="25">
        <f>IF(OR(NOT(ISNUMBER($AB264)),NOT(ISNUMBER(Settings!$D$2))),"",$AB264*Settings!$D$2)</f>
        <v/>
      </c>
      <c r="AD264" s="23">
        <f>IF(AND($AE264="",IFERROR(TRIM(INDEX($A264:$P264,MATCH(Settings!$B$13,$A$1:$P$1,0))&amp;""),"")=""),"",IF((IF($AE264="","; no name or email","")&amp;IF(IFERROR(TRIM(INDEX($A264:$P264,MATCH(Settings!$B$13,$A$1:$P$1,0))&amp;""),"")="","; no hours",IF(NOT(ISNUMBER($AA264)),"; hours not a number",IF($AA264&lt;=0,"; hours zero or less",IF(AND(ISNUMBER(Settings!$D$3),$AA264&gt;Settings!$D$3),"; over "&amp;Settings!$D$3&amp;" hours",""))))&amp;IF(NOT(ISNUMBER($U264)),"; no date",IF($U264&gt;TODAY(),"; date in the future",""))&amp;IF(AND($AE264&lt;&gt;"",ISNUMBER($U264)),IF(COUNTIFS($AE$2:$AE$1001,$AE264,$U$2:$U$1001,$U264,$Y$2:$Y$1001,$Y264)&gt;1,"; possible duplicate",""),""))="","OK",MID(IF($AE264="","; no name or email","")&amp;IF(IFERROR(TRIM(INDEX($A264:$P264,MATCH(Settings!$B$13,$A$1:$P$1,0))&amp;""),"")="","; no hours",IF(NOT(ISNUMBER($AA264)),"; hours not a number",IF($AA264&lt;=0,"; hours zero or less",IF(AND(ISNUMBER(Settings!$D$3),$AA264&gt;Settings!$D$3),"; over "&amp;Settings!$D$3&amp;" hours",""))))&amp;IF(NOT(ISNUMBER($U264)),"; no date",IF($U264&gt;TODAY(),"; date in the future",""))&amp;IF(AND($AE264&lt;&gt;"",ISNUMBER($U264)),IF(COUNTIFS($AE$2:$AE$1001,$AE264,$U$2:$U$1001,$U264,$Y$2:$Y$1001,$Y264)&gt;1,"; possible duplicate",""),""),3,300)))</f>
        <v/>
      </c>
      <c r="AE264" s="26">
        <f>IF(IFERROR(TRIM(INDEX($A264:$P264,MATCH(Settings!$B$11,$A$1:$P$1,0))&amp;""),"")&lt;&gt;"",LOWER(IFERROR(TRIM(INDEX($A264:$P264,MATCH(Settings!$B$11,$A$1:$P$1,0))&amp;""),"")),LOWER(IFERROR(TRIM(INDEX($A264:$P264,MATCH(Settings!$B$10,$A$1:$P$1,0))&amp;""),"")))</f>
        <v/>
      </c>
      <c r="AF264" s="26">
        <f>IF($AE264="","",IF(COUNTIF($AE$2:$AE264,$AE264)=1,MAX($AF$1:$AF263)+1,""))</f>
        <v/>
      </c>
      <c r="AG264" s="26">
        <f>IF(OR($AE264="",NOT(ISNUMBER($V264))),"",IF(COUNTIFS($AE$2:$AE264,$AE264,$V$2:$V264,$V264)=1,1,0))</f>
        <v/>
      </c>
      <c r="AH264" s="26">
        <f>IF(ISNUMBER($U264),$U264,0)</f>
        <v/>
      </c>
    </row>
    <row r="265">
      <c r="R265" s="27" t="n"/>
      <c r="S265" s="27" t="n"/>
      <c r="U265" s="21">
        <f>IF(ISNUMBER(IFERROR(IF(TRIM(INDEX($A265:$P265,MATCH(Settings!$B$9,$A$1:$P$1,0))&amp;"")="","",IF(ISNUMBER(INDEX($A265:$P265,MATCH(Settings!$B$9,$A$1:$P$1,0))),INT(INDEX($A265:$P265,MATCH(Settings!$B$9,$A$1:$P$1,0))),DATE(VALUE(LEFT(INDEX($A265:$P265,MATCH(Settings!$B$9,$A$1:$P$1,0)),4)),VALUE(MID(INDEX($A265:$P265,MATCH(Settings!$B$9,$A$1:$P$1,0)),6,2)),VALUE(MID(INDEX($A265:$P265,MATCH(Settings!$B$9,$A$1:$P$1,0)),9,2))))),"")),IFERROR(IF(TRIM(INDEX($A265:$P265,MATCH(Settings!$B$9,$A$1:$P$1,0))&amp;"")="","",IF(ISNUMBER(INDEX($A265:$P265,MATCH(Settings!$B$9,$A$1:$P$1,0))),INT(INDEX($A265:$P265,MATCH(Settings!$B$9,$A$1:$P$1,0))),DATE(VALUE(LEFT(INDEX($A265:$P265,MATCH(Settings!$B$9,$A$1:$P$1,0)),4)),VALUE(MID(INDEX($A265:$P265,MATCH(Settings!$B$9,$A$1:$P$1,0)),6,2)),VALUE(MID(INDEX($A265:$P265,MATCH(Settings!$B$9,$A$1:$P$1,0)),9,2))))),""),IFERROR(INT(IFERROR(IF(ISNUMBER(INDEX($A265:$P265,MATCH(Settings!$B$8,$A$1:$P$1,0))),INDEX($A265:$P265,MATCH(Settings!$B$8,$A$1:$P$1,0)),DATE(VALUE(LEFT(IFERROR(TRIM(INDEX($A265:$P265,MATCH(Settings!$B$8,$A$1:$P$1,0))&amp;""),""),4)),VALUE(MID(IFERROR(TRIM(INDEX($A265:$P265,MATCH(Settings!$B$8,$A$1:$P$1,0))&amp;""),""),6,2)),VALUE(MID(IFERROR(TRIM(INDEX($A265:$P265,MATCH(Settings!$B$8,$A$1:$P$1,0))&amp;""),""),9,2)))+TIME(VALUE(MID(IFERROR(TRIM(INDEX($A265:$P265,MATCH(Settings!$B$8,$A$1:$P$1,0))&amp;""),""),12,2)),VALUE(MID(IFERROR(TRIM(INDEX($A265:$P265,MATCH(Settings!$B$8,$A$1:$P$1,0))&amp;""),""),15,2)),VALUE(MID(IFERROR(TRIM(INDEX($A265:$P265,MATCH(Settings!$B$8,$A$1:$P$1,0))&amp;""),""),18,2)))),"")),""))</f>
        <v/>
      </c>
      <c r="V265" s="22">
        <f>IF(ISNUMBER($U265),DATE(YEAR($U265),MONTH($U265),1),"")</f>
        <v/>
      </c>
      <c r="W265" s="23">
        <f>IF(IFERROR(TRIM(INDEX($A265:$P265,MATCH(Settings!$B$10,$A$1:$P$1,0))&amp;""),"")&lt;&gt;"",IFERROR(TRIM(INDEX($A265:$P265,MATCH(Settings!$B$10,$A$1:$P$1,0))&amp;""),""),IFERROR(TRIM(INDEX($A265:$P265,MATCH(Settings!$B$11,$A$1:$P$1,0))&amp;""),""))</f>
        <v/>
      </c>
      <c r="X265" s="23">
        <f>IFERROR(TRIM(INDEX($A265:$P265,MATCH(Settings!$B$11,$A$1:$P$1,0))&amp;""),"")</f>
        <v/>
      </c>
      <c r="Y265" s="23">
        <f>IFERROR(TRIM(INDEX($A265:$P265,MATCH(Settings!$B$12,$A$1:$P$1,0))&amp;""),"")</f>
        <v/>
      </c>
      <c r="Z265" s="23">
        <f>IFERROR(TRIM(INDEX($A265:$P265,MATCH(Settings!$B$15,$A$1:$P$1,0))&amp;""),"")</f>
        <v/>
      </c>
      <c r="AA265" s="24">
        <f>IFERROR(IF(TRIM(INDEX($A265:$P265,MATCH(Settings!$B$13,$A$1:$P$1,0))&amp;"")="","",VALUE(TRIM(INDEX($A265:$P265,MATCH(Settings!$B$13,$A$1:$P$1,0))&amp;""))),"")</f>
        <v/>
      </c>
      <c r="AB265" s="24">
        <f>IF(NOT(ISNUMBER($AA265)),"",IF(TRIM($R265&amp;"")="Yes",$AA265,0))</f>
        <v/>
      </c>
      <c r="AC265" s="25">
        <f>IF(OR(NOT(ISNUMBER($AB265)),NOT(ISNUMBER(Settings!$D$2))),"",$AB265*Settings!$D$2)</f>
        <v/>
      </c>
      <c r="AD265" s="23">
        <f>IF(AND($AE265="",IFERROR(TRIM(INDEX($A265:$P265,MATCH(Settings!$B$13,$A$1:$P$1,0))&amp;""),"")=""),"",IF((IF($AE265="","; no name or email","")&amp;IF(IFERROR(TRIM(INDEX($A265:$P265,MATCH(Settings!$B$13,$A$1:$P$1,0))&amp;""),"")="","; no hours",IF(NOT(ISNUMBER($AA265)),"; hours not a number",IF($AA265&lt;=0,"; hours zero or less",IF(AND(ISNUMBER(Settings!$D$3),$AA265&gt;Settings!$D$3),"; over "&amp;Settings!$D$3&amp;" hours",""))))&amp;IF(NOT(ISNUMBER($U265)),"; no date",IF($U265&gt;TODAY(),"; date in the future",""))&amp;IF(AND($AE265&lt;&gt;"",ISNUMBER($U265)),IF(COUNTIFS($AE$2:$AE$1001,$AE265,$U$2:$U$1001,$U265,$Y$2:$Y$1001,$Y265)&gt;1,"; possible duplicate",""),""))="","OK",MID(IF($AE265="","; no name or email","")&amp;IF(IFERROR(TRIM(INDEX($A265:$P265,MATCH(Settings!$B$13,$A$1:$P$1,0))&amp;""),"")="","; no hours",IF(NOT(ISNUMBER($AA265)),"; hours not a number",IF($AA265&lt;=0,"; hours zero or less",IF(AND(ISNUMBER(Settings!$D$3),$AA265&gt;Settings!$D$3),"; over "&amp;Settings!$D$3&amp;" hours",""))))&amp;IF(NOT(ISNUMBER($U265)),"; no date",IF($U265&gt;TODAY(),"; date in the future",""))&amp;IF(AND($AE265&lt;&gt;"",ISNUMBER($U265)),IF(COUNTIFS($AE$2:$AE$1001,$AE265,$U$2:$U$1001,$U265,$Y$2:$Y$1001,$Y265)&gt;1,"; possible duplicate",""),""),3,300)))</f>
        <v/>
      </c>
      <c r="AE265" s="26">
        <f>IF(IFERROR(TRIM(INDEX($A265:$P265,MATCH(Settings!$B$11,$A$1:$P$1,0))&amp;""),"")&lt;&gt;"",LOWER(IFERROR(TRIM(INDEX($A265:$P265,MATCH(Settings!$B$11,$A$1:$P$1,0))&amp;""),"")),LOWER(IFERROR(TRIM(INDEX($A265:$P265,MATCH(Settings!$B$10,$A$1:$P$1,0))&amp;""),"")))</f>
        <v/>
      </c>
      <c r="AF265" s="26">
        <f>IF($AE265="","",IF(COUNTIF($AE$2:$AE265,$AE265)=1,MAX($AF$1:$AF264)+1,""))</f>
        <v/>
      </c>
      <c r="AG265" s="26">
        <f>IF(OR($AE265="",NOT(ISNUMBER($V265))),"",IF(COUNTIFS($AE$2:$AE265,$AE265,$V$2:$V265,$V265)=1,1,0))</f>
        <v/>
      </c>
      <c r="AH265" s="26">
        <f>IF(ISNUMBER($U265),$U265,0)</f>
        <v/>
      </c>
    </row>
    <row r="266">
      <c r="R266" s="27" t="n"/>
      <c r="S266" s="27" t="n"/>
      <c r="U266" s="21">
        <f>IF(ISNUMBER(IFERROR(IF(TRIM(INDEX($A266:$P266,MATCH(Settings!$B$9,$A$1:$P$1,0))&amp;"")="","",IF(ISNUMBER(INDEX($A266:$P266,MATCH(Settings!$B$9,$A$1:$P$1,0))),INT(INDEX($A266:$P266,MATCH(Settings!$B$9,$A$1:$P$1,0))),DATE(VALUE(LEFT(INDEX($A266:$P266,MATCH(Settings!$B$9,$A$1:$P$1,0)),4)),VALUE(MID(INDEX($A266:$P266,MATCH(Settings!$B$9,$A$1:$P$1,0)),6,2)),VALUE(MID(INDEX($A266:$P266,MATCH(Settings!$B$9,$A$1:$P$1,0)),9,2))))),"")),IFERROR(IF(TRIM(INDEX($A266:$P266,MATCH(Settings!$B$9,$A$1:$P$1,0))&amp;"")="","",IF(ISNUMBER(INDEX($A266:$P266,MATCH(Settings!$B$9,$A$1:$P$1,0))),INT(INDEX($A266:$P266,MATCH(Settings!$B$9,$A$1:$P$1,0))),DATE(VALUE(LEFT(INDEX($A266:$P266,MATCH(Settings!$B$9,$A$1:$P$1,0)),4)),VALUE(MID(INDEX($A266:$P266,MATCH(Settings!$B$9,$A$1:$P$1,0)),6,2)),VALUE(MID(INDEX($A266:$P266,MATCH(Settings!$B$9,$A$1:$P$1,0)),9,2))))),""),IFERROR(INT(IFERROR(IF(ISNUMBER(INDEX($A266:$P266,MATCH(Settings!$B$8,$A$1:$P$1,0))),INDEX($A266:$P266,MATCH(Settings!$B$8,$A$1:$P$1,0)),DATE(VALUE(LEFT(IFERROR(TRIM(INDEX($A266:$P266,MATCH(Settings!$B$8,$A$1:$P$1,0))&amp;""),""),4)),VALUE(MID(IFERROR(TRIM(INDEX($A266:$P266,MATCH(Settings!$B$8,$A$1:$P$1,0))&amp;""),""),6,2)),VALUE(MID(IFERROR(TRIM(INDEX($A266:$P266,MATCH(Settings!$B$8,$A$1:$P$1,0))&amp;""),""),9,2)))+TIME(VALUE(MID(IFERROR(TRIM(INDEX($A266:$P266,MATCH(Settings!$B$8,$A$1:$P$1,0))&amp;""),""),12,2)),VALUE(MID(IFERROR(TRIM(INDEX($A266:$P266,MATCH(Settings!$B$8,$A$1:$P$1,0))&amp;""),""),15,2)),VALUE(MID(IFERROR(TRIM(INDEX($A266:$P266,MATCH(Settings!$B$8,$A$1:$P$1,0))&amp;""),""),18,2)))),"")),""))</f>
        <v/>
      </c>
      <c r="V266" s="22">
        <f>IF(ISNUMBER($U266),DATE(YEAR($U266),MONTH($U266),1),"")</f>
        <v/>
      </c>
      <c r="W266" s="23">
        <f>IF(IFERROR(TRIM(INDEX($A266:$P266,MATCH(Settings!$B$10,$A$1:$P$1,0))&amp;""),"")&lt;&gt;"",IFERROR(TRIM(INDEX($A266:$P266,MATCH(Settings!$B$10,$A$1:$P$1,0))&amp;""),""),IFERROR(TRIM(INDEX($A266:$P266,MATCH(Settings!$B$11,$A$1:$P$1,0))&amp;""),""))</f>
        <v/>
      </c>
      <c r="X266" s="23">
        <f>IFERROR(TRIM(INDEX($A266:$P266,MATCH(Settings!$B$11,$A$1:$P$1,0))&amp;""),"")</f>
        <v/>
      </c>
      <c r="Y266" s="23">
        <f>IFERROR(TRIM(INDEX($A266:$P266,MATCH(Settings!$B$12,$A$1:$P$1,0))&amp;""),"")</f>
        <v/>
      </c>
      <c r="Z266" s="23">
        <f>IFERROR(TRIM(INDEX($A266:$P266,MATCH(Settings!$B$15,$A$1:$P$1,0))&amp;""),"")</f>
        <v/>
      </c>
      <c r="AA266" s="24">
        <f>IFERROR(IF(TRIM(INDEX($A266:$P266,MATCH(Settings!$B$13,$A$1:$P$1,0))&amp;"")="","",VALUE(TRIM(INDEX($A266:$P266,MATCH(Settings!$B$13,$A$1:$P$1,0))&amp;""))),"")</f>
        <v/>
      </c>
      <c r="AB266" s="24">
        <f>IF(NOT(ISNUMBER($AA266)),"",IF(TRIM($R266&amp;"")="Yes",$AA266,0))</f>
        <v/>
      </c>
      <c r="AC266" s="25">
        <f>IF(OR(NOT(ISNUMBER($AB266)),NOT(ISNUMBER(Settings!$D$2))),"",$AB266*Settings!$D$2)</f>
        <v/>
      </c>
      <c r="AD266" s="23">
        <f>IF(AND($AE266="",IFERROR(TRIM(INDEX($A266:$P266,MATCH(Settings!$B$13,$A$1:$P$1,0))&amp;""),"")=""),"",IF((IF($AE266="","; no name or email","")&amp;IF(IFERROR(TRIM(INDEX($A266:$P266,MATCH(Settings!$B$13,$A$1:$P$1,0))&amp;""),"")="","; no hours",IF(NOT(ISNUMBER($AA266)),"; hours not a number",IF($AA266&lt;=0,"; hours zero or less",IF(AND(ISNUMBER(Settings!$D$3),$AA266&gt;Settings!$D$3),"; over "&amp;Settings!$D$3&amp;" hours",""))))&amp;IF(NOT(ISNUMBER($U266)),"; no date",IF($U266&gt;TODAY(),"; date in the future",""))&amp;IF(AND($AE266&lt;&gt;"",ISNUMBER($U266)),IF(COUNTIFS($AE$2:$AE$1001,$AE266,$U$2:$U$1001,$U266,$Y$2:$Y$1001,$Y266)&gt;1,"; possible duplicate",""),""))="","OK",MID(IF($AE266="","; no name or email","")&amp;IF(IFERROR(TRIM(INDEX($A266:$P266,MATCH(Settings!$B$13,$A$1:$P$1,0))&amp;""),"")="","; no hours",IF(NOT(ISNUMBER($AA266)),"; hours not a number",IF($AA266&lt;=0,"; hours zero or less",IF(AND(ISNUMBER(Settings!$D$3),$AA266&gt;Settings!$D$3),"; over "&amp;Settings!$D$3&amp;" hours",""))))&amp;IF(NOT(ISNUMBER($U266)),"; no date",IF($U266&gt;TODAY(),"; date in the future",""))&amp;IF(AND($AE266&lt;&gt;"",ISNUMBER($U266)),IF(COUNTIFS($AE$2:$AE$1001,$AE266,$U$2:$U$1001,$U266,$Y$2:$Y$1001,$Y266)&gt;1,"; possible duplicate",""),""),3,300)))</f>
        <v/>
      </c>
      <c r="AE266" s="26">
        <f>IF(IFERROR(TRIM(INDEX($A266:$P266,MATCH(Settings!$B$11,$A$1:$P$1,0))&amp;""),"")&lt;&gt;"",LOWER(IFERROR(TRIM(INDEX($A266:$P266,MATCH(Settings!$B$11,$A$1:$P$1,0))&amp;""),"")),LOWER(IFERROR(TRIM(INDEX($A266:$P266,MATCH(Settings!$B$10,$A$1:$P$1,0))&amp;""),"")))</f>
        <v/>
      </c>
      <c r="AF266" s="26">
        <f>IF($AE266="","",IF(COUNTIF($AE$2:$AE266,$AE266)=1,MAX($AF$1:$AF265)+1,""))</f>
        <v/>
      </c>
      <c r="AG266" s="26">
        <f>IF(OR($AE266="",NOT(ISNUMBER($V266))),"",IF(COUNTIFS($AE$2:$AE266,$AE266,$V$2:$V266,$V266)=1,1,0))</f>
        <v/>
      </c>
      <c r="AH266" s="26">
        <f>IF(ISNUMBER($U266),$U266,0)</f>
        <v/>
      </c>
    </row>
    <row r="267">
      <c r="R267" s="27" t="n"/>
      <c r="S267" s="27" t="n"/>
      <c r="U267" s="21">
        <f>IF(ISNUMBER(IFERROR(IF(TRIM(INDEX($A267:$P267,MATCH(Settings!$B$9,$A$1:$P$1,0))&amp;"")="","",IF(ISNUMBER(INDEX($A267:$P267,MATCH(Settings!$B$9,$A$1:$P$1,0))),INT(INDEX($A267:$P267,MATCH(Settings!$B$9,$A$1:$P$1,0))),DATE(VALUE(LEFT(INDEX($A267:$P267,MATCH(Settings!$B$9,$A$1:$P$1,0)),4)),VALUE(MID(INDEX($A267:$P267,MATCH(Settings!$B$9,$A$1:$P$1,0)),6,2)),VALUE(MID(INDEX($A267:$P267,MATCH(Settings!$B$9,$A$1:$P$1,0)),9,2))))),"")),IFERROR(IF(TRIM(INDEX($A267:$P267,MATCH(Settings!$B$9,$A$1:$P$1,0))&amp;"")="","",IF(ISNUMBER(INDEX($A267:$P267,MATCH(Settings!$B$9,$A$1:$P$1,0))),INT(INDEX($A267:$P267,MATCH(Settings!$B$9,$A$1:$P$1,0))),DATE(VALUE(LEFT(INDEX($A267:$P267,MATCH(Settings!$B$9,$A$1:$P$1,0)),4)),VALUE(MID(INDEX($A267:$P267,MATCH(Settings!$B$9,$A$1:$P$1,0)),6,2)),VALUE(MID(INDEX($A267:$P267,MATCH(Settings!$B$9,$A$1:$P$1,0)),9,2))))),""),IFERROR(INT(IFERROR(IF(ISNUMBER(INDEX($A267:$P267,MATCH(Settings!$B$8,$A$1:$P$1,0))),INDEX($A267:$P267,MATCH(Settings!$B$8,$A$1:$P$1,0)),DATE(VALUE(LEFT(IFERROR(TRIM(INDEX($A267:$P267,MATCH(Settings!$B$8,$A$1:$P$1,0))&amp;""),""),4)),VALUE(MID(IFERROR(TRIM(INDEX($A267:$P267,MATCH(Settings!$B$8,$A$1:$P$1,0))&amp;""),""),6,2)),VALUE(MID(IFERROR(TRIM(INDEX($A267:$P267,MATCH(Settings!$B$8,$A$1:$P$1,0))&amp;""),""),9,2)))+TIME(VALUE(MID(IFERROR(TRIM(INDEX($A267:$P267,MATCH(Settings!$B$8,$A$1:$P$1,0))&amp;""),""),12,2)),VALUE(MID(IFERROR(TRIM(INDEX($A267:$P267,MATCH(Settings!$B$8,$A$1:$P$1,0))&amp;""),""),15,2)),VALUE(MID(IFERROR(TRIM(INDEX($A267:$P267,MATCH(Settings!$B$8,$A$1:$P$1,0))&amp;""),""),18,2)))),"")),""))</f>
        <v/>
      </c>
      <c r="V267" s="22">
        <f>IF(ISNUMBER($U267),DATE(YEAR($U267),MONTH($U267),1),"")</f>
        <v/>
      </c>
      <c r="W267" s="23">
        <f>IF(IFERROR(TRIM(INDEX($A267:$P267,MATCH(Settings!$B$10,$A$1:$P$1,0))&amp;""),"")&lt;&gt;"",IFERROR(TRIM(INDEX($A267:$P267,MATCH(Settings!$B$10,$A$1:$P$1,0))&amp;""),""),IFERROR(TRIM(INDEX($A267:$P267,MATCH(Settings!$B$11,$A$1:$P$1,0))&amp;""),""))</f>
        <v/>
      </c>
      <c r="X267" s="23">
        <f>IFERROR(TRIM(INDEX($A267:$P267,MATCH(Settings!$B$11,$A$1:$P$1,0))&amp;""),"")</f>
        <v/>
      </c>
      <c r="Y267" s="23">
        <f>IFERROR(TRIM(INDEX($A267:$P267,MATCH(Settings!$B$12,$A$1:$P$1,0))&amp;""),"")</f>
        <v/>
      </c>
      <c r="Z267" s="23">
        <f>IFERROR(TRIM(INDEX($A267:$P267,MATCH(Settings!$B$15,$A$1:$P$1,0))&amp;""),"")</f>
        <v/>
      </c>
      <c r="AA267" s="24">
        <f>IFERROR(IF(TRIM(INDEX($A267:$P267,MATCH(Settings!$B$13,$A$1:$P$1,0))&amp;"")="","",VALUE(TRIM(INDEX($A267:$P267,MATCH(Settings!$B$13,$A$1:$P$1,0))&amp;""))),"")</f>
        <v/>
      </c>
      <c r="AB267" s="24">
        <f>IF(NOT(ISNUMBER($AA267)),"",IF(TRIM($R267&amp;"")="Yes",$AA267,0))</f>
        <v/>
      </c>
      <c r="AC267" s="25">
        <f>IF(OR(NOT(ISNUMBER($AB267)),NOT(ISNUMBER(Settings!$D$2))),"",$AB267*Settings!$D$2)</f>
        <v/>
      </c>
      <c r="AD267" s="23">
        <f>IF(AND($AE267="",IFERROR(TRIM(INDEX($A267:$P267,MATCH(Settings!$B$13,$A$1:$P$1,0))&amp;""),"")=""),"",IF((IF($AE267="","; no name or email","")&amp;IF(IFERROR(TRIM(INDEX($A267:$P267,MATCH(Settings!$B$13,$A$1:$P$1,0))&amp;""),"")="","; no hours",IF(NOT(ISNUMBER($AA267)),"; hours not a number",IF($AA267&lt;=0,"; hours zero or less",IF(AND(ISNUMBER(Settings!$D$3),$AA267&gt;Settings!$D$3),"; over "&amp;Settings!$D$3&amp;" hours",""))))&amp;IF(NOT(ISNUMBER($U267)),"; no date",IF($U267&gt;TODAY(),"; date in the future",""))&amp;IF(AND($AE267&lt;&gt;"",ISNUMBER($U267)),IF(COUNTIFS($AE$2:$AE$1001,$AE267,$U$2:$U$1001,$U267,$Y$2:$Y$1001,$Y267)&gt;1,"; possible duplicate",""),""))="","OK",MID(IF($AE267="","; no name or email","")&amp;IF(IFERROR(TRIM(INDEX($A267:$P267,MATCH(Settings!$B$13,$A$1:$P$1,0))&amp;""),"")="","; no hours",IF(NOT(ISNUMBER($AA267)),"; hours not a number",IF($AA267&lt;=0,"; hours zero or less",IF(AND(ISNUMBER(Settings!$D$3),$AA267&gt;Settings!$D$3),"; over "&amp;Settings!$D$3&amp;" hours",""))))&amp;IF(NOT(ISNUMBER($U267)),"; no date",IF($U267&gt;TODAY(),"; date in the future",""))&amp;IF(AND($AE267&lt;&gt;"",ISNUMBER($U267)),IF(COUNTIFS($AE$2:$AE$1001,$AE267,$U$2:$U$1001,$U267,$Y$2:$Y$1001,$Y267)&gt;1,"; possible duplicate",""),""),3,300)))</f>
        <v/>
      </c>
      <c r="AE267" s="26">
        <f>IF(IFERROR(TRIM(INDEX($A267:$P267,MATCH(Settings!$B$11,$A$1:$P$1,0))&amp;""),"")&lt;&gt;"",LOWER(IFERROR(TRIM(INDEX($A267:$P267,MATCH(Settings!$B$11,$A$1:$P$1,0))&amp;""),"")),LOWER(IFERROR(TRIM(INDEX($A267:$P267,MATCH(Settings!$B$10,$A$1:$P$1,0))&amp;""),"")))</f>
        <v/>
      </c>
      <c r="AF267" s="26">
        <f>IF($AE267="","",IF(COUNTIF($AE$2:$AE267,$AE267)=1,MAX($AF$1:$AF266)+1,""))</f>
        <v/>
      </c>
      <c r="AG267" s="26">
        <f>IF(OR($AE267="",NOT(ISNUMBER($V267))),"",IF(COUNTIFS($AE$2:$AE267,$AE267,$V$2:$V267,$V267)=1,1,0))</f>
        <v/>
      </c>
      <c r="AH267" s="26">
        <f>IF(ISNUMBER($U267),$U267,0)</f>
        <v/>
      </c>
    </row>
    <row r="268">
      <c r="R268" s="27" t="n"/>
      <c r="S268" s="27" t="n"/>
      <c r="U268" s="21">
        <f>IF(ISNUMBER(IFERROR(IF(TRIM(INDEX($A268:$P268,MATCH(Settings!$B$9,$A$1:$P$1,0))&amp;"")="","",IF(ISNUMBER(INDEX($A268:$P268,MATCH(Settings!$B$9,$A$1:$P$1,0))),INT(INDEX($A268:$P268,MATCH(Settings!$B$9,$A$1:$P$1,0))),DATE(VALUE(LEFT(INDEX($A268:$P268,MATCH(Settings!$B$9,$A$1:$P$1,0)),4)),VALUE(MID(INDEX($A268:$P268,MATCH(Settings!$B$9,$A$1:$P$1,0)),6,2)),VALUE(MID(INDEX($A268:$P268,MATCH(Settings!$B$9,$A$1:$P$1,0)),9,2))))),"")),IFERROR(IF(TRIM(INDEX($A268:$P268,MATCH(Settings!$B$9,$A$1:$P$1,0))&amp;"")="","",IF(ISNUMBER(INDEX($A268:$P268,MATCH(Settings!$B$9,$A$1:$P$1,0))),INT(INDEX($A268:$P268,MATCH(Settings!$B$9,$A$1:$P$1,0))),DATE(VALUE(LEFT(INDEX($A268:$P268,MATCH(Settings!$B$9,$A$1:$P$1,0)),4)),VALUE(MID(INDEX($A268:$P268,MATCH(Settings!$B$9,$A$1:$P$1,0)),6,2)),VALUE(MID(INDEX($A268:$P268,MATCH(Settings!$B$9,$A$1:$P$1,0)),9,2))))),""),IFERROR(INT(IFERROR(IF(ISNUMBER(INDEX($A268:$P268,MATCH(Settings!$B$8,$A$1:$P$1,0))),INDEX($A268:$P268,MATCH(Settings!$B$8,$A$1:$P$1,0)),DATE(VALUE(LEFT(IFERROR(TRIM(INDEX($A268:$P268,MATCH(Settings!$B$8,$A$1:$P$1,0))&amp;""),""),4)),VALUE(MID(IFERROR(TRIM(INDEX($A268:$P268,MATCH(Settings!$B$8,$A$1:$P$1,0))&amp;""),""),6,2)),VALUE(MID(IFERROR(TRIM(INDEX($A268:$P268,MATCH(Settings!$B$8,$A$1:$P$1,0))&amp;""),""),9,2)))+TIME(VALUE(MID(IFERROR(TRIM(INDEX($A268:$P268,MATCH(Settings!$B$8,$A$1:$P$1,0))&amp;""),""),12,2)),VALUE(MID(IFERROR(TRIM(INDEX($A268:$P268,MATCH(Settings!$B$8,$A$1:$P$1,0))&amp;""),""),15,2)),VALUE(MID(IFERROR(TRIM(INDEX($A268:$P268,MATCH(Settings!$B$8,$A$1:$P$1,0))&amp;""),""),18,2)))),"")),""))</f>
        <v/>
      </c>
      <c r="V268" s="22">
        <f>IF(ISNUMBER($U268),DATE(YEAR($U268),MONTH($U268),1),"")</f>
        <v/>
      </c>
      <c r="W268" s="23">
        <f>IF(IFERROR(TRIM(INDEX($A268:$P268,MATCH(Settings!$B$10,$A$1:$P$1,0))&amp;""),"")&lt;&gt;"",IFERROR(TRIM(INDEX($A268:$P268,MATCH(Settings!$B$10,$A$1:$P$1,0))&amp;""),""),IFERROR(TRIM(INDEX($A268:$P268,MATCH(Settings!$B$11,$A$1:$P$1,0))&amp;""),""))</f>
        <v/>
      </c>
      <c r="X268" s="23">
        <f>IFERROR(TRIM(INDEX($A268:$P268,MATCH(Settings!$B$11,$A$1:$P$1,0))&amp;""),"")</f>
        <v/>
      </c>
      <c r="Y268" s="23">
        <f>IFERROR(TRIM(INDEX($A268:$P268,MATCH(Settings!$B$12,$A$1:$P$1,0))&amp;""),"")</f>
        <v/>
      </c>
      <c r="Z268" s="23">
        <f>IFERROR(TRIM(INDEX($A268:$P268,MATCH(Settings!$B$15,$A$1:$P$1,0))&amp;""),"")</f>
        <v/>
      </c>
      <c r="AA268" s="24">
        <f>IFERROR(IF(TRIM(INDEX($A268:$P268,MATCH(Settings!$B$13,$A$1:$P$1,0))&amp;"")="","",VALUE(TRIM(INDEX($A268:$P268,MATCH(Settings!$B$13,$A$1:$P$1,0))&amp;""))),"")</f>
        <v/>
      </c>
      <c r="AB268" s="24">
        <f>IF(NOT(ISNUMBER($AA268)),"",IF(TRIM($R268&amp;"")="Yes",$AA268,0))</f>
        <v/>
      </c>
      <c r="AC268" s="25">
        <f>IF(OR(NOT(ISNUMBER($AB268)),NOT(ISNUMBER(Settings!$D$2))),"",$AB268*Settings!$D$2)</f>
        <v/>
      </c>
      <c r="AD268" s="23">
        <f>IF(AND($AE268="",IFERROR(TRIM(INDEX($A268:$P268,MATCH(Settings!$B$13,$A$1:$P$1,0))&amp;""),"")=""),"",IF((IF($AE268="","; no name or email","")&amp;IF(IFERROR(TRIM(INDEX($A268:$P268,MATCH(Settings!$B$13,$A$1:$P$1,0))&amp;""),"")="","; no hours",IF(NOT(ISNUMBER($AA268)),"; hours not a number",IF($AA268&lt;=0,"; hours zero or less",IF(AND(ISNUMBER(Settings!$D$3),$AA268&gt;Settings!$D$3),"; over "&amp;Settings!$D$3&amp;" hours",""))))&amp;IF(NOT(ISNUMBER($U268)),"; no date",IF($U268&gt;TODAY(),"; date in the future",""))&amp;IF(AND($AE268&lt;&gt;"",ISNUMBER($U268)),IF(COUNTIFS($AE$2:$AE$1001,$AE268,$U$2:$U$1001,$U268,$Y$2:$Y$1001,$Y268)&gt;1,"; possible duplicate",""),""))="","OK",MID(IF($AE268="","; no name or email","")&amp;IF(IFERROR(TRIM(INDEX($A268:$P268,MATCH(Settings!$B$13,$A$1:$P$1,0))&amp;""),"")="","; no hours",IF(NOT(ISNUMBER($AA268)),"; hours not a number",IF($AA268&lt;=0,"; hours zero or less",IF(AND(ISNUMBER(Settings!$D$3),$AA268&gt;Settings!$D$3),"; over "&amp;Settings!$D$3&amp;" hours",""))))&amp;IF(NOT(ISNUMBER($U268)),"; no date",IF($U268&gt;TODAY(),"; date in the future",""))&amp;IF(AND($AE268&lt;&gt;"",ISNUMBER($U268)),IF(COUNTIFS($AE$2:$AE$1001,$AE268,$U$2:$U$1001,$U268,$Y$2:$Y$1001,$Y268)&gt;1,"; possible duplicate",""),""),3,300)))</f>
        <v/>
      </c>
      <c r="AE268" s="26">
        <f>IF(IFERROR(TRIM(INDEX($A268:$P268,MATCH(Settings!$B$11,$A$1:$P$1,0))&amp;""),"")&lt;&gt;"",LOWER(IFERROR(TRIM(INDEX($A268:$P268,MATCH(Settings!$B$11,$A$1:$P$1,0))&amp;""),"")),LOWER(IFERROR(TRIM(INDEX($A268:$P268,MATCH(Settings!$B$10,$A$1:$P$1,0))&amp;""),"")))</f>
        <v/>
      </c>
      <c r="AF268" s="26">
        <f>IF($AE268="","",IF(COUNTIF($AE$2:$AE268,$AE268)=1,MAX($AF$1:$AF267)+1,""))</f>
        <v/>
      </c>
      <c r="AG268" s="26">
        <f>IF(OR($AE268="",NOT(ISNUMBER($V268))),"",IF(COUNTIFS($AE$2:$AE268,$AE268,$V$2:$V268,$V268)=1,1,0))</f>
        <v/>
      </c>
      <c r="AH268" s="26">
        <f>IF(ISNUMBER($U268),$U268,0)</f>
        <v/>
      </c>
    </row>
    <row r="269">
      <c r="R269" s="27" t="n"/>
      <c r="S269" s="27" t="n"/>
      <c r="U269" s="21">
        <f>IF(ISNUMBER(IFERROR(IF(TRIM(INDEX($A269:$P269,MATCH(Settings!$B$9,$A$1:$P$1,0))&amp;"")="","",IF(ISNUMBER(INDEX($A269:$P269,MATCH(Settings!$B$9,$A$1:$P$1,0))),INT(INDEX($A269:$P269,MATCH(Settings!$B$9,$A$1:$P$1,0))),DATE(VALUE(LEFT(INDEX($A269:$P269,MATCH(Settings!$B$9,$A$1:$P$1,0)),4)),VALUE(MID(INDEX($A269:$P269,MATCH(Settings!$B$9,$A$1:$P$1,0)),6,2)),VALUE(MID(INDEX($A269:$P269,MATCH(Settings!$B$9,$A$1:$P$1,0)),9,2))))),"")),IFERROR(IF(TRIM(INDEX($A269:$P269,MATCH(Settings!$B$9,$A$1:$P$1,0))&amp;"")="","",IF(ISNUMBER(INDEX($A269:$P269,MATCH(Settings!$B$9,$A$1:$P$1,0))),INT(INDEX($A269:$P269,MATCH(Settings!$B$9,$A$1:$P$1,0))),DATE(VALUE(LEFT(INDEX($A269:$P269,MATCH(Settings!$B$9,$A$1:$P$1,0)),4)),VALUE(MID(INDEX($A269:$P269,MATCH(Settings!$B$9,$A$1:$P$1,0)),6,2)),VALUE(MID(INDEX($A269:$P269,MATCH(Settings!$B$9,$A$1:$P$1,0)),9,2))))),""),IFERROR(INT(IFERROR(IF(ISNUMBER(INDEX($A269:$P269,MATCH(Settings!$B$8,$A$1:$P$1,0))),INDEX($A269:$P269,MATCH(Settings!$B$8,$A$1:$P$1,0)),DATE(VALUE(LEFT(IFERROR(TRIM(INDEX($A269:$P269,MATCH(Settings!$B$8,$A$1:$P$1,0))&amp;""),""),4)),VALUE(MID(IFERROR(TRIM(INDEX($A269:$P269,MATCH(Settings!$B$8,$A$1:$P$1,0))&amp;""),""),6,2)),VALUE(MID(IFERROR(TRIM(INDEX($A269:$P269,MATCH(Settings!$B$8,$A$1:$P$1,0))&amp;""),""),9,2)))+TIME(VALUE(MID(IFERROR(TRIM(INDEX($A269:$P269,MATCH(Settings!$B$8,$A$1:$P$1,0))&amp;""),""),12,2)),VALUE(MID(IFERROR(TRIM(INDEX($A269:$P269,MATCH(Settings!$B$8,$A$1:$P$1,0))&amp;""),""),15,2)),VALUE(MID(IFERROR(TRIM(INDEX($A269:$P269,MATCH(Settings!$B$8,$A$1:$P$1,0))&amp;""),""),18,2)))),"")),""))</f>
        <v/>
      </c>
      <c r="V269" s="22">
        <f>IF(ISNUMBER($U269),DATE(YEAR($U269),MONTH($U269),1),"")</f>
        <v/>
      </c>
      <c r="W269" s="23">
        <f>IF(IFERROR(TRIM(INDEX($A269:$P269,MATCH(Settings!$B$10,$A$1:$P$1,0))&amp;""),"")&lt;&gt;"",IFERROR(TRIM(INDEX($A269:$P269,MATCH(Settings!$B$10,$A$1:$P$1,0))&amp;""),""),IFERROR(TRIM(INDEX($A269:$P269,MATCH(Settings!$B$11,$A$1:$P$1,0))&amp;""),""))</f>
        <v/>
      </c>
      <c r="X269" s="23">
        <f>IFERROR(TRIM(INDEX($A269:$P269,MATCH(Settings!$B$11,$A$1:$P$1,0))&amp;""),"")</f>
        <v/>
      </c>
      <c r="Y269" s="23">
        <f>IFERROR(TRIM(INDEX($A269:$P269,MATCH(Settings!$B$12,$A$1:$P$1,0))&amp;""),"")</f>
        <v/>
      </c>
      <c r="Z269" s="23">
        <f>IFERROR(TRIM(INDEX($A269:$P269,MATCH(Settings!$B$15,$A$1:$P$1,0))&amp;""),"")</f>
        <v/>
      </c>
      <c r="AA269" s="24">
        <f>IFERROR(IF(TRIM(INDEX($A269:$P269,MATCH(Settings!$B$13,$A$1:$P$1,0))&amp;"")="","",VALUE(TRIM(INDEX($A269:$P269,MATCH(Settings!$B$13,$A$1:$P$1,0))&amp;""))),"")</f>
        <v/>
      </c>
      <c r="AB269" s="24">
        <f>IF(NOT(ISNUMBER($AA269)),"",IF(TRIM($R269&amp;"")="Yes",$AA269,0))</f>
        <v/>
      </c>
      <c r="AC269" s="25">
        <f>IF(OR(NOT(ISNUMBER($AB269)),NOT(ISNUMBER(Settings!$D$2))),"",$AB269*Settings!$D$2)</f>
        <v/>
      </c>
      <c r="AD269" s="23">
        <f>IF(AND($AE269="",IFERROR(TRIM(INDEX($A269:$P269,MATCH(Settings!$B$13,$A$1:$P$1,0))&amp;""),"")=""),"",IF((IF($AE269="","; no name or email","")&amp;IF(IFERROR(TRIM(INDEX($A269:$P269,MATCH(Settings!$B$13,$A$1:$P$1,0))&amp;""),"")="","; no hours",IF(NOT(ISNUMBER($AA269)),"; hours not a number",IF($AA269&lt;=0,"; hours zero or less",IF(AND(ISNUMBER(Settings!$D$3),$AA269&gt;Settings!$D$3),"; over "&amp;Settings!$D$3&amp;" hours",""))))&amp;IF(NOT(ISNUMBER($U269)),"; no date",IF($U269&gt;TODAY(),"; date in the future",""))&amp;IF(AND($AE269&lt;&gt;"",ISNUMBER($U269)),IF(COUNTIFS($AE$2:$AE$1001,$AE269,$U$2:$U$1001,$U269,$Y$2:$Y$1001,$Y269)&gt;1,"; possible duplicate",""),""))="","OK",MID(IF($AE269="","; no name or email","")&amp;IF(IFERROR(TRIM(INDEX($A269:$P269,MATCH(Settings!$B$13,$A$1:$P$1,0))&amp;""),"")="","; no hours",IF(NOT(ISNUMBER($AA269)),"; hours not a number",IF($AA269&lt;=0,"; hours zero or less",IF(AND(ISNUMBER(Settings!$D$3),$AA269&gt;Settings!$D$3),"; over "&amp;Settings!$D$3&amp;" hours",""))))&amp;IF(NOT(ISNUMBER($U269)),"; no date",IF($U269&gt;TODAY(),"; date in the future",""))&amp;IF(AND($AE269&lt;&gt;"",ISNUMBER($U269)),IF(COUNTIFS($AE$2:$AE$1001,$AE269,$U$2:$U$1001,$U269,$Y$2:$Y$1001,$Y269)&gt;1,"; possible duplicate",""),""),3,300)))</f>
        <v/>
      </c>
      <c r="AE269" s="26">
        <f>IF(IFERROR(TRIM(INDEX($A269:$P269,MATCH(Settings!$B$11,$A$1:$P$1,0))&amp;""),"")&lt;&gt;"",LOWER(IFERROR(TRIM(INDEX($A269:$P269,MATCH(Settings!$B$11,$A$1:$P$1,0))&amp;""),"")),LOWER(IFERROR(TRIM(INDEX($A269:$P269,MATCH(Settings!$B$10,$A$1:$P$1,0))&amp;""),"")))</f>
        <v/>
      </c>
      <c r="AF269" s="26">
        <f>IF($AE269="","",IF(COUNTIF($AE$2:$AE269,$AE269)=1,MAX($AF$1:$AF268)+1,""))</f>
        <v/>
      </c>
      <c r="AG269" s="26">
        <f>IF(OR($AE269="",NOT(ISNUMBER($V269))),"",IF(COUNTIFS($AE$2:$AE269,$AE269,$V$2:$V269,$V269)=1,1,0))</f>
        <v/>
      </c>
      <c r="AH269" s="26">
        <f>IF(ISNUMBER($U269),$U269,0)</f>
        <v/>
      </c>
    </row>
    <row r="270">
      <c r="R270" s="27" t="n"/>
      <c r="S270" s="27" t="n"/>
      <c r="U270" s="21">
        <f>IF(ISNUMBER(IFERROR(IF(TRIM(INDEX($A270:$P270,MATCH(Settings!$B$9,$A$1:$P$1,0))&amp;"")="","",IF(ISNUMBER(INDEX($A270:$P270,MATCH(Settings!$B$9,$A$1:$P$1,0))),INT(INDEX($A270:$P270,MATCH(Settings!$B$9,$A$1:$P$1,0))),DATE(VALUE(LEFT(INDEX($A270:$P270,MATCH(Settings!$B$9,$A$1:$P$1,0)),4)),VALUE(MID(INDEX($A270:$P270,MATCH(Settings!$B$9,$A$1:$P$1,0)),6,2)),VALUE(MID(INDEX($A270:$P270,MATCH(Settings!$B$9,$A$1:$P$1,0)),9,2))))),"")),IFERROR(IF(TRIM(INDEX($A270:$P270,MATCH(Settings!$B$9,$A$1:$P$1,0))&amp;"")="","",IF(ISNUMBER(INDEX($A270:$P270,MATCH(Settings!$B$9,$A$1:$P$1,0))),INT(INDEX($A270:$P270,MATCH(Settings!$B$9,$A$1:$P$1,0))),DATE(VALUE(LEFT(INDEX($A270:$P270,MATCH(Settings!$B$9,$A$1:$P$1,0)),4)),VALUE(MID(INDEX($A270:$P270,MATCH(Settings!$B$9,$A$1:$P$1,0)),6,2)),VALUE(MID(INDEX($A270:$P270,MATCH(Settings!$B$9,$A$1:$P$1,0)),9,2))))),""),IFERROR(INT(IFERROR(IF(ISNUMBER(INDEX($A270:$P270,MATCH(Settings!$B$8,$A$1:$P$1,0))),INDEX($A270:$P270,MATCH(Settings!$B$8,$A$1:$P$1,0)),DATE(VALUE(LEFT(IFERROR(TRIM(INDEX($A270:$P270,MATCH(Settings!$B$8,$A$1:$P$1,0))&amp;""),""),4)),VALUE(MID(IFERROR(TRIM(INDEX($A270:$P270,MATCH(Settings!$B$8,$A$1:$P$1,0))&amp;""),""),6,2)),VALUE(MID(IFERROR(TRIM(INDEX($A270:$P270,MATCH(Settings!$B$8,$A$1:$P$1,0))&amp;""),""),9,2)))+TIME(VALUE(MID(IFERROR(TRIM(INDEX($A270:$P270,MATCH(Settings!$B$8,$A$1:$P$1,0))&amp;""),""),12,2)),VALUE(MID(IFERROR(TRIM(INDEX($A270:$P270,MATCH(Settings!$B$8,$A$1:$P$1,0))&amp;""),""),15,2)),VALUE(MID(IFERROR(TRIM(INDEX($A270:$P270,MATCH(Settings!$B$8,$A$1:$P$1,0))&amp;""),""),18,2)))),"")),""))</f>
        <v/>
      </c>
      <c r="V270" s="22">
        <f>IF(ISNUMBER($U270),DATE(YEAR($U270),MONTH($U270),1),"")</f>
        <v/>
      </c>
      <c r="W270" s="23">
        <f>IF(IFERROR(TRIM(INDEX($A270:$P270,MATCH(Settings!$B$10,$A$1:$P$1,0))&amp;""),"")&lt;&gt;"",IFERROR(TRIM(INDEX($A270:$P270,MATCH(Settings!$B$10,$A$1:$P$1,0))&amp;""),""),IFERROR(TRIM(INDEX($A270:$P270,MATCH(Settings!$B$11,$A$1:$P$1,0))&amp;""),""))</f>
        <v/>
      </c>
      <c r="X270" s="23">
        <f>IFERROR(TRIM(INDEX($A270:$P270,MATCH(Settings!$B$11,$A$1:$P$1,0))&amp;""),"")</f>
        <v/>
      </c>
      <c r="Y270" s="23">
        <f>IFERROR(TRIM(INDEX($A270:$P270,MATCH(Settings!$B$12,$A$1:$P$1,0))&amp;""),"")</f>
        <v/>
      </c>
      <c r="Z270" s="23">
        <f>IFERROR(TRIM(INDEX($A270:$P270,MATCH(Settings!$B$15,$A$1:$P$1,0))&amp;""),"")</f>
        <v/>
      </c>
      <c r="AA270" s="24">
        <f>IFERROR(IF(TRIM(INDEX($A270:$P270,MATCH(Settings!$B$13,$A$1:$P$1,0))&amp;"")="","",VALUE(TRIM(INDEX($A270:$P270,MATCH(Settings!$B$13,$A$1:$P$1,0))&amp;""))),"")</f>
        <v/>
      </c>
      <c r="AB270" s="24">
        <f>IF(NOT(ISNUMBER($AA270)),"",IF(TRIM($R270&amp;"")="Yes",$AA270,0))</f>
        <v/>
      </c>
      <c r="AC270" s="25">
        <f>IF(OR(NOT(ISNUMBER($AB270)),NOT(ISNUMBER(Settings!$D$2))),"",$AB270*Settings!$D$2)</f>
        <v/>
      </c>
      <c r="AD270" s="23">
        <f>IF(AND($AE270="",IFERROR(TRIM(INDEX($A270:$P270,MATCH(Settings!$B$13,$A$1:$P$1,0))&amp;""),"")=""),"",IF((IF($AE270="","; no name or email","")&amp;IF(IFERROR(TRIM(INDEX($A270:$P270,MATCH(Settings!$B$13,$A$1:$P$1,0))&amp;""),"")="","; no hours",IF(NOT(ISNUMBER($AA270)),"; hours not a number",IF($AA270&lt;=0,"; hours zero or less",IF(AND(ISNUMBER(Settings!$D$3),$AA270&gt;Settings!$D$3),"; over "&amp;Settings!$D$3&amp;" hours",""))))&amp;IF(NOT(ISNUMBER($U270)),"; no date",IF($U270&gt;TODAY(),"; date in the future",""))&amp;IF(AND($AE270&lt;&gt;"",ISNUMBER($U270)),IF(COUNTIFS($AE$2:$AE$1001,$AE270,$U$2:$U$1001,$U270,$Y$2:$Y$1001,$Y270)&gt;1,"; possible duplicate",""),""))="","OK",MID(IF($AE270="","; no name or email","")&amp;IF(IFERROR(TRIM(INDEX($A270:$P270,MATCH(Settings!$B$13,$A$1:$P$1,0))&amp;""),"")="","; no hours",IF(NOT(ISNUMBER($AA270)),"; hours not a number",IF($AA270&lt;=0,"; hours zero or less",IF(AND(ISNUMBER(Settings!$D$3),$AA270&gt;Settings!$D$3),"; over "&amp;Settings!$D$3&amp;" hours",""))))&amp;IF(NOT(ISNUMBER($U270)),"; no date",IF($U270&gt;TODAY(),"; date in the future",""))&amp;IF(AND($AE270&lt;&gt;"",ISNUMBER($U270)),IF(COUNTIFS($AE$2:$AE$1001,$AE270,$U$2:$U$1001,$U270,$Y$2:$Y$1001,$Y270)&gt;1,"; possible duplicate",""),""),3,300)))</f>
        <v/>
      </c>
      <c r="AE270" s="26">
        <f>IF(IFERROR(TRIM(INDEX($A270:$P270,MATCH(Settings!$B$11,$A$1:$P$1,0))&amp;""),"")&lt;&gt;"",LOWER(IFERROR(TRIM(INDEX($A270:$P270,MATCH(Settings!$B$11,$A$1:$P$1,0))&amp;""),"")),LOWER(IFERROR(TRIM(INDEX($A270:$P270,MATCH(Settings!$B$10,$A$1:$P$1,0))&amp;""),"")))</f>
        <v/>
      </c>
      <c r="AF270" s="26">
        <f>IF($AE270="","",IF(COUNTIF($AE$2:$AE270,$AE270)=1,MAX($AF$1:$AF269)+1,""))</f>
        <v/>
      </c>
      <c r="AG270" s="26">
        <f>IF(OR($AE270="",NOT(ISNUMBER($V270))),"",IF(COUNTIFS($AE$2:$AE270,$AE270,$V$2:$V270,$V270)=1,1,0))</f>
        <v/>
      </c>
      <c r="AH270" s="26">
        <f>IF(ISNUMBER($U270),$U270,0)</f>
        <v/>
      </c>
    </row>
    <row r="271">
      <c r="R271" s="27" t="n"/>
      <c r="S271" s="27" t="n"/>
      <c r="U271" s="21">
        <f>IF(ISNUMBER(IFERROR(IF(TRIM(INDEX($A271:$P271,MATCH(Settings!$B$9,$A$1:$P$1,0))&amp;"")="","",IF(ISNUMBER(INDEX($A271:$P271,MATCH(Settings!$B$9,$A$1:$P$1,0))),INT(INDEX($A271:$P271,MATCH(Settings!$B$9,$A$1:$P$1,0))),DATE(VALUE(LEFT(INDEX($A271:$P271,MATCH(Settings!$B$9,$A$1:$P$1,0)),4)),VALUE(MID(INDEX($A271:$P271,MATCH(Settings!$B$9,$A$1:$P$1,0)),6,2)),VALUE(MID(INDEX($A271:$P271,MATCH(Settings!$B$9,$A$1:$P$1,0)),9,2))))),"")),IFERROR(IF(TRIM(INDEX($A271:$P271,MATCH(Settings!$B$9,$A$1:$P$1,0))&amp;"")="","",IF(ISNUMBER(INDEX($A271:$P271,MATCH(Settings!$B$9,$A$1:$P$1,0))),INT(INDEX($A271:$P271,MATCH(Settings!$B$9,$A$1:$P$1,0))),DATE(VALUE(LEFT(INDEX($A271:$P271,MATCH(Settings!$B$9,$A$1:$P$1,0)),4)),VALUE(MID(INDEX($A271:$P271,MATCH(Settings!$B$9,$A$1:$P$1,0)),6,2)),VALUE(MID(INDEX($A271:$P271,MATCH(Settings!$B$9,$A$1:$P$1,0)),9,2))))),""),IFERROR(INT(IFERROR(IF(ISNUMBER(INDEX($A271:$P271,MATCH(Settings!$B$8,$A$1:$P$1,0))),INDEX($A271:$P271,MATCH(Settings!$B$8,$A$1:$P$1,0)),DATE(VALUE(LEFT(IFERROR(TRIM(INDEX($A271:$P271,MATCH(Settings!$B$8,$A$1:$P$1,0))&amp;""),""),4)),VALUE(MID(IFERROR(TRIM(INDEX($A271:$P271,MATCH(Settings!$B$8,$A$1:$P$1,0))&amp;""),""),6,2)),VALUE(MID(IFERROR(TRIM(INDEX($A271:$P271,MATCH(Settings!$B$8,$A$1:$P$1,0))&amp;""),""),9,2)))+TIME(VALUE(MID(IFERROR(TRIM(INDEX($A271:$P271,MATCH(Settings!$B$8,$A$1:$P$1,0))&amp;""),""),12,2)),VALUE(MID(IFERROR(TRIM(INDEX($A271:$P271,MATCH(Settings!$B$8,$A$1:$P$1,0))&amp;""),""),15,2)),VALUE(MID(IFERROR(TRIM(INDEX($A271:$P271,MATCH(Settings!$B$8,$A$1:$P$1,0))&amp;""),""),18,2)))),"")),""))</f>
        <v/>
      </c>
      <c r="V271" s="22">
        <f>IF(ISNUMBER($U271),DATE(YEAR($U271),MONTH($U271),1),"")</f>
        <v/>
      </c>
      <c r="W271" s="23">
        <f>IF(IFERROR(TRIM(INDEX($A271:$P271,MATCH(Settings!$B$10,$A$1:$P$1,0))&amp;""),"")&lt;&gt;"",IFERROR(TRIM(INDEX($A271:$P271,MATCH(Settings!$B$10,$A$1:$P$1,0))&amp;""),""),IFERROR(TRIM(INDEX($A271:$P271,MATCH(Settings!$B$11,$A$1:$P$1,0))&amp;""),""))</f>
        <v/>
      </c>
      <c r="X271" s="23">
        <f>IFERROR(TRIM(INDEX($A271:$P271,MATCH(Settings!$B$11,$A$1:$P$1,0))&amp;""),"")</f>
        <v/>
      </c>
      <c r="Y271" s="23">
        <f>IFERROR(TRIM(INDEX($A271:$P271,MATCH(Settings!$B$12,$A$1:$P$1,0))&amp;""),"")</f>
        <v/>
      </c>
      <c r="Z271" s="23">
        <f>IFERROR(TRIM(INDEX($A271:$P271,MATCH(Settings!$B$15,$A$1:$P$1,0))&amp;""),"")</f>
        <v/>
      </c>
      <c r="AA271" s="24">
        <f>IFERROR(IF(TRIM(INDEX($A271:$P271,MATCH(Settings!$B$13,$A$1:$P$1,0))&amp;"")="","",VALUE(TRIM(INDEX($A271:$P271,MATCH(Settings!$B$13,$A$1:$P$1,0))&amp;""))),"")</f>
        <v/>
      </c>
      <c r="AB271" s="24">
        <f>IF(NOT(ISNUMBER($AA271)),"",IF(TRIM($R271&amp;"")="Yes",$AA271,0))</f>
        <v/>
      </c>
      <c r="AC271" s="25">
        <f>IF(OR(NOT(ISNUMBER($AB271)),NOT(ISNUMBER(Settings!$D$2))),"",$AB271*Settings!$D$2)</f>
        <v/>
      </c>
      <c r="AD271" s="23">
        <f>IF(AND($AE271="",IFERROR(TRIM(INDEX($A271:$P271,MATCH(Settings!$B$13,$A$1:$P$1,0))&amp;""),"")=""),"",IF((IF($AE271="","; no name or email","")&amp;IF(IFERROR(TRIM(INDEX($A271:$P271,MATCH(Settings!$B$13,$A$1:$P$1,0))&amp;""),"")="","; no hours",IF(NOT(ISNUMBER($AA271)),"; hours not a number",IF($AA271&lt;=0,"; hours zero or less",IF(AND(ISNUMBER(Settings!$D$3),$AA271&gt;Settings!$D$3),"; over "&amp;Settings!$D$3&amp;" hours",""))))&amp;IF(NOT(ISNUMBER($U271)),"; no date",IF($U271&gt;TODAY(),"; date in the future",""))&amp;IF(AND($AE271&lt;&gt;"",ISNUMBER($U271)),IF(COUNTIFS($AE$2:$AE$1001,$AE271,$U$2:$U$1001,$U271,$Y$2:$Y$1001,$Y271)&gt;1,"; possible duplicate",""),""))="","OK",MID(IF($AE271="","; no name or email","")&amp;IF(IFERROR(TRIM(INDEX($A271:$P271,MATCH(Settings!$B$13,$A$1:$P$1,0))&amp;""),"")="","; no hours",IF(NOT(ISNUMBER($AA271)),"; hours not a number",IF($AA271&lt;=0,"; hours zero or less",IF(AND(ISNUMBER(Settings!$D$3),$AA271&gt;Settings!$D$3),"; over "&amp;Settings!$D$3&amp;" hours",""))))&amp;IF(NOT(ISNUMBER($U271)),"; no date",IF($U271&gt;TODAY(),"; date in the future",""))&amp;IF(AND($AE271&lt;&gt;"",ISNUMBER($U271)),IF(COUNTIFS($AE$2:$AE$1001,$AE271,$U$2:$U$1001,$U271,$Y$2:$Y$1001,$Y271)&gt;1,"; possible duplicate",""),""),3,300)))</f>
        <v/>
      </c>
      <c r="AE271" s="26">
        <f>IF(IFERROR(TRIM(INDEX($A271:$P271,MATCH(Settings!$B$11,$A$1:$P$1,0))&amp;""),"")&lt;&gt;"",LOWER(IFERROR(TRIM(INDEX($A271:$P271,MATCH(Settings!$B$11,$A$1:$P$1,0))&amp;""),"")),LOWER(IFERROR(TRIM(INDEX($A271:$P271,MATCH(Settings!$B$10,$A$1:$P$1,0))&amp;""),"")))</f>
        <v/>
      </c>
      <c r="AF271" s="26">
        <f>IF($AE271="","",IF(COUNTIF($AE$2:$AE271,$AE271)=1,MAX($AF$1:$AF270)+1,""))</f>
        <v/>
      </c>
      <c r="AG271" s="26">
        <f>IF(OR($AE271="",NOT(ISNUMBER($V271))),"",IF(COUNTIFS($AE$2:$AE271,$AE271,$V$2:$V271,$V271)=1,1,0))</f>
        <v/>
      </c>
      <c r="AH271" s="26">
        <f>IF(ISNUMBER($U271),$U271,0)</f>
        <v/>
      </c>
    </row>
    <row r="272">
      <c r="R272" s="27" t="n"/>
      <c r="S272" s="27" t="n"/>
      <c r="U272" s="21">
        <f>IF(ISNUMBER(IFERROR(IF(TRIM(INDEX($A272:$P272,MATCH(Settings!$B$9,$A$1:$P$1,0))&amp;"")="","",IF(ISNUMBER(INDEX($A272:$P272,MATCH(Settings!$B$9,$A$1:$P$1,0))),INT(INDEX($A272:$P272,MATCH(Settings!$B$9,$A$1:$P$1,0))),DATE(VALUE(LEFT(INDEX($A272:$P272,MATCH(Settings!$B$9,$A$1:$P$1,0)),4)),VALUE(MID(INDEX($A272:$P272,MATCH(Settings!$B$9,$A$1:$P$1,0)),6,2)),VALUE(MID(INDEX($A272:$P272,MATCH(Settings!$B$9,$A$1:$P$1,0)),9,2))))),"")),IFERROR(IF(TRIM(INDEX($A272:$P272,MATCH(Settings!$B$9,$A$1:$P$1,0))&amp;"")="","",IF(ISNUMBER(INDEX($A272:$P272,MATCH(Settings!$B$9,$A$1:$P$1,0))),INT(INDEX($A272:$P272,MATCH(Settings!$B$9,$A$1:$P$1,0))),DATE(VALUE(LEFT(INDEX($A272:$P272,MATCH(Settings!$B$9,$A$1:$P$1,0)),4)),VALUE(MID(INDEX($A272:$P272,MATCH(Settings!$B$9,$A$1:$P$1,0)),6,2)),VALUE(MID(INDEX($A272:$P272,MATCH(Settings!$B$9,$A$1:$P$1,0)),9,2))))),""),IFERROR(INT(IFERROR(IF(ISNUMBER(INDEX($A272:$P272,MATCH(Settings!$B$8,$A$1:$P$1,0))),INDEX($A272:$P272,MATCH(Settings!$B$8,$A$1:$P$1,0)),DATE(VALUE(LEFT(IFERROR(TRIM(INDEX($A272:$P272,MATCH(Settings!$B$8,$A$1:$P$1,0))&amp;""),""),4)),VALUE(MID(IFERROR(TRIM(INDEX($A272:$P272,MATCH(Settings!$B$8,$A$1:$P$1,0))&amp;""),""),6,2)),VALUE(MID(IFERROR(TRIM(INDEX($A272:$P272,MATCH(Settings!$B$8,$A$1:$P$1,0))&amp;""),""),9,2)))+TIME(VALUE(MID(IFERROR(TRIM(INDEX($A272:$P272,MATCH(Settings!$B$8,$A$1:$P$1,0))&amp;""),""),12,2)),VALUE(MID(IFERROR(TRIM(INDEX($A272:$P272,MATCH(Settings!$B$8,$A$1:$P$1,0))&amp;""),""),15,2)),VALUE(MID(IFERROR(TRIM(INDEX($A272:$P272,MATCH(Settings!$B$8,$A$1:$P$1,0))&amp;""),""),18,2)))),"")),""))</f>
        <v/>
      </c>
      <c r="V272" s="22">
        <f>IF(ISNUMBER($U272),DATE(YEAR($U272),MONTH($U272),1),"")</f>
        <v/>
      </c>
      <c r="W272" s="23">
        <f>IF(IFERROR(TRIM(INDEX($A272:$P272,MATCH(Settings!$B$10,$A$1:$P$1,0))&amp;""),"")&lt;&gt;"",IFERROR(TRIM(INDEX($A272:$P272,MATCH(Settings!$B$10,$A$1:$P$1,0))&amp;""),""),IFERROR(TRIM(INDEX($A272:$P272,MATCH(Settings!$B$11,$A$1:$P$1,0))&amp;""),""))</f>
        <v/>
      </c>
      <c r="X272" s="23">
        <f>IFERROR(TRIM(INDEX($A272:$P272,MATCH(Settings!$B$11,$A$1:$P$1,0))&amp;""),"")</f>
        <v/>
      </c>
      <c r="Y272" s="23">
        <f>IFERROR(TRIM(INDEX($A272:$P272,MATCH(Settings!$B$12,$A$1:$P$1,0))&amp;""),"")</f>
        <v/>
      </c>
      <c r="Z272" s="23">
        <f>IFERROR(TRIM(INDEX($A272:$P272,MATCH(Settings!$B$15,$A$1:$P$1,0))&amp;""),"")</f>
        <v/>
      </c>
      <c r="AA272" s="24">
        <f>IFERROR(IF(TRIM(INDEX($A272:$P272,MATCH(Settings!$B$13,$A$1:$P$1,0))&amp;"")="","",VALUE(TRIM(INDEX($A272:$P272,MATCH(Settings!$B$13,$A$1:$P$1,0))&amp;""))),"")</f>
        <v/>
      </c>
      <c r="AB272" s="24">
        <f>IF(NOT(ISNUMBER($AA272)),"",IF(TRIM($R272&amp;"")="Yes",$AA272,0))</f>
        <v/>
      </c>
      <c r="AC272" s="25">
        <f>IF(OR(NOT(ISNUMBER($AB272)),NOT(ISNUMBER(Settings!$D$2))),"",$AB272*Settings!$D$2)</f>
        <v/>
      </c>
      <c r="AD272" s="23">
        <f>IF(AND($AE272="",IFERROR(TRIM(INDEX($A272:$P272,MATCH(Settings!$B$13,$A$1:$P$1,0))&amp;""),"")=""),"",IF((IF($AE272="","; no name or email","")&amp;IF(IFERROR(TRIM(INDEX($A272:$P272,MATCH(Settings!$B$13,$A$1:$P$1,0))&amp;""),"")="","; no hours",IF(NOT(ISNUMBER($AA272)),"; hours not a number",IF($AA272&lt;=0,"; hours zero or less",IF(AND(ISNUMBER(Settings!$D$3),$AA272&gt;Settings!$D$3),"; over "&amp;Settings!$D$3&amp;" hours",""))))&amp;IF(NOT(ISNUMBER($U272)),"; no date",IF($U272&gt;TODAY(),"; date in the future",""))&amp;IF(AND($AE272&lt;&gt;"",ISNUMBER($U272)),IF(COUNTIFS($AE$2:$AE$1001,$AE272,$U$2:$U$1001,$U272,$Y$2:$Y$1001,$Y272)&gt;1,"; possible duplicate",""),""))="","OK",MID(IF($AE272="","; no name or email","")&amp;IF(IFERROR(TRIM(INDEX($A272:$P272,MATCH(Settings!$B$13,$A$1:$P$1,0))&amp;""),"")="","; no hours",IF(NOT(ISNUMBER($AA272)),"; hours not a number",IF($AA272&lt;=0,"; hours zero or less",IF(AND(ISNUMBER(Settings!$D$3),$AA272&gt;Settings!$D$3),"; over "&amp;Settings!$D$3&amp;" hours",""))))&amp;IF(NOT(ISNUMBER($U272)),"; no date",IF($U272&gt;TODAY(),"; date in the future",""))&amp;IF(AND($AE272&lt;&gt;"",ISNUMBER($U272)),IF(COUNTIFS($AE$2:$AE$1001,$AE272,$U$2:$U$1001,$U272,$Y$2:$Y$1001,$Y272)&gt;1,"; possible duplicate",""),""),3,300)))</f>
        <v/>
      </c>
      <c r="AE272" s="26">
        <f>IF(IFERROR(TRIM(INDEX($A272:$P272,MATCH(Settings!$B$11,$A$1:$P$1,0))&amp;""),"")&lt;&gt;"",LOWER(IFERROR(TRIM(INDEX($A272:$P272,MATCH(Settings!$B$11,$A$1:$P$1,0))&amp;""),"")),LOWER(IFERROR(TRIM(INDEX($A272:$P272,MATCH(Settings!$B$10,$A$1:$P$1,0))&amp;""),"")))</f>
        <v/>
      </c>
      <c r="AF272" s="26">
        <f>IF($AE272="","",IF(COUNTIF($AE$2:$AE272,$AE272)=1,MAX($AF$1:$AF271)+1,""))</f>
        <v/>
      </c>
      <c r="AG272" s="26">
        <f>IF(OR($AE272="",NOT(ISNUMBER($V272))),"",IF(COUNTIFS($AE$2:$AE272,$AE272,$V$2:$V272,$V272)=1,1,0))</f>
        <v/>
      </c>
      <c r="AH272" s="26">
        <f>IF(ISNUMBER($U272),$U272,0)</f>
        <v/>
      </c>
    </row>
    <row r="273">
      <c r="R273" s="27" t="n"/>
      <c r="S273" s="27" t="n"/>
      <c r="U273" s="21">
        <f>IF(ISNUMBER(IFERROR(IF(TRIM(INDEX($A273:$P273,MATCH(Settings!$B$9,$A$1:$P$1,0))&amp;"")="","",IF(ISNUMBER(INDEX($A273:$P273,MATCH(Settings!$B$9,$A$1:$P$1,0))),INT(INDEX($A273:$P273,MATCH(Settings!$B$9,$A$1:$P$1,0))),DATE(VALUE(LEFT(INDEX($A273:$P273,MATCH(Settings!$B$9,$A$1:$P$1,0)),4)),VALUE(MID(INDEX($A273:$P273,MATCH(Settings!$B$9,$A$1:$P$1,0)),6,2)),VALUE(MID(INDEX($A273:$P273,MATCH(Settings!$B$9,$A$1:$P$1,0)),9,2))))),"")),IFERROR(IF(TRIM(INDEX($A273:$P273,MATCH(Settings!$B$9,$A$1:$P$1,0))&amp;"")="","",IF(ISNUMBER(INDEX($A273:$P273,MATCH(Settings!$B$9,$A$1:$P$1,0))),INT(INDEX($A273:$P273,MATCH(Settings!$B$9,$A$1:$P$1,0))),DATE(VALUE(LEFT(INDEX($A273:$P273,MATCH(Settings!$B$9,$A$1:$P$1,0)),4)),VALUE(MID(INDEX($A273:$P273,MATCH(Settings!$B$9,$A$1:$P$1,0)),6,2)),VALUE(MID(INDEX($A273:$P273,MATCH(Settings!$B$9,$A$1:$P$1,0)),9,2))))),""),IFERROR(INT(IFERROR(IF(ISNUMBER(INDEX($A273:$P273,MATCH(Settings!$B$8,$A$1:$P$1,0))),INDEX($A273:$P273,MATCH(Settings!$B$8,$A$1:$P$1,0)),DATE(VALUE(LEFT(IFERROR(TRIM(INDEX($A273:$P273,MATCH(Settings!$B$8,$A$1:$P$1,0))&amp;""),""),4)),VALUE(MID(IFERROR(TRIM(INDEX($A273:$P273,MATCH(Settings!$B$8,$A$1:$P$1,0))&amp;""),""),6,2)),VALUE(MID(IFERROR(TRIM(INDEX($A273:$P273,MATCH(Settings!$B$8,$A$1:$P$1,0))&amp;""),""),9,2)))+TIME(VALUE(MID(IFERROR(TRIM(INDEX($A273:$P273,MATCH(Settings!$B$8,$A$1:$P$1,0))&amp;""),""),12,2)),VALUE(MID(IFERROR(TRIM(INDEX($A273:$P273,MATCH(Settings!$B$8,$A$1:$P$1,0))&amp;""),""),15,2)),VALUE(MID(IFERROR(TRIM(INDEX($A273:$P273,MATCH(Settings!$B$8,$A$1:$P$1,0))&amp;""),""),18,2)))),"")),""))</f>
        <v/>
      </c>
      <c r="V273" s="22">
        <f>IF(ISNUMBER($U273),DATE(YEAR($U273),MONTH($U273),1),"")</f>
        <v/>
      </c>
      <c r="W273" s="23">
        <f>IF(IFERROR(TRIM(INDEX($A273:$P273,MATCH(Settings!$B$10,$A$1:$P$1,0))&amp;""),"")&lt;&gt;"",IFERROR(TRIM(INDEX($A273:$P273,MATCH(Settings!$B$10,$A$1:$P$1,0))&amp;""),""),IFERROR(TRIM(INDEX($A273:$P273,MATCH(Settings!$B$11,$A$1:$P$1,0))&amp;""),""))</f>
        <v/>
      </c>
      <c r="X273" s="23">
        <f>IFERROR(TRIM(INDEX($A273:$P273,MATCH(Settings!$B$11,$A$1:$P$1,0))&amp;""),"")</f>
        <v/>
      </c>
      <c r="Y273" s="23">
        <f>IFERROR(TRIM(INDEX($A273:$P273,MATCH(Settings!$B$12,$A$1:$P$1,0))&amp;""),"")</f>
        <v/>
      </c>
      <c r="Z273" s="23">
        <f>IFERROR(TRIM(INDEX($A273:$P273,MATCH(Settings!$B$15,$A$1:$P$1,0))&amp;""),"")</f>
        <v/>
      </c>
      <c r="AA273" s="24">
        <f>IFERROR(IF(TRIM(INDEX($A273:$P273,MATCH(Settings!$B$13,$A$1:$P$1,0))&amp;"")="","",VALUE(TRIM(INDEX($A273:$P273,MATCH(Settings!$B$13,$A$1:$P$1,0))&amp;""))),"")</f>
        <v/>
      </c>
      <c r="AB273" s="24">
        <f>IF(NOT(ISNUMBER($AA273)),"",IF(TRIM($R273&amp;"")="Yes",$AA273,0))</f>
        <v/>
      </c>
      <c r="AC273" s="25">
        <f>IF(OR(NOT(ISNUMBER($AB273)),NOT(ISNUMBER(Settings!$D$2))),"",$AB273*Settings!$D$2)</f>
        <v/>
      </c>
      <c r="AD273" s="23">
        <f>IF(AND($AE273="",IFERROR(TRIM(INDEX($A273:$P273,MATCH(Settings!$B$13,$A$1:$P$1,0))&amp;""),"")=""),"",IF((IF($AE273="","; no name or email","")&amp;IF(IFERROR(TRIM(INDEX($A273:$P273,MATCH(Settings!$B$13,$A$1:$P$1,0))&amp;""),"")="","; no hours",IF(NOT(ISNUMBER($AA273)),"; hours not a number",IF($AA273&lt;=0,"; hours zero or less",IF(AND(ISNUMBER(Settings!$D$3),$AA273&gt;Settings!$D$3),"; over "&amp;Settings!$D$3&amp;" hours",""))))&amp;IF(NOT(ISNUMBER($U273)),"; no date",IF($U273&gt;TODAY(),"; date in the future",""))&amp;IF(AND($AE273&lt;&gt;"",ISNUMBER($U273)),IF(COUNTIFS($AE$2:$AE$1001,$AE273,$U$2:$U$1001,$U273,$Y$2:$Y$1001,$Y273)&gt;1,"; possible duplicate",""),""))="","OK",MID(IF($AE273="","; no name or email","")&amp;IF(IFERROR(TRIM(INDEX($A273:$P273,MATCH(Settings!$B$13,$A$1:$P$1,0))&amp;""),"")="","; no hours",IF(NOT(ISNUMBER($AA273)),"; hours not a number",IF($AA273&lt;=0,"; hours zero or less",IF(AND(ISNUMBER(Settings!$D$3),$AA273&gt;Settings!$D$3),"; over "&amp;Settings!$D$3&amp;" hours",""))))&amp;IF(NOT(ISNUMBER($U273)),"; no date",IF($U273&gt;TODAY(),"; date in the future",""))&amp;IF(AND($AE273&lt;&gt;"",ISNUMBER($U273)),IF(COUNTIFS($AE$2:$AE$1001,$AE273,$U$2:$U$1001,$U273,$Y$2:$Y$1001,$Y273)&gt;1,"; possible duplicate",""),""),3,300)))</f>
        <v/>
      </c>
      <c r="AE273" s="26">
        <f>IF(IFERROR(TRIM(INDEX($A273:$P273,MATCH(Settings!$B$11,$A$1:$P$1,0))&amp;""),"")&lt;&gt;"",LOWER(IFERROR(TRIM(INDEX($A273:$P273,MATCH(Settings!$B$11,$A$1:$P$1,0))&amp;""),"")),LOWER(IFERROR(TRIM(INDEX($A273:$P273,MATCH(Settings!$B$10,$A$1:$P$1,0))&amp;""),"")))</f>
        <v/>
      </c>
      <c r="AF273" s="26">
        <f>IF($AE273="","",IF(COUNTIF($AE$2:$AE273,$AE273)=1,MAX($AF$1:$AF272)+1,""))</f>
        <v/>
      </c>
      <c r="AG273" s="26">
        <f>IF(OR($AE273="",NOT(ISNUMBER($V273))),"",IF(COUNTIFS($AE$2:$AE273,$AE273,$V$2:$V273,$V273)=1,1,0))</f>
        <v/>
      </c>
      <c r="AH273" s="26">
        <f>IF(ISNUMBER($U273),$U273,0)</f>
        <v/>
      </c>
    </row>
    <row r="274">
      <c r="R274" s="27" t="n"/>
      <c r="S274" s="27" t="n"/>
      <c r="U274" s="21">
        <f>IF(ISNUMBER(IFERROR(IF(TRIM(INDEX($A274:$P274,MATCH(Settings!$B$9,$A$1:$P$1,0))&amp;"")="","",IF(ISNUMBER(INDEX($A274:$P274,MATCH(Settings!$B$9,$A$1:$P$1,0))),INT(INDEX($A274:$P274,MATCH(Settings!$B$9,$A$1:$P$1,0))),DATE(VALUE(LEFT(INDEX($A274:$P274,MATCH(Settings!$B$9,$A$1:$P$1,0)),4)),VALUE(MID(INDEX($A274:$P274,MATCH(Settings!$B$9,$A$1:$P$1,0)),6,2)),VALUE(MID(INDEX($A274:$P274,MATCH(Settings!$B$9,$A$1:$P$1,0)),9,2))))),"")),IFERROR(IF(TRIM(INDEX($A274:$P274,MATCH(Settings!$B$9,$A$1:$P$1,0))&amp;"")="","",IF(ISNUMBER(INDEX($A274:$P274,MATCH(Settings!$B$9,$A$1:$P$1,0))),INT(INDEX($A274:$P274,MATCH(Settings!$B$9,$A$1:$P$1,0))),DATE(VALUE(LEFT(INDEX($A274:$P274,MATCH(Settings!$B$9,$A$1:$P$1,0)),4)),VALUE(MID(INDEX($A274:$P274,MATCH(Settings!$B$9,$A$1:$P$1,0)),6,2)),VALUE(MID(INDEX($A274:$P274,MATCH(Settings!$B$9,$A$1:$P$1,0)),9,2))))),""),IFERROR(INT(IFERROR(IF(ISNUMBER(INDEX($A274:$P274,MATCH(Settings!$B$8,$A$1:$P$1,0))),INDEX($A274:$P274,MATCH(Settings!$B$8,$A$1:$P$1,0)),DATE(VALUE(LEFT(IFERROR(TRIM(INDEX($A274:$P274,MATCH(Settings!$B$8,$A$1:$P$1,0))&amp;""),""),4)),VALUE(MID(IFERROR(TRIM(INDEX($A274:$P274,MATCH(Settings!$B$8,$A$1:$P$1,0))&amp;""),""),6,2)),VALUE(MID(IFERROR(TRIM(INDEX($A274:$P274,MATCH(Settings!$B$8,$A$1:$P$1,0))&amp;""),""),9,2)))+TIME(VALUE(MID(IFERROR(TRIM(INDEX($A274:$P274,MATCH(Settings!$B$8,$A$1:$P$1,0))&amp;""),""),12,2)),VALUE(MID(IFERROR(TRIM(INDEX($A274:$P274,MATCH(Settings!$B$8,$A$1:$P$1,0))&amp;""),""),15,2)),VALUE(MID(IFERROR(TRIM(INDEX($A274:$P274,MATCH(Settings!$B$8,$A$1:$P$1,0))&amp;""),""),18,2)))),"")),""))</f>
        <v/>
      </c>
      <c r="V274" s="22">
        <f>IF(ISNUMBER($U274),DATE(YEAR($U274),MONTH($U274),1),"")</f>
        <v/>
      </c>
      <c r="W274" s="23">
        <f>IF(IFERROR(TRIM(INDEX($A274:$P274,MATCH(Settings!$B$10,$A$1:$P$1,0))&amp;""),"")&lt;&gt;"",IFERROR(TRIM(INDEX($A274:$P274,MATCH(Settings!$B$10,$A$1:$P$1,0))&amp;""),""),IFERROR(TRIM(INDEX($A274:$P274,MATCH(Settings!$B$11,$A$1:$P$1,0))&amp;""),""))</f>
        <v/>
      </c>
      <c r="X274" s="23">
        <f>IFERROR(TRIM(INDEX($A274:$P274,MATCH(Settings!$B$11,$A$1:$P$1,0))&amp;""),"")</f>
        <v/>
      </c>
      <c r="Y274" s="23">
        <f>IFERROR(TRIM(INDEX($A274:$P274,MATCH(Settings!$B$12,$A$1:$P$1,0))&amp;""),"")</f>
        <v/>
      </c>
      <c r="Z274" s="23">
        <f>IFERROR(TRIM(INDEX($A274:$P274,MATCH(Settings!$B$15,$A$1:$P$1,0))&amp;""),"")</f>
        <v/>
      </c>
      <c r="AA274" s="24">
        <f>IFERROR(IF(TRIM(INDEX($A274:$P274,MATCH(Settings!$B$13,$A$1:$P$1,0))&amp;"")="","",VALUE(TRIM(INDEX($A274:$P274,MATCH(Settings!$B$13,$A$1:$P$1,0))&amp;""))),"")</f>
        <v/>
      </c>
      <c r="AB274" s="24">
        <f>IF(NOT(ISNUMBER($AA274)),"",IF(TRIM($R274&amp;"")="Yes",$AA274,0))</f>
        <v/>
      </c>
      <c r="AC274" s="25">
        <f>IF(OR(NOT(ISNUMBER($AB274)),NOT(ISNUMBER(Settings!$D$2))),"",$AB274*Settings!$D$2)</f>
        <v/>
      </c>
      <c r="AD274" s="23">
        <f>IF(AND($AE274="",IFERROR(TRIM(INDEX($A274:$P274,MATCH(Settings!$B$13,$A$1:$P$1,0))&amp;""),"")=""),"",IF((IF($AE274="","; no name or email","")&amp;IF(IFERROR(TRIM(INDEX($A274:$P274,MATCH(Settings!$B$13,$A$1:$P$1,0))&amp;""),"")="","; no hours",IF(NOT(ISNUMBER($AA274)),"; hours not a number",IF($AA274&lt;=0,"; hours zero or less",IF(AND(ISNUMBER(Settings!$D$3),$AA274&gt;Settings!$D$3),"; over "&amp;Settings!$D$3&amp;" hours",""))))&amp;IF(NOT(ISNUMBER($U274)),"; no date",IF($U274&gt;TODAY(),"; date in the future",""))&amp;IF(AND($AE274&lt;&gt;"",ISNUMBER($U274)),IF(COUNTIFS($AE$2:$AE$1001,$AE274,$U$2:$U$1001,$U274,$Y$2:$Y$1001,$Y274)&gt;1,"; possible duplicate",""),""))="","OK",MID(IF($AE274="","; no name or email","")&amp;IF(IFERROR(TRIM(INDEX($A274:$P274,MATCH(Settings!$B$13,$A$1:$P$1,0))&amp;""),"")="","; no hours",IF(NOT(ISNUMBER($AA274)),"; hours not a number",IF($AA274&lt;=0,"; hours zero or less",IF(AND(ISNUMBER(Settings!$D$3),$AA274&gt;Settings!$D$3),"; over "&amp;Settings!$D$3&amp;" hours",""))))&amp;IF(NOT(ISNUMBER($U274)),"; no date",IF($U274&gt;TODAY(),"; date in the future",""))&amp;IF(AND($AE274&lt;&gt;"",ISNUMBER($U274)),IF(COUNTIFS($AE$2:$AE$1001,$AE274,$U$2:$U$1001,$U274,$Y$2:$Y$1001,$Y274)&gt;1,"; possible duplicate",""),""),3,300)))</f>
        <v/>
      </c>
      <c r="AE274" s="26">
        <f>IF(IFERROR(TRIM(INDEX($A274:$P274,MATCH(Settings!$B$11,$A$1:$P$1,0))&amp;""),"")&lt;&gt;"",LOWER(IFERROR(TRIM(INDEX($A274:$P274,MATCH(Settings!$B$11,$A$1:$P$1,0))&amp;""),"")),LOWER(IFERROR(TRIM(INDEX($A274:$P274,MATCH(Settings!$B$10,$A$1:$P$1,0))&amp;""),"")))</f>
        <v/>
      </c>
      <c r="AF274" s="26">
        <f>IF($AE274="","",IF(COUNTIF($AE$2:$AE274,$AE274)=1,MAX($AF$1:$AF273)+1,""))</f>
        <v/>
      </c>
      <c r="AG274" s="26">
        <f>IF(OR($AE274="",NOT(ISNUMBER($V274))),"",IF(COUNTIFS($AE$2:$AE274,$AE274,$V$2:$V274,$V274)=1,1,0))</f>
        <v/>
      </c>
      <c r="AH274" s="26">
        <f>IF(ISNUMBER($U274),$U274,0)</f>
        <v/>
      </c>
    </row>
    <row r="275">
      <c r="R275" s="27" t="n"/>
      <c r="S275" s="27" t="n"/>
      <c r="U275" s="21">
        <f>IF(ISNUMBER(IFERROR(IF(TRIM(INDEX($A275:$P275,MATCH(Settings!$B$9,$A$1:$P$1,0))&amp;"")="","",IF(ISNUMBER(INDEX($A275:$P275,MATCH(Settings!$B$9,$A$1:$P$1,0))),INT(INDEX($A275:$P275,MATCH(Settings!$B$9,$A$1:$P$1,0))),DATE(VALUE(LEFT(INDEX($A275:$P275,MATCH(Settings!$B$9,$A$1:$P$1,0)),4)),VALUE(MID(INDEX($A275:$P275,MATCH(Settings!$B$9,$A$1:$P$1,0)),6,2)),VALUE(MID(INDEX($A275:$P275,MATCH(Settings!$B$9,$A$1:$P$1,0)),9,2))))),"")),IFERROR(IF(TRIM(INDEX($A275:$P275,MATCH(Settings!$B$9,$A$1:$P$1,0))&amp;"")="","",IF(ISNUMBER(INDEX($A275:$P275,MATCH(Settings!$B$9,$A$1:$P$1,0))),INT(INDEX($A275:$P275,MATCH(Settings!$B$9,$A$1:$P$1,0))),DATE(VALUE(LEFT(INDEX($A275:$P275,MATCH(Settings!$B$9,$A$1:$P$1,0)),4)),VALUE(MID(INDEX($A275:$P275,MATCH(Settings!$B$9,$A$1:$P$1,0)),6,2)),VALUE(MID(INDEX($A275:$P275,MATCH(Settings!$B$9,$A$1:$P$1,0)),9,2))))),""),IFERROR(INT(IFERROR(IF(ISNUMBER(INDEX($A275:$P275,MATCH(Settings!$B$8,$A$1:$P$1,0))),INDEX($A275:$P275,MATCH(Settings!$B$8,$A$1:$P$1,0)),DATE(VALUE(LEFT(IFERROR(TRIM(INDEX($A275:$P275,MATCH(Settings!$B$8,$A$1:$P$1,0))&amp;""),""),4)),VALUE(MID(IFERROR(TRIM(INDEX($A275:$P275,MATCH(Settings!$B$8,$A$1:$P$1,0))&amp;""),""),6,2)),VALUE(MID(IFERROR(TRIM(INDEX($A275:$P275,MATCH(Settings!$B$8,$A$1:$P$1,0))&amp;""),""),9,2)))+TIME(VALUE(MID(IFERROR(TRIM(INDEX($A275:$P275,MATCH(Settings!$B$8,$A$1:$P$1,0))&amp;""),""),12,2)),VALUE(MID(IFERROR(TRIM(INDEX($A275:$P275,MATCH(Settings!$B$8,$A$1:$P$1,0))&amp;""),""),15,2)),VALUE(MID(IFERROR(TRIM(INDEX($A275:$P275,MATCH(Settings!$B$8,$A$1:$P$1,0))&amp;""),""),18,2)))),"")),""))</f>
        <v/>
      </c>
      <c r="V275" s="22">
        <f>IF(ISNUMBER($U275),DATE(YEAR($U275),MONTH($U275),1),"")</f>
        <v/>
      </c>
      <c r="W275" s="23">
        <f>IF(IFERROR(TRIM(INDEX($A275:$P275,MATCH(Settings!$B$10,$A$1:$P$1,0))&amp;""),"")&lt;&gt;"",IFERROR(TRIM(INDEX($A275:$P275,MATCH(Settings!$B$10,$A$1:$P$1,0))&amp;""),""),IFERROR(TRIM(INDEX($A275:$P275,MATCH(Settings!$B$11,$A$1:$P$1,0))&amp;""),""))</f>
        <v/>
      </c>
      <c r="X275" s="23">
        <f>IFERROR(TRIM(INDEX($A275:$P275,MATCH(Settings!$B$11,$A$1:$P$1,0))&amp;""),"")</f>
        <v/>
      </c>
      <c r="Y275" s="23">
        <f>IFERROR(TRIM(INDEX($A275:$P275,MATCH(Settings!$B$12,$A$1:$P$1,0))&amp;""),"")</f>
        <v/>
      </c>
      <c r="Z275" s="23">
        <f>IFERROR(TRIM(INDEX($A275:$P275,MATCH(Settings!$B$15,$A$1:$P$1,0))&amp;""),"")</f>
        <v/>
      </c>
      <c r="AA275" s="24">
        <f>IFERROR(IF(TRIM(INDEX($A275:$P275,MATCH(Settings!$B$13,$A$1:$P$1,0))&amp;"")="","",VALUE(TRIM(INDEX($A275:$P275,MATCH(Settings!$B$13,$A$1:$P$1,0))&amp;""))),"")</f>
        <v/>
      </c>
      <c r="AB275" s="24">
        <f>IF(NOT(ISNUMBER($AA275)),"",IF(TRIM($R275&amp;"")="Yes",$AA275,0))</f>
        <v/>
      </c>
      <c r="AC275" s="25">
        <f>IF(OR(NOT(ISNUMBER($AB275)),NOT(ISNUMBER(Settings!$D$2))),"",$AB275*Settings!$D$2)</f>
        <v/>
      </c>
      <c r="AD275" s="23">
        <f>IF(AND($AE275="",IFERROR(TRIM(INDEX($A275:$P275,MATCH(Settings!$B$13,$A$1:$P$1,0))&amp;""),"")=""),"",IF((IF($AE275="","; no name or email","")&amp;IF(IFERROR(TRIM(INDEX($A275:$P275,MATCH(Settings!$B$13,$A$1:$P$1,0))&amp;""),"")="","; no hours",IF(NOT(ISNUMBER($AA275)),"; hours not a number",IF($AA275&lt;=0,"; hours zero or less",IF(AND(ISNUMBER(Settings!$D$3),$AA275&gt;Settings!$D$3),"; over "&amp;Settings!$D$3&amp;" hours",""))))&amp;IF(NOT(ISNUMBER($U275)),"; no date",IF($U275&gt;TODAY(),"; date in the future",""))&amp;IF(AND($AE275&lt;&gt;"",ISNUMBER($U275)),IF(COUNTIFS($AE$2:$AE$1001,$AE275,$U$2:$U$1001,$U275,$Y$2:$Y$1001,$Y275)&gt;1,"; possible duplicate",""),""))="","OK",MID(IF($AE275="","; no name or email","")&amp;IF(IFERROR(TRIM(INDEX($A275:$P275,MATCH(Settings!$B$13,$A$1:$P$1,0))&amp;""),"")="","; no hours",IF(NOT(ISNUMBER($AA275)),"; hours not a number",IF($AA275&lt;=0,"; hours zero or less",IF(AND(ISNUMBER(Settings!$D$3),$AA275&gt;Settings!$D$3),"; over "&amp;Settings!$D$3&amp;" hours",""))))&amp;IF(NOT(ISNUMBER($U275)),"; no date",IF($U275&gt;TODAY(),"; date in the future",""))&amp;IF(AND($AE275&lt;&gt;"",ISNUMBER($U275)),IF(COUNTIFS($AE$2:$AE$1001,$AE275,$U$2:$U$1001,$U275,$Y$2:$Y$1001,$Y275)&gt;1,"; possible duplicate",""),""),3,300)))</f>
        <v/>
      </c>
      <c r="AE275" s="26">
        <f>IF(IFERROR(TRIM(INDEX($A275:$P275,MATCH(Settings!$B$11,$A$1:$P$1,0))&amp;""),"")&lt;&gt;"",LOWER(IFERROR(TRIM(INDEX($A275:$P275,MATCH(Settings!$B$11,$A$1:$P$1,0))&amp;""),"")),LOWER(IFERROR(TRIM(INDEX($A275:$P275,MATCH(Settings!$B$10,$A$1:$P$1,0))&amp;""),"")))</f>
        <v/>
      </c>
      <c r="AF275" s="26">
        <f>IF($AE275="","",IF(COUNTIF($AE$2:$AE275,$AE275)=1,MAX($AF$1:$AF274)+1,""))</f>
        <v/>
      </c>
      <c r="AG275" s="26">
        <f>IF(OR($AE275="",NOT(ISNUMBER($V275))),"",IF(COUNTIFS($AE$2:$AE275,$AE275,$V$2:$V275,$V275)=1,1,0))</f>
        <v/>
      </c>
      <c r="AH275" s="26">
        <f>IF(ISNUMBER($U275),$U275,0)</f>
        <v/>
      </c>
    </row>
    <row r="276">
      <c r="R276" s="27" t="n"/>
      <c r="S276" s="27" t="n"/>
      <c r="U276" s="21">
        <f>IF(ISNUMBER(IFERROR(IF(TRIM(INDEX($A276:$P276,MATCH(Settings!$B$9,$A$1:$P$1,0))&amp;"")="","",IF(ISNUMBER(INDEX($A276:$P276,MATCH(Settings!$B$9,$A$1:$P$1,0))),INT(INDEX($A276:$P276,MATCH(Settings!$B$9,$A$1:$P$1,0))),DATE(VALUE(LEFT(INDEX($A276:$P276,MATCH(Settings!$B$9,$A$1:$P$1,0)),4)),VALUE(MID(INDEX($A276:$P276,MATCH(Settings!$B$9,$A$1:$P$1,0)),6,2)),VALUE(MID(INDEX($A276:$P276,MATCH(Settings!$B$9,$A$1:$P$1,0)),9,2))))),"")),IFERROR(IF(TRIM(INDEX($A276:$P276,MATCH(Settings!$B$9,$A$1:$P$1,0))&amp;"")="","",IF(ISNUMBER(INDEX($A276:$P276,MATCH(Settings!$B$9,$A$1:$P$1,0))),INT(INDEX($A276:$P276,MATCH(Settings!$B$9,$A$1:$P$1,0))),DATE(VALUE(LEFT(INDEX($A276:$P276,MATCH(Settings!$B$9,$A$1:$P$1,0)),4)),VALUE(MID(INDEX($A276:$P276,MATCH(Settings!$B$9,$A$1:$P$1,0)),6,2)),VALUE(MID(INDEX($A276:$P276,MATCH(Settings!$B$9,$A$1:$P$1,0)),9,2))))),""),IFERROR(INT(IFERROR(IF(ISNUMBER(INDEX($A276:$P276,MATCH(Settings!$B$8,$A$1:$P$1,0))),INDEX($A276:$P276,MATCH(Settings!$B$8,$A$1:$P$1,0)),DATE(VALUE(LEFT(IFERROR(TRIM(INDEX($A276:$P276,MATCH(Settings!$B$8,$A$1:$P$1,0))&amp;""),""),4)),VALUE(MID(IFERROR(TRIM(INDEX($A276:$P276,MATCH(Settings!$B$8,$A$1:$P$1,0))&amp;""),""),6,2)),VALUE(MID(IFERROR(TRIM(INDEX($A276:$P276,MATCH(Settings!$B$8,$A$1:$P$1,0))&amp;""),""),9,2)))+TIME(VALUE(MID(IFERROR(TRIM(INDEX($A276:$P276,MATCH(Settings!$B$8,$A$1:$P$1,0))&amp;""),""),12,2)),VALUE(MID(IFERROR(TRIM(INDEX($A276:$P276,MATCH(Settings!$B$8,$A$1:$P$1,0))&amp;""),""),15,2)),VALUE(MID(IFERROR(TRIM(INDEX($A276:$P276,MATCH(Settings!$B$8,$A$1:$P$1,0))&amp;""),""),18,2)))),"")),""))</f>
        <v/>
      </c>
      <c r="V276" s="22">
        <f>IF(ISNUMBER($U276),DATE(YEAR($U276),MONTH($U276),1),"")</f>
        <v/>
      </c>
      <c r="W276" s="23">
        <f>IF(IFERROR(TRIM(INDEX($A276:$P276,MATCH(Settings!$B$10,$A$1:$P$1,0))&amp;""),"")&lt;&gt;"",IFERROR(TRIM(INDEX($A276:$P276,MATCH(Settings!$B$10,$A$1:$P$1,0))&amp;""),""),IFERROR(TRIM(INDEX($A276:$P276,MATCH(Settings!$B$11,$A$1:$P$1,0))&amp;""),""))</f>
        <v/>
      </c>
      <c r="X276" s="23">
        <f>IFERROR(TRIM(INDEX($A276:$P276,MATCH(Settings!$B$11,$A$1:$P$1,0))&amp;""),"")</f>
        <v/>
      </c>
      <c r="Y276" s="23">
        <f>IFERROR(TRIM(INDEX($A276:$P276,MATCH(Settings!$B$12,$A$1:$P$1,0))&amp;""),"")</f>
        <v/>
      </c>
      <c r="Z276" s="23">
        <f>IFERROR(TRIM(INDEX($A276:$P276,MATCH(Settings!$B$15,$A$1:$P$1,0))&amp;""),"")</f>
        <v/>
      </c>
      <c r="AA276" s="24">
        <f>IFERROR(IF(TRIM(INDEX($A276:$P276,MATCH(Settings!$B$13,$A$1:$P$1,0))&amp;"")="","",VALUE(TRIM(INDEX($A276:$P276,MATCH(Settings!$B$13,$A$1:$P$1,0))&amp;""))),"")</f>
        <v/>
      </c>
      <c r="AB276" s="24">
        <f>IF(NOT(ISNUMBER($AA276)),"",IF(TRIM($R276&amp;"")="Yes",$AA276,0))</f>
        <v/>
      </c>
      <c r="AC276" s="25">
        <f>IF(OR(NOT(ISNUMBER($AB276)),NOT(ISNUMBER(Settings!$D$2))),"",$AB276*Settings!$D$2)</f>
        <v/>
      </c>
      <c r="AD276" s="23">
        <f>IF(AND($AE276="",IFERROR(TRIM(INDEX($A276:$P276,MATCH(Settings!$B$13,$A$1:$P$1,0))&amp;""),"")=""),"",IF((IF($AE276="","; no name or email","")&amp;IF(IFERROR(TRIM(INDEX($A276:$P276,MATCH(Settings!$B$13,$A$1:$P$1,0))&amp;""),"")="","; no hours",IF(NOT(ISNUMBER($AA276)),"; hours not a number",IF($AA276&lt;=0,"; hours zero or less",IF(AND(ISNUMBER(Settings!$D$3),$AA276&gt;Settings!$D$3),"; over "&amp;Settings!$D$3&amp;" hours",""))))&amp;IF(NOT(ISNUMBER($U276)),"; no date",IF($U276&gt;TODAY(),"; date in the future",""))&amp;IF(AND($AE276&lt;&gt;"",ISNUMBER($U276)),IF(COUNTIFS($AE$2:$AE$1001,$AE276,$U$2:$U$1001,$U276,$Y$2:$Y$1001,$Y276)&gt;1,"; possible duplicate",""),""))="","OK",MID(IF($AE276="","; no name or email","")&amp;IF(IFERROR(TRIM(INDEX($A276:$P276,MATCH(Settings!$B$13,$A$1:$P$1,0))&amp;""),"")="","; no hours",IF(NOT(ISNUMBER($AA276)),"; hours not a number",IF($AA276&lt;=0,"; hours zero or less",IF(AND(ISNUMBER(Settings!$D$3),$AA276&gt;Settings!$D$3),"; over "&amp;Settings!$D$3&amp;" hours",""))))&amp;IF(NOT(ISNUMBER($U276)),"; no date",IF($U276&gt;TODAY(),"; date in the future",""))&amp;IF(AND($AE276&lt;&gt;"",ISNUMBER($U276)),IF(COUNTIFS($AE$2:$AE$1001,$AE276,$U$2:$U$1001,$U276,$Y$2:$Y$1001,$Y276)&gt;1,"; possible duplicate",""),""),3,300)))</f>
        <v/>
      </c>
      <c r="AE276" s="26">
        <f>IF(IFERROR(TRIM(INDEX($A276:$P276,MATCH(Settings!$B$11,$A$1:$P$1,0))&amp;""),"")&lt;&gt;"",LOWER(IFERROR(TRIM(INDEX($A276:$P276,MATCH(Settings!$B$11,$A$1:$P$1,0))&amp;""),"")),LOWER(IFERROR(TRIM(INDEX($A276:$P276,MATCH(Settings!$B$10,$A$1:$P$1,0))&amp;""),"")))</f>
        <v/>
      </c>
      <c r="AF276" s="26">
        <f>IF($AE276="","",IF(COUNTIF($AE$2:$AE276,$AE276)=1,MAX($AF$1:$AF275)+1,""))</f>
        <v/>
      </c>
      <c r="AG276" s="26">
        <f>IF(OR($AE276="",NOT(ISNUMBER($V276))),"",IF(COUNTIFS($AE$2:$AE276,$AE276,$V$2:$V276,$V276)=1,1,0))</f>
        <v/>
      </c>
      <c r="AH276" s="26">
        <f>IF(ISNUMBER($U276),$U276,0)</f>
        <v/>
      </c>
    </row>
    <row r="277">
      <c r="R277" s="27" t="n"/>
      <c r="S277" s="27" t="n"/>
      <c r="U277" s="21">
        <f>IF(ISNUMBER(IFERROR(IF(TRIM(INDEX($A277:$P277,MATCH(Settings!$B$9,$A$1:$P$1,0))&amp;"")="","",IF(ISNUMBER(INDEX($A277:$P277,MATCH(Settings!$B$9,$A$1:$P$1,0))),INT(INDEX($A277:$P277,MATCH(Settings!$B$9,$A$1:$P$1,0))),DATE(VALUE(LEFT(INDEX($A277:$P277,MATCH(Settings!$B$9,$A$1:$P$1,0)),4)),VALUE(MID(INDEX($A277:$P277,MATCH(Settings!$B$9,$A$1:$P$1,0)),6,2)),VALUE(MID(INDEX($A277:$P277,MATCH(Settings!$B$9,$A$1:$P$1,0)),9,2))))),"")),IFERROR(IF(TRIM(INDEX($A277:$P277,MATCH(Settings!$B$9,$A$1:$P$1,0))&amp;"")="","",IF(ISNUMBER(INDEX($A277:$P277,MATCH(Settings!$B$9,$A$1:$P$1,0))),INT(INDEX($A277:$P277,MATCH(Settings!$B$9,$A$1:$P$1,0))),DATE(VALUE(LEFT(INDEX($A277:$P277,MATCH(Settings!$B$9,$A$1:$P$1,0)),4)),VALUE(MID(INDEX($A277:$P277,MATCH(Settings!$B$9,$A$1:$P$1,0)),6,2)),VALUE(MID(INDEX($A277:$P277,MATCH(Settings!$B$9,$A$1:$P$1,0)),9,2))))),""),IFERROR(INT(IFERROR(IF(ISNUMBER(INDEX($A277:$P277,MATCH(Settings!$B$8,$A$1:$P$1,0))),INDEX($A277:$P277,MATCH(Settings!$B$8,$A$1:$P$1,0)),DATE(VALUE(LEFT(IFERROR(TRIM(INDEX($A277:$P277,MATCH(Settings!$B$8,$A$1:$P$1,0))&amp;""),""),4)),VALUE(MID(IFERROR(TRIM(INDEX($A277:$P277,MATCH(Settings!$B$8,$A$1:$P$1,0))&amp;""),""),6,2)),VALUE(MID(IFERROR(TRIM(INDEX($A277:$P277,MATCH(Settings!$B$8,$A$1:$P$1,0))&amp;""),""),9,2)))+TIME(VALUE(MID(IFERROR(TRIM(INDEX($A277:$P277,MATCH(Settings!$B$8,$A$1:$P$1,0))&amp;""),""),12,2)),VALUE(MID(IFERROR(TRIM(INDEX($A277:$P277,MATCH(Settings!$B$8,$A$1:$P$1,0))&amp;""),""),15,2)),VALUE(MID(IFERROR(TRIM(INDEX($A277:$P277,MATCH(Settings!$B$8,$A$1:$P$1,0))&amp;""),""),18,2)))),"")),""))</f>
        <v/>
      </c>
      <c r="V277" s="22">
        <f>IF(ISNUMBER($U277),DATE(YEAR($U277),MONTH($U277),1),"")</f>
        <v/>
      </c>
      <c r="W277" s="23">
        <f>IF(IFERROR(TRIM(INDEX($A277:$P277,MATCH(Settings!$B$10,$A$1:$P$1,0))&amp;""),"")&lt;&gt;"",IFERROR(TRIM(INDEX($A277:$P277,MATCH(Settings!$B$10,$A$1:$P$1,0))&amp;""),""),IFERROR(TRIM(INDEX($A277:$P277,MATCH(Settings!$B$11,$A$1:$P$1,0))&amp;""),""))</f>
        <v/>
      </c>
      <c r="X277" s="23">
        <f>IFERROR(TRIM(INDEX($A277:$P277,MATCH(Settings!$B$11,$A$1:$P$1,0))&amp;""),"")</f>
        <v/>
      </c>
      <c r="Y277" s="23">
        <f>IFERROR(TRIM(INDEX($A277:$P277,MATCH(Settings!$B$12,$A$1:$P$1,0))&amp;""),"")</f>
        <v/>
      </c>
      <c r="Z277" s="23">
        <f>IFERROR(TRIM(INDEX($A277:$P277,MATCH(Settings!$B$15,$A$1:$P$1,0))&amp;""),"")</f>
        <v/>
      </c>
      <c r="AA277" s="24">
        <f>IFERROR(IF(TRIM(INDEX($A277:$P277,MATCH(Settings!$B$13,$A$1:$P$1,0))&amp;"")="","",VALUE(TRIM(INDEX($A277:$P277,MATCH(Settings!$B$13,$A$1:$P$1,0))&amp;""))),"")</f>
        <v/>
      </c>
      <c r="AB277" s="24">
        <f>IF(NOT(ISNUMBER($AA277)),"",IF(TRIM($R277&amp;"")="Yes",$AA277,0))</f>
        <v/>
      </c>
      <c r="AC277" s="25">
        <f>IF(OR(NOT(ISNUMBER($AB277)),NOT(ISNUMBER(Settings!$D$2))),"",$AB277*Settings!$D$2)</f>
        <v/>
      </c>
      <c r="AD277" s="23">
        <f>IF(AND($AE277="",IFERROR(TRIM(INDEX($A277:$P277,MATCH(Settings!$B$13,$A$1:$P$1,0))&amp;""),"")=""),"",IF((IF($AE277="","; no name or email","")&amp;IF(IFERROR(TRIM(INDEX($A277:$P277,MATCH(Settings!$B$13,$A$1:$P$1,0))&amp;""),"")="","; no hours",IF(NOT(ISNUMBER($AA277)),"; hours not a number",IF($AA277&lt;=0,"; hours zero or less",IF(AND(ISNUMBER(Settings!$D$3),$AA277&gt;Settings!$D$3),"; over "&amp;Settings!$D$3&amp;" hours",""))))&amp;IF(NOT(ISNUMBER($U277)),"; no date",IF($U277&gt;TODAY(),"; date in the future",""))&amp;IF(AND($AE277&lt;&gt;"",ISNUMBER($U277)),IF(COUNTIFS($AE$2:$AE$1001,$AE277,$U$2:$U$1001,$U277,$Y$2:$Y$1001,$Y277)&gt;1,"; possible duplicate",""),""))="","OK",MID(IF($AE277="","; no name or email","")&amp;IF(IFERROR(TRIM(INDEX($A277:$P277,MATCH(Settings!$B$13,$A$1:$P$1,0))&amp;""),"")="","; no hours",IF(NOT(ISNUMBER($AA277)),"; hours not a number",IF($AA277&lt;=0,"; hours zero or less",IF(AND(ISNUMBER(Settings!$D$3),$AA277&gt;Settings!$D$3),"; over "&amp;Settings!$D$3&amp;" hours",""))))&amp;IF(NOT(ISNUMBER($U277)),"; no date",IF($U277&gt;TODAY(),"; date in the future",""))&amp;IF(AND($AE277&lt;&gt;"",ISNUMBER($U277)),IF(COUNTIFS($AE$2:$AE$1001,$AE277,$U$2:$U$1001,$U277,$Y$2:$Y$1001,$Y277)&gt;1,"; possible duplicate",""),""),3,300)))</f>
        <v/>
      </c>
      <c r="AE277" s="26">
        <f>IF(IFERROR(TRIM(INDEX($A277:$P277,MATCH(Settings!$B$11,$A$1:$P$1,0))&amp;""),"")&lt;&gt;"",LOWER(IFERROR(TRIM(INDEX($A277:$P277,MATCH(Settings!$B$11,$A$1:$P$1,0))&amp;""),"")),LOWER(IFERROR(TRIM(INDEX($A277:$P277,MATCH(Settings!$B$10,$A$1:$P$1,0))&amp;""),"")))</f>
        <v/>
      </c>
      <c r="AF277" s="26">
        <f>IF($AE277="","",IF(COUNTIF($AE$2:$AE277,$AE277)=1,MAX($AF$1:$AF276)+1,""))</f>
        <v/>
      </c>
      <c r="AG277" s="26">
        <f>IF(OR($AE277="",NOT(ISNUMBER($V277))),"",IF(COUNTIFS($AE$2:$AE277,$AE277,$V$2:$V277,$V277)=1,1,0))</f>
        <v/>
      </c>
      <c r="AH277" s="26">
        <f>IF(ISNUMBER($U277),$U277,0)</f>
        <v/>
      </c>
    </row>
    <row r="278">
      <c r="R278" s="27" t="n"/>
      <c r="S278" s="27" t="n"/>
      <c r="U278" s="21">
        <f>IF(ISNUMBER(IFERROR(IF(TRIM(INDEX($A278:$P278,MATCH(Settings!$B$9,$A$1:$P$1,0))&amp;"")="","",IF(ISNUMBER(INDEX($A278:$P278,MATCH(Settings!$B$9,$A$1:$P$1,0))),INT(INDEX($A278:$P278,MATCH(Settings!$B$9,$A$1:$P$1,0))),DATE(VALUE(LEFT(INDEX($A278:$P278,MATCH(Settings!$B$9,$A$1:$P$1,0)),4)),VALUE(MID(INDEX($A278:$P278,MATCH(Settings!$B$9,$A$1:$P$1,0)),6,2)),VALUE(MID(INDEX($A278:$P278,MATCH(Settings!$B$9,$A$1:$P$1,0)),9,2))))),"")),IFERROR(IF(TRIM(INDEX($A278:$P278,MATCH(Settings!$B$9,$A$1:$P$1,0))&amp;"")="","",IF(ISNUMBER(INDEX($A278:$P278,MATCH(Settings!$B$9,$A$1:$P$1,0))),INT(INDEX($A278:$P278,MATCH(Settings!$B$9,$A$1:$P$1,0))),DATE(VALUE(LEFT(INDEX($A278:$P278,MATCH(Settings!$B$9,$A$1:$P$1,0)),4)),VALUE(MID(INDEX($A278:$P278,MATCH(Settings!$B$9,$A$1:$P$1,0)),6,2)),VALUE(MID(INDEX($A278:$P278,MATCH(Settings!$B$9,$A$1:$P$1,0)),9,2))))),""),IFERROR(INT(IFERROR(IF(ISNUMBER(INDEX($A278:$P278,MATCH(Settings!$B$8,$A$1:$P$1,0))),INDEX($A278:$P278,MATCH(Settings!$B$8,$A$1:$P$1,0)),DATE(VALUE(LEFT(IFERROR(TRIM(INDEX($A278:$P278,MATCH(Settings!$B$8,$A$1:$P$1,0))&amp;""),""),4)),VALUE(MID(IFERROR(TRIM(INDEX($A278:$P278,MATCH(Settings!$B$8,$A$1:$P$1,0))&amp;""),""),6,2)),VALUE(MID(IFERROR(TRIM(INDEX($A278:$P278,MATCH(Settings!$B$8,$A$1:$P$1,0))&amp;""),""),9,2)))+TIME(VALUE(MID(IFERROR(TRIM(INDEX($A278:$P278,MATCH(Settings!$B$8,$A$1:$P$1,0))&amp;""),""),12,2)),VALUE(MID(IFERROR(TRIM(INDEX($A278:$P278,MATCH(Settings!$B$8,$A$1:$P$1,0))&amp;""),""),15,2)),VALUE(MID(IFERROR(TRIM(INDEX($A278:$P278,MATCH(Settings!$B$8,$A$1:$P$1,0))&amp;""),""),18,2)))),"")),""))</f>
        <v/>
      </c>
      <c r="V278" s="22">
        <f>IF(ISNUMBER($U278),DATE(YEAR($U278),MONTH($U278),1),"")</f>
        <v/>
      </c>
      <c r="W278" s="23">
        <f>IF(IFERROR(TRIM(INDEX($A278:$P278,MATCH(Settings!$B$10,$A$1:$P$1,0))&amp;""),"")&lt;&gt;"",IFERROR(TRIM(INDEX($A278:$P278,MATCH(Settings!$B$10,$A$1:$P$1,0))&amp;""),""),IFERROR(TRIM(INDEX($A278:$P278,MATCH(Settings!$B$11,$A$1:$P$1,0))&amp;""),""))</f>
        <v/>
      </c>
      <c r="X278" s="23">
        <f>IFERROR(TRIM(INDEX($A278:$P278,MATCH(Settings!$B$11,$A$1:$P$1,0))&amp;""),"")</f>
        <v/>
      </c>
      <c r="Y278" s="23">
        <f>IFERROR(TRIM(INDEX($A278:$P278,MATCH(Settings!$B$12,$A$1:$P$1,0))&amp;""),"")</f>
        <v/>
      </c>
      <c r="Z278" s="23">
        <f>IFERROR(TRIM(INDEX($A278:$P278,MATCH(Settings!$B$15,$A$1:$P$1,0))&amp;""),"")</f>
        <v/>
      </c>
      <c r="AA278" s="24">
        <f>IFERROR(IF(TRIM(INDEX($A278:$P278,MATCH(Settings!$B$13,$A$1:$P$1,0))&amp;"")="","",VALUE(TRIM(INDEX($A278:$P278,MATCH(Settings!$B$13,$A$1:$P$1,0))&amp;""))),"")</f>
        <v/>
      </c>
      <c r="AB278" s="24">
        <f>IF(NOT(ISNUMBER($AA278)),"",IF(TRIM($R278&amp;"")="Yes",$AA278,0))</f>
        <v/>
      </c>
      <c r="AC278" s="25">
        <f>IF(OR(NOT(ISNUMBER($AB278)),NOT(ISNUMBER(Settings!$D$2))),"",$AB278*Settings!$D$2)</f>
        <v/>
      </c>
      <c r="AD278" s="23">
        <f>IF(AND($AE278="",IFERROR(TRIM(INDEX($A278:$P278,MATCH(Settings!$B$13,$A$1:$P$1,0))&amp;""),"")=""),"",IF((IF($AE278="","; no name or email","")&amp;IF(IFERROR(TRIM(INDEX($A278:$P278,MATCH(Settings!$B$13,$A$1:$P$1,0))&amp;""),"")="","; no hours",IF(NOT(ISNUMBER($AA278)),"; hours not a number",IF($AA278&lt;=0,"; hours zero or less",IF(AND(ISNUMBER(Settings!$D$3),$AA278&gt;Settings!$D$3),"; over "&amp;Settings!$D$3&amp;" hours",""))))&amp;IF(NOT(ISNUMBER($U278)),"; no date",IF($U278&gt;TODAY(),"; date in the future",""))&amp;IF(AND($AE278&lt;&gt;"",ISNUMBER($U278)),IF(COUNTIFS($AE$2:$AE$1001,$AE278,$U$2:$U$1001,$U278,$Y$2:$Y$1001,$Y278)&gt;1,"; possible duplicate",""),""))="","OK",MID(IF($AE278="","; no name or email","")&amp;IF(IFERROR(TRIM(INDEX($A278:$P278,MATCH(Settings!$B$13,$A$1:$P$1,0))&amp;""),"")="","; no hours",IF(NOT(ISNUMBER($AA278)),"; hours not a number",IF($AA278&lt;=0,"; hours zero or less",IF(AND(ISNUMBER(Settings!$D$3),$AA278&gt;Settings!$D$3),"; over "&amp;Settings!$D$3&amp;" hours",""))))&amp;IF(NOT(ISNUMBER($U278)),"; no date",IF($U278&gt;TODAY(),"; date in the future",""))&amp;IF(AND($AE278&lt;&gt;"",ISNUMBER($U278)),IF(COUNTIFS($AE$2:$AE$1001,$AE278,$U$2:$U$1001,$U278,$Y$2:$Y$1001,$Y278)&gt;1,"; possible duplicate",""),""),3,300)))</f>
        <v/>
      </c>
      <c r="AE278" s="26">
        <f>IF(IFERROR(TRIM(INDEX($A278:$P278,MATCH(Settings!$B$11,$A$1:$P$1,0))&amp;""),"")&lt;&gt;"",LOWER(IFERROR(TRIM(INDEX($A278:$P278,MATCH(Settings!$B$11,$A$1:$P$1,0))&amp;""),"")),LOWER(IFERROR(TRIM(INDEX($A278:$P278,MATCH(Settings!$B$10,$A$1:$P$1,0))&amp;""),"")))</f>
        <v/>
      </c>
      <c r="AF278" s="26">
        <f>IF($AE278="","",IF(COUNTIF($AE$2:$AE278,$AE278)=1,MAX($AF$1:$AF277)+1,""))</f>
        <v/>
      </c>
      <c r="AG278" s="26">
        <f>IF(OR($AE278="",NOT(ISNUMBER($V278))),"",IF(COUNTIFS($AE$2:$AE278,$AE278,$V$2:$V278,$V278)=1,1,0))</f>
        <v/>
      </c>
      <c r="AH278" s="26">
        <f>IF(ISNUMBER($U278),$U278,0)</f>
        <v/>
      </c>
    </row>
    <row r="279">
      <c r="R279" s="27" t="n"/>
      <c r="S279" s="27" t="n"/>
      <c r="U279" s="21">
        <f>IF(ISNUMBER(IFERROR(IF(TRIM(INDEX($A279:$P279,MATCH(Settings!$B$9,$A$1:$P$1,0))&amp;"")="","",IF(ISNUMBER(INDEX($A279:$P279,MATCH(Settings!$B$9,$A$1:$P$1,0))),INT(INDEX($A279:$P279,MATCH(Settings!$B$9,$A$1:$P$1,0))),DATE(VALUE(LEFT(INDEX($A279:$P279,MATCH(Settings!$B$9,$A$1:$P$1,0)),4)),VALUE(MID(INDEX($A279:$P279,MATCH(Settings!$B$9,$A$1:$P$1,0)),6,2)),VALUE(MID(INDEX($A279:$P279,MATCH(Settings!$B$9,$A$1:$P$1,0)),9,2))))),"")),IFERROR(IF(TRIM(INDEX($A279:$P279,MATCH(Settings!$B$9,$A$1:$P$1,0))&amp;"")="","",IF(ISNUMBER(INDEX($A279:$P279,MATCH(Settings!$B$9,$A$1:$P$1,0))),INT(INDEX($A279:$P279,MATCH(Settings!$B$9,$A$1:$P$1,0))),DATE(VALUE(LEFT(INDEX($A279:$P279,MATCH(Settings!$B$9,$A$1:$P$1,0)),4)),VALUE(MID(INDEX($A279:$P279,MATCH(Settings!$B$9,$A$1:$P$1,0)),6,2)),VALUE(MID(INDEX($A279:$P279,MATCH(Settings!$B$9,$A$1:$P$1,0)),9,2))))),""),IFERROR(INT(IFERROR(IF(ISNUMBER(INDEX($A279:$P279,MATCH(Settings!$B$8,$A$1:$P$1,0))),INDEX($A279:$P279,MATCH(Settings!$B$8,$A$1:$P$1,0)),DATE(VALUE(LEFT(IFERROR(TRIM(INDEX($A279:$P279,MATCH(Settings!$B$8,$A$1:$P$1,0))&amp;""),""),4)),VALUE(MID(IFERROR(TRIM(INDEX($A279:$P279,MATCH(Settings!$B$8,$A$1:$P$1,0))&amp;""),""),6,2)),VALUE(MID(IFERROR(TRIM(INDEX($A279:$P279,MATCH(Settings!$B$8,$A$1:$P$1,0))&amp;""),""),9,2)))+TIME(VALUE(MID(IFERROR(TRIM(INDEX($A279:$P279,MATCH(Settings!$B$8,$A$1:$P$1,0))&amp;""),""),12,2)),VALUE(MID(IFERROR(TRIM(INDEX($A279:$P279,MATCH(Settings!$B$8,$A$1:$P$1,0))&amp;""),""),15,2)),VALUE(MID(IFERROR(TRIM(INDEX($A279:$P279,MATCH(Settings!$B$8,$A$1:$P$1,0))&amp;""),""),18,2)))),"")),""))</f>
        <v/>
      </c>
      <c r="V279" s="22">
        <f>IF(ISNUMBER($U279),DATE(YEAR($U279),MONTH($U279),1),"")</f>
        <v/>
      </c>
      <c r="W279" s="23">
        <f>IF(IFERROR(TRIM(INDEX($A279:$P279,MATCH(Settings!$B$10,$A$1:$P$1,0))&amp;""),"")&lt;&gt;"",IFERROR(TRIM(INDEX($A279:$P279,MATCH(Settings!$B$10,$A$1:$P$1,0))&amp;""),""),IFERROR(TRIM(INDEX($A279:$P279,MATCH(Settings!$B$11,$A$1:$P$1,0))&amp;""),""))</f>
        <v/>
      </c>
      <c r="X279" s="23">
        <f>IFERROR(TRIM(INDEX($A279:$P279,MATCH(Settings!$B$11,$A$1:$P$1,0))&amp;""),"")</f>
        <v/>
      </c>
      <c r="Y279" s="23">
        <f>IFERROR(TRIM(INDEX($A279:$P279,MATCH(Settings!$B$12,$A$1:$P$1,0))&amp;""),"")</f>
        <v/>
      </c>
      <c r="Z279" s="23">
        <f>IFERROR(TRIM(INDEX($A279:$P279,MATCH(Settings!$B$15,$A$1:$P$1,0))&amp;""),"")</f>
        <v/>
      </c>
      <c r="AA279" s="24">
        <f>IFERROR(IF(TRIM(INDEX($A279:$P279,MATCH(Settings!$B$13,$A$1:$P$1,0))&amp;"")="","",VALUE(TRIM(INDEX($A279:$P279,MATCH(Settings!$B$13,$A$1:$P$1,0))&amp;""))),"")</f>
        <v/>
      </c>
      <c r="AB279" s="24">
        <f>IF(NOT(ISNUMBER($AA279)),"",IF(TRIM($R279&amp;"")="Yes",$AA279,0))</f>
        <v/>
      </c>
      <c r="AC279" s="25">
        <f>IF(OR(NOT(ISNUMBER($AB279)),NOT(ISNUMBER(Settings!$D$2))),"",$AB279*Settings!$D$2)</f>
        <v/>
      </c>
      <c r="AD279" s="23">
        <f>IF(AND($AE279="",IFERROR(TRIM(INDEX($A279:$P279,MATCH(Settings!$B$13,$A$1:$P$1,0))&amp;""),"")=""),"",IF((IF($AE279="","; no name or email","")&amp;IF(IFERROR(TRIM(INDEX($A279:$P279,MATCH(Settings!$B$13,$A$1:$P$1,0))&amp;""),"")="","; no hours",IF(NOT(ISNUMBER($AA279)),"; hours not a number",IF($AA279&lt;=0,"; hours zero or less",IF(AND(ISNUMBER(Settings!$D$3),$AA279&gt;Settings!$D$3),"; over "&amp;Settings!$D$3&amp;" hours",""))))&amp;IF(NOT(ISNUMBER($U279)),"; no date",IF($U279&gt;TODAY(),"; date in the future",""))&amp;IF(AND($AE279&lt;&gt;"",ISNUMBER($U279)),IF(COUNTIFS($AE$2:$AE$1001,$AE279,$U$2:$U$1001,$U279,$Y$2:$Y$1001,$Y279)&gt;1,"; possible duplicate",""),""))="","OK",MID(IF($AE279="","; no name or email","")&amp;IF(IFERROR(TRIM(INDEX($A279:$P279,MATCH(Settings!$B$13,$A$1:$P$1,0))&amp;""),"")="","; no hours",IF(NOT(ISNUMBER($AA279)),"; hours not a number",IF($AA279&lt;=0,"; hours zero or less",IF(AND(ISNUMBER(Settings!$D$3),$AA279&gt;Settings!$D$3),"; over "&amp;Settings!$D$3&amp;" hours",""))))&amp;IF(NOT(ISNUMBER($U279)),"; no date",IF($U279&gt;TODAY(),"; date in the future",""))&amp;IF(AND($AE279&lt;&gt;"",ISNUMBER($U279)),IF(COUNTIFS($AE$2:$AE$1001,$AE279,$U$2:$U$1001,$U279,$Y$2:$Y$1001,$Y279)&gt;1,"; possible duplicate",""),""),3,300)))</f>
        <v/>
      </c>
      <c r="AE279" s="26">
        <f>IF(IFERROR(TRIM(INDEX($A279:$P279,MATCH(Settings!$B$11,$A$1:$P$1,0))&amp;""),"")&lt;&gt;"",LOWER(IFERROR(TRIM(INDEX($A279:$P279,MATCH(Settings!$B$11,$A$1:$P$1,0))&amp;""),"")),LOWER(IFERROR(TRIM(INDEX($A279:$P279,MATCH(Settings!$B$10,$A$1:$P$1,0))&amp;""),"")))</f>
        <v/>
      </c>
      <c r="AF279" s="26">
        <f>IF($AE279="","",IF(COUNTIF($AE$2:$AE279,$AE279)=1,MAX($AF$1:$AF278)+1,""))</f>
        <v/>
      </c>
      <c r="AG279" s="26">
        <f>IF(OR($AE279="",NOT(ISNUMBER($V279))),"",IF(COUNTIFS($AE$2:$AE279,$AE279,$V$2:$V279,$V279)=1,1,0))</f>
        <v/>
      </c>
      <c r="AH279" s="26">
        <f>IF(ISNUMBER($U279),$U279,0)</f>
        <v/>
      </c>
    </row>
    <row r="280">
      <c r="R280" s="27" t="n"/>
      <c r="S280" s="27" t="n"/>
      <c r="U280" s="21">
        <f>IF(ISNUMBER(IFERROR(IF(TRIM(INDEX($A280:$P280,MATCH(Settings!$B$9,$A$1:$P$1,0))&amp;"")="","",IF(ISNUMBER(INDEX($A280:$P280,MATCH(Settings!$B$9,$A$1:$P$1,0))),INT(INDEX($A280:$P280,MATCH(Settings!$B$9,$A$1:$P$1,0))),DATE(VALUE(LEFT(INDEX($A280:$P280,MATCH(Settings!$B$9,$A$1:$P$1,0)),4)),VALUE(MID(INDEX($A280:$P280,MATCH(Settings!$B$9,$A$1:$P$1,0)),6,2)),VALUE(MID(INDEX($A280:$P280,MATCH(Settings!$B$9,$A$1:$P$1,0)),9,2))))),"")),IFERROR(IF(TRIM(INDEX($A280:$P280,MATCH(Settings!$B$9,$A$1:$P$1,0))&amp;"")="","",IF(ISNUMBER(INDEX($A280:$P280,MATCH(Settings!$B$9,$A$1:$P$1,0))),INT(INDEX($A280:$P280,MATCH(Settings!$B$9,$A$1:$P$1,0))),DATE(VALUE(LEFT(INDEX($A280:$P280,MATCH(Settings!$B$9,$A$1:$P$1,0)),4)),VALUE(MID(INDEX($A280:$P280,MATCH(Settings!$B$9,$A$1:$P$1,0)),6,2)),VALUE(MID(INDEX($A280:$P280,MATCH(Settings!$B$9,$A$1:$P$1,0)),9,2))))),""),IFERROR(INT(IFERROR(IF(ISNUMBER(INDEX($A280:$P280,MATCH(Settings!$B$8,$A$1:$P$1,0))),INDEX($A280:$P280,MATCH(Settings!$B$8,$A$1:$P$1,0)),DATE(VALUE(LEFT(IFERROR(TRIM(INDEX($A280:$P280,MATCH(Settings!$B$8,$A$1:$P$1,0))&amp;""),""),4)),VALUE(MID(IFERROR(TRIM(INDEX($A280:$P280,MATCH(Settings!$B$8,$A$1:$P$1,0))&amp;""),""),6,2)),VALUE(MID(IFERROR(TRIM(INDEX($A280:$P280,MATCH(Settings!$B$8,$A$1:$P$1,0))&amp;""),""),9,2)))+TIME(VALUE(MID(IFERROR(TRIM(INDEX($A280:$P280,MATCH(Settings!$B$8,$A$1:$P$1,0))&amp;""),""),12,2)),VALUE(MID(IFERROR(TRIM(INDEX($A280:$P280,MATCH(Settings!$B$8,$A$1:$P$1,0))&amp;""),""),15,2)),VALUE(MID(IFERROR(TRIM(INDEX($A280:$P280,MATCH(Settings!$B$8,$A$1:$P$1,0))&amp;""),""),18,2)))),"")),""))</f>
        <v/>
      </c>
      <c r="V280" s="22">
        <f>IF(ISNUMBER($U280),DATE(YEAR($U280),MONTH($U280),1),"")</f>
        <v/>
      </c>
      <c r="W280" s="23">
        <f>IF(IFERROR(TRIM(INDEX($A280:$P280,MATCH(Settings!$B$10,$A$1:$P$1,0))&amp;""),"")&lt;&gt;"",IFERROR(TRIM(INDEX($A280:$P280,MATCH(Settings!$B$10,$A$1:$P$1,0))&amp;""),""),IFERROR(TRIM(INDEX($A280:$P280,MATCH(Settings!$B$11,$A$1:$P$1,0))&amp;""),""))</f>
        <v/>
      </c>
      <c r="X280" s="23">
        <f>IFERROR(TRIM(INDEX($A280:$P280,MATCH(Settings!$B$11,$A$1:$P$1,0))&amp;""),"")</f>
        <v/>
      </c>
      <c r="Y280" s="23">
        <f>IFERROR(TRIM(INDEX($A280:$P280,MATCH(Settings!$B$12,$A$1:$P$1,0))&amp;""),"")</f>
        <v/>
      </c>
      <c r="Z280" s="23">
        <f>IFERROR(TRIM(INDEX($A280:$P280,MATCH(Settings!$B$15,$A$1:$P$1,0))&amp;""),"")</f>
        <v/>
      </c>
      <c r="AA280" s="24">
        <f>IFERROR(IF(TRIM(INDEX($A280:$P280,MATCH(Settings!$B$13,$A$1:$P$1,0))&amp;"")="","",VALUE(TRIM(INDEX($A280:$P280,MATCH(Settings!$B$13,$A$1:$P$1,0))&amp;""))),"")</f>
        <v/>
      </c>
      <c r="AB280" s="24">
        <f>IF(NOT(ISNUMBER($AA280)),"",IF(TRIM($R280&amp;"")="Yes",$AA280,0))</f>
        <v/>
      </c>
      <c r="AC280" s="25">
        <f>IF(OR(NOT(ISNUMBER($AB280)),NOT(ISNUMBER(Settings!$D$2))),"",$AB280*Settings!$D$2)</f>
        <v/>
      </c>
      <c r="AD280" s="23">
        <f>IF(AND($AE280="",IFERROR(TRIM(INDEX($A280:$P280,MATCH(Settings!$B$13,$A$1:$P$1,0))&amp;""),"")=""),"",IF((IF($AE280="","; no name or email","")&amp;IF(IFERROR(TRIM(INDEX($A280:$P280,MATCH(Settings!$B$13,$A$1:$P$1,0))&amp;""),"")="","; no hours",IF(NOT(ISNUMBER($AA280)),"; hours not a number",IF($AA280&lt;=0,"; hours zero or less",IF(AND(ISNUMBER(Settings!$D$3),$AA280&gt;Settings!$D$3),"; over "&amp;Settings!$D$3&amp;" hours",""))))&amp;IF(NOT(ISNUMBER($U280)),"; no date",IF($U280&gt;TODAY(),"; date in the future",""))&amp;IF(AND($AE280&lt;&gt;"",ISNUMBER($U280)),IF(COUNTIFS($AE$2:$AE$1001,$AE280,$U$2:$U$1001,$U280,$Y$2:$Y$1001,$Y280)&gt;1,"; possible duplicate",""),""))="","OK",MID(IF($AE280="","; no name or email","")&amp;IF(IFERROR(TRIM(INDEX($A280:$P280,MATCH(Settings!$B$13,$A$1:$P$1,0))&amp;""),"")="","; no hours",IF(NOT(ISNUMBER($AA280)),"; hours not a number",IF($AA280&lt;=0,"; hours zero or less",IF(AND(ISNUMBER(Settings!$D$3),$AA280&gt;Settings!$D$3),"; over "&amp;Settings!$D$3&amp;" hours",""))))&amp;IF(NOT(ISNUMBER($U280)),"; no date",IF($U280&gt;TODAY(),"; date in the future",""))&amp;IF(AND($AE280&lt;&gt;"",ISNUMBER($U280)),IF(COUNTIFS($AE$2:$AE$1001,$AE280,$U$2:$U$1001,$U280,$Y$2:$Y$1001,$Y280)&gt;1,"; possible duplicate",""),""),3,300)))</f>
        <v/>
      </c>
      <c r="AE280" s="26">
        <f>IF(IFERROR(TRIM(INDEX($A280:$P280,MATCH(Settings!$B$11,$A$1:$P$1,0))&amp;""),"")&lt;&gt;"",LOWER(IFERROR(TRIM(INDEX($A280:$P280,MATCH(Settings!$B$11,$A$1:$P$1,0))&amp;""),"")),LOWER(IFERROR(TRIM(INDEX($A280:$P280,MATCH(Settings!$B$10,$A$1:$P$1,0))&amp;""),"")))</f>
        <v/>
      </c>
      <c r="AF280" s="26">
        <f>IF($AE280="","",IF(COUNTIF($AE$2:$AE280,$AE280)=1,MAX($AF$1:$AF279)+1,""))</f>
        <v/>
      </c>
      <c r="AG280" s="26">
        <f>IF(OR($AE280="",NOT(ISNUMBER($V280))),"",IF(COUNTIFS($AE$2:$AE280,$AE280,$V$2:$V280,$V280)=1,1,0))</f>
        <v/>
      </c>
      <c r="AH280" s="26">
        <f>IF(ISNUMBER($U280),$U280,0)</f>
        <v/>
      </c>
    </row>
    <row r="281">
      <c r="R281" s="27" t="n"/>
      <c r="S281" s="27" t="n"/>
      <c r="U281" s="21">
        <f>IF(ISNUMBER(IFERROR(IF(TRIM(INDEX($A281:$P281,MATCH(Settings!$B$9,$A$1:$P$1,0))&amp;"")="","",IF(ISNUMBER(INDEX($A281:$P281,MATCH(Settings!$B$9,$A$1:$P$1,0))),INT(INDEX($A281:$P281,MATCH(Settings!$B$9,$A$1:$P$1,0))),DATE(VALUE(LEFT(INDEX($A281:$P281,MATCH(Settings!$B$9,$A$1:$P$1,0)),4)),VALUE(MID(INDEX($A281:$P281,MATCH(Settings!$B$9,$A$1:$P$1,0)),6,2)),VALUE(MID(INDEX($A281:$P281,MATCH(Settings!$B$9,$A$1:$P$1,0)),9,2))))),"")),IFERROR(IF(TRIM(INDEX($A281:$P281,MATCH(Settings!$B$9,$A$1:$P$1,0))&amp;"")="","",IF(ISNUMBER(INDEX($A281:$P281,MATCH(Settings!$B$9,$A$1:$P$1,0))),INT(INDEX($A281:$P281,MATCH(Settings!$B$9,$A$1:$P$1,0))),DATE(VALUE(LEFT(INDEX($A281:$P281,MATCH(Settings!$B$9,$A$1:$P$1,0)),4)),VALUE(MID(INDEX($A281:$P281,MATCH(Settings!$B$9,$A$1:$P$1,0)),6,2)),VALUE(MID(INDEX($A281:$P281,MATCH(Settings!$B$9,$A$1:$P$1,0)),9,2))))),""),IFERROR(INT(IFERROR(IF(ISNUMBER(INDEX($A281:$P281,MATCH(Settings!$B$8,$A$1:$P$1,0))),INDEX($A281:$P281,MATCH(Settings!$B$8,$A$1:$P$1,0)),DATE(VALUE(LEFT(IFERROR(TRIM(INDEX($A281:$P281,MATCH(Settings!$B$8,$A$1:$P$1,0))&amp;""),""),4)),VALUE(MID(IFERROR(TRIM(INDEX($A281:$P281,MATCH(Settings!$B$8,$A$1:$P$1,0))&amp;""),""),6,2)),VALUE(MID(IFERROR(TRIM(INDEX($A281:$P281,MATCH(Settings!$B$8,$A$1:$P$1,0))&amp;""),""),9,2)))+TIME(VALUE(MID(IFERROR(TRIM(INDEX($A281:$P281,MATCH(Settings!$B$8,$A$1:$P$1,0))&amp;""),""),12,2)),VALUE(MID(IFERROR(TRIM(INDEX($A281:$P281,MATCH(Settings!$B$8,$A$1:$P$1,0))&amp;""),""),15,2)),VALUE(MID(IFERROR(TRIM(INDEX($A281:$P281,MATCH(Settings!$B$8,$A$1:$P$1,0))&amp;""),""),18,2)))),"")),""))</f>
        <v/>
      </c>
      <c r="V281" s="22">
        <f>IF(ISNUMBER($U281),DATE(YEAR($U281),MONTH($U281),1),"")</f>
        <v/>
      </c>
      <c r="W281" s="23">
        <f>IF(IFERROR(TRIM(INDEX($A281:$P281,MATCH(Settings!$B$10,$A$1:$P$1,0))&amp;""),"")&lt;&gt;"",IFERROR(TRIM(INDEX($A281:$P281,MATCH(Settings!$B$10,$A$1:$P$1,0))&amp;""),""),IFERROR(TRIM(INDEX($A281:$P281,MATCH(Settings!$B$11,$A$1:$P$1,0))&amp;""),""))</f>
        <v/>
      </c>
      <c r="X281" s="23">
        <f>IFERROR(TRIM(INDEX($A281:$P281,MATCH(Settings!$B$11,$A$1:$P$1,0))&amp;""),"")</f>
        <v/>
      </c>
      <c r="Y281" s="23">
        <f>IFERROR(TRIM(INDEX($A281:$P281,MATCH(Settings!$B$12,$A$1:$P$1,0))&amp;""),"")</f>
        <v/>
      </c>
      <c r="Z281" s="23">
        <f>IFERROR(TRIM(INDEX($A281:$P281,MATCH(Settings!$B$15,$A$1:$P$1,0))&amp;""),"")</f>
        <v/>
      </c>
      <c r="AA281" s="24">
        <f>IFERROR(IF(TRIM(INDEX($A281:$P281,MATCH(Settings!$B$13,$A$1:$P$1,0))&amp;"")="","",VALUE(TRIM(INDEX($A281:$P281,MATCH(Settings!$B$13,$A$1:$P$1,0))&amp;""))),"")</f>
        <v/>
      </c>
      <c r="AB281" s="24">
        <f>IF(NOT(ISNUMBER($AA281)),"",IF(TRIM($R281&amp;"")="Yes",$AA281,0))</f>
        <v/>
      </c>
      <c r="AC281" s="25">
        <f>IF(OR(NOT(ISNUMBER($AB281)),NOT(ISNUMBER(Settings!$D$2))),"",$AB281*Settings!$D$2)</f>
        <v/>
      </c>
      <c r="AD281" s="23">
        <f>IF(AND($AE281="",IFERROR(TRIM(INDEX($A281:$P281,MATCH(Settings!$B$13,$A$1:$P$1,0))&amp;""),"")=""),"",IF((IF($AE281="","; no name or email","")&amp;IF(IFERROR(TRIM(INDEX($A281:$P281,MATCH(Settings!$B$13,$A$1:$P$1,0))&amp;""),"")="","; no hours",IF(NOT(ISNUMBER($AA281)),"; hours not a number",IF($AA281&lt;=0,"; hours zero or less",IF(AND(ISNUMBER(Settings!$D$3),$AA281&gt;Settings!$D$3),"; over "&amp;Settings!$D$3&amp;" hours",""))))&amp;IF(NOT(ISNUMBER($U281)),"; no date",IF($U281&gt;TODAY(),"; date in the future",""))&amp;IF(AND($AE281&lt;&gt;"",ISNUMBER($U281)),IF(COUNTIFS($AE$2:$AE$1001,$AE281,$U$2:$U$1001,$U281,$Y$2:$Y$1001,$Y281)&gt;1,"; possible duplicate",""),""))="","OK",MID(IF($AE281="","; no name or email","")&amp;IF(IFERROR(TRIM(INDEX($A281:$P281,MATCH(Settings!$B$13,$A$1:$P$1,0))&amp;""),"")="","; no hours",IF(NOT(ISNUMBER($AA281)),"; hours not a number",IF($AA281&lt;=0,"; hours zero or less",IF(AND(ISNUMBER(Settings!$D$3),$AA281&gt;Settings!$D$3),"; over "&amp;Settings!$D$3&amp;" hours",""))))&amp;IF(NOT(ISNUMBER($U281)),"; no date",IF($U281&gt;TODAY(),"; date in the future",""))&amp;IF(AND($AE281&lt;&gt;"",ISNUMBER($U281)),IF(COUNTIFS($AE$2:$AE$1001,$AE281,$U$2:$U$1001,$U281,$Y$2:$Y$1001,$Y281)&gt;1,"; possible duplicate",""),""),3,300)))</f>
        <v/>
      </c>
      <c r="AE281" s="26">
        <f>IF(IFERROR(TRIM(INDEX($A281:$P281,MATCH(Settings!$B$11,$A$1:$P$1,0))&amp;""),"")&lt;&gt;"",LOWER(IFERROR(TRIM(INDEX($A281:$P281,MATCH(Settings!$B$11,$A$1:$P$1,0))&amp;""),"")),LOWER(IFERROR(TRIM(INDEX($A281:$P281,MATCH(Settings!$B$10,$A$1:$P$1,0))&amp;""),"")))</f>
        <v/>
      </c>
      <c r="AF281" s="26">
        <f>IF($AE281="","",IF(COUNTIF($AE$2:$AE281,$AE281)=1,MAX($AF$1:$AF280)+1,""))</f>
        <v/>
      </c>
      <c r="AG281" s="26">
        <f>IF(OR($AE281="",NOT(ISNUMBER($V281))),"",IF(COUNTIFS($AE$2:$AE281,$AE281,$V$2:$V281,$V281)=1,1,0))</f>
        <v/>
      </c>
      <c r="AH281" s="26">
        <f>IF(ISNUMBER($U281),$U281,0)</f>
        <v/>
      </c>
    </row>
    <row r="282">
      <c r="R282" s="27" t="n"/>
      <c r="S282" s="27" t="n"/>
      <c r="U282" s="21">
        <f>IF(ISNUMBER(IFERROR(IF(TRIM(INDEX($A282:$P282,MATCH(Settings!$B$9,$A$1:$P$1,0))&amp;"")="","",IF(ISNUMBER(INDEX($A282:$P282,MATCH(Settings!$B$9,$A$1:$P$1,0))),INT(INDEX($A282:$P282,MATCH(Settings!$B$9,$A$1:$P$1,0))),DATE(VALUE(LEFT(INDEX($A282:$P282,MATCH(Settings!$B$9,$A$1:$P$1,0)),4)),VALUE(MID(INDEX($A282:$P282,MATCH(Settings!$B$9,$A$1:$P$1,0)),6,2)),VALUE(MID(INDEX($A282:$P282,MATCH(Settings!$B$9,$A$1:$P$1,0)),9,2))))),"")),IFERROR(IF(TRIM(INDEX($A282:$P282,MATCH(Settings!$B$9,$A$1:$P$1,0))&amp;"")="","",IF(ISNUMBER(INDEX($A282:$P282,MATCH(Settings!$B$9,$A$1:$P$1,0))),INT(INDEX($A282:$P282,MATCH(Settings!$B$9,$A$1:$P$1,0))),DATE(VALUE(LEFT(INDEX($A282:$P282,MATCH(Settings!$B$9,$A$1:$P$1,0)),4)),VALUE(MID(INDEX($A282:$P282,MATCH(Settings!$B$9,$A$1:$P$1,0)),6,2)),VALUE(MID(INDEX($A282:$P282,MATCH(Settings!$B$9,$A$1:$P$1,0)),9,2))))),""),IFERROR(INT(IFERROR(IF(ISNUMBER(INDEX($A282:$P282,MATCH(Settings!$B$8,$A$1:$P$1,0))),INDEX($A282:$P282,MATCH(Settings!$B$8,$A$1:$P$1,0)),DATE(VALUE(LEFT(IFERROR(TRIM(INDEX($A282:$P282,MATCH(Settings!$B$8,$A$1:$P$1,0))&amp;""),""),4)),VALUE(MID(IFERROR(TRIM(INDEX($A282:$P282,MATCH(Settings!$B$8,$A$1:$P$1,0))&amp;""),""),6,2)),VALUE(MID(IFERROR(TRIM(INDEX($A282:$P282,MATCH(Settings!$B$8,$A$1:$P$1,0))&amp;""),""),9,2)))+TIME(VALUE(MID(IFERROR(TRIM(INDEX($A282:$P282,MATCH(Settings!$B$8,$A$1:$P$1,0))&amp;""),""),12,2)),VALUE(MID(IFERROR(TRIM(INDEX($A282:$P282,MATCH(Settings!$B$8,$A$1:$P$1,0))&amp;""),""),15,2)),VALUE(MID(IFERROR(TRIM(INDEX($A282:$P282,MATCH(Settings!$B$8,$A$1:$P$1,0))&amp;""),""),18,2)))),"")),""))</f>
        <v/>
      </c>
      <c r="V282" s="22">
        <f>IF(ISNUMBER($U282),DATE(YEAR($U282),MONTH($U282),1),"")</f>
        <v/>
      </c>
      <c r="W282" s="23">
        <f>IF(IFERROR(TRIM(INDEX($A282:$P282,MATCH(Settings!$B$10,$A$1:$P$1,0))&amp;""),"")&lt;&gt;"",IFERROR(TRIM(INDEX($A282:$P282,MATCH(Settings!$B$10,$A$1:$P$1,0))&amp;""),""),IFERROR(TRIM(INDEX($A282:$P282,MATCH(Settings!$B$11,$A$1:$P$1,0))&amp;""),""))</f>
        <v/>
      </c>
      <c r="X282" s="23">
        <f>IFERROR(TRIM(INDEX($A282:$P282,MATCH(Settings!$B$11,$A$1:$P$1,0))&amp;""),"")</f>
        <v/>
      </c>
      <c r="Y282" s="23">
        <f>IFERROR(TRIM(INDEX($A282:$P282,MATCH(Settings!$B$12,$A$1:$P$1,0))&amp;""),"")</f>
        <v/>
      </c>
      <c r="Z282" s="23">
        <f>IFERROR(TRIM(INDEX($A282:$P282,MATCH(Settings!$B$15,$A$1:$P$1,0))&amp;""),"")</f>
        <v/>
      </c>
      <c r="AA282" s="24">
        <f>IFERROR(IF(TRIM(INDEX($A282:$P282,MATCH(Settings!$B$13,$A$1:$P$1,0))&amp;"")="","",VALUE(TRIM(INDEX($A282:$P282,MATCH(Settings!$B$13,$A$1:$P$1,0))&amp;""))),"")</f>
        <v/>
      </c>
      <c r="AB282" s="24">
        <f>IF(NOT(ISNUMBER($AA282)),"",IF(TRIM($R282&amp;"")="Yes",$AA282,0))</f>
        <v/>
      </c>
      <c r="AC282" s="25">
        <f>IF(OR(NOT(ISNUMBER($AB282)),NOT(ISNUMBER(Settings!$D$2))),"",$AB282*Settings!$D$2)</f>
        <v/>
      </c>
      <c r="AD282" s="23">
        <f>IF(AND($AE282="",IFERROR(TRIM(INDEX($A282:$P282,MATCH(Settings!$B$13,$A$1:$P$1,0))&amp;""),"")=""),"",IF((IF($AE282="","; no name or email","")&amp;IF(IFERROR(TRIM(INDEX($A282:$P282,MATCH(Settings!$B$13,$A$1:$P$1,0))&amp;""),"")="","; no hours",IF(NOT(ISNUMBER($AA282)),"; hours not a number",IF($AA282&lt;=0,"; hours zero or less",IF(AND(ISNUMBER(Settings!$D$3),$AA282&gt;Settings!$D$3),"; over "&amp;Settings!$D$3&amp;" hours",""))))&amp;IF(NOT(ISNUMBER($U282)),"; no date",IF($U282&gt;TODAY(),"; date in the future",""))&amp;IF(AND($AE282&lt;&gt;"",ISNUMBER($U282)),IF(COUNTIFS($AE$2:$AE$1001,$AE282,$U$2:$U$1001,$U282,$Y$2:$Y$1001,$Y282)&gt;1,"; possible duplicate",""),""))="","OK",MID(IF($AE282="","; no name or email","")&amp;IF(IFERROR(TRIM(INDEX($A282:$P282,MATCH(Settings!$B$13,$A$1:$P$1,0))&amp;""),"")="","; no hours",IF(NOT(ISNUMBER($AA282)),"; hours not a number",IF($AA282&lt;=0,"; hours zero or less",IF(AND(ISNUMBER(Settings!$D$3),$AA282&gt;Settings!$D$3),"; over "&amp;Settings!$D$3&amp;" hours",""))))&amp;IF(NOT(ISNUMBER($U282)),"; no date",IF($U282&gt;TODAY(),"; date in the future",""))&amp;IF(AND($AE282&lt;&gt;"",ISNUMBER($U282)),IF(COUNTIFS($AE$2:$AE$1001,$AE282,$U$2:$U$1001,$U282,$Y$2:$Y$1001,$Y282)&gt;1,"; possible duplicate",""),""),3,300)))</f>
        <v/>
      </c>
      <c r="AE282" s="26">
        <f>IF(IFERROR(TRIM(INDEX($A282:$P282,MATCH(Settings!$B$11,$A$1:$P$1,0))&amp;""),"")&lt;&gt;"",LOWER(IFERROR(TRIM(INDEX($A282:$P282,MATCH(Settings!$B$11,$A$1:$P$1,0))&amp;""),"")),LOWER(IFERROR(TRIM(INDEX($A282:$P282,MATCH(Settings!$B$10,$A$1:$P$1,0))&amp;""),"")))</f>
        <v/>
      </c>
      <c r="AF282" s="26">
        <f>IF($AE282="","",IF(COUNTIF($AE$2:$AE282,$AE282)=1,MAX($AF$1:$AF281)+1,""))</f>
        <v/>
      </c>
      <c r="AG282" s="26">
        <f>IF(OR($AE282="",NOT(ISNUMBER($V282))),"",IF(COUNTIFS($AE$2:$AE282,$AE282,$V$2:$V282,$V282)=1,1,0))</f>
        <v/>
      </c>
      <c r="AH282" s="26">
        <f>IF(ISNUMBER($U282),$U282,0)</f>
        <v/>
      </c>
    </row>
    <row r="283">
      <c r="R283" s="27" t="n"/>
      <c r="S283" s="27" t="n"/>
      <c r="U283" s="21">
        <f>IF(ISNUMBER(IFERROR(IF(TRIM(INDEX($A283:$P283,MATCH(Settings!$B$9,$A$1:$P$1,0))&amp;"")="","",IF(ISNUMBER(INDEX($A283:$P283,MATCH(Settings!$B$9,$A$1:$P$1,0))),INT(INDEX($A283:$P283,MATCH(Settings!$B$9,$A$1:$P$1,0))),DATE(VALUE(LEFT(INDEX($A283:$P283,MATCH(Settings!$B$9,$A$1:$P$1,0)),4)),VALUE(MID(INDEX($A283:$P283,MATCH(Settings!$B$9,$A$1:$P$1,0)),6,2)),VALUE(MID(INDEX($A283:$P283,MATCH(Settings!$B$9,$A$1:$P$1,0)),9,2))))),"")),IFERROR(IF(TRIM(INDEX($A283:$P283,MATCH(Settings!$B$9,$A$1:$P$1,0))&amp;"")="","",IF(ISNUMBER(INDEX($A283:$P283,MATCH(Settings!$B$9,$A$1:$P$1,0))),INT(INDEX($A283:$P283,MATCH(Settings!$B$9,$A$1:$P$1,0))),DATE(VALUE(LEFT(INDEX($A283:$P283,MATCH(Settings!$B$9,$A$1:$P$1,0)),4)),VALUE(MID(INDEX($A283:$P283,MATCH(Settings!$B$9,$A$1:$P$1,0)),6,2)),VALUE(MID(INDEX($A283:$P283,MATCH(Settings!$B$9,$A$1:$P$1,0)),9,2))))),""),IFERROR(INT(IFERROR(IF(ISNUMBER(INDEX($A283:$P283,MATCH(Settings!$B$8,$A$1:$P$1,0))),INDEX($A283:$P283,MATCH(Settings!$B$8,$A$1:$P$1,0)),DATE(VALUE(LEFT(IFERROR(TRIM(INDEX($A283:$P283,MATCH(Settings!$B$8,$A$1:$P$1,0))&amp;""),""),4)),VALUE(MID(IFERROR(TRIM(INDEX($A283:$P283,MATCH(Settings!$B$8,$A$1:$P$1,0))&amp;""),""),6,2)),VALUE(MID(IFERROR(TRIM(INDEX($A283:$P283,MATCH(Settings!$B$8,$A$1:$P$1,0))&amp;""),""),9,2)))+TIME(VALUE(MID(IFERROR(TRIM(INDEX($A283:$P283,MATCH(Settings!$B$8,$A$1:$P$1,0))&amp;""),""),12,2)),VALUE(MID(IFERROR(TRIM(INDEX($A283:$P283,MATCH(Settings!$B$8,$A$1:$P$1,0))&amp;""),""),15,2)),VALUE(MID(IFERROR(TRIM(INDEX($A283:$P283,MATCH(Settings!$B$8,$A$1:$P$1,0))&amp;""),""),18,2)))),"")),""))</f>
        <v/>
      </c>
      <c r="V283" s="22">
        <f>IF(ISNUMBER($U283),DATE(YEAR($U283),MONTH($U283),1),"")</f>
        <v/>
      </c>
      <c r="W283" s="23">
        <f>IF(IFERROR(TRIM(INDEX($A283:$P283,MATCH(Settings!$B$10,$A$1:$P$1,0))&amp;""),"")&lt;&gt;"",IFERROR(TRIM(INDEX($A283:$P283,MATCH(Settings!$B$10,$A$1:$P$1,0))&amp;""),""),IFERROR(TRIM(INDEX($A283:$P283,MATCH(Settings!$B$11,$A$1:$P$1,0))&amp;""),""))</f>
        <v/>
      </c>
      <c r="X283" s="23">
        <f>IFERROR(TRIM(INDEX($A283:$P283,MATCH(Settings!$B$11,$A$1:$P$1,0))&amp;""),"")</f>
        <v/>
      </c>
      <c r="Y283" s="23">
        <f>IFERROR(TRIM(INDEX($A283:$P283,MATCH(Settings!$B$12,$A$1:$P$1,0))&amp;""),"")</f>
        <v/>
      </c>
      <c r="Z283" s="23">
        <f>IFERROR(TRIM(INDEX($A283:$P283,MATCH(Settings!$B$15,$A$1:$P$1,0))&amp;""),"")</f>
        <v/>
      </c>
      <c r="AA283" s="24">
        <f>IFERROR(IF(TRIM(INDEX($A283:$P283,MATCH(Settings!$B$13,$A$1:$P$1,0))&amp;"")="","",VALUE(TRIM(INDEX($A283:$P283,MATCH(Settings!$B$13,$A$1:$P$1,0))&amp;""))),"")</f>
        <v/>
      </c>
      <c r="AB283" s="24">
        <f>IF(NOT(ISNUMBER($AA283)),"",IF(TRIM($R283&amp;"")="Yes",$AA283,0))</f>
        <v/>
      </c>
      <c r="AC283" s="25">
        <f>IF(OR(NOT(ISNUMBER($AB283)),NOT(ISNUMBER(Settings!$D$2))),"",$AB283*Settings!$D$2)</f>
        <v/>
      </c>
      <c r="AD283" s="23">
        <f>IF(AND($AE283="",IFERROR(TRIM(INDEX($A283:$P283,MATCH(Settings!$B$13,$A$1:$P$1,0))&amp;""),"")=""),"",IF((IF($AE283="","; no name or email","")&amp;IF(IFERROR(TRIM(INDEX($A283:$P283,MATCH(Settings!$B$13,$A$1:$P$1,0))&amp;""),"")="","; no hours",IF(NOT(ISNUMBER($AA283)),"; hours not a number",IF($AA283&lt;=0,"; hours zero or less",IF(AND(ISNUMBER(Settings!$D$3),$AA283&gt;Settings!$D$3),"; over "&amp;Settings!$D$3&amp;" hours",""))))&amp;IF(NOT(ISNUMBER($U283)),"; no date",IF($U283&gt;TODAY(),"; date in the future",""))&amp;IF(AND($AE283&lt;&gt;"",ISNUMBER($U283)),IF(COUNTIFS($AE$2:$AE$1001,$AE283,$U$2:$U$1001,$U283,$Y$2:$Y$1001,$Y283)&gt;1,"; possible duplicate",""),""))="","OK",MID(IF($AE283="","; no name or email","")&amp;IF(IFERROR(TRIM(INDEX($A283:$P283,MATCH(Settings!$B$13,$A$1:$P$1,0))&amp;""),"")="","; no hours",IF(NOT(ISNUMBER($AA283)),"; hours not a number",IF($AA283&lt;=0,"; hours zero or less",IF(AND(ISNUMBER(Settings!$D$3),$AA283&gt;Settings!$D$3),"; over "&amp;Settings!$D$3&amp;" hours",""))))&amp;IF(NOT(ISNUMBER($U283)),"; no date",IF($U283&gt;TODAY(),"; date in the future",""))&amp;IF(AND($AE283&lt;&gt;"",ISNUMBER($U283)),IF(COUNTIFS($AE$2:$AE$1001,$AE283,$U$2:$U$1001,$U283,$Y$2:$Y$1001,$Y283)&gt;1,"; possible duplicate",""),""),3,300)))</f>
        <v/>
      </c>
      <c r="AE283" s="26">
        <f>IF(IFERROR(TRIM(INDEX($A283:$P283,MATCH(Settings!$B$11,$A$1:$P$1,0))&amp;""),"")&lt;&gt;"",LOWER(IFERROR(TRIM(INDEX($A283:$P283,MATCH(Settings!$B$11,$A$1:$P$1,0))&amp;""),"")),LOWER(IFERROR(TRIM(INDEX($A283:$P283,MATCH(Settings!$B$10,$A$1:$P$1,0))&amp;""),"")))</f>
        <v/>
      </c>
      <c r="AF283" s="26">
        <f>IF($AE283="","",IF(COUNTIF($AE$2:$AE283,$AE283)=1,MAX($AF$1:$AF282)+1,""))</f>
        <v/>
      </c>
      <c r="AG283" s="26">
        <f>IF(OR($AE283="",NOT(ISNUMBER($V283))),"",IF(COUNTIFS($AE$2:$AE283,$AE283,$V$2:$V283,$V283)=1,1,0))</f>
        <v/>
      </c>
      <c r="AH283" s="26">
        <f>IF(ISNUMBER($U283),$U283,0)</f>
        <v/>
      </c>
    </row>
    <row r="284">
      <c r="R284" s="27" t="n"/>
      <c r="S284" s="27" t="n"/>
      <c r="U284" s="21">
        <f>IF(ISNUMBER(IFERROR(IF(TRIM(INDEX($A284:$P284,MATCH(Settings!$B$9,$A$1:$P$1,0))&amp;"")="","",IF(ISNUMBER(INDEX($A284:$P284,MATCH(Settings!$B$9,$A$1:$P$1,0))),INT(INDEX($A284:$P284,MATCH(Settings!$B$9,$A$1:$P$1,0))),DATE(VALUE(LEFT(INDEX($A284:$P284,MATCH(Settings!$B$9,$A$1:$P$1,0)),4)),VALUE(MID(INDEX($A284:$P284,MATCH(Settings!$B$9,$A$1:$P$1,0)),6,2)),VALUE(MID(INDEX($A284:$P284,MATCH(Settings!$B$9,$A$1:$P$1,0)),9,2))))),"")),IFERROR(IF(TRIM(INDEX($A284:$P284,MATCH(Settings!$B$9,$A$1:$P$1,0))&amp;"")="","",IF(ISNUMBER(INDEX($A284:$P284,MATCH(Settings!$B$9,$A$1:$P$1,0))),INT(INDEX($A284:$P284,MATCH(Settings!$B$9,$A$1:$P$1,0))),DATE(VALUE(LEFT(INDEX($A284:$P284,MATCH(Settings!$B$9,$A$1:$P$1,0)),4)),VALUE(MID(INDEX($A284:$P284,MATCH(Settings!$B$9,$A$1:$P$1,0)),6,2)),VALUE(MID(INDEX($A284:$P284,MATCH(Settings!$B$9,$A$1:$P$1,0)),9,2))))),""),IFERROR(INT(IFERROR(IF(ISNUMBER(INDEX($A284:$P284,MATCH(Settings!$B$8,$A$1:$P$1,0))),INDEX($A284:$P284,MATCH(Settings!$B$8,$A$1:$P$1,0)),DATE(VALUE(LEFT(IFERROR(TRIM(INDEX($A284:$P284,MATCH(Settings!$B$8,$A$1:$P$1,0))&amp;""),""),4)),VALUE(MID(IFERROR(TRIM(INDEX($A284:$P284,MATCH(Settings!$B$8,$A$1:$P$1,0))&amp;""),""),6,2)),VALUE(MID(IFERROR(TRIM(INDEX($A284:$P284,MATCH(Settings!$B$8,$A$1:$P$1,0))&amp;""),""),9,2)))+TIME(VALUE(MID(IFERROR(TRIM(INDEX($A284:$P284,MATCH(Settings!$B$8,$A$1:$P$1,0))&amp;""),""),12,2)),VALUE(MID(IFERROR(TRIM(INDEX($A284:$P284,MATCH(Settings!$B$8,$A$1:$P$1,0))&amp;""),""),15,2)),VALUE(MID(IFERROR(TRIM(INDEX($A284:$P284,MATCH(Settings!$B$8,$A$1:$P$1,0))&amp;""),""),18,2)))),"")),""))</f>
        <v/>
      </c>
      <c r="V284" s="22">
        <f>IF(ISNUMBER($U284),DATE(YEAR($U284),MONTH($U284),1),"")</f>
        <v/>
      </c>
      <c r="W284" s="23">
        <f>IF(IFERROR(TRIM(INDEX($A284:$P284,MATCH(Settings!$B$10,$A$1:$P$1,0))&amp;""),"")&lt;&gt;"",IFERROR(TRIM(INDEX($A284:$P284,MATCH(Settings!$B$10,$A$1:$P$1,0))&amp;""),""),IFERROR(TRIM(INDEX($A284:$P284,MATCH(Settings!$B$11,$A$1:$P$1,0))&amp;""),""))</f>
        <v/>
      </c>
      <c r="X284" s="23">
        <f>IFERROR(TRIM(INDEX($A284:$P284,MATCH(Settings!$B$11,$A$1:$P$1,0))&amp;""),"")</f>
        <v/>
      </c>
      <c r="Y284" s="23">
        <f>IFERROR(TRIM(INDEX($A284:$P284,MATCH(Settings!$B$12,$A$1:$P$1,0))&amp;""),"")</f>
        <v/>
      </c>
      <c r="Z284" s="23">
        <f>IFERROR(TRIM(INDEX($A284:$P284,MATCH(Settings!$B$15,$A$1:$P$1,0))&amp;""),"")</f>
        <v/>
      </c>
      <c r="AA284" s="24">
        <f>IFERROR(IF(TRIM(INDEX($A284:$P284,MATCH(Settings!$B$13,$A$1:$P$1,0))&amp;"")="","",VALUE(TRIM(INDEX($A284:$P284,MATCH(Settings!$B$13,$A$1:$P$1,0))&amp;""))),"")</f>
        <v/>
      </c>
      <c r="AB284" s="24">
        <f>IF(NOT(ISNUMBER($AA284)),"",IF(TRIM($R284&amp;"")="Yes",$AA284,0))</f>
        <v/>
      </c>
      <c r="AC284" s="25">
        <f>IF(OR(NOT(ISNUMBER($AB284)),NOT(ISNUMBER(Settings!$D$2))),"",$AB284*Settings!$D$2)</f>
        <v/>
      </c>
      <c r="AD284" s="23">
        <f>IF(AND($AE284="",IFERROR(TRIM(INDEX($A284:$P284,MATCH(Settings!$B$13,$A$1:$P$1,0))&amp;""),"")=""),"",IF((IF($AE284="","; no name or email","")&amp;IF(IFERROR(TRIM(INDEX($A284:$P284,MATCH(Settings!$B$13,$A$1:$P$1,0))&amp;""),"")="","; no hours",IF(NOT(ISNUMBER($AA284)),"; hours not a number",IF($AA284&lt;=0,"; hours zero or less",IF(AND(ISNUMBER(Settings!$D$3),$AA284&gt;Settings!$D$3),"; over "&amp;Settings!$D$3&amp;" hours",""))))&amp;IF(NOT(ISNUMBER($U284)),"; no date",IF($U284&gt;TODAY(),"; date in the future",""))&amp;IF(AND($AE284&lt;&gt;"",ISNUMBER($U284)),IF(COUNTIFS($AE$2:$AE$1001,$AE284,$U$2:$U$1001,$U284,$Y$2:$Y$1001,$Y284)&gt;1,"; possible duplicate",""),""))="","OK",MID(IF($AE284="","; no name or email","")&amp;IF(IFERROR(TRIM(INDEX($A284:$P284,MATCH(Settings!$B$13,$A$1:$P$1,0))&amp;""),"")="","; no hours",IF(NOT(ISNUMBER($AA284)),"; hours not a number",IF($AA284&lt;=0,"; hours zero or less",IF(AND(ISNUMBER(Settings!$D$3),$AA284&gt;Settings!$D$3),"; over "&amp;Settings!$D$3&amp;" hours",""))))&amp;IF(NOT(ISNUMBER($U284)),"; no date",IF($U284&gt;TODAY(),"; date in the future",""))&amp;IF(AND($AE284&lt;&gt;"",ISNUMBER($U284)),IF(COUNTIFS($AE$2:$AE$1001,$AE284,$U$2:$U$1001,$U284,$Y$2:$Y$1001,$Y284)&gt;1,"; possible duplicate",""),""),3,300)))</f>
        <v/>
      </c>
      <c r="AE284" s="26">
        <f>IF(IFERROR(TRIM(INDEX($A284:$P284,MATCH(Settings!$B$11,$A$1:$P$1,0))&amp;""),"")&lt;&gt;"",LOWER(IFERROR(TRIM(INDEX($A284:$P284,MATCH(Settings!$B$11,$A$1:$P$1,0))&amp;""),"")),LOWER(IFERROR(TRIM(INDEX($A284:$P284,MATCH(Settings!$B$10,$A$1:$P$1,0))&amp;""),"")))</f>
        <v/>
      </c>
      <c r="AF284" s="26">
        <f>IF($AE284="","",IF(COUNTIF($AE$2:$AE284,$AE284)=1,MAX($AF$1:$AF283)+1,""))</f>
        <v/>
      </c>
      <c r="AG284" s="26">
        <f>IF(OR($AE284="",NOT(ISNUMBER($V284))),"",IF(COUNTIFS($AE$2:$AE284,$AE284,$V$2:$V284,$V284)=1,1,0))</f>
        <v/>
      </c>
      <c r="AH284" s="26">
        <f>IF(ISNUMBER($U284),$U284,0)</f>
        <v/>
      </c>
    </row>
    <row r="285">
      <c r="R285" s="27" t="n"/>
      <c r="S285" s="27" t="n"/>
      <c r="U285" s="21">
        <f>IF(ISNUMBER(IFERROR(IF(TRIM(INDEX($A285:$P285,MATCH(Settings!$B$9,$A$1:$P$1,0))&amp;"")="","",IF(ISNUMBER(INDEX($A285:$P285,MATCH(Settings!$B$9,$A$1:$P$1,0))),INT(INDEX($A285:$P285,MATCH(Settings!$B$9,$A$1:$P$1,0))),DATE(VALUE(LEFT(INDEX($A285:$P285,MATCH(Settings!$B$9,$A$1:$P$1,0)),4)),VALUE(MID(INDEX($A285:$P285,MATCH(Settings!$B$9,$A$1:$P$1,0)),6,2)),VALUE(MID(INDEX($A285:$P285,MATCH(Settings!$B$9,$A$1:$P$1,0)),9,2))))),"")),IFERROR(IF(TRIM(INDEX($A285:$P285,MATCH(Settings!$B$9,$A$1:$P$1,0))&amp;"")="","",IF(ISNUMBER(INDEX($A285:$P285,MATCH(Settings!$B$9,$A$1:$P$1,0))),INT(INDEX($A285:$P285,MATCH(Settings!$B$9,$A$1:$P$1,0))),DATE(VALUE(LEFT(INDEX($A285:$P285,MATCH(Settings!$B$9,$A$1:$P$1,0)),4)),VALUE(MID(INDEX($A285:$P285,MATCH(Settings!$B$9,$A$1:$P$1,0)),6,2)),VALUE(MID(INDEX($A285:$P285,MATCH(Settings!$B$9,$A$1:$P$1,0)),9,2))))),""),IFERROR(INT(IFERROR(IF(ISNUMBER(INDEX($A285:$P285,MATCH(Settings!$B$8,$A$1:$P$1,0))),INDEX($A285:$P285,MATCH(Settings!$B$8,$A$1:$P$1,0)),DATE(VALUE(LEFT(IFERROR(TRIM(INDEX($A285:$P285,MATCH(Settings!$B$8,$A$1:$P$1,0))&amp;""),""),4)),VALUE(MID(IFERROR(TRIM(INDEX($A285:$P285,MATCH(Settings!$B$8,$A$1:$P$1,0))&amp;""),""),6,2)),VALUE(MID(IFERROR(TRIM(INDEX($A285:$P285,MATCH(Settings!$B$8,$A$1:$P$1,0))&amp;""),""),9,2)))+TIME(VALUE(MID(IFERROR(TRIM(INDEX($A285:$P285,MATCH(Settings!$B$8,$A$1:$P$1,0))&amp;""),""),12,2)),VALUE(MID(IFERROR(TRIM(INDEX($A285:$P285,MATCH(Settings!$B$8,$A$1:$P$1,0))&amp;""),""),15,2)),VALUE(MID(IFERROR(TRIM(INDEX($A285:$P285,MATCH(Settings!$B$8,$A$1:$P$1,0))&amp;""),""),18,2)))),"")),""))</f>
        <v/>
      </c>
      <c r="V285" s="22">
        <f>IF(ISNUMBER($U285),DATE(YEAR($U285),MONTH($U285),1),"")</f>
        <v/>
      </c>
      <c r="W285" s="23">
        <f>IF(IFERROR(TRIM(INDEX($A285:$P285,MATCH(Settings!$B$10,$A$1:$P$1,0))&amp;""),"")&lt;&gt;"",IFERROR(TRIM(INDEX($A285:$P285,MATCH(Settings!$B$10,$A$1:$P$1,0))&amp;""),""),IFERROR(TRIM(INDEX($A285:$P285,MATCH(Settings!$B$11,$A$1:$P$1,0))&amp;""),""))</f>
        <v/>
      </c>
      <c r="X285" s="23">
        <f>IFERROR(TRIM(INDEX($A285:$P285,MATCH(Settings!$B$11,$A$1:$P$1,0))&amp;""),"")</f>
        <v/>
      </c>
      <c r="Y285" s="23">
        <f>IFERROR(TRIM(INDEX($A285:$P285,MATCH(Settings!$B$12,$A$1:$P$1,0))&amp;""),"")</f>
        <v/>
      </c>
      <c r="Z285" s="23">
        <f>IFERROR(TRIM(INDEX($A285:$P285,MATCH(Settings!$B$15,$A$1:$P$1,0))&amp;""),"")</f>
        <v/>
      </c>
      <c r="AA285" s="24">
        <f>IFERROR(IF(TRIM(INDEX($A285:$P285,MATCH(Settings!$B$13,$A$1:$P$1,0))&amp;"")="","",VALUE(TRIM(INDEX($A285:$P285,MATCH(Settings!$B$13,$A$1:$P$1,0))&amp;""))),"")</f>
        <v/>
      </c>
      <c r="AB285" s="24">
        <f>IF(NOT(ISNUMBER($AA285)),"",IF(TRIM($R285&amp;"")="Yes",$AA285,0))</f>
        <v/>
      </c>
      <c r="AC285" s="25">
        <f>IF(OR(NOT(ISNUMBER($AB285)),NOT(ISNUMBER(Settings!$D$2))),"",$AB285*Settings!$D$2)</f>
        <v/>
      </c>
      <c r="AD285" s="23">
        <f>IF(AND($AE285="",IFERROR(TRIM(INDEX($A285:$P285,MATCH(Settings!$B$13,$A$1:$P$1,0))&amp;""),"")=""),"",IF((IF($AE285="","; no name or email","")&amp;IF(IFERROR(TRIM(INDEX($A285:$P285,MATCH(Settings!$B$13,$A$1:$P$1,0))&amp;""),"")="","; no hours",IF(NOT(ISNUMBER($AA285)),"; hours not a number",IF($AA285&lt;=0,"; hours zero or less",IF(AND(ISNUMBER(Settings!$D$3),$AA285&gt;Settings!$D$3),"; over "&amp;Settings!$D$3&amp;" hours",""))))&amp;IF(NOT(ISNUMBER($U285)),"; no date",IF($U285&gt;TODAY(),"; date in the future",""))&amp;IF(AND($AE285&lt;&gt;"",ISNUMBER($U285)),IF(COUNTIFS($AE$2:$AE$1001,$AE285,$U$2:$U$1001,$U285,$Y$2:$Y$1001,$Y285)&gt;1,"; possible duplicate",""),""))="","OK",MID(IF($AE285="","; no name or email","")&amp;IF(IFERROR(TRIM(INDEX($A285:$P285,MATCH(Settings!$B$13,$A$1:$P$1,0))&amp;""),"")="","; no hours",IF(NOT(ISNUMBER($AA285)),"; hours not a number",IF($AA285&lt;=0,"; hours zero or less",IF(AND(ISNUMBER(Settings!$D$3),$AA285&gt;Settings!$D$3),"; over "&amp;Settings!$D$3&amp;" hours",""))))&amp;IF(NOT(ISNUMBER($U285)),"; no date",IF($U285&gt;TODAY(),"; date in the future",""))&amp;IF(AND($AE285&lt;&gt;"",ISNUMBER($U285)),IF(COUNTIFS($AE$2:$AE$1001,$AE285,$U$2:$U$1001,$U285,$Y$2:$Y$1001,$Y285)&gt;1,"; possible duplicate",""),""),3,300)))</f>
        <v/>
      </c>
      <c r="AE285" s="26">
        <f>IF(IFERROR(TRIM(INDEX($A285:$P285,MATCH(Settings!$B$11,$A$1:$P$1,0))&amp;""),"")&lt;&gt;"",LOWER(IFERROR(TRIM(INDEX($A285:$P285,MATCH(Settings!$B$11,$A$1:$P$1,0))&amp;""),"")),LOWER(IFERROR(TRIM(INDEX($A285:$P285,MATCH(Settings!$B$10,$A$1:$P$1,0))&amp;""),"")))</f>
        <v/>
      </c>
      <c r="AF285" s="26">
        <f>IF($AE285="","",IF(COUNTIF($AE$2:$AE285,$AE285)=1,MAX($AF$1:$AF284)+1,""))</f>
        <v/>
      </c>
      <c r="AG285" s="26">
        <f>IF(OR($AE285="",NOT(ISNUMBER($V285))),"",IF(COUNTIFS($AE$2:$AE285,$AE285,$V$2:$V285,$V285)=1,1,0))</f>
        <v/>
      </c>
      <c r="AH285" s="26">
        <f>IF(ISNUMBER($U285),$U285,0)</f>
        <v/>
      </c>
    </row>
    <row r="286">
      <c r="R286" s="27" t="n"/>
      <c r="S286" s="27" t="n"/>
      <c r="U286" s="21">
        <f>IF(ISNUMBER(IFERROR(IF(TRIM(INDEX($A286:$P286,MATCH(Settings!$B$9,$A$1:$P$1,0))&amp;"")="","",IF(ISNUMBER(INDEX($A286:$P286,MATCH(Settings!$B$9,$A$1:$P$1,0))),INT(INDEX($A286:$P286,MATCH(Settings!$B$9,$A$1:$P$1,0))),DATE(VALUE(LEFT(INDEX($A286:$P286,MATCH(Settings!$B$9,$A$1:$P$1,0)),4)),VALUE(MID(INDEX($A286:$P286,MATCH(Settings!$B$9,$A$1:$P$1,0)),6,2)),VALUE(MID(INDEX($A286:$P286,MATCH(Settings!$B$9,$A$1:$P$1,0)),9,2))))),"")),IFERROR(IF(TRIM(INDEX($A286:$P286,MATCH(Settings!$B$9,$A$1:$P$1,0))&amp;"")="","",IF(ISNUMBER(INDEX($A286:$P286,MATCH(Settings!$B$9,$A$1:$P$1,0))),INT(INDEX($A286:$P286,MATCH(Settings!$B$9,$A$1:$P$1,0))),DATE(VALUE(LEFT(INDEX($A286:$P286,MATCH(Settings!$B$9,$A$1:$P$1,0)),4)),VALUE(MID(INDEX($A286:$P286,MATCH(Settings!$B$9,$A$1:$P$1,0)),6,2)),VALUE(MID(INDEX($A286:$P286,MATCH(Settings!$B$9,$A$1:$P$1,0)),9,2))))),""),IFERROR(INT(IFERROR(IF(ISNUMBER(INDEX($A286:$P286,MATCH(Settings!$B$8,$A$1:$P$1,0))),INDEX($A286:$P286,MATCH(Settings!$B$8,$A$1:$P$1,0)),DATE(VALUE(LEFT(IFERROR(TRIM(INDEX($A286:$P286,MATCH(Settings!$B$8,$A$1:$P$1,0))&amp;""),""),4)),VALUE(MID(IFERROR(TRIM(INDEX($A286:$P286,MATCH(Settings!$B$8,$A$1:$P$1,0))&amp;""),""),6,2)),VALUE(MID(IFERROR(TRIM(INDEX($A286:$P286,MATCH(Settings!$B$8,$A$1:$P$1,0))&amp;""),""),9,2)))+TIME(VALUE(MID(IFERROR(TRIM(INDEX($A286:$P286,MATCH(Settings!$B$8,$A$1:$P$1,0))&amp;""),""),12,2)),VALUE(MID(IFERROR(TRIM(INDEX($A286:$P286,MATCH(Settings!$B$8,$A$1:$P$1,0))&amp;""),""),15,2)),VALUE(MID(IFERROR(TRIM(INDEX($A286:$P286,MATCH(Settings!$B$8,$A$1:$P$1,0))&amp;""),""),18,2)))),"")),""))</f>
        <v/>
      </c>
      <c r="V286" s="22">
        <f>IF(ISNUMBER($U286),DATE(YEAR($U286),MONTH($U286),1),"")</f>
        <v/>
      </c>
      <c r="W286" s="23">
        <f>IF(IFERROR(TRIM(INDEX($A286:$P286,MATCH(Settings!$B$10,$A$1:$P$1,0))&amp;""),"")&lt;&gt;"",IFERROR(TRIM(INDEX($A286:$P286,MATCH(Settings!$B$10,$A$1:$P$1,0))&amp;""),""),IFERROR(TRIM(INDEX($A286:$P286,MATCH(Settings!$B$11,$A$1:$P$1,0))&amp;""),""))</f>
        <v/>
      </c>
      <c r="X286" s="23">
        <f>IFERROR(TRIM(INDEX($A286:$P286,MATCH(Settings!$B$11,$A$1:$P$1,0))&amp;""),"")</f>
        <v/>
      </c>
      <c r="Y286" s="23">
        <f>IFERROR(TRIM(INDEX($A286:$P286,MATCH(Settings!$B$12,$A$1:$P$1,0))&amp;""),"")</f>
        <v/>
      </c>
      <c r="Z286" s="23">
        <f>IFERROR(TRIM(INDEX($A286:$P286,MATCH(Settings!$B$15,$A$1:$P$1,0))&amp;""),"")</f>
        <v/>
      </c>
      <c r="AA286" s="24">
        <f>IFERROR(IF(TRIM(INDEX($A286:$P286,MATCH(Settings!$B$13,$A$1:$P$1,0))&amp;"")="","",VALUE(TRIM(INDEX($A286:$P286,MATCH(Settings!$B$13,$A$1:$P$1,0))&amp;""))),"")</f>
        <v/>
      </c>
      <c r="AB286" s="24">
        <f>IF(NOT(ISNUMBER($AA286)),"",IF(TRIM($R286&amp;"")="Yes",$AA286,0))</f>
        <v/>
      </c>
      <c r="AC286" s="25">
        <f>IF(OR(NOT(ISNUMBER($AB286)),NOT(ISNUMBER(Settings!$D$2))),"",$AB286*Settings!$D$2)</f>
        <v/>
      </c>
      <c r="AD286" s="23">
        <f>IF(AND($AE286="",IFERROR(TRIM(INDEX($A286:$P286,MATCH(Settings!$B$13,$A$1:$P$1,0))&amp;""),"")=""),"",IF((IF($AE286="","; no name or email","")&amp;IF(IFERROR(TRIM(INDEX($A286:$P286,MATCH(Settings!$B$13,$A$1:$P$1,0))&amp;""),"")="","; no hours",IF(NOT(ISNUMBER($AA286)),"; hours not a number",IF($AA286&lt;=0,"; hours zero or less",IF(AND(ISNUMBER(Settings!$D$3),$AA286&gt;Settings!$D$3),"; over "&amp;Settings!$D$3&amp;" hours",""))))&amp;IF(NOT(ISNUMBER($U286)),"; no date",IF($U286&gt;TODAY(),"; date in the future",""))&amp;IF(AND($AE286&lt;&gt;"",ISNUMBER($U286)),IF(COUNTIFS($AE$2:$AE$1001,$AE286,$U$2:$U$1001,$U286,$Y$2:$Y$1001,$Y286)&gt;1,"; possible duplicate",""),""))="","OK",MID(IF($AE286="","; no name or email","")&amp;IF(IFERROR(TRIM(INDEX($A286:$P286,MATCH(Settings!$B$13,$A$1:$P$1,0))&amp;""),"")="","; no hours",IF(NOT(ISNUMBER($AA286)),"; hours not a number",IF($AA286&lt;=0,"; hours zero or less",IF(AND(ISNUMBER(Settings!$D$3),$AA286&gt;Settings!$D$3),"; over "&amp;Settings!$D$3&amp;" hours",""))))&amp;IF(NOT(ISNUMBER($U286)),"; no date",IF($U286&gt;TODAY(),"; date in the future",""))&amp;IF(AND($AE286&lt;&gt;"",ISNUMBER($U286)),IF(COUNTIFS($AE$2:$AE$1001,$AE286,$U$2:$U$1001,$U286,$Y$2:$Y$1001,$Y286)&gt;1,"; possible duplicate",""),""),3,300)))</f>
        <v/>
      </c>
      <c r="AE286" s="26">
        <f>IF(IFERROR(TRIM(INDEX($A286:$P286,MATCH(Settings!$B$11,$A$1:$P$1,0))&amp;""),"")&lt;&gt;"",LOWER(IFERROR(TRIM(INDEX($A286:$P286,MATCH(Settings!$B$11,$A$1:$P$1,0))&amp;""),"")),LOWER(IFERROR(TRIM(INDEX($A286:$P286,MATCH(Settings!$B$10,$A$1:$P$1,0))&amp;""),"")))</f>
        <v/>
      </c>
      <c r="AF286" s="26">
        <f>IF($AE286="","",IF(COUNTIF($AE$2:$AE286,$AE286)=1,MAX($AF$1:$AF285)+1,""))</f>
        <v/>
      </c>
      <c r="AG286" s="26">
        <f>IF(OR($AE286="",NOT(ISNUMBER($V286))),"",IF(COUNTIFS($AE$2:$AE286,$AE286,$V$2:$V286,$V286)=1,1,0))</f>
        <v/>
      </c>
      <c r="AH286" s="26">
        <f>IF(ISNUMBER($U286),$U286,0)</f>
        <v/>
      </c>
    </row>
    <row r="287">
      <c r="R287" s="27" t="n"/>
      <c r="S287" s="27" t="n"/>
      <c r="U287" s="21">
        <f>IF(ISNUMBER(IFERROR(IF(TRIM(INDEX($A287:$P287,MATCH(Settings!$B$9,$A$1:$P$1,0))&amp;"")="","",IF(ISNUMBER(INDEX($A287:$P287,MATCH(Settings!$B$9,$A$1:$P$1,0))),INT(INDEX($A287:$P287,MATCH(Settings!$B$9,$A$1:$P$1,0))),DATE(VALUE(LEFT(INDEX($A287:$P287,MATCH(Settings!$B$9,$A$1:$P$1,0)),4)),VALUE(MID(INDEX($A287:$P287,MATCH(Settings!$B$9,$A$1:$P$1,0)),6,2)),VALUE(MID(INDEX($A287:$P287,MATCH(Settings!$B$9,$A$1:$P$1,0)),9,2))))),"")),IFERROR(IF(TRIM(INDEX($A287:$P287,MATCH(Settings!$B$9,$A$1:$P$1,0))&amp;"")="","",IF(ISNUMBER(INDEX($A287:$P287,MATCH(Settings!$B$9,$A$1:$P$1,0))),INT(INDEX($A287:$P287,MATCH(Settings!$B$9,$A$1:$P$1,0))),DATE(VALUE(LEFT(INDEX($A287:$P287,MATCH(Settings!$B$9,$A$1:$P$1,0)),4)),VALUE(MID(INDEX($A287:$P287,MATCH(Settings!$B$9,$A$1:$P$1,0)),6,2)),VALUE(MID(INDEX($A287:$P287,MATCH(Settings!$B$9,$A$1:$P$1,0)),9,2))))),""),IFERROR(INT(IFERROR(IF(ISNUMBER(INDEX($A287:$P287,MATCH(Settings!$B$8,$A$1:$P$1,0))),INDEX($A287:$P287,MATCH(Settings!$B$8,$A$1:$P$1,0)),DATE(VALUE(LEFT(IFERROR(TRIM(INDEX($A287:$P287,MATCH(Settings!$B$8,$A$1:$P$1,0))&amp;""),""),4)),VALUE(MID(IFERROR(TRIM(INDEX($A287:$P287,MATCH(Settings!$B$8,$A$1:$P$1,0))&amp;""),""),6,2)),VALUE(MID(IFERROR(TRIM(INDEX($A287:$P287,MATCH(Settings!$B$8,$A$1:$P$1,0))&amp;""),""),9,2)))+TIME(VALUE(MID(IFERROR(TRIM(INDEX($A287:$P287,MATCH(Settings!$B$8,$A$1:$P$1,0))&amp;""),""),12,2)),VALUE(MID(IFERROR(TRIM(INDEX($A287:$P287,MATCH(Settings!$B$8,$A$1:$P$1,0))&amp;""),""),15,2)),VALUE(MID(IFERROR(TRIM(INDEX($A287:$P287,MATCH(Settings!$B$8,$A$1:$P$1,0))&amp;""),""),18,2)))),"")),""))</f>
        <v/>
      </c>
      <c r="V287" s="22">
        <f>IF(ISNUMBER($U287),DATE(YEAR($U287),MONTH($U287),1),"")</f>
        <v/>
      </c>
      <c r="W287" s="23">
        <f>IF(IFERROR(TRIM(INDEX($A287:$P287,MATCH(Settings!$B$10,$A$1:$P$1,0))&amp;""),"")&lt;&gt;"",IFERROR(TRIM(INDEX($A287:$P287,MATCH(Settings!$B$10,$A$1:$P$1,0))&amp;""),""),IFERROR(TRIM(INDEX($A287:$P287,MATCH(Settings!$B$11,$A$1:$P$1,0))&amp;""),""))</f>
        <v/>
      </c>
      <c r="X287" s="23">
        <f>IFERROR(TRIM(INDEX($A287:$P287,MATCH(Settings!$B$11,$A$1:$P$1,0))&amp;""),"")</f>
        <v/>
      </c>
      <c r="Y287" s="23">
        <f>IFERROR(TRIM(INDEX($A287:$P287,MATCH(Settings!$B$12,$A$1:$P$1,0))&amp;""),"")</f>
        <v/>
      </c>
      <c r="Z287" s="23">
        <f>IFERROR(TRIM(INDEX($A287:$P287,MATCH(Settings!$B$15,$A$1:$P$1,0))&amp;""),"")</f>
        <v/>
      </c>
      <c r="AA287" s="24">
        <f>IFERROR(IF(TRIM(INDEX($A287:$P287,MATCH(Settings!$B$13,$A$1:$P$1,0))&amp;"")="","",VALUE(TRIM(INDEX($A287:$P287,MATCH(Settings!$B$13,$A$1:$P$1,0))&amp;""))),"")</f>
        <v/>
      </c>
      <c r="AB287" s="24">
        <f>IF(NOT(ISNUMBER($AA287)),"",IF(TRIM($R287&amp;"")="Yes",$AA287,0))</f>
        <v/>
      </c>
      <c r="AC287" s="25">
        <f>IF(OR(NOT(ISNUMBER($AB287)),NOT(ISNUMBER(Settings!$D$2))),"",$AB287*Settings!$D$2)</f>
        <v/>
      </c>
      <c r="AD287" s="23">
        <f>IF(AND($AE287="",IFERROR(TRIM(INDEX($A287:$P287,MATCH(Settings!$B$13,$A$1:$P$1,0))&amp;""),"")=""),"",IF((IF($AE287="","; no name or email","")&amp;IF(IFERROR(TRIM(INDEX($A287:$P287,MATCH(Settings!$B$13,$A$1:$P$1,0))&amp;""),"")="","; no hours",IF(NOT(ISNUMBER($AA287)),"; hours not a number",IF($AA287&lt;=0,"; hours zero or less",IF(AND(ISNUMBER(Settings!$D$3),$AA287&gt;Settings!$D$3),"; over "&amp;Settings!$D$3&amp;" hours",""))))&amp;IF(NOT(ISNUMBER($U287)),"; no date",IF($U287&gt;TODAY(),"; date in the future",""))&amp;IF(AND($AE287&lt;&gt;"",ISNUMBER($U287)),IF(COUNTIFS($AE$2:$AE$1001,$AE287,$U$2:$U$1001,$U287,$Y$2:$Y$1001,$Y287)&gt;1,"; possible duplicate",""),""))="","OK",MID(IF($AE287="","; no name or email","")&amp;IF(IFERROR(TRIM(INDEX($A287:$P287,MATCH(Settings!$B$13,$A$1:$P$1,0))&amp;""),"")="","; no hours",IF(NOT(ISNUMBER($AA287)),"; hours not a number",IF($AA287&lt;=0,"; hours zero or less",IF(AND(ISNUMBER(Settings!$D$3),$AA287&gt;Settings!$D$3),"; over "&amp;Settings!$D$3&amp;" hours",""))))&amp;IF(NOT(ISNUMBER($U287)),"; no date",IF($U287&gt;TODAY(),"; date in the future",""))&amp;IF(AND($AE287&lt;&gt;"",ISNUMBER($U287)),IF(COUNTIFS($AE$2:$AE$1001,$AE287,$U$2:$U$1001,$U287,$Y$2:$Y$1001,$Y287)&gt;1,"; possible duplicate",""),""),3,300)))</f>
        <v/>
      </c>
      <c r="AE287" s="26">
        <f>IF(IFERROR(TRIM(INDEX($A287:$P287,MATCH(Settings!$B$11,$A$1:$P$1,0))&amp;""),"")&lt;&gt;"",LOWER(IFERROR(TRIM(INDEX($A287:$P287,MATCH(Settings!$B$11,$A$1:$P$1,0))&amp;""),"")),LOWER(IFERROR(TRIM(INDEX($A287:$P287,MATCH(Settings!$B$10,$A$1:$P$1,0))&amp;""),"")))</f>
        <v/>
      </c>
      <c r="AF287" s="26">
        <f>IF($AE287="","",IF(COUNTIF($AE$2:$AE287,$AE287)=1,MAX($AF$1:$AF286)+1,""))</f>
        <v/>
      </c>
      <c r="AG287" s="26">
        <f>IF(OR($AE287="",NOT(ISNUMBER($V287))),"",IF(COUNTIFS($AE$2:$AE287,$AE287,$V$2:$V287,$V287)=1,1,0))</f>
        <v/>
      </c>
      <c r="AH287" s="26">
        <f>IF(ISNUMBER($U287),$U287,0)</f>
        <v/>
      </c>
    </row>
    <row r="288">
      <c r="R288" s="27" t="n"/>
      <c r="S288" s="27" t="n"/>
      <c r="U288" s="21">
        <f>IF(ISNUMBER(IFERROR(IF(TRIM(INDEX($A288:$P288,MATCH(Settings!$B$9,$A$1:$P$1,0))&amp;"")="","",IF(ISNUMBER(INDEX($A288:$P288,MATCH(Settings!$B$9,$A$1:$P$1,0))),INT(INDEX($A288:$P288,MATCH(Settings!$B$9,$A$1:$P$1,0))),DATE(VALUE(LEFT(INDEX($A288:$P288,MATCH(Settings!$B$9,$A$1:$P$1,0)),4)),VALUE(MID(INDEX($A288:$P288,MATCH(Settings!$B$9,$A$1:$P$1,0)),6,2)),VALUE(MID(INDEX($A288:$P288,MATCH(Settings!$B$9,$A$1:$P$1,0)),9,2))))),"")),IFERROR(IF(TRIM(INDEX($A288:$P288,MATCH(Settings!$B$9,$A$1:$P$1,0))&amp;"")="","",IF(ISNUMBER(INDEX($A288:$P288,MATCH(Settings!$B$9,$A$1:$P$1,0))),INT(INDEX($A288:$P288,MATCH(Settings!$B$9,$A$1:$P$1,0))),DATE(VALUE(LEFT(INDEX($A288:$P288,MATCH(Settings!$B$9,$A$1:$P$1,0)),4)),VALUE(MID(INDEX($A288:$P288,MATCH(Settings!$B$9,$A$1:$P$1,0)),6,2)),VALUE(MID(INDEX($A288:$P288,MATCH(Settings!$B$9,$A$1:$P$1,0)),9,2))))),""),IFERROR(INT(IFERROR(IF(ISNUMBER(INDEX($A288:$P288,MATCH(Settings!$B$8,$A$1:$P$1,0))),INDEX($A288:$P288,MATCH(Settings!$B$8,$A$1:$P$1,0)),DATE(VALUE(LEFT(IFERROR(TRIM(INDEX($A288:$P288,MATCH(Settings!$B$8,$A$1:$P$1,0))&amp;""),""),4)),VALUE(MID(IFERROR(TRIM(INDEX($A288:$P288,MATCH(Settings!$B$8,$A$1:$P$1,0))&amp;""),""),6,2)),VALUE(MID(IFERROR(TRIM(INDEX($A288:$P288,MATCH(Settings!$B$8,$A$1:$P$1,0))&amp;""),""),9,2)))+TIME(VALUE(MID(IFERROR(TRIM(INDEX($A288:$P288,MATCH(Settings!$B$8,$A$1:$P$1,0))&amp;""),""),12,2)),VALUE(MID(IFERROR(TRIM(INDEX($A288:$P288,MATCH(Settings!$B$8,$A$1:$P$1,0))&amp;""),""),15,2)),VALUE(MID(IFERROR(TRIM(INDEX($A288:$P288,MATCH(Settings!$B$8,$A$1:$P$1,0))&amp;""),""),18,2)))),"")),""))</f>
        <v/>
      </c>
      <c r="V288" s="22">
        <f>IF(ISNUMBER($U288),DATE(YEAR($U288),MONTH($U288),1),"")</f>
        <v/>
      </c>
      <c r="W288" s="23">
        <f>IF(IFERROR(TRIM(INDEX($A288:$P288,MATCH(Settings!$B$10,$A$1:$P$1,0))&amp;""),"")&lt;&gt;"",IFERROR(TRIM(INDEX($A288:$P288,MATCH(Settings!$B$10,$A$1:$P$1,0))&amp;""),""),IFERROR(TRIM(INDEX($A288:$P288,MATCH(Settings!$B$11,$A$1:$P$1,0))&amp;""),""))</f>
        <v/>
      </c>
      <c r="X288" s="23">
        <f>IFERROR(TRIM(INDEX($A288:$P288,MATCH(Settings!$B$11,$A$1:$P$1,0))&amp;""),"")</f>
        <v/>
      </c>
      <c r="Y288" s="23">
        <f>IFERROR(TRIM(INDEX($A288:$P288,MATCH(Settings!$B$12,$A$1:$P$1,0))&amp;""),"")</f>
        <v/>
      </c>
      <c r="Z288" s="23">
        <f>IFERROR(TRIM(INDEX($A288:$P288,MATCH(Settings!$B$15,$A$1:$P$1,0))&amp;""),"")</f>
        <v/>
      </c>
      <c r="AA288" s="24">
        <f>IFERROR(IF(TRIM(INDEX($A288:$P288,MATCH(Settings!$B$13,$A$1:$P$1,0))&amp;"")="","",VALUE(TRIM(INDEX($A288:$P288,MATCH(Settings!$B$13,$A$1:$P$1,0))&amp;""))),"")</f>
        <v/>
      </c>
      <c r="AB288" s="24">
        <f>IF(NOT(ISNUMBER($AA288)),"",IF(TRIM($R288&amp;"")="Yes",$AA288,0))</f>
        <v/>
      </c>
      <c r="AC288" s="25">
        <f>IF(OR(NOT(ISNUMBER($AB288)),NOT(ISNUMBER(Settings!$D$2))),"",$AB288*Settings!$D$2)</f>
        <v/>
      </c>
      <c r="AD288" s="23">
        <f>IF(AND($AE288="",IFERROR(TRIM(INDEX($A288:$P288,MATCH(Settings!$B$13,$A$1:$P$1,0))&amp;""),"")=""),"",IF((IF($AE288="","; no name or email","")&amp;IF(IFERROR(TRIM(INDEX($A288:$P288,MATCH(Settings!$B$13,$A$1:$P$1,0))&amp;""),"")="","; no hours",IF(NOT(ISNUMBER($AA288)),"; hours not a number",IF($AA288&lt;=0,"; hours zero or less",IF(AND(ISNUMBER(Settings!$D$3),$AA288&gt;Settings!$D$3),"; over "&amp;Settings!$D$3&amp;" hours",""))))&amp;IF(NOT(ISNUMBER($U288)),"; no date",IF($U288&gt;TODAY(),"; date in the future",""))&amp;IF(AND($AE288&lt;&gt;"",ISNUMBER($U288)),IF(COUNTIFS($AE$2:$AE$1001,$AE288,$U$2:$U$1001,$U288,$Y$2:$Y$1001,$Y288)&gt;1,"; possible duplicate",""),""))="","OK",MID(IF($AE288="","; no name or email","")&amp;IF(IFERROR(TRIM(INDEX($A288:$P288,MATCH(Settings!$B$13,$A$1:$P$1,0))&amp;""),"")="","; no hours",IF(NOT(ISNUMBER($AA288)),"; hours not a number",IF($AA288&lt;=0,"; hours zero or less",IF(AND(ISNUMBER(Settings!$D$3),$AA288&gt;Settings!$D$3),"; over "&amp;Settings!$D$3&amp;" hours",""))))&amp;IF(NOT(ISNUMBER($U288)),"; no date",IF($U288&gt;TODAY(),"; date in the future",""))&amp;IF(AND($AE288&lt;&gt;"",ISNUMBER($U288)),IF(COUNTIFS($AE$2:$AE$1001,$AE288,$U$2:$U$1001,$U288,$Y$2:$Y$1001,$Y288)&gt;1,"; possible duplicate",""),""),3,300)))</f>
        <v/>
      </c>
      <c r="AE288" s="26">
        <f>IF(IFERROR(TRIM(INDEX($A288:$P288,MATCH(Settings!$B$11,$A$1:$P$1,0))&amp;""),"")&lt;&gt;"",LOWER(IFERROR(TRIM(INDEX($A288:$P288,MATCH(Settings!$B$11,$A$1:$P$1,0))&amp;""),"")),LOWER(IFERROR(TRIM(INDEX($A288:$P288,MATCH(Settings!$B$10,$A$1:$P$1,0))&amp;""),"")))</f>
        <v/>
      </c>
      <c r="AF288" s="26">
        <f>IF($AE288="","",IF(COUNTIF($AE$2:$AE288,$AE288)=1,MAX($AF$1:$AF287)+1,""))</f>
        <v/>
      </c>
      <c r="AG288" s="26">
        <f>IF(OR($AE288="",NOT(ISNUMBER($V288))),"",IF(COUNTIFS($AE$2:$AE288,$AE288,$V$2:$V288,$V288)=1,1,0))</f>
        <v/>
      </c>
      <c r="AH288" s="26">
        <f>IF(ISNUMBER($U288),$U288,0)</f>
        <v/>
      </c>
    </row>
    <row r="289">
      <c r="R289" s="27" t="n"/>
      <c r="S289" s="27" t="n"/>
      <c r="U289" s="21">
        <f>IF(ISNUMBER(IFERROR(IF(TRIM(INDEX($A289:$P289,MATCH(Settings!$B$9,$A$1:$P$1,0))&amp;"")="","",IF(ISNUMBER(INDEX($A289:$P289,MATCH(Settings!$B$9,$A$1:$P$1,0))),INT(INDEX($A289:$P289,MATCH(Settings!$B$9,$A$1:$P$1,0))),DATE(VALUE(LEFT(INDEX($A289:$P289,MATCH(Settings!$B$9,$A$1:$P$1,0)),4)),VALUE(MID(INDEX($A289:$P289,MATCH(Settings!$B$9,$A$1:$P$1,0)),6,2)),VALUE(MID(INDEX($A289:$P289,MATCH(Settings!$B$9,$A$1:$P$1,0)),9,2))))),"")),IFERROR(IF(TRIM(INDEX($A289:$P289,MATCH(Settings!$B$9,$A$1:$P$1,0))&amp;"")="","",IF(ISNUMBER(INDEX($A289:$P289,MATCH(Settings!$B$9,$A$1:$P$1,0))),INT(INDEX($A289:$P289,MATCH(Settings!$B$9,$A$1:$P$1,0))),DATE(VALUE(LEFT(INDEX($A289:$P289,MATCH(Settings!$B$9,$A$1:$P$1,0)),4)),VALUE(MID(INDEX($A289:$P289,MATCH(Settings!$B$9,$A$1:$P$1,0)),6,2)),VALUE(MID(INDEX($A289:$P289,MATCH(Settings!$B$9,$A$1:$P$1,0)),9,2))))),""),IFERROR(INT(IFERROR(IF(ISNUMBER(INDEX($A289:$P289,MATCH(Settings!$B$8,$A$1:$P$1,0))),INDEX($A289:$P289,MATCH(Settings!$B$8,$A$1:$P$1,0)),DATE(VALUE(LEFT(IFERROR(TRIM(INDEX($A289:$P289,MATCH(Settings!$B$8,$A$1:$P$1,0))&amp;""),""),4)),VALUE(MID(IFERROR(TRIM(INDEX($A289:$P289,MATCH(Settings!$B$8,$A$1:$P$1,0))&amp;""),""),6,2)),VALUE(MID(IFERROR(TRIM(INDEX($A289:$P289,MATCH(Settings!$B$8,$A$1:$P$1,0))&amp;""),""),9,2)))+TIME(VALUE(MID(IFERROR(TRIM(INDEX($A289:$P289,MATCH(Settings!$B$8,$A$1:$P$1,0))&amp;""),""),12,2)),VALUE(MID(IFERROR(TRIM(INDEX($A289:$P289,MATCH(Settings!$B$8,$A$1:$P$1,0))&amp;""),""),15,2)),VALUE(MID(IFERROR(TRIM(INDEX($A289:$P289,MATCH(Settings!$B$8,$A$1:$P$1,0))&amp;""),""),18,2)))),"")),""))</f>
        <v/>
      </c>
      <c r="V289" s="22">
        <f>IF(ISNUMBER($U289),DATE(YEAR($U289),MONTH($U289),1),"")</f>
        <v/>
      </c>
      <c r="W289" s="23">
        <f>IF(IFERROR(TRIM(INDEX($A289:$P289,MATCH(Settings!$B$10,$A$1:$P$1,0))&amp;""),"")&lt;&gt;"",IFERROR(TRIM(INDEX($A289:$P289,MATCH(Settings!$B$10,$A$1:$P$1,0))&amp;""),""),IFERROR(TRIM(INDEX($A289:$P289,MATCH(Settings!$B$11,$A$1:$P$1,0))&amp;""),""))</f>
        <v/>
      </c>
      <c r="X289" s="23">
        <f>IFERROR(TRIM(INDEX($A289:$P289,MATCH(Settings!$B$11,$A$1:$P$1,0))&amp;""),"")</f>
        <v/>
      </c>
      <c r="Y289" s="23">
        <f>IFERROR(TRIM(INDEX($A289:$P289,MATCH(Settings!$B$12,$A$1:$P$1,0))&amp;""),"")</f>
        <v/>
      </c>
      <c r="Z289" s="23">
        <f>IFERROR(TRIM(INDEX($A289:$P289,MATCH(Settings!$B$15,$A$1:$P$1,0))&amp;""),"")</f>
        <v/>
      </c>
      <c r="AA289" s="24">
        <f>IFERROR(IF(TRIM(INDEX($A289:$P289,MATCH(Settings!$B$13,$A$1:$P$1,0))&amp;"")="","",VALUE(TRIM(INDEX($A289:$P289,MATCH(Settings!$B$13,$A$1:$P$1,0))&amp;""))),"")</f>
        <v/>
      </c>
      <c r="AB289" s="24">
        <f>IF(NOT(ISNUMBER($AA289)),"",IF(TRIM($R289&amp;"")="Yes",$AA289,0))</f>
        <v/>
      </c>
      <c r="AC289" s="25">
        <f>IF(OR(NOT(ISNUMBER($AB289)),NOT(ISNUMBER(Settings!$D$2))),"",$AB289*Settings!$D$2)</f>
        <v/>
      </c>
      <c r="AD289" s="23">
        <f>IF(AND($AE289="",IFERROR(TRIM(INDEX($A289:$P289,MATCH(Settings!$B$13,$A$1:$P$1,0))&amp;""),"")=""),"",IF((IF($AE289="","; no name or email","")&amp;IF(IFERROR(TRIM(INDEX($A289:$P289,MATCH(Settings!$B$13,$A$1:$P$1,0))&amp;""),"")="","; no hours",IF(NOT(ISNUMBER($AA289)),"; hours not a number",IF($AA289&lt;=0,"; hours zero or less",IF(AND(ISNUMBER(Settings!$D$3),$AA289&gt;Settings!$D$3),"; over "&amp;Settings!$D$3&amp;" hours",""))))&amp;IF(NOT(ISNUMBER($U289)),"; no date",IF($U289&gt;TODAY(),"; date in the future",""))&amp;IF(AND($AE289&lt;&gt;"",ISNUMBER($U289)),IF(COUNTIFS($AE$2:$AE$1001,$AE289,$U$2:$U$1001,$U289,$Y$2:$Y$1001,$Y289)&gt;1,"; possible duplicate",""),""))="","OK",MID(IF($AE289="","; no name or email","")&amp;IF(IFERROR(TRIM(INDEX($A289:$P289,MATCH(Settings!$B$13,$A$1:$P$1,0))&amp;""),"")="","; no hours",IF(NOT(ISNUMBER($AA289)),"; hours not a number",IF($AA289&lt;=0,"; hours zero or less",IF(AND(ISNUMBER(Settings!$D$3),$AA289&gt;Settings!$D$3),"; over "&amp;Settings!$D$3&amp;" hours",""))))&amp;IF(NOT(ISNUMBER($U289)),"; no date",IF($U289&gt;TODAY(),"; date in the future",""))&amp;IF(AND($AE289&lt;&gt;"",ISNUMBER($U289)),IF(COUNTIFS($AE$2:$AE$1001,$AE289,$U$2:$U$1001,$U289,$Y$2:$Y$1001,$Y289)&gt;1,"; possible duplicate",""),""),3,300)))</f>
        <v/>
      </c>
      <c r="AE289" s="26">
        <f>IF(IFERROR(TRIM(INDEX($A289:$P289,MATCH(Settings!$B$11,$A$1:$P$1,0))&amp;""),"")&lt;&gt;"",LOWER(IFERROR(TRIM(INDEX($A289:$P289,MATCH(Settings!$B$11,$A$1:$P$1,0))&amp;""),"")),LOWER(IFERROR(TRIM(INDEX($A289:$P289,MATCH(Settings!$B$10,$A$1:$P$1,0))&amp;""),"")))</f>
        <v/>
      </c>
      <c r="AF289" s="26">
        <f>IF($AE289="","",IF(COUNTIF($AE$2:$AE289,$AE289)=1,MAX($AF$1:$AF288)+1,""))</f>
        <v/>
      </c>
      <c r="AG289" s="26">
        <f>IF(OR($AE289="",NOT(ISNUMBER($V289))),"",IF(COUNTIFS($AE$2:$AE289,$AE289,$V$2:$V289,$V289)=1,1,0))</f>
        <v/>
      </c>
      <c r="AH289" s="26">
        <f>IF(ISNUMBER($U289),$U289,0)</f>
        <v/>
      </c>
    </row>
    <row r="290">
      <c r="R290" s="27" t="n"/>
      <c r="S290" s="27" t="n"/>
      <c r="U290" s="21">
        <f>IF(ISNUMBER(IFERROR(IF(TRIM(INDEX($A290:$P290,MATCH(Settings!$B$9,$A$1:$P$1,0))&amp;"")="","",IF(ISNUMBER(INDEX($A290:$P290,MATCH(Settings!$B$9,$A$1:$P$1,0))),INT(INDEX($A290:$P290,MATCH(Settings!$B$9,$A$1:$P$1,0))),DATE(VALUE(LEFT(INDEX($A290:$P290,MATCH(Settings!$B$9,$A$1:$P$1,0)),4)),VALUE(MID(INDEX($A290:$P290,MATCH(Settings!$B$9,$A$1:$P$1,0)),6,2)),VALUE(MID(INDEX($A290:$P290,MATCH(Settings!$B$9,$A$1:$P$1,0)),9,2))))),"")),IFERROR(IF(TRIM(INDEX($A290:$P290,MATCH(Settings!$B$9,$A$1:$P$1,0))&amp;"")="","",IF(ISNUMBER(INDEX($A290:$P290,MATCH(Settings!$B$9,$A$1:$P$1,0))),INT(INDEX($A290:$P290,MATCH(Settings!$B$9,$A$1:$P$1,0))),DATE(VALUE(LEFT(INDEX($A290:$P290,MATCH(Settings!$B$9,$A$1:$P$1,0)),4)),VALUE(MID(INDEX($A290:$P290,MATCH(Settings!$B$9,$A$1:$P$1,0)),6,2)),VALUE(MID(INDEX($A290:$P290,MATCH(Settings!$B$9,$A$1:$P$1,0)),9,2))))),""),IFERROR(INT(IFERROR(IF(ISNUMBER(INDEX($A290:$P290,MATCH(Settings!$B$8,$A$1:$P$1,0))),INDEX($A290:$P290,MATCH(Settings!$B$8,$A$1:$P$1,0)),DATE(VALUE(LEFT(IFERROR(TRIM(INDEX($A290:$P290,MATCH(Settings!$B$8,$A$1:$P$1,0))&amp;""),""),4)),VALUE(MID(IFERROR(TRIM(INDEX($A290:$P290,MATCH(Settings!$B$8,$A$1:$P$1,0))&amp;""),""),6,2)),VALUE(MID(IFERROR(TRIM(INDEX($A290:$P290,MATCH(Settings!$B$8,$A$1:$P$1,0))&amp;""),""),9,2)))+TIME(VALUE(MID(IFERROR(TRIM(INDEX($A290:$P290,MATCH(Settings!$B$8,$A$1:$P$1,0))&amp;""),""),12,2)),VALUE(MID(IFERROR(TRIM(INDEX($A290:$P290,MATCH(Settings!$B$8,$A$1:$P$1,0))&amp;""),""),15,2)),VALUE(MID(IFERROR(TRIM(INDEX($A290:$P290,MATCH(Settings!$B$8,$A$1:$P$1,0))&amp;""),""),18,2)))),"")),""))</f>
        <v/>
      </c>
      <c r="V290" s="22">
        <f>IF(ISNUMBER($U290),DATE(YEAR($U290),MONTH($U290),1),"")</f>
        <v/>
      </c>
      <c r="W290" s="23">
        <f>IF(IFERROR(TRIM(INDEX($A290:$P290,MATCH(Settings!$B$10,$A$1:$P$1,0))&amp;""),"")&lt;&gt;"",IFERROR(TRIM(INDEX($A290:$P290,MATCH(Settings!$B$10,$A$1:$P$1,0))&amp;""),""),IFERROR(TRIM(INDEX($A290:$P290,MATCH(Settings!$B$11,$A$1:$P$1,0))&amp;""),""))</f>
        <v/>
      </c>
      <c r="X290" s="23">
        <f>IFERROR(TRIM(INDEX($A290:$P290,MATCH(Settings!$B$11,$A$1:$P$1,0))&amp;""),"")</f>
        <v/>
      </c>
      <c r="Y290" s="23">
        <f>IFERROR(TRIM(INDEX($A290:$P290,MATCH(Settings!$B$12,$A$1:$P$1,0))&amp;""),"")</f>
        <v/>
      </c>
      <c r="Z290" s="23">
        <f>IFERROR(TRIM(INDEX($A290:$P290,MATCH(Settings!$B$15,$A$1:$P$1,0))&amp;""),"")</f>
        <v/>
      </c>
      <c r="AA290" s="24">
        <f>IFERROR(IF(TRIM(INDEX($A290:$P290,MATCH(Settings!$B$13,$A$1:$P$1,0))&amp;"")="","",VALUE(TRIM(INDEX($A290:$P290,MATCH(Settings!$B$13,$A$1:$P$1,0))&amp;""))),"")</f>
        <v/>
      </c>
      <c r="AB290" s="24">
        <f>IF(NOT(ISNUMBER($AA290)),"",IF(TRIM($R290&amp;"")="Yes",$AA290,0))</f>
        <v/>
      </c>
      <c r="AC290" s="25">
        <f>IF(OR(NOT(ISNUMBER($AB290)),NOT(ISNUMBER(Settings!$D$2))),"",$AB290*Settings!$D$2)</f>
        <v/>
      </c>
      <c r="AD290" s="23">
        <f>IF(AND($AE290="",IFERROR(TRIM(INDEX($A290:$P290,MATCH(Settings!$B$13,$A$1:$P$1,0))&amp;""),"")=""),"",IF((IF($AE290="","; no name or email","")&amp;IF(IFERROR(TRIM(INDEX($A290:$P290,MATCH(Settings!$B$13,$A$1:$P$1,0))&amp;""),"")="","; no hours",IF(NOT(ISNUMBER($AA290)),"; hours not a number",IF($AA290&lt;=0,"; hours zero or less",IF(AND(ISNUMBER(Settings!$D$3),$AA290&gt;Settings!$D$3),"; over "&amp;Settings!$D$3&amp;" hours",""))))&amp;IF(NOT(ISNUMBER($U290)),"; no date",IF($U290&gt;TODAY(),"; date in the future",""))&amp;IF(AND($AE290&lt;&gt;"",ISNUMBER($U290)),IF(COUNTIFS($AE$2:$AE$1001,$AE290,$U$2:$U$1001,$U290,$Y$2:$Y$1001,$Y290)&gt;1,"; possible duplicate",""),""))="","OK",MID(IF($AE290="","; no name or email","")&amp;IF(IFERROR(TRIM(INDEX($A290:$P290,MATCH(Settings!$B$13,$A$1:$P$1,0))&amp;""),"")="","; no hours",IF(NOT(ISNUMBER($AA290)),"; hours not a number",IF($AA290&lt;=0,"; hours zero or less",IF(AND(ISNUMBER(Settings!$D$3),$AA290&gt;Settings!$D$3),"; over "&amp;Settings!$D$3&amp;" hours",""))))&amp;IF(NOT(ISNUMBER($U290)),"; no date",IF($U290&gt;TODAY(),"; date in the future",""))&amp;IF(AND($AE290&lt;&gt;"",ISNUMBER($U290)),IF(COUNTIFS($AE$2:$AE$1001,$AE290,$U$2:$U$1001,$U290,$Y$2:$Y$1001,$Y290)&gt;1,"; possible duplicate",""),""),3,300)))</f>
        <v/>
      </c>
      <c r="AE290" s="26">
        <f>IF(IFERROR(TRIM(INDEX($A290:$P290,MATCH(Settings!$B$11,$A$1:$P$1,0))&amp;""),"")&lt;&gt;"",LOWER(IFERROR(TRIM(INDEX($A290:$P290,MATCH(Settings!$B$11,$A$1:$P$1,0))&amp;""),"")),LOWER(IFERROR(TRIM(INDEX($A290:$P290,MATCH(Settings!$B$10,$A$1:$P$1,0))&amp;""),"")))</f>
        <v/>
      </c>
      <c r="AF290" s="26">
        <f>IF($AE290="","",IF(COUNTIF($AE$2:$AE290,$AE290)=1,MAX($AF$1:$AF289)+1,""))</f>
        <v/>
      </c>
      <c r="AG290" s="26">
        <f>IF(OR($AE290="",NOT(ISNUMBER($V290))),"",IF(COUNTIFS($AE$2:$AE290,$AE290,$V$2:$V290,$V290)=1,1,0))</f>
        <v/>
      </c>
      <c r="AH290" s="26">
        <f>IF(ISNUMBER($U290),$U290,0)</f>
        <v/>
      </c>
    </row>
    <row r="291">
      <c r="R291" s="27" t="n"/>
      <c r="S291" s="27" t="n"/>
      <c r="U291" s="21">
        <f>IF(ISNUMBER(IFERROR(IF(TRIM(INDEX($A291:$P291,MATCH(Settings!$B$9,$A$1:$P$1,0))&amp;"")="","",IF(ISNUMBER(INDEX($A291:$P291,MATCH(Settings!$B$9,$A$1:$P$1,0))),INT(INDEX($A291:$P291,MATCH(Settings!$B$9,$A$1:$P$1,0))),DATE(VALUE(LEFT(INDEX($A291:$P291,MATCH(Settings!$B$9,$A$1:$P$1,0)),4)),VALUE(MID(INDEX($A291:$P291,MATCH(Settings!$B$9,$A$1:$P$1,0)),6,2)),VALUE(MID(INDEX($A291:$P291,MATCH(Settings!$B$9,$A$1:$P$1,0)),9,2))))),"")),IFERROR(IF(TRIM(INDEX($A291:$P291,MATCH(Settings!$B$9,$A$1:$P$1,0))&amp;"")="","",IF(ISNUMBER(INDEX($A291:$P291,MATCH(Settings!$B$9,$A$1:$P$1,0))),INT(INDEX($A291:$P291,MATCH(Settings!$B$9,$A$1:$P$1,0))),DATE(VALUE(LEFT(INDEX($A291:$P291,MATCH(Settings!$B$9,$A$1:$P$1,0)),4)),VALUE(MID(INDEX($A291:$P291,MATCH(Settings!$B$9,$A$1:$P$1,0)),6,2)),VALUE(MID(INDEX($A291:$P291,MATCH(Settings!$B$9,$A$1:$P$1,0)),9,2))))),""),IFERROR(INT(IFERROR(IF(ISNUMBER(INDEX($A291:$P291,MATCH(Settings!$B$8,$A$1:$P$1,0))),INDEX($A291:$P291,MATCH(Settings!$B$8,$A$1:$P$1,0)),DATE(VALUE(LEFT(IFERROR(TRIM(INDEX($A291:$P291,MATCH(Settings!$B$8,$A$1:$P$1,0))&amp;""),""),4)),VALUE(MID(IFERROR(TRIM(INDEX($A291:$P291,MATCH(Settings!$B$8,$A$1:$P$1,0))&amp;""),""),6,2)),VALUE(MID(IFERROR(TRIM(INDEX($A291:$P291,MATCH(Settings!$B$8,$A$1:$P$1,0))&amp;""),""),9,2)))+TIME(VALUE(MID(IFERROR(TRIM(INDEX($A291:$P291,MATCH(Settings!$B$8,$A$1:$P$1,0))&amp;""),""),12,2)),VALUE(MID(IFERROR(TRIM(INDEX($A291:$P291,MATCH(Settings!$B$8,$A$1:$P$1,0))&amp;""),""),15,2)),VALUE(MID(IFERROR(TRIM(INDEX($A291:$P291,MATCH(Settings!$B$8,$A$1:$P$1,0))&amp;""),""),18,2)))),"")),""))</f>
        <v/>
      </c>
      <c r="V291" s="22">
        <f>IF(ISNUMBER($U291),DATE(YEAR($U291),MONTH($U291),1),"")</f>
        <v/>
      </c>
      <c r="W291" s="23">
        <f>IF(IFERROR(TRIM(INDEX($A291:$P291,MATCH(Settings!$B$10,$A$1:$P$1,0))&amp;""),"")&lt;&gt;"",IFERROR(TRIM(INDEX($A291:$P291,MATCH(Settings!$B$10,$A$1:$P$1,0))&amp;""),""),IFERROR(TRIM(INDEX($A291:$P291,MATCH(Settings!$B$11,$A$1:$P$1,0))&amp;""),""))</f>
        <v/>
      </c>
      <c r="X291" s="23">
        <f>IFERROR(TRIM(INDEX($A291:$P291,MATCH(Settings!$B$11,$A$1:$P$1,0))&amp;""),"")</f>
        <v/>
      </c>
      <c r="Y291" s="23">
        <f>IFERROR(TRIM(INDEX($A291:$P291,MATCH(Settings!$B$12,$A$1:$P$1,0))&amp;""),"")</f>
        <v/>
      </c>
      <c r="Z291" s="23">
        <f>IFERROR(TRIM(INDEX($A291:$P291,MATCH(Settings!$B$15,$A$1:$P$1,0))&amp;""),"")</f>
        <v/>
      </c>
      <c r="AA291" s="24">
        <f>IFERROR(IF(TRIM(INDEX($A291:$P291,MATCH(Settings!$B$13,$A$1:$P$1,0))&amp;"")="","",VALUE(TRIM(INDEX($A291:$P291,MATCH(Settings!$B$13,$A$1:$P$1,0))&amp;""))),"")</f>
        <v/>
      </c>
      <c r="AB291" s="24">
        <f>IF(NOT(ISNUMBER($AA291)),"",IF(TRIM($R291&amp;"")="Yes",$AA291,0))</f>
        <v/>
      </c>
      <c r="AC291" s="25">
        <f>IF(OR(NOT(ISNUMBER($AB291)),NOT(ISNUMBER(Settings!$D$2))),"",$AB291*Settings!$D$2)</f>
        <v/>
      </c>
      <c r="AD291" s="23">
        <f>IF(AND($AE291="",IFERROR(TRIM(INDEX($A291:$P291,MATCH(Settings!$B$13,$A$1:$P$1,0))&amp;""),"")=""),"",IF((IF($AE291="","; no name or email","")&amp;IF(IFERROR(TRIM(INDEX($A291:$P291,MATCH(Settings!$B$13,$A$1:$P$1,0))&amp;""),"")="","; no hours",IF(NOT(ISNUMBER($AA291)),"; hours not a number",IF($AA291&lt;=0,"; hours zero or less",IF(AND(ISNUMBER(Settings!$D$3),$AA291&gt;Settings!$D$3),"; over "&amp;Settings!$D$3&amp;" hours",""))))&amp;IF(NOT(ISNUMBER($U291)),"; no date",IF($U291&gt;TODAY(),"; date in the future",""))&amp;IF(AND($AE291&lt;&gt;"",ISNUMBER($U291)),IF(COUNTIFS($AE$2:$AE$1001,$AE291,$U$2:$U$1001,$U291,$Y$2:$Y$1001,$Y291)&gt;1,"; possible duplicate",""),""))="","OK",MID(IF($AE291="","; no name or email","")&amp;IF(IFERROR(TRIM(INDEX($A291:$P291,MATCH(Settings!$B$13,$A$1:$P$1,0))&amp;""),"")="","; no hours",IF(NOT(ISNUMBER($AA291)),"; hours not a number",IF($AA291&lt;=0,"; hours zero or less",IF(AND(ISNUMBER(Settings!$D$3),$AA291&gt;Settings!$D$3),"; over "&amp;Settings!$D$3&amp;" hours",""))))&amp;IF(NOT(ISNUMBER($U291)),"; no date",IF($U291&gt;TODAY(),"; date in the future",""))&amp;IF(AND($AE291&lt;&gt;"",ISNUMBER($U291)),IF(COUNTIFS($AE$2:$AE$1001,$AE291,$U$2:$U$1001,$U291,$Y$2:$Y$1001,$Y291)&gt;1,"; possible duplicate",""),""),3,300)))</f>
        <v/>
      </c>
      <c r="AE291" s="26">
        <f>IF(IFERROR(TRIM(INDEX($A291:$P291,MATCH(Settings!$B$11,$A$1:$P$1,0))&amp;""),"")&lt;&gt;"",LOWER(IFERROR(TRIM(INDEX($A291:$P291,MATCH(Settings!$B$11,$A$1:$P$1,0))&amp;""),"")),LOWER(IFERROR(TRIM(INDEX($A291:$P291,MATCH(Settings!$B$10,$A$1:$P$1,0))&amp;""),"")))</f>
        <v/>
      </c>
      <c r="AF291" s="26">
        <f>IF($AE291="","",IF(COUNTIF($AE$2:$AE291,$AE291)=1,MAX($AF$1:$AF290)+1,""))</f>
        <v/>
      </c>
      <c r="AG291" s="26">
        <f>IF(OR($AE291="",NOT(ISNUMBER($V291))),"",IF(COUNTIFS($AE$2:$AE291,$AE291,$V$2:$V291,$V291)=1,1,0))</f>
        <v/>
      </c>
      <c r="AH291" s="26">
        <f>IF(ISNUMBER($U291),$U291,0)</f>
        <v/>
      </c>
    </row>
    <row r="292">
      <c r="R292" s="27" t="n"/>
      <c r="S292" s="27" t="n"/>
      <c r="U292" s="21">
        <f>IF(ISNUMBER(IFERROR(IF(TRIM(INDEX($A292:$P292,MATCH(Settings!$B$9,$A$1:$P$1,0))&amp;"")="","",IF(ISNUMBER(INDEX($A292:$P292,MATCH(Settings!$B$9,$A$1:$P$1,0))),INT(INDEX($A292:$P292,MATCH(Settings!$B$9,$A$1:$P$1,0))),DATE(VALUE(LEFT(INDEX($A292:$P292,MATCH(Settings!$B$9,$A$1:$P$1,0)),4)),VALUE(MID(INDEX($A292:$P292,MATCH(Settings!$B$9,$A$1:$P$1,0)),6,2)),VALUE(MID(INDEX($A292:$P292,MATCH(Settings!$B$9,$A$1:$P$1,0)),9,2))))),"")),IFERROR(IF(TRIM(INDEX($A292:$P292,MATCH(Settings!$B$9,$A$1:$P$1,0))&amp;"")="","",IF(ISNUMBER(INDEX($A292:$P292,MATCH(Settings!$B$9,$A$1:$P$1,0))),INT(INDEX($A292:$P292,MATCH(Settings!$B$9,$A$1:$P$1,0))),DATE(VALUE(LEFT(INDEX($A292:$P292,MATCH(Settings!$B$9,$A$1:$P$1,0)),4)),VALUE(MID(INDEX($A292:$P292,MATCH(Settings!$B$9,$A$1:$P$1,0)),6,2)),VALUE(MID(INDEX($A292:$P292,MATCH(Settings!$B$9,$A$1:$P$1,0)),9,2))))),""),IFERROR(INT(IFERROR(IF(ISNUMBER(INDEX($A292:$P292,MATCH(Settings!$B$8,$A$1:$P$1,0))),INDEX($A292:$P292,MATCH(Settings!$B$8,$A$1:$P$1,0)),DATE(VALUE(LEFT(IFERROR(TRIM(INDEX($A292:$P292,MATCH(Settings!$B$8,$A$1:$P$1,0))&amp;""),""),4)),VALUE(MID(IFERROR(TRIM(INDEX($A292:$P292,MATCH(Settings!$B$8,$A$1:$P$1,0))&amp;""),""),6,2)),VALUE(MID(IFERROR(TRIM(INDEX($A292:$P292,MATCH(Settings!$B$8,$A$1:$P$1,0))&amp;""),""),9,2)))+TIME(VALUE(MID(IFERROR(TRIM(INDEX($A292:$P292,MATCH(Settings!$B$8,$A$1:$P$1,0))&amp;""),""),12,2)),VALUE(MID(IFERROR(TRIM(INDEX($A292:$P292,MATCH(Settings!$B$8,$A$1:$P$1,0))&amp;""),""),15,2)),VALUE(MID(IFERROR(TRIM(INDEX($A292:$P292,MATCH(Settings!$B$8,$A$1:$P$1,0))&amp;""),""),18,2)))),"")),""))</f>
        <v/>
      </c>
      <c r="V292" s="22">
        <f>IF(ISNUMBER($U292),DATE(YEAR($U292),MONTH($U292),1),"")</f>
        <v/>
      </c>
      <c r="W292" s="23">
        <f>IF(IFERROR(TRIM(INDEX($A292:$P292,MATCH(Settings!$B$10,$A$1:$P$1,0))&amp;""),"")&lt;&gt;"",IFERROR(TRIM(INDEX($A292:$P292,MATCH(Settings!$B$10,$A$1:$P$1,0))&amp;""),""),IFERROR(TRIM(INDEX($A292:$P292,MATCH(Settings!$B$11,$A$1:$P$1,0))&amp;""),""))</f>
        <v/>
      </c>
      <c r="X292" s="23">
        <f>IFERROR(TRIM(INDEX($A292:$P292,MATCH(Settings!$B$11,$A$1:$P$1,0))&amp;""),"")</f>
        <v/>
      </c>
      <c r="Y292" s="23">
        <f>IFERROR(TRIM(INDEX($A292:$P292,MATCH(Settings!$B$12,$A$1:$P$1,0))&amp;""),"")</f>
        <v/>
      </c>
      <c r="Z292" s="23">
        <f>IFERROR(TRIM(INDEX($A292:$P292,MATCH(Settings!$B$15,$A$1:$P$1,0))&amp;""),"")</f>
        <v/>
      </c>
      <c r="AA292" s="24">
        <f>IFERROR(IF(TRIM(INDEX($A292:$P292,MATCH(Settings!$B$13,$A$1:$P$1,0))&amp;"")="","",VALUE(TRIM(INDEX($A292:$P292,MATCH(Settings!$B$13,$A$1:$P$1,0))&amp;""))),"")</f>
        <v/>
      </c>
      <c r="AB292" s="24">
        <f>IF(NOT(ISNUMBER($AA292)),"",IF(TRIM($R292&amp;"")="Yes",$AA292,0))</f>
        <v/>
      </c>
      <c r="AC292" s="25">
        <f>IF(OR(NOT(ISNUMBER($AB292)),NOT(ISNUMBER(Settings!$D$2))),"",$AB292*Settings!$D$2)</f>
        <v/>
      </c>
      <c r="AD292" s="23">
        <f>IF(AND($AE292="",IFERROR(TRIM(INDEX($A292:$P292,MATCH(Settings!$B$13,$A$1:$P$1,0))&amp;""),"")=""),"",IF((IF($AE292="","; no name or email","")&amp;IF(IFERROR(TRIM(INDEX($A292:$P292,MATCH(Settings!$B$13,$A$1:$P$1,0))&amp;""),"")="","; no hours",IF(NOT(ISNUMBER($AA292)),"; hours not a number",IF($AA292&lt;=0,"; hours zero or less",IF(AND(ISNUMBER(Settings!$D$3),$AA292&gt;Settings!$D$3),"; over "&amp;Settings!$D$3&amp;" hours",""))))&amp;IF(NOT(ISNUMBER($U292)),"; no date",IF($U292&gt;TODAY(),"; date in the future",""))&amp;IF(AND($AE292&lt;&gt;"",ISNUMBER($U292)),IF(COUNTIFS($AE$2:$AE$1001,$AE292,$U$2:$U$1001,$U292,$Y$2:$Y$1001,$Y292)&gt;1,"; possible duplicate",""),""))="","OK",MID(IF($AE292="","; no name or email","")&amp;IF(IFERROR(TRIM(INDEX($A292:$P292,MATCH(Settings!$B$13,$A$1:$P$1,0))&amp;""),"")="","; no hours",IF(NOT(ISNUMBER($AA292)),"; hours not a number",IF($AA292&lt;=0,"; hours zero or less",IF(AND(ISNUMBER(Settings!$D$3),$AA292&gt;Settings!$D$3),"; over "&amp;Settings!$D$3&amp;" hours",""))))&amp;IF(NOT(ISNUMBER($U292)),"; no date",IF($U292&gt;TODAY(),"; date in the future",""))&amp;IF(AND($AE292&lt;&gt;"",ISNUMBER($U292)),IF(COUNTIFS($AE$2:$AE$1001,$AE292,$U$2:$U$1001,$U292,$Y$2:$Y$1001,$Y292)&gt;1,"; possible duplicate",""),""),3,300)))</f>
        <v/>
      </c>
      <c r="AE292" s="26">
        <f>IF(IFERROR(TRIM(INDEX($A292:$P292,MATCH(Settings!$B$11,$A$1:$P$1,0))&amp;""),"")&lt;&gt;"",LOWER(IFERROR(TRIM(INDEX($A292:$P292,MATCH(Settings!$B$11,$A$1:$P$1,0))&amp;""),"")),LOWER(IFERROR(TRIM(INDEX($A292:$P292,MATCH(Settings!$B$10,$A$1:$P$1,0))&amp;""),"")))</f>
        <v/>
      </c>
      <c r="AF292" s="26">
        <f>IF($AE292="","",IF(COUNTIF($AE$2:$AE292,$AE292)=1,MAX($AF$1:$AF291)+1,""))</f>
        <v/>
      </c>
      <c r="AG292" s="26">
        <f>IF(OR($AE292="",NOT(ISNUMBER($V292))),"",IF(COUNTIFS($AE$2:$AE292,$AE292,$V$2:$V292,$V292)=1,1,0))</f>
        <v/>
      </c>
      <c r="AH292" s="26">
        <f>IF(ISNUMBER($U292),$U292,0)</f>
        <v/>
      </c>
    </row>
    <row r="293">
      <c r="R293" s="27" t="n"/>
      <c r="S293" s="27" t="n"/>
      <c r="U293" s="21">
        <f>IF(ISNUMBER(IFERROR(IF(TRIM(INDEX($A293:$P293,MATCH(Settings!$B$9,$A$1:$P$1,0))&amp;"")="","",IF(ISNUMBER(INDEX($A293:$P293,MATCH(Settings!$B$9,$A$1:$P$1,0))),INT(INDEX($A293:$P293,MATCH(Settings!$B$9,$A$1:$P$1,0))),DATE(VALUE(LEFT(INDEX($A293:$P293,MATCH(Settings!$B$9,$A$1:$P$1,0)),4)),VALUE(MID(INDEX($A293:$P293,MATCH(Settings!$B$9,$A$1:$P$1,0)),6,2)),VALUE(MID(INDEX($A293:$P293,MATCH(Settings!$B$9,$A$1:$P$1,0)),9,2))))),"")),IFERROR(IF(TRIM(INDEX($A293:$P293,MATCH(Settings!$B$9,$A$1:$P$1,0))&amp;"")="","",IF(ISNUMBER(INDEX($A293:$P293,MATCH(Settings!$B$9,$A$1:$P$1,0))),INT(INDEX($A293:$P293,MATCH(Settings!$B$9,$A$1:$P$1,0))),DATE(VALUE(LEFT(INDEX($A293:$P293,MATCH(Settings!$B$9,$A$1:$P$1,0)),4)),VALUE(MID(INDEX($A293:$P293,MATCH(Settings!$B$9,$A$1:$P$1,0)),6,2)),VALUE(MID(INDEX($A293:$P293,MATCH(Settings!$B$9,$A$1:$P$1,0)),9,2))))),""),IFERROR(INT(IFERROR(IF(ISNUMBER(INDEX($A293:$P293,MATCH(Settings!$B$8,$A$1:$P$1,0))),INDEX($A293:$P293,MATCH(Settings!$B$8,$A$1:$P$1,0)),DATE(VALUE(LEFT(IFERROR(TRIM(INDEX($A293:$P293,MATCH(Settings!$B$8,$A$1:$P$1,0))&amp;""),""),4)),VALUE(MID(IFERROR(TRIM(INDEX($A293:$P293,MATCH(Settings!$B$8,$A$1:$P$1,0))&amp;""),""),6,2)),VALUE(MID(IFERROR(TRIM(INDEX($A293:$P293,MATCH(Settings!$B$8,$A$1:$P$1,0))&amp;""),""),9,2)))+TIME(VALUE(MID(IFERROR(TRIM(INDEX($A293:$P293,MATCH(Settings!$B$8,$A$1:$P$1,0))&amp;""),""),12,2)),VALUE(MID(IFERROR(TRIM(INDEX($A293:$P293,MATCH(Settings!$B$8,$A$1:$P$1,0))&amp;""),""),15,2)),VALUE(MID(IFERROR(TRIM(INDEX($A293:$P293,MATCH(Settings!$B$8,$A$1:$P$1,0))&amp;""),""),18,2)))),"")),""))</f>
        <v/>
      </c>
      <c r="V293" s="22">
        <f>IF(ISNUMBER($U293),DATE(YEAR($U293),MONTH($U293),1),"")</f>
        <v/>
      </c>
      <c r="W293" s="23">
        <f>IF(IFERROR(TRIM(INDEX($A293:$P293,MATCH(Settings!$B$10,$A$1:$P$1,0))&amp;""),"")&lt;&gt;"",IFERROR(TRIM(INDEX($A293:$P293,MATCH(Settings!$B$10,$A$1:$P$1,0))&amp;""),""),IFERROR(TRIM(INDEX($A293:$P293,MATCH(Settings!$B$11,$A$1:$P$1,0))&amp;""),""))</f>
        <v/>
      </c>
      <c r="X293" s="23">
        <f>IFERROR(TRIM(INDEX($A293:$P293,MATCH(Settings!$B$11,$A$1:$P$1,0))&amp;""),"")</f>
        <v/>
      </c>
      <c r="Y293" s="23">
        <f>IFERROR(TRIM(INDEX($A293:$P293,MATCH(Settings!$B$12,$A$1:$P$1,0))&amp;""),"")</f>
        <v/>
      </c>
      <c r="Z293" s="23">
        <f>IFERROR(TRIM(INDEX($A293:$P293,MATCH(Settings!$B$15,$A$1:$P$1,0))&amp;""),"")</f>
        <v/>
      </c>
      <c r="AA293" s="24">
        <f>IFERROR(IF(TRIM(INDEX($A293:$P293,MATCH(Settings!$B$13,$A$1:$P$1,0))&amp;"")="","",VALUE(TRIM(INDEX($A293:$P293,MATCH(Settings!$B$13,$A$1:$P$1,0))&amp;""))),"")</f>
        <v/>
      </c>
      <c r="AB293" s="24">
        <f>IF(NOT(ISNUMBER($AA293)),"",IF(TRIM($R293&amp;"")="Yes",$AA293,0))</f>
        <v/>
      </c>
      <c r="AC293" s="25">
        <f>IF(OR(NOT(ISNUMBER($AB293)),NOT(ISNUMBER(Settings!$D$2))),"",$AB293*Settings!$D$2)</f>
        <v/>
      </c>
      <c r="AD293" s="23">
        <f>IF(AND($AE293="",IFERROR(TRIM(INDEX($A293:$P293,MATCH(Settings!$B$13,$A$1:$P$1,0))&amp;""),"")=""),"",IF((IF($AE293="","; no name or email","")&amp;IF(IFERROR(TRIM(INDEX($A293:$P293,MATCH(Settings!$B$13,$A$1:$P$1,0))&amp;""),"")="","; no hours",IF(NOT(ISNUMBER($AA293)),"; hours not a number",IF($AA293&lt;=0,"; hours zero or less",IF(AND(ISNUMBER(Settings!$D$3),$AA293&gt;Settings!$D$3),"; over "&amp;Settings!$D$3&amp;" hours",""))))&amp;IF(NOT(ISNUMBER($U293)),"; no date",IF($U293&gt;TODAY(),"; date in the future",""))&amp;IF(AND($AE293&lt;&gt;"",ISNUMBER($U293)),IF(COUNTIFS($AE$2:$AE$1001,$AE293,$U$2:$U$1001,$U293,$Y$2:$Y$1001,$Y293)&gt;1,"; possible duplicate",""),""))="","OK",MID(IF($AE293="","; no name or email","")&amp;IF(IFERROR(TRIM(INDEX($A293:$P293,MATCH(Settings!$B$13,$A$1:$P$1,0))&amp;""),"")="","; no hours",IF(NOT(ISNUMBER($AA293)),"; hours not a number",IF($AA293&lt;=0,"; hours zero or less",IF(AND(ISNUMBER(Settings!$D$3),$AA293&gt;Settings!$D$3),"; over "&amp;Settings!$D$3&amp;" hours",""))))&amp;IF(NOT(ISNUMBER($U293)),"; no date",IF($U293&gt;TODAY(),"; date in the future",""))&amp;IF(AND($AE293&lt;&gt;"",ISNUMBER($U293)),IF(COUNTIFS($AE$2:$AE$1001,$AE293,$U$2:$U$1001,$U293,$Y$2:$Y$1001,$Y293)&gt;1,"; possible duplicate",""),""),3,300)))</f>
        <v/>
      </c>
      <c r="AE293" s="26">
        <f>IF(IFERROR(TRIM(INDEX($A293:$P293,MATCH(Settings!$B$11,$A$1:$P$1,0))&amp;""),"")&lt;&gt;"",LOWER(IFERROR(TRIM(INDEX($A293:$P293,MATCH(Settings!$B$11,$A$1:$P$1,0))&amp;""),"")),LOWER(IFERROR(TRIM(INDEX($A293:$P293,MATCH(Settings!$B$10,$A$1:$P$1,0))&amp;""),"")))</f>
        <v/>
      </c>
      <c r="AF293" s="26">
        <f>IF($AE293="","",IF(COUNTIF($AE$2:$AE293,$AE293)=1,MAX($AF$1:$AF292)+1,""))</f>
        <v/>
      </c>
      <c r="AG293" s="26">
        <f>IF(OR($AE293="",NOT(ISNUMBER($V293))),"",IF(COUNTIFS($AE$2:$AE293,$AE293,$V$2:$V293,$V293)=1,1,0))</f>
        <v/>
      </c>
      <c r="AH293" s="26">
        <f>IF(ISNUMBER($U293),$U293,0)</f>
        <v/>
      </c>
    </row>
    <row r="294">
      <c r="R294" s="27" t="n"/>
      <c r="S294" s="27" t="n"/>
      <c r="U294" s="21">
        <f>IF(ISNUMBER(IFERROR(IF(TRIM(INDEX($A294:$P294,MATCH(Settings!$B$9,$A$1:$P$1,0))&amp;"")="","",IF(ISNUMBER(INDEX($A294:$P294,MATCH(Settings!$B$9,$A$1:$P$1,0))),INT(INDEX($A294:$P294,MATCH(Settings!$B$9,$A$1:$P$1,0))),DATE(VALUE(LEFT(INDEX($A294:$P294,MATCH(Settings!$B$9,$A$1:$P$1,0)),4)),VALUE(MID(INDEX($A294:$P294,MATCH(Settings!$B$9,$A$1:$P$1,0)),6,2)),VALUE(MID(INDEX($A294:$P294,MATCH(Settings!$B$9,$A$1:$P$1,0)),9,2))))),"")),IFERROR(IF(TRIM(INDEX($A294:$P294,MATCH(Settings!$B$9,$A$1:$P$1,0))&amp;"")="","",IF(ISNUMBER(INDEX($A294:$P294,MATCH(Settings!$B$9,$A$1:$P$1,0))),INT(INDEX($A294:$P294,MATCH(Settings!$B$9,$A$1:$P$1,0))),DATE(VALUE(LEFT(INDEX($A294:$P294,MATCH(Settings!$B$9,$A$1:$P$1,0)),4)),VALUE(MID(INDEX($A294:$P294,MATCH(Settings!$B$9,$A$1:$P$1,0)),6,2)),VALUE(MID(INDEX($A294:$P294,MATCH(Settings!$B$9,$A$1:$P$1,0)),9,2))))),""),IFERROR(INT(IFERROR(IF(ISNUMBER(INDEX($A294:$P294,MATCH(Settings!$B$8,$A$1:$P$1,0))),INDEX($A294:$P294,MATCH(Settings!$B$8,$A$1:$P$1,0)),DATE(VALUE(LEFT(IFERROR(TRIM(INDEX($A294:$P294,MATCH(Settings!$B$8,$A$1:$P$1,0))&amp;""),""),4)),VALUE(MID(IFERROR(TRIM(INDEX($A294:$P294,MATCH(Settings!$B$8,$A$1:$P$1,0))&amp;""),""),6,2)),VALUE(MID(IFERROR(TRIM(INDEX($A294:$P294,MATCH(Settings!$B$8,$A$1:$P$1,0))&amp;""),""),9,2)))+TIME(VALUE(MID(IFERROR(TRIM(INDEX($A294:$P294,MATCH(Settings!$B$8,$A$1:$P$1,0))&amp;""),""),12,2)),VALUE(MID(IFERROR(TRIM(INDEX($A294:$P294,MATCH(Settings!$B$8,$A$1:$P$1,0))&amp;""),""),15,2)),VALUE(MID(IFERROR(TRIM(INDEX($A294:$P294,MATCH(Settings!$B$8,$A$1:$P$1,0))&amp;""),""),18,2)))),"")),""))</f>
        <v/>
      </c>
      <c r="V294" s="22">
        <f>IF(ISNUMBER($U294),DATE(YEAR($U294),MONTH($U294),1),"")</f>
        <v/>
      </c>
      <c r="W294" s="23">
        <f>IF(IFERROR(TRIM(INDEX($A294:$P294,MATCH(Settings!$B$10,$A$1:$P$1,0))&amp;""),"")&lt;&gt;"",IFERROR(TRIM(INDEX($A294:$P294,MATCH(Settings!$B$10,$A$1:$P$1,0))&amp;""),""),IFERROR(TRIM(INDEX($A294:$P294,MATCH(Settings!$B$11,$A$1:$P$1,0))&amp;""),""))</f>
        <v/>
      </c>
      <c r="X294" s="23">
        <f>IFERROR(TRIM(INDEX($A294:$P294,MATCH(Settings!$B$11,$A$1:$P$1,0))&amp;""),"")</f>
        <v/>
      </c>
      <c r="Y294" s="23">
        <f>IFERROR(TRIM(INDEX($A294:$P294,MATCH(Settings!$B$12,$A$1:$P$1,0))&amp;""),"")</f>
        <v/>
      </c>
      <c r="Z294" s="23">
        <f>IFERROR(TRIM(INDEX($A294:$P294,MATCH(Settings!$B$15,$A$1:$P$1,0))&amp;""),"")</f>
        <v/>
      </c>
      <c r="AA294" s="24">
        <f>IFERROR(IF(TRIM(INDEX($A294:$P294,MATCH(Settings!$B$13,$A$1:$P$1,0))&amp;"")="","",VALUE(TRIM(INDEX($A294:$P294,MATCH(Settings!$B$13,$A$1:$P$1,0))&amp;""))),"")</f>
        <v/>
      </c>
      <c r="AB294" s="24">
        <f>IF(NOT(ISNUMBER($AA294)),"",IF(TRIM($R294&amp;"")="Yes",$AA294,0))</f>
        <v/>
      </c>
      <c r="AC294" s="25">
        <f>IF(OR(NOT(ISNUMBER($AB294)),NOT(ISNUMBER(Settings!$D$2))),"",$AB294*Settings!$D$2)</f>
        <v/>
      </c>
      <c r="AD294" s="23">
        <f>IF(AND($AE294="",IFERROR(TRIM(INDEX($A294:$P294,MATCH(Settings!$B$13,$A$1:$P$1,0))&amp;""),"")=""),"",IF((IF($AE294="","; no name or email","")&amp;IF(IFERROR(TRIM(INDEX($A294:$P294,MATCH(Settings!$B$13,$A$1:$P$1,0))&amp;""),"")="","; no hours",IF(NOT(ISNUMBER($AA294)),"; hours not a number",IF($AA294&lt;=0,"; hours zero or less",IF(AND(ISNUMBER(Settings!$D$3),$AA294&gt;Settings!$D$3),"; over "&amp;Settings!$D$3&amp;" hours",""))))&amp;IF(NOT(ISNUMBER($U294)),"; no date",IF($U294&gt;TODAY(),"; date in the future",""))&amp;IF(AND($AE294&lt;&gt;"",ISNUMBER($U294)),IF(COUNTIFS($AE$2:$AE$1001,$AE294,$U$2:$U$1001,$U294,$Y$2:$Y$1001,$Y294)&gt;1,"; possible duplicate",""),""))="","OK",MID(IF($AE294="","; no name or email","")&amp;IF(IFERROR(TRIM(INDEX($A294:$P294,MATCH(Settings!$B$13,$A$1:$P$1,0))&amp;""),"")="","; no hours",IF(NOT(ISNUMBER($AA294)),"; hours not a number",IF($AA294&lt;=0,"; hours zero or less",IF(AND(ISNUMBER(Settings!$D$3),$AA294&gt;Settings!$D$3),"; over "&amp;Settings!$D$3&amp;" hours",""))))&amp;IF(NOT(ISNUMBER($U294)),"; no date",IF($U294&gt;TODAY(),"; date in the future",""))&amp;IF(AND($AE294&lt;&gt;"",ISNUMBER($U294)),IF(COUNTIFS($AE$2:$AE$1001,$AE294,$U$2:$U$1001,$U294,$Y$2:$Y$1001,$Y294)&gt;1,"; possible duplicate",""),""),3,300)))</f>
        <v/>
      </c>
      <c r="AE294" s="26">
        <f>IF(IFERROR(TRIM(INDEX($A294:$P294,MATCH(Settings!$B$11,$A$1:$P$1,0))&amp;""),"")&lt;&gt;"",LOWER(IFERROR(TRIM(INDEX($A294:$P294,MATCH(Settings!$B$11,$A$1:$P$1,0))&amp;""),"")),LOWER(IFERROR(TRIM(INDEX($A294:$P294,MATCH(Settings!$B$10,$A$1:$P$1,0))&amp;""),"")))</f>
        <v/>
      </c>
      <c r="AF294" s="26">
        <f>IF($AE294="","",IF(COUNTIF($AE$2:$AE294,$AE294)=1,MAX($AF$1:$AF293)+1,""))</f>
        <v/>
      </c>
      <c r="AG294" s="26">
        <f>IF(OR($AE294="",NOT(ISNUMBER($V294))),"",IF(COUNTIFS($AE$2:$AE294,$AE294,$V$2:$V294,$V294)=1,1,0))</f>
        <v/>
      </c>
      <c r="AH294" s="26">
        <f>IF(ISNUMBER($U294),$U294,0)</f>
        <v/>
      </c>
    </row>
    <row r="295">
      <c r="R295" s="27" t="n"/>
      <c r="S295" s="27" t="n"/>
      <c r="U295" s="21">
        <f>IF(ISNUMBER(IFERROR(IF(TRIM(INDEX($A295:$P295,MATCH(Settings!$B$9,$A$1:$P$1,0))&amp;"")="","",IF(ISNUMBER(INDEX($A295:$P295,MATCH(Settings!$B$9,$A$1:$P$1,0))),INT(INDEX($A295:$P295,MATCH(Settings!$B$9,$A$1:$P$1,0))),DATE(VALUE(LEFT(INDEX($A295:$P295,MATCH(Settings!$B$9,$A$1:$P$1,0)),4)),VALUE(MID(INDEX($A295:$P295,MATCH(Settings!$B$9,$A$1:$P$1,0)),6,2)),VALUE(MID(INDEX($A295:$P295,MATCH(Settings!$B$9,$A$1:$P$1,0)),9,2))))),"")),IFERROR(IF(TRIM(INDEX($A295:$P295,MATCH(Settings!$B$9,$A$1:$P$1,0))&amp;"")="","",IF(ISNUMBER(INDEX($A295:$P295,MATCH(Settings!$B$9,$A$1:$P$1,0))),INT(INDEX($A295:$P295,MATCH(Settings!$B$9,$A$1:$P$1,0))),DATE(VALUE(LEFT(INDEX($A295:$P295,MATCH(Settings!$B$9,$A$1:$P$1,0)),4)),VALUE(MID(INDEX($A295:$P295,MATCH(Settings!$B$9,$A$1:$P$1,0)),6,2)),VALUE(MID(INDEX($A295:$P295,MATCH(Settings!$B$9,$A$1:$P$1,0)),9,2))))),""),IFERROR(INT(IFERROR(IF(ISNUMBER(INDEX($A295:$P295,MATCH(Settings!$B$8,$A$1:$P$1,0))),INDEX($A295:$P295,MATCH(Settings!$B$8,$A$1:$P$1,0)),DATE(VALUE(LEFT(IFERROR(TRIM(INDEX($A295:$P295,MATCH(Settings!$B$8,$A$1:$P$1,0))&amp;""),""),4)),VALUE(MID(IFERROR(TRIM(INDEX($A295:$P295,MATCH(Settings!$B$8,$A$1:$P$1,0))&amp;""),""),6,2)),VALUE(MID(IFERROR(TRIM(INDEX($A295:$P295,MATCH(Settings!$B$8,$A$1:$P$1,0))&amp;""),""),9,2)))+TIME(VALUE(MID(IFERROR(TRIM(INDEX($A295:$P295,MATCH(Settings!$B$8,$A$1:$P$1,0))&amp;""),""),12,2)),VALUE(MID(IFERROR(TRIM(INDEX($A295:$P295,MATCH(Settings!$B$8,$A$1:$P$1,0))&amp;""),""),15,2)),VALUE(MID(IFERROR(TRIM(INDEX($A295:$P295,MATCH(Settings!$B$8,$A$1:$P$1,0))&amp;""),""),18,2)))),"")),""))</f>
        <v/>
      </c>
      <c r="V295" s="22">
        <f>IF(ISNUMBER($U295),DATE(YEAR($U295),MONTH($U295),1),"")</f>
        <v/>
      </c>
      <c r="W295" s="23">
        <f>IF(IFERROR(TRIM(INDEX($A295:$P295,MATCH(Settings!$B$10,$A$1:$P$1,0))&amp;""),"")&lt;&gt;"",IFERROR(TRIM(INDEX($A295:$P295,MATCH(Settings!$B$10,$A$1:$P$1,0))&amp;""),""),IFERROR(TRIM(INDEX($A295:$P295,MATCH(Settings!$B$11,$A$1:$P$1,0))&amp;""),""))</f>
        <v/>
      </c>
      <c r="X295" s="23">
        <f>IFERROR(TRIM(INDEX($A295:$P295,MATCH(Settings!$B$11,$A$1:$P$1,0))&amp;""),"")</f>
        <v/>
      </c>
      <c r="Y295" s="23">
        <f>IFERROR(TRIM(INDEX($A295:$P295,MATCH(Settings!$B$12,$A$1:$P$1,0))&amp;""),"")</f>
        <v/>
      </c>
      <c r="Z295" s="23">
        <f>IFERROR(TRIM(INDEX($A295:$P295,MATCH(Settings!$B$15,$A$1:$P$1,0))&amp;""),"")</f>
        <v/>
      </c>
      <c r="AA295" s="24">
        <f>IFERROR(IF(TRIM(INDEX($A295:$P295,MATCH(Settings!$B$13,$A$1:$P$1,0))&amp;"")="","",VALUE(TRIM(INDEX($A295:$P295,MATCH(Settings!$B$13,$A$1:$P$1,0))&amp;""))),"")</f>
        <v/>
      </c>
      <c r="AB295" s="24">
        <f>IF(NOT(ISNUMBER($AA295)),"",IF(TRIM($R295&amp;"")="Yes",$AA295,0))</f>
        <v/>
      </c>
      <c r="AC295" s="25">
        <f>IF(OR(NOT(ISNUMBER($AB295)),NOT(ISNUMBER(Settings!$D$2))),"",$AB295*Settings!$D$2)</f>
        <v/>
      </c>
      <c r="AD295" s="23">
        <f>IF(AND($AE295="",IFERROR(TRIM(INDEX($A295:$P295,MATCH(Settings!$B$13,$A$1:$P$1,0))&amp;""),"")=""),"",IF((IF($AE295="","; no name or email","")&amp;IF(IFERROR(TRIM(INDEX($A295:$P295,MATCH(Settings!$B$13,$A$1:$P$1,0))&amp;""),"")="","; no hours",IF(NOT(ISNUMBER($AA295)),"; hours not a number",IF($AA295&lt;=0,"; hours zero or less",IF(AND(ISNUMBER(Settings!$D$3),$AA295&gt;Settings!$D$3),"; over "&amp;Settings!$D$3&amp;" hours",""))))&amp;IF(NOT(ISNUMBER($U295)),"; no date",IF($U295&gt;TODAY(),"; date in the future",""))&amp;IF(AND($AE295&lt;&gt;"",ISNUMBER($U295)),IF(COUNTIFS($AE$2:$AE$1001,$AE295,$U$2:$U$1001,$U295,$Y$2:$Y$1001,$Y295)&gt;1,"; possible duplicate",""),""))="","OK",MID(IF($AE295="","; no name or email","")&amp;IF(IFERROR(TRIM(INDEX($A295:$P295,MATCH(Settings!$B$13,$A$1:$P$1,0))&amp;""),"")="","; no hours",IF(NOT(ISNUMBER($AA295)),"; hours not a number",IF($AA295&lt;=0,"; hours zero or less",IF(AND(ISNUMBER(Settings!$D$3),$AA295&gt;Settings!$D$3),"; over "&amp;Settings!$D$3&amp;" hours",""))))&amp;IF(NOT(ISNUMBER($U295)),"; no date",IF($U295&gt;TODAY(),"; date in the future",""))&amp;IF(AND($AE295&lt;&gt;"",ISNUMBER($U295)),IF(COUNTIFS($AE$2:$AE$1001,$AE295,$U$2:$U$1001,$U295,$Y$2:$Y$1001,$Y295)&gt;1,"; possible duplicate",""),""),3,300)))</f>
        <v/>
      </c>
      <c r="AE295" s="26">
        <f>IF(IFERROR(TRIM(INDEX($A295:$P295,MATCH(Settings!$B$11,$A$1:$P$1,0))&amp;""),"")&lt;&gt;"",LOWER(IFERROR(TRIM(INDEX($A295:$P295,MATCH(Settings!$B$11,$A$1:$P$1,0))&amp;""),"")),LOWER(IFERROR(TRIM(INDEX($A295:$P295,MATCH(Settings!$B$10,$A$1:$P$1,0))&amp;""),"")))</f>
        <v/>
      </c>
      <c r="AF295" s="26">
        <f>IF($AE295="","",IF(COUNTIF($AE$2:$AE295,$AE295)=1,MAX($AF$1:$AF294)+1,""))</f>
        <v/>
      </c>
      <c r="AG295" s="26">
        <f>IF(OR($AE295="",NOT(ISNUMBER($V295))),"",IF(COUNTIFS($AE$2:$AE295,$AE295,$V$2:$V295,$V295)=1,1,0))</f>
        <v/>
      </c>
      <c r="AH295" s="26">
        <f>IF(ISNUMBER($U295),$U295,0)</f>
        <v/>
      </c>
    </row>
    <row r="296">
      <c r="R296" s="27" t="n"/>
      <c r="S296" s="27" t="n"/>
      <c r="U296" s="21">
        <f>IF(ISNUMBER(IFERROR(IF(TRIM(INDEX($A296:$P296,MATCH(Settings!$B$9,$A$1:$P$1,0))&amp;"")="","",IF(ISNUMBER(INDEX($A296:$P296,MATCH(Settings!$B$9,$A$1:$P$1,0))),INT(INDEX($A296:$P296,MATCH(Settings!$B$9,$A$1:$P$1,0))),DATE(VALUE(LEFT(INDEX($A296:$P296,MATCH(Settings!$B$9,$A$1:$P$1,0)),4)),VALUE(MID(INDEX($A296:$P296,MATCH(Settings!$B$9,$A$1:$P$1,0)),6,2)),VALUE(MID(INDEX($A296:$P296,MATCH(Settings!$B$9,$A$1:$P$1,0)),9,2))))),"")),IFERROR(IF(TRIM(INDEX($A296:$P296,MATCH(Settings!$B$9,$A$1:$P$1,0))&amp;"")="","",IF(ISNUMBER(INDEX($A296:$P296,MATCH(Settings!$B$9,$A$1:$P$1,0))),INT(INDEX($A296:$P296,MATCH(Settings!$B$9,$A$1:$P$1,0))),DATE(VALUE(LEFT(INDEX($A296:$P296,MATCH(Settings!$B$9,$A$1:$P$1,0)),4)),VALUE(MID(INDEX($A296:$P296,MATCH(Settings!$B$9,$A$1:$P$1,0)),6,2)),VALUE(MID(INDEX($A296:$P296,MATCH(Settings!$B$9,$A$1:$P$1,0)),9,2))))),""),IFERROR(INT(IFERROR(IF(ISNUMBER(INDEX($A296:$P296,MATCH(Settings!$B$8,$A$1:$P$1,0))),INDEX($A296:$P296,MATCH(Settings!$B$8,$A$1:$P$1,0)),DATE(VALUE(LEFT(IFERROR(TRIM(INDEX($A296:$P296,MATCH(Settings!$B$8,$A$1:$P$1,0))&amp;""),""),4)),VALUE(MID(IFERROR(TRIM(INDEX($A296:$P296,MATCH(Settings!$B$8,$A$1:$P$1,0))&amp;""),""),6,2)),VALUE(MID(IFERROR(TRIM(INDEX($A296:$P296,MATCH(Settings!$B$8,$A$1:$P$1,0))&amp;""),""),9,2)))+TIME(VALUE(MID(IFERROR(TRIM(INDEX($A296:$P296,MATCH(Settings!$B$8,$A$1:$P$1,0))&amp;""),""),12,2)),VALUE(MID(IFERROR(TRIM(INDEX($A296:$P296,MATCH(Settings!$B$8,$A$1:$P$1,0))&amp;""),""),15,2)),VALUE(MID(IFERROR(TRIM(INDEX($A296:$P296,MATCH(Settings!$B$8,$A$1:$P$1,0))&amp;""),""),18,2)))),"")),""))</f>
        <v/>
      </c>
      <c r="V296" s="22">
        <f>IF(ISNUMBER($U296),DATE(YEAR($U296),MONTH($U296),1),"")</f>
        <v/>
      </c>
      <c r="W296" s="23">
        <f>IF(IFERROR(TRIM(INDEX($A296:$P296,MATCH(Settings!$B$10,$A$1:$P$1,0))&amp;""),"")&lt;&gt;"",IFERROR(TRIM(INDEX($A296:$P296,MATCH(Settings!$B$10,$A$1:$P$1,0))&amp;""),""),IFERROR(TRIM(INDEX($A296:$P296,MATCH(Settings!$B$11,$A$1:$P$1,0))&amp;""),""))</f>
        <v/>
      </c>
      <c r="X296" s="23">
        <f>IFERROR(TRIM(INDEX($A296:$P296,MATCH(Settings!$B$11,$A$1:$P$1,0))&amp;""),"")</f>
        <v/>
      </c>
      <c r="Y296" s="23">
        <f>IFERROR(TRIM(INDEX($A296:$P296,MATCH(Settings!$B$12,$A$1:$P$1,0))&amp;""),"")</f>
        <v/>
      </c>
      <c r="Z296" s="23">
        <f>IFERROR(TRIM(INDEX($A296:$P296,MATCH(Settings!$B$15,$A$1:$P$1,0))&amp;""),"")</f>
        <v/>
      </c>
      <c r="AA296" s="24">
        <f>IFERROR(IF(TRIM(INDEX($A296:$P296,MATCH(Settings!$B$13,$A$1:$P$1,0))&amp;"")="","",VALUE(TRIM(INDEX($A296:$P296,MATCH(Settings!$B$13,$A$1:$P$1,0))&amp;""))),"")</f>
        <v/>
      </c>
      <c r="AB296" s="24">
        <f>IF(NOT(ISNUMBER($AA296)),"",IF(TRIM($R296&amp;"")="Yes",$AA296,0))</f>
        <v/>
      </c>
      <c r="AC296" s="25">
        <f>IF(OR(NOT(ISNUMBER($AB296)),NOT(ISNUMBER(Settings!$D$2))),"",$AB296*Settings!$D$2)</f>
        <v/>
      </c>
      <c r="AD296" s="23">
        <f>IF(AND($AE296="",IFERROR(TRIM(INDEX($A296:$P296,MATCH(Settings!$B$13,$A$1:$P$1,0))&amp;""),"")=""),"",IF((IF($AE296="","; no name or email","")&amp;IF(IFERROR(TRIM(INDEX($A296:$P296,MATCH(Settings!$B$13,$A$1:$P$1,0))&amp;""),"")="","; no hours",IF(NOT(ISNUMBER($AA296)),"; hours not a number",IF($AA296&lt;=0,"; hours zero or less",IF(AND(ISNUMBER(Settings!$D$3),$AA296&gt;Settings!$D$3),"; over "&amp;Settings!$D$3&amp;" hours",""))))&amp;IF(NOT(ISNUMBER($U296)),"; no date",IF($U296&gt;TODAY(),"; date in the future",""))&amp;IF(AND($AE296&lt;&gt;"",ISNUMBER($U296)),IF(COUNTIFS($AE$2:$AE$1001,$AE296,$U$2:$U$1001,$U296,$Y$2:$Y$1001,$Y296)&gt;1,"; possible duplicate",""),""))="","OK",MID(IF($AE296="","; no name or email","")&amp;IF(IFERROR(TRIM(INDEX($A296:$P296,MATCH(Settings!$B$13,$A$1:$P$1,0))&amp;""),"")="","; no hours",IF(NOT(ISNUMBER($AA296)),"; hours not a number",IF($AA296&lt;=0,"; hours zero or less",IF(AND(ISNUMBER(Settings!$D$3),$AA296&gt;Settings!$D$3),"; over "&amp;Settings!$D$3&amp;" hours",""))))&amp;IF(NOT(ISNUMBER($U296)),"; no date",IF($U296&gt;TODAY(),"; date in the future",""))&amp;IF(AND($AE296&lt;&gt;"",ISNUMBER($U296)),IF(COUNTIFS($AE$2:$AE$1001,$AE296,$U$2:$U$1001,$U296,$Y$2:$Y$1001,$Y296)&gt;1,"; possible duplicate",""),""),3,300)))</f>
        <v/>
      </c>
      <c r="AE296" s="26">
        <f>IF(IFERROR(TRIM(INDEX($A296:$P296,MATCH(Settings!$B$11,$A$1:$P$1,0))&amp;""),"")&lt;&gt;"",LOWER(IFERROR(TRIM(INDEX($A296:$P296,MATCH(Settings!$B$11,$A$1:$P$1,0))&amp;""),"")),LOWER(IFERROR(TRIM(INDEX($A296:$P296,MATCH(Settings!$B$10,$A$1:$P$1,0))&amp;""),"")))</f>
        <v/>
      </c>
      <c r="AF296" s="26">
        <f>IF($AE296="","",IF(COUNTIF($AE$2:$AE296,$AE296)=1,MAX($AF$1:$AF295)+1,""))</f>
        <v/>
      </c>
      <c r="AG296" s="26">
        <f>IF(OR($AE296="",NOT(ISNUMBER($V296))),"",IF(COUNTIFS($AE$2:$AE296,$AE296,$V$2:$V296,$V296)=1,1,0))</f>
        <v/>
      </c>
      <c r="AH296" s="26">
        <f>IF(ISNUMBER($U296),$U296,0)</f>
        <v/>
      </c>
    </row>
    <row r="297">
      <c r="R297" s="27" t="n"/>
      <c r="S297" s="27" t="n"/>
      <c r="U297" s="21">
        <f>IF(ISNUMBER(IFERROR(IF(TRIM(INDEX($A297:$P297,MATCH(Settings!$B$9,$A$1:$P$1,0))&amp;"")="","",IF(ISNUMBER(INDEX($A297:$P297,MATCH(Settings!$B$9,$A$1:$P$1,0))),INT(INDEX($A297:$P297,MATCH(Settings!$B$9,$A$1:$P$1,0))),DATE(VALUE(LEFT(INDEX($A297:$P297,MATCH(Settings!$B$9,$A$1:$P$1,0)),4)),VALUE(MID(INDEX($A297:$P297,MATCH(Settings!$B$9,$A$1:$P$1,0)),6,2)),VALUE(MID(INDEX($A297:$P297,MATCH(Settings!$B$9,$A$1:$P$1,0)),9,2))))),"")),IFERROR(IF(TRIM(INDEX($A297:$P297,MATCH(Settings!$B$9,$A$1:$P$1,0))&amp;"")="","",IF(ISNUMBER(INDEX($A297:$P297,MATCH(Settings!$B$9,$A$1:$P$1,0))),INT(INDEX($A297:$P297,MATCH(Settings!$B$9,$A$1:$P$1,0))),DATE(VALUE(LEFT(INDEX($A297:$P297,MATCH(Settings!$B$9,$A$1:$P$1,0)),4)),VALUE(MID(INDEX($A297:$P297,MATCH(Settings!$B$9,$A$1:$P$1,0)),6,2)),VALUE(MID(INDEX($A297:$P297,MATCH(Settings!$B$9,$A$1:$P$1,0)),9,2))))),""),IFERROR(INT(IFERROR(IF(ISNUMBER(INDEX($A297:$P297,MATCH(Settings!$B$8,$A$1:$P$1,0))),INDEX($A297:$P297,MATCH(Settings!$B$8,$A$1:$P$1,0)),DATE(VALUE(LEFT(IFERROR(TRIM(INDEX($A297:$P297,MATCH(Settings!$B$8,$A$1:$P$1,0))&amp;""),""),4)),VALUE(MID(IFERROR(TRIM(INDEX($A297:$P297,MATCH(Settings!$B$8,$A$1:$P$1,0))&amp;""),""),6,2)),VALUE(MID(IFERROR(TRIM(INDEX($A297:$P297,MATCH(Settings!$B$8,$A$1:$P$1,0))&amp;""),""),9,2)))+TIME(VALUE(MID(IFERROR(TRIM(INDEX($A297:$P297,MATCH(Settings!$B$8,$A$1:$P$1,0))&amp;""),""),12,2)),VALUE(MID(IFERROR(TRIM(INDEX($A297:$P297,MATCH(Settings!$B$8,$A$1:$P$1,0))&amp;""),""),15,2)),VALUE(MID(IFERROR(TRIM(INDEX($A297:$P297,MATCH(Settings!$B$8,$A$1:$P$1,0))&amp;""),""),18,2)))),"")),""))</f>
        <v/>
      </c>
      <c r="V297" s="22">
        <f>IF(ISNUMBER($U297),DATE(YEAR($U297),MONTH($U297),1),"")</f>
        <v/>
      </c>
      <c r="W297" s="23">
        <f>IF(IFERROR(TRIM(INDEX($A297:$P297,MATCH(Settings!$B$10,$A$1:$P$1,0))&amp;""),"")&lt;&gt;"",IFERROR(TRIM(INDEX($A297:$P297,MATCH(Settings!$B$10,$A$1:$P$1,0))&amp;""),""),IFERROR(TRIM(INDEX($A297:$P297,MATCH(Settings!$B$11,$A$1:$P$1,0))&amp;""),""))</f>
        <v/>
      </c>
      <c r="X297" s="23">
        <f>IFERROR(TRIM(INDEX($A297:$P297,MATCH(Settings!$B$11,$A$1:$P$1,0))&amp;""),"")</f>
        <v/>
      </c>
      <c r="Y297" s="23">
        <f>IFERROR(TRIM(INDEX($A297:$P297,MATCH(Settings!$B$12,$A$1:$P$1,0))&amp;""),"")</f>
        <v/>
      </c>
      <c r="Z297" s="23">
        <f>IFERROR(TRIM(INDEX($A297:$P297,MATCH(Settings!$B$15,$A$1:$P$1,0))&amp;""),"")</f>
        <v/>
      </c>
      <c r="AA297" s="24">
        <f>IFERROR(IF(TRIM(INDEX($A297:$P297,MATCH(Settings!$B$13,$A$1:$P$1,0))&amp;"")="","",VALUE(TRIM(INDEX($A297:$P297,MATCH(Settings!$B$13,$A$1:$P$1,0))&amp;""))),"")</f>
        <v/>
      </c>
      <c r="AB297" s="24">
        <f>IF(NOT(ISNUMBER($AA297)),"",IF(TRIM($R297&amp;"")="Yes",$AA297,0))</f>
        <v/>
      </c>
      <c r="AC297" s="25">
        <f>IF(OR(NOT(ISNUMBER($AB297)),NOT(ISNUMBER(Settings!$D$2))),"",$AB297*Settings!$D$2)</f>
        <v/>
      </c>
      <c r="AD297" s="23">
        <f>IF(AND($AE297="",IFERROR(TRIM(INDEX($A297:$P297,MATCH(Settings!$B$13,$A$1:$P$1,0))&amp;""),"")=""),"",IF((IF($AE297="","; no name or email","")&amp;IF(IFERROR(TRIM(INDEX($A297:$P297,MATCH(Settings!$B$13,$A$1:$P$1,0))&amp;""),"")="","; no hours",IF(NOT(ISNUMBER($AA297)),"; hours not a number",IF($AA297&lt;=0,"; hours zero or less",IF(AND(ISNUMBER(Settings!$D$3),$AA297&gt;Settings!$D$3),"; over "&amp;Settings!$D$3&amp;" hours",""))))&amp;IF(NOT(ISNUMBER($U297)),"; no date",IF($U297&gt;TODAY(),"; date in the future",""))&amp;IF(AND($AE297&lt;&gt;"",ISNUMBER($U297)),IF(COUNTIFS($AE$2:$AE$1001,$AE297,$U$2:$U$1001,$U297,$Y$2:$Y$1001,$Y297)&gt;1,"; possible duplicate",""),""))="","OK",MID(IF($AE297="","; no name or email","")&amp;IF(IFERROR(TRIM(INDEX($A297:$P297,MATCH(Settings!$B$13,$A$1:$P$1,0))&amp;""),"")="","; no hours",IF(NOT(ISNUMBER($AA297)),"; hours not a number",IF($AA297&lt;=0,"; hours zero or less",IF(AND(ISNUMBER(Settings!$D$3),$AA297&gt;Settings!$D$3),"; over "&amp;Settings!$D$3&amp;" hours",""))))&amp;IF(NOT(ISNUMBER($U297)),"; no date",IF($U297&gt;TODAY(),"; date in the future",""))&amp;IF(AND($AE297&lt;&gt;"",ISNUMBER($U297)),IF(COUNTIFS($AE$2:$AE$1001,$AE297,$U$2:$U$1001,$U297,$Y$2:$Y$1001,$Y297)&gt;1,"; possible duplicate",""),""),3,300)))</f>
        <v/>
      </c>
      <c r="AE297" s="26">
        <f>IF(IFERROR(TRIM(INDEX($A297:$P297,MATCH(Settings!$B$11,$A$1:$P$1,0))&amp;""),"")&lt;&gt;"",LOWER(IFERROR(TRIM(INDEX($A297:$P297,MATCH(Settings!$B$11,$A$1:$P$1,0))&amp;""),"")),LOWER(IFERROR(TRIM(INDEX($A297:$P297,MATCH(Settings!$B$10,$A$1:$P$1,0))&amp;""),"")))</f>
        <v/>
      </c>
      <c r="AF297" s="26">
        <f>IF($AE297="","",IF(COUNTIF($AE$2:$AE297,$AE297)=1,MAX($AF$1:$AF296)+1,""))</f>
        <v/>
      </c>
      <c r="AG297" s="26">
        <f>IF(OR($AE297="",NOT(ISNUMBER($V297))),"",IF(COUNTIFS($AE$2:$AE297,$AE297,$V$2:$V297,$V297)=1,1,0))</f>
        <v/>
      </c>
      <c r="AH297" s="26">
        <f>IF(ISNUMBER($U297),$U297,0)</f>
        <v/>
      </c>
    </row>
    <row r="298">
      <c r="R298" s="27" t="n"/>
      <c r="S298" s="27" t="n"/>
      <c r="U298" s="21">
        <f>IF(ISNUMBER(IFERROR(IF(TRIM(INDEX($A298:$P298,MATCH(Settings!$B$9,$A$1:$P$1,0))&amp;"")="","",IF(ISNUMBER(INDEX($A298:$P298,MATCH(Settings!$B$9,$A$1:$P$1,0))),INT(INDEX($A298:$P298,MATCH(Settings!$B$9,$A$1:$P$1,0))),DATE(VALUE(LEFT(INDEX($A298:$P298,MATCH(Settings!$B$9,$A$1:$P$1,0)),4)),VALUE(MID(INDEX($A298:$P298,MATCH(Settings!$B$9,$A$1:$P$1,0)),6,2)),VALUE(MID(INDEX($A298:$P298,MATCH(Settings!$B$9,$A$1:$P$1,0)),9,2))))),"")),IFERROR(IF(TRIM(INDEX($A298:$P298,MATCH(Settings!$B$9,$A$1:$P$1,0))&amp;"")="","",IF(ISNUMBER(INDEX($A298:$P298,MATCH(Settings!$B$9,$A$1:$P$1,0))),INT(INDEX($A298:$P298,MATCH(Settings!$B$9,$A$1:$P$1,0))),DATE(VALUE(LEFT(INDEX($A298:$P298,MATCH(Settings!$B$9,$A$1:$P$1,0)),4)),VALUE(MID(INDEX($A298:$P298,MATCH(Settings!$B$9,$A$1:$P$1,0)),6,2)),VALUE(MID(INDEX($A298:$P298,MATCH(Settings!$B$9,$A$1:$P$1,0)),9,2))))),""),IFERROR(INT(IFERROR(IF(ISNUMBER(INDEX($A298:$P298,MATCH(Settings!$B$8,$A$1:$P$1,0))),INDEX($A298:$P298,MATCH(Settings!$B$8,$A$1:$P$1,0)),DATE(VALUE(LEFT(IFERROR(TRIM(INDEX($A298:$P298,MATCH(Settings!$B$8,$A$1:$P$1,0))&amp;""),""),4)),VALUE(MID(IFERROR(TRIM(INDEX($A298:$P298,MATCH(Settings!$B$8,$A$1:$P$1,0))&amp;""),""),6,2)),VALUE(MID(IFERROR(TRIM(INDEX($A298:$P298,MATCH(Settings!$B$8,$A$1:$P$1,0))&amp;""),""),9,2)))+TIME(VALUE(MID(IFERROR(TRIM(INDEX($A298:$P298,MATCH(Settings!$B$8,$A$1:$P$1,0))&amp;""),""),12,2)),VALUE(MID(IFERROR(TRIM(INDEX($A298:$P298,MATCH(Settings!$B$8,$A$1:$P$1,0))&amp;""),""),15,2)),VALUE(MID(IFERROR(TRIM(INDEX($A298:$P298,MATCH(Settings!$B$8,$A$1:$P$1,0))&amp;""),""),18,2)))),"")),""))</f>
        <v/>
      </c>
      <c r="V298" s="22">
        <f>IF(ISNUMBER($U298),DATE(YEAR($U298),MONTH($U298),1),"")</f>
        <v/>
      </c>
      <c r="W298" s="23">
        <f>IF(IFERROR(TRIM(INDEX($A298:$P298,MATCH(Settings!$B$10,$A$1:$P$1,0))&amp;""),"")&lt;&gt;"",IFERROR(TRIM(INDEX($A298:$P298,MATCH(Settings!$B$10,$A$1:$P$1,0))&amp;""),""),IFERROR(TRIM(INDEX($A298:$P298,MATCH(Settings!$B$11,$A$1:$P$1,0))&amp;""),""))</f>
        <v/>
      </c>
      <c r="X298" s="23">
        <f>IFERROR(TRIM(INDEX($A298:$P298,MATCH(Settings!$B$11,$A$1:$P$1,0))&amp;""),"")</f>
        <v/>
      </c>
      <c r="Y298" s="23">
        <f>IFERROR(TRIM(INDEX($A298:$P298,MATCH(Settings!$B$12,$A$1:$P$1,0))&amp;""),"")</f>
        <v/>
      </c>
      <c r="Z298" s="23">
        <f>IFERROR(TRIM(INDEX($A298:$P298,MATCH(Settings!$B$15,$A$1:$P$1,0))&amp;""),"")</f>
        <v/>
      </c>
      <c r="AA298" s="24">
        <f>IFERROR(IF(TRIM(INDEX($A298:$P298,MATCH(Settings!$B$13,$A$1:$P$1,0))&amp;"")="","",VALUE(TRIM(INDEX($A298:$P298,MATCH(Settings!$B$13,$A$1:$P$1,0))&amp;""))),"")</f>
        <v/>
      </c>
      <c r="AB298" s="24">
        <f>IF(NOT(ISNUMBER($AA298)),"",IF(TRIM($R298&amp;"")="Yes",$AA298,0))</f>
        <v/>
      </c>
      <c r="AC298" s="25">
        <f>IF(OR(NOT(ISNUMBER($AB298)),NOT(ISNUMBER(Settings!$D$2))),"",$AB298*Settings!$D$2)</f>
        <v/>
      </c>
      <c r="AD298" s="23">
        <f>IF(AND($AE298="",IFERROR(TRIM(INDEX($A298:$P298,MATCH(Settings!$B$13,$A$1:$P$1,0))&amp;""),"")=""),"",IF((IF($AE298="","; no name or email","")&amp;IF(IFERROR(TRIM(INDEX($A298:$P298,MATCH(Settings!$B$13,$A$1:$P$1,0))&amp;""),"")="","; no hours",IF(NOT(ISNUMBER($AA298)),"; hours not a number",IF($AA298&lt;=0,"; hours zero or less",IF(AND(ISNUMBER(Settings!$D$3),$AA298&gt;Settings!$D$3),"; over "&amp;Settings!$D$3&amp;" hours",""))))&amp;IF(NOT(ISNUMBER($U298)),"; no date",IF($U298&gt;TODAY(),"; date in the future",""))&amp;IF(AND($AE298&lt;&gt;"",ISNUMBER($U298)),IF(COUNTIFS($AE$2:$AE$1001,$AE298,$U$2:$U$1001,$U298,$Y$2:$Y$1001,$Y298)&gt;1,"; possible duplicate",""),""))="","OK",MID(IF($AE298="","; no name or email","")&amp;IF(IFERROR(TRIM(INDEX($A298:$P298,MATCH(Settings!$B$13,$A$1:$P$1,0))&amp;""),"")="","; no hours",IF(NOT(ISNUMBER($AA298)),"; hours not a number",IF($AA298&lt;=0,"; hours zero or less",IF(AND(ISNUMBER(Settings!$D$3),$AA298&gt;Settings!$D$3),"; over "&amp;Settings!$D$3&amp;" hours",""))))&amp;IF(NOT(ISNUMBER($U298)),"; no date",IF($U298&gt;TODAY(),"; date in the future",""))&amp;IF(AND($AE298&lt;&gt;"",ISNUMBER($U298)),IF(COUNTIFS($AE$2:$AE$1001,$AE298,$U$2:$U$1001,$U298,$Y$2:$Y$1001,$Y298)&gt;1,"; possible duplicate",""),""),3,300)))</f>
        <v/>
      </c>
      <c r="AE298" s="26">
        <f>IF(IFERROR(TRIM(INDEX($A298:$P298,MATCH(Settings!$B$11,$A$1:$P$1,0))&amp;""),"")&lt;&gt;"",LOWER(IFERROR(TRIM(INDEX($A298:$P298,MATCH(Settings!$B$11,$A$1:$P$1,0))&amp;""),"")),LOWER(IFERROR(TRIM(INDEX($A298:$P298,MATCH(Settings!$B$10,$A$1:$P$1,0))&amp;""),"")))</f>
        <v/>
      </c>
      <c r="AF298" s="26">
        <f>IF($AE298="","",IF(COUNTIF($AE$2:$AE298,$AE298)=1,MAX($AF$1:$AF297)+1,""))</f>
        <v/>
      </c>
      <c r="AG298" s="26">
        <f>IF(OR($AE298="",NOT(ISNUMBER($V298))),"",IF(COUNTIFS($AE$2:$AE298,$AE298,$V$2:$V298,$V298)=1,1,0))</f>
        <v/>
      </c>
      <c r="AH298" s="26">
        <f>IF(ISNUMBER($U298),$U298,0)</f>
        <v/>
      </c>
    </row>
    <row r="299">
      <c r="R299" s="27" t="n"/>
      <c r="S299" s="27" t="n"/>
      <c r="U299" s="21">
        <f>IF(ISNUMBER(IFERROR(IF(TRIM(INDEX($A299:$P299,MATCH(Settings!$B$9,$A$1:$P$1,0))&amp;"")="","",IF(ISNUMBER(INDEX($A299:$P299,MATCH(Settings!$B$9,$A$1:$P$1,0))),INT(INDEX($A299:$P299,MATCH(Settings!$B$9,$A$1:$P$1,0))),DATE(VALUE(LEFT(INDEX($A299:$P299,MATCH(Settings!$B$9,$A$1:$P$1,0)),4)),VALUE(MID(INDEX($A299:$P299,MATCH(Settings!$B$9,$A$1:$P$1,0)),6,2)),VALUE(MID(INDEX($A299:$P299,MATCH(Settings!$B$9,$A$1:$P$1,0)),9,2))))),"")),IFERROR(IF(TRIM(INDEX($A299:$P299,MATCH(Settings!$B$9,$A$1:$P$1,0))&amp;"")="","",IF(ISNUMBER(INDEX($A299:$P299,MATCH(Settings!$B$9,$A$1:$P$1,0))),INT(INDEX($A299:$P299,MATCH(Settings!$B$9,$A$1:$P$1,0))),DATE(VALUE(LEFT(INDEX($A299:$P299,MATCH(Settings!$B$9,$A$1:$P$1,0)),4)),VALUE(MID(INDEX($A299:$P299,MATCH(Settings!$B$9,$A$1:$P$1,0)),6,2)),VALUE(MID(INDEX($A299:$P299,MATCH(Settings!$B$9,$A$1:$P$1,0)),9,2))))),""),IFERROR(INT(IFERROR(IF(ISNUMBER(INDEX($A299:$P299,MATCH(Settings!$B$8,$A$1:$P$1,0))),INDEX($A299:$P299,MATCH(Settings!$B$8,$A$1:$P$1,0)),DATE(VALUE(LEFT(IFERROR(TRIM(INDEX($A299:$P299,MATCH(Settings!$B$8,$A$1:$P$1,0))&amp;""),""),4)),VALUE(MID(IFERROR(TRIM(INDEX($A299:$P299,MATCH(Settings!$B$8,$A$1:$P$1,0))&amp;""),""),6,2)),VALUE(MID(IFERROR(TRIM(INDEX($A299:$P299,MATCH(Settings!$B$8,$A$1:$P$1,0))&amp;""),""),9,2)))+TIME(VALUE(MID(IFERROR(TRIM(INDEX($A299:$P299,MATCH(Settings!$B$8,$A$1:$P$1,0))&amp;""),""),12,2)),VALUE(MID(IFERROR(TRIM(INDEX($A299:$P299,MATCH(Settings!$B$8,$A$1:$P$1,0))&amp;""),""),15,2)),VALUE(MID(IFERROR(TRIM(INDEX($A299:$P299,MATCH(Settings!$B$8,$A$1:$P$1,0))&amp;""),""),18,2)))),"")),""))</f>
        <v/>
      </c>
      <c r="V299" s="22">
        <f>IF(ISNUMBER($U299),DATE(YEAR($U299),MONTH($U299),1),"")</f>
        <v/>
      </c>
      <c r="W299" s="23">
        <f>IF(IFERROR(TRIM(INDEX($A299:$P299,MATCH(Settings!$B$10,$A$1:$P$1,0))&amp;""),"")&lt;&gt;"",IFERROR(TRIM(INDEX($A299:$P299,MATCH(Settings!$B$10,$A$1:$P$1,0))&amp;""),""),IFERROR(TRIM(INDEX($A299:$P299,MATCH(Settings!$B$11,$A$1:$P$1,0))&amp;""),""))</f>
        <v/>
      </c>
      <c r="X299" s="23">
        <f>IFERROR(TRIM(INDEX($A299:$P299,MATCH(Settings!$B$11,$A$1:$P$1,0))&amp;""),"")</f>
        <v/>
      </c>
      <c r="Y299" s="23">
        <f>IFERROR(TRIM(INDEX($A299:$P299,MATCH(Settings!$B$12,$A$1:$P$1,0))&amp;""),"")</f>
        <v/>
      </c>
      <c r="Z299" s="23">
        <f>IFERROR(TRIM(INDEX($A299:$P299,MATCH(Settings!$B$15,$A$1:$P$1,0))&amp;""),"")</f>
        <v/>
      </c>
      <c r="AA299" s="24">
        <f>IFERROR(IF(TRIM(INDEX($A299:$P299,MATCH(Settings!$B$13,$A$1:$P$1,0))&amp;"")="","",VALUE(TRIM(INDEX($A299:$P299,MATCH(Settings!$B$13,$A$1:$P$1,0))&amp;""))),"")</f>
        <v/>
      </c>
      <c r="AB299" s="24">
        <f>IF(NOT(ISNUMBER($AA299)),"",IF(TRIM($R299&amp;"")="Yes",$AA299,0))</f>
        <v/>
      </c>
      <c r="AC299" s="25">
        <f>IF(OR(NOT(ISNUMBER($AB299)),NOT(ISNUMBER(Settings!$D$2))),"",$AB299*Settings!$D$2)</f>
        <v/>
      </c>
      <c r="AD299" s="23">
        <f>IF(AND($AE299="",IFERROR(TRIM(INDEX($A299:$P299,MATCH(Settings!$B$13,$A$1:$P$1,0))&amp;""),"")=""),"",IF((IF($AE299="","; no name or email","")&amp;IF(IFERROR(TRIM(INDEX($A299:$P299,MATCH(Settings!$B$13,$A$1:$P$1,0))&amp;""),"")="","; no hours",IF(NOT(ISNUMBER($AA299)),"; hours not a number",IF($AA299&lt;=0,"; hours zero or less",IF(AND(ISNUMBER(Settings!$D$3),$AA299&gt;Settings!$D$3),"; over "&amp;Settings!$D$3&amp;" hours",""))))&amp;IF(NOT(ISNUMBER($U299)),"; no date",IF($U299&gt;TODAY(),"; date in the future",""))&amp;IF(AND($AE299&lt;&gt;"",ISNUMBER($U299)),IF(COUNTIFS($AE$2:$AE$1001,$AE299,$U$2:$U$1001,$U299,$Y$2:$Y$1001,$Y299)&gt;1,"; possible duplicate",""),""))="","OK",MID(IF($AE299="","; no name or email","")&amp;IF(IFERROR(TRIM(INDEX($A299:$P299,MATCH(Settings!$B$13,$A$1:$P$1,0))&amp;""),"")="","; no hours",IF(NOT(ISNUMBER($AA299)),"; hours not a number",IF($AA299&lt;=0,"; hours zero or less",IF(AND(ISNUMBER(Settings!$D$3),$AA299&gt;Settings!$D$3),"; over "&amp;Settings!$D$3&amp;" hours",""))))&amp;IF(NOT(ISNUMBER($U299)),"; no date",IF($U299&gt;TODAY(),"; date in the future",""))&amp;IF(AND($AE299&lt;&gt;"",ISNUMBER($U299)),IF(COUNTIFS($AE$2:$AE$1001,$AE299,$U$2:$U$1001,$U299,$Y$2:$Y$1001,$Y299)&gt;1,"; possible duplicate",""),""),3,300)))</f>
        <v/>
      </c>
      <c r="AE299" s="26">
        <f>IF(IFERROR(TRIM(INDEX($A299:$P299,MATCH(Settings!$B$11,$A$1:$P$1,0))&amp;""),"")&lt;&gt;"",LOWER(IFERROR(TRIM(INDEX($A299:$P299,MATCH(Settings!$B$11,$A$1:$P$1,0))&amp;""),"")),LOWER(IFERROR(TRIM(INDEX($A299:$P299,MATCH(Settings!$B$10,$A$1:$P$1,0))&amp;""),"")))</f>
        <v/>
      </c>
      <c r="AF299" s="26">
        <f>IF($AE299="","",IF(COUNTIF($AE$2:$AE299,$AE299)=1,MAX($AF$1:$AF298)+1,""))</f>
        <v/>
      </c>
      <c r="AG299" s="26">
        <f>IF(OR($AE299="",NOT(ISNUMBER($V299))),"",IF(COUNTIFS($AE$2:$AE299,$AE299,$V$2:$V299,$V299)=1,1,0))</f>
        <v/>
      </c>
      <c r="AH299" s="26">
        <f>IF(ISNUMBER($U299),$U299,0)</f>
        <v/>
      </c>
    </row>
    <row r="300">
      <c r="R300" s="27" t="n"/>
      <c r="S300" s="27" t="n"/>
      <c r="U300" s="21">
        <f>IF(ISNUMBER(IFERROR(IF(TRIM(INDEX($A300:$P300,MATCH(Settings!$B$9,$A$1:$P$1,0))&amp;"")="","",IF(ISNUMBER(INDEX($A300:$P300,MATCH(Settings!$B$9,$A$1:$P$1,0))),INT(INDEX($A300:$P300,MATCH(Settings!$B$9,$A$1:$P$1,0))),DATE(VALUE(LEFT(INDEX($A300:$P300,MATCH(Settings!$B$9,$A$1:$P$1,0)),4)),VALUE(MID(INDEX($A300:$P300,MATCH(Settings!$B$9,$A$1:$P$1,0)),6,2)),VALUE(MID(INDEX($A300:$P300,MATCH(Settings!$B$9,$A$1:$P$1,0)),9,2))))),"")),IFERROR(IF(TRIM(INDEX($A300:$P300,MATCH(Settings!$B$9,$A$1:$P$1,0))&amp;"")="","",IF(ISNUMBER(INDEX($A300:$P300,MATCH(Settings!$B$9,$A$1:$P$1,0))),INT(INDEX($A300:$P300,MATCH(Settings!$B$9,$A$1:$P$1,0))),DATE(VALUE(LEFT(INDEX($A300:$P300,MATCH(Settings!$B$9,$A$1:$P$1,0)),4)),VALUE(MID(INDEX($A300:$P300,MATCH(Settings!$B$9,$A$1:$P$1,0)),6,2)),VALUE(MID(INDEX($A300:$P300,MATCH(Settings!$B$9,$A$1:$P$1,0)),9,2))))),""),IFERROR(INT(IFERROR(IF(ISNUMBER(INDEX($A300:$P300,MATCH(Settings!$B$8,$A$1:$P$1,0))),INDEX($A300:$P300,MATCH(Settings!$B$8,$A$1:$P$1,0)),DATE(VALUE(LEFT(IFERROR(TRIM(INDEX($A300:$P300,MATCH(Settings!$B$8,$A$1:$P$1,0))&amp;""),""),4)),VALUE(MID(IFERROR(TRIM(INDEX($A300:$P300,MATCH(Settings!$B$8,$A$1:$P$1,0))&amp;""),""),6,2)),VALUE(MID(IFERROR(TRIM(INDEX($A300:$P300,MATCH(Settings!$B$8,$A$1:$P$1,0))&amp;""),""),9,2)))+TIME(VALUE(MID(IFERROR(TRIM(INDEX($A300:$P300,MATCH(Settings!$B$8,$A$1:$P$1,0))&amp;""),""),12,2)),VALUE(MID(IFERROR(TRIM(INDEX($A300:$P300,MATCH(Settings!$B$8,$A$1:$P$1,0))&amp;""),""),15,2)),VALUE(MID(IFERROR(TRIM(INDEX($A300:$P300,MATCH(Settings!$B$8,$A$1:$P$1,0))&amp;""),""),18,2)))),"")),""))</f>
        <v/>
      </c>
      <c r="V300" s="22">
        <f>IF(ISNUMBER($U300),DATE(YEAR($U300),MONTH($U300),1),"")</f>
        <v/>
      </c>
      <c r="W300" s="23">
        <f>IF(IFERROR(TRIM(INDEX($A300:$P300,MATCH(Settings!$B$10,$A$1:$P$1,0))&amp;""),"")&lt;&gt;"",IFERROR(TRIM(INDEX($A300:$P300,MATCH(Settings!$B$10,$A$1:$P$1,0))&amp;""),""),IFERROR(TRIM(INDEX($A300:$P300,MATCH(Settings!$B$11,$A$1:$P$1,0))&amp;""),""))</f>
        <v/>
      </c>
      <c r="X300" s="23">
        <f>IFERROR(TRIM(INDEX($A300:$P300,MATCH(Settings!$B$11,$A$1:$P$1,0))&amp;""),"")</f>
        <v/>
      </c>
      <c r="Y300" s="23">
        <f>IFERROR(TRIM(INDEX($A300:$P300,MATCH(Settings!$B$12,$A$1:$P$1,0))&amp;""),"")</f>
        <v/>
      </c>
      <c r="Z300" s="23">
        <f>IFERROR(TRIM(INDEX($A300:$P300,MATCH(Settings!$B$15,$A$1:$P$1,0))&amp;""),"")</f>
        <v/>
      </c>
      <c r="AA300" s="24">
        <f>IFERROR(IF(TRIM(INDEX($A300:$P300,MATCH(Settings!$B$13,$A$1:$P$1,0))&amp;"")="","",VALUE(TRIM(INDEX($A300:$P300,MATCH(Settings!$B$13,$A$1:$P$1,0))&amp;""))),"")</f>
        <v/>
      </c>
      <c r="AB300" s="24">
        <f>IF(NOT(ISNUMBER($AA300)),"",IF(TRIM($R300&amp;"")="Yes",$AA300,0))</f>
        <v/>
      </c>
      <c r="AC300" s="25">
        <f>IF(OR(NOT(ISNUMBER($AB300)),NOT(ISNUMBER(Settings!$D$2))),"",$AB300*Settings!$D$2)</f>
        <v/>
      </c>
      <c r="AD300" s="23">
        <f>IF(AND($AE300="",IFERROR(TRIM(INDEX($A300:$P300,MATCH(Settings!$B$13,$A$1:$P$1,0))&amp;""),"")=""),"",IF((IF($AE300="","; no name or email","")&amp;IF(IFERROR(TRIM(INDEX($A300:$P300,MATCH(Settings!$B$13,$A$1:$P$1,0))&amp;""),"")="","; no hours",IF(NOT(ISNUMBER($AA300)),"; hours not a number",IF($AA300&lt;=0,"; hours zero or less",IF(AND(ISNUMBER(Settings!$D$3),$AA300&gt;Settings!$D$3),"; over "&amp;Settings!$D$3&amp;" hours",""))))&amp;IF(NOT(ISNUMBER($U300)),"; no date",IF($U300&gt;TODAY(),"; date in the future",""))&amp;IF(AND($AE300&lt;&gt;"",ISNUMBER($U300)),IF(COUNTIFS($AE$2:$AE$1001,$AE300,$U$2:$U$1001,$U300,$Y$2:$Y$1001,$Y300)&gt;1,"; possible duplicate",""),""))="","OK",MID(IF($AE300="","; no name or email","")&amp;IF(IFERROR(TRIM(INDEX($A300:$P300,MATCH(Settings!$B$13,$A$1:$P$1,0))&amp;""),"")="","; no hours",IF(NOT(ISNUMBER($AA300)),"; hours not a number",IF($AA300&lt;=0,"; hours zero or less",IF(AND(ISNUMBER(Settings!$D$3),$AA300&gt;Settings!$D$3),"; over "&amp;Settings!$D$3&amp;" hours",""))))&amp;IF(NOT(ISNUMBER($U300)),"; no date",IF($U300&gt;TODAY(),"; date in the future",""))&amp;IF(AND($AE300&lt;&gt;"",ISNUMBER($U300)),IF(COUNTIFS($AE$2:$AE$1001,$AE300,$U$2:$U$1001,$U300,$Y$2:$Y$1001,$Y300)&gt;1,"; possible duplicate",""),""),3,300)))</f>
        <v/>
      </c>
      <c r="AE300" s="26">
        <f>IF(IFERROR(TRIM(INDEX($A300:$P300,MATCH(Settings!$B$11,$A$1:$P$1,0))&amp;""),"")&lt;&gt;"",LOWER(IFERROR(TRIM(INDEX($A300:$P300,MATCH(Settings!$B$11,$A$1:$P$1,0))&amp;""),"")),LOWER(IFERROR(TRIM(INDEX($A300:$P300,MATCH(Settings!$B$10,$A$1:$P$1,0))&amp;""),"")))</f>
        <v/>
      </c>
      <c r="AF300" s="26">
        <f>IF($AE300="","",IF(COUNTIF($AE$2:$AE300,$AE300)=1,MAX($AF$1:$AF299)+1,""))</f>
        <v/>
      </c>
      <c r="AG300" s="26">
        <f>IF(OR($AE300="",NOT(ISNUMBER($V300))),"",IF(COUNTIFS($AE$2:$AE300,$AE300,$V$2:$V300,$V300)=1,1,0))</f>
        <v/>
      </c>
      <c r="AH300" s="26">
        <f>IF(ISNUMBER($U300),$U300,0)</f>
        <v/>
      </c>
    </row>
    <row r="301">
      <c r="R301" s="27" t="n"/>
      <c r="S301" s="27" t="n"/>
      <c r="U301" s="21">
        <f>IF(ISNUMBER(IFERROR(IF(TRIM(INDEX($A301:$P301,MATCH(Settings!$B$9,$A$1:$P$1,0))&amp;"")="","",IF(ISNUMBER(INDEX($A301:$P301,MATCH(Settings!$B$9,$A$1:$P$1,0))),INT(INDEX($A301:$P301,MATCH(Settings!$B$9,$A$1:$P$1,0))),DATE(VALUE(LEFT(INDEX($A301:$P301,MATCH(Settings!$B$9,$A$1:$P$1,0)),4)),VALUE(MID(INDEX($A301:$P301,MATCH(Settings!$B$9,$A$1:$P$1,0)),6,2)),VALUE(MID(INDEX($A301:$P301,MATCH(Settings!$B$9,$A$1:$P$1,0)),9,2))))),"")),IFERROR(IF(TRIM(INDEX($A301:$P301,MATCH(Settings!$B$9,$A$1:$P$1,0))&amp;"")="","",IF(ISNUMBER(INDEX($A301:$P301,MATCH(Settings!$B$9,$A$1:$P$1,0))),INT(INDEX($A301:$P301,MATCH(Settings!$B$9,$A$1:$P$1,0))),DATE(VALUE(LEFT(INDEX($A301:$P301,MATCH(Settings!$B$9,$A$1:$P$1,0)),4)),VALUE(MID(INDEX($A301:$P301,MATCH(Settings!$B$9,$A$1:$P$1,0)),6,2)),VALUE(MID(INDEX($A301:$P301,MATCH(Settings!$B$9,$A$1:$P$1,0)),9,2))))),""),IFERROR(INT(IFERROR(IF(ISNUMBER(INDEX($A301:$P301,MATCH(Settings!$B$8,$A$1:$P$1,0))),INDEX($A301:$P301,MATCH(Settings!$B$8,$A$1:$P$1,0)),DATE(VALUE(LEFT(IFERROR(TRIM(INDEX($A301:$P301,MATCH(Settings!$B$8,$A$1:$P$1,0))&amp;""),""),4)),VALUE(MID(IFERROR(TRIM(INDEX($A301:$P301,MATCH(Settings!$B$8,$A$1:$P$1,0))&amp;""),""),6,2)),VALUE(MID(IFERROR(TRIM(INDEX($A301:$P301,MATCH(Settings!$B$8,$A$1:$P$1,0))&amp;""),""),9,2)))+TIME(VALUE(MID(IFERROR(TRIM(INDEX($A301:$P301,MATCH(Settings!$B$8,$A$1:$P$1,0))&amp;""),""),12,2)),VALUE(MID(IFERROR(TRIM(INDEX($A301:$P301,MATCH(Settings!$B$8,$A$1:$P$1,0))&amp;""),""),15,2)),VALUE(MID(IFERROR(TRIM(INDEX($A301:$P301,MATCH(Settings!$B$8,$A$1:$P$1,0))&amp;""),""),18,2)))),"")),""))</f>
        <v/>
      </c>
      <c r="V301" s="22">
        <f>IF(ISNUMBER($U301),DATE(YEAR($U301),MONTH($U301),1),"")</f>
        <v/>
      </c>
      <c r="W301" s="23">
        <f>IF(IFERROR(TRIM(INDEX($A301:$P301,MATCH(Settings!$B$10,$A$1:$P$1,0))&amp;""),"")&lt;&gt;"",IFERROR(TRIM(INDEX($A301:$P301,MATCH(Settings!$B$10,$A$1:$P$1,0))&amp;""),""),IFERROR(TRIM(INDEX($A301:$P301,MATCH(Settings!$B$11,$A$1:$P$1,0))&amp;""),""))</f>
        <v/>
      </c>
      <c r="X301" s="23">
        <f>IFERROR(TRIM(INDEX($A301:$P301,MATCH(Settings!$B$11,$A$1:$P$1,0))&amp;""),"")</f>
        <v/>
      </c>
      <c r="Y301" s="23">
        <f>IFERROR(TRIM(INDEX($A301:$P301,MATCH(Settings!$B$12,$A$1:$P$1,0))&amp;""),"")</f>
        <v/>
      </c>
      <c r="Z301" s="23">
        <f>IFERROR(TRIM(INDEX($A301:$P301,MATCH(Settings!$B$15,$A$1:$P$1,0))&amp;""),"")</f>
        <v/>
      </c>
      <c r="AA301" s="24">
        <f>IFERROR(IF(TRIM(INDEX($A301:$P301,MATCH(Settings!$B$13,$A$1:$P$1,0))&amp;"")="","",VALUE(TRIM(INDEX($A301:$P301,MATCH(Settings!$B$13,$A$1:$P$1,0))&amp;""))),"")</f>
        <v/>
      </c>
      <c r="AB301" s="24">
        <f>IF(NOT(ISNUMBER($AA301)),"",IF(TRIM($R301&amp;"")="Yes",$AA301,0))</f>
        <v/>
      </c>
      <c r="AC301" s="25">
        <f>IF(OR(NOT(ISNUMBER($AB301)),NOT(ISNUMBER(Settings!$D$2))),"",$AB301*Settings!$D$2)</f>
        <v/>
      </c>
      <c r="AD301" s="23">
        <f>IF(AND($AE301="",IFERROR(TRIM(INDEX($A301:$P301,MATCH(Settings!$B$13,$A$1:$P$1,0))&amp;""),"")=""),"",IF((IF($AE301="","; no name or email","")&amp;IF(IFERROR(TRIM(INDEX($A301:$P301,MATCH(Settings!$B$13,$A$1:$P$1,0))&amp;""),"")="","; no hours",IF(NOT(ISNUMBER($AA301)),"; hours not a number",IF($AA301&lt;=0,"; hours zero or less",IF(AND(ISNUMBER(Settings!$D$3),$AA301&gt;Settings!$D$3),"; over "&amp;Settings!$D$3&amp;" hours",""))))&amp;IF(NOT(ISNUMBER($U301)),"; no date",IF($U301&gt;TODAY(),"; date in the future",""))&amp;IF(AND($AE301&lt;&gt;"",ISNUMBER($U301)),IF(COUNTIFS($AE$2:$AE$1001,$AE301,$U$2:$U$1001,$U301,$Y$2:$Y$1001,$Y301)&gt;1,"; possible duplicate",""),""))="","OK",MID(IF($AE301="","; no name or email","")&amp;IF(IFERROR(TRIM(INDEX($A301:$P301,MATCH(Settings!$B$13,$A$1:$P$1,0))&amp;""),"")="","; no hours",IF(NOT(ISNUMBER($AA301)),"; hours not a number",IF($AA301&lt;=0,"; hours zero or less",IF(AND(ISNUMBER(Settings!$D$3),$AA301&gt;Settings!$D$3),"; over "&amp;Settings!$D$3&amp;" hours",""))))&amp;IF(NOT(ISNUMBER($U301)),"; no date",IF($U301&gt;TODAY(),"; date in the future",""))&amp;IF(AND($AE301&lt;&gt;"",ISNUMBER($U301)),IF(COUNTIFS($AE$2:$AE$1001,$AE301,$U$2:$U$1001,$U301,$Y$2:$Y$1001,$Y301)&gt;1,"; possible duplicate",""),""),3,300)))</f>
        <v/>
      </c>
      <c r="AE301" s="26">
        <f>IF(IFERROR(TRIM(INDEX($A301:$P301,MATCH(Settings!$B$11,$A$1:$P$1,0))&amp;""),"")&lt;&gt;"",LOWER(IFERROR(TRIM(INDEX($A301:$P301,MATCH(Settings!$B$11,$A$1:$P$1,0))&amp;""),"")),LOWER(IFERROR(TRIM(INDEX($A301:$P301,MATCH(Settings!$B$10,$A$1:$P$1,0))&amp;""),"")))</f>
        <v/>
      </c>
      <c r="AF301" s="26">
        <f>IF($AE301="","",IF(COUNTIF($AE$2:$AE301,$AE301)=1,MAX($AF$1:$AF300)+1,""))</f>
        <v/>
      </c>
      <c r="AG301" s="26">
        <f>IF(OR($AE301="",NOT(ISNUMBER($V301))),"",IF(COUNTIFS($AE$2:$AE301,$AE301,$V$2:$V301,$V301)=1,1,0))</f>
        <v/>
      </c>
      <c r="AH301" s="26">
        <f>IF(ISNUMBER($U301),$U301,0)</f>
        <v/>
      </c>
    </row>
    <row r="302">
      <c r="R302" s="27" t="n"/>
      <c r="S302" s="27" t="n"/>
      <c r="U302" s="21">
        <f>IF(ISNUMBER(IFERROR(IF(TRIM(INDEX($A302:$P302,MATCH(Settings!$B$9,$A$1:$P$1,0))&amp;"")="","",IF(ISNUMBER(INDEX($A302:$P302,MATCH(Settings!$B$9,$A$1:$P$1,0))),INT(INDEX($A302:$P302,MATCH(Settings!$B$9,$A$1:$P$1,0))),DATE(VALUE(LEFT(INDEX($A302:$P302,MATCH(Settings!$B$9,$A$1:$P$1,0)),4)),VALUE(MID(INDEX($A302:$P302,MATCH(Settings!$B$9,$A$1:$P$1,0)),6,2)),VALUE(MID(INDEX($A302:$P302,MATCH(Settings!$B$9,$A$1:$P$1,0)),9,2))))),"")),IFERROR(IF(TRIM(INDEX($A302:$P302,MATCH(Settings!$B$9,$A$1:$P$1,0))&amp;"")="","",IF(ISNUMBER(INDEX($A302:$P302,MATCH(Settings!$B$9,$A$1:$P$1,0))),INT(INDEX($A302:$P302,MATCH(Settings!$B$9,$A$1:$P$1,0))),DATE(VALUE(LEFT(INDEX($A302:$P302,MATCH(Settings!$B$9,$A$1:$P$1,0)),4)),VALUE(MID(INDEX($A302:$P302,MATCH(Settings!$B$9,$A$1:$P$1,0)),6,2)),VALUE(MID(INDEX($A302:$P302,MATCH(Settings!$B$9,$A$1:$P$1,0)),9,2))))),""),IFERROR(INT(IFERROR(IF(ISNUMBER(INDEX($A302:$P302,MATCH(Settings!$B$8,$A$1:$P$1,0))),INDEX($A302:$P302,MATCH(Settings!$B$8,$A$1:$P$1,0)),DATE(VALUE(LEFT(IFERROR(TRIM(INDEX($A302:$P302,MATCH(Settings!$B$8,$A$1:$P$1,0))&amp;""),""),4)),VALUE(MID(IFERROR(TRIM(INDEX($A302:$P302,MATCH(Settings!$B$8,$A$1:$P$1,0))&amp;""),""),6,2)),VALUE(MID(IFERROR(TRIM(INDEX($A302:$P302,MATCH(Settings!$B$8,$A$1:$P$1,0))&amp;""),""),9,2)))+TIME(VALUE(MID(IFERROR(TRIM(INDEX($A302:$P302,MATCH(Settings!$B$8,$A$1:$P$1,0))&amp;""),""),12,2)),VALUE(MID(IFERROR(TRIM(INDEX($A302:$P302,MATCH(Settings!$B$8,$A$1:$P$1,0))&amp;""),""),15,2)),VALUE(MID(IFERROR(TRIM(INDEX($A302:$P302,MATCH(Settings!$B$8,$A$1:$P$1,0))&amp;""),""),18,2)))),"")),""))</f>
        <v/>
      </c>
      <c r="V302" s="22">
        <f>IF(ISNUMBER($U302),DATE(YEAR($U302),MONTH($U302),1),"")</f>
        <v/>
      </c>
      <c r="W302" s="23">
        <f>IF(IFERROR(TRIM(INDEX($A302:$P302,MATCH(Settings!$B$10,$A$1:$P$1,0))&amp;""),"")&lt;&gt;"",IFERROR(TRIM(INDEX($A302:$P302,MATCH(Settings!$B$10,$A$1:$P$1,0))&amp;""),""),IFERROR(TRIM(INDEX($A302:$P302,MATCH(Settings!$B$11,$A$1:$P$1,0))&amp;""),""))</f>
        <v/>
      </c>
      <c r="X302" s="23">
        <f>IFERROR(TRIM(INDEX($A302:$P302,MATCH(Settings!$B$11,$A$1:$P$1,0))&amp;""),"")</f>
        <v/>
      </c>
      <c r="Y302" s="23">
        <f>IFERROR(TRIM(INDEX($A302:$P302,MATCH(Settings!$B$12,$A$1:$P$1,0))&amp;""),"")</f>
        <v/>
      </c>
      <c r="Z302" s="23">
        <f>IFERROR(TRIM(INDEX($A302:$P302,MATCH(Settings!$B$15,$A$1:$P$1,0))&amp;""),"")</f>
        <v/>
      </c>
      <c r="AA302" s="24">
        <f>IFERROR(IF(TRIM(INDEX($A302:$P302,MATCH(Settings!$B$13,$A$1:$P$1,0))&amp;"")="","",VALUE(TRIM(INDEX($A302:$P302,MATCH(Settings!$B$13,$A$1:$P$1,0))&amp;""))),"")</f>
        <v/>
      </c>
      <c r="AB302" s="24">
        <f>IF(NOT(ISNUMBER($AA302)),"",IF(TRIM($R302&amp;"")="Yes",$AA302,0))</f>
        <v/>
      </c>
      <c r="AC302" s="25">
        <f>IF(OR(NOT(ISNUMBER($AB302)),NOT(ISNUMBER(Settings!$D$2))),"",$AB302*Settings!$D$2)</f>
        <v/>
      </c>
      <c r="AD302" s="23">
        <f>IF(AND($AE302="",IFERROR(TRIM(INDEX($A302:$P302,MATCH(Settings!$B$13,$A$1:$P$1,0))&amp;""),"")=""),"",IF((IF($AE302="","; no name or email","")&amp;IF(IFERROR(TRIM(INDEX($A302:$P302,MATCH(Settings!$B$13,$A$1:$P$1,0))&amp;""),"")="","; no hours",IF(NOT(ISNUMBER($AA302)),"; hours not a number",IF($AA302&lt;=0,"; hours zero or less",IF(AND(ISNUMBER(Settings!$D$3),$AA302&gt;Settings!$D$3),"; over "&amp;Settings!$D$3&amp;" hours",""))))&amp;IF(NOT(ISNUMBER($U302)),"; no date",IF($U302&gt;TODAY(),"; date in the future",""))&amp;IF(AND($AE302&lt;&gt;"",ISNUMBER($U302)),IF(COUNTIFS($AE$2:$AE$1001,$AE302,$U$2:$U$1001,$U302,$Y$2:$Y$1001,$Y302)&gt;1,"; possible duplicate",""),""))="","OK",MID(IF($AE302="","; no name or email","")&amp;IF(IFERROR(TRIM(INDEX($A302:$P302,MATCH(Settings!$B$13,$A$1:$P$1,0))&amp;""),"")="","; no hours",IF(NOT(ISNUMBER($AA302)),"; hours not a number",IF($AA302&lt;=0,"; hours zero or less",IF(AND(ISNUMBER(Settings!$D$3),$AA302&gt;Settings!$D$3),"; over "&amp;Settings!$D$3&amp;" hours",""))))&amp;IF(NOT(ISNUMBER($U302)),"; no date",IF($U302&gt;TODAY(),"; date in the future",""))&amp;IF(AND($AE302&lt;&gt;"",ISNUMBER($U302)),IF(COUNTIFS($AE$2:$AE$1001,$AE302,$U$2:$U$1001,$U302,$Y$2:$Y$1001,$Y302)&gt;1,"; possible duplicate",""),""),3,300)))</f>
        <v/>
      </c>
      <c r="AE302" s="26">
        <f>IF(IFERROR(TRIM(INDEX($A302:$P302,MATCH(Settings!$B$11,$A$1:$P$1,0))&amp;""),"")&lt;&gt;"",LOWER(IFERROR(TRIM(INDEX($A302:$P302,MATCH(Settings!$B$11,$A$1:$P$1,0))&amp;""),"")),LOWER(IFERROR(TRIM(INDEX($A302:$P302,MATCH(Settings!$B$10,$A$1:$P$1,0))&amp;""),"")))</f>
        <v/>
      </c>
      <c r="AF302" s="26">
        <f>IF($AE302="","",IF(COUNTIF($AE$2:$AE302,$AE302)=1,MAX($AF$1:$AF301)+1,""))</f>
        <v/>
      </c>
      <c r="AG302" s="26">
        <f>IF(OR($AE302="",NOT(ISNUMBER($V302))),"",IF(COUNTIFS($AE$2:$AE302,$AE302,$V$2:$V302,$V302)=1,1,0))</f>
        <v/>
      </c>
      <c r="AH302" s="26">
        <f>IF(ISNUMBER($U302),$U302,0)</f>
        <v/>
      </c>
    </row>
    <row r="303">
      <c r="R303" s="27" t="n"/>
      <c r="S303" s="27" t="n"/>
      <c r="U303" s="21">
        <f>IF(ISNUMBER(IFERROR(IF(TRIM(INDEX($A303:$P303,MATCH(Settings!$B$9,$A$1:$P$1,0))&amp;"")="","",IF(ISNUMBER(INDEX($A303:$P303,MATCH(Settings!$B$9,$A$1:$P$1,0))),INT(INDEX($A303:$P303,MATCH(Settings!$B$9,$A$1:$P$1,0))),DATE(VALUE(LEFT(INDEX($A303:$P303,MATCH(Settings!$B$9,$A$1:$P$1,0)),4)),VALUE(MID(INDEX($A303:$P303,MATCH(Settings!$B$9,$A$1:$P$1,0)),6,2)),VALUE(MID(INDEX($A303:$P303,MATCH(Settings!$B$9,$A$1:$P$1,0)),9,2))))),"")),IFERROR(IF(TRIM(INDEX($A303:$P303,MATCH(Settings!$B$9,$A$1:$P$1,0))&amp;"")="","",IF(ISNUMBER(INDEX($A303:$P303,MATCH(Settings!$B$9,$A$1:$P$1,0))),INT(INDEX($A303:$P303,MATCH(Settings!$B$9,$A$1:$P$1,0))),DATE(VALUE(LEFT(INDEX($A303:$P303,MATCH(Settings!$B$9,$A$1:$P$1,0)),4)),VALUE(MID(INDEX($A303:$P303,MATCH(Settings!$B$9,$A$1:$P$1,0)),6,2)),VALUE(MID(INDEX($A303:$P303,MATCH(Settings!$B$9,$A$1:$P$1,0)),9,2))))),""),IFERROR(INT(IFERROR(IF(ISNUMBER(INDEX($A303:$P303,MATCH(Settings!$B$8,$A$1:$P$1,0))),INDEX($A303:$P303,MATCH(Settings!$B$8,$A$1:$P$1,0)),DATE(VALUE(LEFT(IFERROR(TRIM(INDEX($A303:$P303,MATCH(Settings!$B$8,$A$1:$P$1,0))&amp;""),""),4)),VALUE(MID(IFERROR(TRIM(INDEX($A303:$P303,MATCH(Settings!$B$8,$A$1:$P$1,0))&amp;""),""),6,2)),VALUE(MID(IFERROR(TRIM(INDEX($A303:$P303,MATCH(Settings!$B$8,$A$1:$P$1,0))&amp;""),""),9,2)))+TIME(VALUE(MID(IFERROR(TRIM(INDEX($A303:$P303,MATCH(Settings!$B$8,$A$1:$P$1,0))&amp;""),""),12,2)),VALUE(MID(IFERROR(TRIM(INDEX($A303:$P303,MATCH(Settings!$B$8,$A$1:$P$1,0))&amp;""),""),15,2)),VALUE(MID(IFERROR(TRIM(INDEX($A303:$P303,MATCH(Settings!$B$8,$A$1:$P$1,0))&amp;""),""),18,2)))),"")),""))</f>
        <v/>
      </c>
      <c r="V303" s="22">
        <f>IF(ISNUMBER($U303),DATE(YEAR($U303),MONTH($U303),1),"")</f>
        <v/>
      </c>
      <c r="W303" s="23">
        <f>IF(IFERROR(TRIM(INDEX($A303:$P303,MATCH(Settings!$B$10,$A$1:$P$1,0))&amp;""),"")&lt;&gt;"",IFERROR(TRIM(INDEX($A303:$P303,MATCH(Settings!$B$10,$A$1:$P$1,0))&amp;""),""),IFERROR(TRIM(INDEX($A303:$P303,MATCH(Settings!$B$11,$A$1:$P$1,0))&amp;""),""))</f>
        <v/>
      </c>
      <c r="X303" s="23">
        <f>IFERROR(TRIM(INDEX($A303:$P303,MATCH(Settings!$B$11,$A$1:$P$1,0))&amp;""),"")</f>
        <v/>
      </c>
      <c r="Y303" s="23">
        <f>IFERROR(TRIM(INDEX($A303:$P303,MATCH(Settings!$B$12,$A$1:$P$1,0))&amp;""),"")</f>
        <v/>
      </c>
      <c r="Z303" s="23">
        <f>IFERROR(TRIM(INDEX($A303:$P303,MATCH(Settings!$B$15,$A$1:$P$1,0))&amp;""),"")</f>
        <v/>
      </c>
      <c r="AA303" s="24">
        <f>IFERROR(IF(TRIM(INDEX($A303:$P303,MATCH(Settings!$B$13,$A$1:$P$1,0))&amp;"")="","",VALUE(TRIM(INDEX($A303:$P303,MATCH(Settings!$B$13,$A$1:$P$1,0))&amp;""))),"")</f>
        <v/>
      </c>
      <c r="AB303" s="24">
        <f>IF(NOT(ISNUMBER($AA303)),"",IF(TRIM($R303&amp;"")="Yes",$AA303,0))</f>
        <v/>
      </c>
      <c r="AC303" s="25">
        <f>IF(OR(NOT(ISNUMBER($AB303)),NOT(ISNUMBER(Settings!$D$2))),"",$AB303*Settings!$D$2)</f>
        <v/>
      </c>
      <c r="AD303" s="23">
        <f>IF(AND($AE303="",IFERROR(TRIM(INDEX($A303:$P303,MATCH(Settings!$B$13,$A$1:$P$1,0))&amp;""),"")=""),"",IF((IF($AE303="","; no name or email","")&amp;IF(IFERROR(TRIM(INDEX($A303:$P303,MATCH(Settings!$B$13,$A$1:$P$1,0))&amp;""),"")="","; no hours",IF(NOT(ISNUMBER($AA303)),"; hours not a number",IF($AA303&lt;=0,"; hours zero or less",IF(AND(ISNUMBER(Settings!$D$3),$AA303&gt;Settings!$D$3),"; over "&amp;Settings!$D$3&amp;" hours",""))))&amp;IF(NOT(ISNUMBER($U303)),"; no date",IF($U303&gt;TODAY(),"; date in the future",""))&amp;IF(AND($AE303&lt;&gt;"",ISNUMBER($U303)),IF(COUNTIFS($AE$2:$AE$1001,$AE303,$U$2:$U$1001,$U303,$Y$2:$Y$1001,$Y303)&gt;1,"; possible duplicate",""),""))="","OK",MID(IF($AE303="","; no name or email","")&amp;IF(IFERROR(TRIM(INDEX($A303:$P303,MATCH(Settings!$B$13,$A$1:$P$1,0))&amp;""),"")="","; no hours",IF(NOT(ISNUMBER($AA303)),"; hours not a number",IF($AA303&lt;=0,"; hours zero or less",IF(AND(ISNUMBER(Settings!$D$3),$AA303&gt;Settings!$D$3),"; over "&amp;Settings!$D$3&amp;" hours",""))))&amp;IF(NOT(ISNUMBER($U303)),"; no date",IF($U303&gt;TODAY(),"; date in the future",""))&amp;IF(AND($AE303&lt;&gt;"",ISNUMBER($U303)),IF(COUNTIFS($AE$2:$AE$1001,$AE303,$U$2:$U$1001,$U303,$Y$2:$Y$1001,$Y303)&gt;1,"; possible duplicate",""),""),3,300)))</f>
        <v/>
      </c>
      <c r="AE303" s="26">
        <f>IF(IFERROR(TRIM(INDEX($A303:$P303,MATCH(Settings!$B$11,$A$1:$P$1,0))&amp;""),"")&lt;&gt;"",LOWER(IFERROR(TRIM(INDEX($A303:$P303,MATCH(Settings!$B$11,$A$1:$P$1,0))&amp;""),"")),LOWER(IFERROR(TRIM(INDEX($A303:$P303,MATCH(Settings!$B$10,$A$1:$P$1,0))&amp;""),"")))</f>
        <v/>
      </c>
      <c r="AF303" s="26">
        <f>IF($AE303="","",IF(COUNTIF($AE$2:$AE303,$AE303)=1,MAX($AF$1:$AF302)+1,""))</f>
        <v/>
      </c>
      <c r="AG303" s="26">
        <f>IF(OR($AE303="",NOT(ISNUMBER($V303))),"",IF(COUNTIFS($AE$2:$AE303,$AE303,$V$2:$V303,$V303)=1,1,0))</f>
        <v/>
      </c>
      <c r="AH303" s="26">
        <f>IF(ISNUMBER($U303),$U303,0)</f>
        <v/>
      </c>
    </row>
    <row r="304">
      <c r="R304" s="27" t="n"/>
      <c r="S304" s="27" t="n"/>
      <c r="U304" s="21">
        <f>IF(ISNUMBER(IFERROR(IF(TRIM(INDEX($A304:$P304,MATCH(Settings!$B$9,$A$1:$P$1,0))&amp;"")="","",IF(ISNUMBER(INDEX($A304:$P304,MATCH(Settings!$B$9,$A$1:$P$1,0))),INT(INDEX($A304:$P304,MATCH(Settings!$B$9,$A$1:$P$1,0))),DATE(VALUE(LEFT(INDEX($A304:$P304,MATCH(Settings!$B$9,$A$1:$P$1,0)),4)),VALUE(MID(INDEX($A304:$P304,MATCH(Settings!$B$9,$A$1:$P$1,0)),6,2)),VALUE(MID(INDEX($A304:$P304,MATCH(Settings!$B$9,$A$1:$P$1,0)),9,2))))),"")),IFERROR(IF(TRIM(INDEX($A304:$P304,MATCH(Settings!$B$9,$A$1:$P$1,0))&amp;"")="","",IF(ISNUMBER(INDEX($A304:$P304,MATCH(Settings!$B$9,$A$1:$P$1,0))),INT(INDEX($A304:$P304,MATCH(Settings!$B$9,$A$1:$P$1,0))),DATE(VALUE(LEFT(INDEX($A304:$P304,MATCH(Settings!$B$9,$A$1:$P$1,0)),4)),VALUE(MID(INDEX($A304:$P304,MATCH(Settings!$B$9,$A$1:$P$1,0)),6,2)),VALUE(MID(INDEX($A304:$P304,MATCH(Settings!$B$9,$A$1:$P$1,0)),9,2))))),""),IFERROR(INT(IFERROR(IF(ISNUMBER(INDEX($A304:$P304,MATCH(Settings!$B$8,$A$1:$P$1,0))),INDEX($A304:$P304,MATCH(Settings!$B$8,$A$1:$P$1,0)),DATE(VALUE(LEFT(IFERROR(TRIM(INDEX($A304:$P304,MATCH(Settings!$B$8,$A$1:$P$1,0))&amp;""),""),4)),VALUE(MID(IFERROR(TRIM(INDEX($A304:$P304,MATCH(Settings!$B$8,$A$1:$P$1,0))&amp;""),""),6,2)),VALUE(MID(IFERROR(TRIM(INDEX($A304:$P304,MATCH(Settings!$B$8,$A$1:$P$1,0))&amp;""),""),9,2)))+TIME(VALUE(MID(IFERROR(TRIM(INDEX($A304:$P304,MATCH(Settings!$B$8,$A$1:$P$1,0))&amp;""),""),12,2)),VALUE(MID(IFERROR(TRIM(INDEX($A304:$P304,MATCH(Settings!$B$8,$A$1:$P$1,0))&amp;""),""),15,2)),VALUE(MID(IFERROR(TRIM(INDEX($A304:$P304,MATCH(Settings!$B$8,$A$1:$P$1,0))&amp;""),""),18,2)))),"")),""))</f>
        <v/>
      </c>
      <c r="V304" s="22">
        <f>IF(ISNUMBER($U304),DATE(YEAR($U304),MONTH($U304),1),"")</f>
        <v/>
      </c>
      <c r="W304" s="23">
        <f>IF(IFERROR(TRIM(INDEX($A304:$P304,MATCH(Settings!$B$10,$A$1:$P$1,0))&amp;""),"")&lt;&gt;"",IFERROR(TRIM(INDEX($A304:$P304,MATCH(Settings!$B$10,$A$1:$P$1,0))&amp;""),""),IFERROR(TRIM(INDEX($A304:$P304,MATCH(Settings!$B$11,$A$1:$P$1,0))&amp;""),""))</f>
        <v/>
      </c>
      <c r="X304" s="23">
        <f>IFERROR(TRIM(INDEX($A304:$P304,MATCH(Settings!$B$11,$A$1:$P$1,0))&amp;""),"")</f>
        <v/>
      </c>
      <c r="Y304" s="23">
        <f>IFERROR(TRIM(INDEX($A304:$P304,MATCH(Settings!$B$12,$A$1:$P$1,0))&amp;""),"")</f>
        <v/>
      </c>
      <c r="Z304" s="23">
        <f>IFERROR(TRIM(INDEX($A304:$P304,MATCH(Settings!$B$15,$A$1:$P$1,0))&amp;""),"")</f>
        <v/>
      </c>
      <c r="AA304" s="24">
        <f>IFERROR(IF(TRIM(INDEX($A304:$P304,MATCH(Settings!$B$13,$A$1:$P$1,0))&amp;"")="","",VALUE(TRIM(INDEX($A304:$P304,MATCH(Settings!$B$13,$A$1:$P$1,0))&amp;""))),"")</f>
        <v/>
      </c>
      <c r="AB304" s="24">
        <f>IF(NOT(ISNUMBER($AA304)),"",IF(TRIM($R304&amp;"")="Yes",$AA304,0))</f>
        <v/>
      </c>
      <c r="AC304" s="25">
        <f>IF(OR(NOT(ISNUMBER($AB304)),NOT(ISNUMBER(Settings!$D$2))),"",$AB304*Settings!$D$2)</f>
        <v/>
      </c>
      <c r="AD304" s="23">
        <f>IF(AND($AE304="",IFERROR(TRIM(INDEX($A304:$P304,MATCH(Settings!$B$13,$A$1:$P$1,0))&amp;""),"")=""),"",IF((IF($AE304="","; no name or email","")&amp;IF(IFERROR(TRIM(INDEX($A304:$P304,MATCH(Settings!$B$13,$A$1:$P$1,0))&amp;""),"")="","; no hours",IF(NOT(ISNUMBER($AA304)),"; hours not a number",IF($AA304&lt;=0,"; hours zero or less",IF(AND(ISNUMBER(Settings!$D$3),$AA304&gt;Settings!$D$3),"; over "&amp;Settings!$D$3&amp;" hours",""))))&amp;IF(NOT(ISNUMBER($U304)),"; no date",IF($U304&gt;TODAY(),"; date in the future",""))&amp;IF(AND($AE304&lt;&gt;"",ISNUMBER($U304)),IF(COUNTIFS($AE$2:$AE$1001,$AE304,$U$2:$U$1001,$U304,$Y$2:$Y$1001,$Y304)&gt;1,"; possible duplicate",""),""))="","OK",MID(IF($AE304="","; no name or email","")&amp;IF(IFERROR(TRIM(INDEX($A304:$P304,MATCH(Settings!$B$13,$A$1:$P$1,0))&amp;""),"")="","; no hours",IF(NOT(ISNUMBER($AA304)),"; hours not a number",IF($AA304&lt;=0,"; hours zero or less",IF(AND(ISNUMBER(Settings!$D$3),$AA304&gt;Settings!$D$3),"; over "&amp;Settings!$D$3&amp;" hours",""))))&amp;IF(NOT(ISNUMBER($U304)),"; no date",IF($U304&gt;TODAY(),"; date in the future",""))&amp;IF(AND($AE304&lt;&gt;"",ISNUMBER($U304)),IF(COUNTIFS($AE$2:$AE$1001,$AE304,$U$2:$U$1001,$U304,$Y$2:$Y$1001,$Y304)&gt;1,"; possible duplicate",""),""),3,300)))</f>
        <v/>
      </c>
      <c r="AE304" s="26">
        <f>IF(IFERROR(TRIM(INDEX($A304:$P304,MATCH(Settings!$B$11,$A$1:$P$1,0))&amp;""),"")&lt;&gt;"",LOWER(IFERROR(TRIM(INDEX($A304:$P304,MATCH(Settings!$B$11,$A$1:$P$1,0))&amp;""),"")),LOWER(IFERROR(TRIM(INDEX($A304:$P304,MATCH(Settings!$B$10,$A$1:$P$1,0))&amp;""),"")))</f>
        <v/>
      </c>
      <c r="AF304" s="26">
        <f>IF($AE304="","",IF(COUNTIF($AE$2:$AE304,$AE304)=1,MAX($AF$1:$AF303)+1,""))</f>
        <v/>
      </c>
      <c r="AG304" s="26">
        <f>IF(OR($AE304="",NOT(ISNUMBER($V304))),"",IF(COUNTIFS($AE$2:$AE304,$AE304,$V$2:$V304,$V304)=1,1,0))</f>
        <v/>
      </c>
      <c r="AH304" s="26">
        <f>IF(ISNUMBER($U304),$U304,0)</f>
        <v/>
      </c>
    </row>
    <row r="305">
      <c r="R305" s="27" t="n"/>
      <c r="S305" s="27" t="n"/>
      <c r="U305" s="21">
        <f>IF(ISNUMBER(IFERROR(IF(TRIM(INDEX($A305:$P305,MATCH(Settings!$B$9,$A$1:$P$1,0))&amp;"")="","",IF(ISNUMBER(INDEX($A305:$P305,MATCH(Settings!$B$9,$A$1:$P$1,0))),INT(INDEX($A305:$P305,MATCH(Settings!$B$9,$A$1:$P$1,0))),DATE(VALUE(LEFT(INDEX($A305:$P305,MATCH(Settings!$B$9,$A$1:$P$1,0)),4)),VALUE(MID(INDEX($A305:$P305,MATCH(Settings!$B$9,$A$1:$P$1,0)),6,2)),VALUE(MID(INDEX($A305:$P305,MATCH(Settings!$B$9,$A$1:$P$1,0)),9,2))))),"")),IFERROR(IF(TRIM(INDEX($A305:$P305,MATCH(Settings!$B$9,$A$1:$P$1,0))&amp;"")="","",IF(ISNUMBER(INDEX($A305:$P305,MATCH(Settings!$B$9,$A$1:$P$1,0))),INT(INDEX($A305:$P305,MATCH(Settings!$B$9,$A$1:$P$1,0))),DATE(VALUE(LEFT(INDEX($A305:$P305,MATCH(Settings!$B$9,$A$1:$P$1,0)),4)),VALUE(MID(INDEX($A305:$P305,MATCH(Settings!$B$9,$A$1:$P$1,0)),6,2)),VALUE(MID(INDEX($A305:$P305,MATCH(Settings!$B$9,$A$1:$P$1,0)),9,2))))),""),IFERROR(INT(IFERROR(IF(ISNUMBER(INDEX($A305:$P305,MATCH(Settings!$B$8,$A$1:$P$1,0))),INDEX($A305:$P305,MATCH(Settings!$B$8,$A$1:$P$1,0)),DATE(VALUE(LEFT(IFERROR(TRIM(INDEX($A305:$P305,MATCH(Settings!$B$8,$A$1:$P$1,0))&amp;""),""),4)),VALUE(MID(IFERROR(TRIM(INDEX($A305:$P305,MATCH(Settings!$B$8,$A$1:$P$1,0))&amp;""),""),6,2)),VALUE(MID(IFERROR(TRIM(INDEX($A305:$P305,MATCH(Settings!$B$8,$A$1:$P$1,0))&amp;""),""),9,2)))+TIME(VALUE(MID(IFERROR(TRIM(INDEX($A305:$P305,MATCH(Settings!$B$8,$A$1:$P$1,0))&amp;""),""),12,2)),VALUE(MID(IFERROR(TRIM(INDEX($A305:$P305,MATCH(Settings!$B$8,$A$1:$P$1,0))&amp;""),""),15,2)),VALUE(MID(IFERROR(TRIM(INDEX($A305:$P305,MATCH(Settings!$B$8,$A$1:$P$1,0))&amp;""),""),18,2)))),"")),""))</f>
        <v/>
      </c>
      <c r="V305" s="22">
        <f>IF(ISNUMBER($U305),DATE(YEAR($U305),MONTH($U305),1),"")</f>
        <v/>
      </c>
      <c r="W305" s="23">
        <f>IF(IFERROR(TRIM(INDEX($A305:$P305,MATCH(Settings!$B$10,$A$1:$P$1,0))&amp;""),"")&lt;&gt;"",IFERROR(TRIM(INDEX($A305:$P305,MATCH(Settings!$B$10,$A$1:$P$1,0))&amp;""),""),IFERROR(TRIM(INDEX($A305:$P305,MATCH(Settings!$B$11,$A$1:$P$1,0))&amp;""),""))</f>
        <v/>
      </c>
      <c r="X305" s="23">
        <f>IFERROR(TRIM(INDEX($A305:$P305,MATCH(Settings!$B$11,$A$1:$P$1,0))&amp;""),"")</f>
        <v/>
      </c>
      <c r="Y305" s="23">
        <f>IFERROR(TRIM(INDEX($A305:$P305,MATCH(Settings!$B$12,$A$1:$P$1,0))&amp;""),"")</f>
        <v/>
      </c>
      <c r="Z305" s="23">
        <f>IFERROR(TRIM(INDEX($A305:$P305,MATCH(Settings!$B$15,$A$1:$P$1,0))&amp;""),"")</f>
        <v/>
      </c>
      <c r="AA305" s="24">
        <f>IFERROR(IF(TRIM(INDEX($A305:$P305,MATCH(Settings!$B$13,$A$1:$P$1,0))&amp;"")="","",VALUE(TRIM(INDEX($A305:$P305,MATCH(Settings!$B$13,$A$1:$P$1,0))&amp;""))),"")</f>
        <v/>
      </c>
      <c r="AB305" s="24">
        <f>IF(NOT(ISNUMBER($AA305)),"",IF(TRIM($R305&amp;"")="Yes",$AA305,0))</f>
        <v/>
      </c>
      <c r="AC305" s="25">
        <f>IF(OR(NOT(ISNUMBER($AB305)),NOT(ISNUMBER(Settings!$D$2))),"",$AB305*Settings!$D$2)</f>
        <v/>
      </c>
      <c r="AD305" s="23">
        <f>IF(AND($AE305="",IFERROR(TRIM(INDEX($A305:$P305,MATCH(Settings!$B$13,$A$1:$P$1,0))&amp;""),"")=""),"",IF((IF($AE305="","; no name or email","")&amp;IF(IFERROR(TRIM(INDEX($A305:$P305,MATCH(Settings!$B$13,$A$1:$P$1,0))&amp;""),"")="","; no hours",IF(NOT(ISNUMBER($AA305)),"; hours not a number",IF($AA305&lt;=0,"; hours zero or less",IF(AND(ISNUMBER(Settings!$D$3),$AA305&gt;Settings!$D$3),"; over "&amp;Settings!$D$3&amp;" hours",""))))&amp;IF(NOT(ISNUMBER($U305)),"; no date",IF($U305&gt;TODAY(),"; date in the future",""))&amp;IF(AND($AE305&lt;&gt;"",ISNUMBER($U305)),IF(COUNTIFS($AE$2:$AE$1001,$AE305,$U$2:$U$1001,$U305,$Y$2:$Y$1001,$Y305)&gt;1,"; possible duplicate",""),""))="","OK",MID(IF($AE305="","; no name or email","")&amp;IF(IFERROR(TRIM(INDEX($A305:$P305,MATCH(Settings!$B$13,$A$1:$P$1,0))&amp;""),"")="","; no hours",IF(NOT(ISNUMBER($AA305)),"; hours not a number",IF($AA305&lt;=0,"; hours zero or less",IF(AND(ISNUMBER(Settings!$D$3),$AA305&gt;Settings!$D$3),"; over "&amp;Settings!$D$3&amp;" hours",""))))&amp;IF(NOT(ISNUMBER($U305)),"; no date",IF($U305&gt;TODAY(),"; date in the future",""))&amp;IF(AND($AE305&lt;&gt;"",ISNUMBER($U305)),IF(COUNTIFS($AE$2:$AE$1001,$AE305,$U$2:$U$1001,$U305,$Y$2:$Y$1001,$Y305)&gt;1,"; possible duplicate",""),""),3,300)))</f>
        <v/>
      </c>
      <c r="AE305" s="26">
        <f>IF(IFERROR(TRIM(INDEX($A305:$P305,MATCH(Settings!$B$11,$A$1:$P$1,0))&amp;""),"")&lt;&gt;"",LOWER(IFERROR(TRIM(INDEX($A305:$P305,MATCH(Settings!$B$11,$A$1:$P$1,0))&amp;""),"")),LOWER(IFERROR(TRIM(INDEX($A305:$P305,MATCH(Settings!$B$10,$A$1:$P$1,0))&amp;""),"")))</f>
        <v/>
      </c>
      <c r="AF305" s="26">
        <f>IF($AE305="","",IF(COUNTIF($AE$2:$AE305,$AE305)=1,MAX($AF$1:$AF304)+1,""))</f>
        <v/>
      </c>
      <c r="AG305" s="26">
        <f>IF(OR($AE305="",NOT(ISNUMBER($V305))),"",IF(COUNTIFS($AE$2:$AE305,$AE305,$V$2:$V305,$V305)=1,1,0))</f>
        <v/>
      </c>
      <c r="AH305" s="26">
        <f>IF(ISNUMBER($U305),$U305,0)</f>
        <v/>
      </c>
    </row>
    <row r="306">
      <c r="R306" s="27" t="n"/>
      <c r="S306" s="27" t="n"/>
      <c r="U306" s="21">
        <f>IF(ISNUMBER(IFERROR(IF(TRIM(INDEX($A306:$P306,MATCH(Settings!$B$9,$A$1:$P$1,0))&amp;"")="","",IF(ISNUMBER(INDEX($A306:$P306,MATCH(Settings!$B$9,$A$1:$P$1,0))),INT(INDEX($A306:$P306,MATCH(Settings!$B$9,$A$1:$P$1,0))),DATE(VALUE(LEFT(INDEX($A306:$P306,MATCH(Settings!$B$9,$A$1:$P$1,0)),4)),VALUE(MID(INDEX($A306:$P306,MATCH(Settings!$B$9,$A$1:$P$1,0)),6,2)),VALUE(MID(INDEX($A306:$P306,MATCH(Settings!$B$9,$A$1:$P$1,0)),9,2))))),"")),IFERROR(IF(TRIM(INDEX($A306:$P306,MATCH(Settings!$B$9,$A$1:$P$1,0))&amp;"")="","",IF(ISNUMBER(INDEX($A306:$P306,MATCH(Settings!$B$9,$A$1:$P$1,0))),INT(INDEX($A306:$P306,MATCH(Settings!$B$9,$A$1:$P$1,0))),DATE(VALUE(LEFT(INDEX($A306:$P306,MATCH(Settings!$B$9,$A$1:$P$1,0)),4)),VALUE(MID(INDEX($A306:$P306,MATCH(Settings!$B$9,$A$1:$P$1,0)),6,2)),VALUE(MID(INDEX($A306:$P306,MATCH(Settings!$B$9,$A$1:$P$1,0)),9,2))))),""),IFERROR(INT(IFERROR(IF(ISNUMBER(INDEX($A306:$P306,MATCH(Settings!$B$8,$A$1:$P$1,0))),INDEX($A306:$P306,MATCH(Settings!$B$8,$A$1:$P$1,0)),DATE(VALUE(LEFT(IFERROR(TRIM(INDEX($A306:$P306,MATCH(Settings!$B$8,$A$1:$P$1,0))&amp;""),""),4)),VALUE(MID(IFERROR(TRIM(INDEX($A306:$P306,MATCH(Settings!$B$8,$A$1:$P$1,0))&amp;""),""),6,2)),VALUE(MID(IFERROR(TRIM(INDEX($A306:$P306,MATCH(Settings!$B$8,$A$1:$P$1,0))&amp;""),""),9,2)))+TIME(VALUE(MID(IFERROR(TRIM(INDEX($A306:$P306,MATCH(Settings!$B$8,$A$1:$P$1,0))&amp;""),""),12,2)),VALUE(MID(IFERROR(TRIM(INDEX($A306:$P306,MATCH(Settings!$B$8,$A$1:$P$1,0))&amp;""),""),15,2)),VALUE(MID(IFERROR(TRIM(INDEX($A306:$P306,MATCH(Settings!$B$8,$A$1:$P$1,0))&amp;""),""),18,2)))),"")),""))</f>
        <v/>
      </c>
      <c r="V306" s="22">
        <f>IF(ISNUMBER($U306),DATE(YEAR($U306),MONTH($U306),1),"")</f>
        <v/>
      </c>
      <c r="W306" s="23">
        <f>IF(IFERROR(TRIM(INDEX($A306:$P306,MATCH(Settings!$B$10,$A$1:$P$1,0))&amp;""),"")&lt;&gt;"",IFERROR(TRIM(INDEX($A306:$P306,MATCH(Settings!$B$10,$A$1:$P$1,0))&amp;""),""),IFERROR(TRIM(INDEX($A306:$P306,MATCH(Settings!$B$11,$A$1:$P$1,0))&amp;""),""))</f>
        <v/>
      </c>
      <c r="X306" s="23">
        <f>IFERROR(TRIM(INDEX($A306:$P306,MATCH(Settings!$B$11,$A$1:$P$1,0))&amp;""),"")</f>
        <v/>
      </c>
      <c r="Y306" s="23">
        <f>IFERROR(TRIM(INDEX($A306:$P306,MATCH(Settings!$B$12,$A$1:$P$1,0))&amp;""),"")</f>
        <v/>
      </c>
      <c r="Z306" s="23">
        <f>IFERROR(TRIM(INDEX($A306:$P306,MATCH(Settings!$B$15,$A$1:$P$1,0))&amp;""),"")</f>
        <v/>
      </c>
      <c r="AA306" s="24">
        <f>IFERROR(IF(TRIM(INDEX($A306:$P306,MATCH(Settings!$B$13,$A$1:$P$1,0))&amp;"")="","",VALUE(TRIM(INDEX($A306:$P306,MATCH(Settings!$B$13,$A$1:$P$1,0))&amp;""))),"")</f>
        <v/>
      </c>
      <c r="AB306" s="24">
        <f>IF(NOT(ISNUMBER($AA306)),"",IF(TRIM($R306&amp;"")="Yes",$AA306,0))</f>
        <v/>
      </c>
      <c r="AC306" s="25">
        <f>IF(OR(NOT(ISNUMBER($AB306)),NOT(ISNUMBER(Settings!$D$2))),"",$AB306*Settings!$D$2)</f>
        <v/>
      </c>
      <c r="AD306" s="23">
        <f>IF(AND($AE306="",IFERROR(TRIM(INDEX($A306:$P306,MATCH(Settings!$B$13,$A$1:$P$1,0))&amp;""),"")=""),"",IF((IF($AE306="","; no name or email","")&amp;IF(IFERROR(TRIM(INDEX($A306:$P306,MATCH(Settings!$B$13,$A$1:$P$1,0))&amp;""),"")="","; no hours",IF(NOT(ISNUMBER($AA306)),"; hours not a number",IF($AA306&lt;=0,"; hours zero or less",IF(AND(ISNUMBER(Settings!$D$3),$AA306&gt;Settings!$D$3),"; over "&amp;Settings!$D$3&amp;" hours",""))))&amp;IF(NOT(ISNUMBER($U306)),"; no date",IF($U306&gt;TODAY(),"; date in the future",""))&amp;IF(AND($AE306&lt;&gt;"",ISNUMBER($U306)),IF(COUNTIFS($AE$2:$AE$1001,$AE306,$U$2:$U$1001,$U306,$Y$2:$Y$1001,$Y306)&gt;1,"; possible duplicate",""),""))="","OK",MID(IF($AE306="","; no name or email","")&amp;IF(IFERROR(TRIM(INDEX($A306:$P306,MATCH(Settings!$B$13,$A$1:$P$1,0))&amp;""),"")="","; no hours",IF(NOT(ISNUMBER($AA306)),"; hours not a number",IF($AA306&lt;=0,"; hours zero or less",IF(AND(ISNUMBER(Settings!$D$3),$AA306&gt;Settings!$D$3),"; over "&amp;Settings!$D$3&amp;" hours",""))))&amp;IF(NOT(ISNUMBER($U306)),"; no date",IF($U306&gt;TODAY(),"; date in the future",""))&amp;IF(AND($AE306&lt;&gt;"",ISNUMBER($U306)),IF(COUNTIFS($AE$2:$AE$1001,$AE306,$U$2:$U$1001,$U306,$Y$2:$Y$1001,$Y306)&gt;1,"; possible duplicate",""),""),3,300)))</f>
        <v/>
      </c>
      <c r="AE306" s="26">
        <f>IF(IFERROR(TRIM(INDEX($A306:$P306,MATCH(Settings!$B$11,$A$1:$P$1,0))&amp;""),"")&lt;&gt;"",LOWER(IFERROR(TRIM(INDEX($A306:$P306,MATCH(Settings!$B$11,$A$1:$P$1,0))&amp;""),"")),LOWER(IFERROR(TRIM(INDEX($A306:$P306,MATCH(Settings!$B$10,$A$1:$P$1,0))&amp;""),"")))</f>
        <v/>
      </c>
      <c r="AF306" s="26">
        <f>IF($AE306="","",IF(COUNTIF($AE$2:$AE306,$AE306)=1,MAX($AF$1:$AF305)+1,""))</f>
        <v/>
      </c>
      <c r="AG306" s="26">
        <f>IF(OR($AE306="",NOT(ISNUMBER($V306))),"",IF(COUNTIFS($AE$2:$AE306,$AE306,$V$2:$V306,$V306)=1,1,0))</f>
        <v/>
      </c>
      <c r="AH306" s="26">
        <f>IF(ISNUMBER($U306),$U306,0)</f>
        <v/>
      </c>
    </row>
    <row r="307">
      <c r="R307" s="27" t="n"/>
      <c r="S307" s="27" t="n"/>
      <c r="U307" s="21">
        <f>IF(ISNUMBER(IFERROR(IF(TRIM(INDEX($A307:$P307,MATCH(Settings!$B$9,$A$1:$P$1,0))&amp;"")="","",IF(ISNUMBER(INDEX($A307:$P307,MATCH(Settings!$B$9,$A$1:$P$1,0))),INT(INDEX($A307:$P307,MATCH(Settings!$B$9,$A$1:$P$1,0))),DATE(VALUE(LEFT(INDEX($A307:$P307,MATCH(Settings!$B$9,$A$1:$P$1,0)),4)),VALUE(MID(INDEX($A307:$P307,MATCH(Settings!$B$9,$A$1:$P$1,0)),6,2)),VALUE(MID(INDEX($A307:$P307,MATCH(Settings!$B$9,$A$1:$P$1,0)),9,2))))),"")),IFERROR(IF(TRIM(INDEX($A307:$P307,MATCH(Settings!$B$9,$A$1:$P$1,0))&amp;"")="","",IF(ISNUMBER(INDEX($A307:$P307,MATCH(Settings!$B$9,$A$1:$P$1,0))),INT(INDEX($A307:$P307,MATCH(Settings!$B$9,$A$1:$P$1,0))),DATE(VALUE(LEFT(INDEX($A307:$P307,MATCH(Settings!$B$9,$A$1:$P$1,0)),4)),VALUE(MID(INDEX($A307:$P307,MATCH(Settings!$B$9,$A$1:$P$1,0)),6,2)),VALUE(MID(INDEX($A307:$P307,MATCH(Settings!$B$9,$A$1:$P$1,0)),9,2))))),""),IFERROR(INT(IFERROR(IF(ISNUMBER(INDEX($A307:$P307,MATCH(Settings!$B$8,$A$1:$P$1,0))),INDEX($A307:$P307,MATCH(Settings!$B$8,$A$1:$P$1,0)),DATE(VALUE(LEFT(IFERROR(TRIM(INDEX($A307:$P307,MATCH(Settings!$B$8,$A$1:$P$1,0))&amp;""),""),4)),VALUE(MID(IFERROR(TRIM(INDEX($A307:$P307,MATCH(Settings!$B$8,$A$1:$P$1,0))&amp;""),""),6,2)),VALUE(MID(IFERROR(TRIM(INDEX($A307:$P307,MATCH(Settings!$B$8,$A$1:$P$1,0))&amp;""),""),9,2)))+TIME(VALUE(MID(IFERROR(TRIM(INDEX($A307:$P307,MATCH(Settings!$B$8,$A$1:$P$1,0))&amp;""),""),12,2)),VALUE(MID(IFERROR(TRIM(INDEX($A307:$P307,MATCH(Settings!$B$8,$A$1:$P$1,0))&amp;""),""),15,2)),VALUE(MID(IFERROR(TRIM(INDEX($A307:$P307,MATCH(Settings!$B$8,$A$1:$P$1,0))&amp;""),""),18,2)))),"")),""))</f>
        <v/>
      </c>
      <c r="V307" s="22">
        <f>IF(ISNUMBER($U307),DATE(YEAR($U307),MONTH($U307),1),"")</f>
        <v/>
      </c>
      <c r="W307" s="23">
        <f>IF(IFERROR(TRIM(INDEX($A307:$P307,MATCH(Settings!$B$10,$A$1:$P$1,0))&amp;""),"")&lt;&gt;"",IFERROR(TRIM(INDEX($A307:$P307,MATCH(Settings!$B$10,$A$1:$P$1,0))&amp;""),""),IFERROR(TRIM(INDEX($A307:$P307,MATCH(Settings!$B$11,$A$1:$P$1,0))&amp;""),""))</f>
        <v/>
      </c>
      <c r="X307" s="23">
        <f>IFERROR(TRIM(INDEX($A307:$P307,MATCH(Settings!$B$11,$A$1:$P$1,0))&amp;""),"")</f>
        <v/>
      </c>
      <c r="Y307" s="23">
        <f>IFERROR(TRIM(INDEX($A307:$P307,MATCH(Settings!$B$12,$A$1:$P$1,0))&amp;""),"")</f>
        <v/>
      </c>
      <c r="Z307" s="23">
        <f>IFERROR(TRIM(INDEX($A307:$P307,MATCH(Settings!$B$15,$A$1:$P$1,0))&amp;""),"")</f>
        <v/>
      </c>
      <c r="AA307" s="24">
        <f>IFERROR(IF(TRIM(INDEX($A307:$P307,MATCH(Settings!$B$13,$A$1:$P$1,0))&amp;"")="","",VALUE(TRIM(INDEX($A307:$P307,MATCH(Settings!$B$13,$A$1:$P$1,0))&amp;""))),"")</f>
        <v/>
      </c>
      <c r="AB307" s="24">
        <f>IF(NOT(ISNUMBER($AA307)),"",IF(TRIM($R307&amp;"")="Yes",$AA307,0))</f>
        <v/>
      </c>
      <c r="AC307" s="25">
        <f>IF(OR(NOT(ISNUMBER($AB307)),NOT(ISNUMBER(Settings!$D$2))),"",$AB307*Settings!$D$2)</f>
        <v/>
      </c>
      <c r="AD307" s="23">
        <f>IF(AND($AE307="",IFERROR(TRIM(INDEX($A307:$P307,MATCH(Settings!$B$13,$A$1:$P$1,0))&amp;""),"")=""),"",IF((IF($AE307="","; no name or email","")&amp;IF(IFERROR(TRIM(INDEX($A307:$P307,MATCH(Settings!$B$13,$A$1:$P$1,0))&amp;""),"")="","; no hours",IF(NOT(ISNUMBER($AA307)),"; hours not a number",IF($AA307&lt;=0,"; hours zero or less",IF(AND(ISNUMBER(Settings!$D$3),$AA307&gt;Settings!$D$3),"; over "&amp;Settings!$D$3&amp;" hours",""))))&amp;IF(NOT(ISNUMBER($U307)),"; no date",IF($U307&gt;TODAY(),"; date in the future",""))&amp;IF(AND($AE307&lt;&gt;"",ISNUMBER($U307)),IF(COUNTIFS($AE$2:$AE$1001,$AE307,$U$2:$U$1001,$U307,$Y$2:$Y$1001,$Y307)&gt;1,"; possible duplicate",""),""))="","OK",MID(IF($AE307="","; no name or email","")&amp;IF(IFERROR(TRIM(INDEX($A307:$P307,MATCH(Settings!$B$13,$A$1:$P$1,0))&amp;""),"")="","; no hours",IF(NOT(ISNUMBER($AA307)),"; hours not a number",IF($AA307&lt;=0,"; hours zero or less",IF(AND(ISNUMBER(Settings!$D$3),$AA307&gt;Settings!$D$3),"; over "&amp;Settings!$D$3&amp;" hours",""))))&amp;IF(NOT(ISNUMBER($U307)),"; no date",IF($U307&gt;TODAY(),"; date in the future",""))&amp;IF(AND($AE307&lt;&gt;"",ISNUMBER($U307)),IF(COUNTIFS($AE$2:$AE$1001,$AE307,$U$2:$U$1001,$U307,$Y$2:$Y$1001,$Y307)&gt;1,"; possible duplicate",""),""),3,300)))</f>
        <v/>
      </c>
      <c r="AE307" s="26">
        <f>IF(IFERROR(TRIM(INDEX($A307:$P307,MATCH(Settings!$B$11,$A$1:$P$1,0))&amp;""),"")&lt;&gt;"",LOWER(IFERROR(TRIM(INDEX($A307:$P307,MATCH(Settings!$B$11,$A$1:$P$1,0))&amp;""),"")),LOWER(IFERROR(TRIM(INDEX($A307:$P307,MATCH(Settings!$B$10,$A$1:$P$1,0))&amp;""),"")))</f>
        <v/>
      </c>
      <c r="AF307" s="26">
        <f>IF($AE307="","",IF(COUNTIF($AE$2:$AE307,$AE307)=1,MAX($AF$1:$AF306)+1,""))</f>
        <v/>
      </c>
      <c r="AG307" s="26">
        <f>IF(OR($AE307="",NOT(ISNUMBER($V307))),"",IF(COUNTIFS($AE$2:$AE307,$AE307,$V$2:$V307,$V307)=1,1,0))</f>
        <v/>
      </c>
      <c r="AH307" s="26">
        <f>IF(ISNUMBER($U307),$U307,0)</f>
        <v/>
      </c>
    </row>
    <row r="308">
      <c r="R308" s="27" t="n"/>
      <c r="S308" s="27" t="n"/>
      <c r="U308" s="21">
        <f>IF(ISNUMBER(IFERROR(IF(TRIM(INDEX($A308:$P308,MATCH(Settings!$B$9,$A$1:$P$1,0))&amp;"")="","",IF(ISNUMBER(INDEX($A308:$P308,MATCH(Settings!$B$9,$A$1:$P$1,0))),INT(INDEX($A308:$P308,MATCH(Settings!$B$9,$A$1:$P$1,0))),DATE(VALUE(LEFT(INDEX($A308:$P308,MATCH(Settings!$B$9,$A$1:$P$1,0)),4)),VALUE(MID(INDEX($A308:$P308,MATCH(Settings!$B$9,$A$1:$P$1,0)),6,2)),VALUE(MID(INDEX($A308:$P308,MATCH(Settings!$B$9,$A$1:$P$1,0)),9,2))))),"")),IFERROR(IF(TRIM(INDEX($A308:$P308,MATCH(Settings!$B$9,$A$1:$P$1,0))&amp;"")="","",IF(ISNUMBER(INDEX($A308:$P308,MATCH(Settings!$B$9,$A$1:$P$1,0))),INT(INDEX($A308:$P308,MATCH(Settings!$B$9,$A$1:$P$1,0))),DATE(VALUE(LEFT(INDEX($A308:$P308,MATCH(Settings!$B$9,$A$1:$P$1,0)),4)),VALUE(MID(INDEX($A308:$P308,MATCH(Settings!$B$9,$A$1:$P$1,0)),6,2)),VALUE(MID(INDEX($A308:$P308,MATCH(Settings!$B$9,$A$1:$P$1,0)),9,2))))),""),IFERROR(INT(IFERROR(IF(ISNUMBER(INDEX($A308:$P308,MATCH(Settings!$B$8,$A$1:$P$1,0))),INDEX($A308:$P308,MATCH(Settings!$B$8,$A$1:$P$1,0)),DATE(VALUE(LEFT(IFERROR(TRIM(INDEX($A308:$P308,MATCH(Settings!$B$8,$A$1:$P$1,0))&amp;""),""),4)),VALUE(MID(IFERROR(TRIM(INDEX($A308:$P308,MATCH(Settings!$B$8,$A$1:$P$1,0))&amp;""),""),6,2)),VALUE(MID(IFERROR(TRIM(INDEX($A308:$P308,MATCH(Settings!$B$8,$A$1:$P$1,0))&amp;""),""),9,2)))+TIME(VALUE(MID(IFERROR(TRIM(INDEX($A308:$P308,MATCH(Settings!$B$8,$A$1:$P$1,0))&amp;""),""),12,2)),VALUE(MID(IFERROR(TRIM(INDEX($A308:$P308,MATCH(Settings!$B$8,$A$1:$P$1,0))&amp;""),""),15,2)),VALUE(MID(IFERROR(TRIM(INDEX($A308:$P308,MATCH(Settings!$B$8,$A$1:$P$1,0))&amp;""),""),18,2)))),"")),""))</f>
        <v/>
      </c>
      <c r="V308" s="22">
        <f>IF(ISNUMBER($U308),DATE(YEAR($U308),MONTH($U308),1),"")</f>
        <v/>
      </c>
      <c r="W308" s="23">
        <f>IF(IFERROR(TRIM(INDEX($A308:$P308,MATCH(Settings!$B$10,$A$1:$P$1,0))&amp;""),"")&lt;&gt;"",IFERROR(TRIM(INDEX($A308:$P308,MATCH(Settings!$B$10,$A$1:$P$1,0))&amp;""),""),IFERROR(TRIM(INDEX($A308:$P308,MATCH(Settings!$B$11,$A$1:$P$1,0))&amp;""),""))</f>
        <v/>
      </c>
      <c r="X308" s="23">
        <f>IFERROR(TRIM(INDEX($A308:$P308,MATCH(Settings!$B$11,$A$1:$P$1,0))&amp;""),"")</f>
        <v/>
      </c>
      <c r="Y308" s="23">
        <f>IFERROR(TRIM(INDEX($A308:$P308,MATCH(Settings!$B$12,$A$1:$P$1,0))&amp;""),"")</f>
        <v/>
      </c>
      <c r="Z308" s="23">
        <f>IFERROR(TRIM(INDEX($A308:$P308,MATCH(Settings!$B$15,$A$1:$P$1,0))&amp;""),"")</f>
        <v/>
      </c>
      <c r="AA308" s="24">
        <f>IFERROR(IF(TRIM(INDEX($A308:$P308,MATCH(Settings!$B$13,$A$1:$P$1,0))&amp;"")="","",VALUE(TRIM(INDEX($A308:$P308,MATCH(Settings!$B$13,$A$1:$P$1,0))&amp;""))),"")</f>
        <v/>
      </c>
      <c r="AB308" s="24">
        <f>IF(NOT(ISNUMBER($AA308)),"",IF(TRIM($R308&amp;"")="Yes",$AA308,0))</f>
        <v/>
      </c>
      <c r="AC308" s="25">
        <f>IF(OR(NOT(ISNUMBER($AB308)),NOT(ISNUMBER(Settings!$D$2))),"",$AB308*Settings!$D$2)</f>
        <v/>
      </c>
      <c r="AD308" s="23">
        <f>IF(AND($AE308="",IFERROR(TRIM(INDEX($A308:$P308,MATCH(Settings!$B$13,$A$1:$P$1,0))&amp;""),"")=""),"",IF((IF($AE308="","; no name or email","")&amp;IF(IFERROR(TRIM(INDEX($A308:$P308,MATCH(Settings!$B$13,$A$1:$P$1,0))&amp;""),"")="","; no hours",IF(NOT(ISNUMBER($AA308)),"; hours not a number",IF($AA308&lt;=0,"; hours zero or less",IF(AND(ISNUMBER(Settings!$D$3),$AA308&gt;Settings!$D$3),"; over "&amp;Settings!$D$3&amp;" hours",""))))&amp;IF(NOT(ISNUMBER($U308)),"; no date",IF($U308&gt;TODAY(),"; date in the future",""))&amp;IF(AND($AE308&lt;&gt;"",ISNUMBER($U308)),IF(COUNTIFS($AE$2:$AE$1001,$AE308,$U$2:$U$1001,$U308,$Y$2:$Y$1001,$Y308)&gt;1,"; possible duplicate",""),""))="","OK",MID(IF($AE308="","; no name or email","")&amp;IF(IFERROR(TRIM(INDEX($A308:$P308,MATCH(Settings!$B$13,$A$1:$P$1,0))&amp;""),"")="","; no hours",IF(NOT(ISNUMBER($AA308)),"; hours not a number",IF($AA308&lt;=0,"; hours zero or less",IF(AND(ISNUMBER(Settings!$D$3),$AA308&gt;Settings!$D$3),"; over "&amp;Settings!$D$3&amp;" hours",""))))&amp;IF(NOT(ISNUMBER($U308)),"; no date",IF($U308&gt;TODAY(),"; date in the future",""))&amp;IF(AND($AE308&lt;&gt;"",ISNUMBER($U308)),IF(COUNTIFS($AE$2:$AE$1001,$AE308,$U$2:$U$1001,$U308,$Y$2:$Y$1001,$Y308)&gt;1,"; possible duplicate",""),""),3,300)))</f>
        <v/>
      </c>
      <c r="AE308" s="26">
        <f>IF(IFERROR(TRIM(INDEX($A308:$P308,MATCH(Settings!$B$11,$A$1:$P$1,0))&amp;""),"")&lt;&gt;"",LOWER(IFERROR(TRIM(INDEX($A308:$P308,MATCH(Settings!$B$11,$A$1:$P$1,0))&amp;""),"")),LOWER(IFERROR(TRIM(INDEX($A308:$P308,MATCH(Settings!$B$10,$A$1:$P$1,0))&amp;""),"")))</f>
        <v/>
      </c>
      <c r="AF308" s="26">
        <f>IF($AE308="","",IF(COUNTIF($AE$2:$AE308,$AE308)=1,MAX($AF$1:$AF307)+1,""))</f>
        <v/>
      </c>
      <c r="AG308" s="26">
        <f>IF(OR($AE308="",NOT(ISNUMBER($V308))),"",IF(COUNTIFS($AE$2:$AE308,$AE308,$V$2:$V308,$V308)=1,1,0))</f>
        <v/>
      </c>
      <c r="AH308" s="26">
        <f>IF(ISNUMBER($U308),$U308,0)</f>
        <v/>
      </c>
    </row>
    <row r="309">
      <c r="R309" s="27" t="n"/>
      <c r="S309" s="27" t="n"/>
      <c r="U309" s="21">
        <f>IF(ISNUMBER(IFERROR(IF(TRIM(INDEX($A309:$P309,MATCH(Settings!$B$9,$A$1:$P$1,0))&amp;"")="","",IF(ISNUMBER(INDEX($A309:$P309,MATCH(Settings!$B$9,$A$1:$P$1,0))),INT(INDEX($A309:$P309,MATCH(Settings!$B$9,$A$1:$P$1,0))),DATE(VALUE(LEFT(INDEX($A309:$P309,MATCH(Settings!$B$9,$A$1:$P$1,0)),4)),VALUE(MID(INDEX($A309:$P309,MATCH(Settings!$B$9,$A$1:$P$1,0)),6,2)),VALUE(MID(INDEX($A309:$P309,MATCH(Settings!$B$9,$A$1:$P$1,0)),9,2))))),"")),IFERROR(IF(TRIM(INDEX($A309:$P309,MATCH(Settings!$B$9,$A$1:$P$1,0))&amp;"")="","",IF(ISNUMBER(INDEX($A309:$P309,MATCH(Settings!$B$9,$A$1:$P$1,0))),INT(INDEX($A309:$P309,MATCH(Settings!$B$9,$A$1:$P$1,0))),DATE(VALUE(LEFT(INDEX($A309:$P309,MATCH(Settings!$B$9,$A$1:$P$1,0)),4)),VALUE(MID(INDEX($A309:$P309,MATCH(Settings!$B$9,$A$1:$P$1,0)),6,2)),VALUE(MID(INDEX($A309:$P309,MATCH(Settings!$B$9,$A$1:$P$1,0)),9,2))))),""),IFERROR(INT(IFERROR(IF(ISNUMBER(INDEX($A309:$P309,MATCH(Settings!$B$8,$A$1:$P$1,0))),INDEX($A309:$P309,MATCH(Settings!$B$8,$A$1:$P$1,0)),DATE(VALUE(LEFT(IFERROR(TRIM(INDEX($A309:$P309,MATCH(Settings!$B$8,$A$1:$P$1,0))&amp;""),""),4)),VALUE(MID(IFERROR(TRIM(INDEX($A309:$P309,MATCH(Settings!$B$8,$A$1:$P$1,0))&amp;""),""),6,2)),VALUE(MID(IFERROR(TRIM(INDEX($A309:$P309,MATCH(Settings!$B$8,$A$1:$P$1,0))&amp;""),""),9,2)))+TIME(VALUE(MID(IFERROR(TRIM(INDEX($A309:$P309,MATCH(Settings!$B$8,$A$1:$P$1,0))&amp;""),""),12,2)),VALUE(MID(IFERROR(TRIM(INDEX($A309:$P309,MATCH(Settings!$B$8,$A$1:$P$1,0))&amp;""),""),15,2)),VALUE(MID(IFERROR(TRIM(INDEX($A309:$P309,MATCH(Settings!$B$8,$A$1:$P$1,0))&amp;""),""),18,2)))),"")),""))</f>
        <v/>
      </c>
      <c r="V309" s="22">
        <f>IF(ISNUMBER($U309),DATE(YEAR($U309),MONTH($U309),1),"")</f>
        <v/>
      </c>
      <c r="W309" s="23">
        <f>IF(IFERROR(TRIM(INDEX($A309:$P309,MATCH(Settings!$B$10,$A$1:$P$1,0))&amp;""),"")&lt;&gt;"",IFERROR(TRIM(INDEX($A309:$P309,MATCH(Settings!$B$10,$A$1:$P$1,0))&amp;""),""),IFERROR(TRIM(INDEX($A309:$P309,MATCH(Settings!$B$11,$A$1:$P$1,0))&amp;""),""))</f>
        <v/>
      </c>
      <c r="X309" s="23">
        <f>IFERROR(TRIM(INDEX($A309:$P309,MATCH(Settings!$B$11,$A$1:$P$1,0))&amp;""),"")</f>
        <v/>
      </c>
      <c r="Y309" s="23">
        <f>IFERROR(TRIM(INDEX($A309:$P309,MATCH(Settings!$B$12,$A$1:$P$1,0))&amp;""),"")</f>
        <v/>
      </c>
      <c r="Z309" s="23">
        <f>IFERROR(TRIM(INDEX($A309:$P309,MATCH(Settings!$B$15,$A$1:$P$1,0))&amp;""),"")</f>
        <v/>
      </c>
      <c r="AA309" s="24">
        <f>IFERROR(IF(TRIM(INDEX($A309:$P309,MATCH(Settings!$B$13,$A$1:$P$1,0))&amp;"")="","",VALUE(TRIM(INDEX($A309:$P309,MATCH(Settings!$B$13,$A$1:$P$1,0))&amp;""))),"")</f>
        <v/>
      </c>
      <c r="AB309" s="24">
        <f>IF(NOT(ISNUMBER($AA309)),"",IF(TRIM($R309&amp;"")="Yes",$AA309,0))</f>
        <v/>
      </c>
      <c r="AC309" s="25">
        <f>IF(OR(NOT(ISNUMBER($AB309)),NOT(ISNUMBER(Settings!$D$2))),"",$AB309*Settings!$D$2)</f>
        <v/>
      </c>
      <c r="AD309" s="23">
        <f>IF(AND($AE309="",IFERROR(TRIM(INDEX($A309:$P309,MATCH(Settings!$B$13,$A$1:$P$1,0))&amp;""),"")=""),"",IF((IF($AE309="","; no name or email","")&amp;IF(IFERROR(TRIM(INDEX($A309:$P309,MATCH(Settings!$B$13,$A$1:$P$1,0))&amp;""),"")="","; no hours",IF(NOT(ISNUMBER($AA309)),"; hours not a number",IF($AA309&lt;=0,"; hours zero or less",IF(AND(ISNUMBER(Settings!$D$3),$AA309&gt;Settings!$D$3),"; over "&amp;Settings!$D$3&amp;" hours",""))))&amp;IF(NOT(ISNUMBER($U309)),"; no date",IF($U309&gt;TODAY(),"; date in the future",""))&amp;IF(AND($AE309&lt;&gt;"",ISNUMBER($U309)),IF(COUNTIFS($AE$2:$AE$1001,$AE309,$U$2:$U$1001,$U309,$Y$2:$Y$1001,$Y309)&gt;1,"; possible duplicate",""),""))="","OK",MID(IF($AE309="","; no name or email","")&amp;IF(IFERROR(TRIM(INDEX($A309:$P309,MATCH(Settings!$B$13,$A$1:$P$1,0))&amp;""),"")="","; no hours",IF(NOT(ISNUMBER($AA309)),"; hours not a number",IF($AA309&lt;=0,"; hours zero or less",IF(AND(ISNUMBER(Settings!$D$3),$AA309&gt;Settings!$D$3),"; over "&amp;Settings!$D$3&amp;" hours",""))))&amp;IF(NOT(ISNUMBER($U309)),"; no date",IF($U309&gt;TODAY(),"; date in the future",""))&amp;IF(AND($AE309&lt;&gt;"",ISNUMBER($U309)),IF(COUNTIFS($AE$2:$AE$1001,$AE309,$U$2:$U$1001,$U309,$Y$2:$Y$1001,$Y309)&gt;1,"; possible duplicate",""),""),3,300)))</f>
        <v/>
      </c>
      <c r="AE309" s="26">
        <f>IF(IFERROR(TRIM(INDEX($A309:$P309,MATCH(Settings!$B$11,$A$1:$P$1,0))&amp;""),"")&lt;&gt;"",LOWER(IFERROR(TRIM(INDEX($A309:$P309,MATCH(Settings!$B$11,$A$1:$P$1,0))&amp;""),"")),LOWER(IFERROR(TRIM(INDEX($A309:$P309,MATCH(Settings!$B$10,$A$1:$P$1,0))&amp;""),"")))</f>
        <v/>
      </c>
      <c r="AF309" s="26">
        <f>IF($AE309="","",IF(COUNTIF($AE$2:$AE309,$AE309)=1,MAX($AF$1:$AF308)+1,""))</f>
        <v/>
      </c>
      <c r="AG309" s="26">
        <f>IF(OR($AE309="",NOT(ISNUMBER($V309))),"",IF(COUNTIFS($AE$2:$AE309,$AE309,$V$2:$V309,$V309)=1,1,0))</f>
        <v/>
      </c>
      <c r="AH309" s="26">
        <f>IF(ISNUMBER($U309),$U309,0)</f>
        <v/>
      </c>
    </row>
    <row r="310">
      <c r="R310" s="27" t="n"/>
      <c r="S310" s="27" t="n"/>
      <c r="U310" s="21">
        <f>IF(ISNUMBER(IFERROR(IF(TRIM(INDEX($A310:$P310,MATCH(Settings!$B$9,$A$1:$P$1,0))&amp;"")="","",IF(ISNUMBER(INDEX($A310:$P310,MATCH(Settings!$B$9,$A$1:$P$1,0))),INT(INDEX($A310:$P310,MATCH(Settings!$B$9,$A$1:$P$1,0))),DATE(VALUE(LEFT(INDEX($A310:$P310,MATCH(Settings!$B$9,$A$1:$P$1,0)),4)),VALUE(MID(INDEX($A310:$P310,MATCH(Settings!$B$9,$A$1:$P$1,0)),6,2)),VALUE(MID(INDEX($A310:$P310,MATCH(Settings!$B$9,$A$1:$P$1,0)),9,2))))),"")),IFERROR(IF(TRIM(INDEX($A310:$P310,MATCH(Settings!$B$9,$A$1:$P$1,0))&amp;"")="","",IF(ISNUMBER(INDEX($A310:$P310,MATCH(Settings!$B$9,$A$1:$P$1,0))),INT(INDEX($A310:$P310,MATCH(Settings!$B$9,$A$1:$P$1,0))),DATE(VALUE(LEFT(INDEX($A310:$P310,MATCH(Settings!$B$9,$A$1:$P$1,0)),4)),VALUE(MID(INDEX($A310:$P310,MATCH(Settings!$B$9,$A$1:$P$1,0)),6,2)),VALUE(MID(INDEX($A310:$P310,MATCH(Settings!$B$9,$A$1:$P$1,0)),9,2))))),""),IFERROR(INT(IFERROR(IF(ISNUMBER(INDEX($A310:$P310,MATCH(Settings!$B$8,$A$1:$P$1,0))),INDEX($A310:$P310,MATCH(Settings!$B$8,$A$1:$P$1,0)),DATE(VALUE(LEFT(IFERROR(TRIM(INDEX($A310:$P310,MATCH(Settings!$B$8,$A$1:$P$1,0))&amp;""),""),4)),VALUE(MID(IFERROR(TRIM(INDEX($A310:$P310,MATCH(Settings!$B$8,$A$1:$P$1,0))&amp;""),""),6,2)),VALUE(MID(IFERROR(TRIM(INDEX($A310:$P310,MATCH(Settings!$B$8,$A$1:$P$1,0))&amp;""),""),9,2)))+TIME(VALUE(MID(IFERROR(TRIM(INDEX($A310:$P310,MATCH(Settings!$B$8,$A$1:$P$1,0))&amp;""),""),12,2)),VALUE(MID(IFERROR(TRIM(INDEX($A310:$P310,MATCH(Settings!$B$8,$A$1:$P$1,0))&amp;""),""),15,2)),VALUE(MID(IFERROR(TRIM(INDEX($A310:$P310,MATCH(Settings!$B$8,$A$1:$P$1,0))&amp;""),""),18,2)))),"")),""))</f>
        <v/>
      </c>
      <c r="V310" s="22">
        <f>IF(ISNUMBER($U310),DATE(YEAR($U310),MONTH($U310),1),"")</f>
        <v/>
      </c>
      <c r="W310" s="23">
        <f>IF(IFERROR(TRIM(INDEX($A310:$P310,MATCH(Settings!$B$10,$A$1:$P$1,0))&amp;""),"")&lt;&gt;"",IFERROR(TRIM(INDEX($A310:$P310,MATCH(Settings!$B$10,$A$1:$P$1,0))&amp;""),""),IFERROR(TRIM(INDEX($A310:$P310,MATCH(Settings!$B$11,$A$1:$P$1,0))&amp;""),""))</f>
        <v/>
      </c>
      <c r="X310" s="23">
        <f>IFERROR(TRIM(INDEX($A310:$P310,MATCH(Settings!$B$11,$A$1:$P$1,0))&amp;""),"")</f>
        <v/>
      </c>
      <c r="Y310" s="23">
        <f>IFERROR(TRIM(INDEX($A310:$P310,MATCH(Settings!$B$12,$A$1:$P$1,0))&amp;""),"")</f>
        <v/>
      </c>
      <c r="Z310" s="23">
        <f>IFERROR(TRIM(INDEX($A310:$P310,MATCH(Settings!$B$15,$A$1:$P$1,0))&amp;""),"")</f>
        <v/>
      </c>
      <c r="AA310" s="24">
        <f>IFERROR(IF(TRIM(INDEX($A310:$P310,MATCH(Settings!$B$13,$A$1:$P$1,0))&amp;"")="","",VALUE(TRIM(INDEX($A310:$P310,MATCH(Settings!$B$13,$A$1:$P$1,0))&amp;""))),"")</f>
        <v/>
      </c>
      <c r="AB310" s="24">
        <f>IF(NOT(ISNUMBER($AA310)),"",IF(TRIM($R310&amp;"")="Yes",$AA310,0))</f>
        <v/>
      </c>
      <c r="AC310" s="25">
        <f>IF(OR(NOT(ISNUMBER($AB310)),NOT(ISNUMBER(Settings!$D$2))),"",$AB310*Settings!$D$2)</f>
        <v/>
      </c>
      <c r="AD310" s="23">
        <f>IF(AND($AE310="",IFERROR(TRIM(INDEX($A310:$P310,MATCH(Settings!$B$13,$A$1:$P$1,0))&amp;""),"")=""),"",IF((IF($AE310="","; no name or email","")&amp;IF(IFERROR(TRIM(INDEX($A310:$P310,MATCH(Settings!$B$13,$A$1:$P$1,0))&amp;""),"")="","; no hours",IF(NOT(ISNUMBER($AA310)),"; hours not a number",IF($AA310&lt;=0,"; hours zero or less",IF(AND(ISNUMBER(Settings!$D$3),$AA310&gt;Settings!$D$3),"; over "&amp;Settings!$D$3&amp;" hours",""))))&amp;IF(NOT(ISNUMBER($U310)),"; no date",IF($U310&gt;TODAY(),"; date in the future",""))&amp;IF(AND($AE310&lt;&gt;"",ISNUMBER($U310)),IF(COUNTIFS($AE$2:$AE$1001,$AE310,$U$2:$U$1001,$U310,$Y$2:$Y$1001,$Y310)&gt;1,"; possible duplicate",""),""))="","OK",MID(IF($AE310="","; no name or email","")&amp;IF(IFERROR(TRIM(INDEX($A310:$P310,MATCH(Settings!$B$13,$A$1:$P$1,0))&amp;""),"")="","; no hours",IF(NOT(ISNUMBER($AA310)),"; hours not a number",IF($AA310&lt;=0,"; hours zero or less",IF(AND(ISNUMBER(Settings!$D$3),$AA310&gt;Settings!$D$3),"; over "&amp;Settings!$D$3&amp;" hours",""))))&amp;IF(NOT(ISNUMBER($U310)),"; no date",IF($U310&gt;TODAY(),"; date in the future",""))&amp;IF(AND($AE310&lt;&gt;"",ISNUMBER($U310)),IF(COUNTIFS($AE$2:$AE$1001,$AE310,$U$2:$U$1001,$U310,$Y$2:$Y$1001,$Y310)&gt;1,"; possible duplicate",""),""),3,300)))</f>
        <v/>
      </c>
      <c r="AE310" s="26">
        <f>IF(IFERROR(TRIM(INDEX($A310:$P310,MATCH(Settings!$B$11,$A$1:$P$1,0))&amp;""),"")&lt;&gt;"",LOWER(IFERROR(TRIM(INDEX($A310:$P310,MATCH(Settings!$B$11,$A$1:$P$1,0))&amp;""),"")),LOWER(IFERROR(TRIM(INDEX($A310:$P310,MATCH(Settings!$B$10,$A$1:$P$1,0))&amp;""),"")))</f>
        <v/>
      </c>
      <c r="AF310" s="26">
        <f>IF($AE310="","",IF(COUNTIF($AE$2:$AE310,$AE310)=1,MAX($AF$1:$AF309)+1,""))</f>
        <v/>
      </c>
      <c r="AG310" s="26">
        <f>IF(OR($AE310="",NOT(ISNUMBER($V310))),"",IF(COUNTIFS($AE$2:$AE310,$AE310,$V$2:$V310,$V310)=1,1,0))</f>
        <v/>
      </c>
      <c r="AH310" s="26">
        <f>IF(ISNUMBER($U310),$U310,0)</f>
        <v/>
      </c>
    </row>
    <row r="311">
      <c r="R311" s="27" t="n"/>
      <c r="S311" s="27" t="n"/>
      <c r="U311" s="21">
        <f>IF(ISNUMBER(IFERROR(IF(TRIM(INDEX($A311:$P311,MATCH(Settings!$B$9,$A$1:$P$1,0))&amp;"")="","",IF(ISNUMBER(INDEX($A311:$P311,MATCH(Settings!$B$9,$A$1:$P$1,0))),INT(INDEX($A311:$P311,MATCH(Settings!$B$9,$A$1:$P$1,0))),DATE(VALUE(LEFT(INDEX($A311:$P311,MATCH(Settings!$B$9,$A$1:$P$1,0)),4)),VALUE(MID(INDEX($A311:$P311,MATCH(Settings!$B$9,$A$1:$P$1,0)),6,2)),VALUE(MID(INDEX($A311:$P311,MATCH(Settings!$B$9,$A$1:$P$1,0)),9,2))))),"")),IFERROR(IF(TRIM(INDEX($A311:$P311,MATCH(Settings!$B$9,$A$1:$P$1,0))&amp;"")="","",IF(ISNUMBER(INDEX($A311:$P311,MATCH(Settings!$B$9,$A$1:$P$1,0))),INT(INDEX($A311:$P311,MATCH(Settings!$B$9,$A$1:$P$1,0))),DATE(VALUE(LEFT(INDEX($A311:$P311,MATCH(Settings!$B$9,$A$1:$P$1,0)),4)),VALUE(MID(INDEX($A311:$P311,MATCH(Settings!$B$9,$A$1:$P$1,0)),6,2)),VALUE(MID(INDEX($A311:$P311,MATCH(Settings!$B$9,$A$1:$P$1,0)),9,2))))),""),IFERROR(INT(IFERROR(IF(ISNUMBER(INDEX($A311:$P311,MATCH(Settings!$B$8,$A$1:$P$1,0))),INDEX($A311:$P311,MATCH(Settings!$B$8,$A$1:$P$1,0)),DATE(VALUE(LEFT(IFERROR(TRIM(INDEX($A311:$P311,MATCH(Settings!$B$8,$A$1:$P$1,0))&amp;""),""),4)),VALUE(MID(IFERROR(TRIM(INDEX($A311:$P311,MATCH(Settings!$B$8,$A$1:$P$1,0))&amp;""),""),6,2)),VALUE(MID(IFERROR(TRIM(INDEX($A311:$P311,MATCH(Settings!$B$8,$A$1:$P$1,0))&amp;""),""),9,2)))+TIME(VALUE(MID(IFERROR(TRIM(INDEX($A311:$P311,MATCH(Settings!$B$8,$A$1:$P$1,0))&amp;""),""),12,2)),VALUE(MID(IFERROR(TRIM(INDEX($A311:$P311,MATCH(Settings!$B$8,$A$1:$P$1,0))&amp;""),""),15,2)),VALUE(MID(IFERROR(TRIM(INDEX($A311:$P311,MATCH(Settings!$B$8,$A$1:$P$1,0))&amp;""),""),18,2)))),"")),""))</f>
        <v/>
      </c>
      <c r="V311" s="22">
        <f>IF(ISNUMBER($U311),DATE(YEAR($U311),MONTH($U311),1),"")</f>
        <v/>
      </c>
      <c r="W311" s="23">
        <f>IF(IFERROR(TRIM(INDEX($A311:$P311,MATCH(Settings!$B$10,$A$1:$P$1,0))&amp;""),"")&lt;&gt;"",IFERROR(TRIM(INDEX($A311:$P311,MATCH(Settings!$B$10,$A$1:$P$1,0))&amp;""),""),IFERROR(TRIM(INDEX($A311:$P311,MATCH(Settings!$B$11,$A$1:$P$1,0))&amp;""),""))</f>
        <v/>
      </c>
      <c r="X311" s="23">
        <f>IFERROR(TRIM(INDEX($A311:$P311,MATCH(Settings!$B$11,$A$1:$P$1,0))&amp;""),"")</f>
        <v/>
      </c>
      <c r="Y311" s="23">
        <f>IFERROR(TRIM(INDEX($A311:$P311,MATCH(Settings!$B$12,$A$1:$P$1,0))&amp;""),"")</f>
        <v/>
      </c>
      <c r="Z311" s="23">
        <f>IFERROR(TRIM(INDEX($A311:$P311,MATCH(Settings!$B$15,$A$1:$P$1,0))&amp;""),"")</f>
        <v/>
      </c>
      <c r="AA311" s="24">
        <f>IFERROR(IF(TRIM(INDEX($A311:$P311,MATCH(Settings!$B$13,$A$1:$P$1,0))&amp;"")="","",VALUE(TRIM(INDEX($A311:$P311,MATCH(Settings!$B$13,$A$1:$P$1,0))&amp;""))),"")</f>
        <v/>
      </c>
      <c r="AB311" s="24">
        <f>IF(NOT(ISNUMBER($AA311)),"",IF(TRIM($R311&amp;"")="Yes",$AA311,0))</f>
        <v/>
      </c>
      <c r="AC311" s="25">
        <f>IF(OR(NOT(ISNUMBER($AB311)),NOT(ISNUMBER(Settings!$D$2))),"",$AB311*Settings!$D$2)</f>
        <v/>
      </c>
      <c r="AD311" s="23">
        <f>IF(AND($AE311="",IFERROR(TRIM(INDEX($A311:$P311,MATCH(Settings!$B$13,$A$1:$P$1,0))&amp;""),"")=""),"",IF((IF($AE311="","; no name or email","")&amp;IF(IFERROR(TRIM(INDEX($A311:$P311,MATCH(Settings!$B$13,$A$1:$P$1,0))&amp;""),"")="","; no hours",IF(NOT(ISNUMBER($AA311)),"; hours not a number",IF($AA311&lt;=0,"; hours zero or less",IF(AND(ISNUMBER(Settings!$D$3),$AA311&gt;Settings!$D$3),"; over "&amp;Settings!$D$3&amp;" hours",""))))&amp;IF(NOT(ISNUMBER($U311)),"; no date",IF($U311&gt;TODAY(),"; date in the future",""))&amp;IF(AND($AE311&lt;&gt;"",ISNUMBER($U311)),IF(COUNTIFS($AE$2:$AE$1001,$AE311,$U$2:$U$1001,$U311,$Y$2:$Y$1001,$Y311)&gt;1,"; possible duplicate",""),""))="","OK",MID(IF($AE311="","; no name or email","")&amp;IF(IFERROR(TRIM(INDEX($A311:$P311,MATCH(Settings!$B$13,$A$1:$P$1,0))&amp;""),"")="","; no hours",IF(NOT(ISNUMBER($AA311)),"; hours not a number",IF($AA311&lt;=0,"; hours zero or less",IF(AND(ISNUMBER(Settings!$D$3),$AA311&gt;Settings!$D$3),"; over "&amp;Settings!$D$3&amp;" hours",""))))&amp;IF(NOT(ISNUMBER($U311)),"; no date",IF($U311&gt;TODAY(),"; date in the future",""))&amp;IF(AND($AE311&lt;&gt;"",ISNUMBER($U311)),IF(COUNTIFS($AE$2:$AE$1001,$AE311,$U$2:$U$1001,$U311,$Y$2:$Y$1001,$Y311)&gt;1,"; possible duplicate",""),""),3,300)))</f>
        <v/>
      </c>
      <c r="AE311" s="26">
        <f>IF(IFERROR(TRIM(INDEX($A311:$P311,MATCH(Settings!$B$11,$A$1:$P$1,0))&amp;""),"")&lt;&gt;"",LOWER(IFERROR(TRIM(INDEX($A311:$P311,MATCH(Settings!$B$11,$A$1:$P$1,0))&amp;""),"")),LOWER(IFERROR(TRIM(INDEX($A311:$P311,MATCH(Settings!$B$10,$A$1:$P$1,0))&amp;""),"")))</f>
        <v/>
      </c>
      <c r="AF311" s="26">
        <f>IF($AE311="","",IF(COUNTIF($AE$2:$AE311,$AE311)=1,MAX($AF$1:$AF310)+1,""))</f>
        <v/>
      </c>
      <c r="AG311" s="26">
        <f>IF(OR($AE311="",NOT(ISNUMBER($V311))),"",IF(COUNTIFS($AE$2:$AE311,$AE311,$V$2:$V311,$V311)=1,1,0))</f>
        <v/>
      </c>
      <c r="AH311" s="26">
        <f>IF(ISNUMBER($U311),$U311,0)</f>
        <v/>
      </c>
    </row>
    <row r="312">
      <c r="R312" s="27" t="n"/>
      <c r="S312" s="27" t="n"/>
      <c r="U312" s="21">
        <f>IF(ISNUMBER(IFERROR(IF(TRIM(INDEX($A312:$P312,MATCH(Settings!$B$9,$A$1:$P$1,0))&amp;"")="","",IF(ISNUMBER(INDEX($A312:$P312,MATCH(Settings!$B$9,$A$1:$P$1,0))),INT(INDEX($A312:$P312,MATCH(Settings!$B$9,$A$1:$P$1,0))),DATE(VALUE(LEFT(INDEX($A312:$P312,MATCH(Settings!$B$9,$A$1:$P$1,0)),4)),VALUE(MID(INDEX($A312:$P312,MATCH(Settings!$B$9,$A$1:$P$1,0)),6,2)),VALUE(MID(INDEX($A312:$P312,MATCH(Settings!$B$9,$A$1:$P$1,0)),9,2))))),"")),IFERROR(IF(TRIM(INDEX($A312:$P312,MATCH(Settings!$B$9,$A$1:$P$1,0))&amp;"")="","",IF(ISNUMBER(INDEX($A312:$P312,MATCH(Settings!$B$9,$A$1:$P$1,0))),INT(INDEX($A312:$P312,MATCH(Settings!$B$9,$A$1:$P$1,0))),DATE(VALUE(LEFT(INDEX($A312:$P312,MATCH(Settings!$B$9,$A$1:$P$1,0)),4)),VALUE(MID(INDEX($A312:$P312,MATCH(Settings!$B$9,$A$1:$P$1,0)),6,2)),VALUE(MID(INDEX($A312:$P312,MATCH(Settings!$B$9,$A$1:$P$1,0)),9,2))))),""),IFERROR(INT(IFERROR(IF(ISNUMBER(INDEX($A312:$P312,MATCH(Settings!$B$8,$A$1:$P$1,0))),INDEX($A312:$P312,MATCH(Settings!$B$8,$A$1:$P$1,0)),DATE(VALUE(LEFT(IFERROR(TRIM(INDEX($A312:$P312,MATCH(Settings!$B$8,$A$1:$P$1,0))&amp;""),""),4)),VALUE(MID(IFERROR(TRIM(INDEX($A312:$P312,MATCH(Settings!$B$8,$A$1:$P$1,0))&amp;""),""),6,2)),VALUE(MID(IFERROR(TRIM(INDEX($A312:$P312,MATCH(Settings!$B$8,$A$1:$P$1,0))&amp;""),""),9,2)))+TIME(VALUE(MID(IFERROR(TRIM(INDEX($A312:$P312,MATCH(Settings!$B$8,$A$1:$P$1,0))&amp;""),""),12,2)),VALUE(MID(IFERROR(TRIM(INDEX($A312:$P312,MATCH(Settings!$B$8,$A$1:$P$1,0))&amp;""),""),15,2)),VALUE(MID(IFERROR(TRIM(INDEX($A312:$P312,MATCH(Settings!$B$8,$A$1:$P$1,0))&amp;""),""),18,2)))),"")),""))</f>
        <v/>
      </c>
      <c r="V312" s="22">
        <f>IF(ISNUMBER($U312),DATE(YEAR($U312),MONTH($U312),1),"")</f>
        <v/>
      </c>
      <c r="W312" s="23">
        <f>IF(IFERROR(TRIM(INDEX($A312:$P312,MATCH(Settings!$B$10,$A$1:$P$1,0))&amp;""),"")&lt;&gt;"",IFERROR(TRIM(INDEX($A312:$P312,MATCH(Settings!$B$10,$A$1:$P$1,0))&amp;""),""),IFERROR(TRIM(INDEX($A312:$P312,MATCH(Settings!$B$11,$A$1:$P$1,0))&amp;""),""))</f>
        <v/>
      </c>
      <c r="X312" s="23">
        <f>IFERROR(TRIM(INDEX($A312:$P312,MATCH(Settings!$B$11,$A$1:$P$1,0))&amp;""),"")</f>
        <v/>
      </c>
      <c r="Y312" s="23">
        <f>IFERROR(TRIM(INDEX($A312:$P312,MATCH(Settings!$B$12,$A$1:$P$1,0))&amp;""),"")</f>
        <v/>
      </c>
      <c r="Z312" s="23">
        <f>IFERROR(TRIM(INDEX($A312:$P312,MATCH(Settings!$B$15,$A$1:$P$1,0))&amp;""),"")</f>
        <v/>
      </c>
      <c r="AA312" s="24">
        <f>IFERROR(IF(TRIM(INDEX($A312:$P312,MATCH(Settings!$B$13,$A$1:$P$1,0))&amp;"")="","",VALUE(TRIM(INDEX($A312:$P312,MATCH(Settings!$B$13,$A$1:$P$1,0))&amp;""))),"")</f>
        <v/>
      </c>
      <c r="AB312" s="24">
        <f>IF(NOT(ISNUMBER($AA312)),"",IF(TRIM($R312&amp;"")="Yes",$AA312,0))</f>
        <v/>
      </c>
      <c r="AC312" s="25">
        <f>IF(OR(NOT(ISNUMBER($AB312)),NOT(ISNUMBER(Settings!$D$2))),"",$AB312*Settings!$D$2)</f>
        <v/>
      </c>
      <c r="AD312" s="23">
        <f>IF(AND($AE312="",IFERROR(TRIM(INDEX($A312:$P312,MATCH(Settings!$B$13,$A$1:$P$1,0))&amp;""),"")=""),"",IF((IF($AE312="","; no name or email","")&amp;IF(IFERROR(TRIM(INDEX($A312:$P312,MATCH(Settings!$B$13,$A$1:$P$1,0))&amp;""),"")="","; no hours",IF(NOT(ISNUMBER($AA312)),"; hours not a number",IF($AA312&lt;=0,"; hours zero or less",IF(AND(ISNUMBER(Settings!$D$3),$AA312&gt;Settings!$D$3),"; over "&amp;Settings!$D$3&amp;" hours",""))))&amp;IF(NOT(ISNUMBER($U312)),"; no date",IF($U312&gt;TODAY(),"; date in the future",""))&amp;IF(AND($AE312&lt;&gt;"",ISNUMBER($U312)),IF(COUNTIFS($AE$2:$AE$1001,$AE312,$U$2:$U$1001,$U312,$Y$2:$Y$1001,$Y312)&gt;1,"; possible duplicate",""),""))="","OK",MID(IF($AE312="","; no name or email","")&amp;IF(IFERROR(TRIM(INDEX($A312:$P312,MATCH(Settings!$B$13,$A$1:$P$1,0))&amp;""),"")="","; no hours",IF(NOT(ISNUMBER($AA312)),"; hours not a number",IF($AA312&lt;=0,"; hours zero or less",IF(AND(ISNUMBER(Settings!$D$3),$AA312&gt;Settings!$D$3),"; over "&amp;Settings!$D$3&amp;" hours",""))))&amp;IF(NOT(ISNUMBER($U312)),"; no date",IF($U312&gt;TODAY(),"; date in the future",""))&amp;IF(AND($AE312&lt;&gt;"",ISNUMBER($U312)),IF(COUNTIFS($AE$2:$AE$1001,$AE312,$U$2:$U$1001,$U312,$Y$2:$Y$1001,$Y312)&gt;1,"; possible duplicate",""),""),3,300)))</f>
        <v/>
      </c>
      <c r="AE312" s="26">
        <f>IF(IFERROR(TRIM(INDEX($A312:$P312,MATCH(Settings!$B$11,$A$1:$P$1,0))&amp;""),"")&lt;&gt;"",LOWER(IFERROR(TRIM(INDEX($A312:$P312,MATCH(Settings!$B$11,$A$1:$P$1,0))&amp;""),"")),LOWER(IFERROR(TRIM(INDEX($A312:$P312,MATCH(Settings!$B$10,$A$1:$P$1,0))&amp;""),"")))</f>
        <v/>
      </c>
      <c r="AF312" s="26">
        <f>IF($AE312="","",IF(COUNTIF($AE$2:$AE312,$AE312)=1,MAX($AF$1:$AF311)+1,""))</f>
        <v/>
      </c>
      <c r="AG312" s="26">
        <f>IF(OR($AE312="",NOT(ISNUMBER($V312))),"",IF(COUNTIFS($AE$2:$AE312,$AE312,$V$2:$V312,$V312)=1,1,0))</f>
        <v/>
      </c>
      <c r="AH312" s="26">
        <f>IF(ISNUMBER($U312),$U312,0)</f>
        <v/>
      </c>
    </row>
    <row r="313">
      <c r="R313" s="27" t="n"/>
      <c r="S313" s="27" t="n"/>
      <c r="U313" s="21">
        <f>IF(ISNUMBER(IFERROR(IF(TRIM(INDEX($A313:$P313,MATCH(Settings!$B$9,$A$1:$P$1,0))&amp;"")="","",IF(ISNUMBER(INDEX($A313:$P313,MATCH(Settings!$B$9,$A$1:$P$1,0))),INT(INDEX($A313:$P313,MATCH(Settings!$B$9,$A$1:$P$1,0))),DATE(VALUE(LEFT(INDEX($A313:$P313,MATCH(Settings!$B$9,$A$1:$P$1,0)),4)),VALUE(MID(INDEX($A313:$P313,MATCH(Settings!$B$9,$A$1:$P$1,0)),6,2)),VALUE(MID(INDEX($A313:$P313,MATCH(Settings!$B$9,$A$1:$P$1,0)),9,2))))),"")),IFERROR(IF(TRIM(INDEX($A313:$P313,MATCH(Settings!$B$9,$A$1:$P$1,0))&amp;"")="","",IF(ISNUMBER(INDEX($A313:$P313,MATCH(Settings!$B$9,$A$1:$P$1,0))),INT(INDEX($A313:$P313,MATCH(Settings!$B$9,$A$1:$P$1,0))),DATE(VALUE(LEFT(INDEX($A313:$P313,MATCH(Settings!$B$9,$A$1:$P$1,0)),4)),VALUE(MID(INDEX($A313:$P313,MATCH(Settings!$B$9,$A$1:$P$1,0)),6,2)),VALUE(MID(INDEX($A313:$P313,MATCH(Settings!$B$9,$A$1:$P$1,0)),9,2))))),""),IFERROR(INT(IFERROR(IF(ISNUMBER(INDEX($A313:$P313,MATCH(Settings!$B$8,$A$1:$P$1,0))),INDEX($A313:$P313,MATCH(Settings!$B$8,$A$1:$P$1,0)),DATE(VALUE(LEFT(IFERROR(TRIM(INDEX($A313:$P313,MATCH(Settings!$B$8,$A$1:$P$1,0))&amp;""),""),4)),VALUE(MID(IFERROR(TRIM(INDEX($A313:$P313,MATCH(Settings!$B$8,$A$1:$P$1,0))&amp;""),""),6,2)),VALUE(MID(IFERROR(TRIM(INDEX($A313:$P313,MATCH(Settings!$B$8,$A$1:$P$1,0))&amp;""),""),9,2)))+TIME(VALUE(MID(IFERROR(TRIM(INDEX($A313:$P313,MATCH(Settings!$B$8,$A$1:$P$1,0))&amp;""),""),12,2)),VALUE(MID(IFERROR(TRIM(INDEX($A313:$P313,MATCH(Settings!$B$8,$A$1:$P$1,0))&amp;""),""),15,2)),VALUE(MID(IFERROR(TRIM(INDEX($A313:$P313,MATCH(Settings!$B$8,$A$1:$P$1,0))&amp;""),""),18,2)))),"")),""))</f>
        <v/>
      </c>
      <c r="V313" s="22">
        <f>IF(ISNUMBER($U313),DATE(YEAR($U313),MONTH($U313),1),"")</f>
        <v/>
      </c>
      <c r="W313" s="23">
        <f>IF(IFERROR(TRIM(INDEX($A313:$P313,MATCH(Settings!$B$10,$A$1:$P$1,0))&amp;""),"")&lt;&gt;"",IFERROR(TRIM(INDEX($A313:$P313,MATCH(Settings!$B$10,$A$1:$P$1,0))&amp;""),""),IFERROR(TRIM(INDEX($A313:$P313,MATCH(Settings!$B$11,$A$1:$P$1,0))&amp;""),""))</f>
        <v/>
      </c>
      <c r="X313" s="23">
        <f>IFERROR(TRIM(INDEX($A313:$P313,MATCH(Settings!$B$11,$A$1:$P$1,0))&amp;""),"")</f>
        <v/>
      </c>
      <c r="Y313" s="23">
        <f>IFERROR(TRIM(INDEX($A313:$P313,MATCH(Settings!$B$12,$A$1:$P$1,0))&amp;""),"")</f>
        <v/>
      </c>
      <c r="Z313" s="23">
        <f>IFERROR(TRIM(INDEX($A313:$P313,MATCH(Settings!$B$15,$A$1:$P$1,0))&amp;""),"")</f>
        <v/>
      </c>
      <c r="AA313" s="24">
        <f>IFERROR(IF(TRIM(INDEX($A313:$P313,MATCH(Settings!$B$13,$A$1:$P$1,0))&amp;"")="","",VALUE(TRIM(INDEX($A313:$P313,MATCH(Settings!$B$13,$A$1:$P$1,0))&amp;""))),"")</f>
        <v/>
      </c>
      <c r="AB313" s="24">
        <f>IF(NOT(ISNUMBER($AA313)),"",IF(TRIM($R313&amp;"")="Yes",$AA313,0))</f>
        <v/>
      </c>
      <c r="AC313" s="25">
        <f>IF(OR(NOT(ISNUMBER($AB313)),NOT(ISNUMBER(Settings!$D$2))),"",$AB313*Settings!$D$2)</f>
        <v/>
      </c>
      <c r="AD313" s="23">
        <f>IF(AND($AE313="",IFERROR(TRIM(INDEX($A313:$P313,MATCH(Settings!$B$13,$A$1:$P$1,0))&amp;""),"")=""),"",IF((IF($AE313="","; no name or email","")&amp;IF(IFERROR(TRIM(INDEX($A313:$P313,MATCH(Settings!$B$13,$A$1:$P$1,0))&amp;""),"")="","; no hours",IF(NOT(ISNUMBER($AA313)),"; hours not a number",IF($AA313&lt;=0,"; hours zero or less",IF(AND(ISNUMBER(Settings!$D$3),$AA313&gt;Settings!$D$3),"; over "&amp;Settings!$D$3&amp;" hours",""))))&amp;IF(NOT(ISNUMBER($U313)),"; no date",IF($U313&gt;TODAY(),"; date in the future",""))&amp;IF(AND($AE313&lt;&gt;"",ISNUMBER($U313)),IF(COUNTIFS($AE$2:$AE$1001,$AE313,$U$2:$U$1001,$U313,$Y$2:$Y$1001,$Y313)&gt;1,"; possible duplicate",""),""))="","OK",MID(IF($AE313="","; no name or email","")&amp;IF(IFERROR(TRIM(INDEX($A313:$P313,MATCH(Settings!$B$13,$A$1:$P$1,0))&amp;""),"")="","; no hours",IF(NOT(ISNUMBER($AA313)),"; hours not a number",IF($AA313&lt;=0,"; hours zero or less",IF(AND(ISNUMBER(Settings!$D$3),$AA313&gt;Settings!$D$3),"; over "&amp;Settings!$D$3&amp;" hours",""))))&amp;IF(NOT(ISNUMBER($U313)),"; no date",IF($U313&gt;TODAY(),"; date in the future",""))&amp;IF(AND($AE313&lt;&gt;"",ISNUMBER($U313)),IF(COUNTIFS($AE$2:$AE$1001,$AE313,$U$2:$U$1001,$U313,$Y$2:$Y$1001,$Y313)&gt;1,"; possible duplicate",""),""),3,300)))</f>
        <v/>
      </c>
      <c r="AE313" s="26">
        <f>IF(IFERROR(TRIM(INDEX($A313:$P313,MATCH(Settings!$B$11,$A$1:$P$1,0))&amp;""),"")&lt;&gt;"",LOWER(IFERROR(TRIM(INDEX($A313:$P313,MATCH(Settings!$B$11,$A$1:$P$1,0))&amp;""),"")),LOWER(IFERROR(TRIM(INDEX($A313:$P313,MATCH(Settings!$B$10,$A$1:$P$1,0))&amp;""),"")))</f>
        <v/>
      </c>
      <c r="AF313" s="26">
        <f>IF($AE313="","",IF(COUNTIF($AE$2:$AE313,$AE313)=1,MAX($AF$1:$AF312)+1,""))</f>
        <v/>
      </c>
      <c r="AG313" s="26">
        <f>IF(OR($AE313="",NOT(ISNUMBER($V313))),"",IF(COUNTIFS($AE$2:$AE313,$AE313,$V$2:$V313,$V313)=1,1,0))</f>
        <v/>
      </c>
      <c r="AH313" s="26">
        <f>IF(ISNUMBER($U313),$U313,0)</f>
        <v/>
      </c>
    </row>
    <row r="314">
      <c r="R314" s="27" t="n"/>
      <c r="S314" s="27" t="n"/>
      <c r="U314" s="21">
        <f>IF(ISNUMBER(IFERROR(IF(TRIM(INDEX($A314:$P314,MATCH(Settings!$B$9,$A$1:$P$1,0))&amp;"")="","",IF(ISNUMBER(INDEX($A314:$P314,MATCH(Settings!$B$9,$A$1:$P$1,0))),INT(INDEX($A314:$P314,MATCH(Settings!$B$9,$A$1:$P$1,0))),DATE(VALUE(LEFT(INDEX($A314:$P314,MATCH(Settings!$B$9,$A$1:$P$1,0)),4)),VALUE(MID(INDEX($A314:$P314,MATCH(Settings!$B$9,$A$1:$P$1,0)),6,2)),VALUE(MID(INDEX($A314:$P314,MATCH(Settings!$B$9,$A$1:$P$1,0)),9,2))))),"")),IFERROR(IF(TRIM(INDEX($A314:$P314,MATCH(Settings!$B$9,$A$1:$P$1,0))&amp;"")="","",IF(ISNUMBER(INDEX($A314:$P314,MATCH(Settings!$B$9,$A$1:$P$1,0))),INT(INDEX($A314:$P314,MATCH(Settings!$B$9,$A$1:$P$1,0))),DATE(VALUE(LEFT(INDEX($A314:$P314,MATCH(Settings!$B$9,$A$1:$P$1,0)),4)),VALUE(MID(INDEX($A314:$P314,MATCH(Settings!$B$9,$A$1:$P$1,0)),6,2)),VALUE(MID(INDEX($A314:$P314,MATCH(Settings!$B$9,$A$1:$P$1,0)),9,2))))),""),IFERROR(INT(IFERROR(IF(ISNUMBER(INDEX($A314:$P314,MATCH(Settings!$B$8,$A$1:$P$1,0))),INDEX($A314:$P314,MATCH(Settings!$B$8,$A$1:$P$1,0)),DATE(VALUE(LEFT(IFERROR(TRIM(INDEX($A314:$P314,MATCH(Settings!$B$8,$A$1:$P$1,0))&amp;""),""),4)),VALUE(MID(IFERROR(TRIM(INDEX($A314:$P314,MATCH(Settings!$B$8,$A$1:$P$1,0))&amp;""),""),6,2)),VALUE(MID(IFERROR(TRIM(INDEX($A314:$P314,MATCH(Settings!$B$8,$A$1:$P$1,0))&amp;""),""),9,2)))+TIME(VALUE(MID(IFERROR(TRIM(INDEX($A314:$P314,MATCH(Settings!$B$8,$A$1:$P$1,0))&amp;""),""),12,2)),VALUE(MID(IFERROR(TRIM(INDEX($A314:$P314,MATCH(Settings!$B$8,$A$1:$P$1,0))&amp;""),""),15,2)),VALUE(MID(IFERROR(TRIM(INDEX($A314:$P314,MATCH(Settings!$B$8,$A$1:$P$1,0))&amp;""),""),18,2)))),"")),""))</f>
        <v/>
      </c>
      <c r="V314" s="22">
        <f>IF(ISNUMBER($U314),DATE(YEAR($U314),MONTH($U314),1),"")</f>
        <v/>
      </c>
      <c r="W314" s="23">
        <f>IF(IFERROR(TRIM(INDEX($A314:$P314,MATCH(Settings!$B$10,$A$1:$P$1,0))&amp;""),"")&lt;&gt;"",IFERROR(TRIM(INDEX($A314:$P314,MATCH(Settings!$B$10,$A$1:$P$1,0))&amp;""),""),IFERROR(TRIM(INDEX($A314:$P314,MATCH(Settings!$B$11,$A$1:$P$1,0))&amp;""),""))</f>
        <v/>
      </c>
      <c r="X314" s="23">
        <f>IFERROR(TRIM(INDEX($A314:$P314,MATCH(Settings!$B$11,$A$1:$P$1,0))&amp;""),"")</f>
        <v/>
      </c>
      <c r="Y314" s="23">
        <f>IFERROR(TRIM(INDEX($A314:$P314,MATCH(Settings!$B$12,$A$1:$P$1,0))&amp;""),"")</f>
        <v/>
      </c>
      <c r="Z314" s="23">
        <f>IFERROR(TRIM(INDEX($A314:$P314,MATCH(Settings!$B$15,$A$1:$P$1,0))&amp;""),"")</f>
        <v/>
      </c>
      <c r="AA314" s="24">
        <f>IFERROR(IF(TRIM(INDEX($A314:$P314,MATCH(Settings!$B$13,$A$1:$P$1,0))&amp;"")="","",VALUE(TRIM(INDEX($A314:$P314,MATCH(Settings!$B$13,$A$1:$P$1,0))&amp;""))),"")</f>
        <v/>
      </c>
      <c r="AB314" s="24">
        <f>IF(NOT(ISNUMBER($AA314)),"",IF(TRIM($R314&amp;"")="Yes",$AA314,0))</f>
        <v/>
      </c>
      <c r="AC314" s="25">
        <f>IF(OR(NOT(ISNUMBER($AB314)),NOT(ISNUMBER(Settings!$D$2))),"",$AB314*Settings!$D$2)</f>
        <v/>
      </c>
      <c r="AD314" s="23">
        <f>IF(AND($AE314="",IFERROR(TRIM(INDEX($A314:$P314,MATCH(Settings!$B$13,$A$1:$P$1,0))&amp;""),"")=""),"",IF((IF($AE314="","; no name or email","")&amp;IF(IFERROR(TRIM(INDEX($A314:$P314,MATCH(Settings!$B$13,$A$1:$P$1,0))&amp;""),"")="","; no hours",IF(NOT(ISNUMBER($AA314)),"; hours not a number",IF($AA314&lt;=0,"; hours zero or less",IF(AND(ISNUMBER(Settings!$D$3),$AA314&gt;Settings!$D$3),"; over "&amp;Settings!$D$3&amp;" hours",""))))&amp;IF(NOT(ISNUMBER($U314)),"; no date",IF($U314&gt;TODAY(),"; date in the future",""))&amp;IF(AND($AE314&lt;&gt;"",ISNUMBER($U314)),IF(COUNTIFS($AE$2:$AE$1001,$AE314,$U$2:$U$1001,$U314,$Y$2:$Y$1001,$Y314)&gt;1,"; possible duplicate",""),""))="","OK",MID(IF($AE314="","; no name or email","")&amp;IF(IFERROR(TRIM(INDEX($A314:$P314,MATCH(Settings!$B$13,$A$1:$P$1,0))&amp;""),"")="","; no hours",IF(NOT(ISNUMBER($AA314)),"; hours not a number",IF($AA314&lt;=0,"; hours zero or less",IF(AND(ISNUMBER(Settings!$D$3),$AA314&gt;Settings!$D$3),"; over "&amp;Settings!$D$3&amp;" hours",""))))&amp;IF(NOT(ISNUMBER($U314)),"; no date",IF($U314&gt;TODAY(),"; date in the future",""))&amp;IF(AND($AE314&lt;&gt;"",ISNUMBER($U314)),IF(COUNTIFS($AE$2:$AE$1001,$AE314,$U$2:$U$1001,$U314,$Y$2:$Y$1001,$Y314)&gt;1,"; possible duplicate",""),""),3,300)))</f>
        <v/>
      </c>
      <c r="AE314" s="26">
        <f>IF(IFERROR(TRIM(INDEX($A314:$P314,MATCH(Settings!$B$11,$A$1:$P$1,0))&amp;""),"")&lt;&gt;"",LOWER(IFERROR(TRIM(INDEX($A314:$P314,MATCH(Settings!$B$11,$A$1:$P$1,0))&amp;""),"")),LOWER(IFERROR(TRIM(INDEX($A314:$P314,MATCH(Settings!$B$10,$A$1:$P$1,0))&amp;""),"")))</f>
        <v/>
      </c>
      <c r="AF314" s="26">
        <f>IF($AE314="","",IF(COUNTIF($AE$2:$AE314,$AE314)=1,MAX($AF$1:$AF313)+1,""))</f>
        <v/>
      </c>
      <c r="AG314" s="26">
        <f>IF(OR($AE314="",NOT(ISNUMBER($V314))),"",IF(COUNTIFS($AE$2:$AE314,$AE314,$V$2:$V314,$V314)=1,1,0))</f>
        <v/>
      </c>
      <c r="AH314" s="26">
        <f>IF(ISNUMBER($U314),$U314,0)</f>
        <v/>
      </c>
    </row>
    <row r="315">
      <c r="R315" s="27" t="n"/>
      <c r="S315" s="27" t="n"/>
      <c r="U315" s="21">
        <f>IF(ISNUMBER(IFERROR(IF(TRIM(INDEX($A315:$P315,MATCH(Settings!$B$9,$A$1:$P$1,0))&amp;"")="","",IF(ISNUMBER(INDEX($A315:$P315,MATCH(Settings!$B$9,$A$1:$P$1,0))),INT(INDEX($A315:$P315,MATCH(Settings!$B$9,$A$1:$P$1,0))),DATE(VALUE(LEFT(INDEX($A315:$P315,MATCH(Settings!$B$9,$A$1:$P$1,0)),4)),VALUE(MID(INDEX($A315:$P315,MATCH(Settings!$B$9,$A$1:$P$1,0)),6,2)),VALUE(MID(INDEX($A315:$P315,MATCH(Settings!$B$9,$A$1:$P$1,0)),9,2))))),"")),IFERROR(IF(TRIM(INDEX($A315:$P315,MATCH(Settings!$B$9,$A$1:$P$1,0))&amp;"")="","",IF(ISNUMBER(INDEX($A315:$P315,MATCH(Settings!$B$9,$A$1:$P$1,0))),INT(INDEX($A315:$P315,MATCH(Settings!$B$9,$A$1:$P$1,0))),DATE(VALUE(LEFT(INDEX($A315:$P315,MATCH(Settings!$B$9,$A$1:$P$1,0)),4)),VALUE(MID(INDEX($A315:$P315,MATCH(Settings!$B$9,$A$1:$P$1,0)),6,2)),VALUE(MID(INDEX($A315:$P315,MATCH(Settings!$B$9,$A$1:$P$1,0)),9,2))))),""),IFERROR(INT(IFERROR(IF(ISNUMBER(INDEX($A315:$P315,MATCH(Settings!$B$8,$A$1:$P$1,0))),INDEX($A315:$P315,MATCH(Settings!$B$8,$A$1:$P$1,0)),DATE(VALUE(LEFT(IFERROR(TRIM(INDEX($A315:$P315,MATCH(Settings!$B$8,$A$1:$P$1,0))&amp;""),""),4)),VALUE(MID(IFERROR(TRIM(INDEX($A315:$P315,MATCH(Settings!$B$8,$A$1:$P$1,0))&amp;""),""),6,2)),VALUE(MID(IFERROR(TRIM(INDEX($A315:$P315,MATCH(Settings!$B$8,$A$1:$P$1,0))&amp;""),""),9,2)))+TIME(VALUE(MID(IFERROR(TRIM(INDEX($A315:$P315,MATCH(Settings!$B$8,$A$1:$P$1,0))&amp;""),""),12,2)),VALUE(MID(IFERROR(TRIM(INDEX($A315:$P315,MATCH(Settings!$B$8,$A$1:$P$1,0))&amp;""),""),15,2)),VALUE(MID(IFERROR(TRIM(INDEX($A315:$P315,MATCH(Settings!$B$8,$A$1:$P$1,0))&amp;""),""),18,2)))),"")),""))</f>
        <v/>
      </c>
      <c r="V315" s="22">
        <f>IF(ISNUMBER($U315),DATE(YEAR($U315),MONTH($U315),1),"")</f>
        <v/>
      </c>
      <c r="W315" s="23">
        <f>IF(IFERROR(TRIM(INDEX($A315:$P315,MATCH(Settings!$B$10,$A$1:$P$1,0))&amp;""),"")&lt;&gt;"",IFERROR(TRIM(INDEX($A315:$P315,MATCH(Settings!$B$10,$A$1:$P$1,0))&amp;""),""),IFERROR(TRIM(INDEX($A315:$P315,MATCH(Settings!$B$11,$A$1:$P$1,0))&amp;""),""))</f>
        <v/>
      </c>
      <c r="X315" s="23">
        <f>IFERROR(TRIM(INDEX($A315:$P315,MATCH(Settings!$B$11,$A$1:$P$1,0))&amp;""),"")</f>
        <v/>
      </c>
      <c r="Y315" s="23">
        <f>IFERROR(TRIM(INDEX($A315:$P315,MATCH(Settings!$B$12,$A$1:$P$1,0))&amp;""),"")</f>
        <v/>
      </c>
      <c r="Z315" s="23">
        <f>IFERROR(TRIM(INDEX($A315:$P315,MATCH(Settings!$B$15,$A$1:$P$1,0))&amp;""),"")</f>
        <v/>
      </c>
      <c r="AA315" s="24">
        <f>IFERROR(IF(TRIM(INDEX($A315:$P315,MATCH(Settings!$B$13,$A$1:$P$1,0))&amp;"")="","",VALUE(TRIM(INDEX($A315:$P315,MATCH(Settings!$B$13,$A$1:$P$1,0))&amp;""))),"")</f>
        <v/>
      </c>
      <c r="AB315" s="24">
        <f>IF(NOT(ISNUMBER($AA315)),"",IF(TRIM($R315&amp;"")="Yes",$AA315,0))</f>
        <v/>
      </c>
      <c r="AC315" s="25">
        <f>IF(OR(NOT(ISNUMBER($AB315)),NOT(ISNUMBER(Settings!$D$2))),"",$AB315*Settings!$D$2)</f>
        <v/>
      </c>
      <c r="AD315" s="23">
        <f>IF(AND($AE315="",IFERROR(TRIM(INDEX($A315:$P315,MATCH(Settings!$B$13,$A$1:$P$1,0))&amp;""),"")=""),"",IF((IF($AE315="","; no name or email","")&amp;IF(IFERROR(TRIM(INDEX($A315:$P315,MATCH(Settings!$B$13,$A$1:$P$1,0))&amp;""),"")="","; no hours",IF(NOT(ISNUMBER($AA315)),"; hours not a number",IF($AA315&lt;=0,"; hours zero or less",IF(AND(ISNUMBER(Settings!$D$3),$AA315&gt;Settings!$D$3),"; over "&amp;Settings!$D$3&amp;" hours",""))))&amp;IF(NOT(ISNUMBER($U315)),"; no date",IF($U315&gt;TODAY(),"; date in the future",""))&amp;IF(AND($AE315&lt;&gt;"",ISNUMBER($U315)),IF(COUNTIFS($AE$2:$AE$1001,$AE315,$U$2:$U$1001,$U315,$Y$2:$Y$1001,$Y315)&gt;1,"; possible duplicate",""),""))="","OK",MID(IF($AE315="","; no name or email","")&amp;IF(IFERROR(TRIM(INDEX($A315:$P315,MATCH(Settings!$B$13,$A$1:$P$1,0))&amp;""),"")="","; no hours",IF(NOT(ISNUMBER($AA315)),"; hours not a number",IF($AA315&lt;=0,"; hours zero or less",IF(AND(ISNUMBER(Settings!$D$3),$AA315&gt;Settings!$D$3),"; over "&amp;Settings!$D$3&amp;" hours",""))))&amp;IF(NOT(ISNUMBER($U315)),"; no date",IF($U315&gt;TODAY(),"; date in the future",""))&amp;IF(AND($AE315&lt;&gt;"",ISNUMBER($U315)),IF(COUNTIFS($AE$2:$AE$1001,$AE315,$U$2:$U$1001,$U315,$Y$2:$Y$1001,$Y315)&gt;1,"; possible duplicate",""),""),3,300)))</f>
        <v/>
      </c>
      <c r="AE315" s="26">
        <f>IF(IFERROR(TRIM(INDEX($A315:$P315,MATCH(Settings!$B$11,$A$1:$P$1,0))&amp;""),"")&lt;&gt;"",LOWER(IFERROR(TRIM(INDEX($A315:$P315,MATCH(Settings!$B$11,$A$1:$P$1,0))&amp;""),"")),LOWER(IFERROR(TRIM(INDEX($A315:$P315,MATCH(Settings!$B$10,$A$1:$P$1,0))&amp;""),"")))</f>
        <v/>
      </c>
      <c r="AF315" s="26">
        <f>IF($AE315="","",IF(COUNTIF($AE$2:$AE315,$AE315)=1,MAX($AF$1:$AF314)+1,""))</f>
        <v/>
      </c>
      <c r="AG315" s="26">
        <f>IF(OR($AE315="",NOT(ISNUMBER($V315))),"",IF(COUNTIFS($AE$2:$AE315,$AE315,$V$2:$V315,$V315)=1,1,0))</f>
        <v/>
      </c>
      <c r="AH315" s="26">
        <f>IF(ISNUMBER($U315),$U315,0)</f>
        <v/>
      </c>
    </row>
    <row r="316">
      <c r="R316" s="27" t="n"/>
      <c r="S316" s="27" t="n"/>
      <c r="U316" s="21">
        <f>IF(ISNUMBER(IFERROR(IF(TRIM(INDEX($A316:$P316,MATCH(Settings!$B$9,$A$1:$P$1,0))&amp;"")="","",IF(ISNUMBER(INDEX($A316:$P316,MATCH(Settings!$B$9,$A$1:$P$1,0))),INT(INDEX($A316:$P316,MATCH(Settings!$B$9,$A$1:$P$1,0))),DATE(VALUE(LEFT(INDEX($A316:$P316,MATCH(Settings!$B$9,$A$1:$P$1,0)),4)),VALUE(MID(INDEX($A316:$P316,MATCH(Settings!$B$9,$A$1:$P$1,0)),6,2)),VALUE(MID(INDEX($A316:$P316,MATCH(Settings!$B$9,$A$1:$P$1,0)),9,2))))),"")),IFERROR(IF(TRIM(INDEX($A316:$P316,MATCH(Settings!$B$9,$A$1:$P$1,0))&amp;"")="","",IF(ISNUMBER(INDEX($A316:$P316,MATCH(Settings!$B$9,$A$1:$P$1,0))),INT(INDEX($A316:$P316,MATCH(Settings!$B$9,$A$1:$P$1,0))),DATE(VALUE(LEFT(INDEX($A316:$P316,MATCH(Settings!$B$9,$A$1:$P$1,0)),4)),VALUE(MID(INDEX($A316:$P316,MATCH(Settings!$B$9,$A$1:$P$1,0)),6,2)),VALUE(MID(INDEX($A316:$P316,MATCH(Settings!$B$9,$A$1:$P$1,0)),9,2))))),""),IFERROR(INT(IFERROR(IF(ISNUMBER(INDEX($A316:$P316,MATCH(Settings!$B$8,$A$1:$P$1,0))),INDEX($A316:$P316,MATCH(Settings!$B$8,$A$1:$P$1,0)),DATE(VALUE(LEFT(IFERROR(TRIM(INDEX($A316:$P316,MATCH(Settings!$B$8,$A$1:$P$1,0))&amp;""),""),4)),VALUE(MID(IFERROR(TRIM(INDEX($A316:$P316,MATCH(Settings!$B$8,$A$1:$P$1,0))&amp;""),""),6,2)),VALUE(MID(IFERROR(TRIM(INDEX($A316:$P316,MATCH(Settings!$B$8,$A$1:$P$1,0))&amp;""),""),9,2)))+TIME(VALUE(MID(IFERROR(TRIM(INDEX($A316:$P316,MATCH(Settings!$B$8,$A$1:$P$1,0))&amp;""),""),12,2)),VALUE(MID(IFERROR(TRIM(INDEX($A316:$P316,MATCH(Settings!$B$8,$A$1:$P$1,0))&amp;""),""),15,2)),VALUE(MID(IFERROR(TRIM(INDEX($A316:$P316,MATCH(Settings!$B$8,$A$1:$P$1,0))&amp;""),""),18,2)))),"")),""))</f>
        <v/>
      </c>
      <c r="V316" s="22">
        <f>IF(ISNUMBER($U316),DATE(YEAR($U316),MONTH($U316),1),"")</f>
        <v/>
      </c>
      <c r="W316" s="23">
        <f>IF(IFERROR(TRIM(INDEX($A316:$P316,MATCH(Settings!$B$10,$A$1:$P$1,0))&amp;""),"")&lt;&gt;"",IFERROR(TRIM(INDEX($A316:$P316,MATCH(Settings!$B$10,$A$1:$P$1,0))&amp;""),""),IFERROR(TRIM(INDEX($A316:$P316,MATCH(Settings!$B$11,$A$1:$P$1,0))&amp;""),""))</f>
        <v/>
      </c>
      <c r="X316" s="23">
        <f>IFERROR(TRIM(INDEX($A316:$P316,MATCH(Settings!$B$11,$A$1:$P$1,0))&amp;""),"")</f>
        <v/>
      </c>
      <c r="Y316" s="23">
        <f>IFERROR(TRIM(INDEX($A316:$P316,MATCH(Settings!$B$12,$A$1:$P$1,0))&amp;""),"")</f>
        <v/>
      </c>
      <c r="Z316" s="23">
        <f>IFERROR(TRIM(INDEX($A316:$P316,MATCH(Settings!$B$15,$A$1:$P$1,0))&amp;""),"")</f>
        <v/>
      </c>
      <c r="AA316" s="24">
        <f>IFERROR(IF(TRIM(INDEX($A316:$P316,MATCH(Settings!$B$13,$A$1:$P$1,0))&amp;"")="","",VALUE(TRIM(INDEX($A316:$P316,MATCH(Settings!$B$13,$A$1:$P$1,0))&amp;""))),"")</f>
        <v/>
      </c>
      <c r="AB316" s="24">
        <f>IF(NOT(ISNUMBER($AA316)),"",IF(TRIM($R316&amp;"")="Yes",$AA316,0))</f>
        <v/>
      </c>
      <c r="AC316" s="25">
        <f>IF(OR(NOT(ISNUMBER($AB316)),NOT(ISNUMBER(Settings!$D$2))),"",$AB316*Settings!$D$2)</f>
        <v/>
      </c>
      <c r="AD316" s="23">
        <f>IF(AND($AE316="",IFERROR(TRIM(INDEX($A316:$P316,MATCH(Settings!$B$13,$A$1:$P$1,0))&amp;""),"")=""),"",IF((IF($AE316="","; no name or email","")&amp;IF(IFERROR(TRIM(INDEX($A316:$P316,MATCH(Settings!$B$13,$A$1:$P$1,0))&amp;""),"")="","; no hours",IF(NOT(ISNUMBER($AA316)),"; hours not a number",IF($AA316&lt;=0,"; hours zero or less",IF(AND(ISNUMBER(Settings!$D$3),$AA316&gt;Settings!$D$3),"; over "&amp;Settings!$D$3&amp;" hours",""))))&amp;IF(NOT(ISNUMBER($U316)),"; no date",IF($U316&gt;TODAY(),"; date in the future",""))&amp;IF(AND($AE316&lt;&gt;"",ISNUMBER($U316)),IF(COUNTIFS($AE$2:$AE$1001,$AE316,$U$2:$U$1001,$U316,$Y$2:$Y$1001,$Y316)&gt;1,"; possible duplicate",""),""))="","OK",MID(IF($AE316="","; no name or email","")&amp;IF(IFERROR(TRIM(INDEX($A316:$P316,MATCH(Settings!$B$13,$A$1:$P$1,0))&amp;""),"")="","; no hours",IF(NOT(ISNUMBER($AA316)),"; hours not a number",IF($AA316&lt;=0,"; hours zero or less",IF(AND(ISNUMBER(Settings!$D$3),$AA316&gt;Settings!$D$3),"; over "&amp;Settings!$D$3&amp;" hours",""))))&amp;IF(NOT(ISNUMBER($U316)),"; no date",IF($U316&gt;TODAY(),"; date in the future",""))&amp;IF(AND($AE316&lt;&gt;"",ISNUMBER($U316)),IF(COUNTIFS($AE$2:$AE$1001,$AE316,$U$2:$U$1001,$U316,$Y$2:$Y$1001,$Y316)&gt;1,"; possible duplicate",""),""),3,300)))</f>
        <v/>
      </c>
      <c r="AE316" s="26">
        <f>IF(IFERROR(TRIM(INDEX($A316:$P316,MATCH(Settings!$B$11,$A$1:$P$1,0))&amp;""),"")&lt;&gt;"",LOWER(IFERROR(TRIM(INDEX($A316:$P316,MATCH(Settings!$B$11,$A$1:$P$1,0))&amp;""),"")),LOWER(IFERROR(TRIM(INDEX($A316:$P316,MATCH(Settings!$B$10,$A$1:$P$1,0))&amp;""),"")))</f>
        <v/>
      </c>
      <c r="AF316" s="26">
        <f>IF($AE316="","",IF(COUNTIF($AE$2:$AE316,$AE316)=1,MAX($AF$1:$AF315)+1,""))</f>
        <v/>
      </c>
      <c r="AG316" s="26">
        <f>IF(OR($AE316="",NOT(ISNUMBER($V316))),"",IF(COUNTIFS($AE$2:$AE316,$AE316,$V$2:$V316,$V316)=1,1,0))</f>
        <v/>
      </c>
      <c r="AH316" s="26">
        <f>IF(ISNUMBER($U316),$U316,0)</f>
        <v/>
      </c>
    </row>
    <row r="317">
      <c r="R317" s="27" t="n"/>
      <c r="S317" s="27" t="n"/>
      <c r="U317" s="21">
        <f>IF(ISNUMBER(IFERROR(IF(TRIM(INDEX($A317:$P317,MATCH(Settings!$B$9,$A$1:$P$1,0))&amp;"")="","",IF(ISNUMBER(INDEX($A317:$P317,MATCH(Settings!$B$9,$A$1:$P$1,0))),INT(INDEX($A317:$P317,MATCH(Settings!$B$9,$A$1:$P$1,0))),DATE(VALUE(LEFT(INDEX($A317:$P317,MATCH(Settings!$B$9,$A$1:$P$1,0)),4)),VALUE(MID(INDEX($A317:$P317,MATCH(Settings!$B$9,$A$1:$P$1,0)),6,2)),VALUE(MID(INDEX($A317:$P317,MATCH(Settings!$B$9,$A$1:$P$1,0)),9,2))))),"")),IFERROR(IF(TRIM(INDEX($A317:$P317,MATCH(Settings!$B$9,$A$1:$P$1,0))&amp;"")="","",IF(ISNUMBER(INDEX($A317:$P317,MATCH(Settings!$B$9,$A$1:$P$1,0))),INT(INDEX($A317:$P317,MATCH(Settings!$B$9,$A$1:$P$1,0))),DATE(VALUE(LEFT(INDEX($A317:$P317,MATCH(Settings!$B$9,$A$1:$P$1,0)),4)),VALUE(MID(INDEX($A317:$P317,MATCH(Settings!$B$9,$A$1:$P$1,0)),6,2)),VALUE(MID(INDEX($A317:$P317,MATCH(Settings!$B$9,$A$1:$P$1,0)),9,2))))),""),IFERROR(INT(IFERROR(IF(ISNUMBER(INDEX($A317:$P317,MATCH(Settings!$B$8,$A$1:$P$1,0))),INDEX($A317:$P317,MATCH(Settings!$B$8,$A$1:$P$1,0)),DATE(VALUE(LEFT(IFERROR(TRIM(INDEX($A317:$P317,MATCH(Settings!$B$8,$A$1:$P$1,0))&amp;""),""),4)),VALUE(MID(IFERROR(TRIM(INDEX($A317:$P317,MATCH(Settings!$B$8,$A$1:$P$1,0))&amp;""),""),6,2)),VALUE(MID(IFERROR(TRIM(INDEX($A317:$P317,MATCH(Settings!$B$8,$A$1:$P$1,0))&amp;""),""),9,2)))+TIME(VALUE(MID(IFERROR(TRIM(INDEX($A317:$P317,MATCH(Settings!$B$8,$A$1:$P$1,0))&amp;""),""),12,2)),VALUE(MID(IFERROR(TRIM(INDEX($A317:$P317,MATCH(Settings!$B$8,$A$1:$P$1,0))&amp;""),""),15,2)),VALUE(MID(IFERROR(TRIM(INDEX($A317:$P317,MATCH(Settings!$B$8,$A$1:$P$1,0))&amp;""),""),18,2)))),"")),""))</f>
        <v/>
      </c>
      <c r="V317" s="22">
        <f>IF(ISNUMBER($U317),DATE(YEAR($U317),MONTH($U317),1),"")</f>
        <v/>
      </c>
      <c r="W317" s="23">
        <f>IF(IFERROR(TRIM(INDEX($A317:$P317,MATCH(Settings!$B$10,$A$1:$P$1,0))&amp;""),"")&lt;&gt;"",IFERROR(TRIM(INDEX($A317:$P317,MATCH(Settings!$B$10,$A$1:$P$1,0))&amp;""),""),IFERROR(TRIM(INDEX($A317:$P317,MATCH(Settings!$B$11,$A$1:$P$1,0))&amp;""),""))</f>
        <v/>
      </c>
      <c r="X317" s="23">
        <f>IFERROR(TRIM(INDEX($A317:$P317,MATCH(Settings!$B$11,$A$1:$P$1,0))&amp;""),"")</f>
        <v/>
      </c>
      <c r="Y317" s="23">
        <f>IFERROR(TRIM(INDEX($A317:$P317,MATCH(Settings!$B$12,$A$1:$P$1,0))&amp;""),"")</f>
        <v/>
      </c>
      <c r="Z317" s="23">
        <f>IFERROR(TRIM(INDEX($A317:$P317,MATCH(Settings!$B$15,$A$1:$P$1,0))&amp;""),"")</f>
        <v/>
      </c>
      <c r="AA317" s="24">
        <f>IFERROR(IF(TRIM(INDEX($A317:$P317,MATCH(Settings!$B$13,$A$1:$P$1,0))&amp;"")="","",VALUE(TRIM(INDEX($A317:$P317,MATCH(Settings!$B$13,$A$1:$P$1,0))&amp;""))),"")</f>
        <v/>
      </c>
      <c r="AB317" s="24">
        <f>IF(NOT(ISNUMBER($AA317)),"",IF(TRIM($R317&amp;"")="Yes",$AA317,0))</f>
        <v/>
      </c>
      <c r="AC317" s="25">
        <f>IF(OR(NOT(ISNUMBER($AB317)),NOT(ISNUMBER(Settings!$D$2))),"",$AB317*Settings!$D$2)</f>
        <v/>
      </c>
      <c r="AD317" s="23">
        <f>IF(AND($AE317="",IFERROR(TRIM(INDEX($A317:$P317,MATCH(Settings!$B$13,$A$1:$P$1,0))&amp;""),"")=""),"",IF((IF($AE317="","; no name or email","")&amp;IF(IFERROR(TRIM(INDEX($A317:$P317,MATCH(Settings!$B$13,$A$1:$P$1,0))&amp;""),"")="","; no hours",IF(NOT(ISNUMBER($AA317)),"; hours not a number",IF($AA317&lt;=0,"; hours zero or less",IF(AND(ISNUMBER(Settings!$D$3),$AA317&gt;Settings!$D$3),"; over "&amp;Settings!$D$3&amp;" hours",""))))&amp;IF(NOT(ISNUMBER($U317)),"; no date",IF($U317&gt;TODAY(),"; date in the future",""))&amp;IF(AND($AE317&lt;&gt;"",ISNUMBER($U317)),IF(COUNTIFS($AE$2:$AE$1001,$AE317,$U$2:$U$1001,$U317,$Y$2:$Y$1001,$Y317)&gt;1,"; possible duplicate",""),""))="","OK",MID(IF($AE317="","; no name or email","")&amp;IF(IFERROR(TRIM(INDEX($A317:$P317,MATCH(Settings!$B$13,$A$1:$P$1,0))&amp;""),"")="","; no hours",IF(NOT(ISNUMBER($AA317)),"; hours not a number",IF($AA317&lt;=0,"; hours zero or less",IF(AND(ISNUMBER(Settings!$D$3),$AA317&gt;Settings!$D$3),"; over "&amp;Settings!$D$3&amp;" hours",""))))&amp;IF(NOT(ISNUMBER($U317)),"; no date",IF($U317&gt;TODAY(),"; date in the future",""))&amp;IF(AND($AE317&lt;&gt;"",ISNUMBER($U317)),IF(COUNTIFS($AE$2:$AE$1001,$AE317,$U$2:$U$1001,$U317,$Y$2:$Y$1001,$Y317)&gt;1,"; possible duplicate",""),""),3,300)))</f>
        <v/>
      </c>
      <c r="AE317" s="26">
        <f>IF(IFERROR(TRIM(INDEX($A317:$P317,MATCH(Settings!$B$11,$A$1:$P$1,0))&amp;""),"")&lt;&gt;"",LOWER(IFERROR(TRIM(INDEX($A317:$P317,MATCH(Settings!$B$11,$A$1:$P$1,0))&amp;""),"")),LOWER(IFERROR(TRIM(INDEX($A317:$P317,MATCH(Settings!$B$10,$A$1:$P$1,0))&amp;""),"")))</f>
        <v/>
      </c>
      <c r="AF317" s="26">
        <f>IF($AE317="","",IF(COUNTIF($AE$2:$AE317,$AE317)=1,MAX($AF$1:$AF316)+1,""))</f>
        <v/>
      </c>
      <c r="AG317" s="26">
        <f>IF(OR($AE317="",NOT(ISNUMBER($V317))),"",IF(COUNTIFS($AE$2:$AE317,$AE317,$V$2:$V317,$V317)=1,1,0))</f>
        <v/>
      </c>
      <c r="AH317" s="26">
        <f>IF(ISNUMBER($U317),$U317,0)</f>
        <v/>
      </c>
    </row>
    <row r="318">
      <c r="R318" s="27" t="n"/>
      <c r="S318" s="27" t="n"/>
      <c r="U318" s="21">
        <f>IF(ISNUMBER(IFERROR(IF(TRIM(INDEX($A318:$P318,MATCH(Settings!$B$9,$A$1:$P$1,0))&amp;"")="","",IF(ISNUMBER(INDEX($A318:$P318,MATCH(Settings!$B$9,$A$1:$P$1,0))),INT(INDEX($A318:$P318,MATCH(Settings!$B$9,$A$1:$P$1,0))),DATE(VALUE(LEFT(INDEX($A318:$P318,MATCH(Settings!$B$9,$A$1:$P$1,0)),4)),VALUE(MID(INDEX($A318:$P318,MATCH(Settings!$B$9,$A$1:$P$1,0)),6,2)),VALUE(MID(INDEX($A318:$P318,MATCH(Settings!$B$9,$A$1:$P$1,0)),9,2))))),"")),IFERROR(IF(TRIM(INDEX($A318:$P318,MATCH(Settings!$B$9,$A$1:$P$1,0))&amp;"")="","",IF(ISNUMBER(INDEX($A318:$P318,MATCH(Settings!$B$9,$A$1:$P$1,0))),INT(INDEX($A318:$P318,MATCH(Settings!$B$9,$A$1:$P$1,0))),DATE(VALUE(LEFT(INDEX($A318:$P318,MATCH(Settings!$B$9,$A$1:$P$1,0)),4)),VALUE(MID(INDEX($A318:$P318,MATCH(Settings!$B$9,$A$1:$P$1,0)),6,2)),VALUE(MID(INDEX($A318:$P318,MATCH(Settings!$B$9,$A$1:$P$1,0)),9,2))))),""),IFERROR(INT(IFERROR(IF(ISNUMBER(INDEX($A318:$P318,MATCH(Settings!$B$8,$A$1:$P$1,0))),INDEX($A318:$P318,MATCH(Settings!$B$8,$A$1:$P$1,0)),DATE(VALUE(LEFT(IFERROR(TRIM(INDEX($A318:$P318,MATCH(Settings!$B$8,$A$1:$P$1,0))&amp;""),""),4)),VALUE(MID(IFERROR(TRIM(INDEX($A318:$P318,MATCH(Settings!$B$8,$A$1:$P$1,0))&amp;""),""),6,2)),VALUE(MID(IFERROR(TRIM(INDEX($A318:$P318,MATCH(Settings!$B$8,$A$1:$P$1,0))&amp;""),""),9,2)))+TIME(VALUE(MID(IFERROR(TRIM(INDEX($A318:$P318,MATCH(Settings!$B$8,$A$1:$P$1,0))&amp;""),""),12,2)),VALUE(MID(IFERROR(TRIM(INDEX($A318:$P318,MATCH(Settings!$B$8,$A$1:$P$1,0))&amp;""),""),15,2)),VALUE(MID(IFERROR(TRIM(INDEX($A318:$P318,MATCH(Settings!$B$8,$A$1:$P$1,0))&amp;""),""),18,2)))),"")),""))</f>
        <v/>
      </c>
      <c r="V318" s="22">
        <f>IF(ISNUMBER($U318),DATE(YEAR($U318),MONTH($U318),1),"")</f>
        <v/>
      </c>
      <c r="W318" s="23">
        <f>IF(IFERROR(TRIM(INDEX($A318:$P318,MATCH(Settings!$B$10,$A$1:$P$1,0))&amp;""),"")&lt;&gt;"",IFERROR(TRIM(INDEX($A318:$P318,MATCH(Settings!$B$10,$A$1:$P$1,0))&amp;""),""),IFERROR(TRIM(INDEX($A318:$P318,MATCH(Settings!$B$11,$A$1:$P$1,0))&amp;""),""))</f>
        <v/>
      </c>
      <c r="X318" s="23">
        <f>IFERROR(TRIM(INDEX($A318:$P318,MATCH(Settings!$B$11,$A$1:$P$1,0))&amp;""),"")</f>
        <v/>
      </c>
      <c r="Y318" s="23">
        <f>IFERROR(TRIM(INDEX($A318:$P318,MATCH(Settings!$B$12,$A$1:$P$1,0))&amp;""),"")</f>
        <v/>
      </c>
      <c r="Z318" s="23">
        <f>IFERROR(TRIM(INDEX($A318:$P318,MATCH(Settings!$B$15,$A$1:$P$1,0))&amp;""),"")</f>
        <v/>
      </c>
      <c r="AA318" s="24">
        <f>IFERROR(IF(TRIM(INDEX($A318:$P318,MATCH(Settings!$B$13,$A$1:$P$1,0))&amp;"")="","",VALUE(TRIM(INDEX($A318:$P318,MATCH(Settings!$B$13,$A$1:$P$1,0))&amp;""))),"")</f>
        <v/>
      </c>
      <c r="AB318" s="24">
        <f>IF(NOT(ISNUMBER($AA318)),"",IF(TRIM($R318&amp;"")="Yes",$AA318,0))</f>
        <v/>
      </c>
      <c r="AC318" s="25">
        <f>IF(OR(NOT(ISNUMBER($AB318)),NOT(ISNUMBER(Settings!$D$2))),"",$AB318*Settings!$D$2)</f>
        <v/>
      </c>
      <c r="AD318" s="23">
        <f>IF(AND($AE318="",IFERROR(TRIM(INDEX($A318:$P318,MATCH(Settings!$B$13,$A$1:$P$1,0))&amp;""),"")=""),"",IF((IF($AE318="","; no name or email","")&amp;IF(IFERROR(TRIM(INDEX($A318:$P318,MATCH(Settings!$B$13,$A$1:$P$1,0))&amp;""),"")="","; no hours",IF(NOT(ISNUMBER($AA318)),"; hours not a number",IF($AA318&lt;=0,"; hours zero or less",IF(AND(ISNUMBER(Settings!$D$3),$AA318&gt;Settings!$D$3),"; over "&amp;Settings!$D$3&amp;" hours",""))))&amp;IF(NOT(ISNUMBER($U318)),"; no date",IF($U318&gt;TODAY(),"; date in the future",""))&amp;IF(AND($AE318&lt;&gt;"",ISNUMBER($U318)),IF(COUNTIFS($AE$2:$AE$1001,$AE318,$U$2:$U$1001,$U318,$Y$2:$Y$1001,$Y318)&gt;1,"; possible duplicate",""),""))="","OK",MID(IF($AE318="","; no name or email","")&amp;IF(IFERROR(TRIM(INDEX($A318:$P318,MATCH(Settings!$B$13,$A$1:$P$1,0))&amp;""),"")="","; no hours",IF(NOT(ISNUMBER($AA318)),"; hours not a number",IF($AA318&lt;=0,"; hours zero or less",IF(AND(ISNUMBER(Settings!$D$3),$AA318&gt;Settings!$D$3),"; over "&amp;Settings!$D$3&amp;" hours",""))))&amp;IF(NOT(ISNUMBER($U318)),"; no date",IF($U318&gt;TODAY(),"; date in the future",""))&amp;IF(AND($AE318&lt;&gt;"",ISNUMBER($U318)),IF(COUNTIFS($AE$2:$AE$1001,$AE318,$U$2:$U$1001,$U318,$Y$2:$Y$1001,$Y318)&gt;1,"; possible duplicate",""),""),3,300)))</f>
        <v/>
      </c>
      <c r="AE318" s="26">
        <f>IF(IFERROR(TRIM(INDEX($A318:$P318,MATCH(Settings!$B$11,$A$1:$P$1,0))&amp;""),"")&lt;&gt;"",LOWER(IFERROR(TRIM(INDEX($A318:$P318,MATCH(Settings!$B$11,$A$1:$P$1,0))&amp;""),"")),LOWER(IFERROR(TRIM(INDEX($A318:$P318,MATCH(Settings!$B$10,$A$1:$P$1,0))&amp;""),"")))</f>
        <v/>
      </c>
      <c r="AF318" s="26">
        <f>IF($AE318="","",IF(COUNTIF($AE$2:$AE318,$AE318)=1,MAX($AF$1:$AF317)+1,""))</f>
        <v/>
      </c>
      <c r="AG318" s="26">
        <f>IF(OR($AE318="",NOT(ISNUMBER($V318))),"",IF(COUNTIFS($AE$2:$AE318,$AE318,$V$2:$V318,$V318)=1,1,0))</f>
        <v/>
      </c>
      <c r="AH318" s="26">
        <f>IF(ISNUMBER($U318),$U318,0)</f>
        <v/>
      </c>
    </row>
    <row r="319">
      <c r="R319" s="27" t="n"/>
      <c r="S319" s="27" t="n"/>
      <c r="U319" s="21">
        <f>IF(ISNUMBER(IFERROR(IF(TRIM(INDEX($A319:$P319,MATCH(Settings!$B$9,$A$1:$P$1,0))&amp;"")="","",IF(ISNUMBER(INDEX($A319:$P319,MATCH(Settings!$B$9,$A$1:$P$1,0))),INT(INDEX($A319:$P319,MATCH(Settings!$B$9,$A$1:$P$1,0))),DATE(VALUE(LEFT(INDEX($A319:$P319,MATCH(Settings!$B$9,$A$1:$P$1,0)),4)),VALUE(MID(INDEX($A319:$P319,MATCH(Settings!$B$9,$A$1:$P$1,0)),6,2)),VALUE(MID(INDEX($A319:$P319,MATCH(Settings!$B$9,$A$1:$P$1,0)),9,2))))),"")),IFERROR(IF(TRIM(INDEX($A319:$P319,MATCH(Settings!$B$9,$A$1:$P$1,0))&amp;"")="","",IF(ISNUMBER(INDEX($A319:$P319,MATCH(Settings!$B$9,$A$1:$P$1,0))),INT(INDEX($A319:$P319,MATCH(Settings!$B$9,$A$1:$P$1,0))),DATE(VALUE(LEFT(INDEX($A319:$P319,MATCH(Settings!$B$9,$A$1:$P$1,0)),4)),VALUE(MID(INDEX($A319:$P319,MATCH(Settings!$B$9,$A$1:$P$1,0)),6,2)),VALUE(MID(INDEX($A319:$P319,MATCH(Settings!$B$9,$A$1:$P$1,0)),9,2))))),""),IFERROR(INT(IFERROR(IF(ISNUMBER(INDEX($A319:$P319,MATCH(Settings!$B$8,$A$1:$P$1,0))),INDEX($A319:$P319,MATCH(Settings!$B$8,$A$1:$P$1,0)),DATE(VALUE(LEFT(IFERROR(TRIM(INDEX($A319:$P319,MATCH(Settings!$B$8,$A$1:$P$1,0))&amp;""),""),4)),VALUE(MID(IFERROR(TRIM(INDEX($A319:$P319,MATCH(Settings!$B$8,$A$1:$P$1,0))&amp;""),""),6,2)),VALUE(MID(IFERROR(TRIM(INDEX($A319:$P319,MATCH(Settings!$B$8,$A$1:$P$1,0))&amp;""),""),9,2)))+TIME(VALUE(MID(IFERROR(TRIM(INDEX($A319:$P319,MATCH(Settings!$B$8,$A$1:$P$1,0))&amp;""),""),12,2)),VALUE(MID(IFERROR(TRIM(INDEX($A319:$P319,MATCH(Settings!$B$8,$A$1:$P$1,0))&amp;""),""),15,2)),VALUE(MID(IFERROR(TRIM(INDEX($A319:$P319,MATCH(Settings!$B$8,$A$1:$P$1,0))&amp;""),""),18,2)))),"")),""))</f>
        <v/>
      </c>
      <c r="V319" s="22">
        <f>IF(ISNUMBER($U319),DATE(YEAR($U319),MONTH($U319),1),"")</f>
        <v/>
      </c>
      <c r="W319" s="23">
        <f>IF(IFERROR(TRIM(INDEX($A319:$P319,MATCH(Settings!$B$10,$A$1:$P$1,0))&amp;""),"")&lt;&gt;"",IFERROR(TRIM(INDEX($A319:$P319,MATCH(Settings!$B$10,$A$1:$P$1,0))&amp;""),""),IFERROR(TRIM(INDEX($A319:$P319,MATCH(Settings!$B$11,$A$1:$P$1,0))&amp;""),""))</f>
        <v/>
      </c>
      <c r="X319" s="23">
        <f>IFERROR(TRIM(INDEX($A319:$P319,MATCH(Settings!$B$11,$A$1:$P$1,0))&amp;""),"")</f>
        <v/>
      </c>
      <c r="Y319" s="23">
        <f>IFERROR(TRIM(INDEX($A319:$P319,MATCH(Settings!$B$12,$A$1:$P$1,0))&amp;""),"")</f>
        <v/>
      </c>
      <c r="Z319" s="23">
        <f>IFERROR(TRIM(INDEX($A319:$P319,MATCH(Settings!$B$15,$A$1:$P$1,0))&amp;""),"")</f>
        <v/>
      </c>
      <c r="AA319" s="24">
        <f>IFERROR(IF(TRIM(INDEX($A319:$P319,MATCH(Settings!$B$13,$A$1:$P$1,0))&amp;"")="","",VALUE(TRIM(INDEX($A319:$P319,MATCH(Settings!$B$13,$A$1:$P$1,0))&amp;""))),"")</f>
        <v/>
      </c>
      <c r="AB319" s="24">
        <f>IF(NOT(ISNUMBER($AA319)),"",IF(TRIM($R319&amp;"")="Yes",$AA319,0))</f>
        <v/>
      </c>
      <c r="AC319" s="25">
        <f>IF(OR(NOT(ISNUMBER($AB319)),NOT(ISNUMBER(Settings!$D$2))),"",$AB319*Settings!$D$2)</f>
        <v/>
      </c>
      <c r="AD319" s="23">
        <f>IF(AND($AE319="",IFERROR(TRIM(INDEX($A319:$P319,MATCH(Settings!$B$13,$A$1:$P$1,0))&amp;""),"")=""),"",IF((IF($AE319="","; no name or email","")&amp;IF(IFERROR(TRIM(INDEX($A319:$P319,MATCH(Settings!$B$13,$A$1:$P$1,0))&amp;""),"")="","; no hours",IF(NOT(ISNUMBER($AA319)),"; hours not a number",IF($AA319&lt;=0,"; hours zero or less",IF(AND(ISNUMBER(Settings!$D$3),$AA319&gt;Settings!$D$3),"; over "&amp;Settings!$D$3&amp;" hours",""))))&amp;IF(NOT(ISNUMBER($U319)),"; no date",IF($U319&gt;TODAY(),"; date in the future",""))&amp;IF(AND($AE319&lt;&gt;"",ISNUMBER($U319)),IF(COUNTIFS($AE$2:$AE$1001,$AE319,$U$2:$U$1001,$U319,$Y$2:$Y$1001,$Y319)&gt;1,"; possible duplicate",""),""))="","OK",MID(IF($AE319="","; no name or email","")&amp;IF(IFERROR(TRIM(INDEX($A319:$P319,MATCH(Settings!$B$13,$A$1:$P$1,0))&amp;""),"")="","; no hours",IF(NOT(ISNUMBER($AA319)),"; hours not a number",IF($AA319&lt;=0,"; hours zero or less",IF(AND(ISNUMBER(Settings!$D$3),$AA319&gt;Settings!$D$3),"; over "&amp;Settings!$D$3&amp;" hours",""))))&amp;IF(NOT(ISNUMBER($U319)),"; no date",IF($U319&gt;TODAY(),"; date in the future",""))&amp;IF(AND($AE319&lt;&gt;"",ISNUMBER($U319)),IF(COUNTIFS($AE$2:$AE$1001,$AE319,$U$2:$U$1001,$U319,$Y$2:$Y$1001,$Y319)&gt;1,"; possible duplicate",""),""),3,300)))</f>
        <v/>
      </c>
      <c r="AE319" s="26">
        <f>IF(IFERROR(TRIM(INDEX($A319:$P319,MATCH(Settings!$B$11,$A$1:$P$1,0))&amp;""),"")&lt;&gt;"",LOWER(IFERROR(TRIM(INDEX($A319:$P319,MATCH(Settings!$B$11,$A$1:$P$1,0))&amp;""),"")),LOWER(IFERROR(TRIM(INDEX($A319:$P319,MATCH(Settings!$B$10,$A$1:$P$1,0))&amp;""),"")))</f>
        <v/>
      </c>
      <c r="AF319" s="26">
        <f>IF($AE319="","",IF(COUNTIF($AE$2:$AE319,$AE319)=1,MAX($AF$1:$AF318)+1,""))</f>
        <v/>
      </c>
      <c r="AG319" s="26">
        <f>IF(OR($AE319="",NOT(ISNUMBER($V319))),"",IF(COUNTIFS($AE$2:$AE319,$AE319,$V$2:$V319,$V319)=1,1,0))</f>
        <v/>
      </c>
      <c r="AH319" s="26">
        <f>IF(ISNUMBER($U319),$U319,0)</f>
        <v/>
      </c>
    </row>
    <row r="320">
      <c r="R320" s="27" t="n"/>
      <c r="S320" s="27" t="n"/>
      <c r="U320" s="21">
        <f>IF(ISNUMBER(IFERROR(IF(TRIM(INDEX($A320:$P320,MATCH(Settings!$B$9,$A$1:$P$1,0))&amp;"")="","",IF(ISNUMBER(INDEX($A320:$P320,MATCH(Settings!$B$9,$A$1:$P$1,0))),INT(INDEX($A320:$P320,MATCH(Settings!$B$9,$A$1:$P$1,0))),DATE(VALUE(LEFT(INDEX($A320:$P320,MATCH(Settings!$B$9,$A$1:$P$1,0)),4)),VALUE(MID(INDEX($A320:$P320,MATCH(Settings!$B$9,$A$1:$P$1,0)),6,2)),VALUE(MID(INDEX($A320:$P320,MATCH(Settings!$B$9,$A$1:$P$1,0)),9,2))))),"")),IFERROR(IF(TRIM(INDEX($A320:$P320,MATCH(Settings!$B$9,$A$1:$P$1,0))&amp;"")="","",IF(ISNUMBER(INDEX($A320:$P320,MATCH(Settings!$B$9,$A$1:$P$1,0))),INT(INDEX($A320:$P320,MATCH(Settings!$B$9,$A$1:$P$1,0))),DATE(VALUE(LEFT(INDEX($A320:$P320,MATCH(Settings!$B$9,$A$1:$P$1,0)),4)),VALUE(MID(INDEX($A320:$P320,MATCH(Settings!$B$9,$A$1:$P$1,0)),6,2)),VALUE(MID(INDEX($A320:$P320,MATCH(Settings!$B$9,$A$1:$P$1,0)),9,2))))),""),IFERROR(INT(IFERROR(IF(ISNUMBER(INDEX($A320:$P320,MATCH(Settings!$B$8,$A$1:$P$1,0))),INDEX($A320:$P320,MATCH(Settings!$B$8,$A$1:$P$1,0)),DATE(VALUE(LEFT(IFERROR(TRIM(INDEX($A320:$P320,MATCH(Settings!$B$8,$A$1:$P$1,0))&amp;""),""),4)),VALUE(MID(IFERROR(TRIM(INDEX($A320:$P320,MATCH(Settings!$B$8,$A$1:$P$1,0))&amp;""),""),6,2)),VALUE(MID(IFERROR(TRIM(INDEX($A320:$P320,MATCH(Settings!$B$8,$A$1:$P$1,0))&amp;""),""),9,2)))+TIME(VALUE(MID(IFERROR(TRIM(INDEX($A320:$P320,MATCH(Settings!$B$8,$A$1:$P$1,0))&amp;""),""),12,2)),VALUE(MID(IFERROR(TRIM(INDEX($A320:$P320,MATCH(Settings!$B$8,$A$1:$P$1,0))&amp;""),""),15,2)),VALUE(MID(IFERROR(TRIM(INDEX($A320:$P320,MATCH(Settings!$B$8,$A$1:$P$1,0))&amp;""),""),18,2)))),"")),""))</f>
        <v/>
      </c>
      <c r="V320" s="22">
        <f>IF(ISNUMBER($U320),DATE(YEAR($U320),MONTH($U320),1),"")</f>
        <v/>
      </c>
      <c r="W320" s="23">
        <f>IF(IFERROR(TRIM(INDEX($A320:$P320,MATCH(Settings!$B$10,$A$1:$P$1,0))&amp;""),"")&lt;&gt;"",IFERROR(TRIM(INDEX($A320:$P320,MATCH(Settings!$B$10,$A$1:$P$1,0))&amp;""),""),IFERROR(TRIM(INDEX($A320:$P320,MATCH(Settings!$B$11,$A$1:$P$1,0))&amp;""),""))</f>
        <v/>
      </c>
      <c r="X320" s="23">
        <f>IFERROR(TRIM(INDEX($A320:$P320,MATCH(Settings!$B$11,$A$1:$P$1,0))&amp;""),"")</f>
        <v/>
      </c>
      <c r="Y320" s="23">
        <f>IFERROR(TRIM(INDEX($A320:$P320,MATCH(Settings!$B$12,$A$1:$P$1,0))&amp;""),"")</f>
        <v/>
      </c>
      <c r="Z320" s="23">
        <f>IFERROR(TRIM(INDEX($A320:$P320,MATCH(Settings!$B$15,$A$1:$P$1,0))&amp;""),"")</f>
        <v/>
      </c>
      <c r="AA320" s="24">
        <f>IFERROR(IF(TRIM(INDEX($A320:$P320,MATCH(Settings!$B$13,$A$1:$P$1,0))&amp;"")="","",VALUE(TRIM(INDEX($A320:$P320,MATCH(Settings!$B$13,$A$1:$P$1,0))&amp;""))),"")</f>
        <v/>
      </c>
      <c r="AB320" s="24">
        <f>IF(NOT(ISNUMBER($AA320)),"",IF(TRIM($R320&amp;"")="Yes",$AA320,0))</f>
        <v/>
      </c>
      <c r="AC320" s="25">
        <f>IF(OR(NOT(ISNUMBER($AB320)),NOT(ISNUMBER(Settings!$D$2))),"",$AB320*Settings!$D$2)</f>
        <v/>
      </c>
      <c r="AD320" s="23">
        <f>IF(AND($AE320="",IFERROR(TRIM(INDEX($A320:$P320,MATCH(Settings!$B$13,$A$1:$P$1,0))&amp;""),"")=""),"",IF((IF($AE320="","; no name or email","")&amp;IF(IFERROR(TRIM(INDEX($A320:$P320,MATCH(Settings!$B$13,$A$1:$P$1,0))&amp;""),"")="","; no hours",IF(NOT(ISNUMBER($AA320)),"; hours not a number",IF($AA320&lt;=0,"; hours zero or less",IF(AND(ISNUMBER(Settings!$D$3),$AA320&gt;Settings!$D$3),"; over "&amp;Settings!$D$3&amp;" hours",""))))&amp;IF(NOT(ISNUMBER($U320)),"; no date",IF($U320&gt;TODAY(),"; date in the future",""))&amp;IF(AND($AE320&lt;&gt;"",ISNUMBER($U320)),IF(COUNTIFS($AE$2:$AE$1001,$AE320,$U$2:$U$1001,$U320,$Y$2:$Y$1001,$Y320)&gt;1,"; possible duplicate",""),""))="","OK",MID(IF($AE320="","; no name or email","")&amp;IF(IFERROR(TRIM(INDEX($A320:$P320,MATCH(Settings!$B$13,$A$1:$P$1,0))&amp;""),"")="","; no hours",IF(NOT(ISNUMBER($AA320)),"; hours not a number",IF($AA320&lt;=0,"; hours zero or less",IF(AND(ISNUMBER(Settings!$D$3),$AA320&gt;Settings!$D$3),"; over "&amp;Settings!$D$3&amp;" hours",""))))&amp;IF(NOT(ISNUMBER($U320)),"; no date",IF($U320&gt;TODAY(),"; date in the future",""))&amp;IF(AND($AE320&lt;&gt;"",ISNUMBER($U320)),IF(COUNTIFS($AE$2:$AE$1001,$AE320,$U$2:$U$1001,$U320,$Y$2:$Y$1001,$Y320)&gt;1,"; possible duplicate",""),""),3,300)))</f>
        <v/>
      </c>
      <c r="AE320" s="26">
        <f>IF(IFERROR(TRIM(INDEX($A320:$P320,MATCH(Settings!$B$11,$A$1:$P$1,0))&amp;""),"")&lt;&gt;"",LOWER(IFERROR(TRIM(INDEX($A320:$P320,MATCH(Settings!$B$11,$A$1:$P$1,0))&amp;""),"")),LOWER(IFERROR(TRIM(INDEX($A320:$P320,MATCH(Settings!$B$10,$A$1:$P$1,0))&amp;""),"")))</f>
        <v/>
      </c>
      <c r="AF320" s="26">
        <f>IF($AE320="","",IF(COUNTIF($AE$2:$AE320,$AE320)=1,MAX($AF$1:$AF319)+1,""))</f>
        <v/>
      </c>
      <c r="AG320" s="26">
        <f>IF(OR($AE320="",NOT(ISNUMBER($V320))),"",IF(COUNTIFS($AE$2:$AE320,$AE320,$V$2:$V320,$V320)=1,1,0))</f>
        <v/>
      </c>
      <c r="AH320" s="26">
        <f>IF(ISNUMBER($U320),$U320,0)</f>
        <v/>
      </c>
    </row>
    <row r="321">
      <c r="R321" s="27" t="n"/>
      <c r="S321" s="27" t="n"/>
      <c r="U321" s="21">
        <f>IF(ISNUMBER(IFERROR(IF(TRIM(INDEX($A321:$P321,MATCH(Settings!$B$9,$A$1:$P$1,0))&amp;"")="","",IF(ISNUMBER(INDEX($A321:$P321,MATCH(Settings!$B$9,$A$1:$P$1,0))),INT(INDEX($A321:$P321,MATCH(Settings!$B$9,$A$1:$P$1,0))),DATE(VALUE(LEFT(INDEX($A321:$P321,MATCH(Settings!$B$9,$A$1:$P$1,0)),4)),VALUE(MID(INDEX($A321:$P321,MATCH(Settings!$B$9,$A$1:$P$1,0)),6,2)),VALUE(MID(INDEX($A321:$P321,MATCH(Settings!$B$9,$A$1:$P$1,0)),9,2))))),"")),IFERROR(IF(TRIM(INDEX($A321:$P321,MATCH(Settings!$B$9,$A$1:$P$1,0))&amp;"")="","",IF(ISNUMBER(INDEX($A321:$P321,MATCH(Settings!$B$9,$A$1:$P$1,0))),INT(INDEX($A321:$P321,MATCH(Settings!$B$9,$A$1:$P$1,0))),DATE(VALUE(LEFT(INDEX($A321:$P321,MATCH(Settings!$B$9,$A$1:$P$1,0)),4)),VALUE(MID(INDEX($A321:$P321,MATCH(Settings!$B$9,$A$1:$P$1,0)),6,2)),VALUE(MID(INDEX($A321:$P321,MATCH(Settings!$B$9,$A$1:$P$1,0)),9,2))))),""),IFERROR(INT(IFERROR(IF(ISNUMBER(INDEX($A321:$P321,MATCH(Settings!$B$8,$A$1:$P$1,0))),INDEX($A321:$P321,MATCH(Settings!$B$8,$A$1:$P$1,0)),DATE(VALUE(LEFT(IFERROR(TRIM(INDEX($A321:$P321,MATCH(Settings!$B$8,$A$1:$P$1,0))&amp;""),""),4)),VALUE(MID(IFERROR(TRIM(INDEX($A321:$P321,MATCH(Settings!$B$8,$A$1:$P$1,0))&amp;""),""),6,2)),VALUE(MID(IFERROR(TRIM(INDEX($A321:$P321,MATCH(Settings!$B$8,$A$1:$P$1,0))&amp;""),""),9,2)))+TIME(VALUE(MID(IFERROR(TRIM(INDEX($A321:$P321,MATCH(Settings!$B$8,$A$1:$P$1,0))&amp;""),""),12,2)),VALUE(MID(IFERROR(TRIM(INDEX($A321:$P321,MATCH(Settings!$B$8,$A$1:$P$1,0))&amp;""),""),15,2)),VALUE(MID(IFERROR(TRIM(INDEX($A321:$P321,MATCH(Settings!$B$8,$A$1:$P$1,0))&amp;""),""),18,2)))),"")),""))</f>
        <v/>
      </c>
      <c r="V321" s="22">
        <f>IF(ISNUMBER($U321),DATE(YEAR($U321),MONTH($U321),1),"")</f>
        <v/>
      </c>
      <c r="W321" s="23">
        <f>IF(IFERROR(TRIM(INDEX($A321:$P321,MATCH(Settings!$B$10,$A$1:$P$1,0))&amp;""),"")&lt;&gt;"",IFERROR(TRIM(INDEX($A321:$P321,MATCH(Settings!$B$10,$A$1:$P$1,0))&amp;""),""),IFERROR(TRIM(INDEX($A321:$P321,MATCH(Settings!$B$11,$A$1:$P$1,0))&amp;""),""))</f>
        <v/>
      </c>
      <c r="X321" s="23">
        <f>IFERROR(TRIM(INDEX($A321:$P321,MATCH(Settings!$B$11,$A$1:$P$1,0))&amp;""),"")</f>
        <v/>
      </c>
      <c r="Y321" s="23">
        <f>IFERROR(TRIM(INDEX($A321:$P321,MATCH(Settings!$B$12,$A$1:$P$1,0))&amp;""),"")</f>
        <v/>
      </c>
      <c r="Z321" s="23">
        <f>IFERROR(TRIM(INDEX($A321:$P321,MATCH(Settings!$B$15,$A$1:$P$1,0))&amp;""),"")</f>
        <v/>
      </c>
      <c r="AA321" s="24">
        <f>IFERROR(IF(TRIM(INDEX($A321:$P321,MATCH(Settings!$B$13,$A$1:$P$1,0))&amp;"")="","",VALUE(TRIM(INDEX($A321:$P321,MATCH(Settings!$B$13,$A$1:$P$1,0))&amp;""))),"")</f>
        <v/>
      </c>
      <c r="AB321" s="24">
        <f>IF(NOT(ISNUMBER($AA321)),"",IF(TRIM($R321&amp;"")="Yes",$AA321,0))</f>
        <v/>
      </c>
      <c r="AC321" s="25">
        <f>IF(OR(NOT(ISNUMBER($AB321)),NOT(ISNUMBER(Settings!$D$2))),"",$AB321*Settings!$D$2)</f>
        <v/>
      </c>
      <c r="AD321" s="23">
        <f>IF(AND($AE321="",IFERROR(TRIM(INDEX($A321:$P321,MATCH(Settings!$B$13,$A$1:$P$1,0))&amp;""),"")=""),"",IF((IF($AE321="","; no name or email","")&amp;IF(IFERROR(TRIM(INDEX($A321:$P321,MATCH(Settings!$B$13,$A$1:$P$1,0))&amp;""),"")="","; no hours",IF(NOT(ISNUMBER($AA321)),"; hours not a number",IF($AA321&lt;=0,"; hours zero or less",IF(AND(ISNUMBER(Settings!$D$3),$AA321&gt;Settings!$D$3),"; over "&amp;Settings!$D$3&amp;" hours",""))))&amp;IF(NOT(ISNUMBER($U321)),"; no date",IF($U321&gt;TODAY(),"; date in the future",""))&amp;IF(AND($AE321&lt;&gt;"",ISNUMBER($U321)),IF(COUNTIFS($AE$2:$AE$1001,$AE321,$U$2:$U$1001,$U321,$Y$2:$Y$1001,$Y321)&gt;1,"; possible duplicate",""),""))="","OK",MID(IF($AE321="","; no name or email","")&amp;IF(IFERROR(TRIM(INDEX($A321:$P321,MATCH(Settings!$B$13,$A$1:$P$1,0))&amp;""),"")="","; no hours",IF(NOT(ISNUMBER($AA321)),"; hours not a number",IF($AA321&lt;=0,"; hours zero or less",IF(AND(ISNUMBER(Settings!$D$3),$AA321&gt;Settings!$D$3),"; over "&amp;Settings!$D$3&amp;" hours",""))))&amp;IF(NOT(ISNUMBER($U321)),"; no date",IF($U321&gt;TODAY(),"; date in the future",""))&amp;IF(AND($AE321&lt;&gt;"",ISNUMBER($U321)),IF(COUNTIFS($AE$2:$AE$1001,$AE321,$U$2:$U$1001,$U321,$Y$2:$Y$1001,$Y321)&gt;1,"; possible duplicate",""),""),3,300)))</f>
        <v/>
      </c>
      <c r="AE321" s="26">
        <f>IF(IFERROR(TRIM(INDEX($A321:$P321,MATCH(Settings!$B$11,$A$1:$P$1,0))&amp;""),"")&lt;&gt;"",LOWER(IFERROR(TRIM(INDEX($A321:$P321,MATCH(Settings!$B$11,$A$1:$P$1,0))&amp;""),"")),LOWER(IFERROR(TRIM(INDEX($A321:$P321,MATCH(Settings!$B$10,$A$1:$P$1,0))&amp;""),"")))</f>
        <v/>
      </c>
      <c r="AF321" s="26">
        <f>IF($AE321="","",IF(COUNTIF($AE$2:$AE321,$AE321)=1,MAX($AF$1:$AF320)+1,""))</f>
        <v/>
      </c>
      <c r="AG321" s="26">
        <f>IF(OR($AE321="",NOT(ISNUMBER($V321))),"",IF(COUNTIFS($AE$2:$AE321,$AE321,$V$2:$V321,$V321)=1,1,0))</f>
        <v/>
      </c>
      <c r="AH321" s="26">
        <f>IF(ISNUMBER($U321),$U321,0)</f>
        <v/>
      </c>
    </row>
    <row r="322">
      <c r="R322" s="27" t="n"/>
      <c r="S322" s="27" t="n"/>
      <c r="U322" s="21">
        <f>IF(ISNUMBER(IFERROR(IF(TRIM(INDEX($A322:$P322,MATCH(Settings!$B$9,$A$1:$P$1,0))&amp;"")="","",IF(ISNUMBER(INDEX($A322:$P322,MATCH(Settings!$B$9,$A$1:$P$1,0))),INT(INDEX($A322:$P322,MATCH(Settings!$B$9,$A$1:$P$1,0))),DATE(VALUE(LEFT(INDEX($A322:$P322,MATCH(Settings!$B$9,$A$1:$P$1,0)),4)),VALUE(MID(INDEX($A322:$P322,MATCH(Settings!$B$9,$A$1:$P$1,0)),6,2)),VALUE(MID(INDEX($A322:$P322,MATCH(Settings!$B$9,$A$1:$P$1,0)),9,2))))),"")),IFERROR(IF(TRIM(INDEX($A322:$P322,MATCH(Settings!$B$9,$A$1:$P$1,0))&amp;"")="","",IF(ISNUMBER(INDEX($A322:$P322,MATCH(Settings!$B$9,$A$1:$P$1,0))),INT(INDEX($A322:$P322,MATCH(Settings!$B$9,$A$1:$P$1,0))),DATE(VALUE(LEFT(INDEX($A322:$P322,MATCH(Settings!$B$9,$A$1:$P$1,0)),4)),VALUE(MID(INDEX($A322:$P322,MATCH(Settings!$B$9,$A$1:$P$1,0)),6,2)),VALUE(MID(INDEX($A322:$P322,MATCH(Settings!$B$9,$A$1:$P$1,0)),9,2))))),""),IFERROR(INT(IFERROR(IF(ISNUMBER(INDEX($A322:$P322,MATCH(Settings!$B$8,$A$1:$P$1,0))),INDEX($A322:$P322,MATCH(Settings!$B$8,$A$1:$P$1,0)),DATE(VALUE(LEFT(IFERROR(TRIM(INDEX($A322:$P322,MATCH(Settings!$B$8,$A$1:$P$1,0))&amp;""),""),4)),VALUE(MID(IFERROR(TRIM(INDEX($A322:$P322,MATCH(Settings!$B$8,$A$1:$P$1,0))&amp;""),""),6,2)),VALUE(MID(IFERROR(TRIM(INDEX($A322:$P322,MATCH(Settings!$B$8,$A$1:$P$1,0))&amp;""),""),9,2)))+TIME(VALUE(MID(IFERROR(TRIM(INDEX($A322:$P322,MATCH(Settings!$B$8,$A$1:$P$1,0))&amp;""),""),12,2)),VALUE(MID(IFERROR(TRIM(INDEX($A322:$P322,MATCH(Settings!$B$8,$A$1:$P$1,0))&amp;""),""),15,2)),VALUE(MID(IFERROR(TRIM(INDEX($A322:$P322,MATCH(Settings!$B$8,$A$1:$P$1,0))&amp;""),""),18,2)))),"")),""))</f>
        <v/>
      </c>
      <c r="V322" s="22">
        <f>IF(ISNUMBER($U322),DATE(YEAR($U322),MONTH($U322),1),"")</f>
        <v/>
      </c>
      <c r="W322" s="23">
        <f>IF(IFERROR(TRIM(INDEX($A322:$P322,MATCH(Settings!$B$10,$A$1:$P$1,0))&amp;""),"")&lt;&gt;"",IFERROR(TRIM(INDEX($A322:$P322,MATCH(Settings!$B$10,$A$1:$P$1,0))&amp;""),""),IFERROR(TRIM(INDEX($A322:$P322,MATCH(Settings!$B$11,$A$1:$P$1,0))&amp;""),""))</f>
        <v/>
      </c>
      <c r="X322" s="23">
        <f>IFERROR(TRIM(INDEX($A322:$P322,MATCH(Settings!$B$11,$A$1:$P$1,0))&amp;""),"")</f>
        <v/>
      </c>
      <c r="Y322" s="23">
        <f>IFERROR(TRIM(INDEX($A322:$P322,MATCH(Settings!$B$12,$A$1:$P$1,0))&amp;""),"")</f>
        <v/>
      </c>
      <c r="Z322" s="23">
        <f>IFERROR(TRIM(INDEX($A322:$P322,MATCH(Settings!$B$15,$A$1:$P$1,0))&amp;""),"")</f>
        <v/>
      </c>
      <c r="AA322" s="24">
        <f>IFERROR(IF(TRIM(INDEX($A322:$P322,MATCH(Settings!$B$13,$A$1:$P$1,0))&amp;"")="","",VALUE(TRIM(INDEX($A322:$P322,MATCH(Settings!$B$13,$A$1:$P$1,0))&amp;""))),"")</f>
        <v/>
      </c>
      <c r="AB322" s="24">
        <f>IF(NOT(ISNUMBER($AA322)),"",IF(TRIM($R322&amp;"")="Yes",$AA322,0))</f>
        <v/>
      </c>
      <c r="AC322" s="25">
        <f>IF(OR(NOT(ISNUMBER($AB322)),NOT(ISNUMBER(Settings!$D$2))),"",$AB322*Settings!$D$2)</f>
        <v/>
      </c>
      <c r="AD322" s="23">
        <f>IF(AND($AE322="",IFERROR(TRIM(INDEX($A322:$P322,MATCH(Settings!$B$13,$A$1:$P$1,0))&amp;""),"")=""),"",IF((IF($AE322="","; no name or email","")&amp;IF(IFERROR(TRIM(INDEX($A322:$P322,MATCH(Settings!$B$13,$A$1:$P$1,0))&amp;""),"")="","; no hours",IF(NOT(ISNUMBER($AA322)),"; hours not a number",IF($AA322&lt;=0,"; hours zero or less",IF(AND(ISNUMBER(Settings!$D$3),$AA322&gt;Settings!$D$3),"; over "&amp;Settings!$D$3&amp;" hours",""))))&amp;IF(NOT(ISNUMBER($U322)),"; no date",IF($U322&gt;TODAY(),"; date in the future",""))&amp;IF(AND($AE322&lt;&gt;"",ISNUMBER($U322)),IF(COUNTIFS($AE$2:$AE$1001,$AE322,$U$2:$U$1001,$U322,$Y$2:$Y$1001,$Y322)&gt;1,"; possible duplicate",""),""))="","OK",MID(IF($AE322="","; no name or email","")&amp;IF(IFERROR(TRIM(INDEX($A322:$P322,MATCH(Settings!$B$13,$A$1:$P$1,0))&amp;""),"")="","; no hours",IF(NOT(ISNUMBER($AA322)),"; hours not a number",IF($AA322&lt;=0,"; hours zero or less",IF(AND(ISNUMBER(Settings!$D$3),$AA322&gt;Settings!$D$3),"; over "&amp;Settings!$D$3&amp;" hours",""))))&amp;IF(NOT(ISNUMBER($U322)),"; no date",IF($U322&gt;TODAY(),"; date in the future",""))&amp;IF(AND($AE322&lt;&gt;"",ISNUMBER($U322)),IF(COUNTIFS($AE$2:$AE$1001,$AE322,$U$2:$U$1001,$U322,$Y$2:$Y$1001,$Y322)&gt;1,"; possible duplicate",""),""),3,300)))</f>
        <v/>
      </c>
      <c r="AE322" s="26">
        <f>IF(IFERROR(TRIM(INDEX($A322:$P322,MATCH(Settings!$B$11,$A$1:$P$1,0))&amp;""),"")&lt;&gt;"",LOWER(IFERROR(TRIM(INDEX($A322:$P322,MATCH(Settings!$B$11,$A$1:$P$1,0))&amp;""),"")),LOWER(IFERROR(TRIM(INDEX($A322:$P322,MATCH(Settings!$B$10,$A$1:$P$1,0))&amp;""),"")))</f>
        <v/>
      </c>
      <c r="AF322" s="26">
        <f>IF($AE322="","",IF(COUNTIF($AE$2:$AE322,$AE322)=1,MAX($AF$1:$AF321)+1,""))</f>
        <v/>
      </c>
      <c r="AG322" s="26">
        <f>IF(OR($AE322="",NOT(ISNUMBER($V322))),"",IF(COUNTIFS($AE$2:$AE322,$AE322,$V$2:$V322,$V322)=1,1,0))</f>
        <v/>
      </c>
      <c r="AH322" s="26">
        <f>IF(ISNUMBER($U322),$U322,0)</f>
        <v/>
      </c>
    </row>
    <row r="323">
      <c r="R323" s="27" t="n"/>
      <c r="S323" s="27" t="n"/>
      <c r="U323" s="21">
        <f>IF(ISNUMBER(IFERROR(IF(TRIM(INDEX($A323:$P323,MATCH(Settings!$B$9,$A$1:$P$1,0))&amp;"")="","",IF(ISNUMBER(INDEX($A323:$P323,MATCH(Settings!$B$9,$A$1:$P$1,0))),INT(INDEX($A323:$P323,MATCH(Settings!$B$9,$A$1:$P$1,0))),DATE(VALUE(LEFT(INDEX($A323:$P323,MATCH(Settings!$B$9,$A$1:$P$1,0)),4)),VALUE(MID(INDEX($A323:$P323,MATCH(Settings!$B$9,$A$1:$P$1,0)),6,2)),VALUE(MID(INDEX($A323:$P323,MATCH(Settings!$B$9,$A$1:$P$1,0)),9,2))))),"")),IFERROR(IF(TRIM(INDEX($A323:$P323,MATCH(Settings!$B$9,$A$1:$P$1,0))&amp;"")="","",IF(ISNUMBER(INDEX($A323:$P323,MATCH(Settings!$B$9,$A$1:$P$1,0))),INT(INDEX($A323:$P323,MATCH(Settings!$B$9,$A$1:$P$1,0))),DATE(VALUE(LEFT(INDEX($A323:$P323,MATCH(Settings!$B$9,$A$1:$P$1,0)),4)),VALUE(MID(INDEX($A323:$P323,MATCH(Settings!$B$9,$A$1:$P$1,0)),6,2)),VALUE(MID(INDEX($A323:$P323,MATCH(Settings!$B$9,$A$1:$P$1,0)),9,2))))),""),IFERROR(INT(IFERROR(IF(ISNUMBER(INDEX($A323:$P323,MATCH(Settings!$B$8,$A$1:$P$1,0))),INDEX($A323:$P323,MATCH(Settings!$B$8,$A$1:$P$1,0)),DATE(VALUE(LEFT(IFERROR(TRIM(INDEX($A323:$P323,MATCH(Settings!$B$8,$A$1:$P$1,0))&amp;""),""),4)),VALUE(MID(IFERROR(TRIM(INDEX($A323:$P323,MATCH(Settings!$B$8,$A$1:$P$1,0))&amp;""),""),6,2)),VALUE(MID(IFERROR(TRIM(INDEX($A323:$P323,MATCH(Settings!$B$8,$A$1:$P$1,0))&amp;""),""),9,2)))+TIME(VALUE(MID(IFERROR(TRIM(INDEX($A323:$P323,MATCH(Settings!$B$8,$A$1:$P$1,0))&amp;""),""),12,2)),VALUE(MID(IFERROR(TRIM(INDEX($A323:$P323,MATCH(Settings!$B$8,$A$1:$P$1,0))&amp;""),""),15,2)),VALUE(MID(IFERROR(TRIM(INDEX($A323:$P323,MATCH(Settings!$B$8,$A$1:$P$1,0))&amp;""),""),18,2)))),"")),""))</f>
        <v/>
      </c>
      <c r="V323" s="22">
        <f>IF(ISNUMBER($U323),DATE(YEAR($U323),MONTH($U323),1),"")</f>
        <v/>
      </c>
      <c r="W323" s="23">
        <f>IF(IFERROR(TRIM(INDEX($A323:$P323,MATCH(Settings!$B$10,$A$1:$P$1,0))&amp;""),"")&lt;&gt;"",IFERROR(TRIM(INDEX($A323:$P323,MATCH(Settings!$B$10,$A$1:$P$1,0))&amp;""),""),IFERROR(TRIM(INDEX($A323:$P323,MATCH(Settings!$B$11,$A$1:$P$1,0))&amp;""),""))</f>
        <v/>
      </c>
      <c r="X323" s="23">
        <f>IFERROR(TRIM(INDEX($A323:$P323,MATCH(Settings!$B$11,$A$1:$P$1,0))&amp;""),"")</f>
        <v/>
      </c>
      <c r="Y323" s="23">
        <f>IFERROR(TRIM(INDEX($A323:$P323,MATCH(Settings!$B$12,$A$1:$P$1,0))&amp;""),"")</f>
        <v/>
      </c>
      <c r="Z323" s="23">
        <f>IFERROR(TRIM(INDEX($A323:$P323,MATCH(Settings!$B$15,$A$1:$P$1,0))&amp;""),"")</f>
        <v/>
      </c>
      <c r="AA323" s="24">
        <f>IFERROR(IF(TRIM(INDEX($A323:$P323,MATCH(Settings!$B$13,$A$1:$P$1,0))&amp;"")="","",VALUE(TRIM(INDEX($A323:$P323,MATCH(Settings!$B$13,$A$1:$P$1,0))&amp;""))),"")</f>
        <v/>
      </c>
      <c r="AB323" s="24">
        <f>IF(NOT(ISNUMBER($AA323)),"",IF(TRIM($R323&amp;"")="Yes",$AA323,0))</f>
        <v/>
      </c>
      <c r="AC323" s="25">
        <f>IF(OR(NOT(ISNUMBER($AB323)),NOT(ISNUMBER(Settings!$D$2))),"",$AB323*Settings!$D$2)</f>
        <v/>
      </c>
      <c r="AD323" s="23">
        <f>IF(AND($AE323="",IFERROR(TRIM(INDEX($A323:$P323,MATCH(Settings!$B$13,$A$1:$P$1,0))&amp;""),"")=""),"",IF((IF($AE323="","; no name or email","")&amp;IF(IFERROR(TRIM(INDEX($A323:$P323,MATCH(Settings!$B$13,$A$1:$P$1,0))&amp;""),"")="","; no hours",IF(NOT(ISNUMBER($AA323)),"; hours not a number",IF($AA323&lt;=0,"; hours zero or less",IF(AND(ISNUMBER(Settings!$D$3),$AA323&gt;Settings!$D$3),"; over "&amp;Settings!$D$3&amp;" hours",""))))&amp;IF(NOT(ISNUMBER($U323)),"; no date",IF($U323&gt;TODAY(),"; date in the future",""))&amp;IF(AND($AE323&lt;&gt;"",ISNUMBER($U323)),IF(COUNTIFS($AE$2:$AE$1001,$AE323,$U$2:$U$1001,$U323,$Y$2:$Y$1001,$Y323)&gt;1,"; possible duplicate",""),""))="","OK",MID(IF($AE323="","; no name or email","")&amp;IF(IFERROR(TRIM(INDEX($A323:$P323,MATCH(Settings!$B$13,$A$1:$P$1,0))&amp;""),"")="","; no hours",IF(NOT(ISNUMBER($AA323)),"; hours not a number",IF($AA323&lt;=0,"; hours zero or less",IF(AND(ISNUMBER(Settings!$D$3),$AA323&gt;Settings!$D$3),"; over "&amp;Settings!$D$3&amp;" hours",""))))&amp;IF(NOT(ISNUMBER($U323)),"; no date",IF($U323&gt;TODAY(),"; date in the future",""))&amp;IF(AND($AE323&lt;&gt;"",ISNUMBER($U323)),IF(COUNTIFS($AE$2:$AE$1001,$AE323,$U$2:$U$1001,$U323,$Y$2:$Y$1001,$Y323)&gt;1,"; possible duplicate",""),""),3,300)))</f>
        <v/>
      </c>
      <c r="AE323" s="26">
        <f>IF(IFERROR(TRIM(INDEX($A323:$P323,MATCH(Settings!$B$11,$A$1:$P$1,0))&amp;""),"")&lt;&gt;"",LOWER(IFERROR(TRIM(INDEX($A323:$P323,MATCH(Settings!$B$11,$A$1:$P$1,0))&amp;""),"")),LOWER(IFERROR(TRIM(INDEX($A323:$P323,MATCH(Settings!$B$10,$A$1:$P$1,0))&amp;""),"")))</f>
        <v/>
      </c>
      <c r="AF323" s="26">
        <f>IF($AE323="","",IF(COUNTIF($AE$2:$AE323,$AE323)=1,MAX($AF$1:$AF322)+1,""))</f>
        <v/>
      </c>
      <c r="AG323" s="26">
        <f>IF(OR($AE323="",NOT(ISNUMBER($V323))),"",IF(COUNTIFS($AE$2:$AE323,$AE323,$V$2:$V323,$V323)=1,1,0))</f>
        <v/>
      </c>
      <c r="AH323" s="26">
        <f>IF(ISNUMBER($U323),$U323,0)</f>
        <v/>
      </c>
    </row>
    <row r="324">
      <c r="R324" s="27" t="n"/>
      <c r="S324" s="27" t="n"/>
      <c r="U324" s="21">
        <f>IF(ISNUMBER(IFERROR(IF(TRIM(INDEX($A324:$P324,MATCH(Settings!$B$9,$A$1:$P$1,0))&amp;"")="","",IF(ISNUMBER(INDEX($A324:$P324,MATCH(Settings!$B$9,$A$1:$P$1,0))),INT(INDEX($A324:$P324,MATCH(Settings!$B$9,$A$1:$P$1,0))),DATE(VALUE(LEFT(INDEX($A324:$P324,MATCH(Settings!$B$9,$A$1:$P$1,0)),4)),VALUE(MID(INDEX($A324:$P324,MATCH(Settings!$B$9,$A$1:$P$1,0)),6,2)),VALUE(MID(INDEX($A324:$P324,MATCH(Settings!$B$9,$A$1:$P$1,0)),9,2))))),"")),IFERROR(IF(TRIM(INDEX($A324:$P324,MATCH(Settings!$B$9,$A$1:$P$1,0))&amp;"")="","",IF(ISNUMBER(INDEX($A324:$P324,MATCH(Settings!$B$9,$A$1:$P$1,0))),INT(INDEX($A324:$P324,MATCH(Settings!$B$9,$A$1:$P$1,0))),DATE(VALUE(LEFT(INDEX($A324:$P324,MATCH(Settings!$B$9,$A$1:$P$1,0)),4)),VALUE(MID(INDEX($A324:$P324,MATCH(Settings!$B$9,$A$1:$P$1,0)),6,2)),VALUE(MID(INDEX($A324:$P324,MATCH(Settings!$B$9,$A$1:$P$1,0)),9,2))))),""),IFERROR(INT(IFERROR(IF(ISNUMBER(INDEX($A324:$P324,MATCH(Settings!$B$8,$A$1:$P$1,0))),INDEX($A324:$P324,MATCH(Settings!$B$8,$A$1:$P$1,0)),DATE(VALUE(LEFT(IFERROR(TRIM(INDEX($A324:$P324,MATCH(Settings!$B$8,$A$1:$P$1,0))&amp;""),""),4)),VALUE(MID(IFERROR(TRIM(INDEX($A324:$P324,MATCH(Settings!$B$8,$A$1:$P$1,0))&amp;""),""),6,2)),VALUE(MID(IFERROR(TRIM(INDEX($A324:$P324,MATCH(Settings!$B$8,$A$1:$P$1,0))&amp;""),""),9,2)))+TIME(VALUE(MID(IFERROR(TRIM(INDEX($A324:$P324,MATCH(Settings!$B$8,$A$1:$P$1,0))&amp;""),""),12,2)),VALUE(MID(IFERROR(TRIM(INDEX($A324:$P324,MATCH(Settings!$B$8,$A$1:$P$1,0))&amp;""),""),15,2)),VALUE(MID(IFERROR(TRIM(INDEX($A324:$P324,MATCH(Settings!$B$8,$A$1:$P$1,0))&amp;""),""),18,2)))),"")),""))</f>
        <v/>
      </c>
      <c r="V324" s="22">
        <f>IF(ISNUMBER($U324),DATE(YEAR($U324),MONTH($U324),1),"")</f>
        <v/>
      </c>
      <c r="W324" s="23">
        <f>IF(IFERROR(TRIM(INDEX($A324:$P324,MATCH(Settings!$B$10,$A$1:$P$1,0))&amp;""),"")&lt;&gt;"",IFERROR(TRIM(INDEX($A324:$P324,MATCH(Settings!$B$10,$A$1:$P$1,0))&amp;""),""),IFERROR(TRIM(INDEX($A324:$P324,MATCH(Settings!$B$11,$A$1:$P$1,0))&amp;""),""))</f>
        <v/>
      </c>
      <c r="X324" s="23">
        <f>IFERROR(TRIM(INDEX($A324:$P324,MATCH(Settings!$B$11,$A$1:$P$1,0))&amp;""),"")</f>
        <v/>
      </c>
      <c r="Y324" s="23">
        <f>IFERROR(TRIM(INDEX($A324:$P324,MATCH(Settings!$B$12,$A$1:$P$1,0))&amp;""),"")</f>
        <v/>
      </c>
      <c r="Z324" s="23">
        <f>IFERROR(TRIM(INDEX($A324:$P324,MATCH(Settings!$B$15,$A$1:$P$1,0))&amp;""),"")</f>
        <v/>
      </c>
      <c r="AA324" s="24">
        <f>IFERROR(IF(TRIM(INDEX($A324:$P324,MATCH(Settings!$B$13,$A$1:$P$1,0))&amp;"")="","",VALUE(TRIM(INDEX($A324:$P324,MATCH(Settings!$B$13,$A$1:$P$1,0))&amp;""))),"")</f>
        <v/>
      </c>
      <c r="AB324" s="24">
        <f>IF(NOT(ISNUMBER($AA324)),"",IF(TRIM($R324&amp;"")="Yes",$AA324,0))</f>
        <v/>
      </c>
      <c r="AC324" s="25">
        <f>IF(OR(NOT(ISNUMBER($AB324)),NOT(ISNUMBER(Settings!$D$2))),"",$AB324*Settings!$D$2)</f>
        <v/>
      </c>
      <c r="AD324" s="23">
        <f>IF(AND($AE324="",IFERROR(TRIM(INDEX($A324:$P324,MATCH(Settings!$B$13,$A$1:$P$1,0))&amp;""),"")=""),"",IF((IF($AE324="","; no name or email","")&amp;IF(IFERROR(TRIM(INDEX($A324:$P324,MATCH(Settings!$B$13,$A$1:$P$1,0))&amp;""),"")="","; no hours",IF(NOT(ISNUMBER($AA324)),"; hours not a number",IF($AA324&lt;=0,"; hours zero or less",IF(AND(ISNUMBER(Settings!$D$3),$AA324&gt;Settings!$D$3),"; over "&amp;Settings!$D$3&amp;" hours",""))))&amp;IF(NOT(ISNUMBER($U324)),"; no date",IF($U324&gt;TODAY(),"; date in the future",""))&amp;IF(AND($AE324&lt;&gt;"",ISNUMBER($U324)),IF(COUNTIFS($AE$2:$AE$1001,$AE324,$U$2:$U$1001,$U324,$Y$2:$Y$1001,$Y324)&gt;1,"; possible duplicate",""),""))="","OK",MID(IF($AE324="","; no name or email","")&amp;IF(IFERROR(TRIM(INDEX($A324:$P324,MATCH(Settings!$B$13,$A$1:$P$1,0))&amp;""),"")="","; no hours",IF(NOT(ISNUMBER($AA324)),"; hours not a number",IF($AA324&lt;=0,"; hours zero or less",IF(AND(ISNUMBER(Settings!$D$3),$AA324&gt;Settings!$D$3),"; over "&amp;Settings!$D$3&amp;" hours",""))))&amp;IF(NOT(ISNUMBER($U324)),"; no date",IF($U324&gt;TODAY(),"; date in the future",""))&amp;IF(AND($AE324&lt;&gt;"",ISNUMBER($U324)),IF(COUNTIFS($AE$2:$AE$1001,$AE324,$U$2:$U$1001,$U324,$Y$2:$Y$1001,$Y324)&gt;1,"; possible duplicate",""),""),3,300)))</f>
        <v/>
      </c>
      <c r="AE324" s="26">
        <f>IF(IFERROR(TRIM(INDEX($A324:$P324,MATCH(Settings!$B$11,$A$1:$P$1,0))&amp;""),"")&lt;&gt;"",LOWER(IFERROR(TRIM(INDEX($A324:$P324,MATCH(Settings!$B$11,$A$1:$P$1,0))&amp;""),"")),LOWER(IFERROR(TRIM(INDEX($A324:$P324,MATCH(Settings!$B$10,$A$1:$P$1,0))&amp;""),"")))</f>
        <v/>
      </c>
      <c r="AF324" s="26">
        <f>IF($AE324="","",IF(COUNTIF($AE$2:$AE324,$AE324)=1,MAX($AF$1:$AF323)+1,""))</f>
        <v/>
      </c>
      <c r="AG324" s="26">
        <f>IF(OR($AE324="",NOT(ISNUMBER($V324))),"",IF(COUNTIFS($AE$2:$AE324,$AE324,$V$2:$V324,$V324)=1,1,0))</f>
        <v/>
      </c>
      <c r="AH324" s="26">
        <f>IF(ISNUMBER($U324),$U324,0)</f>
        <v/>
      </c>
    </row>
    <row r="325">
      <c r="R325" s="27" t="n"/>
      <c r="S325" s="27" t="n"/>
      <c r="U325" s="21">
        <f>IF(ISNUMBER(IFERROR(IF(TRIM(INDEX($A325:$P325,MATCH(Settings!$B$9,$A$1:$P$1,0))&amp;"")="","",IF(ISNUMBER(INDEX($A325:$P325,MATCH(Settings!$B$9,$A$1:$P$1,0))),INT(INDEX($A325:$P325,MATCH(Settings!$B$9,$A$1:$P$1,0))),DATE(VALUE(LEFT(INDEX($A325:$P325,MATCH(Settings!$B$9,$A$1:$P$1,0)),4)),VALUE(MID(INDEX($A325:$P325,MATCH(Settings!$B$9,$A$1:$P$1,0)),6,2)),VALUE(MID(INDEX($A325:$P325,MATCH(Settings!$B$9,$A$1:$P$1,0)),9,2))))),"")),IFERROR(IF(TRIM(INDEX($A325:$P325,MATCH(Settings!$B$9,$A$1:$P$1,0))&amp;"")="","",IF(ISNUMBER(INDEX($A325:$P325,MATCH(Settings!$B$9,$A$1:$P$1,0))),INT(INDEX($A325:$P325,MATCH(Settings!$B$9,$A$1:$P$1,0))),DATE(VALUE(LEFT(INDEX($A325:$P325,MATCH(Settings!$B$9,$A$1:$P$1,0)),4)),VALUE(MID(INDEX($A325:$P325,MATCH(Settings!$B$9,$A$1:$P$1,0)),6,2)),VALUE(MID(INDEX($A325:$P325,MATCH(Settings!$B$9,$A$1:$P$1,0)),9,2))))),""),IFERROR(INT(IFERROR(IF(ISNUMBER(INDEX($A325:$P325,MATCH(Settings!$B$8,$A$1:$P$1,0))),INDEX($A325:$P325,MATCH(Settings!$B$8,$A$1:$P$1,0)),DATE(VALUE(LEFT(IFERROR(TRIM(INDEX($A325:$P325,MATCH(Settings!$B$8,$A$1:$P$1,0))&amp;""),""),4)),VALUE(MID(IFERROR(TRIM(INDEX($A325:$P325,MATCH(Settings!$B$8,$A$1:$P$1,0))&amp;""),""),6,2)),VALUE(MID(IFERROR(TRIM(INDEX($A325:$P325,MATCH(Settings!$B$8,$A$1:$P$1,0))&amp;""),""),9,2)))+TIME(VALUE(MID(IFERROR(TRIM(INDEX($A325:$P325,MATCH(Settings!$B$8,$A$1:$P$1,0))&amp;""),""),12,2)),VALUE(MID(IFERROR(TRIM(INDEX($A325:$P325,MATCH(Settings!$B$8,$A$1:$P$1,0))&amp;""),""),15,2)),VALUE(MID(IFERROR(TRIM(INDEX($A325:$P325,MATCH(Settings!$B$8,$A$1:$P$1,0))&amp;""),""),18,2)))),"")),""))</f>
        <v/>
      </c>
      <c r="V325" s="22">
        <f>IF(ISNUMBER($U325),DATE(YEAR($U325),MONTH($U325),1),"")</f>
        <v/>
      </c>
      <c r="W325" s="23">
        <f>IF(IFERROR(TRIM(INDEX($A325:$P325,MATCH(Settings!$B$10,$A$1:$P$1,0))&amp;""),"")&lt;&gt;"",IFERROR(TRIM(INDEX($A325:$P325,MATCH(Settings!$B$10,$A$1:$P$1,0))&amp;""),""),IFERROR(TRIM(INDEX($A325:$P325,MATCH(Settings!$B$11,$A$1:$P$1,0))&amp;""),""))</f>
        <v/>
      </c>
      <c r="X325" s="23">
        <f>IFERROR(TRIM(INDEX($A325:$P325,MATCH(Settings!$B$11,$A$1:$P$1,0))&amp;""),"")</f>
        <v/>
      </c>
      <c r="Y325" s="23">
        <f>IFERROR(TRIM(INDEX($A325:$P325,MATCH(Settings!$B$12,$A$1:$P$1,0))&amp;""),"")</f>
        <v/>
      </c>
      <c r="Z325" s="23">
        <f>IFERROR(TRIM(INDEX($A325:$P325,MATCH(Settings!$B$15,$A$1:$P$1,0))&amp;""),"")</f>
        <v/>
      </c>
      <c r="AA325" s="24">
        <f>IFERROR(IF(TRIM(INDEX($A325:$P325,MATCH(Settings!$B$13,$A$1:$P$1,0))&amp;"")="","",VALUE(TRIM(INDEX($A325:$P325,MATCH(Settings!$B$13,$A$1:$P$1,0))&amp;""))),"")</f>
        <v/>
      </c>
      <c r="AB325" s="24">
        <f>IF(NOT(ISNUMBER($AA325)),"",IF(TRIM($R325&amp;"")="Yes",$AA325,0))</f>
        <v/>
      </c>
      <c r="AC325" s="25">
        <f>IF(OR(NOT(ISNUMBER($AB325)),NOT(ISNUMBER(Settings!$D$2))),"",$AB325*Settings!$D$2)</f>
        <v/>
      </c>
      <c r="AD325" s="23">
        <f>IF(AND($AE325="",IFERROR(TRIM(INDEX($A325:$P325,MATCH(Settings!$B$13,$A$1:$P$1,0))&amp;""),"")=""),"",IF((IF($AE325="","; no name or email","")&amp;IF(IFERROR(TRIM(INDEX($A325:$P325,MATCH(Settings!$B$13,$A$1:$P$1,0))&amp;""),"")="","; no hours",IF(NOT(ISNUMBER($AA325)),"; hours not a number",IF($AA325&lt;=0,"; hours zero or less",IF(AND(ISNUMBER(Settings!$D$3),$AA325&gt;Settings!$D$3),"; over "&amp;Settings!$D$3&amp;" hours",""))))&amp;IF(NOT(ISNUMBER($U325)),"; no date",IF($U325&gt;TODAY(),"; date in the future",""))&amp;IF(AND($AE325&lt;&gt;"",ISNUMBER($U325)),IF(COUNTIFS($AE$2:$AE$1001,$AE325,$U$2:$U$1001,$U325,$Y$2:$Y$1001,$Y325)&gt;1,"; possible duplicate",""),""))="","OK",MID(IF($AE325="","; no name or email","")&amp;IF(IFERROR(TRIM(INDEX($A325:$P325,MATCH(Settings!$B$13,$A$1:$P$1,0))&amp;""),"")="","; no hours",IF(NOT(ISNUMBER($AA325)),"; hours not a number",IF($AA325&lt;=0,"; hours zero or less",IF(AND(ISNUMBER(Settings!$D$3),$AA325&gt;Settings!$D$3),"; over "&amp;Settings!$D$3&amp;" hours",""))))&amp;IF(NOT(ISNUMBER($U325)),"; no date",IF($U325&gt;TODAY(),"; date in the future",""))&amp;IF(AND($AE325&lt;&gt;"",ISNUMBER($U325)),IF(COUNTIFS($AE$2:$AE$1001,$AE325,$U$2:$U$1001,$U325,$Y$2:$Y$1001,$Y325)&gt;1,"; possible duplicate",""),""),3,300)))</f>
        <v/>
      </c>
      <c r="AE325" s="26">
        <f>IF(IFERROR(TRIM(INDEX($A325:$P325,MATCH(Settings!$B$11,$A$1:$P$1,0))&amp;""),"")&lt;&gt;"",LOWER(IFERROR(TRIM(INDEX($A325:$P325,MATCH(Settings!$B$11,$A$1:$P$1,0))&amp;""),"")),LOWER(IFERROR(TRIM(INDEX($A325:$P325,MATCH(Settings!$B$10,$A$1:$P$1,0))&amp;""),"")))</f>
        <v/>
      </c>
      <c r="AF325" s="26">
        <f>IF($AE325="","",IF(COUNTIF($AE$2:$AE325,$AE325)=1,MAX($AF$1:$AF324)+1,""))</f>
        <v/>
      </c>
      <c r="AG325" s="26">
        <f>IF(OR($AE325="",NOT(ISNUMBER($V325))),"",IF(COUNTIFS($AE$2:$AE325,$AE325,$V$2:$V325,$V325)=1,1,0))</f>
        <v/>
      </c>
      <c r="AH325" s="26">
        <f>IF(ISNUMBER($U325),$U325,0)</f>
        <v/>
      </c>
    </row>
    <row r="326">
      <c r="R326" s="27" t="n"/>
      <c r="S326" s="27" t="n"/>
      <c r="U326" s="21">
        <f>IF(ISNUMBER(IFERROR(IF(TRIM(INDEX($A326:$P326,MATCH(Settings!$B$9,$A$1:$P$1,0))&amp;"")="","",IF(ISNUMBER(INDEX($A326:$P326,MATCH(Settings!$B$9,$A$1:$P$1,0))),INT(INDEX($A326:$P326,MATCH(Settings!$B$9,$A$1:$P$1,0))),DATE(VALUE(LEFT(INDEX($A326:$P326,MATCH(Settings!$B$9,$A$1:$P$1,0)),4)),VALUE(MID(INDEX($A326:$P326,MATCH(Settings!$B$9,$A$1:$P$1,0)),6,2)),VALUE(MID(INDEX($A326:$P326,MATCH(Settings!$B$9,$A$1:$P$1,0)),9,2))))),"")),IFERROR(IF(TRIM(INDEX($A326:$P326,MATCH(Settings!$B$9,$A$1:$P$1,0))&amp;"")="","",IF(ISNUMBER(INDEX($A326:$P326,MATCH(Settings!$B$9,$A$1:$P$1,0))),INT(INDEX($A326:$P326,MATCH(Settings!$B$9,$A$1:$P$1,0))),DATE(VALUE(LEFT(INDEX($A326:$P326,MATCH(Settings!$B$9,$A$1:$P$1,0)),4)),VALUE(MID(INDEX($A326:$P326,MATCH(Settings!$B$9,$A$1:$P$1,0)),6,2)),VALUE(MID(INDEX($A326:$P326,MATCH(Settings!$B$9,$A$1:$P$1,0)),9,2))))),""),IFERROR(INT(IFERROR(IF(ISNUMBER(INDEX($A326:$P326,MATCH(Settings!$B$8,$A$1:$P$1,0))),INDEX($A326:$P326,MATCH(Settings!$B$8,$A$1:$P$1,0)),DATE(VALUE(LEFT(IFERROR(TRIM(INDEX($A326:$P326,MATCH(Settings!$B$8,$A$1:$P$1,0))&amp;""),""),4)),VALUE(MID(IFERROR(TRIM(INDEX($A326:$P326,MATCH(Settings!$B$8,$A$1:$P$1,0))&amp;""),""),6,2)),VALUE(MID(IFERROR(TRIM(INDEX($A326:$P326,MATCH(Settings!$B$8,$A$1:$P$1,0))&amp;""),""),9,2)))+TIME(VALUE(MID(IFERROR(TRIM(INDEX($A326:$P326,MATCH(Settings!$B$8,$A$1:$P$1,0))&amp;""),""),12,2)),VALUE(MID(IFERROR(TRIM(INDEX($A326:$P326,MATCH(Settings!$B$8,$A$1:$P$1,0))&amp;""),""),15,2)),VALUE(MID(IFERROR(TRIM(INDEX($A326:$P326,MATCH(Settings!$B$8,$A$1:$P$1,0))&amp;""),""),18,2)))),"")),""))</f>
        <v/>
      </c>
      <c r="V326" s="22">
        <f>IF(ISNUMBER($U326),DATE(YEAR($U326),MONTH($U326),1),"")</f>
        <v/>
      </c>
      <c r="W326" s="23">
        <f>IF(IFERROR(TRIM(INDEX($A326:$P326,MATCH(Settings!$B$10,$A$1:$P$1,0))&amp;""),"")&lt;&gt;"",IFERROR(TRIM(INDEX($A326:$P326,MATCH(Settings!$B$10,$A$1:$P$1,0))&amp;""),""),IFERROR(TRIM(INDEX($A326:$P326,MATCH(Settings!$B$11,$A$1:$P$1,0))&amp;""),""))</f>
        <v/>
      </c>
      <c r="X326" s="23">
        <f>IFERROR(TRIM(INDEX($A326:$P326,MATCH(Settings!$B$11,$A$1:$P$1,0))&amp;""),"")</f>
        <v/>
      </c>
      <c r="Y326" s="23">
        <f>IFERROR(TRIM(INDEX($A326:$P326,MATCH(Settings!$B$12,$A$1:$P$1,0))&amp;""),"")</f>
        <v/>
      </c>
      <c r="Z326" s="23">
        <f>IFERROR(TRIM(INDEX($A326:$P326,MATCH(Settings!$B$15,$A$1:$P$1,0))&amp;""),"")</f>
        <v/>
      </c>
      <c r="AA326" s="24">
        <f>IFERROR(IF(TRIM(INDEX($A326:$P326,MATCH(Settings!$B$13,$A$1:$P$1,0))&amp;"")="","",VALUE(TRIM(INDEX($A326:$P326,MATCH(Settings!$B$13,$A$1:$P$1,0))&amp;""))),"")</f>
        <v/>
      </c>
      <c r="AB326" s="24">
        <f>IF(NOT(ISNUMBER($AA326)),"",IF(TRIM($R326&amp;"")="Yes",$AA326,0))</f>
        <v/>
      </c>
      <c r="AC326" s="25">
        <f>IF(OR(NOT(ISNUMBER($AB326)),NOT(ISNUMBER(Settings!$D$2))),"",$AB326*Settings!$D$2)</f>
        <v/>
      </c>
      <c r="AD326" s="23">
        <f>IF(AND($AE326="",IFERROR(TRIM(INDEX($A326:$P326,MATCH(Settings!$B$13,$A$1:$P$1,0))&amp;""),"")=""),"",IF((IF($AE326="","; no name or email","")&amp;IF(IFERROR(TRIM(INDEX($A326:$P326,MATCH(Settings!$B$13,$A$1:$P$1,0))&amp;""),"")="","; no hours",IF(NOT(ISNUMBER($AA326)),"; hours not a number",IF($AA326&lt;=0,"; hours zero or less",IF(AND(ISNUMBER(Settings!$D$3),$AA326&gt;Settings!$D$3),"; over "&amp;Settings!$D$3&amp;" hours",""))))&amp;IF(NOT(ISNUMBER($U326)),"; no date",IF($U326&gt;TODAY(),"; date in the future",""))&amp;IF(AND($AE326&lt;&gt;"",ISNUMBER($U326)),IF(COUNTIFS($AE$2:$AE$1001,$AE326,$U$2:$U$1001,$U326,$Y$2:$Y$1001,$Y326)&gt;1,"; possible duplicate",""),""))="","OK",MID(IF($AE326="","; no name or email","")&amp;IF(IFERROR(TRIM(INDEX($A326:$P326,MATCH(Settings!$B$13,$A$1:$P$1,0))&amp;""),"")="","; no hours",IF(NOT(ISNUMBER($AA326)),"; hours not a number",IF($AA326&lt;=0,"; hours zero or less",IF(AND(ISNUMBER(Settings!$D$3),$AA326&gt;Settings!$D$3),"; over "&amp;Settings!$D$3&amp;" hours",""))))&amp;IF(NOT(ISNUMBER($U326)),"; no date",IF($U326&gt;TODAY(),"; date in the future",""))&amp;IF(AND($AE326&lt;&gt;"",ISNUMBER($U326)),IF(COUNTIFS($AE$2:$AE$1001,$AE326,$U$2:$U$1001,$U326,$Y$2:$Y$1001,$Y326)&gt;1,"; possible duplicate",""),""),3,300)))</f>
        <v/>
      </c>
      <c r="AE326" s="26">
        <f>IF(IFERROR(TRIM(INDEX($A326:$P326,MATCH(Settings!$B$11,$A$1:$P$1,0))&amp;""),"")&lt;&gt;"",LOWER(IFERROR(TRIM(INDEX($A326:$P326,MATCH(Settings!$B$11,$A$1:$P$1,0))&amp;""),"")),LOWER(IFERROR(TRIM(INDEX($A326:$P326,MATCH(Settings!$B$10,$A$1:$P$1,0))&amp;""),"")))</f>
        <v/>
      </c>
      <c r="AF326" s="26">
        <f>IF($AE326="","",IF(COUNTIF($AE$2:$AE326,$AE326)=1,MAX($AF$1:$AF325)+1,""))</f>
        <v/>
      </c>
      <c r="AG326" s="26">
        <f>IF(OR($AE326="",NOT(ISNUMBER($V326))),"",IF(COUNTIFS($AE$2:$AE326,$AE326,$V$2:$V326,$V326)=1,1,0))</f>
        <v/>
      </c>
      <c r="AH326" s="26">
        <f>IF(ISNUMBER($U326),$U326,0)</f>
        <v/>
      </c>
    </row>
    <row r="327">
      <c r="R327" s="27" t="n"/>
      <c r="S327" s="27" t="n"/>
      <c r="U327" s="21">
        <f>IF(ISNUMBER(IFERROR(IF(TRIM(INDEX($A327:$P327,MATCH(Settings!$B$9,$A$1:$P$1,0))&amp;"")="","",IF(ISNUMBER(INDEX($A327:$P327,MATCH(Settings!$B$9,$A$1:$P$1,0))),INT(INDEX($A327:$P327,MATCH(Settings!$B$9,$A$1:$P$1,0))),DATE(VALUE(LEFT(INDEX($A327:$P327,MATCH(Settings!$B$9,$A$1:$P$1,0)),4)),VALUE(MID(INDEX($A327:$P327,MATCH(Settings!$B$9,$A$1:$P$1,0)),6,2)),VALUE(MID(INDEX($A327:$P327,MATCH(Settings!$B$9,$A$1:$P$1,0)),9,2))))),"")),IFERROR(IF(TRIM(INDEX($A327:$P327,MATCH(Settings!$B$9,$A$1:$P$1,0))&amp;"")="","",IF(ISNUMBER(INDEX($A327:$P327,MATCH(Settings!$B$9,$A$1:$P$1,0))),INT(INDEX($A327:$P327,MATCH(Settings!$B$9,$A$1:$P$1,0))),DATE(VALUE(LEFT(INDEX($A327:$P327,MATCH(Settings!$B$9,$A$1:$P$1,0)),4)),VALUE(MID(INDEX($A327:$P327,MATCH(Settings!$B$9,$A$1:$P$1,0)),6,2)),VALUE(MID(INDEX($A327:$P327,MATCH(Settings!$B$9,$A$1:$P$1,0)),9,2))))),""),IFERROR(INT(IFERROR(IF(ISNUMBER(INDEX($A327:$P327,MATCH(Settings!$B$8,$A$1:$P$1,0))),INDEX($A327:$P327,MATCH(Settings!$B$8,$A$1:$P$1,0)),DATE(VALUE(LEFT(IFERROR(TRIM(INDEX($A327:$P327,MATCH(Settings!$B$8,$A$1:$P$1,0))&amp;""),""),4)),VALUE(MID(IFERROR(TRIM(INDEX($A327:$P327,MATCH(Settings!$B$8,$A$1:$P$1,0))&amp;""),""),6,2)),VALUE(MID(IFERROR(TRIM(INDEX($A327:$P327,MATCH(Settings!$B$8,$A$1:$P$1,0))&amp;""),""),9,2)))+TIME(VALUE(MID(IFERROR(TRIM(INDEX($A327:$P327,MATCH(Settings!$B$8,$A$1:$P$1,0))&amp;""),""),12,2)),VALUE(MID(IFERROR(TRIM(INDEX($A327:$P327,MATCH(Settings!$B$8,$A$1:$P$1,0))&amp;""),""),15,2)),VALUE(MID(IFERROR(TRIM(INDEX($A327:$P327,MATCH(Settings!$B$8,$A$1:$P$1,0))&amp;""),""),18,2)))),"")),""))</f>
        <v/>
      </c>
      <c r="V327" s="22">
        <f>IF(ISNUMBER($U327),DATE(YEAR($U327),MONTH($U327),1),"")</f>
        <v/>
      </c>
      <c r="W327" s="23">
        <f>IF(IFERROR(TRIM(INDEX($A327:$P327,MATCH(Settings!$B$10,$A$1:$P$1,0))&amp;""),"")&lt;&gt;"",IFERROR(TRIM(INDEX($A327:$P327,MATCH(Settings!$B$10,$A$1:$P$1,0))&amp;""),""),IFERROR(TRIM(INDEX($A327:$P327,MATCH(Settings!$B$11,$A$1:$P$1,0))&amp;""),""))</f>
        <v/>
      </c>
      <c r="X327" s="23">
        <f>IFERROR(TRIM(INDEX($A327:$P327,MATCH(Settings!$B$11,$A$1:$P$1,0))&amp;""),"")</f>
        <v/>
      </c>
      <c r="Y327" s="23">
        <f>IFERROR(TRIM(INDEX($A327:$P327,MATCH(Settings!$B$12,$A$1:$P$1,0))&amp;""),"")</f>
        <v/>
      </c>
      <c r="Z327" s="23">
        <f>IFERROR(TRIM(INDEX($A327:$P327,MATCH(Settings!$B$15,$A$1:$P$1,0))&amp;""),"")</f>
        <v/>
      </c>
      <c r="AA327" s="24">
        <f>IFERROR(IF(TRIM(INDEX($A327:$P327,MATCH(Settings!$B$13,$A$1:$P$1,0))&amp;"")="","",VALUE(TRIM(INDEX($A327:$P327,MATCH(Settings!$B$13,$A$1:$P$1,0))&amp;""))),"")</f>
        <v/>
      </c>
      <c r="AB327" s="24">
        <f>IF(NOT(ISNUMBER($AA327)),"",IF(TRIM($R327&amp;"")="Yes",$AA327,0))</f>
        <v/>
      </c>
      <c r="AC327" s="25">
        <f>IF(OR(NOT(ISNUMBER($AB327)),NOT(ISNUMBER(Settings!$D$2))),"",$AB327*Settings!$D$2)</f>
        <v/>
      </c>
      <c r="AD327" s="23">
        <f>IF(AND($AE327="",IFERROR(TRIM(INDEX($A327:$P327,MATCH(Settings!$B$13,$A$1:$P$1,0))&amp;""),"")=""),"",IF((IF($AE327="","; no name or email","")&amp;IF(IFERROR(TRIM(INDEX($A327:$P327,MATCH(Settings!$B$13,$A$1:$P$1,0))&amp;""),"")="","; no hours",IF(NOT(ISNUMBER($AA327)),"; hours not a number",IF($AA327&lt;=0,"; hours zero or less",IF(AND(ISNUMBER(Settings!$D$3),$AA327&gt;Settings!$D$3),"; over "&amp;Settings!$D$3&amp;" hours",""))))&amp;IF(NOT(ISNUMBER($U327)),"; no date",IF($U327&gt;TODAY(),"; date in the future",""))&amp;IF(AND($AE327&lt;&gt;"",ISNUMBER($U327)),IF(COUNTIFS($AE$2:$AE$1001,$AE327,$U$2:$U$1001,$U327,$Y$2:$Y$1001,$Y327)&gt;1,"; possible duplicate",""),""))="","OK",MID(IF($AE327="","; no name or email","")&amp;IF(IFERROR(TRIM(INDEX($A327:$P327,MATCH(Settings!$B$13,$A$1:$P$1,0))&amp;""),"")="","; no hours",IF(NOT(ISNUMBER($AA327)),"; hours not a number",IF($AA327&lt;=0,"; hours zero or less",IF(AND(ISNUMBER(Settings!$D$3),$AA327&gt;Settings!$D$3),"; over "&amp;Settings!$D$3&amp;" hours",""))))&amp;IF(NOT(ISNUMBER($U327)),"; no date",IF($U327&gt;TODAY(),"; date in the future",""))&amp;IF(AND($AE327&lt;&gt;"",ISNUMBER($U327)),IF(COUNTIFS($AE$2:$AE$1001,$AE327,$U$2:$U$1001,$U327,$Y$2:$Y$1001,$Y327)&gt;1,"; possible duplicate",""),""),3,300)))</f>
        <v/>
      </c>
      <c r="AE327" s="26">
        <f>IF(IFERROR(TRIM(INDEX($A327:$P327,MATCH(Settings!$B$11,$A$1:$P$1,0))&amp;""),"")&lt;&gt;"",LOWER(IFERROR(TRIM(INDEX($A327:$P327,MATCH(Settings!$B$11,$A$1:$P$1,0))&amp;""),"")),LOWER(IFERROR(TRIM(INDEX($A327:$P327,MATCH(Settings!$B$10,$A$1:$P$1,0))&amp;""),"")))</f>
        <v/>
      </c>
      <c r="AF327" s="26">
        <f>IF($AE327="","",IF(COUNTIF($AE$2:$AE327,$AE327)=1,MAX($AF$1:$AF326)+1,""))</f>
        <v/>
      </c>
      <c r="AG327" s="26">
        <f>IF(OR($AE327="",NOT(ISNUMBER($V327))),"",IF(COUNTIFS($AE$2:$AE327,$AE327,$V$2:$V327,$V327)=1,1,0))</f>
        <v/>
      </c>
      <c r="AH327" s="26">
        <f>IF(ISNUMBER($U327),$U327,0)</f>
        <v/>
      </c>
    </row>
    <row r="328">
      <c r="R328" s="27" t="n"/>
      <c r="S328" s="27" t="n"/>
      <c r="U328" s="21">
        <f>IF(ISNUMBER(IFERROR(IF(TRIM(INDEX($A328:$P328,MATCH(Settings!$B$9,$A$1:$P$1,0))&amp;"")="","",IF(ISNUMBER(INDEX($A328:$P328,MATCH(Settings!$B$9,$A$1:$P$1,0))),INT(INDEX($A328:$P328,MATCH(Settings!$B$9,$A$1:$P$1,0))),DATE(VALUE(LEFT(INDEX($A328:$P328,MATCH(Settings!$B$9,$A$1:$P$1,0)),4)),VALUE(MID(INDEX($A328:$P328,MATCH(Settings!$B$9,$A$1:$P$1,0)),6,2)),VALUE(MID(INDEX($A328:$P328,MATCH(Settings!$B$9,$A$1:$P$1,0)),9,2))))),"")),IFERROR(IF(TRIM(INDEX($A328:$P328,MATCH(Settings!$B$9,$A$1:$P$1,0))&amp;"")="","",IF(ISNUMBER(INDEX($A328:$P328,MATCH(Settings!$B$9,$A$1:$P$1,0))),INT(INDEX($A328:$P328,MATCH(Settings!$B$9,$A$1:$P$1,0))),DATE(VALUE(LEFT(INDEX($A328:$P328,MATCH(Settings!$B$9,$A$1:$P$1,0)),4)),VALUE(MID(INDEX($A328:$P328,MATCH(Settings!$B$9,$A$1:$P$1,0)),6,2)),VALUE(MID(INDEX($A328:$P328,MATCH(Settings!$B$9,$A$1:$P$1,0)),9,2))))),""),IFERROR(INT(IFERROR(IF(ISNUMBER(INDEX($A328:$P328,MATCH(Settings!$B$8,$A$1:$P$1,0))),INDEX($A328:$P328,MATCH(Settings!$B$8,$A$1:$P$1,0)),DATE(VALUE(LEFT(IFERROR(TRIM(INDEX($A328:$P328,MATCH(Settings!$B$8,$A$1:$P$1,0))&amp;""),""),4)),VALUE(MID(IFERROR(TRIM(INDEX($A328:$P328,MATCH(Settings!$B$8,$A$1:$P$1,0))&amp;""),""),6,2)),VALUE(MID(IFERROR(TRIM(INDEX($A328:$P328,MATCH(Settings!$B$8,$A$1:$P$1,0))&amp;""),""),9,2)))+TIME(VALUE(MID(IFERROR(TRIM(INDEX($A328:$P328,MATCH(Settings!$B$8,$A$1:$P$1,0))&amp;""),""),12,2)),VALUE(MID(IFERROR(TRIM(INDEX($A328:$P328,MATCH(Settings!$B$8,$A$1:$P$1,0))&amp;""),""),15,2)),VALUE(MID(IFERROR(TRIM(INDEX($A328:$P328,MATCH(Settings!$B$8,$A$1:$P$1,0))&amp;""),""),18,2)))),"")),""))</f>
        <v/>
      </c>
      <c r="V328" s="22">
        <f>IF(ISNUMBER($U328),DATE(YEAR($U328),MONTH($U328),1),"")</f>
        <v/>
      </c>
      <c r="W328" s="23">
        <f>IF(IFERROR(TRIM(INDEX($A328:$P328,MATCH(Settings!$B$10,$A$1:$P$1,0))&amp;""),"")&lt;&gt;"",IFERROR(TRIM(INDEX($A328:$P328,MATCH(Settings!$B$10,$A$1:$P$1,0))&amp;""),""),IFERROR(TRIM(INDEX($A328:$P328,MATCH(Settings!$B$11,$A$1:$P$1,0))&amp;""),""))</f>
        <v/>
      </c>
      <c r="X328" s="23">
        <f>IFERROR(TRIM(INDEX($A328:$P328,MATCH(Settings!$B$11,$A$1:$P$1,0))&amp;""),"")</f>
        <v/>
      </c>
      <c r="Y328" s="23">
        <f>IFERROR(TRIM(INDEX($A328:$P328,MATCH(Settings!$B$12,$A$1:$P$1,0))&amp;""),"")</f>
        <v/>
      </c>
      <c r="Z328" s="23">
        <f>IFERROR(TRIM(INDEX($A328:$P328,MATCH(Settings!$B$15,$A$1:$P$1,0))&amp;""),"")</f>
        <v/>
      </c>
      <c r="AA328" s="24">
        <f>IFERROR(IF(TRIM(INDEX($A328:$P328,MATCH(Settings!$B$13,$A$1:$P$1,0))&amp;"")="","",VALUE(TRIM(INDEX($A328:$P328,MATCH(Settings!$B$13,$A$1:$P$1,0))&amp;""))),"")</f>
        <v/>
      </c>
      <c r="AB328" s="24">
        <f>IF(NOT(ISNUMBER($AA328)),"",IF(TRIM($R328&amp;"")="Yes",$AA328,0))</f>
        <v/>
      </c>
      <c r="AC328" s="25">
        <f>IF(OR(NOT(ISNUMBER($AB328)),NOT(ISNUMBER(Settings!$D$2))),"",$AB328*Settings!$D$2)</f>
        <v/>
      </c>
      <c r="AD328" s="23">
        <f>IF(AND($AE328="",IFERROR(TRIM(INDEX($A328:$P328,MATCH(Settings!$B$13,$A$1:$P$1,0))&amp;""),"")=""),"",IF((IF($AE328="","; no name or email","")&amp;IF(IFERROR(TRIM(INDEX($A328:$P328,MATCH(Settings!$B$13,$A$1:$P$1,0))&amp;""),"")="","; no hours",IF(NOT(ISNUMBER($AA328)),"; hours not a number",IF($AA328&lt;=0,"; hours zero or less",IF(AND(ISNUMBER(Settings!$D$3),$AA328&gt;Settings!$D$3),"; over "&amp;Settings!$D$3&amp;" hours",""))))&amp;IF(NOT(ISNUMBER($U328)),"; no date",IF($U328&gt;TODAY(),"; date in the future",""))&amp;IF(AND($AE328&lt;&gt;"",ISNUMBER($U328)),IF(COUNTIFS($AE$2:$AE$1001,$AE328,$U$2:$U$1001,$U328,$Y$2:$Y$1001,$Y328)&gt;1,"; possible duplicate",""),""))="","OK",MID(IF($AE328="","; no name or email","")&amp;IF(IFERROR(TRIM(INDEX($A328:$P328,MATCH(Settings!$B$13,$A$1:$P$1,0))&amp;""),"")="","; no hours",IF(NOT(ISNUMBER($AA328)),"; hours not a number",IF($AA328&lt;=0,"; hours zero or less",IF(AND(ISNUMBER(Settings!$D$3),$AA328&gt;Settings!$D$3),"; over "&amp;Settings!$D$3&amp;" hours",""))))&amp;IF(NOT(ISNUMBER($U328)),"; no date",IF($U328&gt;TODAY(),"; date in the future",""))&amp;IF(AND($AE328&lt;&gt;"",ISNUMBER($U328)),IF(COUNTIFS($AE$2:$AE$1001,$AE328,$U$2:$U$1001,$U328,$Y$2:$Y$1001,$Y328)&gt;1,"; possible duplicate",""),""),3,300)))</f>
        <v/>
      </c>
      <c r="AE328" s="26">
        <f>IF(IFERROR(TRIM(INDEX($A328:$P328,MATCH(Settings!$B$11,$A$1:$P$1,0))&amp;""),"")&lt;&gt;"",LOWER(IFERROR(TRIM(INDEX($A328:$P328,MATCH(Settings!$B$11,$A$1:$P$1,0))&amp;""),"")),LOWER(IFERROR(TRIM(INDEX($A328:$P328,MATCH(Settings!$B$10,$A$1:$P$1,0))&amp;""),"")))</f>
        <v/>
      </c>
      <c r="AF328" s="26">
        <f>IF($AE328="","",IF(COUNTIF($AE$2:$AE328,$AE328)=1,MAX($AF$1:$AF327)+1,""))</f>
        <v/>
      </c>
      <c r="AG328" s="26">
        <f>IF(OR($AE328="",NOT(ISNUMBER($V328))),"",IF(COUNTIFS($AE$2:$AE328,$AE328,$V$2:$V328,$V328)=1,1,0))</f>
        <v/>
      </c>
      <c r="AH328" s="26">
        <f>IF(ISNUMBER($U328),$U328,0)</f>
        <v/>
      </c>
    </row>
    <row r="329">
      <c r="R329" s="27" t="n"/>
      <c r="S329" s="27" t="n"/>
      <c r="U329" s="21">
        <f>IF(ISNUMBER(IFERROR(IF(TRIM(INDEX($A329:$P329,MATCH(Settings!$B$9,$A$1:$P$1,0))&amp;"")="","",IF(ISNUMBER(INDEX($A329:$P329,MATCH(Settings!$B$9,$A$1:$P$1,0))),INT(INDEX($A329:$P329,MATCH(Settings!$B$9,$A$1:$P$1,0))),DATE(VALUE(LEFT(INDEX($A329:$P329,MATCH(Settings!$B$9,$A$1:$P$1,0)),4)),VALUE(MID(INDEX($A329:$P329,MATCH(Settings!$B$9,$A$1:$P$1,0)),6,2)),VALUE(MID(INDEX($A329:$P329,MATCH(Settings!$B$9,$A$1:$P$1,0)),9,2))))),"")),IFERROR(IF(TRIM(INDEX($A329:$P329,MATCH(Settings!$B$9,$A$1:$P$1,0))&amp;"")="","",IF(ISNUMBER(INDEX($A329:$P329,MATCH(Settings!$B$9,$A$1:$P$1,0))),INT(INDEX($A329:$P329,MATCH(Settings!$B$9,$A$1:$P$1,0))),DATE(VALUE(LEFT(INDEX($A329:$P329,MATCH(Settings!$B$9,$A$1:$P$1,0)),4)),VALUE(MID(INDEX($A329:$P329,MATCH(Settings!$B$9,$A$1:$P$1,0)),6,2)),VALUE(MID(INDEX($A329:$P329,MATCH(Settings!$B$9,$A$1:$P$1,0)),9,2))))),""),IFERROR(INT(IFERROR(IF(ISNUMBER(INDEX($A329:$P329,MATCH(Settings!$B$8,$A$1:$P$1,0))),INDEX($A329:$P329,MATCH(Settings!$B$8,$A$1:$P$1,0)),DATE(VALUE(LEFT(IFERROR(TRIM(INDEX($A329:$P329,MATCH(Settings!$B$8,$A$1:$P$1,0))&amp;""),""),4)),VALUE(MID(IFERROR(TRIM(INDEX($A329:$P329,MATCH(Settings!$B$8,$A$1:$P$1,0))&amp;""),""),6,2)),VALUE(MID(IFERROR(TRIM(INDEX($A329:$P329,MATCH(Settings!$B$8,$A$1:$P$1,0))&amp;""),""),9,2)))+TIME(VALUE(MID(IFERROR(TRIM(INDEX($A329:$P329,MATCH(Settings!$B$8,$A$1:$P$1,0))&amp;""),""),12,2)),VALUE(MID(IFERROR(TRIM(INDEX($A329:$P329,MATCH(Settings!$B$8,$A$1:$P$1,0))&amp;""),""),15,2)),VALUE(MID(IFERROR(TRIM(INDEX($A329:$P329,MATCH(Settings!$B$8,$A$1:$P$1,0))&amp;""),""),18,2)))),"")),""))</f>
        <v/>
      </c>
      <c r="V329" s="22">
        <f>IF(ISNUMBER($U329),DATE(YEAR($U329),MONTH($U329),1),"")</f>
        <v/>
      </c>
      <c r="W329" s="23">
        <f>IF(IFERROR(TRIM(INDEX($A329:$P329,MATCH(Settings!$B$10,$A$1:$P$1,0))&amp;""),"")&lt;&gt;"",IFERROR(TRIM(INDEX($A329:$P329,MATCH(Settings!$B$10,$A$1:$P$1,0))&amp;""),""),IFERROR(TRIM(INDEX($A329:$P329,MATCH(Settings!$B$11,$A$1:$P$1,0))&amp;""),""))</f>
        <v/>
      </c>
      <c r="X329" s="23">
        <f>IFERROR(TRIM(INDEX($A329:$P329,MATCH(Settings!$B$11,$A$1:$P$1,0))&amp;""),"")</f>
        <v/>
      </c>
      <c r="Y329" s="23">
        <f>IFERROR(TRIM(INDEX($A329:$P329,MATCH(Settings!$B$12,$A$1:$P$1,0))&amp;""),"")</f>
        <v/>
      </c>
      <c r="Z329" s="23">
        <f>IFERROR(TRIM(INDEX($A329:$P329,MATCH(Settings!$B$15,$A$1:$P$1,0))&amp;""),"")</f>
        <v/>
      </c>
      <c r="AA329" s="24">
        <f>IFERROR(IF(TRIM(INDEX($A329:$P329,MATCH(Settings!$B$13,$A$1:$P$1,0))&amp;"")="","",VALUE(TRIM(INDEX($A329:$P329,MATCH(Settings!$B$13,$A$1:$P$1,0))&amp;""))),"")</f>
        <v/>
      </c>
      <c r="AB329" s="24">
        <f>IF(NOT(ISNUMBER($AA329)),"",IF(TRIM($R329&amp;"")="Yes",$AA329,0))</f>
        <v/>
      </c>
      <c r="AC329" s="25">
        <f>IF(OR(NOT(ISNUMBER($AB329)),NOT(ISNUMBER(Settings!$D$2))),"",$AB329*Settings!$D$2)</f>
        <v/>
      </c>
      <c r="AD329" s="23">
        <f>IF(AND($AE329="",IFERROR(TRIM(INDEX($A329:$P329,MATCH(Settings!$B$13,$A$1:$P$1,0))&amp;""),"")=""),"",IF((IF($AE329="","; no name or email","")&amp;IF(IFERROR(TRIM(INDEX($A329:$P329,MATCH(Settings!$B$13,$A$1:$P$1,0))&amp;""),"")="","; no hours",IF(NOT(ISNUMBER($AA329)),"; hours not a number",IF($AA329&lt;=0,"; hours zero or less",IF(AND(ISNUMBER(Settings!$D$3),$AA329&gt;Settings!$D$3),"; over "&amp;Settings!$D$3&amp;" hours",""))))&amp;IF(NOT(ISNUMBER($U329)),"; no date",IF($U329&gt;TODAY(),"; date in the future",""))&amp;IF(AND($AE329&lt;&gt;"",ISNUMBER($U329)),IF(COUNTIFS($AE$2:$AE$1001,$AE329,$U$2:$U$1001,$U329,$Y$2:$Y$1001,$Y329)&gt;1,"; possible duplicate",""),""))="","OK",MID(IF($AE329="","; no name or email","")&amp;IF(IFERROR(TRIM(INDEX($A329:$P329,MATCH(Settings!$B$13,$A$1:$P$1,0))&amp;""),"")="","; no hours",IF(NOT(ISNUMBER($AA329)),"; hours not a number",IF($AA329&lt;=0,"; hours zero or less",IF(AND(ISNUMBER(Settings!$D$3),$AA329&gt;Settings!$D$3),"; over "&amp;Settings!$D$3&amp;" hours",""))))&amp;IF(NOT(ISNUMBER($U329)),"; no date",IF($U329&gt;TODAY(),"; date in the future",""))&amp;IF(AND($AE329&lt;&gt;"",ISNUMBER($U329)),IF(COUNTIFS($AE$2:$AE$1001,$AE329,$U$2:$U$1001,$U329,$Y$2:$Y$1001,$Y329)&gt;1,"; possible duplicate",""),""),3,300)))</f>
        <v/>
      </c>
      <c r="AE329" s="26">
        <f>IF(IFERROR(TRIM(INDEX($A329:$P329,MATCH(Settings!$B$11,$A$1:$P$1,0))&amp;""),"")&lt;&gt;"",LOWER(IFERROR(TRIM(INDEX($A329:$P329,MATCH(Settings!$B$11,$A$1:$P$1,0))&amp;""),"")),LOWER(IFERROR(TRIM(INDEX($A329:$P329,MATCH(Settings!$B$10,$A$1:$P$1,0))&amp;""),"")))</f>
        <v/>
      </c>
      <c r="AF329" s="26">
        <f>IF($AE329="","",IF(COUNTIF($AE$2:$AE329,$AE329)=1,MAX($AF$1:$AF328)+1,""))</f>
        <v/>
      </c>
      <c r="AG329" s="26">
        <f>IF(OR($AE329="",NOT(ISNUMBER($V329))),"",IF(COUNTIFS($AE$2:$AE329,$AE329,$V$2:$V329,$V329)=1,1,0))</f>
        <v/>
      </c>
      <c r="AH329" s="26">
        <f>IF(ISNUMBER($U329),$U329,0)</f>
        <v/>
      </c>
    </row>
    <row r="330">
      <c r="R330" s="27" t="n"/>
      <c r="S330" s="27" t="n"/>
      <c r="U330" s="21">
        <f>IF(ISNUMBER(IFERROR(IF(TRIM(INDEX($A330:$P330,MATCH(Settings!$B$9,$A$1:$P$1,0))&amp;"")="","",IF(ISNUMBER(INDEX($A330:$P330,MATCH(Settings!$B$9,$A$1:$P$1,0))),INT(INDEX($A330:$P330,MATCH(Settings!$B$9,$A$1:$P$1,0))),DATE(VALUE(LEFT(INDEX($A330:$P330,MATCH(Settings!$B$9,$A$1:$P$1,0)),4)),VALUE(MID(INDEX($A330:$P330,MATCH(Settings!$B$9,$A$1:$P$1,0)),6,2)),VALUE(MID(INDEX($A330:$P330,MATCH(Settings!$B$9,$A$1:$P$1,0)),9,2))))),"")),IFERROR(IF(TRIM(INDEX($A330:$P330,MATCH(Settings!$B$9,$A$1:$P$1,0))&amp;"")="","",IF(ISNUMBER(INDEX($A330:$P330,MATCH(Settings!$B$9,$A$1:$P$1,0))),INT(INDEX($A330:$P330,MATCH(Settings!$B$9,$A$1:$P$1,0))),DATE(VALUE(LEFT(INDEX($A330:$P330,MATCH(Settings!$B$9,$A$1:$P$1,0)),4)),VALUE(MID(INDEX($A330:$P330,MATCH(Settings!$B$9,$A$1:$P$1,0)),6,2)),VALUE(MID(INDEX($A330:$P330,MATCH(Settings!$B$9,$A$1:$P$1,0)),9,2))))),""),IFERROR(INT(IFERROR(IF(ISNUMBER(INDEX($A330:$P330,MATCH(Settings!$B$8,$A$1:$P$1,0))),INDEX($A330:$P330,MATCH(Settings!$B$8,$A$1:$P$1,0)),DATE(VALUE(LEFT(IFERROR(TRIM(INDEX($A330:$P330,MATCH(Settings!$B$8,$A$1:$P$1,0))&amp;""),""),4)),VALUE(MID(IFERROR(TRIM(INDEX($A330:$P330,MATCH(Settings!$B$8,$A$1:$P$1,0))&amp;""),""),6,2)),VALUE(MID(IFERROR(TRIM(INDEX($A330:$P330,MATCH(Settings!$B$8,$A$1:$P$1,0))&amp;""),""),9,2)))+TIME(VALUE(MID(IFERROR(TRIM(INDEX($A330:$P330,MATCH(Settings!$B$8,$A$1:$P$1,0))&amp;""),""),12,2)),VALUE(MID(IFERROR(TRIM(INDEX($A330:$P330,MATCH(Settings!$B$8,$A$1:$P$1,0))&amp;""),""),15,2)),VALUE(MID(IFERROR(TRIM(INDEX($A330:$P330,MATCH(Settings!$B$8,$A$1:$P$1,0))&amp;""),""),18,2)))),"")),""))</f>
        <v/>
      </c>
      <c r="V330" s="22">
        <f>IF(ISNUMBER($U330),DATE(YEAR($U330),MONTH($U330),1),"")</f>
        <v/>
      </c>
      <c r="W330" s="23">
        <f>IF(IFERROR(TRIM(INDEX($A330:$P330,MATCH(Settings!$B$10,$A$1:$P$1,0))&amp;""),"")&lt;&gt;"",IFERROR(TRIM(INDEX($A330:$P330,MATCH(Settings!$B$10,$A$1:$P$1,0))&amp;""),""),IFERROR(TRIM(INDEX($A330:$P330,MATCH(Settings!$B$11,$A$1:$P$1,0))&amp;""),""))</f>
        <v/>
      </c>
      <c r="X330" s="23">
        <f>IFERROR(TRIM(INDEX($A330:$P330,MATCH(Settings!$B$11,$A$1:$P$1,0))&amp;""),"")</f>
        <v/>
      </c>
      <c r="Y330" s="23">
        <f>IFERROR(TRIM(INDEX($A330:$P330,MATCH(Settings!$B$12,$A$1:$P$1,0))&amp;""),"")</f>
        <v/>
      </c>
      <c r="Z330" s="23">
        <f>IFERROR(TRIM(INDEX($A330:$P330,MATCH(Settings!$B$15,$A$1:$P$1,0))&amp;""),"")</f>
        <v/>
      </c>
      <c r="AA330" s="24">
        <f>IFERROR(IF(TRIM(INDEX($A330:$P330,MATCH(Settings!$B$13,$A$1:$P$1,0))&amp;"")="","",VALUE(TRIM(INDEX($A330:$P330,MATCH(Settings!$B$13,$A$1:$P$1,0))&amp;""))),"")</f>
        <v/>
      </c>
      <c r="AB330" s="24">
        <f>IF(NOT(ISNUMBER($AA330)),"",IF(TRIM($R330&amp;"")="Yes",$AA330,0))</f>
        <v/>
      </c>
      <c r="AC330" s="25">
        <f>IF(OR(NOT(ISNUMBER($AB330)),NOT(ISNUMBER(Settings!$D$2))),"",$AB330*Settings!$D$2)</f>
        <v/>
      </c>
      <c r="AD330" s="23">
        <f>IF(AND($AE330="",IFERROR(TRIM(INDEX($A330:$P330,MATCH(Settings!$B$13,$A$1:$P$1,0))&amp;""),"")=""),"",IF((IF($AE330="","; no name or email","")&amp;IF(IFERROR(TRIM(INDEX($A330:$P330,MATCH(Settings!$B$13,$A$1:$P$1,0))&amp;""),"")="","; no hours",IF(NOT(ISNUMBER($AA330)),"; hours not a number",IF($AA330&lt;=0,"; hours zero or less",IF(AND(ISNUMBER(Settings!$D$3),$AA330&gt;Settings!$D$3),"; over "&amp;Settings!$D$3&amp;" hours",""))))&amp;IF(NOT(ISNUMBER($U330)),"; no date",IF($U330&gt;TODAY(),"; date in the future",""))&amp;IF(AND($AE330&lt;&gt;"",ISNUMBER($U330)),IF(COUNTIFS($AE$2:$AE$1001,$AE330,$U$2:$U$1001,$U330,$Y$2:$Y$1001,$Y330)&gt;1,"; possible duplicate",""),""))="","OK",MID(IF($AE330="","; no name or email","")&amp;IF(IFERROR(TRIM(INDEX($A330:$P330,MATCH(Settings!$B$13,$A$1:$P$1,0))&amp;""),"")="","; no hours",IF(NOT(ISNUMBER($AA330)),"; hours not a number",IF($AA330&lt;=0,"; hours zero or less",IF(AND(ISNUMBER(Settings!$D$3),$AA330&gt;Settings!$D$3),"; over "&amp;Settings!$D$3&amp;" hours",""))))&amp;IF(NOT(ISNUMBER($U330)),"; no date",IF($U330&gt;TODAY(),"; date in the future",""))&amp;IF(AND($AE330&lt;&gt;"",ISNUMBER($U330)),IF(COUNTIFS($AE$2:$AE$1001,$AE330,$U$2:$U$1001,$U330,$Y$2:$Y$1001,$Y330)&gt;1,"; possible duplicate",""),""),3,300)))</f>
        <v/>
      </c>
      <c r="AE330" s="26">
        <f>IF(IFERROR(TRIM(INDEX($A330:$P330,MATCH(Settings!$B$11,$A$1:$P$1,0))&amp;""),"")&lt;&gt;"",LOWER(IFERROR(TRIM(INDEX($A330:$P330,MATCH(Settings!$B$11,$A$1:$P$1,0))&amp;""),"")),LOWER(IFERROR(TRIM(INDEX($A330:$P330,MATCH(Settings!$B$10,$A$1:$P$1,0))&amp;""),"")))</f>
        <v/>
      </c>
      <c r="AF330" s="26">
        <f>IF($AE330="","",IF(COUNTIF($AE$2:$AE330,$AE330)=1,MAX($AF$1:$AF329)+1,""))</f>
        <v/>
      </c>
      <c r="AG330" s="26">
        <f>IF(OR($AE330="",NOT(ISNUMBER($V330))),"",IF(COUNTIFS($AE$2:$AE330,$AE330,$V$2:$V330,$V330)=1,1,0))</f>
        <v/>
      </c>
      <c r="AH330" s="26">
        <f>IF(ISNUMBER($U330),$U330,0)</f>
        <v/>
      </c>
    </row>
    <row r="331">
      <c r="R331" s="27" t="n"/>
      <c r="S331" s="27" t="n"/>
      <c r="U331" s="21">
        <f>IF(ISNUMBER(IFERROR(IF(TRIM(INDEX($A331:$P331,MATCH(Settings!$B$9,$A$1:$P$1,0))&amp;"")="","",IF(ISNUMBER(INDEX($A331:$P331,MATCH(Settings!$B$9,$A$1:$P$1,0))),INT(INDEX($A331:$P331,MATCH(Settings!$B$9,$A$1:$P$1,0))),DATE(VALUE(LEFT(INDEX($A331:$P331,MATCH(Settings!$B$9,$A$1:$P$1,0)),4)),VALUE(MID(INDEX($A331:$P331,MATCH(Settings!$B$9,$A$1:$P$1,0)),6,2)),VALUE(MID(INDEX($A331:$P331,MATCH(Settings!$B$9,$A$1:$P$1,0)),9,2))))),"")),IFERROR(IF(TRIM(INDEX($A331:$P331,MATCH(Settings!$B$9,$A$1:$P$1,0))&amp;"")="","",IF(ISNUMBER(INDEX($A331:$P331,MATCH(Settings!$B$9,$A$1:$P$1,0))),INT(INDEX($A331:$P331,MATCH(Settings!$B$9,$A$1:$P$1,0))),DATE(VALUE(LEFT(INDEX($A331:$P331,MATCH(Settings!$B$9,$A$1:$P$1,0)),4)),VALUE(MID(INDEX($A331:$P331,MATCH(Settings!$B$9,$A$1:$P$1,0)),6,2)),VALUE(MID(INDEX($A331:$P331,MATCH(Settings!$B$9,$A$1:$P$1,0)),9,2))))),""),IFERROR(INT(IFERROR(IF(ISNUMBER(INDEX($A331:$P331,MATCH(Settings!$B$8,$A$1:$P$1,0))),INDEX($A331:$P331,MATCH(Settings!$B$8,$A$1:$P$1,0)),DATE(VALUE(LEFT(IFERROR(TRIM(INDEX($A331:$P331,MATCH(Settings!$B$8,$A$1:$P$1,0))&amp;""),""),4)),VALUE(MID(IFERROR(TRIM(INDEX($A331:$P331,MATCH(Settings!$B$8,$A$1:$P$1,0))&amp;""),""),6,2)),VALUE(MID(IFERROR(TRIM(INDEX($A331:$P331,MATCH(Settings!$B$8,$A$1:$P$1,0))&amp;""),""),9,2)))+TIME(VALUE(MID(IFERROR(TRIM(INDEX($A331:$P331,MATCH(Settings!$B$8,$A$1:$P$1,0))&amp;""),""),12,2)),VALUE(MID(IFERROR(TRIM(INDEX($A331:$P331,MATCH(Settings!$B$8,$A$1:$P$1,0))&amp;""),""),15,2)),VALUE(MID(IFERROR(TRIM(INDEX($A331:$P331,MATCH(Settings!$B$8,$A$1:$P$1,0))&amp;""),""),18,2)))),"")),""))</f>
        <v/>
      </c>
      <c r="V331" s="22">
        <f>IF(ISNUMBER($U331),DATE(YEAR($U331),MONTH($U331),1),"")</f>
        <v/>
      </c>
      <c r="W331" s="23">
        <f>IF(IFERROR(TRIM(INDEX($A331:$P331,MATCH(Settings!$B$10,$A$1:$P$1,0))&amp;""),"")&lt;&gt;"",IFERROR(TRIM(INDEX($A331:$P331,MATCH(Settings!$B$10,$A$1:$P$1,0))&amp;""),""),IFERROR(TRIM(INDEX($A331:$P331,MATCH(Settings!$B$11,$A$1:$P$1,0))&amp;""),""))</f>
        <v/>
      </c>
      <c r="X331" s="23">
        <f>IFERROR(TRIM(INDEX($A331:$P331,MATCH(Settings!$B$11,$A$1:$P$1,0))&amp;""),"")</f>
        <v/>
      </c>
      <c r="Y331" s="23">
        <f>IFERROR(TRIM(INDEX($A331:$P331,MATCH(Settings!$B$12,$A$1:$P$1,0))&amp;""),"")</f>
        <v/>
      </c>
      <c r="Z331" s="23">
        <f>IFERROR(TRIM(INDEX($A331:$P331,MATCH(Settings!$B$15,$A$1:$P$1,0))&amp;""),"")</f>
        <v/>
      </c>
      <c r="AA331" s="24">
        <f>IFERROR(IF(TRIM(INDEX($A331:$P331,MATCH(Settings!$B$13,$A$1:$P$1,0))&amp;"")="","",VALUE(TRIM(INDEX($A331:$P331,MATCH(Settings!$B$13,$A$1:$P$1,0))&amp;""))),"")</f>
        <v/>
      </c>
      <c r="AB331" s="24">
        <f>IF(NOT(ISNUMBER($AA331)),"",IF(TRIM($R331&amp;"")="Yes",$AA331,0))</f>
        <v/>
      </c>
      <c r="AC331" s="25">
        <f>IF(OR(NOT(ISNUMBER($AB331)),NOT(ISNUMBER(Settings!$D$2))),"",$AB331*Settings!$D$2)</f>
        <v/>
      </c>
      <c r="AD331" s="23">
        <f>IF(AND($AE331="",IFERROR(TRIM(INDEX($A331:$P331,MATCH(Settings!$B$13,$A$1:$P$1,0))&amp;""),"")=""),"",IF((IF($AE331="","; no name or email","")&amp;IF(IFERROR(TRIM(INDEX($A331:$P331,MATCH(Settings!$B$13,$A$1:$P$1,0))&amp;""),"")="","; no hours",IF(NOT(ISNUMBER($AA331)),"; hours not a number",IF($AA331&lt;=0,"; hours zero or less",IF(AND(ISNUMBER(Settings!$D$3),$AA331&gt;Settings!$D$3),"; over "&amp;Settings!$D$3&amp;" hours",""))))&amp;IF(NOT(ISNUMBER($U331)),"; no date",IF($U331&gt;TODAY(),"; date in the future",""))&amp;IF(AND($AE331&lt;&gt;"",ISNUMBER($U331)),IF(COUNTIFS($AE$2:$AE$1001,$AE331,$U$2:$U$1001,$U331,$Y$2:$Y$1001,$Y331)&gt;1,"; possible duplicate",""),""))="","OK",MID(IF($AE331="","; no name or email","")&amp;IF(IFERROR(TRIM(INDEX($A331:$P331,MATCH(Settings!$B$13,$A$1:$P$1,0))&amp;""),"")="","; no hours",IF(NOT(ISNUMBER($AA331)),"; hours not a number",IF($AA331&lt;=0,"; hours zero or less",IF(AND(ISNUMBER(Settings!$D$3),$AA331&gt;Settings!$D$3),"; over "&amp;Settings!$D$3&amp;" hours",""))))&amp;IF(NOT(ISNUMBER($U331)),"; no date",IF($U331&gt;TODAY(),"; date in the future",""))&amp;IF(AND($AE331&lt;&gt;"",ISNUMBER($U331)),IF(COUNTIFS($AE$2:$AE$1001,$AE331,$U$2:$U$1001,$U331,$Y$2:$Y$1001,$Y331)&gt;1,"; possible duplicate",""),""),3,300)))</f>
        <v/>
      </c>
      <c r="AE331" s="26">
        <f>IF(IFERROR(TRIM(INDEX($A331:$P331,MATCH(Settings!$B$11,$A$1:$P$1,0))&amp;""),"")&lt;&gt;"",LOWER(IFERROR(TRIM(INDEX($A331:$P331,MATCH(Settings!$B$11,$A$1:$P$1,0))&amp;""),"")),LOWER(IFERROR(TRIM(INDEX($A331:$P331,MATCH(Settings!$B$10,$A$1:$P$1,0))&amp;""),"")))</f>
        <v/>
      </c>
      <c r="AF331" s="26">
        <f>IF($AE331="","",IF(COUNTIF($AE$2:$AE331,$AE331)=1,MAX($AF$1:$AF330)+1,""))</f>
        <v/>
      </c>
      <c r="AG331" s="26">
        <f>IF(OR($AE331="",NOT(ISNUMBER($V331))),"",IF(COUNTIFS($AE$2:$AE331,$AE331,$V$2:$V331,$V331)=1,1,0))</f>
        <v/>
      </c>
      <c r="AH331" s="26">
        <f>IF(ISNUMBER($U331),$U331,0)</f>
        <v/>
      </c>
    </row>
    <row r="332">
      <c r="R332" s="27" t="n"/>
      <c r="S332" s="27" t="n"/>
      <c r="U332" s="21">
        <f>IF(ISNUMBER(IFERROR(IF(TRIM(INDEX($A332:$P332,MATCH(Settings!$B$9,$A$1:$P$1,0))&amp;"")="","",IF(ISNUMBER(INDEX($A332:$P332,MATCH(Settings!$B$9,$A$1:$P$1,0))),INT(INDEX($A332:$P332,MATCH(Settings!$B$9,$A$1:$P$1,0))),DATE(VALUE(LEFT(INDEX($A332:$P332,MATCH(Settings!$B$9,$A$1:$P$1,0)),4)),VALUE(MID(INDEX($A332:$P332,MATCH(Settings!$B$9,$A$1:$P$1,0)),6,2)),VALUE(MID(INDEX($A332:$P332,MATCH(Settings!$B$9,$A$1:$P$1,0)),9,2))))),"")),IFERROR(IF(TRIM(INDEX($A332:$P332,MATCH(Settings!$B$9,$A$1:$P$1,0))&amp;"")="","",IF(ISNUMBER(INDEX($A332:$P332,MATCH(Settings!$B$9,$A$1:$P$1,0))),INT(INDEX($A332:$P332,MATCH(Settings!$B$9,$A$1:$P$1,0))),DATE(VALUE(LEFT(INDEX($A332:$P332,MATCH(Settings!$B$9,$A$1:$P$1,0)),4)),VALUE(MID(INDEX($A332:$P332,MATCH(Settings!$B$9,$A$1:$P$1,0)),6,2)),VALUE(MID(INDEX($A332:$P332,MATCH(Settings!$B$9,$A$1:$P$1,0)),9,2))))),""),IFERROR(INT(IFERROR(IF(ISNUMBER(INDEX($A332:$P332,MATCH(Settings!$B$8,$A$1:$P$1,0))),INDEX($A332:$P332,MATCH(Settings!$B$8,$A$1:$P$1,0)),DATE(VALUE(LEFT(IFERROR(TRIM(INDEX($A332:$P332,MATCH(Settings!$B$8,$A$1:$P$1,0))&amp;""),""),4)),VALUE(MID(IFERROR(TRIM(INDEX($A332:$P332,MATCH(Settings!$B$8,$A$1:$P$1,0))&amp;""),""),6,2)),VALUE(MID(IFERROR(TRIM(INDEX($A332:$P332,MATCH(Settings!$B$8,$A$1:$P$1,0))&amp;""),""),9,2)))+TIME(VALUE(MID(IFERROR(TRIM(INDEX($A332:$P332,MATCH(Settings!$B$8,$A$1:$P$1,0))&amp;""),""),12,2)),VALUE(MID(IFERROR(TRIM(INDEX($A332:$P332,MATCH(Settings!$B$8,$A$1:$P$1,0))&amp;""),""),15,2)),VALUE(MID(IFERROR(TRIM(INDEX($A332:$P332,MATCH(Settings!$B$8,$A$1:$P$1,0))&amp;""),""),18,2)))),"")),""))</f>
        <v/>
      </c>
      <c r="V332" s="22">
        <f>IF(ISNUMBER($U332),DATE(YEAR($U332),MONTH($U332),1),"")</f>
        <v/>
      </c>
      <c r="W332" s="23">
        <f>IF(IFERROR(TRIM(INDEX($A332:$P332,MATCH(Settings!$B$10,$A$1:$P$1,0))&amp;""),"")&lt;&gt;"",IFERROR(TRIM(INDEX($A332:$P332,MATCH(Settings!$B$10,$A$1:$P$1,0))&amp;""),""),IFERROR(TRIM(INDEX($A332:$P332,MATCH(Settings!$B$11,$A$1:$P$1,0))&amp;""),""))</f>
        <v/>
      </c>
      <c r="X332" s="23">
        <f>IFERROR(TRIM(INDEX($A332:$P332,MATCH(Settings!$B$11,$A$1:$P$1,0))&amp;""),"")</f>
        <v/>
      </c>
      <c r="Y332" s="23">
        <f>IFERROR(TRIM(INDEX($A332:$P332,MATCH(Settings!$B$12,$A$1:$P$1,0))&amp;""),"")</f>
        <v/>
      </c>
      <c r="Z332" s="23">
        <f>IFERROR(TRIM(INDEX($A332:$P332,MATCH(Settings!$B$15,$A$1:$P$1,0))&amp;""),"")</f>
        <v/>
      </c>
      <c r="AA332" s="24">
        <f>IFERROR(IF(TRIM(INDEX($A332:$P332,MATCH(Settings!$B$13,$A$1:$P$1,0))&amp;"")="","",VALUE(TRIM(INDEX($A332:$P332,MATCH(Settings!$B$13,$A$1:$P$1,0))&amp;""))),"")</f>
        <v/>
      </c>
      <c r="AB332" s="24">
        <f>IF(NOT(ISNUMBER($AA332)),"",IF(TRIM($R332&amp;"")="Yes",$AA332,0))</f>
        <v/>
      </c>
      <c r="AC332" s="25">
        <f>IF(OR(NOT(ISNUMBER($AB332)),NOT(ISNUMBER(Settings!$D$2))),"",$AB332*Settings!$D$2)</f>
        <v/>
      </c>
      <c r="AD332" s="23">
        <f>IF(AND($AE332="",IFERROR(TRIM(INDEX($A332:$P332,MATCH(Settings!$B$13,$A$1:$P$1,0))&amp;""),"")=""),"",IF((IF($AE332="","; no name or email","")&amp;IF(IFERROR(TRIM(INDEX($A332:$P332,MATCH(Settings!$B$13,$A$1:$P$1,0))&amp;""),"")="","; no hours",IF(NOT(ISNUMBER($AA332)),"; hours not a number",IF($AA332&lt;=0,"; hours zero or less",IF(AND(ISNUMBER(Settings!$D$3),$AA332&gt;Settings!$D$3),"; over "&amp;Settings!$D$3&amp;" hours",""))))&amp;IF(NOT(ISNUMBER($U332)),"; no date",IF($U332&gt;TODAY(),"; date in the future",""))&amp;IF(AND($AE332&lt;&gt;"",ISNUMBER($U332)),IF(COUNTIFS($AE$2:$AE$1001,$AE332,$U$2:$U$1001,$U332,$Y$2:$Y$1001,$Y332)&gt;1,"; possible duplicate",""),""))="","OK",MID(IF($AE332="","; no name or email","")&amp;IF(IFERROR(TRIM(INDEX($A332:$P332,MATCH(Settings!$B$13,$A$1:$P$1,0))&amp;""),"")="","; no hours",IF(NOT(ISNUMBER($AA332)),"; hours not a number",IF($AA332&lt;=0,"; hours zero or less",IF(AND(ISNUMBER(Settings!$D$3),$AA332&gt;Settings!$D$3),"; over "&amp;Settings!$D$3&amp;" hours",""))))&amp;IF(NOT(ISNUMBER($U332)),"; no date",IF($U332&gt;TODAY(),"; date in the future",""))&amp;IF(AND($AE332&lt;&gt;"",ISNUMBER($U332)),IF(COUNTIFS($AE$2:$AE$1001,$AE332,$U$2:$U$1001,$U332,$Y$2:$Y$1001,$Y332)&gt;1,"; possible duplicate",""),""),3,300)))</f>
        <v/>
      </c>
      <c r="AE332" s="26">
        <f>IF(IFERROR(TRIM(INDEX($A332:$P332,MATCH(Settings!$B$11,$A$1:$P$1,0))&amp;""),"")&lt;&gt;"",LOWER(IFERROR(TRIM(INDEX($A332:$P332,MATCH(Settings!$B$11,$A$1:$P$1,0))&amp;""),"")),LOWER(IFERROR(TRIM(INDEX($A332:$P332,MATCH(Settings!$B$10,$A$1:$P$1,0))&amp;""),"")))</f>
        <v/>
      </c>
      <c r="AF332" s="26">
        <f>IF($AE332="","",IF(COUNTIF($AE$2:$AE332,$AE332)=1,MAX($AF$1:$AF331)+1,""))</f>
        <v/>
      </c>
      <c r="AG332" s="26">
        <f>IF(OR($AE332="",NOT(ISNUMBER($V332))),"",IF(COUNTIFS($AE$2:$AE332,$AE332,$V$2:$V332,$V332)=1,1,0))</f>
        <v/>
      </c>
      <c r="AH332" s="26">
        <f>IF(ISNUMBER($U332),$U332,0)</f>
        <v/>
      </c>
    </row>
    <row r="333">
      <c r="R333" s="27" t="n"/>
      <c r="S333" s="27" t="n"/>
      <c r="U333" s="21">
        <f>IF(ISNUMBER(IFERROR(IF(TRIM(INDEX($A333:$P333,MATCH(Settings!$B$9,$A$1:$P$1,0))&amp;"")="","",IF(ISNUMBER(INDEX($A333:$P333,MATCH(Settings!$B$9,$A$1:$P$1,0))),INT(INDEX($A333:$P333,MATCH(Settings!$B$9,$A$1:$P$1,0))),DATE(VALUE(LEFT(INDEX($A333:$P333,MATCH(Settings!$B$9,$A$1:$P$1,0)),4)),VALUE(MID(INDEX($A333:$P333,MATCH(Settings!$B$9,$A$1:$P$1,0)),6,2)),VALUE(MID(INDEX($A333:$P333,MATCH(Settings!$B$9,$A$1:$P$1,0)),9,2))))),"")),IFERROR(IF(TRIM(INDEX($A333:$P333,MATCH(Settings!$B$9,$A$1:$P$1,0))&amp;"")="","",IF(ISNUMBER(INDEX($A333:$P333,MATCH(Settings!$B$9,$A$1:$P$1,0))),INT(INDEX($A333:$P333,MATCH(Settings!$B$9,$A$1:$P$1,0))),DATE(VALUE(LEFT(INDEX($A333:$P333,MATCH(Settings!$B$9,$A$1:$P$1,0)),4)),VALUE(MID(INDEX($A333:$P333,MATCH(Settings!$B$9,$A$1:$P$1,0)),6,2)),VALUE(MID(INDEX($A333:$P333,MATCH(Settings!$B$9,$A$1:$P$1,0)),9,2))))),""),IFERROR(INT(IFERROR(IF(ISNUMBER(INDEX($A333:$P333,MATCH(Settings!$B$8,$A$1:$P$1,0))),INDEX($A333:$P333,MATCH(Settings!$B$8,$A$1:$P$1,0)),DATE(VALUE(LEFT(IFERROR(TRIM(INDEX($A333:$P333,MATCH(Settings!$B$8,$A$1:$P$1,0))&amp;""),""),4)),VALUE(MID(IFERROR(TRIM(INDEX($A333:$P333,MATCH(Settings!$B$8,$A$1:$P$1,0))&amp;""),""),6,2)),VALUE(MID(IFERROR(TRIM(INDEX($A333:$P333,MATCH(Settings!$B$8,$A$1:$P$1,0))&amp;""),""),9,2)))+TIME(VALUE(MID(IFERROR(TRIM(INDEX($A333:$P333,MATCH(Settings!$B$8,$A$1:$P$1,0))&amp;""),""),12,2)),VALUE(MID(IFERROR(TRIM(INDEX($A333:$P333,MATCH(Settings!$B$8,$A$1:$P$1,0))&amp;""),""),15,2)),VALUE(MID(IFERROR(TRIM(INDEX($A333:$P333,MATCH(Settings!$B$8,$A$1:$P$1,0))&amp;""),""),18,2)))),"")),""))</f>
        <v/>
      </c>
      <c r="V333" s="22">
        <f>IF(ISNUMBER($U333),DATE(YEAR($U333),MONTH($U333),1),"")</f>
        <v/>
      </c>
      <c r="W333" s="23">
        <f>IF(IFERROR(TRIM(INDEX($A333:$P333,MATCH(Settings!$B$10,$A$1:$P$1,0))&amp;""),"")&lt;&gt;"",IFERROR(TRIM(INDEX($A333:$P333,MATCH(Settings!$B$10,$A$1:$P$1,0))&amp;""),""),IFERROR(TRIM(INDEX($A333:$P333,MATCH(Settings!$B$11,$A$1:$P$1,0))&amp;""),""))</f>
        <v/>
      </c>
      <c r="X333" s="23">
        <f>IFERROR(TRIM(INDEX($A333:$P333,MATCH(Settings!$B$11,$A$1:$P$1,0))&amp;""),"")</f>
        <v/>
      </c>
      <c r="Y333" s="23">
        <f>IFERROR(TRIM(INDEX($A333:$P333,MATCH(Settings!$B$12,$A$1:$P$1,0))&amp;""),"")</f>
        <v/>
      </c>
      <c r="Z333" s="23">
        <f>IFERROR(TRIM(INDEX($A333:$P333,MATCH(Settings!$B$15,$A$1:$P$1,0))&amp;""),"")</f>
        <v/>
      </c>
      <c r="AA333" s="24">
        <f>IFERROR(IF(TRIM(INDEX($A333:$P333,MATCH(Settings!$B$13,$A$1:$P$1,0))&amp;"")="","",VALUE(TRIM(INDEX($A333:$P333,MATCH(Settings!$B$13,$A$1:$P$1,0))&amp;""))),"")</f>
        <v/>
      </c>
      <c r="AB333" s="24">
        <f>IF(NOT(ISNUMBER($AA333)),"",IF(TRIM($R333&amp;"")="Yes",$AA333,0))</f>
        <v/>
      </c>
      <c r="AC333" s="25">
        <f>IF(OR(NOT(ISNUMBER($AB333)),NOT(ISNUMBER(Settings!$D$2))),"",$AB333*Settings!$D$2)</f>
        <v/>
      </c>
      <c r="AD333" s="23">
        <f>IF(AND($AE333="",IFERROR(TRIM(INDEX($A333:$P333,MATCH(Settings!$B$13,$A$1:$P$1,0))&amp;""),"")=""),"",IF((IF($AE333="","; no name or email","")&amp;IF(IFERROR(TRIM(INDEX($A333:$P333,MATCH(Settings!$B$13,$A$1:$P$1,0))&amp;""),"")="","; no hours",IF(NOT(ISNUMBER($AA333)),"; hours not a number",IF($AA333&lt;=0,"; hours zero or less",IF(AND(ISNUMBER(Settings!$D$3),$AA333&gt;Settings!$D$3),"; over "&amp;Settings!$D$3&amp;" hours",""))))&amp;IF(NOT(ISNUMBER($U333)),"; no date",IF($U333&gt;TODAY(),"; date in the future",""))&amp;IF(AND($AE333&lt;&gt;"",ISNUMBER($U333)),IF(COUNTIFS($AE$2:$AE$1001,$AE333,$U$2:$U$1001,$U333,$Y$2:$Y$1001,$Y333)&gt;1,"; possible duplicate",""),""))="","OK",MID(IF($AE333="","; no name or email","")&amp;IF(IFERROR(TRIM(INDEX($A333:$P333,MATCH(Settings!$B$13,$A$1:$P$1,0))&amp;""),"")="","; no hours",IF(NOT(ISNUMBER($AA333)),"; hours not a number",IF($AA333&lt;=0,"; hours zero or less",IF(AND(ISNUMBER(Settings!$D$3),$AA333&gt;Settings!$D$3),"; over "&amp;Settings!$D$3&amp;" hours",""))))&amp;IF(NOT(ISNUMBER($U333)),"; no date",IF($U333&gt;TODAY(),"; date in the future",""))&amp;IF(AND($AE333&lt;&gt;"",ISNUMBER($U333)),IF(COUNTIFS($AE$2:$AE$1001,$AE333,$U$2:$U$1001,$U333,$Y$2:$Y$1001,$Y333)&gt;1,"; possible duplicate",""),""),3,300)))</f>
        <v/>
      </c>
      <c r="AE333" s="26">
        <f>IF(IFERROR(TRIM(INDEX($A333:$P333,MATCH(Settings!$B$11,$A$1:$P$1,0))&amp;""),"")&lt;&gt;"",LOWER(IFERROR(TRIM(INDEX($A333:$P333,MATCH(Settings!$B$11,$A$1:$P$1,0))&amp;""),"")),LOWER(IFERROR(TRIM(INDEX($A333:$P333,MATCH(Settings!$B$10,$A$1:$P$1,0))&amp;""),"")))</f>
        <v/>
      </c>
      <c r="AF333" s="26">
        <f>IF($AE333="","",IF(COUNTIF($AE$2:$AE333,$AE333)=1,MAX($AF$1:$AF332)+1,""))</f>
        <v/>
      </c>
      <c r="AG333" s="26">
        <f>IF(OR($AE333="",NOT(ISNUMBER($V333))),"",IF(COUNTIFS($AE$2:$AE333,$AE333,$V$2:$V333,$V333)=1,1,0))</f>
        <v/>
      </c>
      <c r="AH333" s="26">
        <f>IF(ISNUMBER($U333),$U333,0)</f>
        <v/>
      </c>
    </row>
    <row r="334">
      <c r="R334" s="27" t="n"/>
      <c r="S334" s="27" t="n"/>
      <c r="U334" s="21">
        <f>IF(ISNUMBER(IFERROR(IF(TRIM(INDEX($A334:$P334,MATCH(Settings!$B$9,$A$1:$P$1,0))&amp;"")="","",IF(ISNUMBER(INDEX($A334:$P334,MATCH(Settings!$B$9,$A$1:$P$1,0))),INT(INDEX($A334:$P334,MATCH(Settings!$B$9,$A$1:$P$1,0))),DATE(VALUE(LEFT(INDEX($A334:$P334,MATCH(Settings!$B$9,$A$1:$P$1,0)),4)),VALUE(MID(INDEX($A334:$P334,MATCH(Settings!$B$9,$A$1:$P$1,0)),6,2)),VALUE(MID(INDEX($A334:$P334,MATCH(Settings!$B$9,$A$1:$P$1,0)),9,2))))),"")),IFERROR(IF(TRIM(INDEX($A334:$P334,MATCH(Settings!$B$9,$A$1:$P$1,0))&amp;"")="","",IF(ISNUMBER(INDEX($A334:$P334,MATCH(Settings!$B$9,$A$1:$P$1,0))),INT(INDEX($A334:$P334,MATCH(Settings!$B$9,$A$1:$P$1,0))),DATE(VALUE(LEFT(INDEX($A334:$P334,MATCH(Settings!$B$9,$A$1:$P$1,0)),4)),VALUE(MID(INDEX($A334:$P334,MATCH(Settings!$B$9,$A$1:$P$1,0)),6,2)),VALUE(MID(INDEX($A334:$P334,MATCH(Settings!$B$9,$A$1:$P$1,0)),9,2))))),""),IFERROR(INT(IFERROR(IF(ISNUMBER(INDEX($A334:$P334,MATCH(Settings!$B$8,$A$1:$P$1,0))),INDEX($A334:$P334,MATCH(Settings!$B$8,$A$1:$P$1,0)),DATE(VALUE(LEFT(IFERROR(TRIM(INDEX($A334:$P334,MATCH(Settings!$B$8,$A$1:$P$1,0))&amp;""),""),4)),VALUE(MID(IFERROR(TRIM(INDEX($A334:$P334,MATCH(Settings!$B$8,$A$1:$P$1,0))&amp;""),""),6,2)),VALUE(MID(IFERROR(TRIM(INDEX($A334:$P334,MATCH(Settings!$B$8,$A$1:$P$1,0))&amp;""),""),9,2)))+TIME(VALUE(MID(IFERROR(TRIM(INDEX($A334:$P334,MATCH(Settings!$B$8,$A$1:$P$1,0))&amp;""),""),12,2)),VALUE(MID(IFERROR(TRIM(INDEX($A334:$P334,MATCH(Settings!$B$8,$A$1:$P$1,0))&amp;""),""),15,2)),VALUE(MID(IFERROR(TRIM(INDEX($A334:$P334,MATCH(Settings!$B$8,$A$1:$P$1,0))&amp;""),""),18,2)))),"")),""))</f>
        <v/>
      </c>
      <c r="V334" s="22">
        <f>IF(ISNUMBER($U334),DATE(YEAR($U334),MONTH($U334),1),"")</f>
        <v/>
      </c>
      <c r="W334" s="23">
        <f>IF(IFERROR(TRIM(INDEX($A334:$P334,MATCH(Settings!$B$10,$A$1:$P$1,0))&amp;""),"")&lt;&gt;"",IFERROR(TRIM(INDEX($A334:$P334,MATCH(Settings!$B$10,$A$1:$P$1,0))&amp;""),""),IFERROR(TRIM(INDEX($A334:$P334,MATCH(Settings!$B$11,$A$1:$P$1,0))&amp;""),""))</f>
        <v/>
      </c>
      <c r="X334" s="23">
        <f>IFERROR(TRIM(INDEX($A334:$P334,MATCH(Settings!$B$11,$A$1:$P$1,0))&amp;""),"")</f>
        <v/>
      </c>
      <c r="Y334" s="23">
        <f>IFERROR(TRIM(INDEX($A334:$P334,MATCH(Settings!$B$12,$A$1:$P$1,0))&amp;""),"")</f>
        <v/>
      </c>
      <c r="Z334" s="23">
        <f>IFERROR(TRIM(INDEX($A334:$P334,MATCH(Settings!$B$15,$A$1:$P$1,0))&amp;""),"")</f>
        <v/>
      </c>
      <c r="AA334" s="24">
        <f>IFERROR(IF(TRIM(INDEX($A334:$P334,MATCH(Settings!$B$13,$A$1:$P$1,0))&amp;"")="","",VALUE(TRIM(INDEX($A334:$P334,MATCH(Settings!$B$13,$A$1:$P$1,0))&amp;""))),"")</f>
        <v/>
      </c>
      <c r="AB334" s="24">
        <f>IF(NOT(ISNUMBER($AA334)),"",IF(TRIM($R334&amp;"")="Yes",$AA334,0))</f>
        <v/>
      </c>
      <c r="AC334" s="25">
        <f>IF(OR(NOT(ISNUMBER($AB334)),NOT(ISNUMBER(Settings!$D$2))),"",$AB334*Settings!$D$2)</f>
        <v/>
      </c>
      <c r="AD334" s="23">
        <f>IF(AND($AE334="",IFERROR(TRIM(INDEX($A334:$P334,MATCH(Settings!$B$13,$A$1:$P$1,0))&amp;""),"")=""),"",IF((IF($AE334="","; no name or email","")&amp;IF(IFERROR(TRIM(INDEX($A334:$P334,MATCH(Settings!$B$13,$A$1:$P$1,0))&amp;""),"")="","; no hours",IF(NOT(ISNUMBER($AA334)),"; hours not a number",IF($AA334&lt;=0,"; hours zero or less",IF(AND(ISNUMBER(Settings!$D$3),$AA334&gt;Settings!$D$3),"; over "&amp;Settings!$D$3&amp;" hours",""))))&amp;IF(NOT(ISNUMBER($U334)),"; no date",IF($U334&gt;TODAY(),"; date in the future",""))&amp;IF(AND($AE334&lt;&gt;"",ISNUMBER($U334)),IF(COUNTIFS($AE$2:$AE$1001,$AE334,$U$2:$U$1001,$U334,$Y$2:$Y$1001,$Y334)&gt;1,"; possible duplicate",""),""))="","OK",MID(IF($AE334="","; no name or email","")&amp;IF(IFERROR(TRIM(INDEX($A334:$P334,MATCH(Settings!$B$13,$A$1:$P$1,0))&amp;""),"")="","; no hours",IF(NOT(ISNUMBER($AA334)),"; hours not a number",IF($AA334&lt;=0,"; hours zero or less",IF(AND(ISNUMBER(Settings!$D$3),$AA334&gt;Settings!$D$3),"; over "&amp;Settings!$D$3&amp;" hours",""))))&amp;IF(NOT(ISNUMBER($U334)),"; no date",IF($U334&gt;TODAY(),"; date in the future",""))&amp;IF(AND($AE334&lt;&gt;"",ISNUMBER($U334)),IF(COUNTIFS($AE$2:$AE$1001,$AE334,$U$2:$U$1001,$U334,$Y$2:$Y$1001,$Y334)&gt;1,"; possible duplicate",""),""),3,300)))</f>
        <v/>
      </c>
      <c r="AE334" s="26">
        <f>IF(IFERROR(TRIM(INDEX($A334:$P334,MATCH(Settings!$B$11,$A$1:$P$1,0))&amp;""),"")&lt;&gt;"",LOWER(IFERROR(TRIM(INDEX($A334:$P334,MATCH(Settings!$B$11,$A$1:$P$1,0))&amp;""),"")),LOWER(IFERROR(TRIM(INDEX($A334:$P334,MATCH(Settings!$B$10,$A$1:$P$1,0))&amp;""),"")))</f>
        <v/>
      </c>
      <c r="AF334" s="26">
        <f>IF($AE334="","",IF(COUNTIF($AE$2:$AE334,$AE334)=1,MAX($AF$1:$AF333)+1,""))</f>
        <v/>
      </c>
      <c r="AG334" s="26">
        <f>IF(OR($AE334="",NOT(ISNUMBER($V334))),"",IF(COUNTIFS($AE$2:$AE334,$AE334,$V$2:$V334,$V334)=1,1,0))</f>
        <v/>
      </c>
      <c r="AH334" s="26">
        <f>IF(ISNUMBER($U334),$U334,0)</f>
        <v/>
      </c>
    </row>
    <row r="335">
      <c r="R335" s="27" t="n"/>
      <c r="S335" s="27" t="n"/>
      <c r="U335" s="21">
        <f>IF(ISNUMBER(IFERROR(IF(TRIM(INDEX($A335:$P335,MATCH(Settings!$B$9,$A$1:$P$1,0))&amp;"")="","",IF(ISNUMBER(INDEX($A335:$P335,MATCH(Settings!$B$9,$A$1:$P$1,0))),INT(INDEX($A335:$P335,MATCH(Settings!$B$9,$A$1:$P$1,0))),DATE(VALUE(LEFT(INDEX($A335:$P335,MATCH(Settings!$B$9,$A$1:$P$1,0)),4)),VALUE(MID(INDEX($A335:$P335,MATCH(Settings!$B$9,$A$1:$P$1,0)),6,2)),VALUE(MID(INDEX($A335:$P335,MATCH(Settings!$B$9,$A$1:$P$1,0)),9,2))))),"")),IFERROR(IF(TRIM(INDEX($A335:$P335,MATCH(Settings!$B$9,$A$1:$P$1,0))&amp;"")="","",IF(ISNUMBER(INDEX($A335:$P335,MATCH(Settings!$B$9,$A$1:$P$1,0))),INT(INDEX($A335:$P335,MATCH(Settings!$B$9,$A$1:$P$1,0))),DATE(VALUE(LEFT(INDEX($A335:$P335,MATCH(Settings!$B$9,$A$1:$P$1,0)),4)),VALUE(MID(INDEX($A335:$P335,MATCH(Settings!$B$9,$A$1:$P$1,0)),6,2)),VALUE(MID(INDEX($A335:$P335,MATCH(Settings!$B$9,$A$1:$P$1,0)),9,2))))),""),IFERROR(INT(IFERROR(IF(ISNUMBER(INDEX($A335:$P335,MATCH(Settings!$B$8,$A$1:$P$1,0))),INDEX($A335:$P335,MATCH(Settings!$B$8,$A$1:$P$1,0)),DATE(VALUE(LEFT(IFERROR(TRIM(INDEX($A335:$P335,MATCH(Settings!$B$8,$A$1:$P$1,0))&amp;""),""),4)),VALUE(MID(IFERROR(TRIM(INDEX($A335:$P335,MATCH(Settings!$B$8,$A$1:$P$1,0))&amp;""),""),6,2)),VALUE(MID(IFERROR(TRIM(INDEX($A335:$P335,MATCH(Settings!$B$8,$A$1:$P$1,0))&amp;""),""),9,2)))+TIME(VALUE(MID(IFERROR(TRIM(INDEX($A335:$P335,MATCH(Settings!$B$8,$A$1:$P$1,0))&amp;""),""),12,2)),VALUE(MID(IFERROR(TRIM(INDEX($A335:$P335,MATCH(Settings!$B$8,$A$1:$P$1,0))&amp;""),""),15,2)),VALUE(MID(IFERROR(TRIM(INDEX($A335:$P335,MATCH(Settings!$B$8,$A$1:$P$1,0))&amp;""),""),18,2)))),"")),""))</f>
        <v/>
      </c>
      <c r="V335" s="22">
        <f>IF(ISNUMBER($U335),DATE(YEAR($U335),MONTH($U335),1),"")</f>
        <v/>
      </c>
      <c r="W335" s="23">
        <f>IF(IFERROR(TRIM(INDEX($A335:$P335,MATCH(Settings!$B$10,$A$1:$P$1,0))&amp;""),"")&lt;&gt;"",IFERROR(TRIM(INDEX($A335:$P335,MATCH(Settings!$B$10,$A$1:$P$1,0))&amp;""),""),IFERROR(TRIM(INDEX($A335:$P335,MATCH(Settings!$B$11,$A$1:$P$1,0))&amp;""),""))</f>
        <v/>
      </c>
      <c r="X335" s="23">
        <f>IFERROR(TRIM(INDEX($A335:$P335,MATCH(Settings!$B$11,$A$1:$P$1,0))&amp;""),"")</f>
        <v/>
      </c>
      <c r="Y335" s="23">
        <f>IFERROR(TRIM(INDEX($A335:$P335,MATCH(Settings!$B$12,$A$1:$P$1,0))&amp;""),"")</f>
        <v/>
      </c>
      <c r="Z335" s="23">
        <f>IFERROR(TRIM(INDEX($A335:$P335,MATCH(Settings!$B$15,$A$1:$P$1,0))&amp;""),"")</f>
        <v/>
      </c>
      <c r="AA335" s="24">
        <f>IFERROR(IF(TRIM(INDEX($A335:$P335,MATCH(Settings!$B$13,$A$1:$P$1,0))&amp;"")="","",VALUE(TRIM(INDEX($A335:$P335,MATCH(Settings!$B$13,$A$1:$P$1,0))&amp;""))),"")</f>
        <v/>
      </c>
      <c r="AB335" s="24">
        <f>IF(NOT(ISNUMBER($AA335)),"",IF(TRIM($R335&amp;"")="Yes",$AA335,0))</f>
        <v/>
      </c>
      <c r="AC335" s="25">
        <f>IF(OR(NOT(ISNUMBER($AB335)),NOT(ISNUMBER(Settings!$D$2))),"",$AB335*Settings!$D$2)</f>
        <v/>
      </c>
      <c r="AD335" s="23">
        <f>IF(AND($AE335="",IFERROR(TRIM(INDEX($A335:$P335,MATCH(Settings!$B$13,$A$1:$P$1,0))&amp;""),"")=""),"",IF((IF($AE335="","; no name or email","")&amp;IF(IFERROR(TRIM(INDEX($A335:$P335,MATCH(Settings!$B$13,$A$1:$P$1,0))&amp;""),"")="","; no hours",IF(NOT(ISNUMBER($AA335)),"; hours not a number",IF($AA335&lt;=0,"; hours zero or less",IF(AND(ISNUMBER(Settings!$D$3),$AA335&gt;Settings!$D$3),"; over "&amp;Settings!$D$3&amp;" hours",""))))&amp;IF(NOT(ISNUMBER($U335)),"; no date",IF($U335&gt;TODAY(),"; date in the future",""))&amp;IF(AND($AE335&lt;&gt;"",ISNUMBER($U335)),IF(COUNTIFS($AE$2:$AE$1001,$AE335,$U$2:$U$1001,$U335,$Y$2:$Y$1001,$Y335)&gt;1,"; possible duplicate",""),""))="","OK",MID(IF($AE335="","; no name or email","")&amp;IF(IFERROR(TRIM(INDEX($A335:$P335,MATCH(Settings!$B$13,$A$1:$P$1,0))&amp;""),"")="","; no hours",IF(NOT(ISNUMBER($AA335)),"; hours not a number",IF($AA335&lt;=0,"; hours zero or less",IF(AND(ISNUMBER(Settings!$D$3),$AA335&gt;Settings!$D$3),"; over "&amp;Settings!$D$3&amp;" hours",""))))&amp;IF(NOT(ISNUMBER($U335)),"; no date",IF($U335&gt;TODAY(),"; date in the future",""))&amp;IF(AND($AE335&lt;&gt;"",ISNUMBER($U335)),IF(COUNTIFS($AE$2:$AE$1001,$AE335,$U$2:$U$1001,$U335,$Y$2:$Y$1001,$Y335)&gt;1,"; possible duplicate",""),""),3,300)))</f>
        <v/>
      </c>
      <c r="AE335" s="26">
        <f>IF(IFERROR(TRIM(INDEX($A335:$P335,MATCH(Settings!$B$11,$A$1:$P$1,0))&amp;""),"")&lt;&gt;"",LOWER(IFERROR(TRIM(INDEX($A335:$P335,MATCH(Settings!$B$11,$A$1:$P$1,0))&amp;""),"")),LOWER(IFERROR(TRIM(INDEX($A335:$P335,MATCH(Settings!$B$10,$A$1:$P$1,0))&amp;""),"")))</f>
        <v/>
      </c>
      <c r="AF335" s="26">
        <f>IF($AE335="","",IF(COUNTIF($AE$2:$AE335,$AE335)=1,MAX($AF$1:$AF334)+1,""))</f>
        <v/>
      </c>
      <c r="AG335" s="26">
        <f>IF(OR($AE335="",NOT(ISNUMBER($V335))),"",IF(COUNTIFS($AE$2:$AE335,$AE335,$V$2:$V335,$V335)=1,1,0))</f>
        <v/>
      </c>
      <c r="AH335" s="26">
        <f>IF(ISNUMBER($U335),$U335,0)</f>
        <v/>
      </c>
    </row>
    <row r="336">
      <c r="R336" s="27" t="n"/>
      <c r="S336" s="27" t="n"/>
      <c r="U336" s="21">
        <f>IF(ISNUMBER(IFERROR(IF(TRIM(INDEX($A336:$P336,MATCH(Settings!$B$9,$A$1:$P$1,0))&amp;"")="","",IF(ISNUMBER(INDEX($A336:$P336,MATCH(Settings!$B$9,$A$1:$P$1,0))),INT(INDEX($A336:$P336,MATCH(Settings!$B$9,$A$1:$P$1,0))),DATE(VALUE(LEFT(INDEX($A336:$P336,MATCH(Settings!$B$9,$A$1:$P$1,0)),4)),VALUE(MID(INDEX($A336:$P336,MATCH(Settings!$B$9,$A$1:$P$1,0)),6,2)),VALUE(MID(INDEX($A336:$P336,MATCH(Settings!$B$9,$A$1:$P$1,0)),9,2))))),"")),IFERROR(IF(TRIM(INDEX($A336:$P336,MATCH(Settings!$B$9,$A$1:$P$1,0))&amp;"")="","",IF(ISNUMBER(INDEX($A336:$P336,MATCH(Settings!$B$9,$A$1:$P$1,0))),INT(INDEX($A336:$P336,MATCH(Settings!$B$9,$A$1:$P$1,0))),DATE(VALUE(LEFT(INDEX($A336:$P336,MATCH(Settings!$B$9,$A$1:$P$1,0)),4)),VALUE(MID(INDEX($A336:$P336,MATCH(Settings!$B$9,$A$1:$P$1,0)),6,2)),VALUE(MID(INDEX($A336:$P336,MATCH(Settings!$B$9,$A$1:$P$1,0)),9,2))))),""),IFERROR(INT(IFERROR(IF(ISNUMBER(INDEX($A336:$P336,MATCH(Settings!$B$8,$A$1:$P$1,0))),INDEX($A336:$P336,MATCH(Settings!$B$8,$A$1:$P$1,0)),DATE(VALUE(LEFT(IFERROR(TRIM(INDEX($A336:$P336,MATCH(Settings!$B$8,$A$1:$P$1,0))&amp;""),""),4)),VALUE(MID(IFERROR(TRIM(INDEX($A336:$P336,MATCH(Settings!$B$8,$A$1:$P$1,0))&amp;""),""),6,2)),VALUE(MID(IFERROR(TRIM(INDEX($A336:$P336,MATCH(Settings!$B$8,$A$1:$P$1,0))&amp;""),""),9,2)))+TIME(VALUE(MID(IFERROR(TRIM(INDEX($A336:$P336,MATCH(Settings!$B$8,$A$1:$P$1,0))&amp;""),""),12,2)),VALUE(MID(IFERROR(TRIM(INDEX($A336:$P336,MATCH(Settings!$B$8,$A$1:$P$1,0))&amp;""),""),15,2)),VALUE(MID(IFERROR(TRIM(INDEX($A336:$P336,MATCH(Settings!$B$8,$A$1:$P$1,0))&amp;""),""),18,2)))),"")),""))</f>
        <v/>
      </c>
      <c r="V336" s="22">
        <f>IF(ISNUMBER($U336),DATE(YEAR($U336),MONTH($U336),1),"")</f>
        <v/>
      </c>
      <c r="W336" s="23">
        <f>IF(IFERROR(TRIM(INDEX($A336:$P336,MATCH(Settings!$B$10,$A$1:$P$1,0))&amp;""),"")&lt;&gt;"",IFERROR(TRIM(INDEX($A336:$P336,MATCH(Settings!$B$10,$A$1:$P$1,0))&amp;""),""),IFERROR(TRIM(INDEX($A336:$P336,MATCH(Settings!$B$11,$A$1:$P$1,0))&amp;""),""))</f>
        <v/>
      </c>
      <c r="X336" s="23">
        <f>IFERROR(TRIM(INDEX($A336:$P336,MATCH(Settings!$B$11,$A$1:$P$1,0))&amp;""),"")</f>
        <v/>
      </c>
      <c r="Y336" s="23">
        <f>IFERROR(TRIM(INDEX($A336:$P336,MATCH(Settings!$B$12,$A$1:$P$1,0))&amp;""),"")</f>
        <v/>
      </c>
      <c r="Z336" s="23">
        <f>IFERROR(TRIM(INDEX($A336:$P336,MATCH(Settings!$B$15,$A$1:$P$1,0))&amp;""),"")</f>
        <v/>
      </c>
      <c r="AA336" s="24">
        <f>IFERROR(IF(TRIM(INDEX($A336:$P336,MATCH(Settings!$B$13,$A$1:$P$1,0))&amp;"")="","",VALUE(TRIM(INDEX($A336:$P336,MATCH(Settings!$B$13,$A$1:$P$1,0))&amp;""))),"")</f>
        <v/>
      </c>
      <c r="AB336" s="24">
        <f>IF(NOT(ISNUMBER($AA336)),"",IF(TRIM($R336&amp;"")="Yes",$AA336,0))</f>
        <v/>
      </c>
      <c r="AC336" s="25">
        <f>IF(OR(NOT(ISNUMBER($AB336)),NOT(ISNUMBER(Settings!$D$2))),"",$AB336*Settings!$D$2)</f>
        <v/>
      </c>
      <c r="AD336" s="23">
        <f>IF(AND($AE336="",IFERROR(TRIM(INDEX($A336:$P336,MATCH(Settings!$B$13,$A$1:$P$1,0))&amp;""),"")=""),"",IF((IF($AE336="","; no name or email","")&amp;IF(IFERROR(TRIM(INDEX($A336:$P336,MATCH(Settings!$B$13,$A$1:$P$1,0))&amp;""),"")="","; no hours",IF(NOT(ISNUMBER($AA336)),"; hours not a number",IF($AA336&lt;=0,"; hours zero or less",IF(AND(ISNUMBER(Settings!$D$3),$AA336&gt;Settings!$D$3),"; over "&amp;Settings!$D$3&amp;" hours",""))))&amp;IF(NOT(ISNUMBER($U336)),"; no date",IF($U336&gt;TODAY(),"; date in the future",""))&amp;IF(AND($AE336&lt;&gt;"",ISNUMBER($U336)),IF(COUNTIFS($AE$2:$AE$1001,$AE336,$U$2:$U$1001,$U336,$Y$2:$Y$1001,$Y336)&gt;1,"; possible duplicate",""),""))="","OK",MID(IF($AE336="","; no name or email","")&amp;IF(IFERROR(TRIM(INDEX($A336:$P336,MATCH(Settings!$B$13,$A$1:$P$1,0))&amp;""),"")="","; no hours",IF(NOT(ISNUMBER($AA336)),"; hours not a number",IF($AA336&lt;=0,"; hours zero or less",IF(AND(ISNUMBER(Settings!$D$3),$AA336&gt;Settings!$D$3),"; over "&amp;Settings!$D$3&amp;" hours",""))))&amp;IF(NOT(ISNUMBER($U336)),"; no date",IF($U336&gt;TODAY(),"; date in the future",""))&amp;IF(AND($AE336&lt;&gt;"",ISNUMBER($U336)),IF(COUNTIFS($AE$2:$AE$1001,$AE336,$U$2:$U$1001,$U336,$Y$2:$Y$1001,$Y336)&gt;1,"; possible duplicate",""),""),3,300)))</f>
        <v/>
      </c>
      <c r="AE336" s="26">
        <f>IF(IFERROR(TRIM(INDEX($A336:$P336,MATCH(Settings!$B$11,$A$1:$P$1,0))&amp;""),"")&lt;&gt;"",LOWER(IFERROR(TRIM(INDEX($A336:$P336,MATCH(Settings!$B$11,$A$1:$P$1,0))&amp;""),"")),LOWER(IFERROR(TRIM(INDEX($A336:$P336,MATCH(Settings!$B$10,$A$1:$P$1,0))&amp;""),"")))</f>
        <v/>
      </c>
      <c r="AF336" s="26">
        <f>IF($AE336="","",IF(COUNTIF($AE$2:$AE336,$AE336)=1,MAX($AF$1:$AF335)+1,""))</f>
        <v/>
      </c>
      <c r="AG336" s="26">
        <f>IF(OR($AE336="",NOT(ISNUMBER($V336))),"",IF(COUNTIFS($AE$2:$AE336,$AE336,$V$2:$V336,$V336)=1,1,0))</f>
        <v/>
      </c>
      <c r="AH336" s="26">
        <f>IF(ISNUMBER($U336),$U336,0)</f>
        <v/>
      </c>
    </row>
    <row r="337">
      <c r="R337" s="27" t="n"/>
      <c r="S337" s="27" t="n"/>
      <c r="U337" s="21">
        <f>IF(ISNUMBER(IFERROR(IF(TRIM(INDEX($A337:$P337,MATCH(Settings!$B$9,$A$1:$P$1,0))&amp;"")="","",IF(ISNUMBER(INDEX($A337:$P337,MATCH(Settings!$B$9,$A$1:$P$1,0))),INT(INDEX($A337:$P337,MATCH(Settings!$B$9,$A$1:$P$1,0))),DATE(VALUE(LEFT(INDEX($A337:$P337,MATCH(Settings!$B$9,$A$1:$P$1,0)),4)),VALUE(MID(INDEX($A337:$P337,MATCH(Settings!$B$9,$A$1:$P$1,0)),6,2)),VALUE(MID(INDEX($A337:$P337,MATCH(Settings!$B$9,$A$1:$P$1,0)),9,2))))),"")),IFERROR(IF(TRIM(INDEX($A337:$P337,MATCH(Settings!$B$9,$A$1:$P$1,0))&amp;"")="","",IF(ISNUMBER(INDEX($A337:$P337,MATCH(Settings!$B$9,$A$1:$P$1,0))),INT(INDEX($A337:$P337,MATCH(Settings!$B$9,$A$1:$P$1,0))),DATE(VALUE(LEFT(INDEX($A337:$P337,MATCH(Settings!$B$9,$A$1:$P$1,0)),4)),VALUE(MID(INDEX($A337:$P337,MATCH(Settings!$B$9,$A$1:$P$1,0)),6,2)),VALUE(MID(INDEX($A337:$P337,MATCH(Settings!$B$9,$A$1:$P$1,0)),9,2))))),""),IFERROR(INT(IFERROR(IF(ISNUMBER(INDEX($A337:$P337,MATCH(Settings!$B$8,$A$1:$P$1,0))),INDEX($A337:$P337,MATCH(Settings!$B$8,$A$1:$P$1,0)),DATE(VALUE(LEFT(IFERROR(TRIM(INDEX($A337:$P337,MATCH(Settings!$B$8,$A$1:$P$1,0))&amp;""),""),4)),VALUE(MID(IFERROR(TRIM(INDEX($A337:$P337,MATCH(Settings!$B$8,$A$1:$P$1,0))&amp;""),""),6,2)),VALUE(MID(IFERROR(TRIM(INDEX($A337:$P337,MATCH(Settings!$B$8,$A$1:$P$1,0))&amp;""),""),9,2)))+TIME(VALUE(MID(IFERROR(TRIM(INDEX($A337:$P337,MATCH(Settings!$B$8,$A$1:$P$1,0))&amp;""),""),12,2)),VALUE(MID(IFERROR(TRIM(INDEX($A337:$P337,MATCH(Settings!$B$8,$A$1:$P$1,0))&amp;""),""),15,2)),VALUE(MID(IFERROR(TRIM(INDEX($A337:$P337,MATCH(Settings!$B$8,$A$1:$P$1,0))&amp;""),""),18,2)))),"")),""))</f>
        <v/>
      </c>
      <c r="V337" s="22">
        <f>IF(ISNUMBER($U337),DATE(YEAR($U337),MONTH($U337),1),"")</f>
        <v/>
      </c>
      <c r="W337" s="23">
        <f>IF(IFERROR(TRIM(INDEX($A337:$P337,MATCH(Settings!$B$10,$A$1:$P$1,0))&amp;""),"")&lt;&gt;"",IFERROR(TRIM(INDEX($A337:$P337,MATCH(Settings!$B$10,$A$1:$P$1,0))&amp;""),""),IFERROR(TRIM(INDEX($A337:$P337,MATCH(Settings!$B$11,$A$1:$P$1,0))&amp;""),""))</f>
        <v/>
      </c>
      <c r="X337" s="23">
        <f>IFERROR(TRIM(INDEX($A337:$P337,MATCH(Settings!$B$11,$A$1:$P$1,0))&amp;""),"")</f>
        <v/>
      </c>
      <c r="Y337" s="23">
        <f>IFERROR(TRIM(INDEX($A337:$P337,MATCH(Settings!$B$12,$A$1:$P$1,0))&amp;""),"")</f>
        <v/>
      </c>
      <c r="Z337" s="23">
        <f>IFERROR(TRIM(INDEX($A337:$P337,MATCH(Settings!$B$15,$A$1:$P$1,0))&amp;""),"")</f>
        <v/>
      </c>
      <c r="AA337" s="24">
        <f>IFERROR(IF(TRIM(INDEX($A337:$P337,MATCH(Settings!$B$13,$A$1:$P$1,0))&amp;"")="","",VALUE(TRIM(INDEX($A337:$P337,MATCH(Settings!$B$13,$A$1:$P$1,0))&amp;""))),"")</f>
        <v/>
      </c>
      <c r="AB337" s="24">
        <f>IF(NOT(ISNUMBER($AA337)),"",IF(TRIM($R337&amp;"")="Yes",$AA337,0))</f>
        <v/>
      </c>
      <c r="AC337" s="25">
        <f>IF(OR(NOT(ISNUMBER($AB337)),NOT(ISNUMBER(Settings!$D$2))),"",$AB337*Settings!$D$2)</f>
        <v/>
      </c>
      <c r="AD337" s="23">
        <f>IF(AND($AE337="",IFERROR(TRIM(INDEX($A337:$P337,MATCH(Settings!$B$13,$A$1:$P$1,0))&amp;""),"")=""),"",IF((IF($AE337="","; no name or email","")&amp;IF(IFERROR(TRIM(INDEX($A337:$P337,MATCH(Settings!$B$13,$A$1:$P$1,0))&amp;""),"")="","; no hours",IF(NOT(ISNUMBER($AA337)),"; hours not a number",IF($AA337&lt;=0,"; hours zero or less",IF(AND(ISNUMBER(Settings!$D$3),$AA337&gt;Settings!$D$3),"; over "&amp;Settings!$D$3&amp;" hours",""))))&amp;IF(NOT(ISNUMBER($U337)),"; no date",IF($U337&gt;TODAY(),"; date in the future",""))&amp;IF(AND($AE337&lt;&gt;"",ISNUMBER($U337)),IF(COUNTIFS($AE$2:$AE$1001,$AE337,$U$2:$U$1001,$U337,$Y$2:$Y$1001,$Y337)&gt;1,"; possible duplicate",""),""))="","OK",MID(IF($AE337="","; no name or email","")&amp;IF(IFERROR(TRIM(INDEX($A337:$P337,MATCH(Settings!$B$13,$A$1:$P$1,0))&amp;""),"")="","; no hours",IF(NOT(ISNUMBER($AA337)),"; hours not a number",IF($AA337&lt;=0,"; hours zero or less",IF(AND(ISNUMBER(Settings!$D$3),$AA337&gt;Settings!$D$3),"; over "&amp;Settings!$D$3&amp;" hours",""))))&amp;IF(NOT(ISNUMBER($U337)),"; no date",IF($U337&gt;TODAY(),"; date in the future",""))&amp;IF(AND($AE337&lt;&gt;"",ISNUMBER($U337)),IF(COUNTIFS($AE$2:$AE$1001,$AE337,$U$2:$U$1001,$U337,$Y$2:$Y$1001,$Y337)&gt;1,"; possible duplicate",""),""),3,300)))</f>
        <v/>
      </c>
      <c r="AE337" s="26">
        <f>IF(IFERROR(TRIM(INDEX($A337:$P337,MATCH(Settings!$B$11,$A$1:$P$1,0))&amp;""),"")&lt;&gt;"",LOWER(IFERROR(TRIM(INDEX($A337:$P337,MATCH(Settings!$B$11,$A$1:$P$1,0))&amp;""),"")),LOWER(IFERROR(TRIM(INDEX($A337:$P337,MATCH(Settings!$B$10,$A$1:$P$1,0))&amp;""),"")))</f>
        <v/>
      </c>
      <c r="AF337" s="26">
        <f>IF($AE337="","",IF(COUNTIF($AE$2:$AE337,$AE337)=1,MAX($AF$1:$AF336)+1,""))</f>
        <v/>
      </c>
      <c r="AG337" s="26">
        <f>IF(OR($AE337="",NOT(ISNUMBER($V337))),"",IF(COUNTIFS($AE$2:$AE337,$AE337,$V$2:$V337,$V337)=1,1,0))</f>
        <v/>
      </c>
      <c r="AH337" s="26">
        <f>IF(ISNUMBER($U337),$U337,0)</f>
        <v/>
      </c>
    </row>
    <row r="338">
      <c r="R338" s="27" t="n"/>
      <c r="S338" s="27" t="n"/>
      <c r="U338" s="21">
        <f>IF(ISNUMBER(IFERROR(IF(TRIM(INDEX($A338:$P338,MATCH(Settings!$B$9,$A$1:$P$1,0))&amp;"")="","",IF(ISNUMBER(INDEX($A338:$P338,MATCH(Settings!$B$9,$A$1:$P$1,0))),INT(INDEX($A338:$P338,MATCH(Settings!$B$9,$A$1:$P$1,0))),DATE(VALUE(LEFT(INDEX($A338:$P338,MATCH(Settings!$B$9,$A$1:$P$1,0)),4)),VALUE(MID(INDEX($A338:$P338,MATCH(Settings!$B$9,$A$1:$P$1,0)),6,2)),VALUE(MID(INDEX($A338:$P338,MATCH(Settings!$B$9,$A$1:$P$1,0)),9,2))))),"")),IFERROR(IF(TRIM(INDEX($A338:$P338,MATCH(Settings!$B$9,$A$1:$P$1,0))&amp;"")="","",IF(ISNUMBER(INDEX($A338:$P338,MATCH(Settings!$B$9,$A$1:$P$1,0))),INT(INDEX($A338:$P338,MATCH(Settings!$B$9,$A$1:$P$1,0))),DATE(VALUE(LEFT(INDEX($A338:$P338,MATCH(Settings!$B$9,$A$1:$P$1,0)),4)),VALUE(MID(INDEX($A338:$P338,MATCH(Settings!$B$9,$A$1:$P$1,0)),6,2)),VALUE(MID(INDEX($A338:$P338,MATCH(Settings!$B$9,$A$1:$P$1,0)),9,2))))),""),IFERROR(INT(IFERROR(IF(ISNUMBER(INDEX($A338:$P338,MATCH(Settings!$B$8,$A$1:$P$1,0))),INDEX($A338:$P338,MATCH(Settings!$B$8,$A$1:$P$1,0)),DATE(VALUE(LEFT(IFERROR(TRIM(INDEX($A338:$P338,MATCH(Settings!$B$8,$A$1:$P$1,0))&amp;""),""),4)),VALUE(MID(IFERROR(TRIM(INDEX($A338:$P338,MATCH(Settings!$B$8,$A$1:$P$1,0))&amp;""),""),6,2)),VALUE(MID(IFERROR(TRIM(INDEX($A338:$P338,MATCH(Settings!$B$8,$A$1:$P$1,0))&amp;""),""),9,2)))+TIME(VALUE(MID(IFERROR(TRIM(INDEX($A338:$P338,MATCH(Settings!$B$8,$A$1:$P$1,0))&amp;""),""),12,2)),VALUE(MID(IFERROR(TRIM(INDEX($A338:$P338,MATCH(Settings!$B$8,$A$1:$P$1,0))&amp;""),""),15,2)),VALUE(MID(IFERROR(TRIM(INDEX($A338:$P338,MATCH(Settings!$B$8,$A$1:$P$1,0))&amp;""),""),18,2)))),"")),""))</f>
        <v/>
      </c>
      <c r="V338" s="22">
        <f>IF(ISNUMBER($U338),DATE(YEAR($U338),MONTH($U338),1),"")</f>
        <v/>
      </c>
      <c r="W338" s="23">
        <f>IF(IFERROR(TRIM(INDEX($A338:$P338,MATCH(Settings!$B$10,$A$1:$P$1,0))&amp;""),"")&lt;&gt;"",IFERROR(TRIM(INDEX($A338:$P338,MATCH(Settings!$B$10,$A$1:$P$1,0))&amp;""),""),IFERROR(TRIM(INDEX($A338:$P338,MATCH(Settings!$B$11,$A$1:$P$1,0))&amp;""),""))</f>
        <v/>
      </c>
      <c r="X338" s="23">
        <f>IFERROR(TRIM(INDEX($A338:$P338,MATCH(Settings!$B$11,$A$1:$P$1,0))&amp;""),"")</f>
        <v/>
      </c>
      <c r="Y338" s="23">
        <f>IFERROR(TRIM(INDEX($A338:$P338,MATCH(Settings!$B$12,$A$1:$P$1,0))&amp;""),"")</f>
        <v/>
      </c>
      <c r="Z338" s="23">
        <f>IFERROR(TRIM(INDEX($A338:$P338,MATCH(Settings!$B$15,$A$1:$P$1,0))&amp;""),"")</f>
        <v/>
      </c>
      <c r="AA338" s="24">
        <f>IFERROR(IF(TRIM(INDEX($A338:$P338,MATCH(Settings!$B$13,$A$1:$P$1,0))&amp;"")="","",VALUE(TRIM(INDEX($A338:$P338,MATCH(Settings!$B$13,$A$1:$P$1,0))&amp;""))),"")</f>
        <v/>
      </c>
      <c r="AB338" s="24">
        <f>IF(NOT(ISNUMBER($AA338)),"",IF(TRIM($R338&amp;"")="Yes",$AA338,0))</f>
        <v/>
      </c>
      <c r="AC338" s="25">
        <f>IF(OR(NOT(ISNUMBER($AB338)),NOT(ISNUMBER(Settings!$D$2))),"",$AB338*Settings!$D$2)</f>
        <v/>
      </c>
      <c r="AD338" s="23">
        <f>IF(AND($AE338="",IFERROR(TRIM(INDEX($A338:$P338,MATCH(Settings!$B$13,$A$1:$P$1,0))&amp;""),"")=""),"",IF((IF($AE338="","; no name or email","")&amp;IF(IFERROR(TRIM(INDEX($A338:$P338,MATCH(Settings!$B$13,$A$1:$P$1,0))&amp;""),"")="","; no hours",IF(NOT(ISNUMBER($AA338)),"; hours not a number",IF($AA338&lt;=0,"; hours zero or less",IF(AND(ISNUMBER(Settings!$D$3),$AA338&gt;Settings!$D$3),"; over "&amp;Settings!$D$3&amp;" hours",""))))&amp;IF(NOT(ISNUMBER($U338)),"; no date",IF($U338&gt;TODAY(),"; date in the future",""))&amp;IF(AND($AE338&lt;&gt;"",ISNUMBER($U338)),IF(COUNTIFS($AE$2:$AE$1001,$AE338,$U$2:$U$1001,$U338,$Y$2:$Y$1001,$Y338)&gt;1,"; possible duplicate",""),""))="","OK",MID(IF($AE338="","; no name or email","")&amp;IF(IFERROR(TRIM(INDEX($A338:$P338,MATCH(Settings!$B$13,$A$1:$P$1,0))&amp;""),"")="","; no hours",IF(NOT(ISNUMBER($AA338)),"; hours not a number",IF($AA338&lt;=0,"; hours zero or less",IF(AND(ISNUMBER(Settings!$D$3),$AA338&gt;Settings!$D$3),"; over "&amp;Settings!$D$3&amp;" hours",""))))&amp;IF(NOT(ISNUMBER($U338)),"; no date",IF($U338&gt;TODAY(),"; date in the future",""))&amp;IF(AND($AE338&lt;&gt;"",ISNUMBER($U338)),IF(COUNTIFS($AE$2:$AE$1001,$AE338,$U$2:$U$1001,$U338,$Y$2:$Y$1001,$Y338)&gt;1,"; possible duplicate",""),""),3,300)))</f>
        <v/>
      </c>
      <c r="AE338" s="26">
        <f>IF(IFERROR(TRIM(INDEX($A338:$P338,MATCH(Settings!$B$11,$A$1:$P$1,0))&amp;""),"")&lt;&gt;"",LOWER(IFERROR(TRIM(INDEX($A338:$P338,MATCH(Settings!$B$11,$A$1:$P$1,0))&amp;""),"")),LOWER(IFERROR(TRIM(INDEX($A338:$P338,MATCH(Settings!$B$10,$A$1:$P$1,0))&amp;""),"")))</f>
        <v/>
      </c>
      <c r="AF338" s="26">
        <f>IF($AE338="","",IF(COUNTIF($AE$2:$AE338,$AE338)=1,MAX($AF$1:$AF337)+1,""))</f>
        <v/>
      </c>
      <c r="AG338" s="26">
        <f>IF(OR($AE338="",NOT(ISNUMBER($V338))),"",IF(COUNTIFS($AE$2:$AE338,$AE338,$V$2:$V338,$V338)=1,1,0))</f>
        <v/>
      </c>
      <c r="AH338" s="26">
        <f>IF(ISNUMBER($U338),$U338,0)</f>
        <v/>
      </c>
    </row>
    <row r="339">
      <c r="R339" s="27" t="n"/>
      <c r="S339" s="27" t="n"/>
      <c r="U339" s="21">
        <f>IF(ISNUMBER(IFERROR(IF(TRIM(INDEX($A339:$P339,MATCH(Settings!$B$9,$A$1:$P$1,0))&amp;"")="","",IF(ISNUMBER(INDEX($A339:$P339,MATCH(Settings!$B$9,$A$1:$P$1,0))),INT(INDEX($A339:$P339,MATCH(Settings!$B$9,$A$1:$P$1,0))),DATE(VALUE(LEFT(INDEX($A339:$P339,MATCH(Settings!$B$9,$A$1:$P$1,0)),4)),VALUE(MID(INDEX($A339:$P339,MATCH(Settings!$B$9,$A$1:$P$1,0)),6,2)),VALUE(MID(INDEX($A339:$P339,MATCH(Settings!$B$9,$A$1:$P$1,0)),9,2))))),"")),IFERROR(IF(TRIM(INDEX($A339:$P339,MATCH(Settings!$B$9,$A$1:$P$1,0))&amp;"")="","",IF(ISNUMBER(INDEX($A339:$P339,MATCH(Settings!$B$9,$A$1:$P$1,0))),INT(INDEX($A339:$P339,MATCH(Settings!$B$9,$A$1:$P$1,0))),DATE(VALUE(LEFT(INDEX($A339:$P339,MATCH(Settings!$B$9,$A$1:$P$1,0)),4)),VALUE(MID(INDEX($A339:$P339,MATCH(Settings!$B$9,$A$1:$P$1,0)),6,2)),VALUE(MID(INDEX($A339:$P339,MATCH(Settings!$B$9,$A$1:$P$1,0)),9,2))))),""),IFERROR(INT(IFERROR(IF(ISNUMBER(INDEX($A339:$P339,MATCH(Settings!$B$8,$A$1:$P$1,0))),INDEX($A339:$P339,MATCH(Settings!$B$8,$A$1:$P$1,0)),DATE(VALUE(LEFT(IFERROR(TRIM(INDEX($A339:$P339,MATCH(Settings!$B$8,$A$1:$P$1,0))&amp;""),""),4)),VALUE(MID(IFERROR(TRIM(INDEX($A339:$P339,MATCH(Settings!$B$8,$A$1:$P$1,0))&amp;""),""),6,2)),VALUE(MID(IFERROR(TRIM(INDEX($A339:$P339,MATCH(Settings!$B$8,$A$1:$P$1,0))&amp;""),""),9,2)))+TIME(VALUE(MID(IFERROR(TRIM(INDEX($A339:$P339,MATCH(Settings!$B$8,$A$1:$P$1,0))&amp;""),""),12,2)),VALUE(MID(IFERROR(TRIM(INDEX($A339:$P339,MATCH(Settings!$B$8,$A$1:$P$1,0))&amp;""),""),15,2)),VALUE(MID(IFERROR(TRIM(INDEX($A339:$P339,MATCH(Settings!$B$8,$A$1:$P$1,0))&amp;""),""),18,2)))),"")),""))</f>
        <v/>
      </c>
      <c r="V339" s="22">
        <f>IF(ISNUMBER($U339),DATE(YEAR($U339),MONTH($U339),1),"")</f>
        <v/>
      </c>
      <c r="W339" s="23">
        <f>IF(IFERROR(TRIM(INDEX($A339:$P339,MATCH(Settings!$B$10,$A$1:$P$1,0))&amp;""),"")&lt;&gt;"",IFERROR(TRIM(INDEX($A339:$P339,MATCH(Settings!$B$10,$A$1:$P$1,0))&amp;""),""),IFERROR(TRIM(INDEX($A339:$P339,MATCH(Settings!$B$11,$A$1:$P$1,0))&amp;""),""))</f>
        <v/>
      </c>
      <c r="X339" s="23">
        <f>IFERROR(TRIM(INDEX($A339:$P339,MATCH(Settings!$B$11,$A$1:$P$1,0))&amp;""),"")</f>
        <v/>
      </c>
      <c r="Y339" s="23">
        <f>IFERROR(TRIM(INDEX($A339:$P339,MATCH(Settings!$B$12,$A$1:$P$1,0))&amp;""),"")</f>
        <v/>
      </c>
      <c r="Z339" s="23">
        <f>IFERROR(TRIM(INDEX($A339:$P339,MATCH(Settings!$B$15,$A$1:$P$1,0))&amp;""),"")</f>
        <v/>
      </c>
      <c r="AA339" s="24">
        <f>IFERROR(IF(TRIM(INDEX($A339:$P339,MATCH(Settings!$B$13,$A$1:$P$1,0))&amp;"")="","",VALUE(TRIM(INDEX($A339:$P339,MATCH(Settings!$B$13,$A$1:$P$1,0))&amp;""))),"")</f>
        <v/>
      </c>
      <c r="AB339" s="24">
        <f>IF(NOT(ISNUMBER($AA339)),"",IF(TRIM($R339&amp;"")="Yes",$AA339,0))</f>
        <v/>
      </c>
      <c r="AC339" s="25">
        <f>IF(OR(NOT(ISNUMBER($AB339)),NOT(ISNUMBER(Settings!$D$2))),"",$AB339*Settings!$D$2)</f>
        <v/>
      </c>
      <c r="AD339" s="23">
        <f>IF(AND($AE339="",IFERROR(TRIM(INDEX($A339:$P339,MATCH(Settings!$B$13,$A$1:$P$1,0))&amp;""),"")=""),"",IF((IF($AE339="","; no name or email","")&amp;IF(IFERROR(TRIM(INDEX($A339:$P339,MATCH(Settings!$B$13,$A$1:$P$1,0))&amp;""),"")="","; no hours",IF(NOT(ISNUMBER($AA339)),"; hours not a number",IF($AA339&lt;=0,"; hours zero or less",IF(AND(ISNUMBER(Settings!$D$3),$AA339&gt;Settings!$D$3),"; over "&amp;Settings!$D$3&amp;" hours",""))))&amp;IF(NOT(ISNUMBER($U339)),"; no date",IF($U339&gt;TODAY(),"; date in the future",""))&amp;IF(AND($AE339&lt;&gt;"",ISNUMBER($U339)),IF(COUNTIFS($AE$2:$AE$1001,$AE339,$U$2:$U$1001,$U339,$Y$2:$Y$1001,$Y339)&gt;1,"; possible duplicate",""),""))="","OK",MID(IF($AE339="","; no name or email","")&amp;IF(IFERROR(TRIM(INDEX($A339:$P339,MATCH(Settings!$B$13,$A$1:$P$1,0))&amp;""),"")="","; no hours",IF(NOT(ISNUMBER($AA339)),"; hours not a number",IF($AA339&lt;=0,"; hours zero or less",IF(AND(ISNUMBER(Settings!$D$3),$AA339&gt;Settings!$D$3),"; over "&amp;Settings!$D$3&amp;" hours",""))))&amp;IF(NOT(ISNUMBER($U339)),"; no date",IF($U339&gt;TODAY(),"; date in the future",""))&amp;IF(AND($AE339&lt;&gt;"",ISNUMBER($U339)),IF(COUNTIFS($AE$2:$AE$1001,$AE339,$U$2:$U$1001,$U339,$Y$2:$Y$1001,$Y339)&gt;1,"; possible duplicate",""),""),3,300)))</f>
        <v/>
      </c>
      <c r="AE339" s="26">
        <f>IF(IFERROR(TRIM(INDEX($A339:$P339,MATCH(Settings!$B$11,$A$1:$P$1,0))&amp;""),"")&lt;&gt;"",LOWER(IFERROR(TRIM(INDEX($A339:$P339,MATCH(Settings!$B$11,$A$1:$P$1,0))&amp;""),"")),LOWER(IFERROR(TRIM(INDEX($A339:$P339,MATCH(Settings!$B$10,$A$1:$P$1,0))&amp;""),"")))</f>
        <v/>
      </c>
      <c r="AF339" s="26">
        <f>IF($AE339="","",IF(COUNTIF($AE$2:$AE339,$AE339)=1,MAX($AF$1:$AF338)+1,""))</f>
        <v/>
      </c>
      <c r="AG339" s="26">
        <f>IF(OR($AE339="",NOT(ISNUMBER($V339))),"",IF(COUNTIFS($AE$2:$AE339,$AE339,$V$2:$V339,$V339)=1,1,0))</f>
        <v/>
      </c>
      <c r="AH339" s="26">
        <f>IF(ISNUMBER($U339),$U339,0)</f>
        <v/>
      </c>
    </row>
    <row r="340">
      <c r="R340" s="27" t="n"/>
      <c r="S340" s="27" t="n"/>
      <c r="U340" s="21">
        <f>IF(ISNUMBER(IFERROR(IF(TRIM(INDEX($A340:$P340,MATCH(Settings!$B$9,$A$1:$P$1,0))&amp;"")="","",IF(ISNUMBER(INDEX($A340:$P340,MATCH(Settings!$B$9,$A$1:$P$1,0))),INT(INDEX($A340:$P340,MATCH(Settings!$B$9,$A$1:$P$1,0))),DATE(VALUE(LEFT(INDEX($A340:$P340,MATCH(Settings!$B$9,$A$1:$P$1,0)),4)),VALUE(MID(INDEX($A340:$P340,MATCH(Settings!$B$9,$A$1:$P$1,0)),6,2)),VALUE(MID(INDEX($A340:$P340,MATCH(Settings!$B$9,$A$1:$P$1,0)),9,2))))),"")),IFERROR(IF(TRIM(INDEX($A340:$P340,MATCH(Settings!$B$9,$A$1:$P$1,0))&amp;"")="","",IF(ISNUMBER(INDEX($A340:$P340,MATCH(Settings!$B$9,$A$1:$P$1,0))),INT(INDEX($A340:$P340,MATCH(Settings!$B$9,$A$1:$P$1,0))),DATE(VALUE(LEFT(INDEX($A340:$P340,MATCH(Settings!$B$9,$A$1:$P$1,0)),4)),VALUE(MID(INDEX($A340:$P340,MATCH(Settings!$B$9,$A$1:$P$1,0)),6,2)),VALUE(MID(INDEX($A340:$P340,MATCH(Settings!$B$9,$A$1:$P$1,0)),9,2))))),""),IFERROR(INT(IFERROR(IF(ISNUMBER(INDEX($A340:$P340,MATCH(Settings!$B$8,$A$1:$P$1,0))),INDEX($A340:$P340,MATCH(Settings!$B$8,$A$1:$P$1,0)),DATE(VALUE(LEFT(IFERROR(TRIM(INDEX($A340:$P340,MATCH(Settings!$B$8,$A$1:$P$1,0))&amp;""),""),4)),VALUE(MID(IFERROR(TRIM(INDEX($A340:$P340,MATCH(Settings!$B$8,$A$1:$P$1,0))&amp;""),""),6,2)),VALUE(MID(IFERROR(TRIM(INDEX($A340:$P340,MATCH(Settings!$B$8,$A$1:$P$1,0))&amp;""),""),9,2)))+TIME(VALUE(MID(IFERROR(TRIM(INDEX($A340:$P340,MATCH(Settings!$B$8,$A$1:$P$1,0))&amp;""),""),12,2)),VALUE(MID(IFERROR(TRIM(INDEX($A340:$P340,MATCH(Settings!$B$8,$A$1:$P$1,0))&amp;""),""),15,2)),VALUE(MID(IFERROR(TRIM(INDEX($A340:$P340,MATCH(Settings!$B$8,$A$1:$P$1,0))&amp;""),""),18,2)))),"")),""))</f>
        <v/>
      </c>
      <c r="V340" s="22">
        <f>IF(ISNUMBER($U340),DATE(YEAR($U340),MONTH($U340),1),"")</f>
        <v/>
      </c>
      <c r="W340" s="23">
        <f>IF(IFERROR(TRIM(INDEX($A340:$P340,MATCH(Settings!$B$10,$A$1:$P$1,0))&amp;""),"")&lt;&gt;"",IFERROR(TRIM(INDEX($A340:$P340,MATCH(Settings!$B$10,$A$1:$P$1,0))&amp;""),""),IFERROR(TRIM(INDEX($A340:$P340,MATCH(Settings!$B$11,$A$1:$P$1,0))&amp;""),""))</f>
        <v/>
      </c>
      <c r="X340" s="23">
        <f>IFERROR(TRIM(INDEX($A340:$P340,MATCH(Settings!$B$11,$A$1:$P$1,0))&amp;""),"")</f>
        <v/>
      </c>
      <c r="Y340" s="23">
        <f>IFERROR(TRIM(INDEX($A340:$P340,MATCH(Settings!$B$12,$A$1:$P$1,0))&amp;""),"")</f>
        <v/>
      </c>
      <c r="Z340" s="23">
        <f>IFERROR(TRIM(INDEX($A340:$P340,MATCH(Settings!$B$15,$A$1:$P$1,0))&amp;""),"")</f>
        <v/>
      </c>
      <c r="AA340" s="24">
        <f>IFERROR(IF(TRIM(INDEX($A340:$P340,MATCH(Settings!$B$13,$A$1:$P$1,0))&amp;"")="","",VALUE(TRIM(INDEX($A340:$P340,MATCH(Settings!$B$13,$A$1:$P$1,0))&amp;""))),"")</f>
        <v/>
      </c>
      <c r="AB340" s="24">
        <f>IF(NOT(ISNUMBER($AA340)),"",IF(TRIM($R340&amp;"")="Yes",$AA340,0))</f>
        <v/>
      </c>
      <c r="AC340" s="25">
        <f>IF(OR(NOT(ISNUMBER($AB340)),NOT(ISNUMBER(Settings!$D$2))),"",$AB340*Settings!$D$2)</f>
        <v/>
      </c>
      <c r="AD340" s="23">
        <f>IF(AND($AE340="",IFERROR(TRIM(INDEX($A340:$P340,MATCH(Settings!$B$13,$A$1:$P$1,0))&amp;""),"")=""),"",IF((IF($AE340="","; no name or email","")&amp;IF(IFERROR(TRIM(INDEX($A340:$P340,MATCH(Settings!$B$13,$A$1:$P$1,0))&amp;""),"")="","; no hours",IF(NOT(ISNUMBER($AA340)),"; hours not a number",IF($AA340&lt;=0,"; hours zero or less",IF(AND(ISNUMBER(Settings!$D$3),$AA340&gt;Settings!$D$3),"; over "&amp;Settings!$D$3&amp;" hours",""))))&amp;IF(NOT(ISNUMBER($U340)),"; no date",IF($U340&gt;TODAY(),"; date in the future",""))&amp;IF(AND($AE340&lt;&gt;"",ISNUMBER($U340)),IF(COUNTIFS($AE$2:$AE$1001,$AE340,$U$2:$U$1001,$U340,$Y$2:$Y$1001,$Y340)&gt;1,"; possible duplicate",""),""))="","OK",MID(IF($AE340="","; no name or email","")&amp;IF(IFERROR(TRIM(INDEX($A340:$P340,MATCH(Settings!$B$13,$A$1:$P$1,0))&amp;""),"")="","; no hours",IF(NOT(ISNUMBER($AA340)),"; hours not a number",IF($AA340&lt;=0,"; hours zero or less",IF(AND(ISNUMBER(Settings!$D$3),$AA340&gt;Settings!$D$3),"; over "&amp;Settings!$D$3&amp;" hours",""))))&amp;IF(NOT(ISNUMBER($U340)),"; no date",IF($U340&gt;TODAY(),"; date in the future",""))&amp;IF(AND($AE340&lt;&gt;"",ISNUMBER($U340)),IF(COUNTIFS($AE$2:$AE$1001,$AE340,$U$2:$U$1001,$U340,$Y$2:$Y$1001,$Y340)&gt;1,"; possible duplicate",""),""),3,300)))</f>
        <v/>
      </c>
      <c r="AE340" s="26">
        <f>IF(IFERROR(TRIM(INDEX($A340:$P340,MATCH(Settings!$B$11,$A$1:$P$1,0))&amp;""),"")&lt;&gt;"",LOWER(IFERROR(TRIM(INDEX($A340:$P340,MATCH(Settings!$B$11,$A$1:$P$1,0))&amp;""),"")),LOWER(IFERROR(TRIM(INDEX($A340:$P340,MATCH(Settings!$B$10,$A$1:$P$1,0))&amp;""),"")))</f>
        <v/>
      </c>
      <c r="AF340" s="26">
        <f>IF($AE340="","",IF(COUNTIF($AE$2:$AE340,$AE340)=1,MAX($AF$1:$AF339)+1,""))</f>
        <v/>
      </c>
      <c r="AG340" s="26">
        <f>IF(OR($AE340="",NOT(ISNUMBER($V340))),"",IF(COUNTIFS($AE$2:$AE340,$AE340,$V$2:$V340,$V340)=1,1,0))</f>
        <v/>
      </c>
      <c r="AH340" s="26">
        <f>IF(ISNUMBER($U340),$U340,0)</f>
        <v/>
      </c>
    </row>
    <row r="341">
      <c r="R341" s="27" t="n"/>
      <c r="S341" s="27" t="n"/>
      <c r="U341" s="21">
        <f>IF(ISNUMBER(IFERROR(IF(TRIM(INDEX($A341:$P341,MATCH(Settings!$B$9,$A$1:$P$1,0))&amp;"")="","",IF(ISNUMBER(INDEX($A341:$P341,MATCH(Settings!$B$9,$A$1:$P$1,0))),INT(INDEX($A341:$P341,MATCH(Settings!$B$9,$A$1:$P$1,0))),DATE(VALUE(LEFT(INDEX($A341:$P341,MATCH(Settings!$B$9,$A$1:$P$1,0)),4)),VALUE(MID(INDEX($A341:$P341,MATCH(Settings!$B$9,$A$1:$P$1,0)),6,2)),VALUE(MID(INDEX($A341:$P341,MATCH(Settings!$B$9,$A$1:$P$1,0)),9,2))))),"")),IFERROR(IF(TRIM(INDEX($A341:$P341,MATCH(Settings!$B$9,$A$1:$P$1,0))&amp;"")="","",IF(ISNUMBER(INDEX($A341:$P341,MATCH(Settings!$B$9,$A$1:$P$1,0))),INT(INDEX($A341:$P341,MATCH(Settings!$B$9,$A$1:$P$1,0))),DATE(VALUE(LEFT(INDEX($A341:$P341,MATCH(Settings!$B$9,$A$1:$P$1,0)),4)),VALUE(MID(INDEX($A341:$P341,MATCH(Settings!$B$9,$A$1:$P$1,0)),6,2)),VALUE(MID(INDEX($A341:$P341,MATCH(Settings!$B$9,$A$1:$P$1,0)),9,2))))),""),IFERROR(INT(IFERROR(IF(ISNUMBER(INDEX($A341:$P341,MATCH(Settings!$B$8,$A$1:$P$1,0))),INDEX($A341:$P341,MATCH(Settings!$B$8,$A$1:$P$1,0)),DATE(VALUE(LEFT(IFERROR(TRIM(INDEX($A341:$P341,MATCH(Settings!$B$8,$A$1:$P$1,0))&amp;""),""),4)),VALUE(MID(IFERROR(TRIM(INDEX($A341:$P341,MATCH(Settings!$B$8,$A$1:$P$1,0))&amp;""),""),6,2)),VALUE(MID(IFERROR(TRIM(INDEX($A341:$P341,MATCH(Settings!$B$8,$A$1:$P$1,0))&amp;""),""),9,2)))+TIME(VALUE(MID(IFERROR(TRIM(INDEX($A341:$P341,MATCH(Settings!$B$8,$A$1:$P$1,0))&amp;""),""),12,2)),VALUE(MID(IFERROR(TRIM(INDEX($A341:$P341,MATCH(Settings!$B$8,$A$1:$P$1,0))&amp;""),""),15,2)),VALUE(MID(IFERROR(TRIM(INDEX($A341:$P341,MATCH(Settings!$B$8,$A$1:$P$1,0))&amp;""),""),18,2)))),"")),""))</f>
        <v/>
      </c>
      <c r="V341" s="22">
        <f>IF(ISNUMBER($U341),DATE(YEAR($U341),MONTH($U341),1),"")</f>
        <v/>
      </c>
      <c r="W341" s="23">
        <f>IF(IFERROR(TRIM(INDEX($A341:$P341,MATCH(Settings!$B$10,$A$1:$P$1,0))&amp;""),"")&lt;&gt;"",IFERROR(TRIM(INDEX($A341:$P341,MATCH(Settings!$B$10,$A$1:$P$1,0))&amp;""),""),IFERROR(TRIM(INDEX($A341:$P341,MATCH(Settings!$B$11,$A$1:$P$1,0))&amp;""),""))</f>
        <v/>
      </c>
      <c r="X341" s="23">
        <f>IFERROR(TRIM(INDEX($A341:$P341,MATCH(Settings!$B$11,$A$1:$P$1,0))&amp;""),"")</f>
        <v/>
      </c>
      <c r="Y341" s="23">
        <f>IFERROR(TRIM(INDEX($A341:$P341,MATCH(Settings!$B$12,$A$1:$P$1,0))&amp;""),"")</f>
        <v/>
      </c>
      <c r="Z341" s="23">
        <f>IFERROR(TRIM(INDEX($A341:$P341,MATCH(Settings!$B$15,$A$1:$P$1,0))&amp;""),"")</f>
        <v/>
      </c>
      <c r="AA341" s="24">
        <f>IFERROR(IF(TRIM(INDEX($A341:$P341,MATCH(Settings!$B$13,$A$1:$P$1,0))&amp;"")="","",VALUE(TRIM(INDEX($A341:$P341,MATCH(Settings!$B$13,$A$1:$P$1,0))&amp;""))),"")</f>
        <v/>
      </c>
      <c r="AB341" s="24">
        <f>IF(NOT(ISNUMBER($AA341)),"",IF(TRIM($R341&amp;"")="Yes",$AA341,0))</f>
        <v/>
      </c>
      <c r="AC341" s="25">
        <f>IF(OR(NOT(ISNUMBER($AB341)),NOT(ISNUMBER(Settings!$D$2))),"",$AB341*Settings!$D$2)</f>
        <v/>
      </c>
      <c r="AD341" s="23">
        <f>IF(AND($AE341="",IFERROR(TRIM(INDEX($A341:$P341,MATCH(Settings!$B$13,$A$1:$P$1,0))&amp;""),"")=""),"",IF((IF($AE341="","; no name or email","")&amp;IF(IFERROR(TRIM(INDEX($A341:$P341,MATCH(Settings!$B$13,$A$1:$P$1,0))&amp;""),"")="","; no hours",IF(NOT(ISNUMBER($AA341)),"; hours not a number",IF($AA341&lt;=0,"; hours zero or less",IF(AND(ISNUMBER(Settings!$D$3),$AA341&gt;Settings!$D$3),"; over "&amp;Settings!$D$3&amp;" hours",""))))&amp;IF(NOT(ISNUMBER($U341)),"; no date",IF($U341&gt;TODAY(),"; date in the future",""))&amp;IF(AND($AE341&lt;&gt;"",ISNUMBER($U341)),IF(COUNTIFS($AE$2:$AE$1001,$AE341,$U$2:$U$1001,$U341,$Y$2:$Y$1001,$Y341)&gt;1,"; possible duplicate",""),""))="","OK",MID(IF($AE341="","; no name or email","")&amp;IF(IFERROR(TRIM(INDEX($A341:$P341,MATCH(Settings!$B$13,$A$1:$P$1,0))&amp;""),"")="","; no hours",IF(NOT(ISNUMBER($AA341)),"; hours not a number",IF($AA341&lt;=0,"; hours zero or less",IF(AND(ISNUMBER(Settings!$D$3),$AA341&gt;Settings!$D$3),"; over "&amp;Settings!$D$3&amp;" hours",""))))&amp;IF(NOT(ISNUMBER($U341)),"; no date",IF($U341&gt;TODAY(),"; date in the future",""))&amp;IF(AND($AE341&lt;&gt;"",ISNUMBER($U341)),IF(COUNTIFS($AE$2:$AE$1001,$AE341,$U$2:$U$1001,$U341,$Y$2:$Y$1001,$Y341)&gt;1,"; possible duplicate",""),""),3,300)))</f>
        <v/>
      </c>
      <c r="AE341" s="26">
        <f>IF(IFERROR(TRIM(INDEX($A341:$P341,MATCH(Settings!$B$11,$A$1:$P$1,0))&amp;""),"")&lt;&gt;"",LOWER(IFERROR(TRIM(INDEX($A341:$P341,MATCH(Settings!$B$11,$A$1:$P$1,0))&amp;""),"")),LOWER(IFERROR(TRIM(INDEX($A341:$P341,MATCH(Settings!$B$10,$A$1:$P$1,0))&amp;""),"")))</f>
        <v/>
      </c>
      <c r="AF341" s="26">
        <f>IF($AE341="","",IF(COUNTIF($AE$2:$AE341,$AE341)=1,MAX($AF$1:$AF340)+1,""))</f>
        <v/>
      </c>
      <c r="AG341" s="26">
        <f>IF(OR($AE341="",NOT(ISNUMBER($V341))),"",IF(COUNTIFS($AE$2:$AE341,$AE341,$V$2:$V341,$V341)=1,1,0))</f>
        <v/>
      </c>
      <c r="AH341" s="26">
        <f>IF(ISNUMBER($U341),$U341,0)</f>
        <v/>
      </c>
    </row>
    <row r="342">
      <c r="R342" s="27" t="n"/>
      <c r="S342" s="27" t="n"/>
      <c r="U342" s="21">
        <f>IF(ISNUMBER(IFERROR(IF(TRIM(INDEX($A342:$P342,MATCH(Settings!$B$9,$A$1:$P$1,0))&amp;"")="","",IF(ISNUMBER(INDEX($A342:$P342,MATCH(Settings!$B$9,$A$1:$P$1,0))),INT(INDEX($A342:$P342,MATCH(Settings!$B$9,$A$1:$P$1,0))),DATE(VALUE(LEFT(INDEX($A342:$P342,MATCH(Settings!$B$9,$A$1:$P$1,0)),4)),VALUE(MID(INDEX($A342:$P342,MATCH(Settings!$B$9,$A$1:$P$1,0)),6,2)),VALUE(MID(INDEX($A342:$P342,MATCH(Settings!$B$9,$A$1:$P$1,0)),9,2))))),"")),IFERROR(IF(TRIM(INDEX($A342:$P342,MATCH(Settings!$B$9,$A$1:$P$1,0))&amp;"")="","",IF(ISNUMBER(INDEX($A342:$P342,MATCH(Settings!$B$9,$A$1:$P$1,0))),INT(INDEX($A342:$P342,MATCH(Settings!$B$9,$A$1:$P$1,0))),DATE(VALUE(LEFT(INDEX($A342:$P342,MATCH(Settings!$B$9,$A$1:$P$1,0)),4)),VALUE(MID(INDEX($A342:$P342,MATCH(Settings!$B$9,$A$1:$P$1,0)),6,2)),VALUE(MID(INDEX($A342:$P342,MATCH(Settings!$B$9,$A$1:$P$1,0)),9,2))))),""),IFERROR(INT(IFERROR(IF(ISNUMBER(INDEX($A342:$P342,MATCH(Settings!$B$8,$A$1:$P$1,0))),INDEX($A342:$P342,MATCH(Settings!$B$8,$A$1:$P$1,0)),DATE(VALUE(LEFT(IFERROR(TRIM(INDEX($A342:$P342,MATCH(Settings!$B$8,$A$1:$P$1,0))&amp;""),""),4)),VALUE(MID(IFERROR(TRIM(INDEX($A342:$P342,MATCH(Settings!$B$8,$A$1:$P$1,0))&amp;""),""),6,2)),VALUE(MID(IFERROR(TRIM(INDEX($A342:$P342,MATCH(Settings!$B$8,$A$1:$P$1,0))&amp;""),""),9,2)))+TIME(VALUE(MID(IFERROR(TRIM(INDEX($A342:$P342,MATCH(Settings!$B$8,$A$1:$P$1,0))&amp;""),""),12,2)),VALUE(MID(IFERROR(TRIM(INDEX($A342:$P342,MATCH(Settings!$B$8,$A$1:$P$1,0))&amp;""),""),15,2)),VALUE(MID(IFERROR(TRIM(INDEX($A342:$P342,MATCH(Settings!$B$8,$A$1:$P$1,0))&amp;""),""),18,2)))),"")),""))</f>
        <v/>
      </c>
      <c r="V342" s="22">
        <f>IF(ISNUMBER($U342),DATE(YEAR($U342),MONTH($U342),1),"")</f>
        <v/>
      </c>
      <c r="W342" s="23">
        <f>IF(IFERROR(TRIM(INDEX($A342:$P342,MATCH(Settings!$B$10,$A$1:$P$1,0))&amp;""),"")&lt;&gt;"",IFERROR(TRIM(INDEX($A342:$P342,MATCH(Settings!$B$10,$A$1:$P$1,0))&amp;""),""),IFERROR(TRIM(INDEX($A342:$P342,MATCH(Settings!$B$11,$A$1:$P$1,0))&amp;""),""))</f>
        <v/>
      </c>
      <c r="X342" s="23">
        <f>IFERROR(TRIM(INDEX($A342:$P342,MATCH(Settings!$B$11,$A$1:$P$1,0))&amp;""),"")</f>
        <v/>
      </c>
      <c r="Y342" s="23">
        <f>IFERROR(TRIM(INDEX($A342:$P342,MATCH(Settings!$B$12,$A$1:$P$1,0))&amp;""),"")</f>
        <v/>
      </c>
      <c r="Z342" s="23">
        <f>IFERROR(TRIM(INDEX($A342:$P342,MATCH(Settings!$B$15,$A$1:$P$1,0))&amp;""),"")</f>
        <v/>
      </c>
      <c r="AA342" s="24">
        <f>IFERROR(IF(TRIM(INDEX($A342:$P342,MATCH(Settings!$B$13,$A$1:$P$1,0))&amp;"")="","",VALUE(TRIM(INDEX($A342:$P342,MATCH(Settings!$B$13,$A$1:$P$1,0))&amp;""))),"")</f>
        <v/>
      </c>
      <c r="AB342" s="24">
        <f>IF(NOT(ISNUMBER($AA342)),"",IF(TRIM($R342&amp;"")="Yes",$AA342,0))</f>
        <v/>
      </c>
      <c r="AC342" s="25">
        <f>IF(OR(NOT(ISNUMBER($AB342)),NOT(ISNUMBER(Settings!$D$2))),"",$AB342*Settings!$D$2)</f>
        <v/>
      </c>
      <c r="AD342" s="23">
        <f>IF(AND($AE342="",IFERROR(TRIM(INDEX($A342:$P342,MATCH(Settings!$B$13,$A$1:$P$1,0))&amp;""),"")=""),"",IF((IF($AE342="","; no name or email","")&amp;IF(IFERROR(TRIM(INDEX($A342:$P342,MATCH(Settings!$B$13,$A$1:$P$1,0))&amp;""),"")="","; no hours",IF(NOT(ISNUMBER($AA342)),"; hours not a number",IF($AA342&lt;=0,"; hours zero or less",IF(AND(ISNUMBER(Settings!$D$3),$AA342&gt;Settings!$D$3),"; over "&amp;Settings!$D$3&amp;" hours",""))))&amp;IF(NOT(ISNUMBER($U342)),"; no date",IF($U342&gt;TODAY(),"; date in the future",""))&amp;IF(AND($AE342&lt;&gt;"",ISNUMBER($U342)),IF(COUNTIFS($AE$2:$AE$1001,$AE342,$U$2:$U$1001,$U342,$Y$2:$Y$1001,$Y342)&gt;1,"; possible duplicate",""),""))="","OK",MID(IF($AE342="","; no name or email","")&amp;IF(IFERROR(TRIM(INDEX($A342:$P342,MATCH(Settings!$B$13,$A$1:$P$1,0))&amp;""),"")="","; no hours",IF(NOT(ISNUMBER($AA342)),"; hours not a number",IF($AA342&lt;=0,"; hours zero or less",IF(AND(ISNUMBER(Settings!$D$3),$AA342&gt;Settings!$D$3),"; over "&amp;Settings!$D$3&amp;" hours",""))))&amp;IF(NOT(ISNUMBER($U342)),"; no date",IF($U342&gt;TODAY(),"; date in the future",""))&amp;IF(AND($AE342&lt;&gt;"",ISNUMBER($U342)),IF(COUNTIFS($AE$2:$AE$1001,$AE342,$U$2:$U$1001,$U342,$Y$2:$Y$1001,$Y342)&gt;1,"; possible duplicate",""),""),3,300)))</f>
        <v/>
      </c>
      <c r="AE342" s="26">
        <f>IF(IFERROR(TRIM(INDEX($A342:$P342,MATCH(Settings!$B$11,$A$1:$P$1,0))&amp;""),"")&lt;&gt;"",LOWER(IFERROR(TRIM(INDEX($A342:$P342,MATCH(Settings!$B$11,$A$1:$P$1,0))&amp;""),"")),LOWER(IFERROR(TRIM(INDEX($A342:$P342,MATCH(Settings!$B$10,$A$1:$P$1,0))&amp;""),"")))</f>
        <v/>
      </c>
      <c r="AF342" s="26">
        <f>IF($AE342="","",IF(COUNTIF($AE$2:$AE342,$AE342)=1,MAX($AF$1:$AF341)+1,""))</f>
        <v/>
      </c>
      <c r="AG342" s="26">
        <f>IF(OR($AE342="",NOT(ISNUMBER($V342))),"",IF(COUNTIFS($AE$2:$AE342,$AE342,$V$2:$V342,$V342)=1,1,0))</f>
        <v/>
      </c>
      <c r="AH342" s="26">
        <f>IF(ISNUMBER($U342),$U342,0)</f>
        <v/>
      </c>
    </row>
    <row r="343">
      <c r="R343" s="27" t="n"/>
      <c r="S343" s="27" t="n"/>
      <c r="U343" s="21">
        <f>IF(ISNUMBER(IFERROR(IF(TRIM(INDEX($A343:$P343,MATCH(Settings!$B$9,$A$1:$P$1,0))&amp;"")="","",IF(ISNUMBER(INDEX($A343:$P343,MATCH(Settings!$B$9,$A$1:$P$1,0))),INT(INDEX($A343:$P343,MATCH(Settings!$B$9,$A$1:$P$1,0))),DATE(VALUE(LEFT(INDEX($A343:$P343,MATCH(Settings!$B$9,$A$1:$P$1,0)),4)),VALUE(MID(INDEX($A343:$P343,MATCH(Settings!$B$9,$A$1:$P$1,0)),6,2)),VALUE(MID(INDEX($A343:$P343,MATCH(Settings!$B$9,$A$1:$P$1,0)),9,2))))),"")),IFERROR(IF(TRIM(INDEX($A343:$P343,MATCH(Settings!$B$9,$A$1:$P$1,0))&amp;"")="","",IF(ISNUMBER(INDEX($A343:$P343,MATCH(Settings!$B$9,$A$1:$P$1,0))),INT(INDEX($A343:$P343,MATCH(Settings!$B$9,$A$1:$P$1,0))),DATE(VALUE(LEFT(INDEX($A343:$P343,MATCH(Settings!$B$9,$A$1:$P$1,0)),4)),VALUE(MID(INDEX($A343:$P343,MATCH(Settings!$B$9,$A$1:$P$1,0)),6,2)),VALUE(MID(INDEX($A343:$P343,MATCH(Settings!$B$9,$A$1:$P$1,0)),9,2))))),""),IFERROR(INT(IFERROR(IF(ISNUMBER(INDEX($A343:$P343,MATCH(Settings!$B$8,$A$1:$P$1,0))),INDEX($A343:$P343,MATCH(Settings!$B$8,$A$1:$P$1,0)),DATE(VALUE(LEFT(IFERROR(TRIM(INDEX($A343:$P343,MATCH(Settings!$B$8,$A$1:$P$1,0))&amp;""),""),4)),VALUE(MID(IFERROR(TRIM(INDEX($A343:$P343,MATCH(Settings!$B$8,$A$1:$P$1,0))&amp;""),""),6,2)),VALUE(MID(IFERROR(TRIM(INDEX($A343:$P343,MATCH(Settings!$B$8,$A$1:$P$1,0))&amp;""),""),9,2)))+TIME(VALUE(MID(IFERROR(TRIM(INDEX($A343:$P343,MATCH(Settings!$B$8,$A$1:$P$1,0))&amp;""),""),12,2)),VALUE(MID(IFERROR(TRIM(INDEX($A343:$P343,MATCH(Settings!$B$8,$A$1:$P$1,0))&amp;""),""),15,2)),VALUE(MID(IFERROR(TRIM(INDEX($A343:$P343,MATCH(Settings!$B$8,$A$1:$P$1,0))&amp;""),""),18,2)))),"")),""))</f>
        <v/>
      </c>
      <c r="V343" s="22">
        <f>IF(ISNUMBER($U343),DATE(YEAR($U343),MONTH($U343),1),"")</f>
        <v/>
      </c>
      <c r="W343" s="23">
        <f>IF(IFERROR(TRIM(INDEX($A343:$P343,MATCH(Settings!$B$10,$A$1:$P$1,0))&amp;""),"")&lt;&gt;"",IFERROR(TRIM(INDEX($A343:$P343,MATCH(Settings!$B$10,$A$1:$P$1,0))&amp;""),""),IFERROR(TRIM(INDEX($A343:$P343,MATCH(Settings!$B$11,$A$1:$P$1,0))&amp;""),""))</f>
        <v/>
      </c>
      <c r="X343" s="23">
        <f>IFERROR(TRIM(INDEX($A343:$P343,MATCH(Settings!$B$11,$A$1:$P$1,0))&amp;""),"")</f>
        <v/>
      </c>
      <c r="Y343" s="23">
        <f>IFERROR(TRIM(INDEX($A343:$P343,MATCH(Settings!$B$12,$A$1:$P$1,0))&amp;""),"")</f>
        <v/>
      </c>
      <c r="Z343" s="23">
        <f>IFERROR(TRIM(INDEX($A343:$P343,MATCH(Settings!$B$15,$A$1:$P$1,0))&amp;""),"")</f>
        <v/>
      </c>
      <c r="AA343" s="24">
        <f>IFERROR(IF(TRIM(INDEX($A343:$P343,MATCH(Settings!$B$13,$A$1:$P$1,0))&amp;"")="","",VALUE(TRIM(INDEX($A343:$P343,MATCH(Settings!$B$13,$A$1:$P$1,0))&amp;""))),"")</f>
        <v/>
      </c>
      <c r="AB343" s="24">
        <f>IF(NOT(ISNUMBER($AA343)),"",IF(TRIM($R343&amp;"")="Yes",$AA343,0))</f>
        <v/>
      </c>
      <c r="AC343" s="25">
        <f>IF(OR(NOT(ISNUMBER($AB343)),NOT(ISNUMBER(Settings!$D$2))),"",$AB343*Settings!$D$2)</f>
        <v/>
      </c>
      <c r="AD343" s="23">
        <f>IF(AND($AE343="",IFERROR(TRIM(INDEX($A343:$P343,MATCH(Settings!$B$13,$A$1:$P$1,0))&amp;""),"")=""),"",IF((IF($AE343="","; no name or email","")&amp;IF(IFERROR(TRIM(INDEX($A343:$P343,MATCH(Settings!$B$13,$A$1:$P$1,0))&amp;""),"")="","; no hours",IF(NOT(ISNUMBER($AA343)),"; hours not a number",IF($AA343&lt;=0,"; hours zero or less",IF(AND(ISNUMBER(Settings!$D$3),$AA343&gt;Settings!$D$3),"; over "&amp;Settings!$D$3&amp;" hours",""))))&amp;IF(NOT(ISNUMBER($U343)),"; no date",IF($U343&gt;TODAY(),"; date in the future",""))&amp;IF(AND($AE343&lt;&gt;"",ISNUMBER($U343)),IF(COUNTIFS($AE$2:$AE$1001,$AE343,$U$2:$U$1001,$U343,$Y$2:$Y$1001,$Y343)&gt;1,"; possible duplicate",""),""))="","OK",MID(IF($AE343="","; no name or email","")&amp;IF(IFERROR(TRIM(INDEX($A343:$P343,MATCH(Settings!$B$13,$A$1:$P$1,0))&amp;""),"")="","; no hours",IF(NOT(ISNUMBER($AA343)),"; hours not a number",IF($AA343&lt;=0,"; hours zero or less",IF(AND(ISNUMBER(Settings!$D$3),$AA343&gt;Settings!$D$3),"; over "&amp;Settings!$D$3&amp;" hours",""))))&amp;IF(NOT(ISNUMBER($U343)),"; no date",IF($U343&gt;TODAY(),"; date in the future",""))&amp;IF(AND($AE343&lt;&gt;"",ISNUMBER($U343)),IF(COUNTIFS($AE$2:$AE$1001,$AE343,$U$2:$U$1001,$U343,$Y$2:$Y$1001,$Y343)&gt;1,"; possible duplicate",""),""),3,300)))</f>
        <v/>
      </c>
      <c r="AE343" s="26">
        <f>IF(IFERROR(TRIM(INDEX($A343:$P343,MATCH(Settings!$B$11,$A$1:$P$1,0))&amp;""),"")&lt;&gt;"",LOWER(IFERROR(TRIM(INDEX($A343:$P343,MATCH(Settings!$B$11,$A$1:$P$1,0))&amp;""),"")),LOWER(IFERROR(TRIM(INDEX($A343:$P343,MATCH(Settings!$B$10,$A$1:$P$1,0))&amp;""),"")))</f>
        <v/>
      </c>
      <c r="AF343" s="26">
        <f>IF($AE343="","",IF(COUNTIF($AE$2:$AE343,$AE343)=1,MAX($AF$1:$AF342)+1,""))</f>
        <v/>
      </c>
      <c r="AG343" s="26">
        <f>IF(OR($AE343="",NOT(ISNUMBER($V343))),"",IF(COUNTIFS($AE$2:$AE343,$AE343,$V$2:$V343,$V343)=1,1,0))</f>
        <v/>
      </c>
      <c r="AH343" s="26">
        <f>IF(ISNUMBER($U343),$U343,0)</f>
        <v/>
      </c>
    </row>
    <row r="344">
      <c r="R344" s="27" t="n"/>
      <c r="S344" s="27" t="n"/>
      <c r="U344" s="21">
        <f>IF(ISNUMBER(IFERROR(IF(TRIM(INDEX($A344:$P344,MATCH(Settings!$B$9,$A$1:$P$1,0))&amp;"")="","",IF(ISNUMBER(INDEX($A344:$P344,MATCH(Settings!$B$9,$A$1:$P$1,0))),INT(INDEX($A344:$P344,MATCH(Settings!$B$9,$A$1:$P$1,0))),DATE(VALUE(LEFT(INDEX($A344:$P344,MATCH(Settings!$B$9,$A$1:$P$1,0)),4)),VALUE(MID(INDEX($A344:$P344,MATCH(Settings!$B$9,$A$1:$P$1,0)),6,2)),VALUE(MID(INDEX($A344:$P344,MATCH(Settings!$B$9,$A$1:$P$1,0)),9,2))))),"")),IFERROR(IF(TRIM(INDEX($A344:$P344,MATCH(Settings!$B$9,$A$1:$P$1,0))&amp;"")="","",IF(ISNUMBER(INDEX($A344:$P344,MATCH(Settings!$B$9,$A$1:$P$1,0))),INT(INDEX($A344:$P344,MATCH(Settings!$B$9,$A$1:$P$1,0))),DATE(VALUE(LEFT(INDEX($A344:$P344,MATCH(Settings!$B$9,$A$1:$P$1,0)),4)),VALUE(MID(INDEX($A344:$P344,MATCH(Settings!$B$9,$A$1:$P$1,0)),6,2)),VALUE(MID(INDEX($A344:$P344,MATCH(Settings!$B$9,$A$1:$P$1,0)),9,2))))),""),IFERROR(INT(IFERROR(IF(ISNUMBER(INDEX($A344:$P344,MATCH(Settings!$B$8,$A$1:$P$1,0))),INDEX($A344:$P344,MATCH(Settings!$B$8,$A$1:$P$1,0)),DATE(VALUE(LEFT(IFERROR(TRIM(INDEX($A344:$P344,MATCH(Settings!$B$8,$A$1:$P$1,0))&amp;""),""),4)),VALUE(MID(IFERROR(TRIM(INDEX($A344:$P344,MATCH(Settings!$B$8,$A$1:$P$1,0))&amp;""),""),6,2)),VALUE(MID(IFERROR(TRIM(INDEX($A344:$P344,MATCH(Settings!$B$8,$A$1:$P$1,0))&amp;""),""),9,2)))+TIME(VALUE(MID(IFERROR(TRIM(INDEX($A344:$P344,MATCH(Settings!$B$8,$A$1:$P$1,0))&amp;""),""),12,2)),VALUE(MID(IFERROR(TRIM(INDEX($A344:$P344,MATCH(Settings!$B$8,$A$1:$P$1,0))&amp;""),""),15,2)),VALUE(MID(IFERROR(TRIM(INDEX($A344:$P344,MATCH(Settings!$B$8,$A$1:$P$1,0))&amp;""),""),18,2)))),"")),""))</f>
        <v/>
      </c>
      <c r="V344" s="22">
        <f>IF(ISNUMBER($U344),DATE(YEAR($U344),MONTH($U344),1),"")</f>
        <v/>
      </c>
      <c r="W344" s="23">
        <f>IF(IFERROR(TRIM(INDEX($A344:$P344,MATCH(Settings!$B$10,$A$1:$P$1,0))&amp;""),"")&lt;&gt;"",IFERROR(TRIM(INDEX($A344:$P344,MATCH(Settings!$B$10,$A$1:$P$1,0))&amp;""),""),IFERROR(TRIM(INDEX($A344:$P344,MATCH(Settings!$B$11,$A$1:$P$1,0))&amp;""),""))</f>
        <v/>
      </c>
      <c r="X344" s="23">
        <f>IFERROR(TRIM(INDEX($A344:$P344,MATCH(Settings!$B$11,$A$1:$P$1,0))&amp;""),"")</f>
        <v/>
      </c>
      <c r="Y344" s="23">
        <f>IFERROR(TRIM(INDEX($A344:$P344,MATCH(Settings!$B$12,$A$1:$P$1,0))&amp;""),"")</f>
        <v/>
      </c>
      <c r="Z344" s="23">
        <f>IFERROR(TRIM(INDEX($A344:$P344,MATCH(Settings!$B$15,$A$1:$P$1,0))&amp;""),"")</f>
        <v/>
      </c>
      <c r="AA344" s="24">
        <f>IFERROR(IF(TRIM(INDEX($A344:$P344,MATCH(Settings!$B$13,$A$1:$P$1,0))&amp;"")="","",VALUE(TRIM(INDEX($A344:$P344,MATCH(Settings!$B$13,$A$1:$P$1,0))&amp;""))),"")</f>
        <v/>
      </c>
      <c r="AB344" s="24">
        <f>IF(NOT(ISNUMBER($AA344)),"",IF(TRIM($R344&amp;"")="Yes",$AA344,0))</f>
        <v/>
      </c>
      <c r="AC344" s="25">
        <f>IF(OR(NOT(ISNUMBER($AB344)),NOT(ISNUMBER(Settings!$D$2))),"",$AB344*Settings!$D$2)</f>
        <v/>
      </c>
      <c r="AD344" s="23">
        <f>IF(AND($AE344="",IFERROR(TRIM(INDEX($A344:$P344,MATCH(Settings!$B$13,$A$1:$P$1,0))&amp;""),"")=""),"",IF((IF($AE344="","; no name or email","")&amp;IF(IFERROR(TRIM(INDEX($A344:$P344,MATCH(Settings!$B$13,$A$1:$P$1,0))&amp;""),"")="","; no hours",IF(NOT(ISNUMBER($AA344)),"; hours not a number",IF($AA344&lt;=0,"; hours zero or less",IF(AND(ISNUMBER(Settings!$D$3),$AA344&gt;Settings!$D$3),"; over "&amp;Settings!$D$3&amp;" hours",""))))&amp;IF(NOT(ISNUMBER($U344)),"; no date",IF($U344&gt;TODAY(),"; date in the future",""))&amp;IF(AND($AE344&lt;&gt;"",ISNUMBER($U344)),IF(COUNTIFS($AE$2:$AE$1001,$AE344,$U$2:$U$1001,$U344,$Y$2:$Y$1001,$Y344)&gt;1,"; possible duplicate",""),""))="","OK",MID(IF($AE344="","; no name or email","")&amp;IF(IFERROR(TRIM(INDEX($A344:$P344,MATCH(Settings!$B$13,$A$1:$P$1,0))&amp;""),"")="","; no hours",IF(NOT(ISNUMBER($AA344)),"; hours not a number",IF($AA344&lt;=0,"; hours zero or less",IF(AND(ISNUMBER(Settings!$D$3),$AA344&gt;Settings!$D$3),"; over "&amp;Settings!$D$3&amp;" hours",""))))&amp;IF(NOT(ISNUMBER($U344)),"; no date",IF($U344&gt;TODAY(),"; date in the future",""))&amp;IF(AND($AE344&lt;&gt;"",ISNUMBER($U344)),IF(COUNTIFS($AE$2:$AE$1001,$AE344,$U$2:$U$1001,$U344,$Y$2:$Y$1001,$Y344)&gt;1,"; possible duplicate",""),""),3,300)))</f>
        <v/>
      </c>
      <c r="AE344" s="26">
        <f>IF(IFERROR(TRIM(INDEX($A344:$P344,MATCH(Settings!$B$11,$A$1:$P$1,0))&amp;""),"")&lt;&gt;"",LOWER(IFERROR(TRIM(INDEX($A344:$P344,MATCH(Settings!$B$11,$A$1:$P$1,0))&amp;""),"")),LOWER(IFERROR(TRIM(INDEX($A344:$P344,MATCH(Settings!$B$10,$A$1:$P$1,0))&amp;""),"")))</f>
        <v/>
      </c>
      <c r="AF344" s="26">
        <f>IF($AE344="","",IF(COUNTIF($AE$2:$AE344,$AE344)=1,MAX($AF$1:$AF343)+1,""))</f>
        <v/>
      </c>
      <c r="AG344" s="26">
        <f>IF(OR($AE344="",NOT(ISNUMBER($V344))),"",IF(COUNTIFS($AE$2:$AE344,$AE344,$V$2:$V344,$V344)=1,1,0))</f>
        <v/>
      </c>
      <c r="AH344" s="26">
        <f>IF(ISNUMBER($U344),$U344,0)</f>
        <v/>
      </c>
    </row>
    <row r="345">
      <c r="R345" s="27" t="n"/>
      <c r="S345" s="27" t="n"/>
      <c r="U345" s="21">
        <f>IF(ISNUMBER(IFERROR(IF(TRIM(INDEX($A345:$P345,MATCH(Settings!$B$9,$A$1:$P$1,0))&amp;"")="","",IF(ISNUMBER(INDEX($A345:$P345,MATCH(Settings!$B$9,$A$1:$P$1,0))),INT(INDEX($A345:$P345,MATCH(Settings!$B$9,$A$1:$P$1,0))),DATE(VALUE(LEFT(INDEX($A345:$P345,MATCH(Settings!$B$9,$A$1:$P$1,0)),4)),VALUE(MID(INDEX($A345:$P345,MATCH(Settings!$B$9,$A$1:$P$1,0)),6,2)),VALUE(MID(INDEX($A345:$P345,MATCH(Settings!$B$9,$A$1:$P$1,0)),9,2))))),"")),IFERROR(IF(TRIM(INDEX($A345:$P345,MATCH(Settings!$B$9,$A$1:$P$1,0))&amp;"")="","",IF(ISNUMBER(INDEX($A345:$P345,MATCH(Settings!$B$9,$A$1:$P$1,0))),INT(INDEX($A345:$P345,MATCH(Settings!$B$9,$A$1:$P$1,0))),DATE(VALUE(LEFT(INDEX($A345:$P345,MATCH(Settings!$B$9,$A$1:$P$1,0)),4)),VALUE(MID(INDEX($A345:$P345,MATCH(Settings!$B$9,$A$1:$P$1,0)),6,2)),VALUE(MID(INDEX($A345:$P345,MATCH(Settings!$B$9,$A$1:$P$1,0)),9,2))))),""),IFERROR(INT(IFERROR(IF(ISNUMBER(INDEX($A345:$P345,MATCH(Settings!$B$8,$A$1:$P$1,0))),INDEX($A345:$P345,MATCH(Settings!$B$8,$A$1:$P$1,0)),DATE(VALUE(LEFT(IFERROR(TRIM(INDEX($A345:$P345,MATCH(Settings!$B$8,$A$1:$P$1,0))&amp;""),""),4)),VALUE(MID(IFERROR(TRIM(INDEX($A345:$P345,MATCH(Settings!$B$8,$A$1:$P$1,0))&amp;""),""),6,2)),VALUE(MID(IFERROR(TRIM(INDEX($A345:$P345,MATCH(Settings!$B$8,$A$1:$P$1,0))&amp;""),""),9,2)))+TIME(VALUE(MID(IFERROR(TRIM(INDEX($A345:$P345,MATCH(Settings!$B$8,$A$1:$P$1,0))&amp;""),""),12,2)),VALUE(MID(IFERROR(TRIM(INDEX($A345:$P345,MATCH(Settings!$B$8,$A$1:$P$1,0))&amp;""),""),15,2)),VALUE(MID(IFERROR(TRIM(INDEX($A345:$P345,MATCH(Settings!$B$8,$A$1:$P$1,0))&amp;""),""),18,2)))),"")),""))</f>
        <v/>
      </c>
      <c r="V345" s="22">
        <f>IF(ISNUMBER($U345),DATE(YEAR($U345),MONTH($U345),1),"")</f>
        <v/>
      </c>
      <c r="W345" s="23">
        <f>IF(IFERROR(TRIM(INDEX($A345:$P345,MATCH(Settings!$B$10,$A$1:$P$1,0))&amp;""),"")&lt;&gt;"",IFERROR(TRIM(INDEX($A345:$P345,MATCH(Settings!$B$10,$A$1:$P$1,0))&amp;""),""),IFERROR(TRIM(INDEX($A345:$P345,MATCH(Settings!$B$11,$A$1:$P$1,0))&amp;""),""))</f>
        <v/>
      </c>
      <c r="X345" s="23">
        <f>IFERROR(TRIM(INDEX($A345:$P345,MATCH(Settings!$B$11,$A$1:$P$1,0))&amp;""),"")</f>
        <v/>
      </c>
      <c r="Y345" s="23">
        <f>IFERROR(TRIM(INDEX($A345:$P345,MATCH(Settings!$B$12,$A$1:$P$1,0))&amp;""),"")</f>
        <v/>
      </c>
      <c r="Z345" s="23">
        <f>IFERROR(TRIM(INDEX($A345:$P345,MATCH(Settings!$B$15,$A$1:$P$1,0))&amp;""),"")</f>
        <v/>
      </c>
      <c r="AA345" s="24">
        <f>IFERROR(IF(TRIM(INDEX($A345:$P345,MATCH(Settings!$B$13,$A$1:$P$1,0))&amp;"")="","",VALUE(TRIM(INDEX($A345:$P345,MATCH(Settings!$B$13,$A$1:$P$1,0))&amp;""))),"")</f>
        <v/>
      </c>
      <c r="AB345" s="24">
        <f>IF(NOT(ISNUMBER($AA345)),"",IF(TRIM($R345&amp;"")="Yes",$AA345,0))</f>
        <v/>
      </c>
      <c r="AC345" s="25">
        <f>IF(OR(NOT(ISNUMBER($AB345)),NOT(ISNUMBER(Settings!$D$2))),"",$AB345*Settings!$D$2)</f>
        <v/>
      </c>
      <c r="AD345" s="23">
        <f>IF(AND($AE345="",IFERROR(TRIM(INDEX($A345:$P345,MATCH(Settings!$B$13,$A$1:$P$1,0))&amp;""),"")=""),"",IF((IF($AE345="","; no name or email","")&amp;IF(IFERROR(TRIM(INDEX($A345:$P345,MATCH(Settings!$B$13,$A$1:$P$1,0))&amp;""),"")="","; no hours",IF(NOT(ISNUMBER($AA345)),"; hours not a number",IF($AA345&lt;=0,"; hours zero or less",IF(AND(ISNUMBER(Settings!$D$3),$AA345&gt;Settings!$D$3),"; over "&amp;Settings!$D$3&amp;" hours",""))))&amp;IF(NOT(ISNUMBER($U345)),"; no date",IF($U345&gt;TODAY(),"; date in the future",""))&amp;IF(AND($AE345&lt;&gt;"",ISNUMBER($U345)),IF(COUNTIFS($AE$2:$AE$1001,$AE345,$U$2:$U$1001,$U345,$Y$2:$Y$1001,$Y345)&gt;1,"; possible duplicate",""),""))="","OK",MID(IF($AE345="","; no name or email","")&amp;IF(IFERROR(TRIM(INDEX($A345:$P345,MATCH(Settings!$B$13,$A$1:$P$1,0))&amp;""),"")="","; no hours",IF(NOT(ISNUMBER($AA345)),"; hours not a number",IF($AA345&lt;=0,"; hours zero or less",IF(AND(ISNUMBER(Settings!$D$3),$AA345&gt;Settings!$D$3),"; over "&amp;Settings!$D$3&amp;" hours",""))))&amp;IF(NOT(ISNUMBER($U345)),"; no date",IF($U345&gt;TODAY(),"; date in the future",""))&amp;IF(AND($AE345&lt;&gt;"",ISNUMBER($U345)),IF(COUNTIFS($AE$2:$AE$1001,$AE345,$U$2:$U$1001,$U345,$Y$2:$Y$1001,$Y345)&gt;1,"; possible duplicate",""),""),3,300)))</f>
        <v/>
      </c>
      <c r="AE345" s="26">
        <f>IF(IFERROR(TRIM(INDEX($A345:$P345,MATCH(Settings!$B$11,$A$1:$P$1,0))&amp;""),"")&lt;&gt;"",LOWER(IFERROR(TRIM(INDEX($A345:$P345,MATCH(Settings!$B$11,$A$1:$P$1,0))&amp;""),"")),LOWER(IFERROR(TRIM(INDEX($A345:$P345,MATCH(Settings!$B$10,$A$1:$P$1,0))&amp;""),"")))</f>
        <v/>
      </c>
      <c r="AF345" s="26">
        <f>IF($AE345="","",IF(COUNTIF($AE$2:$AE345,$AE345)=1,MAX($AF$1:$AF344)+1,""))</f>
        <v/>
      </c>
      <c r="AG345" s="26">
        <f>IF(OR($AE345="",NOT(ISNUMBER($V345))),"",IF(COUNTIFS($AE$2:$AE345,$AE345,$V$2:$V345,$V345)=1,1,0))</f>
        <v/>
      </c>
      <c r="AH345" s="26">
        <f>IF(ISNUMBER($U345),$U345,0)</f>
        <v/>
      </c>
    </row>
    <row r="346">
      <c r="R346" s="27" t="n"/>
      <c r="S346" s="27" t="n"/>
      <c r="U346" s="21">
        <f>IF(ISNUMBER(IFERROR(IF(TRIM(INDEX($A346:$P346,MATCH(Settings!$B$9,$A$1:$P$1,0))&amp;"")="","",IF(ISNUMBER(INDEX($A346:$P346,MATCH(Settings!$B$9,$A$1:$P$1,0))),INT(INDEX($A346:$P346,MATCH(Settings!$B$9,$A$1:$P$1,0))),DATE(VALUE(LEFT(INDEX($A346:$P346,MATCH(Settings!$B$9,$A$1:$P$1,0)),4)),VALUE(MID(INDEX($A346:$P346,MATCH(Settings!$B$9,$A$1:$P$1,0)),6,2)),VALUE(MID(INDEX($A346:$P346,MATCH(Settings!$B$9,$A$1:$P$1,0)),9,2))))),"")),IFERROR(IF(TRIM(INDEX($A346:$P346,MATCH(Settings!$B$9,$A$1:$P$1,0))&amp;"")="","",IF(ISNUMBER(INDEX($A346:$P346,MATCH(Settings!$B$9,$A$1:$P$1,0))),INT(INDEX($A346:$P346,MATCH(Settings!$B$9,$A$1:$P$1,0))),DATE(VALUE(LEFT(INDEX($A346:$P346,MATCH(Settings!$B$9,$A$1:$P$1,0)),4)),VALUE(MID(INDEX($A346:$P346,MATCH(Settings!$B$9,$A$1:$P$1,0)),6,2)),VALUE(MID(INDEX($A346:$P346,MATCH(Settings!$B$9,$A$1:$P$1,0)),9,2))))),""),IFERROR(INT(IFERROR(IF(ISNUMBER(INDEX($A346:$P346,MATCH(Settings!$B$8,$A$1:$P$1,0))),INDEX($A346:$P346,MATCH(Settings!$B$8,$A$1:$P$1,0)),DATE(VALUE(LEFT(IFERROR(TRIM(INDEX($A346:$P346,MATCH(Settings!$B$8,$A$1:$P$1,0))&amp;""),""),4)),VALUE(MID(IFERROR(TRIM(INDEX($A346:$P346,MATCH(Settings!$B$8,$A$1:$P$1,0))&amp;""),""),6,2)),VALUE(MID(IFERROR(TRIM(INDEX($A346:$P346,MATCH(Settings!$B$8,$A$1:$P$1,0))&amp;""),""),9,2)))+TIME(VALUE(MID(IFERROR(TRIM(INDEX($A346:$P346,MATCH(Settings!$B$8,$A$1:$P$1,0))&amp;""),""),12,2)),VALUE(MID(IFERROR(TRIM(INDEX($A346:$P346,MATCH(Settings!$B$8,$A$1:$P$1,0))&amp;""),""),15,2)),VALUE(MID(IFERROR(TRIM(INDEX($A346:$P346,MATCH(Settings!$B$8,$A$1:$P$1,0))&amp;""),""),18,2)))),"")),""))</f>
        <v/>
      </c>
      <c r="V346" s="22">
        <f>IF(ISNUMBER($U346),DATE(YEAR($U346),MONTH($U346),1),"")</f>
        <v/>
      </c>
      <c r="W346" s="23">
        <f>IF(IFERROR(TRIM(INDEX($A346:$P346,MATCH(Settings!$B$10,$A$1:$P$1,0))&amp;""),"")&lt;&gt;"",IFERROR(TRIM(INDEX($A346:$P346,MATCH(Settings!$B$10,$A$1:$P$1,0))&amp;""),""),IFERROR(TRIM(INDEX($A346:$P346,MATCH(Settings!$B$11,$A$1:$P$1,0))&amp;""),""))</f>
        <v/>
      </c>
      <c r="X346" s="23">
        <f>IFERROR(TRIM(INDEX($A346:$P346,MATCH(Settings!$B$11,$A$1:$P$1,0))&amp;""),"")</f>
        <v/>
      </c>
      <c r="Y346" s="23">
        <f>IFERROR(TRIM(INDEX($A346:$P346,MATCH(Settings!$B$12,$A$1:$P$1,0))&amp;""),"")</f>
        <v/>
      </c>
      <c r="Z346" s="23">
        <f>IFERROR(TRIM(INDEX($A346:$P346,MATCH(Settings!$B$15,$A$1:$P$1,0))&amp;""),"")</f>
        <v/>
      </c>
      <c r="AA346" s="24">
        <f>IFERROR(IF(TRIM(INDEX($A346:$P346,MATCH(Settings!$B$13,$A$1:$P$1,0))&amp;"")="","",VALUE(TRIM(INDEX($A346:$P346,MATCH(Settings!$B$13,$A$1:$P$1,0))&amp;""))),"")</f>
        <v/>
      </c>
      <c r="AB346" s="24">
        <f>IF(NOT(ISNUMBER($AA346)),"",IF(TRIM($R346&amp;"")="Yes",$AA346,0))</f>
        <v/>
      </c>
      <c r="AC346" s="25">
        <f>IF(OR(NOT(ISNUMBER($AB346)),NOT(ISNUMBER(Settings!$D$2))),"",$AB346*Settings!$D$2)</f>
        <v/>
      </c>
      <c r="AD346" s="23">
        <f>IF(AND($AE346="",IFERROR(TRIM(INDEX($A346:$P346,MATCH(Settings!$B$13,$A$1:$P$1,0))&amp;""),"")=""),"",IF((IF($AE346="","; no name or email","")&amp;IF(IFERROR(TRIM(INDEX($A346:$P346,MATCH(Settings!$B$13,$A$1:$P$1,0))&amp;""),"")="","; no hours",IF(NOT(ISNUMBER($AA346)),"; hours not a number",IF($AA346&lt;=0,"; hours zero or less",IF(AND(ISNUMBER(Settings!$D$3),$AA346&gt;Settings!$D$3),"; over "&amp;Settings!$D$3&amp;" hours",""))))&amp;IF(NOT(ISNUMBER($U346)),"; no date",IF($U346&gt;TODAY(),"; date in the future",""))&amp;IF(AND($AE346&lt;&gt;"",ISNUMBER($U346)),IF(COUNTIFS($AE$2:$AE$1001,$AE346,$U$2:$U$1001,$U346,$Y$2:$Y$1001,$Y346)&gt;1,"; possible duplicate",""),""))="","OK",MID(IF($AE346="","; no name or email","")&amp;IF(IFERROR(TRIM(INDEX($A346:$P346,MATCH(Settings!$B$13,$A$1:$P$1,0))&amp;""),"")="","; no hours",IF(NOT(ISNUMBER($AA346)),"; hours not a number",IF($AA346&lt;=0,"; hours zero or less",IF(AND(ISNUMBER(Settings!$D$3),$AA346&gt;Settings!$D$3),"; over "&amp;Settings!$D$3&amp;" hours",""))))&amp;IF(NOT(ISNUMBER($U346)),"; no date",IF($U346&gt;TODAY(),"; date in the future",""))&amp;IF(AND($AE346&lt;&gt;"",ISNUMBER($U346)),IF(COUNTIFS($AE$2:$AE$1001,$AE346,$U$2:$U$1001,$U346,$Y$2:$Y$1001,$Y346)&gt;1,"; possible duplicate",""),""),3,300)))</f>
        <v/>
      </c>
      <c r="AE346" s="26">
        <f>IF(IFERROR(TRIM(INDEX($A346:$P346,MATCH(Settings!$B$11,$A$1:$P$1,0))&amp;""),"")&lt;&gt;"",LOWER(IFERROR(TRIM(INDEX($A346:$P346,MATCH(Settings!$B$11,$A$1:$P$1,0))&amp;""),"")),LOWER(IFERROR(TRIM(INDEX($A346:$P346,MATCH(Settings!$B$10,$A$1:$P$1,0))&amp;""),"")))</f>
        <v/>
      </c>
      <c r="AF346" s="26">
        <f>IF($AE346="","",IF(COUNTIF($AE$2:$AE346,$AE346)=1,MAX($AF$1:$AF345)+1,""))</f>
        <v/>
      </c>
      <c r="AG346" s="26">
        <f>IF(OR($AE346="",NOT(ISNUMBER($V346))),"",IF(COUNTIFS($AE$2:$AE346,$AE346,$V$2:$V346,$V346)=1,1,0))</f>
        <v/>
      </c>
      <c r="AH346" s="26">
        <f>IF(ISNUMBER($U346),$U346,0)</f>
        <v/>
      </c>
    </row>
    <row r="347">
      <c r="R347" s="27" t="n"/>
      <c r="S347" s="27" t="n"/>
      <c r="U347" s="21">
        <f>IF(ISNUMBER(IFERROR(IF(TRIM(INDEX($A347:$P347,MATCH(Settings!$B$9,$A$1:$P$1,0))&amp;"")="","",IF(ISNUMBER(INDEX($A347:$P347,MATCH(Settings!$B$9,$A$1:$P$1,0))),INT(INDEX($A347:$P347,MATCH(Settings!$B$9,$A$1:$P$1,0))),DATE(VALUE(LEFT(INDEX($A347:$P347,MATCH(Settings!$B$9,$A$1:$P$1,0)),4)),VALUE(MID(INDEX($A347:$P347,MATCH(Settings!$B$9,$A$1:$P$1,0)),6,2)),VALUE(MID(INDEX($A347:$P347,MATCH(Settings!$B$9,$A$1:$P$1,0)),9,2))))),"")),IFERROR(IF(TRIM(INDEX($A347:$P347,MATCH(Settings!$B$9,$A$1:$P$1,0))&amp;"")="","",IF(ISNUMBER(INDEX($A347:$P347,MATCH(Settings!$B$9,$A$1:$P$1,0))),INT(INDEX($A347:$P347,MATCH(Settings!$B$9,$A$1:$P$1,0))),DATE(VALUE(LEFT(INDEX($A347:$P347,MATCH(Settings!$B$9,$A$1:$P$1,0)),4)),VALUE(MID(INDEX($A347:$P347,MATCH(Settings!$B$9,$A$1:$P$1,0)),6,2)),VALUE(MID(INDEX($A347:$P347,MATCH(Settings!$B$9,$A$1:$P$1,0)),9,2))))),""),IFERROR(INT(IFERROR(IF(ISNUMBER(INDEX($A347:$P347,MATCH(Settings!$B$8,$A$1:$P$1,0))),INDEX($A347:$P347,MATCH(Settings!$B$8,$A$1:$P$1,0)),DATE(VALUE(LEFT(IFERROR(TRIM(INDEX($A347:$P347,MATCH(Settings!$B$8,$A$1:$P$1,0))&amp;""),""),4)),VALUE(MID(IFERROR(TRIM(INDEX($A347:$P347,MATCH(Settings!$B$8,$A$1:$P$1,0))&amp;""),""),6,2)),VALUE(MID(IFERROR(TRIM(INDEX($A347:$P347,MATCH(Settings!$B$8,$A$1:$P$1,0))&amp;""),""),9,2)))+TIME(VALUE(MID(IFERROR(TRIM(INDEX($A347:$P347,MATCH(Settings!$B$8,$A$1:$P$1,0))&amp;""),""),12,2)),VALUE(MID(IFERROR(TRIM(INDEX($A347:$P347,MATCH(Settings!$B$8,$A$1:$P$1,0))&amp;""),""),15,2)),VALUE(MID(IFERROR(TRIM(INDEX($A347:$P347,MATCH(Settings!$B$8,$A$1:$P$1,0))&amp;""),""),18,2)))),"")),""))</f>
        <v/>
      </c>
      <c r="V347" s="22">
        <f>IF(ISNUMBER($U347),DATE(YEAR($U347),MONTH($U347),1),"")</f>
        <v/>
      </c>
      <c r="W347" s="23">
        <f>IF(IFERROR(TRIM(INDEX($A347:$P347,MATCH(Settings!$B$10,$A$1:$P$1,0))&amp;""),"")&lt;&gt;"",IFERROR(TRIM(INDEX($A347:$P347,MATCH(Settings!$B$10,$A$1:$P$1,0))&amp;""),""),IFERROR(TRIM(INDEX($A347:$P347,MATCH(Settings!$B$11,$A$1:$P$1,0))&amp;""),""))</f>
        <v/>
      </c>
      <c r="X347" s="23">
        <f>IFERROR(TRIM(INDEX($A347:$P347,MATCH(Settings!$B$11,$A$1:$P$1,0))&amp;""),"")</f>
        <v/>
      </c>
      <c r="Y347" s="23">
        <f>IFERROR(TRIM(INDEX($A347:$P347,MATCH(Settings!$B$12,$A$1:$P$1,0))&amp;""),"")</f>
        <v/>
      </c>
      <c r="Z347" s="23">
        <f>IFERROR(TRIM(INDEX($A347:$P347,MATCH(Settings!$B$15,$A$1:$P$1,0))&amp;""),"")</f>
        <v/>
      </c>
      <c r="AA347" s="24">
        <f>IFERROR(IF(TRIM(INDEX($A347:$P347,MATCH(Settings!$B$13,$A$1:$P$1,0))&amp;"")="","",VALUE(TRIM(INDEX($A347:$P347,MATCH(Settings!$B$13,$A$1:$P$1,0))&amp;""))),"")</f>
        <v/>
      </c>
      <c r="AB347" s="24">
        <f>IF(NOT(ISNUMBER($AA347)),"",IF(TRIM($R347&amp;"")="Yes",$AA347,0))</f>
        <v/>
      </c>
      <c r="AC347" s="25">
        <f>IF(OR(NOT(ISNUMBER($AB347)),NOT(ISNUMBER(Settings!$D$2))),"",$AB347*Settings!$D$2)</f>
        <v/>
      </c>
      <c r="AD347" s="23">
        <f>IF(AND($AE347="",IFERROR(TRIM(INDEX($A347:$P347,MATCH(Settings!$B$13,$A$1:$P$1,0))&amp;""),"")=""),"",IF((IF($AE347="","; no name or email","")&amp;IF(IFERROR(TRIM(INDEX($A347:$P347,MATCH(Settings!$B$13,$A$1:$P$1,0))&amp;""),"")="","; no hours",IF(NOT(ISNUMBER($AA347)),"; hours not a number",IF($AA347&lt;=0,"; hours zero or less",IF(AND(ISNUMBER(Settings!$D$3),$AA347&gt;Settings!$D$3),"; over "&amp;Settings!$D$3&amp;" hours",""))))&amp;IF(NOT(ISNUMBER($U347)),"; no date",IF($U347&gt;TODAY(),"; date in the future",""))&amp;IF(AND($AE347&lt;&gt;"",ISNUMBER($U347)),IF(COUNTIFS($AE$2:$AE$1001,$AE347,$U$2:$U$1001,$U347,$Y$2:$Y$1001,$Y347)&gt;1,"; possible duplicate",""),""))="","OK",MID(IF($AE347="","; no name or email","")&amp;IF(IFERROR(TRIM(INDEX($A347:$P347,MATCH(Settings!$B$13,$A$1:$P$1,0))&amp;""),"")="","; no hours",IF(NOT(ISNUMBER($AA347)),"; hours not a number",IF($AA347&lt;=0,"; hours zero or less",IF(AND(ISNUMBER(Settings!$D$3),$AA347&gt;Settings!$D$3),"; over "&amp;Settings!$D$3&amp;" hours",""))))&amp;IF(NOT(ISNUMBER($U347)),"; no date",IF($U347&gt;TODAY(),"; date in the future",""))&amp;IF(AND($AE347&lt;&gt;"",ISNUMBER($U347)),IF(COUNTIFS($AE$2:$AE$1001,$AE347,$U$2:$U$1001,$U347,$Y$2:$Y$1001,$Y347)&gt;1,"; possible duplicate",""),""),3,300)))</f>
        <v/>
      </c>
      <c r="AE347" s="26">
        <f>IF(IFERROR(TRIM(INDEX($A347:$P347,MATCH(Settings!$B$11,$A$1:$P$1,0))&amp;""),"")&lt;&gt;"",LOWER(IFERROR(TRIM(INDEX($A347:$P347,MATCH(Settings!$B$11,$A$1:$P$1,0))&amp;""),"")),LOWER(IFERROR(TRIM(INDEX($A347:$P347,MATCH(Settings!$B$10,$A$1:$P$1,0))&amp;""),"")))</f>
        <v/>
      </c>
      <c r="AF347" s="26">
        <f>IF($AE347="","",IF(COUNTIF($AE$2:$AE347,$AE347)=1,MAX($AF$1:$AF346)+1,""))</f>
        <v/>
      </c>
      <c r="AG347" s="26">
        <f>IF(OR($AE347="",NOT(ISNUMBER($V347))),"",IF(COUNTIFS($AE$2:$AE347,$AE347,$V$2:$V347,$V347)=1,1,0))</f>
        <v/>
      </c>
      <c r="AH347" s="26">
        <f>IF(ISNUMBER($U347),$U347,0)</f>
        <v/>
      </c>
    </row>
    <row r="348">
      <c r="R348" s="27" t="n"/>
      <c r="S348" s="27" t="n"/>
      <c r="U348" s="21">
        <f>IF(ISNUMBER(IFERROR(IF(TRIM(INDEX($A348:$P348,MATCH(Settings!$B$9,$A$1:$P$1,0))&amp;"")="","",IF(ISNUMBER(INDEX($A348:$P348,MATCH(Settings!$B$9,$A$1:$P$1,0))),INT(INDEX($A348:$P348,MATCH(Settings!$B$9,$A$1:$P$1,0))),DATE(VALUE(LEFT(INDEX($A348:$P348,MATCH(Settings!$B$9,$A$1:$P$1,0)),4)),VALUE(MID(INDEX($A348:$P348,MATCH(Settings!$B$9,$A$1:$P$1,0)),6,2)),VALUE(MID(INDEX($A348:$P348,MATCH(Settings!$B$9,$A$1:$P$1,0)),9,2))))),"")),IFERROR(IF(TRIM(INDEX($A348:$P348,MATCH(Settings!$B$9,$A$1:$P$1,0))&amp;"")="","",IF(ISNUMBER(INDEX($A348:$P348,MATCH(Settings!$B$9,$A$1:$P$1,0))),INT(INDEX($A348:$P348,MATCH(Settings!$B$9,$A$1:$P$1,0))),DATE(VALUE(LEFT(INDEX($A348:$P348,MATCH(Settings!$B$9,$A$1:$P$1,0)),4)),VALUE(MID(INDEX($A348:$P348,MATCH(Settings!$B$9,$A$1:$P$1,0)),6,2)),VALUE(MID(INDEX($A348:$P348,MATCH(Settings!$B$9,$A$1:$P$1,0)),9,2))))),""),IFERROR(INT(IFERROR(IF(ISNUMBER(INDEX($A348:$P348,MATCH(Settings!$B$8,$A$1:$P$1,0))),INDEX($A348:$P348,MATCH(Settings!$B$8,$A$1:$P$1,0)),DATE(VALUE(LEFT(IFERROR(TRIM(INDEX($A348:$P348,MATCH(Settings!$B$8,$A$1:$P$1,0))&amp;""),""),4)),VALUE(MID(IFERROR(TRIM(INDEX($A348:$P348,MATCH(Settings!$B$8,$A$1:$P$1,0))&amp;""),""),6,2)),VALUE(MID(IFERROR(TRIM(INDEX($A348:$P348,MATCH(Settings!$B$8,$A$1:$P$1,0))&amp;""),""),9,2)))+TIME(VALUE(MID(IFERROR(TRIM(INDEX($A348:$P348,MATCH(Settings!$B$8,$A$1:$P$1,0))&amp;""),""),12,2)),VALUE(MID(IFERROR(TRIM(INDEX($A348:$P348,MATCH(Settings!$B$8,$A$1:$P$1,0))&amp;""),""),15,2)),VALUE(MID(IFERROR(TRIM(INDEX($A348:$P348,MATCH(Settings!$B$8,$A$1:$P$1,0))&amp;""),""),18,2)))),"")),""))</f>
        <v/>
      </c>
      <c r="V348" s="22">
        <f>IF(ISNUMBER($U348),DATE(YEAR($U348),MONTH($U348),1),"")</f>
        <v/>
      </c>
      <c r="W348" s="23">
        <f>IF(IFERROR(TRIM(INDEX($A348:$P348,MATCH(Settings!$B$10,$A$1:$P$1,0))&amp;""),"")&lt;&gt;"",IFERROR(TRIM(INDEX($A348:$P348,MATCH(Settings!$B$10,$A$1:$P$1,0))&amp;""),""),IFERROR(TRIM(INDEX($A348:$P348,MATCH(Settings!$B$11,$A$1:$P$1,0))&amp;""),""))</f>
        <v/>
      </c>
      <c r="X348" s="23">
        <f>IFERROR(TRIM(INDEX($A348:$P348,MATCH(Settings!$B$11,$A$1:$P$1,0))&amp;""),"")</f>
        <v/>
      </c>
      <c r="Y348" s="23">
        <f>IFERROR(TRIM(INDEX($A348:$P348,MATCH(Settings!$B$12,$A$1:$P$1,0))&amp;""),"")</f>
        <v/>
      </c>
      <c r="Z348" s="23">
        <f>IFERROR(TRIM(INDEX($A348:$P348,MATCH(Settings!$B$15,$A$1:$P$1,0))&amp;""),"")</f>
        <v/>
      </c>
      <c r="AA348" s="24">
        <f>IFERROR(IF(TRIM(INDEX($A348:$P348,MATCH(Settings!$B$13,$A$1:$P$1,0))&amp;"")="","",VALUE(TRIM(INDEX($A348:$P348,MATCH(Settings!$B$13,$A$1:$P$1,0))&amp;""))),"")</f>
        <v/>
      </c>
      <c r="AB348" s="24">
        <f>IF(NOT(ISNUMBER($AA348)),"",IF(TRIM($R348&amp;"")="Yes",$AA348,0))</f>
        <v/>
      </c>
      <c r="AC348" s="25">
        <f>IF(OR(NOT(ISNUMBER($AB348)),NOT(ISNUMBER(Settings!$D$2))),"",$AB348*Settings!$D$2)</f>
        <v/>
      </c>
      <c r="AD348" s="23">
        <f>IF(AND($AE348="",IFERROR(TRIM(INDEX($A348:$P348,MATCH(Settings!$B$13,$A$1:$P$1,0))&amp;""),"")=""),"",IF((IF($AE348="","; no name or email","")&amp;IF(IFERROR(TRIM(INDEX($A348:$P348,MATCH(Settings!$B$13,$A$1:$P$1,0))&amp;""),"")="","; no hours",IF(NOT(ISNUMBER($AA348)),"; hours not a number",IF($AA348&lt;=0,"; hours zero or less",IF(AND(ISNUMBER(Settings!$D$3),$AA348&gt;Settings!$D$3),"; over "&amp;Settings!$D$3&amp;" hours",""))))&amp;IF(NOT(ISNUMBER($U348)),"; no date",IF($U348&gt;TODAY(),"; date in the future",""))&amp;IF(AND($AE348&lt;&gt;"",ISNUMBER($U348)),IF(COUNTIFS($AE$2:$AE$1001,$AE348,$U$2:$U$1001,$U348,$Y$2:$Y$1001,$Y348)&gt;1,"; possible duplicate",""),""))="","OK",MID(IF($AE348="","; no name or email","")&amp;IF(IFERROR(TRIM(INDEX($A348:$P348,MATCH(Settings!$B$13,$A$1:$P$1,0))&amp;""),"")="","; no hours",IF(NOT(ISNUMBER($AA348)),"; hours not a number",IF($AA348&lt;=0,"; hours zero or less",IF(AND(ISNUMBER(Settings!$D$3),$AA348&gt;Settings!$D$3),"; over "&amp;Settings!$D$3&amp;" hours",""))))&amp;IF(NOT(ISNUMBER($U348)),"; no date",IF($U348&gt;TODAY(),"; date in the future",""))&amp;IF(AND($AE348&lt;&gt;"",ISNUMBER($U348)),IF(COUNTIFS($AE$2:$AE$1001,$AE348,$U$2:$U$1001,$U348,$Y$2:$Y$1001,$Y348)&gt;1,"; possible duplicate",""),""),3,300)))</f>
        <v/>
      </c>
      <c r="AE348" s="26">
        <f>IF(IFERROR(TRIM(INDEX($A348:$P348,MATCH(Settings!$B$11,$A$1:$P$1,0))&amp;""),"")&lt;&gt;"",LOWER(IFERROR(TRIM(INDEX($A348:$P348,MATCH(Settings!$B$11,$A$1:$P$1,0))&amp;""),"")),LOWER(IFERROR(TRIM(INDEX($A348:$P348,MATCH(Settings!$B$10,$A$1:$P$1,0))&amp;""),"")))</f>
        <v/>
      </c>
      <c r="AF348" s="26">
        <f>IF($AE348="","",IF(COUNTIF($AE$2:$AE348,$AE348)=1,MAX($AF$1:$AF347)+1,""))</f>
        <v/>
      </c>
      <c r="AG348" s="26">
        <f>IF(OR($AE348="",NOT(ISNUMBER($V348))),"",IF(COUNTIFS($AE$2:$AE348,$AE348,$V$2:$V348,$V348)=1,1,0))</f>
        <v/>
      </c>
      <c r="AH348" s="26">
        <f>IF(ISNUMBER($U348),$U348,0)</f>
        <v/>
      </c>
    </row>
    <row r="349">
      <c r="R349" s="27" t="n"/>
      <c r="S349" s="27" t="n"/>
      <c r="U349" s="21">
        <f>IF(ISNUMBER(IFERROR(IF(TRIM(INDEX($A349:$P349,MATCH(Settings!$B$9,$A$1:$P$1,0))&amp;"")="","",IF(ISNUMBER(INDEX($A349:$P349,MATCH(Settings!$B$9,$A$1:$P$1,0))),INT(INDEX($A349:$P349,MATCH(Settings!$B$9,$A$1:$P$1,0))),DATE(VALUE(LEFT(INDEX($A349:$P349,MATCH(Settings!$B$9,$A$1:$P$1,0)),4)),VALUE(MID(INDEX($A349:$P349,MATCH(Settings!$B$9,$A$1:$P$1,0)),6,2)),VALUE(MID(INDEX($A349:$P349,MATCH(Settings!$B$9,$A$1:$P$1,0)),9,2))))),"")),IFERROR(IF(TRIM(INDEX($A349:$P349,MATCH(Settings!$B$9,$A$1:$P$1,0))&amp;"")="","",IF(ISNUMBER(INDEX($A349:$P349,MATCH(Settings!$B$9,$A$1:$P$1,0))),INT(INDEX($A349:$P349,MATCH(Settings!$B$9,$A$1:$P$1,0))),DATE(VALUE(LEFT(INDEX($A349:$P349,MATCH(Settings!$B$9,$A$1:$P$1,0)),4)),VALUE(MID(INDEX($A349:$P349,MATCH(Settings!$B$9,$A$1:$P$1,0)),6,2)),VALUE(MID(INDEX($A349:$P349,MATCH(Settings!$B$9,$A$1:$P$1,0)),9,2))))),""),IFERROR(INT(IFERROR(IF(ISNUMBER(INDEX($A349:$P349,MATCH(Settings!$B$8,$A$1:$P$1,0))),INDEX($A349:$P349,MATCH(Settings!$B$8,$A$1:$P$1,0)),DATE(VALUE(LEFT(IFERROR(TRIM(INDEX($A349:$P349,MATCH(Settings!$B$8,$A$1:$P$1,0))&amp;""),""),4)),VALUE(MID(IFERROR(TRIM(INDEX($A349:$P349,MATCH(Settings!$B$8,$A$1:$P$1,0))&amp;""),""),6,2)),VALUE(MID(IFERROR(TRIM(INDEX($A349:$P349,MATCH(Settings!$B$8,$A$1:$P$1,0))&amp;""),""),9,2)))+TIME(VALUE(MID(IFERROR(TRIM(INDEX($A349:$P349,MATCH(Settings!$B$8,$A$1:$P$1,0))&amp;""),""),12,2)),VALUE(MID(IFERROR(TRIM(INDEX($A349:$P349,MATCH(Settings!$B$8,$A$1:$P$1,0))&amp;""),""),15,2)),VALUE(MID(IFERROR(TRIM(INDEX($A349:$P349,MATCH(Settings!$B$8,$A$1:$P$1,0))&amp;""),""),18,2)))),"")),""))</f>
        <v/>
      </c>
      <c r="V349" s="22">
        <f>IF(ISNUMBER($U349),DATE(YEAR($U349),MONTH($U349),1),"")</f>
        <v/>
      </c>
      <c r="W349" s="23">
        <f>IF(IFERROR(TRIM(INDEX($A349:$P349,MATCH(Settings!$B$10,$A$1:$P$1,0))&amp;""),"")&lt;&gt;"",IFERROR(TRIM(INDEX($A349:$P349,MATCH(Settings!$B$10,$A$1:$P$1,0))&amp;""),""),IFERROR(TRIM(INDEX($A349:$P349,MATCH(Settings!$B$11,$A$1:$P$1,0))&amp;""),""))</f>
        <v/>
      </c>
      <c r="X349" s="23">
        <f>IFERROR(TRIM(INDEX($A349:$P349,MATCH(Settings!$B$11,$A$1:$P$1,0))&amp;""),"")</f>
        <v/>
      </c>
      <c r="Y349" s="23">
        <f>IFERROR(TRIM(INDEX($A349:$P349,MATCH(Settings!$B$12,$A$1:$P$1,0))&amp;""),"")</f>
        <v/>
      </c>
      <c r="Z349" s="23">
        <f>IFERROR(TRIM(INDEX($A349:$P349,MATCH(Settings!$B$15,$A$1:$P$1,0))&amp;""),"")</f>
        <v/>
      </c>
      <c r="AA349" s="24">
        <f>IFERROR(IF(TRIM(INDEX($A349:$P349,MATCH(Settings!$B$13,$A$1:$P$1,0))&amp;"")="","",VALUE(TRIM(INDEX($A349:$P349,MATCH(Settings!$B$13,$A$1:$P$1,0))&amp;""))),"")</f>
        <v/>
      </c>
      <c r="AB349" s="24">
        <f>IF(NOT(ISNUMBER($AA349)),"",IF(TRIM($R349&amp;"")="Yes",$AA349,0))</f>
        <v/>
      </c>
      <c r="AC349" s="25">
        <f>IF(OR(NOT(ISNUMBER($AB349)),NOT(ISNUMBER(Settings!$D$2))),"",$AB349*Settings!$D$2)</f>
        <v/>
      </c>
      <c r="AD349" s="23">
        <f>IF(AND($AE349="",IFERROR(TRIM(INDEX($A349:$P349,MATCH(Settings!$B$13,$A$1:$P$1,0))&amp;""),"")=""),"",IF((IF($AE349="","; no name or email","")&amp;IF(IFERROR(TRIM(INDEX($A349:$P349,MATCH(Settings!$B$13,$A$1:$P$1,0))&amp;""),"")="","; no hours",IF(NOT(ISNUMBER($AA349)),"; hours not a number",IF($AA349&lt;=0,"; hours zero or less",IF(AND(ISNUMBER(Settings!$D$3),$AA349&gt;Settings!$D$3),"; over "&amp;Settings!$D$3&amp;" hours",""))))&amp;IF(NOT(ISNUMBER($U349)),"; no date",IF($U349&gt;TODAY(),"; date in the future",""))&amp;IF(AND($AE349&lt;&gt;"",ISNUMBER($U349)),IF(COUNTIFS($AE$2:$AE$1001,$AE349,$U$2:$U$1001,$U349,$Y$2:$Y$1001,$Y349)&gt;1,"; possible duplicate",""),""))="","OK",MID(IF($AE349="","; no name or email","")&amp;IF(IFERROR(TRIM(INDEX($A349:$P349,MATCH(Settings!$B$13,$A$1:$P$1,0))&amp;""),"")="","; no hours",IF(NOT(ISNUMBER($AA349)),"; hours not a number",IF($AA349&lt;=0,"; hours zero or less",IF(AND(ISNUMBER(Settings!$D$3),$AA349&gt;Settings!$D$3),"; over "&amp;Settings!$D$3&amp;" hours",""))))&amp;IF(NOT(ISNUMBER($U349)),"; no date",IF($U349&gt;TODAY(),"; date in the future",""))&amp;IF(AND($AE349&lt;&gt;"",ISNUMBER($U349)),IF(COUNTIFS($AE$2:$AE$1001,$AE349,$U$2:$U$1001,$U349,$Y$2:$Y$1001,$Y349)&gt;1,"; possible duplicate",""),""),3,300)))</f>
        <v/>
      </c>
      <c r="AE349" s="26">
        <f>IF(IFERROR(TRIM(INDEX($A349:$P349,MATCH(Settings!$B$11,$A$1:$P$1,0))&amp;""),"")&lt;&gt;"",LOWER(IFERROR(TRIM(INDEX($A349:$P349,MATCH(Settings!$B$11,$A$1:$P$1,0))&amp;""),"")),LOWER(IFERROR(TRIM(INDEX($A349:$P349,MATCH(Settings!$B$10,$A$1:$P$1,0))&amp;""),"")))</f>
        <v/>
      </c>
      <c r="AF349" s="26">
        <f>IF($AE349="","",IF(COUNTIF($AE$2:$AE349,$AE349)=1,MAX($AF$1:$AF348)+1,""))</f>
        <v/>
      </c>
      <c r="AG349" s="26">
        <f>IF(OR($AE349="",NOT(ISNUMBER($V349))),"",IF(COUNTIFS($AE$2:$AE349,$AE349,$V$2:$V349,$V349)=1,1,0))</f>
        <v/>
      </c>
      <c r="AH349" s="26">
        <f>IF(ISNUMBER($U349),$U349,0)</f>
        <v/>
      </c>
    </row>
    <row r="350">
      <c r="R350" s="27" t="n"/>
      <c r="S350" s="27" t="n"/>
      <c r="U350" s="21">
        <f>IF(ISNUMBER(IFERROR(IF(TRIM(INDEX($A350:$P350,MATCH(Settings!$B$9,$A$1:$P$1,0))&amp;"")="","",IF(ISNUMBER(INDEX($A350:$P350,MATCH(Settings!$B$9,$A$1:$P$1,0))),INT(INDEX($A350:$P350,MATCH(Settings!$B$9,$A$1:$P$1,0))),DATE(VALUE(LEFT(INDEX($A350:$P350,MATCH(Settings!$B$9,$A$1:$P$1,0)),4)),VALUE(MID(INDEX($A350:$P350,MATCH(Settings!$B$9,$A$1:$P$1,0)),6,2)),VALUE(MID(INDEX($A350:$P350,MATCH(Settings!$B$9,$A$1:$P$1,0)),9,2))))),"")),IFERROR(IF(TRIM(INDEX($A350:$P350,MATCH(Settings!$B$9,$A$1:$P$1,0))&amp;"")="","",IF(ISNUMBER(INDEX($A350:$P350,MATCH(Settings!$B$9,$A$1:$P$1,0))),INT(INDEX($A350:$P350,MATCH(Settings!$B$9,$A$1:$P$1,0))),DATE(VALUE(LEFT(INDEX($A350:$P350,MATCH(Settings!$B$9,$A$1:$P$1,0)),4)),VALUE(MID(INDEX($A350:$P350,MATCH(Settings!$B$9,$A$1:$P$1,0)),6,2)),VALUE(MID(INDEX($A350:$P350,MATCH(Settings!$B$9,$A$1:$P$1,0)),9,2))))),""),IFERROR(INT(IFERROR(IF(ISNUMBER(INDEX($A350:$P350,MATCH(Settings!$B$8,$A$1:$P$1,0))),INDEX($A350:$P350,MATCH(Settings!$B$8,$A$1:$P$1,0)),DATE(VALUE(LEFT(IFERROR(TRIM(INDEX($A350:$P350,MATCH(Settings!$B$8,$A$1:$P$1,0))&amp;""),""),4)),VALUE(MID(IFERROR(TRIM(INDEX($A350:$P350,MATCH(Settings!$B$8,$A$1:$P$1,0))&amp;""),""),6,2)),VALUE(MID(IFERROR(TRIM(INDEX($A350:$P350,MATCH(Settings!$B$8,$A$1:$P$1,0))&amp;""),""),9,2)))+TIME(VALUE(MID(IFERROR(TRIM(INDEX($A350:$P350,MATCH(Settings!$B$8,$A$1:$P$1,0))&amp;""),""),12,2)),VALUE(MID(IFERROR(TRIM(INDEX($A350:$P350,MATCH(Settings!$B$8,$A$1:$P$1,0))&amp;""),""),15,2)),VALUE(MID(IFERROR(TRIM(INDEX($A350:$P350,MATCH(Settings!$B$8,$A$1:$P$1,0))&amp;""),""),18,2)))),"")),""))</f>
        <v/>
      </c>
      <c r="V350" s="22">
        <f>IF(ISNUMBER($U350),DATE(YEAR($U350),MONTH($U350),1),"")</f>
        <v/>
      </c>
      <c r="W350" s="23">
        <f>IF(IFERROR(TRIM(INDEX($A350:$P350,MATCH(Settings!$B$10,$A$1:$P$1,0))&amp;""),"")&lt;&gt;"",IFERROR(TRIM(INDEX($A350:$P350,MATCH(Settings!$B$10,$A$1:$P$1,0))&amp;""),""),IFERROR(TRIM(INDEX($A350:$P350,MATCH(Settings!$B$11,$A$1:$P$1,0))&amp;""),""))</f>
        <v/>
      </c>
      <c r="X350" s="23">
        <f>IFERROR(TRIM(INDEX($A350:$P350,MATCH(Settings!$B$11,$A$1:$P$1,0))&amp;""),"")</f>
        <v/>
      </c>
      <c r="Y350" s="23">
        <f>IFERROR(TRIM(INDEX($A350:$P350,MATCH(Settings!$B$12,$A$1:$P$1,0))&amp;""),"")</f>
        <v/>
      </c>
      <c r="Z350" s="23">
        <f>IFERROR(TRIM(INDEX($A350:$P350,MATCH(Settings!$B$15,$A$1:$P$1,0))&amp;""),"")</f>
        <v/>
      </c>
      <c r="AA350" s="24">
        <f>IFERROR(IF(TRIM(INDEX($A350:$P350,MATCH(Settings!$B$13,$A$1:$P$1,0))&amp;"")="","",VALUE(TRIM(INDEX($A350:$P350,MATCH(Settings!$B$13,$A$1:$P$1,0))&amp;""))),"")</f>
        <v/>
      </c>
      <c r="AB350" s="24">
        <f>IF(NOT(ISNUMBER($AA350)),"",IF(TRIM($R350&amp;"")="Yes",$AA350,0))</f>
        <v/>
      </c>
      <c r="AC350" s="25">
        <f>IF(OR(NOT(ISNUMBER($AB350)),NOT(ISNUMBER(Settings!$D$2))),"",$AB350*Settings!$D$2)</f>
        <v/>
      </c>
      <c r="AD350" s="23">
        <f>IF(AND($AE350="",IFERROR(TRIM(INDEX($A350:$P350,MATCH(Settings!$B$13,$A$1:$P$1,0))&amp;""),"")=""),"",IF((IF($AE350="","; no name or email","")&amp;IF(IFERROR(TRIM(INDEX($A350:$P350,MATCH(Settings!$B$13,$A$1:$P$1,0))&amp;""),"")="","; no hours",IF(NOT(ISNUMBER($AA350)),"; hours not a number",IF($AA350&lt;=0,"; hours zero or less",IF(AND(ISNUMBER(Settings!$D$3),$AA350&gt;Settings!$D$3),"; over "&amp;Settings!$D$3&amp;" hours",""))))&amp;IF(NOT(ISNUMBER($U350)),"; no date",IF($U350&gt;TODAY(),"; date in the future",""))&amp;IF(AND($AE350&lt;&gt;"",ISNUMBER($U350)),IF(COUNTIFS($AE$2:$AE$1001,$AE350,$U$2:$U$1001,$U350,$Y$2:$Y$1001,$Y350)&gt;1,"; possible duplicate",""),""))="","OK",MID(IF($AE350="","; no name or email","")&amp;IF(IFERROR(TRIM(INDEX($A350:$P350,MATCH(Settings!$B$13,$A$1:$P$1,0))&amp;""),"")="","; no hours",IF(NOT(ISNUMBER($AA350)),"; hours not a number",IF($AA350&lt;=0,"; hours zero or less",IF(AND(ISNUMBER(Settings!$D$3),$AA350&gt;Settings!$D$3),"; over "&amp;Settings!$D$3&amp;" hours",""))))&amp;IF(NOT(ISNUMBER($U350)),"; no date",IF($U350&gt;TODAY(),"; date in the future",""))&amp;IF(AND($AE350&lt;&gt;"",ISNUMBER($U350)),IF(COUNTIFS($AE$2:$AE$1001,$AE350,$U$2:$U$1001,$U350,$Y$2:$Y$1001,$Y350)&gt;1,"; possible duplicate",""),""),3,300)))</f>
        <v/>
      </c>
      <c r="AE350" s="26">
        <f>IF(IFERROR(TRIM(INDEX($A350:$P350,MATCH(Settings!$B$11,$A$1:$P$1,0))&amp;""),"")&lt;&gt;"",LOWER(IFERROR(TRIM(INDEX($A350:$P350,MATCH(Settings!$B$11,$A$1:$P$1,0))&amp;""),"")),LOWER(IFERROR(TRIM(INDEX($A350:$P350,MATCH(Settings!$B$10,$A$1:$P$1,0))&amp;""),"")))</f>
        <v/>
      </c>
      <c r="AF350" s="26">
        <f>IF($AE350="","",IF(COUNTIF($AE$2:$AE350,$AE350)=1,MAX($AF$1:$AF349)+1,""))</f>
        <v/>
      </c>
      <c r="AG350" s="26">
        <f>IF(OR($AE350="",NOT(ISNUMBER($V350))),"",IF(COUNTIFS($AE$2:$AE350,$AE350,$V$2:$V350,$V350)=1,1,0))</f>
        <v/>
      </c>
      <c r="AH350" s="26">
        <f>IF(ISNUMBER($U350),$U350,0)</f>
        <v/>
      </c>
    </row>
    <row r="351">
      <c r="R351" s="27" t="n"/>
      <c r="S351" s="27" t="n"/>
      <c r="U351" s="21">
        <f>IF(ISNUMBER(IFERROR(IF(TRIM(INDEX($A351:$P351,MATCH(Settings!$B$9,$A$1:$P$1,0))&amp;"")="","",IF(ISNUMBER(INDEX($A351:$P351,MATCH(Settings!$B$9,$A$1:$P$1,0))),INT(INDEX($A351:$P351,MATCH(Settings!$B$9,$A$1:$P$1,0))),DATE(VALUE(LEFT(INDEX($A351:$P351,MATCH(Settings!$B$9,$A$1:$P$1,0)),4)),VALUE(MID(INDEX($A351:$P351,MATCH(Settings!$B$9,$A$1:$P$1,0)),6,2)),VALUE(MID(INDEX($A351:$P351,MATCH(Settings!$B$9,$A$1:$P$1,0)),9,2))))),"")),IFERROR(IF(TRIM(INDEX($A351:$P351,MATCH(Settings!$B$9,$A$1:$P$1,0))&amp;"")="","",IF(ISNUMBER(INDEX($A351:$P351,MATCH(Settings!$B$9,$A$1:$P$1,0))),INT(INDEX($A351:$P351,MATCH(Settings!$B$9,$A$1:$P$1,0))),DATE(VALUE(LEFT(INDEX($A351:$P351,MATCH(Settings!$B$9,$A$1:$P$1,0)),4)),VALUE(MID(INDEX($A351:$P351,MATCH(Settings!$B$9,$A$1:$P$1,0)),6,2)),VALUE(MID(INDEX($A351:$P351,MATCH(Settings!$B$9,$A$1:$P$1,0)),9,2))))),""),IFERROR(INT(IFERROR(IF(ISNUMBER(INDEX($A351:$P351,MATCH(Settings!$B$8,$A$1:$P$1,0))),INDEX($A351:$P351,MATCH(Settings!$B$8,$A$1:$P$1,0)),DATE(VALUE(LEFT(IFERROR(TRIM(INDEX($A351:$P351,MATCH(Settings!$B$8,$A$1:$P$1,0))&amp;""),""),4)),VALUE(MID(IFERROR(TRIM(INDEX($A351:$P351,MATCH(Settings!$B$8,$A$1:$P$1,0))&amp;""),""),6,2)),VALUE(MID(IFERROR(TRIM(INDEX($A351:$P351,MATCH(Settings!$B$8,$A$1:$P$1,0))&amp;""),""),9,2)))+TIME(VALUE(MID(IFERROR(TRIM(INDEX($A351:$P351,MATCH(Settings!$B$8,$A$1:$P$1,0))&amp;""),""),12,2)),VALUE(MID(IFERROR(TRIM(INDEX($A351:$P351,MATCH(Settings!$B$8,$A$1:$P$1,0))&amp;""),""),15,2)),VALUE(MID(IFERROR(TRIM(INDEX($A351:$P351,MATCH(Settings!$B$8,$A$1:$P$1,0))&amp;""),""),18,2)))),"")),""))</f>
        <v/>
      </c>
      <c r="V351" s="22">
        <f>IF(ISNUMBER($U351),DATE(YEAR($U351),MONTH($U351),1),"")</f>
        <v/>
      </c>
      <c r="W351" s="23">
        <f>IF(IFERROR(TRIM(INDEX($A351:$P351,MATCH(Settings!$B$10,$A$1:$P$1,0))&amp;""),"")&lt;&gt;"",IFERROR(TRIM(INDEX($A351:$P351,MATCH(Settings!$B$10,$A$1:$P$1,0))&amp;""),""),IFERROR(TRIM(INDEX($A351:$P351,MATCH(Settings!$B$11,$A$1:$P$1,0))&amp;""),""))</f>
        <v/>
      </c>
      <c r="X351" s="23">
        <f>IFERROR(TRIM(INDEX($A351:$P351,MATCH(Settings!$B$11,$A$1:$P$1,0))&amp;""),"")</f>
        <v/>
      </c>
      <c r="Y351" s="23">
        <f>IFERROR(TRIM(INDEX($A351:$P351,MATCH(Settings!$B$12,$A$1:$P$1,0))&amp;""),"")</f>
        <v/>
      </c>
      <c r="Z351" s="23">
        <f>IFERROR(TRIM(INDEX($A351:$P351,MATCH(Settings!$B$15,$A$1:$P$1,0))&amp;""),"")</f>
        <v/>
      </c>
      <c r="AA351" s="24">
        <f>IFERROR(IF(TRIM(INDEX($A351:$P351,MATCH(Settings!$B$13,$A$1:$P$1,0))&amp;"")="","",VALUE(TRIM(INDEX($A351:$P351,MATCH(Settings!$B$13,$A$1:$P$1,0))&amp;""))),"")</f>
        <v/>
      </c>
      <c r="AB351" s="24">
        <f>IF(NOT(ISNUMBER($AA351)),"",IF(TRIM($R351&amp;"")="Yes",$AA351,0))</f>
        <v/>
      </c>
      <c r="AC351" s="25">
        <f>IF(OR(NOT(ISNUMBER($AB351)),NOT(ISNUMBER(Settings!$D$2))),"",$AB351*Settings!$D$2)</f>
        <v/>
      </c>
      <c r="AD351" s="23">
        <f>IF(AND($AE351="",IFERROR(TRIM(INDEX($A351:$P351,MATCH(Settings!$B$13,$A$1:$P$1,0))&amp;""),"")=""),"",IF((IF($AE351="","; no name or email","")&amp;IF(IFERROR(TRIM(INDEX($A351:$P351,MATCH(Settings!$B$13,$A$1:$P$1,0))&amp;""),"")="","; no hours",IF(NOT(ISNUMBER($AA351)),"; hours not a number",IF($AA351&lt;=0,"; hours zero or less",IF(AND(ISNUMBER(Settings!$D$3),$AA351&gt;Settings!$D$3),"; over "&amp;Settings!$D$3&amp;" hours",""))))&amp;IF(NOT(ISNUMBER($U351)),"; no date",IF($U351&gt;TODAY(),"; date in the future",""))&amp;IF(AND($AE351&lt;&gt;"",ISNUMBER($U351)),IF(COUNTIFS($AE$2:$AE$1001,$AE351,$U$2:$U$1001,$U351,$Y$2:$Y$1001,$Y351)&gt;1,"; possible duplicate",""),""))="","OK",MID(IF($AE351="","; no name or email","")&amp;IF(IFERROR(TRIM(INDEX($A351:$P351,MATCH(Settings!$B$13,$A$1:$P$1,0))&amp;""),"")="","; no hours",IF(NOT(ISNUMBER($AA351)),"; hours not a number",IF($AA351&lt;=0,"; hours zero or less",IF(AND(ISNUMBER(Settings!$D$3),$AA351&gt;Settings!$D$3),"; over "&amp;Settings!$D$3&amp;" hours",""))))&amp;IF(NOT(ISNUMBER($U351)),"; no date",IF($U351&gt;TODAY(),"; date in the future",""))&amp;IF(AND($AE351&lt;&gt;"",ISNUMBER($U351)),IF(COUNTIFS($AE$2:$AE$1001,$AE351,$U$2:$U$1001,$U351,$Y$2:$Y$1001,$Y351)&gt;1,"; possible duplicate",""),""),3,300)))</f>
        <v/>
      </c>
      <c r="AE351" s="26">
        <f>IF(IFERROR(TRIM(INDEX($A351:$P351,MATCH(Settings!$B$11,$A$1:$P$1,0))&amp;""),"")&lt;&gt;"",LOWER(IFERROR(TRIM(INDEX($A351:$P351,MATCH(Settings!$B$11,$A$1:$P$1,0))&amp;""),"")),LOWER(IFERROR(TRIM(INDEX($A351:$P351,MATCH(Settings!$B$10,$A$1:$P$1,0))&amp;""),"")))</f>
        <v/>
      </c>
      <c r="AF351" s="26">
        <f>IF($AE351="","",IF(COUNTIF($AE$2:$AE351,$AE351)=1,MAX($AF$1:$AF350)+1,""))</f>
        <v/>
      </c>
      <c r="AG351" s="26">
        <f>IF(OR($AE351="",NOT(ISNUMBER($V351))),"",IF(COUNTIFS($AE$2:$AE351,$AE351,$V$2:$V351,$V351)=1,1,0))</f>
        <v/>
      </c>
      <c r="AH351" s="26">
        <f>IF(ISNUMBER($U351),$U351,0)</f>
        <v/>
      </c>
    </row>
    <row r="352">
      <c r="R352" s="27" t="n"/>
      <c r="S352" s="27" t="n"/>
      <c r="U352" s="21">
        <f>IF(ISNUMBER(IFERROR(IF(TRIM(INDEX($A352:$P352,MATCH(Settings!$B$9,$A$1:$P$1,0))&amp;"")="","",IF(ISNUMBER(INDEX($A352:$P352,MATCH(Settings!$B$9,$A$1:$P$1,0))),INT(INDEX($A352:$P352,MATCH(Settings!$B$9,$A$1:$P$1,0))),DATE(VALUE(LEFT(INDEX($A352:$P352,MATCH(Settings!$B$9,$A$1:$P$1,0)),4)),VALUE(MID(INDEX($A352:$P352,MATCH(Settings!$B$9,$A$1:$P$1,0)),6,2)),VALUE(MID(INDEX($A352:$P352,MATCH(Settings!$B$9,$A$1:$P$1,0)),9,2))))),"")),IFERROR(IF(TRIM(INDEX($A352:$P352,MATCH(Settings!$B$9,$A$1:$P$1,0))&amp;"")="","",IF(ISNUMBER(INDEX($A352:$P352,MATCH(Settings!$B$9,$A$1:$P$1,0))),INT(INDEX($A352:$P352,MATCH(Settings!$B$9,$A$1:$P$1,0))),DATE(VALUE(LEFT(INDEX($A352:$P352,MATCH(Settings!$B$9,$A$1:$P$1,0)),4)),VALUE(MID(INDEX($A352:$P352,MATCH(Settings!$B$9,$A$1:$P$1,0)),6,2)),VALUE(MID(INDEX($A352:$P352,MATCH(Settings!$B$9,$A$1:$P$1,0)),9,2))))),""),IFERROR(INT(IFERROR(IF(ISNUMBER(INDEX($A352:$P352,MATCH(Settings!$B$8,$A$1:$P$1,0))),INDEX($A352:$P352,MATCH(Settings!$B$8,$A$1:$P$1,0)),DATE(VALUE(LEFT(IFERROR(TRIM(INDEX($A352:$P352,MATCH(Settings!$B$8,$A$1:$P$1,0))&amp;""),""),4)),VALUE(MID(IFERROR(TRIM(INDEX($A352:$P352,MATCH(Settings!$B$8,$A$1:$P$1,0))&amp;""),""),6,2)),VALUE(MID(IFERROR(TRIM(INDEX($A352:$P352,MATCH(Settings!$B$8,$A$1:$P$1,0))&amp;""),""),9,2)))+TIME(VALUE(MID(IFERROR(TRIM(INDEX($A352:$P352,MATCH(Settings!$B$8,$A$1:$P$1,0))&amp;""),""),12,2)),VALUE(MID(IFERROR(TRIM(INDEX($A352:$P352,MATCH(Settings!$B$8,$A$1:$P$1,0))&amp;""),""),15,2)),VALUE(MID(IFERROR(TRIM(INDEX($A352:$P352,MATCH(Settings!$B$8,$A$1:$P$1,0))&amp;""),""),18,2)))),"")),""))</f>
        <v/>
      </c>
      <c r="V352" s="22">
        <f>IF(ISNUMBER($U352),DATE(YEAR($U352),MONTH($U352),1),"")</f>
        <v/>
      </c>
      <c r="W352" s="23">
        <f>IF(IFERROR(TRIM(INDEX($A352:$P352,MATCH(Settings!$B$10,$A$1:$P$1,0))&amp;""),"")&lt;&gt;"",IFERROR(TRIM(INDEX($A352:$P352,MATCH(Settings!$B$10,$A$1:$P$1,0))&amp;""),""),IFERROR(TRIM(INDEX($A352:$P352,MATCH(Settings!$B$11,$A$1:$P$1,0))&amp;""),""))</f>
        <v/>
      </c>
      <c r="X352" s="23">
        <f>IFERROR(TRIM(INDEX($A352:$P352,MATCH(Settings!$B$11,$A$1:$P$1,0))&amp;""),"")</f>
        <v/>
      </c>
      <c r="Y352" s="23">
        <f>IFERROR(TRIM(INDEX($A352:$P352,MATCH(Settings!$B$12,$A$1:$P$1,0))&amp;""),"")</f>
        <v/>
      </c>
      <c r="Z352" s="23">
        <f>IFERROR(TRIM(INDEX($A352:$P352,MATCH(Settings!$B$15,$A$1:$P$1,0))&amp;""),"")</f>
        <v/>
      </c>
      <c r="AA352" s="24">
        <f>IFERROR(IF(TRIM(INDEX($A352:$P352,MATCH(Settings!$B$13,$A$1:$P$1,0))&amp;"")="","",VALUE(TRIM(INDEX($A352:$P352,MATCH(Settings!$B$13,$A$1:$P$1,0))&amp;""))),"")</f>
        <v/>
      </c>
      <c r="AB352" s="24">
        <f>IF(NOT(ISNUMBER($AA352)),"",IF(TRIM($R352&amp;"")="Yes",$AA352,0))</f>
        <v/>
      </c>
      <c r="AC352" s="25">
        <f>IF(OR(NOT(ISNUMBER($AB352)),NOT(ISNUMBER(Settings!$D$2))),"",$AB352*Settings!$D$2)</f>
        <v/>
      </c>
      <c r="AD352" s="23">
        <f>IF(AND($AE352="",IFERROR(TRIM(INDEX($A352:$P352,MATCH(Settings!$B$13,$A$1:$P$1,0))&amp;""),"")=""),"",IF((IF($AE352="","; no name or email","")&amp;IF(IFERROR(TRIM(INDEX($A352:$P352,MATCH(Settings!$B$13,$A$1:$P$1,0))&amp;""),"")="","; no hours",IF(NOT(ISNUMBER($AA352)),"; hours not a number",IF($AA352&lt;=0,"; hours zero or less",IF(AND(ISNUMBER(Settings!$D$3),$AA352&gt;Settings!$D$3),"; over "&amp;Settings!$D$3&amp;" hours",""))))&amp;IF(NOT(ISNUMBER($U352)),"; no date",IF($U352&gt;TODAY(),"; date in the future",""))&amp;IF(AND($AE352&lt;&gt;"",ISNUMBER($U352)),IF(COUNTIFS($AE$2:$AE$1001,$AE352,$U$2:$U$1001,$U352,$Y$2:$Y$1001,$Y352)&gt;1,"; possible duplicate",""),""))="","OK",MID(IF($AE352="","; no name or email","")&amp;IF(IFERROR(TRIM(INDEX($A352:$P352,MATCH(Settings!$B$13,$A$1:$P$1,0))&amp;""),"")="","; no hours",IF(NOT(ISNUMBER($AA352)),"; hours not a number",IF($AA352&lt;=0,"; hours zero or less",IF(AND(ISNUMBER(Settings!$D$3),$AA352&gt;Settings!$D$3),"; over "&amp;Settings!$D$3&amp;" hours",""))))&amp;IF(NOT(ISNUMBER($U352)),"; no date",IF($U352&gt;TODAY(),"; date in the future",""))&amp;IF(AND($AE352&lt;&gt;"",ISNUMBER($U352)),IF(COUNTIFS($AE$2:$AE$1001,$AE352,$U$2:$U$1001,$U352,$Y$2:$Y$1001,$Y352)&gt;1,"; possible duplicate",""),""),3,300)))</f>
        <v/>
      </c>
      <c r="AE352" s="26">
        <f>IF(IFERROR(TRIM(INDEX($A352:$P352,MATCH(Settings!$B$11,$A$1:$P$1,0))&amp;""),"")&lt;&gt;"",LOWER(IFERROR(TRIM(INDEX($A352:$P352,MATCH(Settings!$B$11,$A$1:$P$1,0))&amp;""),"")),LOWER(IFERROR(TRIM(INDEX($A352:$P352,MATCH(Settings!$B$10,$A$1:$P$1,0))&amp;""),"")))</f>
        <v/>
      </c>
      <c r="AF352" s="26">
        <f>IF($AE352="","",IF(COUNTIF($AE$2:$AE352,$AE352)=1,MAX($AF$1:$AF351)+1,""))</f>
        <v/>
      </c>
      <c r="AG352" s="26">
        <f>IF(OR($AE352="",NOT(ISNUMBER($V352))),"",IF(COUNTIFS($AE$2:$AE352,$AE352,$V$2:$V352,$V352)=1,1,0))</f>
        <v/>
      </c>
      <c r="AH352" s="26">
        <f>IF(ISNUMBER($U352),$U352,0)</f>
        <v/>
      </c>
    </row>
    <row r="353">
      <c r="R353" s="27" t="n"/>
      <c r="S353" s="27" t="n"/>
      <c r="U353" s="21">
        <f>IF(ISNUMBER(IFERROR(IF(TRIM(INDEX($A353:$P353,MATCH(Settings!$B$9,$A$1:$P$1,0))&amp;"")="","",IF(ISNUMBER(INDEX($A353:$P353,MATCH(Settings!$B$9,$A$1:$P$1,0))),INT(INDEX($A353:$P353,MATCH(Settings!$B$9,$A$1:$P$1,0))),DATE(VALUE(LEFT(INDEX($A353:$P353,MATCH(Settings!$B$9,$A$1:$P$1,0)),4)),VALUE(MID(INDEX($A353:$P353,MATCH(Settings!$B$9,$A$1:$P$1,0)),6,2)),VALUE(MID(INDEX($A353:$P353,MATCH(Settings!$B$9,$A$1:$P$1,0)),9,2))))),"")),IFERROR(IF(TRIM(INDEX($A353:$P353,MATCH(Settings!$B$9,$A$1:$P$1,0))&amp;"")="","",IF(ISNUMBER(INDEX($A353:$P353,MATCH(Settings!$B$9,$A$1:$P$1,0))),INT(INDEX($A353:$P353,MATCH(Settings!$B$9,$A$1:$P$1,0))),DATE(VALUE(LEFT(INDEX($A353:$P353,MATCH(Settings!$B$9,$A$1:$P$1,0)),4)),VALUE(MID(INDEX($A353:$P353,MATCH(Settings!$B$9,$A$1:$P$1,0)),6,2)),VALUE(MID(INDEX($A353:$P353,MATCH(Settings!$B$9,$A$1:$P$1,0)),9,2))))),""),IFERROR(INT(IFERROR(IF(ISNUMBER(INDEX($A353:$P353,MATCH(Settings!$B$8,$A$1:$P$1,0))),INDEX($A353:$P353,MATCH(Settings!$B$8,$A$1:$P$1,0)),DATE(VALUE(LEFT(IFERROR(TRIM(INDEX($A353:$P353,MATCH(Settings!$B$8,$A$1:$P$1,0))&amp;""),""),4)),VALUE(MID(IFERROR(TRIM(INDEX($A353:$P353,MATCH(Settings!$B$8,$A$1:$P$1,0))&amp;""),""),6,2)),VALUE(MID(IFERROR(TRIM(INDEX($A353:$P353,MATCH(Settings!$B$8,$A$1:$P$1,0))&amp;""),""),9,2)))+TIME(VALUE(MID(IFERROR(TRIM(INDEX($A353:$P353,MATCH(Settings!$B$8,$A$1:$P$1,0))&amp;""),""),12,2)),VALUE(MID(IFERROR(TRIM(INDEX($A353:$P353,MATCH(Settings!$B$8,$A$1:$P$1,0))&amp;""),""),15,2)),VALUE(MID(IFERROR(TRIM(INDEX($A353:$P353,MATCH(Settings!$B$8,$A$1:$P$1,0))&amp;""),""),18,2)))),"")),""))</f>
        <v/>
      </c>
      <c r="V353" s="22">
        <f>IF(ISNUMBER($U353),DATE(YEAR($U353),MONTH($U353),1),"")</f>
        <v/>
      </c>
      <c r="W353" s="23">
        <f>IF(IFERROR(TRIM(INDEX($A353:$P353,MATCH(Settings!$B$10,$A$1:$P$1,0))&amp;""),"")&lt;&gt;"",IFERROR(TRIM(INDEX($A353:$P353,MATCH(Settings!$B$10,$A$1:$P$1,0))&amp;""),""),IFERROR(TRIM(INDEX($A353:$P353,MATCH(Settings!$B$11,$A$1:$P$1,0))&amp;""),""))</f>
        <v/>
      </c>
      <c r="X353" s="23">
        <f>IFERROR(TRIM(INDEX($A353:$P353,MATCH(Settings!$B$11,$A$1:$P$1,0))&amp;""),"")</f>
        <v/>
      </c>
      <c r="Y353" s="23">
        <f>IFERROR(TRIM(INDEX($A353:$P353,MATCH(Settings!$B$12,$A$1:$P$1,0))&amp;""),"")</f>
        <v/>
      </c>
      <c r="Z353" s="23">
        <f>IFERROR(TRIM(INDEX($A353:$P353,MATCH(Settings!$B$15,$A$1:$P$1,0))&amp;""),"")</f>
        <v/>
      </c>
      <c r="AA353" s="24">
        <f>IFERROR(IF(TRIM(INDEX($A353:$P353,MATCH(Settings!$B$13,$A$1:$P$1,0))&amp;"")="","",VALUE(TRIM(INDEX($A353:$P353,MATCH(Settings!$B$13,$A$1:$P$1,0))&amp;""))),"")</f>
        <v/>
      </c>
      <c r="AB353" s="24">
        <f>IF(NOT(ISNUMBER($AA353)),"",IF(TRIM($R353&amp;"")="Yes",$AA353,0))</f>
        <v/>
      </c>
      <c r="AC353" s="25">
        <f>IF(OR(NOT(ISNUMBER($AB353)),NOT(ISNUMBER(Settings!$D$2))),"",$AB353*Settings!$D$2)</f>
        <v/>
      </c>
      <c r="AD353" s="23">
        <f>IF(AND($AE353="",IFERROR(TRIM(INDEX($A353:$P353,MATCH(Settings!$B$13,$A$1:$P$1,0))&amp;""),"")=""),"",IF((IF($AE353="","; no name or email","")&amp;IF(IFERROR(TRIM(INDEX($A353:$P353,MATCH(Settings!$B$13,$A$1:$P$1,0))&amp;""),"")="","; no hours",IF(NOT(ISNUMBER($AA353)),"; hours not a number",IF($AA353&lt;=0,"; hours zero or less",IF(AND(ISNUMBER(Settings!$D$3),$AA353&gt;Settings!$D$3),"; over "&amp;Settings!$D$3&amp;" hours",""))))&amp;IF(NOT(ISNUMBER($U353)),"; no date",IF($U353&gt;TODAY(),"; date in the future",""))&amp;IF(AND($AE353&lt;&gt;"",ISNUMBER($U353)),IF(COUNTIFS($AE$2:$AE$1001,$AE353,$U$2:$U$1001,$U353,$Y$2:$Y$1001,$Y353)&gt;1,"; possible duplicate",""),""))="","OK",MID(IF($AE353="","; no name or email","")&amp;IF(IFERROR(TRIM(INDEX($A353:$P353,MATCH(Settings!$B$13,$A$1:$P$1,0))&amp;""),"")="","; no hours",IF(NOT(ISNUMBER($AA353)),"; hours not a number",IF($AA353&lt;=0,"; hours zero or less",IF(AND(ISNUMBER(Settings!$D$3),$AA353&gt;Settings!$D$3),"; over "&amp;Settings!$D$3&amp;" hours",""))))&amp;IF(NOT(ISNUMBER($U353)),"; no date",IF($U353&gt;TODAY(),"; date in the future",""))&amp;IF(AND($AE353&lt;&gt;"",ISNUMBER($U353)),IF(COUNTIFS($AE$2:$AE$1001,$AE353,$U$2:$U$1001,$U353,$Y$2:$Y$1001,$Y353)&gt;1,"; possible duplicate",""),""),3,300)))</f>
        <v/>
      </c>
      <c r="AE353" s="26">
        <f>IF(IFERROR(TRIM(INDEX($A353:$P353,MATCH(Settings!$B$11,$A$1:$P$1,0))&amp;""),"")&lt;&gt;"",LOWER(IFERROR(TRIM(INDEX($A353:$P353,MATCH(Settings!$B$11,$A$1:$P$1,0))&amp;""),"")),LOWER(IFERROR(TRIM(INDEX($A353:$P353,MATCH(Settings!$B$10,$A$1:$P$1,0))&amp;""),"")))</f>
        <v/>
      </c>
      <c r="AF353" s="26">
        <f>IF($AE353="","",IF(COUNTIF($AE$2:$AE353,$AE353)=1,MAX($AF$1:$AF352)+1,""))</f>
        <v/>
      </c>
      <c r="AG353" s="26">
        <f>IF(OR($AE353="",NOT(ISNUMBER($V353))),"",IF(COUNTIFS($AE$2:$AE353,$AE353,$V$2:$V353,$V353)=1,1,0))</f>
        <v/>
      </c>
      <c r="AH353" s="26">
        <f>IF(ISNUMBER($U353),$U353,0)</f>
        <v/>
      </c>
    </row>
    <row r="354">
      <c r="R354" s="27" t="n"/>
      <c r="S354" s="27" t="n"/>
      <c r="U354" s="21">
        <f>IF(ISNUMBER(IFERROR(IF(TRIM(INDEX($A354:$P354,MATCH(Settings!$B$9,$A$1:$P$1,0))&amp;"")="","",IF(ISNUMBER(INDEX($A354:$P354,MATCH(Settings!$B$9,$A$1:$P$1,0))),INT(INDEX($A354:$P354,MATCH(Settings!$B$9,$A$1:$P$1,0))),DATE(VALUE(LEFT(INDEX($A354:$P354,MATCH(Settings!$B$9,$A$1:$P$1,0)),4)),VALUE(MID(INDEX($A354:$P354,MATCH(Settings!$B$9,$A$1:$P$1,0)),6,2)),VALUE(MID(INDEX($A354:$P354,MATCH(Settings!$B$9,$A$1:$P$1,0)),9,2))))),"")),IFERROR(IF(TRIM(INDEX($A354:$P354,MATCH(Settings!$B$9,$A$1:$P$1,0))&amp;"")="","",IF(ISNUMBER(INDEX($A354:$P354,MATCH(Settings!$B$9,$A$1:$P$1,0))),INT(INDEX($A354:$P354,MATCH(Settings!$B$9,$A$1:$P$1,0))),DATE(VALUE(LEFT(INDEX($A354:$P354,MATCH(Settings!$B$9,$A$1:$P$1,0)),4)),VALUE(MID(INDEX($A354:$P354,MATCH(Settings!$B$9,$A$1:$P$1,0)),6,2)),VALUE(MID(INDEX($A354:$P354,MATCH(Settings!$B$9,$A$1:$P$1,0)),9,2))))),""),IFERROR(INT(IFERROR(IF(ISNUMBER(INDEX($A354:$P354,MATCH(Settings!$B$8,$A$1:$P$1,0))),INDEX($A354:$P354,MATCH(Settings!$B$8,$A$1:$P$1,0)),DATE(VALUE(LEFT(IFERROR(TRIM(INDEX($A354:$P354,MATCH(Settings!$B$8,$A$1:$P$1,0))&amp;""),""),4)),VALUE(MID(IFERROR(TRIM(INDEX($A354:$P354,MATCH(Settings!$B$8,$A$1:$P$1,0))&amp;""),""),6,2)),VALUE(MID(IFERROR(TRIM(INDEX($A354:$P354,MATCH(Settings!$B$8,$A$1:$P$1,0))&amp;""),""),9,2)))+TIME(VALUE(MID(IFERROR(TRIM(INDEX($A354:$P354,MATCH(Settings!$B$8,$A$1:$P$1,0))&amp;""),""),12,2)),VALUE(MID(IFERROR(TRIM(INDEX($A354:$P354,MATCH(Settings!$B$8,$A$1:$P$1,0))&amp;""),""),15,2)),VALUE(MID(IFERROR(TRIM(INDEX($A354:$P354,MATCH(Settings!$B$8,$A$1:$P$1,0))&amp;""),""),18,2)))),"")),""))</f>
        <v/>
      </c>
      <c r="V354" s="22">
        <f>IF(ISNUMBER($U354),DATE(YEAR($U354),MONTH($U354),1),"")</f>
        <v/>
      </c>
      <c r="W354" s="23">
        <f>IF(IFERROR(TRIM(INDEX($A354:$P354,MATCH(Settings!$B$10,$A$1:$P$1,0))&amp;""),"")&lt;&gt;"",IFERROR(TRIM(INDEX($A354:$P354,MATCH(Settings!$B$10,$A$1:$P$1,0))&amp;""),""),IFERROR(TRIM(INDEX($A354:$P354,MATCH(Settings!$B$11,$A$1:$P$1,0))&amp;""),""))</f>
        <v/>
      </c>
      <c r="X354" s="23">
        <f>IFERROR(TRIM(INDEX($A354:$P354,MATCH(Settings!$B$11,$A$1:$P$1,0))&amp;""),"")</f>
        <v/>
      </c>
      <c r="Y354" s="23">
        <f>IFERROR(TRIM(INDEX($A354:$P354,MATCH(Settings!$B$12,$A$1:$P$1,0))&amp;""),"")</f>
        <v/>
      </c>
      <c r="Z354" s="23">
        <f>IFERROR(TRIM(INDEX($A354:$P354,MATCH(Settings!$B$15,$A$1:$P$1,0))&amp;""),"")</f>
        <v/>
      </c>
      <c r="AA354" s="24">
        <f>IFERROR(IF(TRIM(INDEX($A354:$P354,MATCH(Settings!$B$13,$A$1:$P$1,0))&amp;"")="","",VALUE(TRIM(INDEX($A354:$P354,MATCH(Settings!$B$13,$A$1:$P$1,0))&amp;""))),"")</f>
        <v/>
      </c>
      <c r="AB354" s="24">
        <f>IF(NOT(ISNUMBER($AA354)),"",IF(TRIM($R354&amp;"")="Yes",$AA354,0))</f>
        <v/>
      </c>
      <c r="AC354" s="25">
        <f>IF(OR(NOT(ISNUMBER($AB354)),NOT(ISNUMBER(Settings!$D$2))),"",$AB354*Settings!$D$2)</f>
        <v/>
      </c>
      <c r="AD354" s="23">
        <f>IF(AND($AE354="",IFERROR(TRIM(INDEX($A354:$P354,MATCH(Settings!$B$13,$A$1:$P$1,0))&amp;""),"")=""),"",IF((IF($AE354="","; no name or email","")&amp;IF(IFERROR(TRIM(INDEX($A354:$P354,MATCH(Settings!$B$13,$A$1:$P$1,0))&amp;""),"")="","; no hours",IF(NOT(ISNUMBER($AA354)),"; hours not a number",IF($AA354&lt;=0,"; hours zero or less",IF(AND(ISNUMBER(Settings!$D$3),$AA354&gt;Settings!$D$3),"; over "&amp;Settings!$D$3&amp;" hours",""))))&amp;IF(NOT(ISNUMBER($U354)),"; no date",IF($U354&gt;TODAY(),"; date in the future",""))&amp;IF(AND($AE354&lt;&gt;"",ISNUMBER($U354)),IF(COUNTIFS($AE$2:$AE$1001,$AE354,$U$2:$U$1001,$U354,$Y$2:$Y$1001,$Y354)&gt;1,"; possible duplicate",""),""))="","OK",MID(IF($AE354="","; no name or email","")&amp;IF(IFERROR(TRIM(INDEX($A354:$P354,MATCH(Settings!$B$13,$A$1:$P$1,0))&amp;""),"")="","; no hours",IF(NOT(ISNUMBER($AA354)),"; hours not a number",IF($AA354&lt;=0,"; hours zero or less",IF(AND(ISNUMBER(Settings!$D$3),$AA354&gt;Settings!$D$3),"; over "&amp;Settings!$D$3&amp;" hours",""))))&amp;IF(NOT(ISNUMBER($U354)),"; no date",IF($U354&gt;TODAY(),"; date in the future",""))&amp;IF(AND($AE354&lt;&gt;"",ISNUMBER($U354)),IF(COUNTIFS($AE$2:$AE$1001,$AE354,$U$2:$U$1001,$U354,$Y$2:$Y$1001,$Y354)&gt;1,"; possible duplicate",""),""),3,300)))</f>
        <v/>
      </c>
      <c r="AE354" s="26">
        <f>IF(IFERROR(TRIM(INDEX($A354:$P354,MATCH(Settings!$B$11,$A$1:$P$1,0))&amp;""),"")&lt;&gt;"",LOWER(IFERROR(TRIM(INDEX($A354:$P354,MATCH(Settings!$B$11,$A$1:$P$1,0))&amp;""),"")),LOWER(IFERROR(TRIM(INDEX($A354:$P354,MATCH(Settings!$B$10,$A$1:$P$1,0))&amp;""),"")))</f>
        <v/>
      </c>
      <c r="AF354" s="26">
        <f>IF($AE354="","",IF(COUNTIF($AE$2:$AE354,$AE354)=1,MAX($AF$1:$AF353)+1,""))</f>
        <v/>
      </c>
      <c r="AG354" s="26">
        <f>IF(OR($AE354="",NOT(ISNUMBER($V354))),"",IF(COUNTIFS($AE$2:$AE354,$AE354,$V$2:$V354,$V354)=1,1,0))</f>
        <v/>
      </c>
      <c r="AH354" s="26">
        <f>IF(ISNUMBER($U354),$U354,0)</f>
        <v/>
      </c>
    </row>
    <row r="355">
      <c r="R355" s="27" t="n"/>
      <c r="S355" s="27" t="n"/>
      <c r="U355" s="21">
        <f>IF(ISNUMBER(IFERROR(IF(TRIM(INDEX($A355:$P355,MATCH(Settings!$B$9,$A$1:$P$1,0))&amp;"")="","",IF(ISNUMBER(INDEX($A355:$P355,MATCH(Settings!$B$9,$A$1:$P$1,0))),INT(INDEX($A355:$P355,MATCH(Settings!$B$9,$A$1:$P$1,0))),DATE(VALUE(LEFT(INDEX($A355:$P355,MATCH(Settings!$B$9,$A$1:$P$1,0)),4)),VALUE(MID(INDEX($A355:$P355,MATCH(Settings!$B$9,$A$1:$P$1,0)),6,2)),VALUE(MID(INDEX($A355:$P355,MATCH(Settings!$B$9,$A$1:$P$1,0)),9,2))))),"")),IFERROR(IF(TRIM(INDEX($A355:$P355,MATCH(Settings!$B$9,$A$1:$P$1,0))&amp;"")="","",IF(ISNUMBER(INDEX($A355:$P355,MATCH(Settings!$B$9,$A$1:$P$1,0))),INT(INDEX($A355:$P355,MATCH(Settings!$B$9,$A$1:$P$1,0))),DATE(VALUE(LEFT(INDEX($A355:$P355,MATCH(Settings!$B$9,$A$1:$P$1,0)),4)),VALUE(MID(INDEX($A355:$P355,MATCH(Settings!$B$9,$A$1:$P$1,0)),6,2)),VALUE(MID(INDEX($A355:$P355,MATCH(Settings!$B$9,$A$1:$P$1,0)),9,2))))),""),IFERROR(INT(IFERROR(IF(ISNUMBER(INDEX($A355:$P355,MATCH(Settings!$B$8,$A$1:$P$1,0))),INDEX($A355:$P355,MATCH(Settings!$B$8,$A$1:$P$1,0)),DATE(VALUE(LEFT(IFERROR(TRIM(INDEX($A355:$P355,MATCH(Settings!$B$8,$A$1:$P$1,0))&amp;""),""),4)),VALUE(MID(IFERROR(TRIM(INDEX($A355:$P355,MATCH(Settings!$B$8,$A$1:$P$1,0))&amp;""),""),6,2)),VALUE(MID(IFERROR(TRIM(INDEX($A355:$P355,MATCH(Settings!$B$8,$A$1:$P$1,0))&amp;""),""),9,2)))+TIME(VALUE(MID(IFERROR(TRIM(INDEX($A355:$P355,MATCH(Settings!$B$8,$A$1:$P$1,0))&amp;""),""),12,2)),VALUE(MID(IFERROR(TRIM(INDEX($A355:$P355,MATCH(Settings!$B$8,$A$1:$P$1,0))&amp;""),""),15,2)),VALUE(MID(IFERROR(TRIM(INDEX($A355:$P355,MATCH(Settings!$B$8,$A$1:$P$1,0))&amp;""),""),18,2)))),"")),""))</f>
        <v/>
      </c>
      <c r="V355" s="22">
        <f>IF(ISNUMBER($U355),DATE(YEAR($U355),MONTH($U355),1),"")</f>
        <v/>
      </c>
      <c r="W355" s="23">
        <f>IF(IFERROR(TRIM(INDEX($A355:$P355,MATCH(Settings!$B$10,$A$1:$P$1,0))&amp;""),"")&lt;&gt;"",IFERROR(TRIM(INDEX($A355:$P355,MATCH(Settings!$B$10,$A$1:$P$1,0))&amp;""),""),IFERROR(TRIM(INDEX($A355:$P355,MATCH(Settings!$B$11,$A$1:$P$1,0))&amp;""),""))</f>
        <v/>
      </c>
      <c r="X355" s="23">
        <f>IFERROR(TRIM(INDEX($A355:$P355,MATCH(Settings!$B$11,$A$1:$P$1,0))&amp;""),"")</f>
        <v/>
      </c>
      <c r="Y355" s="23">
        <f>IFERROR(TRIM(INDEX($A355:$P355,MATCH(Settings!$B$12,$A$1:$P$1,0))&amp;""),"")</f>
        <v/>
      </c>
      <c r="Z355" s="23">
        <f>IFERROR(TRIM(INDEX($A355:$P355,MATCH(Settings!$B$15,$A$1:$P$1,0))&amp;""),"")</f>
        <v/>
      </c>
      <c r="AA355" s="24">
        <f>IFERROR(IF(TRIM(INDEX($A355:$P355,MATCH(Settings!$B$13,$A$1:$P$1,0))&amp;"")="","",VALUE(TRIM(INDEX($A355:$P355,MATCH(Settings!$B$13,$A$1:$P$1,0))&amp;""))),"")</f>
        <v/>
      </c>
      <c r="AB355" s="24">
        <f>IF(NOT(ISNUMBER($AA355)),"",IF(TRIM($R355&amp;"")="Yes",$AA355,0))</f>
        <v/>
      </c>
      <c r="AC355" s="25">
        <f>IF(OR(NOT(ISNUMBER($AB355)),NOT(ISNUMBER(Settings!$D$2))),"",$AB355*Settings!$D$2)</f>
        <v/>
      </c>
      <c r="AD355" s="23">
        <f>IF(AND($AE355="",IFERROR(TRIM(INDEX($A355:$P355,MATCH(Settings!$B$13,$A$1:$P$1,0))&amp;""),"")=""),"",IF((IF($AE355="","; no name or email","")&amp;IF(IFERROR(TRIM(INDEX($A355:$P355,MATCH(Settings!$B$13,$A$1:$P$1,0))&amp;""),"")="","; no hours",IF(NOT(ISNUMBER($AA355)),"; hours not a number",IF($AA355&lt;=0,"; hours zero or less",IF(AND(ISNUMBER(Settings!$D$3),$AA355&gt;Settings!$D$3),"; over "&amp;Settings!$D$3&amp;" hours",""))))&amp;IF(NOT(ISNUMBER($U355)),"; no date",IF($U355&gt;TODAY(),"; date in the future",""))&amp;IF(AND($AE355&lt;&gt;"",ISNUMBER($U355)),IF(COUNTIFS($AE$2:$AE$1001,$AE355,$U$2:$U$1001,$U355,$Y$2:$Y$1001,$Y355)&gt;1,"; possible duplicate",""),""))="","OK",MID(IF($AE355="","; no name or email","")&amp;IF(IFERROR(TRIM(INDEX($A355:$P355,MATCH(Settings!$B$13,$A$1:$P$1,0))&amp;""),"")="","; no hours",IF(NOT(ISNUMBER($AA355)),"; hours not a number",IF($AA355&lt;=0,"; hours zero or less",IF(AND(ISNUMBER(Settings!$D$3),$AA355&gt;Settings!$D$3),"; over "&amp;Settings!$D$3&amp;" hours",""))))&amp;IF(NOT(ISNUMBER($U355)),"; no date",IF($U355&gt;TODAY(),"; date in the future",""))&amp;IF(AND($AE355&lt;&gt;"",ISNUMBER($U355)),IF(COUNTIFS($AE$2:$AE$1001,$AE355,$U$2:$U$1001,$U355,$Y$2:$Y$1001,$Y355)&gt;1,"; possible duplicate",""),""),3,300)))</f>
        <v/>
      </c>
      <c r="AE355" s="26">
        <f>IF(IFERROR(TRIM(INDEX($A355:$P355,MATCH(Settings!$B$11,$A$1:$P$1,0))&amp;""),"")&lt;&gt;"",LOWER(IFERROR(TRIM(INDEX($A355:$P355,MATCH(Settings!$B$11,$A$1:$P$1,0))&amp;""),"")),LOWER(IFERROR(TRIM(INDEX($A355:$P355,MATCH(Settings!$B$10,$A$1:$P$1,0))&amp;""),"")))</f>
        <v/>
      </c>
      <c r="AF355" s="26">
        <f>IF($AE355="","",IF(COUNTIF($AE$2:$AE355,$AE355)=1,MAX($AF$1:$AF354)+1,""))</f>
        <v/>
      </c>
      <c r="AG355" s="26">
        <f>IF(OR($AE355="",NOT(ISNUMBER($V355))),"",IF(COUNTIFS($AE$2:$AE355,$AE355,$V$2:$V355,$V355)=1,1,0))</f>
        <v/>
      </c>
      <c r="AH355" s="26">
        <f>IF(ISNUMBER($U355),$U355,0)</f>
        <v/>
      </c>
    </row>
    <row r="356">
      <c r="R356" s="27" t="n"/>
      <c r="S356" s="27" t="n"/>
      <c r="U356" s="21">
        <f>IF(ISNUMBER(IFERROR(IF(TRIM(INDEX($A356:$P356,MATCH(Settings!$B$9,$A$1:$P$1,0))&amp;"")="","",IF(ISNUMBER(INDEX($A356:$P356,MATCH(Settings!$B$9,$A$1:$P$1,0))),INT(INDEX($A356:$P356,MATCH(Settings!$B$9,$A$1:$P$1,0))),DATE(VALUE(LEFT(INDEX($A356:$P356,MATCH(Settings!$B$9,$A$1:$P$1,0)),4)),VALUE(MID(INDEX($A356:$P356,MATCH(Settings!$B$9,$A$1:$P$1,0)),6,2)),VALUE(MID(INDEX($A356:$P356,MATCH(Settings!$B$9,$A$1:$P$1,0)),9,2))))),"")),IFERROR(IF(TRIM(INDEX($A356:$P356,MATCH(Settings!$B$9,$A$1:$P$1,0))&amp;"")="","",IF(ISNUMBER(INDEX($A356:$P356,MATCH(Settings!$B$9,$A$1:$P$1,0))),INT(INDEX($A356:$P356,MATCH(Settings!$B$9,$A$1:$P$1,0))),DATE(VALUE(LEFT(INDEX($A356:$P356,MATCH(Settings!$B$9,$A$1:$P$1,0)),4)),VALUE(MID(INDEX($A356:$P356,MATCH(Settings!$B$9,$A$1:$P$1,0)),6,2)),VALUE(MID(INDEX($A356:$P356,MATCH(Settings!$B$9,$A$1:$P$1,0)),9,2))))),""),IFERROR(INT(IFERROR(IF(ISNUMBER(INDEX($A356:$P356,MATCH(Settings!$B$8,$A$1:$P$1,0))),INDEX($A356:$P356,MATCH(Settings!$B$8,$A$1:$P$1,0)),DATE(VALUE(LEFT(IFERROR(TRIM(INDEX($A356:$P356,MATCH(Settings!$B$8,$A$1:$P$1,0))&amp;""),""),4)),VALUE(MID(IFERROR(TRIM(INDEX($A356:$P356,MATCH(Settings!$B$8,$A$1:$P$1,0))&amp;""),""),6,2)),VALUE(MID(IFERROR(TRIM(INDEX($A356:$P356,MATCH(Settings!$B$8,$A$1:$P$1,0))&amp;""),""),9,2)))+TIME(VALUE(MID(IFERROR(TRIM(INDEX($A356:$P356,MATCH(Settings!$B$8,$A$1:$P$1,0))&amp;""),""),12,2)),VALUE(MID(IFERROR(TRIM(INDEX($A356:$P356,MATCH(Settings!$B$8,$A$1:$P$1,0))&amp;""),""),15,2)),VALUE(MID(IFERROR(TRIM(INDEX($A356:$P356,MATCH(Settings!$B$8,$A$1:$P$1,0))&amp;""),""),18,2)))),"")),""))</f>
        <v/>
      </c>
      <c r="V356" s="22">
        <f>IF(ISNUMBER($U356),DATE(YEAR($U356),MONTH($U356),1),"")</f>
        <v/>
      </c>
      <c r="W356" s="23">
        <f>IF(IFERROR(TRIM(INDEX($A356:$P356,MATCH(Settings!$B$10,$A$1:$P$1,0))&amp;""),"")&lt;&gt;"",IFERROR(TRIM(INDEX($A356:$P356,MATCH(Settings!$B$10,$A$1:$P$1,0))&amp;""),""),IFERROR(TRIM(INDEX($A356:$P356,MATCH(Settings!$B$11,$A$1:$P$1,0))&amp;""),""))</f>
        <v/>
      </c>
      <c r="X356" s="23">
        <f>IFERROR(TRIM(INDEX($A356:$P356,MATCH(Settings!$B$11,$A$1:$P$1,0))&amp;""),"")</f>
        <v/>
      </c>
      <c r="Y356" s="23">
        <f>IFERROR(TRIM(INDEX($A356:$P356,MATCH(Settings!$B$12,$A$1:$P$1,0))&amp;""),"")</f>
        <v/>
      </c>
      <c r="Z356" s="23">
        <f>IFERROR(TRIM(INDEX($A356:$P356,MATCH(Settings!$B$15,$A$1:$P$1,0))&amp;""),"")</f>
        <v/>
      </c>
      <c r="AA356" s="24">
        <f>IFERROR(IF(TRIM(INDEX($A356:$P356,MATCH(Settings!$B$13,$A$1:$P$1,0))&amp;"")="","",VALUE(TRIM(INDEX($A356:$P356,MATCH(Settings!$B$13,$A$1:$P$1,0))&amp;""))),"")</f>
        <v/>
      </c>
      <c r="AB356" s="24">
        <f>IF(NOT(ISNUMBER($AA356)),"",IF(TRIM($R356&amp;"")="Yes",$AA356,0))</f>
        <v/>
      </c>
      <c r="AC356" s="25">
        <f>IF(OR(NOT(ISNUMBER($AB356)),NOT(ISNUMBER(Settings!$D$2))),"",$AB356*Settings!$D$2)</f>
        <v/>
      </c>
      <c r="AD356" s="23">
        <f>IF(AND($AE356="",IFERROR(TRIM(INDEX($A356:$P356,MATCH(Settings!$B$13,$A$1:$P$1,0))&amp;""),"")=""),"",IF((IF($AE356="","; no name or email","")&amp;IF(IFERROR(TRIM(INDEX($A356:$P356,MATCH(Settings!$B$13,$A$1:$P$1,0))&amp;""),"")="","; no hours",IF(NOT(ISNUMBER($AA356)),"; hours not a number",IF($AA356&lt;=0,"; hours zero or less",IF(AND(ISNUMBER(Settings!$D$3),$AA356&gt;Settings!$D$3),"; over "&amp;Settings!$D$3&amp;" hours",""))))&amp;IF(NOT(ISNUMBER($U356)),"; no date",IF($U356&gt;TODAY(),"; date in the future",""))&amp;IF(AND($AE356&lt;&gt;"",ISNUMBER($U356)),IF(COUNTIFS($AE$2:$AE$1001,$AE356,$U$2:$U$1001,$U356,$Y$2:$Y$1001,$Y356)&gt;1,"; possible duplicate",""),""))="","OK",MID(IF($AE356="","; no name or email","")&amp;IF(IFERROR(TRIM(INDEX($A356:$P356,MATCH(Settings!$B$13,$A$1:$P$1,0))&amp;""),"")="","; no hours",IF(NOT(ISNUMBER($AA356)),"; hours not a number",IF($AA356&lt;=0,"; hours zero or less",IF(AND(ISNUMBER(Settings!$D$3),$AA356&gt;Settings!$D$3),"; over "&amp;Settings!$D$3&amp;" hours",""))))&amp;IF(NOT(ISNUMBER($U356)),"; no date",IF($U356&gt;TODAY(),"; date in the future",""))&amp;IF(AND($AE356&lt;&gt;"",ISNUMBER($U356)),IF(COUNTIFS($AE$2:$AE$1001,$AE356,$U$2:$U$1001,$U356,$Y$2:$Y$1001,$Y356)&gt;1,"; possible duplicate",""),""),3,300)))</f>
        <v/>
      </c>
      <c r="AE356" s="26">
        <f>IF(IFERROR(TRIM(INDEX($A356:$P356,MATCH(Settings!$B$11,$A$1:$P$1,0))&amp;""),"")&lt;&gt;"",LOWER(IFERROR(TRIM(INDEX($A356:$P356,MATCH(Settings!$B$11,$A$1:$P$1,0))&amp;""),"")),LOWER(IFERROR(TRIM(INDEX($A356:$P356,MATCH(Settings!$B$10,$A$1:$P$1,0))&amp;""),"")))</f>
        <v/>
      </c>
      <c r="AF356" s="26">
        <f>IF($AE356="","",IF(COUNTIF($AE$2:$AE356,$AE356)=1,MAX($AF$1:$AF355)+1,""))</f>
        <v/>
      </c>
      <c r="AG356" s="26">
        <f>IF(OR($AE356="",NOT(ISNUMBER($V356))),"",IF(COUNTIFS($AE$2:$AE356,$AE356,$V$2:$V356,$V356)=1,1,0))</f>
        <v/>
      </c>
      <c r="AH356" s="26">
        <f>IF(ISNUMBER($U356),$U356,0)</f>
        <v/>
      </c>
    </row>
    <row r="357">
      <c r="R357" s="27" t="n"/>
      <c r="S357" s="27" t="n"/>
      <c r="U357" s="21">
        <f>IF(ISNUMBER(IFERROR(IF(TRIM(INDEX($A357:$P357,MATCH(Settings!$B$9,$A$1:$P$1,0))&amp;"")="","",IF(ISNUMBER(INDEX($A357:$P357,MATCH(Settings!$B$9,$A$1:$P$1,0))),INT(INDEX($A357:$P357,MATCH(Settings!$B$9,$A$1:$P$1,0))),DATE(VALUE(LEFT(INDEX($A357:$P357,MATCH(Settings!$B$9,$A$1:$P$1,0)),4)),VALUE(MID(INDEX($A357:$P357,MATCH(Settings!$B$9,$A$1:$P$1,0)),6,2)),VALUE(MID(INDEX($A357:$P357,MATCH(Settings!$B$9,$A$1:$P$1,0)),9,2))))),"")),IFERROR(IF(TRIM(INDEX($A357:$P357,MATCH(Settings!$B$9,$A$1:$P$1,0))&amp;"")="","",IF(ISNUMBER(INDEX($A357:$P357,MATCH(Settings!$B$9,$A$1:$P$1,0))),INT(INDEX($A357:$P357,MATCH(Settings!$B$9,$A$1:$P$1,0))),DATE(VALUE(LEFT(INDEX($A357:$P357,MATCH(Settings!$B$9,$A$1:$P$1,0)),4)),VALUE(MID(INDEX($A357:$P357,MATCH(Settings!$B$9,$A$1:$P$1,0)),6,2)),VALUE(MID(INDEX($A357:$P357,MATCH(Settings!$B$9,$A$1:$P$1,0)),9,2))))),""),IFERROR(INT(IFERROR(IF(ISNUMBER(INDEX($A357:$P357,MATCH(Settings!$B$8,$A$1:$P$1,0))),INDEX($A357:$P357,MATCH(Settings!$B$8,$A$1:$P$1,0)),DATE(VALUE(LEFT(IFERROR(TRIM(INDEX($A357:$P357,MATCH(Settings!$B$8,$A$1:$P$1,0))&amp;""),""),4)),VALUE(MID(IFERROR(TRIM(INDEX($A357:$P357,MATCH(Settings!$B$8,$A$1:$P$1,0))&amp;""),""),6,2)),VALUE(MID(IFERROR(TRIM(INDEX($A357:$P357,MATCH(Settings!$B$8,$A$1:$P$1,0))&amp;""),""),9,2)))+TIME(VALUE(MID(IFERROR(TRIM(INDEX($A357:$P357,MATCH(Settings!$B$8,$A$1:$P$1,0))&amp;""),""),12,2)),VALUE(MID(IFERROR(TRIM(INDEX($A357:$P357,MATCH(Settings!$B$8,$A$1:$P$1,0))&amp;""),""),15,2)),VALUE(MID(IFERROR(TRIM(INDEX($A357:$P357,MATCH(Settings!$B$8,$A$1:$P$1,0))&amp;""),""),18,2)))),"")),""))</f>
        <v/>
      </c>
      <c r="V357" s="22">
        <f>IF(ISNUMBER($U357),DATE(YEAR($U357),MONTH($U357),1),"")</f>
        <v/>
      </c>
      <c r="W357" s="23">
        <f>IF(IFERROR(TRIM(INDEX($A357:$P357,MATCH(Settings!$B$10,$A$1:$P$1,0))&amp;""),"")&lt;&gt;"",IFERROR(TRIM(INDEX($A357:$P357,MATCH(Settings!$B$10,$A$1:$P$1,0))&amp;""),""),IFERROR(TRIM(INDEX($A357:$P357,MATCH(Settings!$B$11,$A$1:$P$1,0))&amp;""),""))</f>
        <v/>
      </c>
      <c r="X357" s="23">
        <f>IFERROR(TRIM(INDEX($A357:$P357,MATCH(Settings!$B$11,$A$1:$P$1,0))&amp;""),"")</f>
        <v/>
      </c>
      <c r="Y357" s="23">
        <f>IFERROR(TRIM(INDEX($A357:$P357,MATCH(Settings!$B$12,$A$1:$P$1,0))&amp;""),"")</f>
        <v/>
      </c>
      <c r="Z357" s="23">
        <f>IFERROR(TRIM(INDEX($A357:$P357,MATCH(Settings!$B$15,$A$1:$P$1,0))&amp;""),"")</f>
        <v/>
      </c>
      <c r="AA357" s="24">
        <f>IFERROR(IF(TRIM(INDEX($A357:$P357,MATCH(Settings!$B$13,$A$1:$P$1,0))&amp;"")="","",VALUE(TRIM(INDEX($A357:$P357,MATCH(Settings!$B$13,$A$1:$P$1,0))&amp;""))),"")</f>
        <v/>
      </c>
      <c r="AB357" s="24">
        <f>IF(NOT(ISNUMBER($AA357)),"",IF(TRIM($R357&amp;"")="Yes",$AA357,0))</f>
        <v/>
      </c>
      <c r="AC357" s="25">
        <f>IF(OR(NOT(ISNUMBER($AB357)),NOT(ISNUMBER(Settings!$D$2))),"",$AB357*Settings!$D$2)</f>
        <v/>
      </c>
      <c r="AD357" s="23">
        <f>IF(AND($AE357="",IFERROR(TRIM(INDEX($A357:$P357,MATCH(Settings!$B$13,$A$1:$P$1,0))&amp;""),"")=""),"",IF((IF($AE357="","; no name or email","")&amp;IF(IFERROR(TRIM(INDEX($A357:$P357,MATCH(Settings!$B$13,$A$1:$P$1,0))&amp;""),"")="","; no hours",IF(NOT(ISNUMBER($AA357)),"; hours not a number",IF($AA357&lt;=0,"; hours zero or less",IF(AND(ISNUMBER(Settings!$D$3),$AA357&gt;Settings!$D$3),"; over "&amp;Settings!$D$3&amp;" hours",""))))&amp;IF(NOT(ISNUMBER($U357)),"; no date",IF($U357&gt;TODAY(),"; date in the future",""))&amp;IF(AND($AE357&lt;&gt;"",ISNUMBER($U357)),IF(COUNTIFS($AE$2:$AE$1001,$AE357,$U$2:$U$1001,$U357,$Y$2:$Y$1001,$Y357)&gt;1,"; possible duplicate",""),""))="","OK",MID(IF($AE357="","; no name or email","")&amp;IF(IFERROR(TRIM(INDEX($A357:$P357,MATCH(Settings!$B$13,$A$1:$P$1,0))&amp;""),"")="","; no hours",IF(NOT(ISNUMBER($AA357)),"; hours not a number",IF($AA357&lt;=0,"; hours zero or less",IF(AND(ISNUMBER(Settings!$D$3),$AA357&gt;Settings!$D$3),"; over "&amp;Settings!$D$3&amp;" hours",""))))&amp;IF(NOT(ISNUMBER($U357)),"; no date",IF($U357&gt;TODAY(),"; date in the future",""))&amp;IF(AND($AE357&lt;&gt;"",ISNUMBER($U357)),IF(COUNTIFS($AE$2:$AE$1001,$AE357,$U$2:$U$1001,$U357,$Y$2:$Y$1001,$Y357)&gt;1,"; possible duplicate",""),""),3,300)))</f>
        <v/>
      </c>
      <c r="AE357" s="26">
        <f>IF(IFERROR(TRIM(INDEX($A357:$P357,MATCH(Settings!$B$11,$A$1:$P$1,0))&amp;""),"")&lt;&gt;"",LOWER(IFERROR(TRIM(INDEX($A357:$P357,MATCH(Settings!$B$11,$A$1:$P$1,0))&amp;""),"")),LOWER(IFERROR(TRIM(INDEX($A357:$P357,MATCH(Settings!$B$10,$A$1:$P$1,0))&amp;""),"")))</f>
        <v/>
      </c>
      <c r="AF357" s="26">
        <f>IF($AE357="","",IF(COUNTIF($AE$2:$AE357,$AE357)=1,MAX($AF$1:$AF356)+1,""))</f>
        <v/>
      </c>
      <c r="AG357" s="26">
        <f>IF(OR($AE357="",NOT(ISNUMBER($V357))),"",IF(COUNTIFS($AE$2:$AE357,$AE357,$V$2:$V357,$V357)=1,1,0))</f>
        <v/>
      </c>
      <c r="AH357" s="26">
        <f>IF(ISNUMBER($U357),$U357,0)</f>
        <v/>
      </c>
    </row>
    <row r="358">
      <c r="R358" s="27" t="n"/>
      <c r="S358" s="27" t="n"/>
      <c r="U358" s="21">
        <f>IF(ISNUMBER(IFERROR(IF(TRIM(INDEX($A358:$P358,MATCH(Settings!$B$9,$A$1:$P$1,0))&amp;"")="","",IF(ISNUMBER(INDEX($A358:$P358,MATCH(Settings!$B$9,$A$1:$P$1,0))),INT(INDEX($A358:$P358,MATCH(Settings!$B$9,$A$1:$P$1,0))),DATE(VALUE(LEFT(INDEX($A358:$P358,MATCH(Settings!$B$9,$A$1:$P$1,0)),4)),VALUE(MID(INDEX($A358:$P358,MATCH(Settings!$B$9,$A$1:$P$1,0)),6,2)),VALUE(MID(INDEX($A358:$P358,MATCH(Settings!$B$9,$A$1:$P$1,0)),9,2))))),"")),IFERROR(IF(TRIM(INDEX($A358:$P358,MATCH(Settings!$B$9,$A$1:$P$1,0))&amp;"")="","",IF(ISNUMBER(INDEX($A358:$P358,MATCH(Settings!$B$9,$A$1:$P$1,0))),INT(INDEX($A358:$P358,MATCH(Settings!$B$9,$A$1:$P$1,0))),DATE(VALUE(LEFT(INDEX($A358:$P358,MATCH(Settings!$B$9,$A$1:$P$1,0)),4)),VALUE(MID(INDEX($A358:$P358,MATCH(Settings!$B$9,$A$1:$P$1,0)),6,2)),VALUE(MID(INDEX($A358:$P358,MATCH(Settings!$B$9,$A$1:$P$1,0)),9,2))))),""),IFERROR(INT(IFERROR(IF(ISNUMBER(INDEX($A358:$P358,MATCH(Settings!$B$8,$A$1:$P$1,0))),INDEX($A358:$P358,MATCH(Settings!$B$8,$A$1:$P$1,0)),DATE(VALUE(LEFT(IFERROR(TRIM(INDEX($A358:$P358,MATCH(Settings!$B$8,$A$1:$P$1,0))&amp;""),""),4)),VALUE(MID(IFERROR(TRIM(INDEX($A358:$P358,MATCH(Settings!$B$8,$A$1:$P$1,0))&amp;""),""),6,2)),VALUE(MID(IFERROR(TRIM(INDEX($A358:$P358,MATCH(Settings!$B$8,$A$1:$P$1,0))&amp;""),""),9,2)))+TIME(VALUE(MID(IFERROR(TRIM(INDEX($A358:$P358,MATCH(Settings!$B$8,$A$1:$P$1,0))&amp;""),""),12,2)),VALUE(MID(IFERROR(TRIM(INDEX($A358:$P358,MATCH(Settings!$B$8,$A$1:$P$1,0))&amp;""),""),15,2)),VALUE(MID(IFERROR(TRIM(INDEX($A358:$P358,MATCH(Settings!$B$8,$A$1:$P$1,0))&amp;""),""),18,2)))),"")),""))</f>
        <v/>
      </c>
      <c r="V358" s="22">
        <f>IF(ISNUMBER($U358),DATE(YEAR($U358),MONTH($U358),1),"")</f>
        <v/>
      </c>
      <c r="W358" s="23">
        <f>IF(IFERROR(TRIM(INDEX($A358:$P358,MATCH(Settings!$B$10,$A$1:$P$1,0))&amp;""),"")&lt;&gt;"",IFERROR(TRIM(INDEX($A358:$P358,MATCH(Settings!$B$10,$A$1:$P$1,0))&amp;""),""),IFERROR(TRIM(INDEX($A358:$P358,MATCH(Settings!$B$11,$A$1:$P$1,0))&amp;""),""))</f>
        <v/>
      </c>
      <c r="X358" s="23">
        <f>IFERROR(TRIM(INDEX($A358:$P358,MATCH(Settings!$B$11,$A$1:$P$1,0))&amp;""),"")</f>
        <v/>
      </c>
      <c r="Y358" s="23">
        <f>IFERROR(TRIM(INDEX($A358:$P358,MATCH(Settings!$B$12,$A$1:$P$1,0))&amp;""),"")</f>
        <v/>
      </c>
      <c r="Z358" s="23">
        <f>IFERROR(TRIM(INDEX($A358:$P358,MATCH(Settings!$B$15,$A$1:$P$1,0))&amp;""),"")</f>
        <v/>
      </c>
      <c r="AA358" s="24">
        <f>IFERROR(IF(TRIM(INDEX($A358:$P358,MATCH(Settings!$B$13,$A$1:$P$1,0))&amp;"")="","",VALUE(TRIM(INDEX($A358:$P358,MATCH(Settings!$B$13,$A$1:$P$1,0))&amp;""))),"")</f>
        <v/>
      </c>
      <c r="AB358" s="24">
        <f>IF(NOT(ISNUMBER($AA358)),"",IF(TRIM($R358&amp;"")="Yes",$AA358,0))</f>
        <v/>
      </c>
      <c r="AC358" s="25">
        <f>IF(OR(NOT(ISNUMBER($AB358)),NOT(ISNUMBER(Settings!$D$2))),"",$AB358*Settings!$D$2)</f>
        <v/>
      </c>
      <c r="AD358" s="23">
        <f>IF(AND($AE358="",IFERROR(TRIM(INDEX($A358:$P358,MATCH(Settings!$B$13,$A$1:$P$1,0))&amp;""),"")=""),"",IF((IF($AE358="","; no name or email","")&amp;IF(IFERROR(TRIM(INDEX($A358:$P358,MATCH(Settings!$B$13,$A$1:$P$1,0))&amp;""),"")="","; no hours",IF(NOT(ISNUMBER($AA358)),"; hours not a number",IF($AA358&lt;=0,"; hours zero or less",IF(AND(ISNUMBER(Settings!$D$3),$AA358&gt;Settings!$D$3),"; over "&amp;Settings!$D$3&amp;" hours",""))))&amp;IF(NOT(ISNUMBER($U358)),"; no date",IF($U358&gt;TODAY(),"; date in the future",""))&amp;IF(AND($AE358&lt;&gt;"",ISNUMBER($U358)),IF(COUNTIFS($AE$2:$AE$1001,$AE358,$U$2:$U$1001,$U358,$Y$2:$Y$1001,$Y358)&gt;1,"; possible duplicate",""),""))="","OK",MID(IF($AE358="","; no name or email","")&amp;IF(IFERROR(TRIM(INDEX($A358:$P358,MATCH(Settings!$B$13,$A$1:$P$1,0))&amp;""),"")="","; no hours",IF(NOT(ISNUMBER($AA358)),"; hours not a number",IF($AA358&lt;=0,"; hours zero or less",IF(AND(ISNUMBER(Settings!$D$3),$AA358&gt;Settings!$D$3),"; over "&amp;Settings!$D$3&amp;" hours",""))))&amp;IF(NOT(ISNUMBER($U358)),"; no date",IF($U358&gt;TODAY(),"; date in the future",""))&amp;IF(AND($AE358&lt;&gt;"",ISNUMBER($U358)),IF(COUNTIFS($AE$2:$AE$1001,$AE358,$U$2:$U$1001,$U358,$Y$2:$Y$1001,$Y358)&gt;1,"; possible duplicate",""),""),3,300)))</f>
        <v/>
      </c>
      <c r="AE358" s="26">
        <f>IF(IFERROR(TRIM(INDEX($A358:$P358,MATCH(Settings!$B$11,$A$1:$P$1,0))&amp;""),"")&lt;&gt;"",LOWER(IFERROR(TRIM(INDEX($A358:$P358,MATCH(Settings!$B$11,$A$1:$P$1,0))&amp;""),"")),LOWER(IFERROR(TRIM(INDEX($A358:$P358,MATCH(Settings!$B$10,$A$1:$P$1,0))&amp;""),"")))</f>
        <v/>
      </c>
      <c r="AF358" s="26">
        <f>IF($AE358="","",IF(COUNTIF($AE$2:$AE358,$AE358)=1,MAX($AF$1:$AF357)+1,""))</f>
        <v/>
      </c>
      <c r="AG358" s="26">
        <f>IF(OR($AE358="",NOT(ISNUMBER($V358))),"",IF(COUNTIFS($AE$2:$AE358,$AE358,$V$2:$V358,$V358)=1,1,0))</f>
        <v/>
      </c>
      <c r="AH358" s="26">
        <f>IF(ISNUMBER($U358),$U358,0)</f>
        <v/>
      </c>
    </row>
    <row r="359">
      <c r="R359" s="27" t="n"/>
      <c r="S359" s="27" t="n"/>
      <c r="U359" s="21">
        <f>IF(ISNUMBER(IFERROR(IF(TRIM(INDEX($A359:$P359,MATCH(Settings!$B$9,$A$1:$P$1,0))&amp;"")="","",IF(ISNUMBER(INDEX($A359:$P359,MATCH(Settings!$B$9,$A$1:$P$1,0))),INT(INDEX($A359:$P359,MATCH(Settings!$B$9,$A$1:$P$1,0))),DATE(VALUE(LEFT(INDEX($A359:$P359,MATCH(Settings!$B$9,$A$1:$P$1,0)),4)),VALUE(MID(INDEX($A359:$P359,MATCH(Settings!$B$9,$A$1:$P$1,0)),6,2)),VALUE(MID(INDEX($A359:$P359,MATCH(Settings!$B$9,$A$1:$P$1,0)),9,2))))),"")),IFERROR(IF(TRIM(INDEX($A359:$P359,MATCH(Settings!$B$9,$A$1:$P$1,0))&amp;"")="","",IF(ISNUMBER(INDEX($A359:$P359,MATCH(Settings!$B$9,$A$1:$P$1,0))),INT(INDEX($A359:$P359,MATCH(Settings!$B$9,$A$1:$P$1,0))),DATE(VALUE(LEFT(INDEX($A359:$P359,MATCH(Settings!$B$9,$A$1:$P$1,0)),4)),VALUE(MID(INDEX($A359:$P359,MATCH(Settings!$B$9,$A$1:$P$1,0)),6,2)),VALUE(MID(INDEX($A359:$P359,MATCH(Settings!$B$9,$A$1:$P$1,0)),9,2))))),""),IFERROR(INT(IFERROR(IF(ISNUMBER(INDEX($A359:$P359,MATCH(Settings!$B$8,$A$1:$P$1,0))),INDEX($A359:$P359,MATCH(Settings!$B$8,$A$1:$P$1,0)),DATE(VALUE(LEFT(IFERROR(TRIM(INDEX($A359:$P359,MATCH(Settings!$B$8,$A$1:$P$1,0))&amp;""),""),4)),VALUE(MID(IFERROR(TRIM(INDEX($A359:$P359,MATCH(Settings!$B$8,$A$1:$P$1,0))&amp;""),""),6,2)),VALUE(MID(IFERROR(TRIM(INDEX($A359:$P359,MATCH(Settings!$B$8,$A$1:$P$1,0))&amp;""),""),9,2)))+TIME(VALUE(MID(IFERROR(TRIM(INDEX($A359:$P359,MATCH(Settings!$B$8,$A$1:$P$1,0))&amp;""),""),12,2)),VALUE(MID(IFERROR(TRIM(INDEX($A359:$P359,MATCH(Settings!$B$8,$A$1:$P$1,0))&amp;""),""),15,2)),VALUE(MID(IFERROR(TRIM(INDEX($A359:$P359,MATCH(Settings!$B$8,$A$1:$P$1,0))&amp;""),""),18,2)))),"")),""))</f>
        <v/>
      </c>
      <c r="V359" s="22">
        <f>IF(ISNUMBER($U359),DATE(YEAR($U359),MONTH($U359),1),"")</f>
        <v/>
      </c>
      <c r="W359" s="23">
        <f>IF(IFERROR(TRIM(INDEX($A359:$P359,MATCH(Settings!$B$10,$A$1:$P$1,0))&amp;""),"")&lt;&gt;"",IFERROR(TRIM(INDEX($A359:$P359,MATCH(Settings!$B$10,$A$1:$P$1,0))&amp;""),""),IFERROR(TRIM(INDEX($A359:$P359,MATCH(Settings!$B$11,$A$1:$P$1,0))&amp;""),""))</f>
        <v/>
      </c>
      <c r="X359" s="23">
        <f>IFERROR(TRIM(INDEX($A359:$P359,MATCH(Settings!$B$11,$A$1:$P$1,0))&amp;""),"")</f>
        <v/>
      </c>
      <c r="Y359" s="23">
        <f>IFERROR(TRIM(INDEX($A359:$P359,MATCH(Settings!$B$12,$A$1:$P$1,0))&amp;""),"")</f>
        <v/>
      </c>
      <c r="Z359" s="23">
        <f>IFERROR(TRIM(INDEX($A359:$P359,MATCH(Settings!$B$15,$A$1:$P$1,0))&amp;""),"")</f>
        <v/>
      </c>
      <c r="AA359" s="24">
        <f>IFERROR(IF(TRIM(INDEX($A359:$P359,MATCH(Settings!$B$13,$A$1:$P$1,0))&amp;"")="","",VALUE(TRIM(INDEX($A359:$P359,MATCH(Settings!$B$13,$A$1:$P$1,0))&amp;""))),"")</f>
        <v/>
      </c>
      <c r="AB359" s="24">
        <f>IF(NOT(ISNUMBER($AA359)),"",IF(TRIM($R359&amp;"")="Yes",$AA359,0))</f>
        <v/>
      </c>
      <c r="AC359" s="25">
        <f>IF(OR(NOT(ISNUMBER($AB359)),NOT(ISNUMBER(Settings!$D$2))),"",$AB359*Settings!$D$2)</f>
        <v/>
      </c>
      <c r="AD359" s="23">
        <f>IF(AND($AE359="",IFERROR(TRIM(INDEX($A359:$P359,MATCH(Settings!$B$13,$A$1:$P$1,0))&amp;""),"")=""),"",IF((IF($AE359="","; no name or email","")&amp;IF(IFERROR(TRIM(INDEX($A359:$P359,MATCH(Settings!$B$13,$A$1:$P$1,0))&amp;""),"")="","; no hours",IF(NOT(ISNUMBER($AA359)),"; hours not a number",IF($AA359&lt;=0,"; hours zero or less",IF(AND(ISNUMBER(Settings!$D$3),$AA359&gt;Settings!$D$3),"; over "&amp;Settings!$D$3&amp;" hours",""))))&amp;IF(NOT(ISNUMBER($U359)),"; no date",IF($U359&gt;TODAY(),"; date in the future",""))&amp;IF(AND($AE359&lt;&gt;"",ISNUMBER($U359)),IF(COUNTIFS($AE$2:$AE$1001,$AE359,$U$2:$U$1001,$U359,$Y$2:$Y$1001,$Y359)&gt;1,"; possible duplicate",""),""))="","OK",MID(IF($AE359="","; no name or email","")&amp;IF(IFERROR(TRIM(INDEX($A359:$P359,MATCH(Settings!$B$13,$A$1:$P$1,0))&amp;""),"")="","; no hours",IF(NOT(ISNUMBER($AA359)),"; hours not a number",IF($AA359&lt;=0,"; hours zero or less",IF(AND(ISNUMBER(Settings!$D$3),$AA359&gt;Settings!$D$3),"; over "&amp;Settings!$D$3&amp;" hours",""))))&amp;IF(NOT(ISNUMBER($U359)),"; no date",IF($U359&gt;TODAY(),"; date in the future",""))&amp;IF(AND($AE359&lt;&gt;"",ISNUMBER($U359)),IF(COUNTIFS($AE$2:$AE$1001,$AE359,$U$2:$U$1001,$U359,$Y$2:$Y$1001,$Y359)&gt;1,"; possible duplicate",""),""),3,300)))</f>
        <v/>
      </c>
      <c r="AE359" s="26">
        <f>IF(IFERROR(TRIM(INDEX($A359:$P359,MATCH(Settings!$B$11,$A$1:$P$1,0))&amp;""),"")&lt;&gt;"",LOWER(IFERROR(TRIM(INDEX($A359:$P359,MATCH(Settings!$B$11,$A$1:$P$1,0))&amp;""),"")),LOWER(IFERROR(TRIM(INDEX($A359:$P359,MATCH(Settings!$B$10,$A$1:$P$1,0))&amp;""),"")))</f>
        <v/>
      </c>
      <c r="AF359" s="26">
        <f>IF($AE359="","",IF(COUNTIF($AE$2:$AE359,$AE359)=1,MAX($AF$1:$AF358)+1,""))</f>
        <v/>
      </c>
      <c r="AG359" s="26">
        <f>IF(OR($AE359="",NOT(ISNUMBER($V359))),"",IF(COUNTIFS($AE$2:$AE359,$AE359,$V$2:$V359,$V359)=1,1,0))</f>
        <v/>
      </c>
      <c r="AH359" s="26">
        <f>IF(ISNUMBER($U359),$U359,0)</f>
        <v/>
      </c>
    </row>
    <row r="360">
      <c r="R360" s="27" t="n"/>
      <c r="S360" s="27" t="n"/>
      <c r="U360" s="21">
        <f>IF(ISNUMBER(IFERROR(IF(TRIM(INDEX($A360:$P360,MATCH(Settings!$B$9,$A$1:$P$1,0))&amp;"")="","",IF(ISNUMBER(INDEX($A360:$P360,MATCH(Settings!$B$9,$A$1:$P$1,0))),INT(INDEX($A360:$P360,MATCH(Settings!$B$9,$A$1:$P$1,0))),DATE(VALUE(LEFT(INDEX($A360:$P360,MATCH(Settings!$B$9,$A$1:$P$1,0)),4)),VALUE(MID(INDEX($A360:$P360,MATCH(Settings!$B$9,$A$1:$P$1,0)),6,2)),VALUE(MID(INDEX($A360:$P360,MATCH(Settings!$B$9,$A$1:$P$1,0)),9,2))))),"")),IFERROR(IF(TRIM(INDEX($A360:$P360,MATCH(Settings!$B$9,$A$1:$P$1,0))&amp;"")="","",IF(ISNUMBER(INDEX($A360:$P360,MATCH(Settings!$B$9,$A$1:$P$1,0))),INT(INDEX($A360:$P360,MATCH(Settings!$B$9,$A$1:$P$1,0))),DATE(VALUE(LEFT(INDEX($A360:$P360,MATCH(Settings!$B$9,$A$1:$P$1,0)),4)),VALUE(MID(INDEX($A360:$P360,MATCH(Settings!$B$9,$A$1:$P$1,0)),6,2)),VALUE(MID(INDEX($A360:$P360,MATCH(Settings!$B$9,$A$1:$P$1,0)),9,2))))),""),IFERROR(INT(IFERROR(IF(ISNUMBER(INDEX($A360:$P360,MATCH(Settings!$B$8,$A$1:$P$1,0))),INDEX($A360:$P360,MATCH(Settings!$B$8,$A$1:$P$1,0)),DATE(VALUE(LEFT(IFERROR(TRIM(INDEX($A360:$P360,MATCH(Settings!$B$8,$A$1:$P$1,0))&amp;""),""),4)),VALUE(MID(IFERROR(TRIM(INDEX($A360:$P360,MATCH(Settings!$B$8,$A$1:$P$1,0))&amp;""),""),6,2)),VALUE(MID(IFERROR(TRIM(INDEX($A360:$P360,MATCH(Settings!$B$8,$A$1:$P$1,0))&amp;""),""),9,2)))+TIME(VALUE(MID(IFERROR(TRIM(INDEX($A360:$P360,MATCH(Settings!$B$8,$A$1:$P$1,0))&amp;""),""),12,2)),VALUE(MID(IFERROR(TRIM(INDEX($A360:$P360,MATCH(Settings!$B$8,$A$1:$P$1,0))&amp;""),""),15,2)),VALUE(MID(IFERROR(TRIM(INDEX($A360:$P360,MATCH(Settings!$B$8,$A$1:$P$1,0))&amp;""),""),18,2)))),"")),""))</f>
        <v/>
      </c>
      <c r="V360" s="22">
        <f>IF(ISNUMBER($U360),DATE(YEAR($U360),MONTH($U360),1),"")</f>
        <v/>
      </c>
      <c r="W360" s="23">
        <f>IF(IFERROR(TRIM(INDEX($A360:$P360,MATCH(Settings!$B$10,$A$1:$P$1,0))&amp;""),"")&lt;&gt;"",IFERROR(TRIM(INDEX($A360:$P360,MATCH(Settings!$B$10,$A$1:$P$1,0))&amp;""),""),IFERROR(TRIM(INDEX($A360:$P360,MATCH(Settings!$B$11,$A$1:$P$1,0))&amp;""),""))</f>
        <v/>
      </c>
      <c r="X360" s="23">
        <f>IFERROR(TRIM(INDEX($A360:$P360,MATCH(Settings!$B$11,$A$1:$P$1,0))&amp;""),"")</f>
        <v/>
      </c>
      <c r="Y360" s="23">
        <f>IFERROR(TRIM(INDEX($A360:$P360,MATCH(Settings!$B$12,$A$1:$P$1,0))&amp;""),"")</f>
        <v/>
      </c>
      <c r="Z360" s="23">
        <f>IFERROR(TRIM(INDEX($A360:$P360,MATCH(Settings!$B$15,$A$1:$P$1,0))&amp;""),"")</f>
        <v/>
      </c>
      <c r="AA360" s="24">
        <f>IFERROR(IF(TRIM(INDEX($A360:$P360,MATCH(Settings!$B$13,$A$1:$P$1,0))&amp;"")="","",VALUE(TRIM(INDEX($A360:$P360,MATCH(Settings!$B$13,$A$1:$P$1,0))&amp;""))),"")</f>
        <v/>
      </c>
      <c r="AB360" s="24">
        <f>IF(NOT(ISNUMBER($AA360)),"",IF(TRIM($R360&amp;"")="Yes",$AA360,0))</f>
        <v/>
      </c>
      <c r="AC360" s="25">
        <f>IF(OR(NOT(ISNUMBER($AB360)),NOT(ISNUMBER(Settings!$D$2))),"",$AB360*Settings!$D$2)</f>
        <v/>
      </c>
      <c r="AD360" s="23">
        <f>IF(AND($AE360="",IFERROR(TRIM(INDEX($A360:$P360,MATCH(Settings!$B$13,$A$1:$P$1,0))&amp;""),"")=""),"",IF((IF($AE360="","; no name or email","")&amp;IF(IFERROR(TRIM(INDEX($A360:$P360,MATCH(Settings!$B$13,$A$1:$P$1,0))&amp;""),"")="","; no hours",IF(NOT(ISNUMBER($AA360)),"; hours not a number",IF($AA360&lt;=0,"; hours zero or less",IF(AND(ISNUMBER(Settings!$D$3),$AA360&gt;Settings!$D$3),"; over "&amp;Settings!$D$3&amp;" hours",""))))&amp;IF(NOT(ISNUMBER($U360)),"; no date",IF($U360&gt;TODAY(),"; date in the future",""))&amp;IF(AND($AE360&lt;&gt;"",ISNUMBER($U360)),IF(COUNTIFS($AE$2:$AE$1001,$AE360,$U$2:$U$1001,$U360,$Y$2:$Y$1001,$Y360)&gt;1,"; possible duplicate",""),""))="","OK",MID(IF($AE360="","; no name or email","")&amp;IF(IFERROR(TRIM(INDEX($A360:$P360,MATCH(Settings!$B$13,$A$1:$P$1,0))&amp;""),"")="","; no hours",IF(NOT(ISNUMBER($AA360)),"; hours not a number",IF($AA360&lt;=0,"; hours zero or less",IF(AND(ISNUMBER(Settings!$D$3),$AA360&gt;Settings!$D$3),"; over "&amp;Settings!$D$3&amp;" hours",""))))&amp;IF(NOT(ISNUMBER($U360)),"; no date",IF($U360&gt;TODAY(),"; date in the future",""))&amp;IF(AND($AE360&lt;&gt;"",ISNUMBER($U360)),IF(COUNTIFS($AE$2:$AE$1001,$AE360,$U$2:$U$1001,$U360,$Y$2:$Y$1001,$Y360)&gt;1,"; possible duplicate",""),""),3,300)))</f>
        <v/>
      </c>
      <c r="AE360" s="26">
        <f>IF(IFERROR(TRIM(INDEX($A360:$P360,MATCH(Settings!$B$11,$A$1:$P$1,0))&amp;""),"")&lt;&gt;"",LOWER(IFERROR(TRIM(INDEX($A360:$P360,MATCH(Settings!$B$11,$A$1:$P$1,0))&amp;""),"")),LOWER(IFERROR(TRIM(INDEX($A360:$P360,MATCH(Settings!$B$10,$A$1:$P$1,0))&amp;""),"")))</f>
        <v/>
      </c>
      <c r="AF360" s="26">
        <f>IF($AE360="","",IF(COUNTIF($AE$2:$AE360,$AE360)=1,MAX($AF$1:$AF359)+1,""))</f>
        <v/>
      </c>
      <c r="AG360" s="26">
        <f>IF(OR($AE360="",NOT(ISNUMBER($V360))),"",IF(COUNTIFS($AE$2:$AE360,$AE360,$V$2:$V360,$V360)=1,1,0))</f>
        <v/>
      </c>
      <c r="AH360" s="26">
        <f>IF(ISNUMBER($U360),$U360,0)</f>
        <v/>
      </c>
    </row>
    <row r="361">
      <c r="R361" s="27" t="n"/>
      <c r="S361" s="27" t="n"/>
      <c r="U361" s="21">
        <f>IF(ISNUMBER(IFERROR(IF(TRIM(INDEX($A361:$P361,MATCH(Settings!$B$9,$A$1:$P$1,0))&amp;"")="","",IF(ISNUMBER(INDEX($A361:$P361,MATCH(Settings!$B$9,$A$1:$P$1,0))),INT(INDEX($A361:$P361,MATCH(Settings!$B$9,$A$1:$P$1,0))),DATE(VALUE(LEFT(INDEX($A361:$P361,MATCH(Settings!$B$9,$A$1:$P$1,0)),4)),VALUE(MID(INDEX($A361:$P361,MATCH(Settings!$B$9,$A$1:$P$1,0)),6,2)),VALUE(MID(INDEX($A361:$P361,MATCH(Settings!$B$9,$A$1:$P$1,0)),9,2))))),"")),IFERROR(IF(TRIM(INDEX($A361:$P361,MATCH(Settings!$B$9,$A$1:$P$1,0))&amp;"")="","",IF(ISNUMBER(INDEX($A361:$P361,MATCH(Settings!$B$9,$A$1:$P$1,0))),INT(INDEX($A361:$P361,MATCH(Settings!$B$9,$A$1:$P$1,0))),DATE(VALUE(LEFT(INDEX($A361:$P361,MATCH(Settings!$B$9,$A$1:$P$1,0)),4)),VALUE(MID(INDEX($A361:$P361,MATCH(Settings!$B$9,$A$1:$P$1,0)),6,2)),VALUE(MID(INDEX($A361:$P361,MATCH(Settings!$B$9,$A$1:$P$1,0)),9,2))))),""),IFERROR(INT(IFERROR(IF(ISNUMBER(INDEX($A361:$P361,MATCH(Settings!$B$8,$A$1:$P$1,0))),INDEX($A361:$P361,MATCH(Settings!$B$8,$A$1:$P$1,0)),DATE(VALUE(LEFT(IFERROR(TRIM(INDEX($A361:$P361,MATCH(Settings!$B$8,$A$1:$P$1,0))&amp;""),""),4)),VALUE(MID(IFERROR(TRIM(INDEX($A361:$P361,MATCH(Settings!$B$8,$A$1:$P$1,0))&amp;""),""),6,2)),VALUE(MID(IFERROR(TRIM(INDEX($A361:$P361,MATCH(Settings!$B$8,$A$1:$P$1,0))&amp;""),""),9,2)))+TIME(VALUE(MID(IFERROR(TRIM(INDEX($A361:$P361,MATCH(Settings!$B$8,$A$1:$P$1,0))&amp;""),""),12,2)),VALUE(MID(IFERROR(TRIM(INDEX($A361:$P361,MATCH(Settings!$B$8,$A$1:$P$1,0))&amp;""),""),15,2)),VALUE(MID(IFERROR(TRIM(INDEX($A361:$P361,MATCH(Settings!$B$8,$A$1:$P$1,0))&amp;""),""),18,2)))),"")),""))</f>
        <v/>
      </c>
      <c r="V361" s="22">
        <f>IF(ISNUMBER($U361),DATE(YEAR($U361),MONTH($U361),1),"")</f>
        <v/>
      </c>
      <c r="W361" s="23">
        <f>IF(IFERROR(TRIM(INDEX($A361:$P361,MATCH(Settings!$B$10,$A$1:$P$1,0))&amp;""),"")&lt;&gt;"",IFERROR(TRIM(INDEX($A361:$P361,MATCH(Settings!$B$10,$A$1:$P$1,0))&amp;""),""),IFERROR(TRIM(INDEX($A361:$P361,MATCH(Settings!$B$11,$A$1:$P$1,0))&amp;""),""))</f>
        <v/>
      </c>
      <c r="X361" s="23">
        <f>IFERROR(TRIM(INDEX($A361:$P361,MATCH(Settings!$B$11,$A$1:$P$1,0))&amp;""),"")</f>
        <v/>
      </c>
      <c r="Y361" s="23">
        <f>IFERROR(TRIM(INDEX($A361:$P361,MATCH(Settings!$B$12,$A$1:$P$1,0))&amp;""),"")</f>
        <v/>
      </c>
      <c r="Z361" s="23">
        <f>IFERROR(TRIM(INDEX($A361:$P361,MATCH(Settings!$B$15,$A$1:$P$1,0))&amp;""),"")</f>
        <v/>
      </c>
      <c r="AA361" s="24">
        <f>IFERROR(IF(TRIM(INDEX($A361:$P361,MATCH(Settings!$B$13,$A$1:$P$1,0))&amp;"")="","",VALUE(TRIM(INDEX($A361:$P361,MATCH(Settings!$B$13,$A$1:$P$1,0))&amp;""))),"")</f>
        <v/>
      </c>
      <c r="AB361" s="24">
        <f>IF(NOT(ISNUMBER($AA361)),"",IF(TRIM($R361&amp;"")="Yes",$AA361,0))</f>
        <v/>
      </c>
      <c r="AC361" s="25">
        <f>IF(OR(NOT(ISNUMBER($AB361)),NOT(ISNUMBER(Settings!$D$2))),"",$AB361*Settings!$D$2)</f>
        <v/>
      </c>
      <c r="AD361" s="23">
        <f>IF(AND($AE361="",IFERROR(TRIM(INDEX($A361:$P361,MATCH(Settings!$B$13,$A$1:$P$1,0))&amp;""),"")=""),"",IF((IF($AE361="","; no name or email","")&amp;IF(IFERROR(TRIM(INDEX($A361:$P361,MATCH(Settings!$B$13,$A$1:$P$1,0))&amp;""),"")="","; no hours",IF(NOT(ISNUMBER($AA361)),"; hours not a number",IF($AA361&lt;=0,"; hours zero or less",IF(AND(ISNUMBER(Settings!$D$3),$AA361&gt;Settings!$D$3),"; over "&amp;Settings!$D$3&amp;" hours",""))))&amp;IF(NOT(ISNUMBER($U361)),"; no date",IF($U361&gt;TODAY(),"; date in the future",""))&amp;IF(AND($AE361&lt;&gt;"",ISNUMBER($U361)),IF(COUNTIFS($AE$2:$AE$1001,$AE361,$U$2:$U$1001,$U361,$Y$2:$Y$1001,$Y361)&gt;1,"; possible duplicate",""),""))="","OK",MID(IF($AE361="","; no name or email","")&amp;IF(IFERROR(TRIM(INDEX($A361:$P361,MATCH(Settings!$B$13,$A$1:$P$1,0))&amp;""),"")="","; no hours",IF(NOT(ISNUMBER($AA361)),"; hours not a number",IF($AA361&lt;=0,"; hours zero or less",IF(AND(ISNUMBER(Settings!$D$3),$AA361&gt;Settings!$D$3),"; over "&amp;Settings!$D$3&amp;" hours",""))))&amp;IF(NOT(ISNUMBER($U361)),"; no date",IF($U361&gt;TODAY(),"; date in the future",""))&amp;IF(AND($AE361&lt;&gt;"",ISNUMBER($U361)),IF(COUNTIFS($AE$2:$AE$1001,$AE361,$U$2:$U$1001,$U361,$Y$2:$Y$1001,$Y361)&gt;1,"; possible duplicate",""),""),3,300)))</f>
        <v/>
      </c>
      <c r="AE361" s="26">
        <f>IF(IFERROR(TRIM(INDEX($A361:$P361,MATCH(Settings!$B$11,$A$1:$P$1,0))&amp;""),"")&lt;&gt;"",LOWER(IFERROR(TRIM(INDEX($A361:$P361,MATCH(Settings!$B$11,$A$1:$P$1,0))&amp;""),"")),LOWER(IFERROR(TRIM(INDEX($A361:$P361,MATCH(Settings!$B$10,$A$1:$P$1,0))&amp;""),"")))</f>
        <v/>
      </c>
      <c r="AF361" s="26">
        <f>IF($AE361="","",IF(COUNTIF($AE$2:$AE361,$AE361)=1,MAX($AF$1:$AF360)+1,""))</f>
        <v/>
      </c>
      <c r="AG361" s="26">
        <f>IF(OR($AE361="",NOT(ISNUMBER($V361))),"",IF(COUNTIFS($AE$2:$AE361,$AE361,$V$2:$V361,$V361)=1,1,0))</f>
        <v/>
      </c>
      <c r="AH361" s="26">
        <f>IF(ISNUMBER($U361),$U361,0)</f>
        <v/>
      </c>
    </row>
    <row r="362">
      <c r="R362" s="27" t="n"/>
      <c r="S362" s="27" t="n"/>
      <c r="U362" s="21">
        <f>IF(ISNUMBER(IFERROR(IF(TRIM(INDEX($A362:$P362,MATCH(Settings!$B$9,$A$1:$P$1,0))&amp;"")="","",IF(ISNUMBER(INDEX($A362:$P362,MATCH(Settings!$B$9,$A$1:$P$1,0))),INT(INDEX($A362:$P362,MATCH(Settings!$B$9,$A$1:$P$1,0))),DATE(VALUE(LEFT(INDEX($A362:$P362,MATCH(Settings!$B$9,$A$1:$P$1,0)),4)),VALUE(MID(INDEX($A362:$P362,MATCH(Settings!$B$9,$A$1:$P$1,0)),6,2)),VALUE(MID(INDEX($A362:$P362,MATCH(Settings!$B$9,$A$1:$P$1,0)),9,2))))),"")),IFERROR(IF(TRIM(INDEX($A362:$P362,MATCH(Settings!$B$9,$A$1:$P$1,0))&amp;"")="","",IF(ISNUMBER(INDEX($A362:$P362,MATCH(Settings!$B$9,$A$1:$P$1,0))),INT(INDEX($A362:$P362,MATCH(Settings!$B$9,$A$1:$P$1,0))),DATE(VALUE(LEFT(INDEX($A362:$P362,MATCH(Settings!$B$9,$A$1:$P$1,0)),4)),VALUE(MID(INDEX($A362:$P362,MATCH(Settings!$B$9,$A$1:$P$1,0)),6,2)),VALUE(MID(INDEX($A362:$P362,MATCH(Settings!$B$9,$A$1:$P$1,0)),9,2))))),""),IFERROR(INT(IFERROR(IF(ISNUMBER(INDEX($A362:$P362,MATCH(Settings!$B$8,$A$1:$P$1,0))),INDEX($A362:$P362,MATCH(Settings!$B$8,$A$1:$P$1,0)),DATE(VALUE(LEFT(IFERROR(TRIM(INDEX($A362:$P362,MATCH(Settings!$B$8,$A$1:$P$1,0))&amp;""),""),4)),VALUE(MID(IFERROR(TRIM(INDEX($A362:$P362,MATCH(Settings!$B$8,$A$1:$P$1,0))&amp;""),""),6,2)),VALUE(MID(IFERROR(TRIM(INDEX($A362:$P362,MATCH(Settings!$B$8,$A$1:$P$1,0))&amp;""),""),9,2)))+TIME(VALUE(MID(IFERROR(TRIM(INDEX($A362:$P362,MATCH(Settings!$B$8,$A$1:$P$1,0))&amp;""),""),12,2)),VALUE(MID(IFERROR(TRIM(INDEX($A362:$P362,MATCH(Settings!$B$8,$A$1:$P$1,0))&amp;""),""),15,2)),VALUE(MID(IFERROR(TRIM(INDEX($A362:$P362,MATCH(Settings!$B$8,$A$1:$P$1,0))&amp;""),""),18,2)))),"")),""))</f>
        <v/>
      </c>
      <c r="V362" s="22">
        <f>IF(ISNUMBER($U362),DATE(YEAR($U362),MONTH($U362),1),"")</f>
        <v/>
      </c>
      <c r="W362" s="23">
        <f>IF(IFERROR(TRIM(INDEX($A362:$P362,MATCH(Settings!$B$10,$A$1:$P$1,0))&amp;""),"")&lt;&gt;"",IFERROR(TRIM(INDEX($A362:$P362,MATCH(Settings!$B$10,$A$1:$P$1,0))&amp;""),""),IFERROR(TRIM(INDEX($A362:$P362,MATCH(Settings!$B$11,$A$1:$P$1,0))&amp;""),""))</f>
        <v/>
      </c>
      <c r="X362" s="23">
        <f>IFERROR(TRIM(INDEX($A362:$P362,MATCH(Settings!$B$11,$A$1:$P$1,0))&amp;""),"")</f>
        <v/>
      </c>
      <c r="Y362" s="23">
        <f>IFERROR(TRIM(INDEX($A362:$P362,MATCH(Settings!$B$12,$A$1:$P$1,0))&amp;""),"")</f>
        <v/>
      </c>
      <c r="Z362" s="23">
        <f>IFERROR(TRIM(INDEX($A362:$P362,MATCH(Settings!$B$15,$A$1:$P$1,0))&amp;""),"")</f>
        <v/>
      </c>
      <c r="AA362" s="24">
        <f>IFERROR(IF(TRIM(INDEX($A362:$P362,MATCH(Settings!$B$13,$A$1:$P$1,0))&amp;"")="","",VALUE(TRIM(INDEX($A362:$P362,MATCH(Settings!$B$13,$A$1:$P$1,0))&amp;""))),"")</f>
        <v/>
      </c>
      <c r="AB362" s="24">
        <f>IF(NOT(ISNUMBER($AA362)),"",IF(TRIM($R362&amp;"")="Yes",$AA362,0))</f>
        <v/>
      </c>
      <c r="AC362" s="25">
        <f>IF(OR(NOT(ISNUMBER($AB362)),NOT(ISNUMBER(Settings!$D$2))),"",$AB362*Settings!$D$2)</f>
        <v/>
      </c>
      <c r="AD362" s="23">
        <f>IF(AND($AE362="",IFERROR(TRIM(INDEX($A362:$P362,MATCH(Settings!$B$13,$A$1:$P$1,0))&amp;""),"")=""),"",IF((IF($AE362="","; no name or email","")&amp;IF(IFERROR(TRIM(INDEX($A362:$P362,MATCH(Settings!$B$13,$A$1:$P$1,0))&amp;""),"")="","; no hours",IF(NOT(ISNUMBER($AA362)),"; hours not a number",IF($AA362&lt;=0,"; hours zero or less",IF(AND(ISNUMBER(Settings!$D$3),$AA362&gt;Settings!$D$3),"; over "&amp;Settings!$D$3&amp;" hours",""))))&amp;IF(NOT(ISNUMBER($U362)),"; no date",IF($U362&gt;TODAY(),"; date in the future",""))&amp;IF(AND($AE362&lt;&gt;"",ISNUMBER($U362)),IF(COUNTIFS($AE$2:$AE$1001,$AE362,$U$2:$U$1001,$U362,$Y$2:$Y$1001,$Y362)&gt;1,"; possible duplicate",""),""))="","OK",MID(IF($AE362="","; no name or email","")&amp;IF(IFERROR(TRIM(INDEX($A362:$P362,MATCH(Settings!$B$13,$A$1:$P$1,0))&amp;""),"")="","; no hours",IF(NOT(ISNUMBER($AA362)),"; hours not a number",IF($AA362&lt;=0,"; hours zero or less",IF(AND(ISNUMBER(Settings!$D$3),$AA362&gt;Settings!$D$3),"; over "&amp;Settings!$D$3&amp;" hours",""))))&amp;IF(NOT(ISNUMBER($U362)),"; no date",IF($U362&gt;TODAY(),"; date in the future",""))&amp;IF(AND($AE362&lt;&gt;"",ISNUMBER($U362)),IF(COUNTIFS($AE$2:$AE$1001,$AE362,$U$2:$U$1001,$U362,$Y$2:$Y$1001,$Y362)&gt;1,"; possible duplicate",""),""),3,300)))</f>
        <v/>
      </c>
      <c r="AE362" s="26">
        <f>IF(IFERROR(TRIM(INDEX($A362:$P362,MATCH(Settings!$B$11,$A$1:$P$1,0))&amp;""),"")&lt;&gt;"",LOWER(IFERROR(TRIM(INDEX($A362:$P362,MATCH(Settings!$B$11,$A$1:$P$1,0))&amp;""),"")),LOWER(IFERROR(TRIM(INDEX($A362:$P362,MATCH(Settings!$B$10,$A$1:$P$1,0))&amp;""),"")))</f>
        <v/>
      </c>
      <c r="AF362" s="26">
        <f>IF($AE362="","",IF(COUNTIF($AE$2:$AE362,$AE362)=1,MAX($AF$1:$AF361)+1,""))</f>
        <v/>
      </c>
      <c r="AG362" s="26">
        <f>IF(OR($AE362="",NOT(ISNUMBER($V362))),"",IF(COUNTIFS($AE$2:$AE362,$AE362,$V$2:$V362,$V362)=1,1,0))</f>
        <v/>
      </c>
      <c r="AH362" s="26">
        <f>IF(ISNUMBER($U362),$U362,0)</f>
        <v/>
      </c>
    </row>
    <row r="363">
      <c r="R363" s="27" t="n"/>
      <c r="S363" s="27" t="n"/>
      <c r="U363" s="21">
        <f>IF(ISNUMBER(IFERROR(IF(TRIM(INDEX($A363:$P363,MATCH(Settings!$B$9,$A$1:$P$1,0))&amp;"")="","",IF(ISNUMBER(INDEX($A363:$P363,MATCH(Settings!$B$9,$A$1:$P$1,0))),INT(INDEX($A363:$P363,MATCH(Settings!$B$9,$A$1:$P$1,0))),DATE(VALUE(LEFT(INDEX($A363:$P363,MATCH(Settings!$B$9,$A$1:$P$1,0)),4)),VALUE(MID(INDEX($A363:$P363,MATCH(Settings!$B$9,$A$1:$P$1,0)),6,2)),VALUE(MID(INDEX($A363:$P363,MATCH(Settings!$B$9,$A$1:$P$1,0)),9,2))))),"")),IFERROR(IF(TRIM(INDEX($A363:$P363,MATCH(Settings!$B$9,$A$1:$P$1,0))&amp;"")="","",IF(ISNUMBER(INDEX($A363:$P363,MATCH(Settings!$B$9,$A$1:$P$1,0))),INT(INDEX($A363:$P363,MATCH(Settings!$B$9,$A$1:$P$1,0))),DATE(VALUE(LEFT(INDEX($A363:$P363,MATCH(Settings!$B$9,$A$1:$P$1,0)),4)),VALUE(MID(INDEX($A363:$P363,MATCH(Settings!$B$9,$A$1:$P$1,0)),6,2)),VALUE(MID(INDEX($A363:$P363,MATCH(Settings!$B$9,$A$1:$P$1,0)),9,2))))),""),IFERROR(INT(IFERROR(IF(ISNUMBER(INDEX($A363:$P363,MATCH(Settings!$B$8,$A$1:$P$1,0))),INDEX($A363:$P363,MATCH(Settings!$B$8,$A$1:$P$1,0)),DATE(VALUE(LEFT(IFERROR(TRIM(INDEX($A363:$P363,MATCH(Settings!$B$8,$A$1:$P$1,0))&amp;""),""),4)),VALUE(MID(IFERROR(TRIM(INDEX($A363:$P363,MATCH(Settings!$B$8,$A$1:$P$1,0))&amp;""),""),6,2)),VALUE(MID(IFERROR(TRIM(INDEX($A363:$P363,MATCH(Settings!$B$8,$A$1:$P$1,0))&amp;""),""),9,2)))+TIME(VALUE(MID(IFERROR(TRIM(INDEX($A363:$P363,MATCH(Settings!$B$8,$A$1:$P$1,0))&amp;""),""),12,2)),VALUE(MID(IFERROR(TRIM(INDEX($A363:$P363,MATCH(Settings!$B$8,$A$1:$P$1,0))&amp;""),""),15,2)),VALUE(MID(IFERROR(TRIM(INDEX($A363:$P363,MATCH(Settings!$B$8,$A$1:$P$1,0))&amp;""),""),18,2)))),"")),""))</f>
        <v/>
      </c>
      <c r="V363" s="22">
        <f>IF(ISNUMBER($U363),DATE(YEAR($U363),MONTH($U363),1),"")</f>
        <v/>
      </c>
      <c r="W363" s="23">
        <f>IF(IFERROR(TRIM(INDEX($A363:$P363,MATCH(Settings!$B$10,$A$1:$P$1,0))&amp;""),"")&lt;&gt;"",IFERROR(TRIM(INDEX($A363:$P363,MATCH(Settings!$B$10,$A$1:$P$1,0))&amp;""),""),IFERROR(TRIM(INDEX($A363:$P363,MATCH(Settings!$B$11,$A$1:$P$1,0))&amp;""),""))</f>
        <v/>
      </c>
      <c r="X363" s="23">
        <f>IFERROR(TRIM(INDEX($A363:$P363,MATCH(Settings!$B$11,$A$1:$P$1,0))&amp;""),"")</f>
        <v/>
      </c>
      <c r="Y363" s="23">
        <f>IFERROR(TRIM(INDEX($A363:$P363,MATCH(Settings!$B$12,$A$1:$P$1,0))&amp;""),"")</f>
        <v/>
      </c>
      <c r="Z363" s="23">
        <f>IFERROR(TRIM(INDEX($A363:$P363,MATCH(Settings!$B$15,$A$1:$P$1,0))&amp;""),"")</f>
        <v/>
      </c>
      <c r="AA363" s="24">
        <f>IFERROR(IF(TRIM(INDEX($A363:$P363,MATCH(Settings!$B$13,$A$1:$P$1,0))&amp;"")="","",VALUE(TRIM(INDEX($A363:$P363,MATCH(Settings!$B$13,$A$1:$P$1,0))&amp;""))),"")</f>
        <v/>
      </c>
      <c r="AB363" s="24">
        <f>IF(NOT(ISNUMBER($AA363)),"",IF(TRIM($R363&amp;"")="Yes",$AA363,0))</f>
        <v/>
      </c>
      <c r="AC363" s="25">
        <f>IF(OR(NOT(ISNUMBER($AB363)),NOT(ISNUMBER(Settings!$D$2))),"",$AB363*Settings!$D$2)</f>
        <v/>
      </c>
      <c r="AD363" s="23">
        <f>IF(AND($AE363="",IFERROR(TRIM(INDEX($A363:$P363,MATCH(Settings!$B$13,$A$1:$P$1,0))&amp;""),"")=""),"",IF((IF($AE363="","; no name or email","")&amp;IF(IFERROR(TRIM(INDEX($A363:$P363,MATCH(Settings!$B$13,$A$1:$P$1,0))&amp;""),"")="","; no hours",IF(NOT(ISNUMBER($AA363)),"; hours not a number",IF($AA363&lt;=0,"; hours zero or less",IF(AND(ISNUMBER(Settings!$D$3),$AA363&gt;Settings!$D$3),"; over "&amp;Settings!$D$3&amp;" hours",""))))&amp;IF(NOT(ISNUMBER($U363)),"; no date",IF($U363&gt;TODAY(),"; date in the future",""))&amp;IF(AND($AE363&lt;&gt;"",ISNUMBER($U363)),IF(COUNTIFS($AE$2:$AE$1001,$AE363,$U$2:$U$1001,$U363,$Y$2:$Y$1001,$Y363)&gt;1,"; possible duplicate",""),""))="","OK",MID(IF($AE363="","; no name or email","")&amp;IF(IFERROR(TRIM(INDEX($A363:$P363,MATCH(Settings!$B$13,$A$1:$P$1,0))&amp;""),"")="","; no hours",IF(NOT(ISNUMBER($AA363)),"; hours not a number",IF($AA363&lt;=0,"; hours zero or less",IF(AND(ISNUMBER(Settings!$D$3),$AA363&gt;Settings!$D$3),"; over "&amp;Settings!$D$3&amp;" hours",""))))&amp;IF(NOT(ISNUMBER($U363)),"; no date",IF($U363&gt;TODAY(),"; date in the future",""))&amp;IF(AND($AE363&lt;&gt;"",ISNUMBER($U363)),IF(COUNTIFS($AE$2:$AE$1001,$AE363,$U$2:$U$1001,$U363,$Y$2:$Y$1001,$Y363)&gt;1,"; possible duplicate",""),""),3,300)))</f>
        <v/>
      </c>
      <c r="AE363" s="26">
        <f>IF(IFERROR(TRIM(INDEX($A363:$P363,MATCH(Settings!$B$11,$A$1:$P$1,0))&amp;""),"")&lt;&gt;"",LOWER(IFERROR(TRIM(INDEX($A363:$P363,MATCH(Settings!$B$11,$A$1:$P$1,0))&amp;""),"")),LOWER(IFERROR(TRIM(INDEX($A363:$P363,MATCH(Settings!$B$10,$A$1:$P$1,0))&amp;""),"")))</f>
        <v/>
      </c>
      <c r="AF363" s="26">
        <f>IF($AE363="","",IF(COUNTIF($AE$2:$AE363,$AE363)=1,MAX($AF$1:$AF362)+1,""))</f>
        <v/>
      </c>
      <c r="AG363" s="26">
        <f>IF(OR($AE363="",NOT(ISNUMBER($V363))),"",IF(COUNTIFS($AE$2:$AE363,$AE363,$V$2:$V363,$V363)=1,1,0))</f>
        <v/>
      </c>
      <c r="AH363" s="26">
        <f>IF(ISNUMBER($U363),$U363,0)</f>
        <v/>
      </c>
    </row>
    <row r="364">
      <c r="R364" s="27" t="n"/>
      <c r="S364" s="27" t="n"/>
      <c r="U364" s="21">
        <f>IF(ISNUMBER(IFERROR(IF(TRIM(INDEX($A364:$P364,MATCH(Settings!$B$9,$A$1:$P$1,0))&amp;"")="","",IF(ISNUMBER(INDEX($A364:$P364,MATCH(Settings!$B$9,$A$1:$P$1,0))),INT(INDEX($A364:$P364,MATCH(Settings!$B$9,$A$1:$P$1,0))),DATE(VALUE(LEFT(INDEX($A364:$P364,MATCH(Settings!$B$9,$A$1:$P$1,0)),4)),VALUE(MID(INDEX($A364:$P364,MATCH(Settings!$B$9,$A$1:$P$1,0)),6,2)),VALUE(MID(INDEX($A364:$P364,MATCH(Settings!$B$9,$A$1:$P$1,0)),9,2))))),"")),IFERROR(IF(TRIM(INDEX($A364:$P364,MATCH(Settings!$B$9,$A$1:$P$1,0))&amp;"")="","",IF(ISNUMBER(INDEX($A364:$P364,MATCH(Settings!$B$9,$A$1:$P$1,0))),INT(INDEX($A364:$P364,MATCH(Settings!$B$9,$A$1:$P$1,0))),DATE(VALUE(LEFT(INDEX($A364:$P364,MATCH(Settings!$B$9,$A$1:$P$1,0)),4)),VALUE(MID(INDEX($A364:$P364,MATCH(Settings!$B$9,$A$1:$P$1,0)),6,2)),VALUE(MID(INDEX($A364:$P364,MATCH(Settings!$B$9,$A$1:$P$1,0)),9,2))))),""),IFERROR(INT(IFERROR(IF(ISNUMBER(INDEX($A364:$P364,MATCH(Settings!$B$8,$A$1:$P$1,0))),INDEX($A364:$P364,MATCH(Settings!$B$8,$A$1:$P$1,0)),DATE(VALUE(LEFT(IFERROR(TRIM(INDEX($A364:$P364,MATCH(Settings!$B$8,$A$1:$P$1,0))&amp;""),""),4)),VALUE(MID(IFERROR(TRIM(INDEX($A364:$P364,MATCH(Settings!$B$8,$A$1:$P$1,0))&amp;""),""),6,2)),VALUE(MID(IFERROR(TRIM(INDEX($A364:$P364,MATCH(Settings!$B$8,$A$1:$P$1,0))&amp;""),""),9,2)))+TIME(VALUE(MID(IFERROR(TRIM(INDEX($A364:$P364,MATCH(Settings!$B$8,$A$1:$P$1,0))&amp;""),""),12,2)),VALUE(MID(IFERROR(TRIM(INDEX($A364:$P364,MATCH(Settings!$B$8,$A$1:$P$1,0))&amp;""),""),15,2)),VALUE(MID(IFERROR(TRIM(INDEX($A364:$P364,MATCH(Settings!$B$8,$A$1:$P$1,0))&amp;""),""),18,2)))),"")),""))</f>
        <v/>
      </c>
      <c r="V364" s="22">
        <f>IF(ISNUMBER($U364),DATE(YEAR($U364),MONTH($U364),1),"")</f>
        <v/>
      </c>
      <c r="W364" s="23">
        <f>IF(IFERROR(TRIM(INDEX($A364:$P364,MATCH(Settings!$B$10,$A$1:$P$1,0))&amp;""),"")&lt;&gt;"",IFERROR(TRIM(INDEX($A364:$P364,MATCH(Settings!$B$10,$A$1:$P$1,0))&amp;""),""),IFERROR(TRIM(INDEX($A364:$P364,MATCH(Settings!$B$11,$A$1:$P$1,0))&amp;""),""))</f>
        <v/>
      </c>
      <c r="X364" s="23">
        <f>IFERROR(TRIM(INDEX($A364:$P364,MATCH(Settings!$B$11,$A$1:$P$1,0))&amp;""),"")</f>
        <v/>
      </c>
      <c r="Y364" s="23">
        <f>IFERROR(TRIM(INDEX($A364:$P364,MATCH(Settings!$B$12,$A$1:$P$1,0))&amp;""),"")</f>
        <v/>
      </c>
      <c r="Z364" s="23">
        <f>IFERROR(TRIM(INDEX($A364:$P364,MATCH(Settings!$B$15,$A$1:$P$1,0))&amp;""),"")</f>
        <v/>
      </c>
      <c r="AA364" s="24">
        <f>IFERROR(IF(TRIM(INDEX($A364:$P364,MATCH(Settings!$B$13,$A$1:$P$1,0))&amp;"")="","",VALUE(TRIM(INDEX($A364:$P364,MATCH(Settings!$B$13,$A$1:$P$1,0))&amp;""))),"")</f>
        <v/>
      </c>
      <c r="AB364" s="24">
        <f>IF(NOT(ISNUMBER($AA364)),"",IF(TRIM($R364&amp;"")="Yes",$AA364,0))</f>
        <v/>
      </c>
      <c r="AC364" s="25">
        <f>IF(OR(NOT(ISNUMBER($AB364)),NOT(ISNUMBER(Settings!$D$2))),"",$AB364*Settings!$D$2)</f>
        <v/>
      </c>
      <c r="AD364" s="23">
        <f>IF(AND($AE364="",IFERROR(TRIM(INDEX($A364:$P364,MATCH(Settings!$B$13,$A$1:$P$1,0))&amp;""),"")=""),"",IF((IF($AE364="","; no name or email","")&amp;IF(IFERROR(TRIM(INDEX($A364:$P364,MATCH(Settings!$B$13,$A$1:$P$1,0))&amp;""),"")="","; no hours",IF(NOT(ISNUMBER($AA364)),"; hours not a number",IF($AA364&lt;=0,"; hours zero or less",IF(AND(ISNUMBER(Settings!$D$3),$AA364&gt;Settings!$D$3),"; over "&amp;Settings!$D$3&amp;" hours",""))))&amp;IF(NOT(ISNUMBER($U364)),"; no date",IF($U364&gt;TODAY(),"; date in the future",""))&amp;IF(AND($AE364&lt;&gt;"",ISNUMBER($U364)),IF(COUNTIFS($AE$2:$AE$1001,$AE364,$U$2:$U$1001,$U364,$Y$2:$Y$1001,$Y364)&gt;1,"; possible duplicate",""),""))="","OK",MID(IF($AE364="","; no name or email","")&amp;IF(IFERROR(TRIM(INDEX($A364:$P364,MATCH(Settings!$B$13,$A$1:$P$1,0))&amp;""),"")="","; no hours",IF(NOT(ISNUMBER($AA364)),"; hours not a number",IF($AA364&lt;=0,"; hours zero or less",IF(AND(ISNUMBER(Settings!$D$3),$AA364&gt;Settings!$D$3),"; over "&amp;Settings!$D$3&amp;" hours",""))))&amp;IF(NOT(ISNUMBER($U364)),"; no date",IF($U364&gt;TODAY(),"; date in the future",""))&amp;IF(AND($AE364&lt;&gt;"",ISNUMBER($U364)),IF(COUNTIFS($AE$2:$AE$1001,$AE364,$U$2:$U$1001,$U364,$Y$2:$Y$1001,$Y364)&gt;1,"; possible duplicate",""),""),3,300)))</f>
        <v/>
      </c>
      <c r="AE364" s="26">
        <f>IF(IFERROR(TRIM(INDEX($A364:$P364,MATCH(Settings!$B$11,$A$1:$P$1,0))&amp;""),"")&lt;&gt;"",LOWER(IFERROR(TRIM(INDEX($A364:$P364,MATCH(Settings!$B$11,$A$1:$P$1,0))&amp;""),"")),LOWER(IFERROR(TRIM(INDEX($A364:$P364,MATCH(Settings!$B$10,$A$1:$P$1,0))&amp;""),"")))</f>
        <v/>
      </c>
      <c r="AF364" s="26">
        <f>IF($AE364="","",IF(COUNTIF($AE$2:$AE364,$AE364)=1,MAX($AF$1:$AF363)+1,""))</f>
        <v/>
      </c>
      <c r="AG364" s="26">
        <f>IF(OR($AE364="",NOT(ISNUMBER($V364))),"",IF(COUNTIFS($AE$2:$AE364,$AE364,$V$2:$V364,$V364)=1,1,0))</f>
        <v/>
      </c>
      <c r="AH364" s="26">
        <f>IF(ISNUMBER($U364),$U364,0)</f>
        <v/>
      </c>
    </row>
    <row r="365">
      <c r="R365" s="27" t="n"/>
      <c r="S365" s="27" t="n"/>
      <c r="U365" s="21">
        <f>IF(ISNUMBER(IFERROR(IF(TRIM(INDEX($A365:$P365,MATCH(Settings!$B$9,$A$1:$P$1,0))&amp;"")="","",IF(ISNUMBER(INDEX($A365:$P365,MATCH(Settings!$B$9,$A$1:$P$1,0))),INT(INDEX($A365:$P365,MATCH(Settings!$B$9,$A$1:$P$1,0))),DATE(VALUE(LEFT(INDEX($A365:$P365,MATCH(Settings!$B$9,$A$1:$P$1,0)),4)),VALUE(MID(INDEX($A365:$P365,MATCH(Settings!$B$9,$A$1:$P$1,0)),6,2)),VALUE(MID(INDEX($A365:$P365,MATCH(Settings!$B$9,$A$1:$P$1,0)),9,2))))),"")),IFERROR(IF(TRIM(INDEX($A365:$P365,MATCH(Settings!$B$9,$A$1:$P$1,0))&amp;"")="","",IF(ISNUMBER(INDEX($A365:$P365,MATCH(Settings!$B$9,$A$1:$P$1,0))),INT(INDEX($A365:$P365,MATCH(Settings!$B$9,$A$1:$P$1,0))),DATE(VALUE(LEFT(INDEX($A365:$P365,MATCH(Settings!$B$9,$A$1:$P$1,0)),4)),VALUE(MID(INDEX($A365:$P365,MATCH(Settings!$B$9,$A$1:$P$1,0)),6,2)),VALUE(MID(INDEX($A365:$P365,MATCH(Settings!$B$9,$A$1:$P$1,0)),9,2))))),""),IFERROR(INT(IFERROR(IF(ISNUMBER(INDEX($A365:$P365,MATCH(Settings!$B$8,$A$1:$P$1,0))),INDEX($A365:$P365,MATCH(Settings!$B$8,$A$1:$P$1,0)),DATE(VALUE(LEFT(IFERROR(TRIM(INDEX($A365:$P365,MATCH(Settings!$B$8,$A$1:$P$1,0))&amp;""),""),4)),VALUE(MID(IFERROR(TRIM(INDEX($A365:$P365,MATCH(Settings!$B$8,$A$1:$P$1,0))&amp;""),""),6,2)),VALUE(MID(IFERROR(TRIM(INDEX($A365:$P365,MATCH(Settings!$B$8,$A$1:$P$1,0))&amp;""),""),9,2)))+TIME(VALUE(MID(IFERROR(TRIM(INDEX($A365:$P365,MATCH(Settings!$B$8,$A$1:$P$1,0))&amp;""),""),12,2)),VALUE(MID(IFERROR(TRIM(INDEX($A365:$P365,MATCH(Settings!$B$8,$A$1:$P$1,0))&amp;""),""),15,2)),VALUE(MID(IFERROR(TRIM(INDEX($A365:$P365,MATCH(Settings!$B$8,$A$1:$P$1,0))&amp;""),""),18,2)))),"")),""))</f>
        <v/>
      </c>
      <c r="V365" s="22">
        <f>IF(ISNUMBER($U365),DATE(YEAR($U365),MONTH($U365),1),"")</f>
        <v/>
      </c>
      <c r="W365" s="23">
        <f>IF(IFERROR(TRIM(INDEX($A365:$P365,MATCH(Settings!$B$10,$A$1:$P$1,0))&amp;""),"")&lt;&gt;"",IFERROR(TRIM(INDEX($A365:$P365,MATCH(Settings!$B$10,$A$1:$P$1,0))&amp;""),""),IFERROR(TRIM(INDEX($A365:$P365,MATCH(Settings!$B$11,$A$1:$P$1,0))&amp;""),""))</f>
        <v/>
      </c>
      <c r="X365" s="23">
        <f>IFERROR(TRIM(INDEX($A365:$P365,MATCH(Settings!$B$11,$A$1:$P$1,0))&amp;""),"")</f>
        <v/>
      </c>
      <c r="Y365" s="23">
        <f>IFERROR(TRIM(INDEX($A365:$P365,MATCH(Settings!$B$12,$A$1:$P$1,0))&amp;""),"")</f>
        <v/>
      </c>
      <c r="Z365" s="23">
        <f>IFERROR(TRIM(INDEX($A365:$P365,MATCH(Settings!$B$15,$A$1:$P$1,0))&amp;""),"")</f>
        <v/>
      </c>
      <c r="AA365" s="24">
        <f>IFERROR(IF(TRIM(INDEX($A365:$P365,MATCH(Settings!$B$13,$A$1:$P$1,0))&amp;"")="","",VALUE(TRIM(INDEX($A365:$P365,MATCH(Settings!$B$13,$A$1:$P$1,0))&amp;""))),"")</f>
        <v/>
      </c>
      <c r="AB365" s="24">
        <f>IF(NOT(ISNUMBER($AA365)),"",IF(TRIM($R365&amp;"")="Yes",$AA365,0))</f>
        <v/>
      </c>
      <c r="AC365" s="25">
        <f>IF(OR(NOT(ISNUMBER($AB365)),NOT(ISNUMBER(Settings!$D$2))),"",$AB365*Settings!$D$2)</f>
        <v/>
      </c>
      <c r="AD365" s="23">
        <f>IF(AND($AE365="",IFERROR(TRIM(INDEX($A365:$P365,MATCH(Settings!$B$13,$A$1:$P$1,0))&amp;""),"")=""),"",IF((IF($AE365="","; no name or email","")&amp;IF(IFERROR(TRIM(INDEX($A365:$P365,MATCH(Settings!$B$13,$A$1:$P$1,0))&amp;""),"")="","; no hours",IF(NOT(ISNUMBER($AA365)),"; hours not a number",IF($AA365&lt;=0,"; hours zero or less",IF(AND(ISNUMBER(Settings!$D$3),$AA365&gt;Settings!$D$3),"; over "&amp;Settings!$D$3&amp;" hours",""))))&amp;IF(NOT(ISNUMBER($U365)),"; no date",IF($U365&gt;TODAY(),"; date in the future",""))&amp;IF(AND($AE365&lt;&gt;"",ISNUMBER($U365)),IF(COUNTIFS($AE$2:$AE$1001,$AE365,$U$2:$U$1001,$U365,$Y$2:$Y$1001,$Y365)&gt;1,"; possible duplicate",""),""))="","OK",MID(IF($AE365="","; no name or email","")&amp;IF(IFERROR(TRIM(INDEX($A365:$P365,MATCH(Settings!$B$13,$A$1:$P$1,0))&amp;""),"")="","; no hours",IF(NOT(ISNUMBER($AA365)),"; hours not a number",IF($AA365&lt;=0,"; hours zero or less",IF(AND(ISNUMBER(Settings!$D$3),$AA365&gt;Settings!$D$3),"; over "&amp;Settings!$D$3&amp;" hours",""))))&amp;IF(NOT(ISNUMBER($U365)),"; no date",IF($U365&gt;TODAY(),"; date in the future",""))&amp;IF(AND($AE365&lt;&gt;"",ISNUMBER($U365)),IF(COUNTIFS($AE$2:$AE$1001,$AE365,$U$2:$U$1001,$U365,$Y$2:$Y$1001,$Y365)&gt;1,"; possible duplicate",""),""),3,300)))</f>
        <v/>
      </c>
      <c r="AE365" s="26">
        <f>IF(IFERROR(TRIM(INDEX($A365:$P365,MATCH(Settings!$B$11,$A$1:$P$1,0))&amp;""),"")&lt;&gt;"",LOWER(IFERROR(TRIM(INDEX($A365:$P365,MATCH(Settings!$B$11,$A$1:$P$1,0))&amp;""),"")),LOWER(IFERROR(TRIM(INDEX($A365:$P365,MATCH(Settings!$B$10,$A$1:$P$1,0))&amp;""),"")))</f>
        <v/>
      </c>
      <c r="AF365" s="26">
        <f>IF($AE365="","",IF(COUNTIF($AE$2:$AE365,$AE365)=1,MAX($AF$1:$AF364)+1,""))</f>
        <v/>
      </c>
      <c r="AG365" s="26">
        <f>IF(OR($AE365="",NOT(ISNUMBER($V365))),"",IF(COUNTIFS($AE$2:$AE365,$AE365,$V$2:$V365,$V365)=1,1,0))</f>
        <v/>
      </c>
      <c r="AH365" s="26">
        <f>IF(ISNUMBER($U365),$U365,0)</f>
        <v/>
      </c>
    </row>
    <row r="366">
      <c r="R366" s="27" t="n"/>
      <c r="S366" s="27" t="n"/>
      <c r="U366" s="21">
        <f>IF(ISNUMBER(IFERROR(IF(TRIM(INDEX($A366:$P366,MATCH(Settings!$B$9,$A$1:$P$1,0))&amp;"")="","",IF(ISNUMBER(INDEX($A366:$P366,MATCH(Settings!$B$9,$A$1:$P$1,0))),INT(INDEX($A366:$P366,MATCH(Settings!$B$9,$A$1:$P$1,0))),DATE(VALUE(LEFT(INDEX($A366:$P366,MATCH(Settings!$B$9,$A$1:$P$1,0)),4)),VALUE(MID(INDEX($A366:$P366,MATCH(Settings!$B$9,$A$1:$P$1,0)),6,2)),VALUE(MID(INDEX($A366:$P366,MATCH(Settings!$B$9,$A$1:$P$1,0)),9,2))))),"")),IFERROR(IF(TRIM(INDEX($A366:$P366,MATCH(Settings!$B$9,$A$1:$P$1,0))&amp;"")="","",IF(ISNUMBER(INDEX($A366:$P366,MATCH(Settings!$B$9,$A$1:$P$1,0))),INT(INDEX($A366:$P366,MATCH(Settings!$B$9,$A$1:$P$1,0))),DATE(VALUE(LEFT(INDEX($A366:$P366,MATCH(Settings!$B$9,$A$1:$P$1,0)),4)),VALUE(MID(INDEX($A366:$P366,MATCH(Settings!$B$9,$A$1:$P$1,0)),6,2)),VALUE(MID(INDEX($A366:$P366,MATCH(Settings!$B$9,$A$1:$P$1,0)),9,2))))),""),IFERROR(INT(IFERROR(IF(ISNUMBER(INDEX($A366:$P366,MATCH(Settings!$B$8,$A$1:$P$1,0))),INDEX($A366:$P366,MATCH(Settings!$B$8,$A$1:$P$1,0)),DATE(VALUE(LEFT(IFERROR(TRIM(INDEX($A366:$P366,MATCH(Settings!$B$8,$A$1:$P$1,0))&amp;""),""),4)),VALUE(MID(IFERROR(TRIM(INDEX($A366:$P366,MATCH(Settings!$B$8,$A$1:$P$1,0))&amp;""),""),6,2)),VALUE(MID(IFERROR(TRIM(INDEX($A366:$P366,MATCH(Settings!$B$8,$A$1:$P$1,0))&amp;""),""),9,2)))+TIME(VALUE(MID(IFERROR(TRIM(INDEX($A366:$P366,MATCH(Settings!$B$8,$A$1:$P$1,0))&amp;""),""),12,2)),VALUE(MID(IFERROR(TRIM(INDEX($A366:$P366,MATCH(Settings!$B$8,$A$1:$P$1,0))&amp;""),""),15,2)),VALUE(MID(IFERROR(TRIM(INDEX($A366:$P366,MATCH(Settings!$B$8,$A$1:$P$1,0))&amp;""),""),18,2)))),"")),""))</f>
        <v/>
      </c>
      <c r="V366" s="22">
        <f>IF(ISNUMBER($U366),DATE(YEAR($U366),MONTH($U366),1),"")</f>
        <v/>
      </c>
      <c r="W366" s="23">
        <f>IF(IFERROR(TRIM(INDEX($A366:$P366,MATCH(Settings!$B$10,$A$1:$P$1,0))&amp;""),"")&lt;&gt;"",IFERROR(TRIM(INDEX($A366:$P366,MATCH(Settings!$B$10,$A$1:$P$1,0))&amp;""),""),IFERROR(TRIM(INDEX($A366:$P366,MATCH(Settings!$B$11,$A$1:$P$1,0))&amp;""),""))</f>
        <v/>
      </c>
      <c r="X366" s="23">
        <f>IFERROR(TRIM(INDEX($A366:$P366,MATCH(Settings!$B$11,$A$1:$P$1,0))&amp;""),"")</f>
        <v/>
      </c>
      <c r="Y366" s="23">
        <f>IFERROR(TRIM(INDEX($A366:$P366,MATCH(Settings!$B$12,$A$1:$P$1,0))&amp;""),"")</f>
        <v/>
      </c>
      <c r="Z366" s="23">
        <f>IFERROR(TRIM(INDEX($A366:$P366,MATCH(Settings!$B$15,$A$1:$P$1,0))&amp;""),"")</f>
        <v/>
      </c>
      <c r="AA366" s="24">
        <f>IFERROR(IF(TRIM(INDEX($A366:$P366,MATCH(Settings!$B$13,$A$1:$P$1,0))&amp;"")="","",VALUE(TRIM(INDEX($A366:$P366,MATCH(Settings!$B$13,$A$1:$P$1,0))&amp;""))),"")</f>
        <v/>
      </c>
      <c r="AB366" s="24">
        <f>IF(NOT(ISNUMBER($AA366)),"",IF(TRIM($R366&amp;"")="Yes",$AA366,0))</f>
        <v/>
      </c>
      <c r="AC366" s="25">
        <f>IF(OR(NOT(ISNUMBER($AB366)),NOT(ISNUMBER(Settings!$D$2))),"",$AB366*Settings!$D$2)</f>
        <v/>
      </c>
      <c r="AD366" s="23">
        <f>IF(AND($AE366="",IFERROR(TRIM(INDEX($A366:$P366,MATCH(Settings!$B$13,$A$1:$P$1,0))&amp;""),"")=""),"",IF((IF($AE366="","; no name or email","")&amp;IF(IFERROR(TRIM(INDEX($A366:$P366,MATCH(Settings!$B$13,$A$1:$P$1,0))&amp;""),"")="","; no hours",IF(NOT(ISNUMBER($AA366)),"; hours not a number",IF($AA366&lt;=0,"; hours zero or less",IF(AND(ISNUMBER(Settings!$D$3),$AA366&gt;Settings!$D$3),"; over "&amp;Settings!$D$3&amp;" hours",""))))&amp;IF(NOT(ISNUMBER($U366)),"; no date",IF($U366&gt;TODAY(),"; date in the future",""))&amp;IF(AND($AE366&lt;&gt;"",ISNUMBER($U366)),IF(COUNTIFS($AE$2:$AE$1001,$AE366,$U$2:$U$1001,$U366,$Y$2:$Y$1001,$Y366)&gt;1,"; possible duplicate",""),""))="","OK",MID(IF($AE366="","; no name or email","")&amp;IF(IFERROR(TRIM(INDEX($A366:$P366,MATCH(Settings!$B$13,$A$1:$P$1,0))&amp;""),"")="","; no hours",IF(NOT(ISNUMBER($AA366)),"; hours not a number",IF($AA366&lt;=0,"; hours zero or less",IF(AND(ISNUMBER(Settings!$D$3),$AA366&gt;Settings!$D$3),"; over "&amp;Settings!$D$3&amp;" hours",""))))&amp;IF(NOT(ISNUMBER($U366)),"; no date",IF($U366&gt;TODAY(),"; date in the future",""))&amp;IF(AND($AE366&lt;&gt;"",ISNUMBER($U366)),IF(COUNTIFS($AE$2:$AE$1001,$AE366,$U$2:$U$1001,$U366,$Y$2:$Y$1001,$Y366)&gt;1,"; possible duplicate",""),""),3,300)))</f>
        <v/>
      </c>
      <c r="AE366" s="26">
        <f>IF(IFERROR(TRIM(INDEX($A366:$P366,MATCH(Settings!$B$11,$A$1:$P$1,0))&amp;""),"")&lt;&gt;"",LOWER(IFERROR(TRIM(INDEX($A366:$P366,MATCH(Settings!$B$11,$A$1:$P$1,0))&amp;""),"")),LOWER(IFERROR(TRIM(INDEX($A366:$P366,MATCH(Settings!$B$10,$A$1:$P$1,0))&amp;""),"")))</f>
        <v/>
      </c>
      <c r="AF366" s="26">
        <f>IF($AE366="","",IF(COUNTIF($AE$2:$AE366,$AE366)=1,MAX($AF$1:$AF365)+1,""))</f>
        <v/>
      </c>
      <c r="AG366" s="26">
        <f>IF(OR($AE366="",NOT(ISNUMBER($V366))),"",IF(COUNTIFS($AE$2:$AE366,$AE366,$V$2:$V366,$V366)=1,1,0))</f>
        <v/>
      </c>
      <c r="AH366" s="26">
        <f>IF(ISNUMBER($U366),$U366,0)</f>
        <v/>
      </c>
    </row>
    <row r="367">
      <c r="R367" s="27" t="n"/>
      <c r="S367" s="27" t="n"/>
      <c r="U367" s="21">
        <f>IF(ISNUMBER(IFERROR(IF(TRIM(INDEX($A367:$P367,MATCH(Settings!$B$9,$A$1:$P$1,0))&amp;"")="","",IF(ISNUMBER(INDEX($A367:$P367,MATCH(Settings!$B$9,$A$1:$P$1,0))),INT(INDEX($A367:$P367,MATCH(Settings!$B$9,$A$1:$P$1,0))),DATE(VALUE(LEFT(INDEX($A367:$P367,MATCH(Settings!$B$9,$A$1:$P$1,0)),4)),VALUE(MID(INDEX($A367:$P367,MATCH(Settings!$B$9,$A$1:$P$1,0)),6,2)),VALUE(MID(INDEX($A367:$P367,MATCH(Settings!$B$9,$A$1:$P$1,0)),9,2))))),"")),IFERROR(IF(TRIM(INDEX($A367:$P367,MATCH(Settings!$B$9,$A$1:$P$1,0))&amp;"")="","",IF(ISNUMBER(INDEX($A367:$P367,MATCH(Settings!$B$9,$A$1:$P$1,0))),INT(INDEX($A367:$P367,MATCH(Settings!$B$9,$A$1:$P$1,0))),DATE(VALUE(LEFT(INDEX($A367:$P367,MATCH(Settings!$B$9,$A$1:$P$1,0)),4)),VALUE(MID(INDEX($A367:$P367,MATCH(Settings!$B$9,$A$1:$P$1,0)),6,2)),VALUE(MID(INDEX($A367:$P367,MATCH(Settings!$B$9,$A$1:$P$1,0)),9,2))))),""),IFERROR(INT(IFERROR(IF(ISNUMBER(INDEX($A367:$P367,MATCH(Settings!$B$8,$A$1:$P$1,0))),INDEX($A367:$P367,MATCH(Settings!$B$8,$A$1:$P$1,0)),DATE(VALUE(LEFT(IFERROR(TRIM(INDEX($A367:$P367,MATCH(Settings!$B$8,$A$1:$P$1,0))&amp;""),""),4)),VALUE(MID(IFERROR(TRIM(INDEX($A367:$P367,MATCH(Settings!$B$8,$A$1:$P$1,0))&amp;""),""),6,2)),VALUE(MID(IFERROR(TRIM(INDEX($A367:$P367,MATCH(Settings!$B$8,$A$1:$P$1,0))&amp;""),""),9,2)))+TIME(VALUE(MID(IFERROR(TRIM(INDEX($A367:$P367,MATCH(Settings!$B$8,$A$1:$P$1,0))&amp;""),""),12,2)),VALUE(MID(IFERROR(TRIM(INDEX($A367:$P367,MATCH(Settings!$B$8,$A$1:$P$1,0))&amp;""),""),15,2)),VALUE(MID(IFERROR(TRIM(INDEX($A367:$P367,MATCH(Settings!$B$8,$A$1:$P$1,0))&amp;""),""),18,2)))),"")),""))</f>
        <v/>
      </c>
      <c r="V367" s="22">
        <f>IF(ISNUMBER($U367),DATE(YEAR($U367),MONTH($U367),1),"")</f>
        <v/>
      </c>
      <c r="W367" s="23">
        <f>IF(IFERROR(TRIM(INDEX($A367:$P367,MATCH(Settings!$B$10,$A$1:$P$1,0))&amp;""),"")&lt;&gt;"",IFERROR(TRIM(INDEX($A367:$P367,MATCH(Settings!$B$10,$A$1:$P$1,0))&amp;""),""),IFERROR(TRIM(INDEX($A367:$P367,MATCH(Settings!$B$11,$A$1:$P$1,0))&amp;""),""))</f>
        <v/>
      </c>
      <c r="X367" s="23">
        <f>IFERROR(TRIM(INDEX($A367:$P367,MATCH(Settings!$B$11,$A$1:$P$1,0))&amp;""),"")</f>
        <v/>
      </c>
      <c r="Y367" s="23">
        <f>IFERROR(TRIM(INDEX($A367:$P367,MATCH(Settings!$B$12,$A$1:$P$1,0))&amp;""),"")</f>
        <v/>
      </c>
      <c r="Z367" s="23">
        <f>IFERROR(TRIM(INDEX($A367:$P367,MATCH(Settings!$B$15,$A$1:$P$1,0))&amp;""),"")</f>
        <v/>
      </c>
      <c r="AA367" s="24">
        <f>IFERROR(IF(TRIM(INDEX($A367:$P367,MATCH(Settings!$B$13,$A$1:$P$1,0))&amp;"")="","",VALUE(TRIM(INDEX($A367:$P367,MATCH(Settings!$B$13,$A$1:$P$1,0))&amp;""))),"")</f>
        <v/>
      </c>
      <c r="AB367" s="24">
        <f>IF(NOT(ISNUMBER($AA367)),"",IF(TRIM($R367&amp;"")="Yes",$AA367,0))</f>
        <v/>
      </c>
      <c r="AC367" s="25">
        <f>IF(OR(NOT(ISNUMBER($AB367)),NOT(ISNUMBER(Settings!$D$2))),"",$AB367*Settings!$D$2)</f>
        <v/>
      </c>
      <c r="AD367" s="23">
        <f>IF(AND($AE367="",IFERROR(TRIM(INDEX($A367:$P367,MATCH(Settings!$B$13,$A$1:$P$1,0))&amp;""),"")=""),"",IF((IF($AE367="","; no name or email","")&amp;IF(IFERROR(TRIM(INDEX($A367:$P367,MATCH(Settings!$B$13,$A$1:$P$1,0))&amp;""),"")="","; no hours",IF(NOT(ISNUMBER($AA367)),"; hours not a number",IF($AA367&lt;=0,"; hours zero or less",IF(AND(ISNUMBER(Settings!$D$3),$AA367&gt;Settings!$D$3),"; over "&amp;Settings!$D$3&amp;" hours",""))))&amp;IF(NOT(ISNUMBER($U367)),"; no date",IF($U367&gt;TODAY(),"; date in the future",""))&amp;IF(AND($AE367&lt;&gt;"",ISNUMBER($U367)),IF(COUNTIFS($AE$2:$AE$1001,$AE367,$U$2:$U$1001,$U367,$Y$2:$Y$1001,$Y367)&gt;1,"; possible duplicate",""),""))="","OK",MID(IF($AE367="","; no name or email","")&amp;IF(IFERROR(TRIM(INDEX($A367:$P367,MATCH(Settings!$B$13,$A$1:$P$1,0))&amp;""),"")="","; no hours",IF(NOT(ISNUMBER($AA367)),"; hours not a number",IF($AA367&lt;=0,"; hours zero or less",IF(AND(ISNUMBER(Settings!$D$3),$AA367&gt;Settings!$D$3),"; over "&amp;Settings!$D$3&amp;" hours",""))))&amp;IF(NOT(ISNUMBER($U367)),"; no date",IF($U367&gt;TODAY(),"; date in the future",""))&amp;IF(AND($AE367&lt;&gt;"",ISNUMBER($U367)),IF(COUNTIFS($AE$2:$AE$1001,$AE367,$U$2:$U$1001,$U367,$Y$2:$Y$1001,$Y367)&gt;1,"; possible duplicate",""),""),3,300)))</f>
        <v/>
      </c>
      <c r="AE367" s="26">
        <f>IF(IFERROR(TRIM(INDEX($A367:$P367,MATCH(Settings!$B$11,$A$1:$P$1,0))&amp;""),"")&lt;&gt;"",LOWER(IFERROR(TRIM(INDEX($A367:$P367,MATCH(Settings!$B$11,$A$1:$P$1,0))&amp;""),"")),LOWER(IFERROR(TRIM(INDEX($A367:$P367,MATCH(Settings!$B$10,$A$1:$P$1,0))&amp;""),"")))</f>
        <v/>
      </c>
      <c r="AF367" s="26">
        <f>IF($AE367="","",IF(COUNTIF($AE$2:$AE367,$AE367)=1,MAX($AF$1:$AF366)+1,""))</f>
        <v/>
      </c>
      <c r="AG367" s="26">
        <f>IF(OR($AE367="",NOT(ISNUMBER($V367))),"",IF(COUNTIFS($AE$2:$AE367,$AE367,$V$2:$V367,$V367)=1,1,0))</f>
        <v/>
      </c>
      <c r="AH367" s="26">
        <f>IF(ISNUMBER($U367),$U367,0)</f>
        <v/>
      </c>
    </row>
    <row r="368">
      <c r="R368" s="27" t="n"/>
      <c r="S368" s="27" t="n"/>
      <c r="U368" s="21">
        <f>IF(ISNUMBER(IFERROR(IF(TRIM(INDEX($A368:$P368,MATCH(Settings!$B$9,$A$1:$P$1,0))&amp;"")="","",IF(ISNUMBER(INDEX($A368:$P368,MATCH(Settings!$B$9,$A$1:$P$1,0))),INT(INDEX($A368:$P368,MATCH(Settings!$B$9,$A$1:$P$1,0))),DATE(VALUE(LEFT(INDEX($A368:$P368,MATCH(Settings!$B$9,$A$1:$P$1,0)),4)),VALUE(MID(INDEX($A368:$P368,MATCH(Settings!$B$9,$A$1:$P$1,0)),6,2)),VALUE(MID(INDEX($A368:$P368,MATCH(Settings!$B$9,$A$1:$P$1,0)),9,2))))),"")),IFERROR(IF(TRIM(INDEX($A368:$P368,MATCH(Settings!$B$9,$A$1:$P$1,0))&amp;"")="","",IF(ISNUMBER(INDEX($A368:$P368,MATCH(Settings!$B$9,$A$1:$P$1,0))),INT(INDEX($A368:$P368,MATCH(Settings!$B$9,$A$1:$P$1,0))),DATE(VALUE(LEFT(INDEX($A368:$P368,MATCH(Settings!$B$9,$A$1:$P$1,0)),4)),VALUE(MID(INDEX($A368:$P368,MATCH(Settings!$B$9,$A$1:$P$1,0)),6,2)),VALUE(MID(INDEX($A368:$P368,MATCH(Settings!$B$9,$A$1:$P$1,0)),9,2))))),""),IFERROR(INT(IFERROR(IF(ISNUMBER(INDEX($A368:$P368,MATCH(Settings!$B$8,$A$1:$P$1,0))),INDEX($A368:$P368,MATCH(Settings!$B$8,$A$1:$P$1,0)),DATE(VALUE(LEFT(IFERROR(TRIM(INDEX($A368:$P368,MATCH(Settings!$B$8,$A$1:$P$1,0))&amp;""),""),4)),VALUE(MID(IFERROR(TRIM(INDEX($A368:$P368,MATCH(Settings!$B$8,$A$1:$P$1,0))&amp;""),""),6,2)),VALUE(MID(IFERROR(TRIM(INDEX($A368:$P368,MATCH(Settings!$B$8,$A$1:$P$1,0))&amp;""),""),9,2)))+TIME(VALUE(MID(IFERROR(TRIM(INDEX($A368:$P368,MATCH(Settings!$B$8,$A$1:$P$1,0))&amp;""),""),12,2)),VALUE(MID(IFERROR(TRIM(INDEX($A368:$P368,MATCH(Settings!$B$8,$A$1:$P$1,0))&amp;""),""),15,2)),VALUE(MID(IFERROR(TRIM(INDEX($A368:$P368,MATCH(Settings!$B$8,$A$1:$P$1,0))&amp;""),""),18,2)))),"")),""))</f>
        <v/>
      </c>
      <c r="V368" s="22">
        <f>IF(ISNUMBER($U368),DATE(YEAR($U368),MONTH($U368),1),"")</f>
        <v/>
      </c>
      <c r="W368" s="23">
        <f>IF(IFERROR(TRIM(INDEX($A368:$P368,MATCH(Settings!$B$10,$A$1:$P$1,0))&amp;""),"")&lt;&gt;"",IFERROR(TRIM(INDEX($A368:$P368,MATCH(Settings!$B$10,$A$1:$P$1,0))&amp;""),""),IFERROR(TRIM(INDEX($A368:$P368,MATCH(Settings!$B$11,$A$1:$P$1,0))&amp;""),""))</f>
        <v/>
      </c>
      <c r="X368" s="23">
        <f>IFERROR(TRIM(INDEX($A368:$P368,MATCH(Settings!$B$11,$A$1:$P$1,0))&amp;""),"")</f>
        <v/>
      </c>
      <c r="Y368" s="23">
        <f>IFERROR(TRIM(INDEX($A368:$P368,MATCH(Settings!$B$12,$A$1:$P$1,0))&amp;""),"")</f>
        <v/>
      </c>
      <c r="Z368" s="23">
        <f>IFERROR(TRIM(INDEX($A368:$P368,MATCH(Settings!$B$15,$A$1:$P$1,0))&amp;""),"")</f>
        <v/>
      </c>
      <c r="AA368" s="24">
        <f>IFERROR(IF(TRIM(INDEX($A368:$P368,MATCH(Settings!$B$13,$A$1:$P$1,0))&amp;"")="","",VALUE(TRIM(INDEX($A368:$P368,MATCH(Settings!$B$13,$A$1:$P$1,0))&amp;""))),"")</f>
        <v/>
      </c>
      <c r="AB368" s="24">
        <f>IF(NOT(ISNUMBER($AA368)),"",IF(TRIM($R368&amp;"")="Yes",$AA368,0))</f>
        <v/>
      </c>
      <c r="AC368" s="25">
        <f>IF(OR(NOT(ISNUMBER($AB368)),NOT(ISNUMBER(Settings!$D$2))),"",$AB368*Settings!$D$2)</f>
        <v/>
      </c>
      <c r="AD368" s="23">
        <f>IF(AND($AE368="",IFERROR(TRIM(INDEX($A368:$P368,MATCH(Settings!$B$13,$A$1:$P$1,0))&amp;""),"")=""),"",IF((IF($AE368="","; no name or email","")&amp;IF(IFERROR(TRIM(INDEX($A368:$P368,MATCH(Settings!$B$13,$A$1:$P$1,0))&amp;""),"")="","; no hours",IF(NOT(ISNUMBER($AA368)),"; hours not a number",IF($AA368&lt;=0,"; hours zero or less",IF(AND(ISNUMBER(Settings!$D$3),$AA368&gt;Settings!$D$3),"; over "&amp;Settings!$D$3&amp;" hours",""))))&amp;IF(NOT(ISNUMBER($U368)),"; no date",IF($U368&gt;TODAY(),"; date in the future",""))&amp;IF(AND($AE368&lt;&gt;"",ISNUMBER($U368)),IF(COUNTIFS($AE$2:$AE$1001,$AE368,$U$2:$U$1001,$U368,$Y$2:$Y$1001,$Y368)&gt;1,"; possible duplicate",""),""))="","OK",MID(IF($AE368="","; no name or email","")&amp;IF(IFERROR(TRIM(INDEX($A368:$P368,MATCH(Settings!$B$13,$A$1:$P$1,0))&amp;""),"")="","; no hours",IF(NOT(ISNUMBER($AA368)),"; hours not a number",IF($AA368&lt;=0,"; hours zero or less",IF(AND(ISNUMBER(Settings!$D$3),$AA368&gt;Settings!$D$3),"; over "&amp;Settings!$D$3&amp;" hours",""))))&amp;IF(NOT(ISNUMBER($U368)),"; no date",IF($U368&gt;TODAY(),"; date in the future",""))&amp;IF(AND($AE368&lt;&gt;"",ISNUMBER($U368)),IF(COUNTIFS($AE$2:$AE$1001,$AE368,$U$2:$U$1001,$U368,$Y$2:$Y$1001,$Y368)&gt;1,"; possible duplicate",""),""),3,300)))</f>
        <v/>
      </c>
      <c r="AE368" s="26">
        <f>IF(IFERROR(TRIM(INDEX($A368:$P368,MATCH(Settings!$B$11,$A$1:$P$1,0))&amp;""),"")&lt;&gt;"",LOWER(IFERROR(TRIM(INDEX($A368:$P368,MATCH(Settings!$B$11,$A$1:$P$1,0))&amp;""),"")),LOWER(IFERROR(TRIM(INDEX($A368:$P368,MATCH(Settings!$B$10,$A$1:$P$1,0))&amp;""),"")))</f>
        <v/>
      </c>
      <c r="AF368" s="26">
        <f>IF($AE368="","",IF(COUNTIF($AE$2:$AE368,$AE368)=1,MAX($AF$1:$AF367)+1,""))</f>
        <v/>
      </c>
      <c r="AG368" s="26">
        <f>IF(OR($AE368="",NOT(ISNUMBER($V368))),"",IF(COUNTIFS($AE$2:$AE368,$AE368,$V$2:$V368,$V368)=1,1,0))</f>
        <v/>
      </c>
      <c r="AH368" s="26">
        <f>IF(ISNUMBER($U368),$U368,0)</f>
        <v/>
      </c>
    </row>
    <row r="369">
      <c r="R369" s="27" t="n"/>
      <c r="S369" s="27" t="n"/>
      <c r="U369" s="21">
        <f>IF(ISNUMBER(IFERROR(IF(TRIM(INDEX($A369:$P369,MATCH(Settings!$B$9,$A$1:$P$1,0))&amp;"")="","",IF(ISNUMBER(INDEX($A369:$P369,MATCH(Settings!$B$9,$A$1:$P$1,0))),INT(INDEX($A369:$P369,MATCH(Settings!$B$9,$A$1:$P$1,0))),DATE(VALUE(LEFT(INDEX($A369:$P369,MATCH(Settings!$B$9,$A$1:$P$1,0)),4)),VALUE(MID(INDEX($A369:$P369,MATCH(Settings!$B$9,$A$1:$P$1,0)),6,2)),VALUE(MID(INDEX($A369:$P369,MATCH(Settings!$B$9,$A$1:$P$1,0)),9,2))))),"")),IFERROR(IF(TRIM(INDEX($A369:$P369,MATCH(Settings!$B$9,$A$1:$P$1,0))&amp;"")="","",IF(ISNUMBER(INDEX($A369:$P369,MATCH(Settings!$B$9,$A$1:$P$1,0))),INT(INDEX($A369:$P369,MATCH(Settings!$B$9,$A$1:$P$1,0))),DATE(VALUE(LEFT(INDEX($A369:$P369,MATCH(Settings!$B$9,$A$1:$P$1,0)),4)),VALUE(MID(INDEX($A369:$P369,MATCH(Settings!$B$9,$A$1:$P$1,0)),6,2)),VALUE(MID(INDEX($A369:$P369,MATCH(Settings!$B$9,$A$1:$P$1,0)),9,2))))),""),IFERROR(INT(IFERROR(IF(ISNUMBER(INDEX($A369:$P369,MATCH(Settings!$B$8,$A$1:$P$1,0))),INDEX($A369:$P369,MATCH(Settings!$B$8,$A$1:$P$1,0)),DATE(VALUE(LEFT(IFERROR(TRIM(INDEX($A369:$P369,MATCH(Settings!$B$8,$A$1:$P$1,0))&amp;""),""),4)),VALUE(MID(IFERROR(TRIM(INDEX($A369:$P369,MATCH(Settings!$B$8,$A$1:$P$1,0))&amp;""),""),6,2)),VALUE(MID(IFERROR(TRIM(INDEX($A369:$P369,MATCH(Settings!$B$8,$A$1:$P$1,0))&amp;""),""),9,2)))+TIME(VALUE(MID(IFERROR(TRIM(INDEX($A369:$P369,MATCH(Settings!$B$8,$A$1:$P$1,0))&amp;""),""),12,2)),VALUE(MID(IFERROR(TRIM(INDEX($A369:$P369,MATCH(Settings!$B$8,$A$1:$P$1,0))&amp;""),""),15,2)),VALUE(MID(IFERROR(TRIM(INDEX($A369:$P369,MATCH(Settings!$B$8,$A$1:$P$1,0))&amp;""),""),18,2)))),"")),""))</f>
        <v/>
      </c>
      <c r="V369" s="22">
        <f>IF(ISNUMBER($U369),DATE(YEAR($U369),MONTH($U369),1),"")</f>
        <v/>
      </c>
      <c r="W369" s="23">
        <f>IF(IFERROR(TRIM(INDEX($A369:$P369,MATCH(Settings!$B$10,$A$1:$P$1,0))&amp;""),"")&lt;&gt;"",IFERROR(TRIM(INDEX($A369:$P369,MATCH(Settings!$B$10,$A$1:$P$1,0))&amp;""),""),IFERROR(TRIM(INDEX($A369:$P369,MATCH(Settings!$B$11,$A$1:$P$1,0))&amp;""),""))</f>
        <v/>
      </c>
      <c r="X369" s="23">
        <f>IFERROR(TRIM(INDEX($A369:$P369,MATCH(Settings!$B$11,$A$1:$P$1,0))&amp;""),"")</f>
        <v/>
      </c>
      <c r="Y369" s="23">
        <f>IFERROR(TRIM(INDEX($A369:$P369,MATCH(Settings!$B$12,$A$1:$P$1,0))&amp;""),"")</f>
        <v/>
      </c>
      <c r="Z369" s="23">
        <f>IFERROR(TRIM(INDEX($A369:$P369,MATCH(Settings!$B$15,$A$1:$P$1,0))&amp;""),"")</f>
        <v/>
      </c>
      <c r="AA369" s="24">
        <f>IFERROR(IF(TRIM(INDEX($A369:$P369,MATCH(Settings!$B$13,$A$1:$P$1,0))&amp;"")="","",VALUE(TRIM(INDEX($A369:$P369,MATCH(Settings!$B$13,$A$1:$P$1,0))&amp;""))),"")</f>
        <v/>
      </c>
      <c r="AB369" s="24">
        <f>IF(NOT(ISNUMBER($AA369)),"",IF(TRIM($R369&amp;"")="Yes",$AA369,0))</f>
        <v/>
      </c>
      <c r="AC369" s="25">
        <f>IF(OR(NOT(ISNUMBER($AB369)),NOT(ISNUMBER(Settings!$D$2))),"",$AB369*Settings!$D$2)</f>
        <v/>
      </c>
      <c r="AD369" s="23">
        <f>IF(AND($AE369="",IFERROR(TRIM(INDEX($A369:$P369,MATCH(Settings!$B$13,$A$1:$P$1,0))&amp;""),"")=""),"",IF((IF($AE369="","; no name or email","")&amp;IF(IFERROR(TRIM(INDEX($A369:$P369,MATCH(Settings!$B$13,$A$1:$P$1,0))&amp;""),"")="","; no hours",IF(NOT(ISNUMBER($AA369)),"; hours not a number",IF($AA369&lt;=0,"; hours zero or less",IF(AND(ISNUMBER(Settings!$D$3),$AA369&gt;Settings!$D$3),"; over "&amp;Settings!$D$3&amp;" hours",""))))&amp;IF(NOT(ISNUMBER($U369)),"; no date",IF($U369&gt;TODAY(),"; date in the future",""))&amp;IF(AND($AE369&lt;&gt;"",ISNUMBER($U369)),IF(COUNTIFS($AE$2:$AE$1001,$AE369,$U$2:$U$1001,$U369,$Y$2:$Y$1001,$Y369)&gt;1,"; possible duplicate",""),""))="","OK",MID(IF($AE369="","; no name or email","")&amp;IF(IFERROR(TRIM(INDEX($A369:$P369,MATCH(Settings!$B$13,$A$1:$P$1,0))&amp;""),"")="","; no hours",IF(NOT(ISNUMBER($AA369)),"; hours not a number",IF($AA369&lt;=0,"; hours zero or less",IF(AND(ISNUMBER(Settings!$D$3),$AA369&gt;Settings!$D$3),"; over "&amp;Settings!$D$3&amp;" hours",""))))&amp;IF(NOT(ISNUMBER($U369)),"; no date",IF($U369&gt;TODAY(),"; date in the future",""))&amp;IF(AND($AE369&lt;&gt;"",ISNUMBER($U369)),IF(COUNTIFS($AE$2:$AE$1001,$AE369,$U$2:$U$1001,$U369,$Y$2:$Y$1001,$Y369)&gt;1,"; possible duplicate",""),""),3,300)))</f>
        <v/>
      </c>
      <c r="AE369" s="26">
        <f>IF(IFERROR(TRIM(INDEX($A369:$P369,MATCH(Settings!$B$11,$A$1:$P$1,0))&amp;""),"")&lt;&gt;"",LOWER(IFERROR(TRIM(INDEX($A369:$P369,MATCH(Settings!$B$11,$A$1:$P$1,0))&amp;""),"")),LOWER(IFERROR(TRIM(INDEX($A369:$P369,MATCH(Settings!$B$10,$A$1:$P$1,0))&amp;""),"")))</f>
        <v/>
      </c>
      <c r="AF369" s="26">
        <f>IF($AE369="","",IF(COUNTIF($AE$2:$AE369,$AE369)=1,MAX($AF$1:$AF368)+1,""))</f>
        <v/>
      </c>
      <c r="AG369" s="26">
        <f>IF(OR($AE369="",NOT(ISNUMBER($V369))),"",IF(COUNTIFS($AE$2:$AE369,$AE369,$V$2:$V369,$V369)=1,1,0))</f>
        <v/>
      </c>
      <c r="AH369" s="26">
        <f>IF(ISNUMBER($U369),$U369,0)</f>
        <v/>
      </c>
    </row>
    <row r="370">
      <c r="R370" s="27" t="n"/>
      <c r="S370" s="27" t="n"/>
      <c r="U370" s="21">
        <f>IF(ISNUMBER(IFERROR(IF(TRIM(INDEX($A370:$P370,MATCH(Settings!$B$9,$A$1:$P$1,0))&amp;"")="","",IF(ISNUMBER(INDEX($A370:$P370,MATCH(Settings!$B$9,$A$1:$P$1,0))),INT(INDEX($A370:$P370,MATCH(Settings!$B$9,$A$1:$P$1,0))),DATE(VALUE(LEFT(INDEX($A370:$P370,MATCH(Settings!$B$9,$A$1:$P$1,0)),4)),VALUE(MID(INDEX($A370:$P370,MATCH(Settings!$B$9,$A$1:$P$1,0)),6,2)),VALUE(MID(INDEX($A370:$P370,MATCH(Settings!$B$9,$A$1:$P$1,0)),9,2))))),"")),IFERROR(IF(TRIM(INDEX($A370:$P370,MATCH(Settings!$B$9,$A$1:$P$1,0))&amp;"")="","",IF(ISNUMBER(INDEX($A370:$P370,MATCH(Settings!$B$9,$A$1:$P$1,0))),INT(INDEX($A370:$P370,MATCH(Settings!$B$9,$A$1:$P$1,0))),DATE(VALUE(LEFT(INDEX($A370:$P370,MATCH(Settings!$B$9,$A$1:$P$1,0)),4)),VALUE(MID(INDEX($A370:$P370,MATCH(Settings!$B$9,$A$1:$P$1,0)),6,2)),VALUE(MID(INDEX($A370:$P370,MATCH(Settings!$B$9,$A$1:$P$1,0)),9,2))))),""),IFERROR(INT(IFERROR(IF(ISNUMBER(INDEX($A370:$P370,MATCH(Settings!$B$8,$A$1:$P$1,0))),INDEX($A370:$P370,MATCH(Settings!$B$8,$A$1:$P$1,0)),DATE(VALUE(LEFT(IFERROR(TRIM(INDEX($A370:$P370,MATCH(Settings!$B$8,$A$1:$P$1,0))&amp;""),""),4)),VALUE(MID(IFERROR(TRIM(INDEX($A370:$P370,MATCH(Settings!$B$8,$A$1:$P$1,0))&amp;""),""),6,2)),VALUE(MID(IFERROR(TRIM(INDEX($A370:$P370,MATCH(Settings!$B$8,$A$1:$P$1,0))&amp;""),""),9,2)))+TIME(VALUE(MID(IFERROR(TRIM(INDEX($A370:$P370,MATCH(Settings!$B$8,$A$1:$P$1,0))&amp;""),""),12,2)),VALUE(MID(IFERROR(TRIM(INDEX($A370:$P370,MATCH(Settings!$B$8,$A$1:$P$1,0))&amp;""),""),15,2)),VALUE(MID(IFERROR(TRIM(INDEX($A370:$P370,MATCH(Settings!$B$8,$A$1:$P$1,0))&amp;""),""),18,2)))),"")),""))</f>
        <v/>
      </c>
      <c r="V370" s="22">
        <f>IF(ISNUMBER($U370),DATE(YEAR($U370),MONTH($U370),1),"")</f>
        <v/>
      </c>
      <c r="W370" s="23">
        <f>IF(IFERROR(TRIM(INDEX($A370:$P370,MATCH(Settings!$B$10,$A$1:$P$1,0))&amp;""),"")&lt;&gt;"",IFERROR(TRIM(INDEX($A370:$P370,MATCH(Settings!$B$10,$A$1:$P$1,0))&amp;""),""),IFERROR(TRIM(INDEX($A370:$P370,MATCH(Settings!$B$11,$A$1:$P$1,0))&amp;""),""))</f>
        <v/>
      </c>
      <c r="X370" s="23">
        <f>IFERROR(TRIM(INDEX($A370:$P370,MATCH(Settings!$B$11,$A$1:$P$1,0))&amp;""),"")</f>
        <v/>
      </c>
      <c r="Y370" s="23">
        <f>IFERROR(TRIM(INDEX($A370:$P370,MATCH(Settings!$B$12,$A$1:$P$1,0))&amp;""),"")</f>
        <v/>
      </c>
      <c r="Z370" s="23">
        <f>IFERROR(TRIM(INDEX($A370:$P370,MATCH(Settings!$B$15,$A$1:$P$1,0))&amp;""),"")</f>
        <v/>
      </c>
      <c r="AA370" s="24">
        <f>IFERROR(IF(TRIM(INDEX($A370:$P370,MATCH(Settings!$B$13,$A$1:$P$1,0))&amp;"")="","",VALUE(TRIM(INDEX($A370:$P370,MATCH(Settings!$B$13,$A$1:$P$1,0))&amp;""))),"")</f>
        <v/>
      </c>
      <c r="AB370" s="24">
        <f>IF(NOT(ISNUMBER($AA370)),"",IF(TRIM($R370&amp;"")="Yes",$AA370,0))</f>
        <v/>
      </c>
      <c r="AC370" s="25">
        <f>IF(OR(NOT(ISNUMBER($AB370)),NOT(ISNUMBER(Settings!$D$2))),"",$AB370*Settings!$D$2)</f>
        <v/>
      </c>
      <c r="AD370" s="23">
        <f>IF(AND($AE370="",IFERROR(TRIM(INDEX($A370:$P370,MATCH(Settings!$B$13,$A$1:$P$1,0))&amp;""),"")=""),"",IF((IF($AE370="","; no name or email","")&amp;IF(IFERROR(TRIM(INDEX($A370:$P370,MATCH(Settings!$B$13,$A$1:$P$1,0))&amp;""),"")="","; no hours",IF(NOT(ISNUMBER($AA370)),"; hours not a number",IF($AA370&lt;=0,"; hours zero or less",IF(AND(ISNUMBER(Settings!$D$3),$AA370&gt;Settings!$D$3),"; over "&amp;Settings!$D$3&amp;" hours",""))))&amp;IF(NOT(ISNUMBER($U370)),"; no date",IF($U370&gt;TODAY(),"; date in the future",""))&amp;IF(AND($AE370&lt;&gt;"",ISNUMBER($U370)),IF(COUNTIFS($AE$2:$AE$1001,$AE370,$U$2:$U$1001,$U370,$Y$2:$Y$1001,$Y370)&gt;1,"; possible duplicate",""),""))="","OK",MID(IF($AE370="","; no name or email","")&amp;IF(IFERROR(TRIM(INDEX($A370:$P370,MATCH(Settings!$B$13,$A$1:$P$1,0))&amp;""),"")="","; no hours",IF(NOT(ISNUMBER($AA370)),"; hours not a number",IF($AA370&lt;=0,"; hours zero or less",IF(AND(ISNUMBER(Settings!$D$3),$AA370&gt;Settings!$D$3),"; over "&amp;Settings!$D$3&amp;" hours",""))))&amp;IF(NOT(ISNUMBER($U370)),"; no date",IF($U370&gt;TODAY(),"; date in the future",""))&amp;IF(AND($AE370&lt;&gt;"",ISNUMBER($U370)),IF(COUNTIFS($AE$2:$AE$1001,$AE370,$U$2:$U$1001,$U370,$Y$2:$Y$1001,$Y370)&gt;1,"; possible duplicate",""),""),3,300)))</f>
        <v/>
      </c>
      <c r="AE370" s="26">
        <f>IF(IFERROR(TRIM(INDEX($A370:$P370,MATCH(Settings!$B$11,$A$1:$P$1,0))&amp;""),"")&lt;&gt;"",LOWER(IFERROR(TRIM(INDEX($A370:$P370,MATCH(Settings!$B$11,$A$1:$P$1,0))&amp;""),"")),LOWER(IFERROR(TRIM(INDEX($A370:$P370,MATCH(Settings!$B$10,$A$1:$P$1,0))&amp;""),"")))</f>
        <v/>
      </c>
      <c r="AF370" s="26">
        <f>IF($AE370="","",IF(COUNTIF($AE$2:$AE370,$AE370)=1,MAX($AF$1:$AF369)+1,""))</f>
        <v/>
      </c>
      <c r="AG370" s="26">
        <f>IF(OR($AE370="",NOT(ISNUMBER($V370))),"",IF(COUNTIFS($AE$2:$AE370,$AE370,$V$2:$V370,$V370)=1,1,0))</f>
        <v/>
      </c>
      <c r="AH370" s="26">
        <f>IF(ISNUMBER($U370),$U370,0)</f>
        <v/>
      </c>
    </row>
    <row r="371">
      <c r="R371" s="27" t="n"/>
      <c r="S371" s="27" t="n"/>
      <c r="U371" s="21">
        <f>IF(ISNUMBER(IFERROR(IF(TRIM(INDEX($A371:$P371,MATCH(Settings!$B$9,$A$1:$P$1,0))&amp;"")="","",IF(ISNUMBER(INDEX($A371:$P371,MATCH(Settings!$B$9,$A$1:$P$1,0))),INT(INDEX($A371:$P371,MATCH(Settings!$B$9,$A$1:$P$1,0))),DATE(VALUE(LEFT(INDEX($A371:$P371,MATCH(Settings!$B$9,$A$1:$P$1,0)),4)),VALUE(MID(INDEX($A371:$P371,MATCH(Settings!$B$9,$A$1:$P$1,0)),6,2)),VALUE(MID(INDEX($A371:$P371,MATCH(Settings!$B$9,$A$1:$P$1,0)),9,2))))),"")),IFERROR(IF(TRIM(INDEX($A371:$P371,MATCH(Settings!$B$9,$A$1:$P$1,0))&amp;"")="","",IF(ISNUMBER(INDEX($A371:$P371,MATCH(Settings!$B$9,$A$1:$P$1,0))),INT(INDEX($A371:$P371,MATCH(Settings!$B$9,$A$1:$P$1,0))),DATE(VALUE(LEFT(INDEX($A371:$P371,MATCH(Settings!$B$9,$A$1:$P$1,0)),4)),VALUE(MID(INDEX($A371:$P371,MATCH(Settings!$B$9,$A$1:$P$1,0)),6,2)),VALUE(MID(INDEX($A371:$P371,MATCH(Settings!$B$9,$A$1:$P$1,0)),9,2))))),""),IFERROR(INT(IFERROR(IF(ISNUMBER(INDEX($A371:$P371,MATCH(Settings!$B$8,$A$1:$P$1,0))),INDEX($A371:$P371,MATCH(Settings!$B$8,$A$1:$P$1,0)),DATE(VALUE(LEFT(IFERROR(TRIM(INDEX($A371:$P371,MATCH(Settings!$B$8,$A$1:$P$1,0))&amp;""),""),4)),VALUE(MID(IFERROR(TRIM(INDEX($A371:$P371,MATCH(Settings!$B$8,$A$1:$P$1,0))&amp;""),""),6,2)),VALUE(MID(IFERROR(TRIM(INDEX($A371:$P371,MATCH(Settings!$B$8,$A$1:$P$1,0))&amp;""),""),9,2)))+TIME(VALUE(MID(IFERROR(TRIM(INDEX($A371:$P371,MATCH(Settings!$B$8,$A$1:$P$1,0))&amp;""),""),12,2)),VALUE(MID(IFERROR(TRIM(INDEX($A371:$P371,MATCH(Settings!$B$8,$A$1:$P$1,0))&amp;""),""),15,2)),VALUE(MID(IFERROR(TRIM(INDEX($A371:$P371,MATCH(Settings!$B$8,$A$1:$P$1,0))&amp;""),""),18,2)))),"")),""))</f>
        <v/>
      </c>
      <c r="V371" s="22">
        <f>IF(ISNUMBER($U371),DATE(YEAR($U371),MONTH($U371),1),"")</f>
        <v/>
      </c>
      <c r="W371" s="23">
        <f>IF(IFERROR(TRIM(INDEX($A371:$P371,MATCH(Settings!$B$10,$A$1:$P$1,0))&amp;""),"")&lt;&gt;"",IFERROR(TRIM(INDEX($A371:$P371,MATCH(Settings!$B$10,$A$1:$P$1,0))&amp;""),""),IFERROR(TRIM(INDEX($A371:$P371,MATCH(Settings!$B$11,$A$1:$P$1,0))&amp;""),""))</f>
        <v/>
      </c>
      <c r="X371" s="23">
        <f>IFERROR(TRIM(INDEX($A371:$P371,MATCH(Settings!$B$11,$A$1:$P$1,0))&amp;""),"")</f>
        <v/>
      </c>
      <c r="Y371" s="23">
        <f>IFERROR(TRIM(INDEX($A371:$P371,MATCH(Settings!$B$12,$A$1:$P$1,0))&amp;""),"")</f>
        <v/>
      </c>
      <c r="Z371" s="23">
        <f>IFERROR(TRIM(INDEX($A371:$P371,MATCH(Settings!$B$15,$A$1:$P$1,0))&amp;""),"")</f>
        <v/>
      </c>
      <c r="AA371" s="24">
        <f>IFERROR(IF(TRIM(INDEX($A371:$P371,MATCH(Settings!$B$13,$A$1:$P$1,0))&amp;"")="","",VALUE(TRIM(INDEX($A371:$P371,MATCH(Settings!$B$13,$A$1:$P$1,0))&amp;""))),"")</f>
        <v/>
      </c>
      <c r="AB371" s="24">
        <f>IF(NOT(ISNUMBER($AA371)),"",IF(TRIM($R371&amp;"")="Yes",$AA371,0))</f>
        <v/>
      </c>
      <c r="AC371" s="25">
        <f>IF(OR(NOT(ISNUMBER($AB371)),NOT(ISNUMBER(Settings!$D$2))),"",$AB371*Settings!$D$2)</f>
        <v/>
      </c>
      <c r="AD371" s="23">
        <f>IF(AND($AE371="",IFERROR(TRIM(INDEX($A371:$P371,MATCH(Settings!$B$13,$A$1:$P$1,0))&amp;""),"")=""),"",IF((IF($AE371="","; no name or email","")&amp;IF(IFERROR(TRIM(INDEX($A371:$P371,MATCH(Settings!$B$13,$A$1:$P$1,0))&amp;""),"")="","; no hours",IF(NOT(ISNUMBER($AA371)),"; hours not a number",IF($AA371&lt;=0,"; hours zero or less",IF(AND(ISNUMBER(Settings!$D$3),$AA371&gt;Settings!$D$3),"; over "&amp;Settings!$D$3&amp;" hours",""))))&amp;IF(NOT(ISNUMBER($U371)),"; no date",IF($U371&gt;TODAY(),"; date in the future",""))&amp;IF(AND($AE371&lt;&gt;"",ISNUMBER($U371)),IF(COUNTIFS($AE$2:$AE$1001,$AE371,$U$2:$U$1001,$U371,$Y$2:$Y$1001,$Y371)&gt;1,"; possible duplicate",""),""))="","OK",MID(IF($AE371="","; no name or email","")&amp;IF(IFERROR(TRIM(INDEX($A371:$P371,MATCH(Settings!$B$13,$A$1:$P$1,0))&amp;""),"")="","; no hours",IF(NOT(ISNUMBER($AA371)),"; hours not a number",IF($AA371&lt;=0,"; hours zero or less",IF(AND(ISNUMBER(Settings!$D$3),$AA371&gt;Settings!$D$3),"; over "&amp;Settings!$D$3&amp;" hours",""))))&amp;IF(NOT(ISNUMBER($U371)),"; no date",IF($U371&gt;TODAY(),"; date in the future",""))&amp;IF(AND($AE371&lt;&gt;"",ISNUMBER($U371)),IF(COUNTIFS($AE$2:$AE$1001,$AE371,$U$2:$U$1001,$U371,$Y$2:$Y$1001,$Y371)&gt;1,"; possible duplicate",""),""),3,300)))</f>
        <v/>
      </c>
      <c r="AE371" s="26">
        <f>IF(IFERROR(TRIM(INDEX($A371:$P371,MATCH(Settings!$B$11,$A$1:$P$1,0))&amp;""),"")&lt;&gt;"",LOWER(IFERROR(TRIM(INDEX($A371:$P371,MATCH(Settings!$B$11,$A$1:$P$1,0))&amp;""),"")),LOWER(IFERROR(TRIM(INDEX($A371:$P371,MATCH(Settings!$B$10,$A$1:$P$1,0))&amp;""),"")))</f>
        <v/>
      </c>
      <c r="AF371" s="26">
        <f>IF($AE371="","",IF(COUNTIF($AE$2:$AE371,$AE371)=1,MAX($AF$1:$AF370)+1,""))</f>
        <v/>
      </c>
      <c r="AG371" s="26">
        <f>IF(OR($AE371="",NOT(ISNUMBER($V371))),"",IF(COUNTIFS($AE$2:$AE371,$AE371,$V$2:$V371,$V371)=1,1,0))</f>
        <v/>
      </c>
      <c r="AH371" s="26">
        <f>IF(ISNUMBER($U371),$U371,0)</f>
        <v/>
      </c>
    </row>
    <row r="372">
      <c r="R372" s="27" t="n"/>
      <c r="S372" s="27" t="n"/>
      <c r="U372" s="21">
        <f>IF(ISNUMBER(IFERROR(IF(TRIM(INDEX($A372:$P372,MATCH(Settings!$B$9,$A$1:$P$1,0))&amp;"")="","",IF(ISNUMBER(INDEX($A372:$P372,MATCH(Settings!$B$9,$A$1:$P$1,0))),INT(INDEX($A372:$P372,MATCH(Settings!$B$9,$A$1:$P$1,0))),DATE(VALUE(LEFT(INDEX($A372:$P372,MATCH(Settings!$B$9,$A$1:$P$1,0)),4)),VALUE(MID(INDEX($A372:$P372,MATCH(Settings!$B$9,$A$1:$P$1,0)),6,2)),VALUE(MID(INDEX($A372:$P372,MATCH(Settings!$B$9,$A$1:$P$1,0)),9,2))))),"")),IFERROR(IF(TRIM(INDEX($A372:$P372,MATCH(Settings!$B$9,$A$1:$P$1,0))&amp;"")="","",IF(ISNUMBER(INDEX($A372:$P372,MATCH(Settings!$B$9,$A$1:$P$1,0))),INT(INDEX($A372:$P372,MATCH(Settings!$B$9,$A$1:$P$1,0))),DATE(VALUE(LEFT(INDEX($A372:$P372,MATCH(Settings!$B$9,$A$1:$P$1,0)),4)),VALUE(MID(INDEX($A372:$P372,MATCH(Settings!$B$9,$A$1:$P$1,0)),6,2)),VALUE(MID(INDEX($A372:$P372,MATCH(Settings!$B$9,$A$1:$P$1,0)),9,2))))),""),IFERROR(INT(IFERROR(IF(ISNUMBER(INDEX($A372:$P372,MATCH(Settings!$B$8,$A$1:$P$1,0))),INDEX($A372:$P372,MATCH(Settings!$B$8,$A$1:$P$1,0)),DATE(VALUE(LEFT(IFERROR(TRIM(INDEX($A372:$P372,MATCH(Settings!$B$8,$A$1:$P$1,0))&amp;""),""),4)),VALUE(MID(IFERROR(TRIM(INDEX($A372:$P372,MATCH(Settings!$B$8,$A$1:$P$1,0))&amp;""),""),6,2)),VALUE(MID(IFERROR(TRIM(INDEX($A372:$P372,MATCH(Settings!$B$8,$A$1:$P$1,0))&amp;""),""),9,2)))+TIME(VALUE(MID(IFERROR(TRIM(INDEX($A372:$P372,MATCH(Settings!$B$8,$A$1:$P$1,0))&amp;""),""),12,2)),VALUE(MID(IFERROR(TRIM(INDEX($A372:$P372,MATCH(Settings!$B$8,$A$1:$P$1,0))&amp;""),""),15,2)),VALUE(MID(IFERROR(TRIM(INDEX($A372:$P372,MATCH(Settings!$B$8,$A$1:$P$1,0))&amp;""),""),18,2)))),"")),""))</f>
        <v/>
      </c>
      <c r="V372" s="22">
        <f>IF(ISNUMBER($U372),DATE(YEAR($U372),MONTH($U372),1),"")</f>
        <v/>
      </c>
      <c r="W372" s="23">
        <f>IF(IFERROR(TRIM(INDEX($A372:$P372,MATCH(Settings!$B$10,$A$1:$P$1,0))&amp;""),"")&lt;&gt;"",IFERROR(TRIM(INDEX($A372:$P372,MATCH(Settings!$B$10,$A$1:$P$1,0))&amp;""),""),IFERROR(TRIM(INDEX($A372:$P372,MATCH(Settings!$B$11,$A$1:$P$1,0))&amp;""),""))</f>
        <v/>
      </c>
      <c r="X372" s="23">
        <f>IFERROR(TRIM(INDEX($A372:$P372,MATCH(Settings!$B$11,$A$1:$P$1,0))&amp;""),"")</f>
        <v/>
      </c>
      <c r="Y372" s="23">
        <f>IFERROR(TRIM(INDEX($A372:$P372,MATCH(Settings!$B$12,$A$1:$P$1,0))&amp;""),"")</f>
        <v/>
      </c>
      <c r="Z372" s="23">
        <f>IFERROR(TRIM(INDEX($A372:$P372,MATCH(Settings!$B$15,$A$1:$P$1,0))&amp;""),"")</f>
        <v/>
      </c>
      <c r="AA372" s="24">
        <f>IFERROR(IF(TRIM(INDEX($A372:$P372,MATCH(Settings!$B$13,$A$1:$P$1,0))&amp;"")="","",VALUE(TRIM(INDEX($A372:$P372,MATCH(Settings!$B$13,$A$1:$P$1,0))&amp;""))),"")</f>
        <v/>
      </c>
      <c r="AB372" s="24">
        <f>IF(NOT(ISNUMBER($AA372)),"",IF(TRIM($R372&amp;"")="Yes",$AA372,0))</f>
        <v/>
      </c>
      <c r="AC372" s="25">
        <f>IF(OR(NOT(ISNUMBER($AB372)),NOT(ISNUMBER(Settings!$D$2))),"",$AB372*Settings!$D$2)</f>
        <v/>
      </c>
      <c r="AD372" s="23">
        <f>IF(AND($AE372="",IFERROR(TRIM(INDEX($A372:$P372,MATCH(Settings!$B$13,$A$1:$P$1,0))&amp;""),"")=""),"",IF((IF($AE372="","; no name or email","")&amp;IF(IFERROR(TRIM(INDEX($A372:$P372,MATCH(Settings!$B$13,$A$1:$P$1,0))&amp;""),"")="","; no hours",IF(NOT(ISNUMBER($AA372)),"; hours not a number",IF($AA372&lt;=0,"; hours zero or less",IF(AND(ISNUMBER(Settings!$D$3),$AA372&gt;Settings!$D$3),"; over "&amp;Settings!$D$3&amp;" hours",""))))&amp;IF(NOT(ISNUMBER($U372)),"; no date",IF($U372&gt;TODAY(),"; date in the future",""))&amp;IF(AND($AE372&lt;&gt;"",ISNUMBER($U372)),IF(COUNTIFS($AE$2:$AE$1001,$AE372,$U$2:$U$1001,$U372,$Y$2:$Y$1001,$Y372)&gt;1,"; possible duplicate",""),""))="","OK",MID(IF($AE372="","; no name or email","")&amp;IF(IFERROR(TRIM(INDEX($A372:$P372,MATCH(Settings!$B$13,$A$1:$P$1,0))&amp;""),"")="","; no hours",IF(NOT(ISNUMBER($AA372)),"; hours not a number",IF($AA372&lt;=0,"; hours zero or less",IF(AND(ISNUMBER(Settings!$D$3),$AA372&gt;Settings!$D$3),"; over "&amp;Settings!$D$3&amp;" hours",""))))&amp;IF(NOT(ISNUMBER($U372)),"; no date",IF($U372&gt;TODAY(),"; date in the future",""))&amp;IF(AND($AE372&lt;&gt;"",ISNUMBER($U372)),IF(COUNTIFS($AE$2:$AE$1001,$AE372,$U$2:$U$1001,$U372,$Y$2:$Y$1001,$Y372)&gt;1,"; possible duplicate",""),""),3,300)))</f>
        <v/>
      </c>
      <c r="AE372" s="26">
        <f>IF(IFERROR(TRIM(INDEX($A372:$P372,MATCH(Settings!$B$11,$A$1:$P$1,0))&amp;""),"")&lt;&gt;"",LOWER(IFERROR(TRIM(INDEX($A372:$P372,MATCH(Settings!$B$11,$A$1:$P$1,0))&amp;""),"")),LOWER(IFERROR(TRIM(INDEX($A372:$P372,MATCH(Settings!$B$10,$A$1:$P$1,0))&amp;""),"")))</f>
        <v/>
      </c>
      <c r="AF372" s="26">
        <f>IF($AE372="","",IF(COUNTIF($AE$2:$AE372,$AE372)=1,MAX($AF$1:$AF371)+1,""))</f>
        <v/>
      </c>
      <c r="AG372" s="26">
        <f>IF(OR($AE372="",NOT(ISNUMBER($V372))),"",IF(COUNTIFS($AE$2:$AE372,$AE372,$V$2:$V372,$V372)=1,1,0))</f>
        <v/>
      </c>
      <c r="AH372" s="26">
        <f>IF(ISNUMBER($U372),$U372,0)</f>
        <v/>
      </c>
    </row>
    <row r="373">
      <c r="R373" s="27" t="n"/>
      <c r="S373" s="27" t="n"/>
      <c r="U373" s="21">
        <f>IF(ISNUMBER(IFERROR(IF(TRIM(INDEX($A373:$P373,MATCH(Settings!$B$9,$A$1:$P$1,0))&amp;"")="","",IF(ISNUMBER(INDEX($A373:$P373,MATCH(Settings!$B$9,$A$1:$P$1,0))),INT(INDEX($A373:$P373,MATCH(Settings!$B$9,$A$1:$P$1,0))),DATE(VALUE(LEFT(INDEX($A373:$P373,MATCH(Settings!$B$9,$A$1:$P$1,0)),4)),VALUE(MID(INDEX($A373:$P373,MATCH(Settings!$B$9,$A$1:$P$1,0)),6,2)),VALUE(MID(INDEX($A373:$P373,MATCH(Settings!$B$9,$A$1:$P$1,0)),9,2))))),"")),IFERROR(IF(TRIM(INDEX($A373:$P373,MATCH(Settings!$B$9,$A$1:$P$1,0))&amp;"")="","",IF(ISNUMBER(INDEX($A373:$P373,MATCH(Settings!$B$9,$A$1:$P$1,0))),INT(INDEX($A373:$P373,MATCH(Settings!$B$9,$A$1:$P$1,0))),DATE(VALUE(LEFT(INDEX($A373:$P373,MATCH(Settings!$B$9,$A$1:$P$1,0)),4)),VALUE(MID(INDEX($A373:$P373,MATCH(Settings!$B$9,$A$1:$P$1,0)),6,2)),VALUE(MID(INDEX($A373:$P373,MATCH(Settings!$B$9,$A$1:$P$1,0)),9,2))))),""),IFERROR(INT(IFERROR(IF(ISNUMBER(INDEX($A373:$P373,MATCH(Settings!$B$8,$A$1:$P$1,0))),INDEX($A373:$P373,MATCH(Settings!$B$8,$A$1:$P$1,0)),DATE(VALUE(LEFT(IFERROR(TRIM(INDEX($A373:$P373,MATCH(Settings!$B$8,$A$1:$P$1,0))&amp;""),""),4)),VALUE(MID(IFERROR(TRIM(INDEX($A373:$P373,MATCH(Settings!$B$8,$A$1:$P$1,0))&amp;""),""),6,2)),VALUE(MID(IFERROR(TRIM(INDEX($A373:$P373,MATCH(Settings!$B$8,$A$1:$P$1,0))&amp;""),""),9,2)))+TIME(VALUE(MID(IFERROR(TRIM(INDEX($A373:$P373,MATCH(Settings!$B$8,$A$1:$P$1,0))&amp;""),""),12,2)),VALUE(MID(IFERROR(TRIM(INDEX($A373:$P373,MATCH(Settings!$B$8,$A$1:$P$1,0))&amp;""),""),15,2)),VALUE(MID(IFERROR(TRIM(INDEX($A373:$P373,MATCH(Settings!$B$8,$A$1:$P$1,0))&amp;""),""),18,2)))),"")),""))</f>
        <v/>
      </c>
      <c r="V373" s="22">
        <f>IF(ISNUMBER($U373),DATE(YEAR($U373),MONTH($U373),1),"")</f>
        <v/>
      </c>
      <c r="W373" s="23">
        <f>IF(IFERROR(TRIM(INDEX($A373:$P373,MATCH(Settings!$B$10,$A$1:$P$1,0))&amp;""),"")&lt;&gt;"",IFERROR(TRIM(INDEX($A373:$P373,MATCH(Settings!$B$10,$A$1:$P$1,0))&amp;""),""),IFERROR(TRIM(INDEX($A373:$P373,MATCH(Settings!$B$11,$A$1:$P$1,0))&amp;""),""))</f>
        <v/>
      </c>
      <c r="X373" s="23">
        <f>IFERROR(TRIM(INDEX($A373:$P373,MATCH(Settings!$B$11,$A$1:$P$1,0))&amp;""),"")</f>
        <v/>
      </c>
      <c r="Y373" s="23">
        <f>IFERROR(TRIM(INDEX($A373:$P373,MATCH(Settings!$B$12,$A$1:$P$1,0))&amp;""),"")</f>
        <v/>
      </c>
      <c r="Z373" s="23">
        <f>IFERROR(TRIM(INDEX($A373:$P373,MATCH(Settings!$B$15,$A$1:$P$1,0))&amp;""),"")</f>
        <v/>
      </c>
      <c r="AA373" s="24">
        <f>IFERROR(IF(TRIM(INDEX($A373:$P373,MATCH(Settings!$B$13,$A$1:$P$1,0))&amp;"")="","",VALUE(TRIM(INDEX($A373:$P373,MATCH(Settings!$B$13,$A$1:$P$1,0))&amp;""))),"")</f>
        <v/>
      </c>
      <c r="AB373" s="24">
        <f>IF(NOT(ISNUMBER($AA373)),"",IF(TRIM($R373&amp;"")="Yes",$AA373,0))</f>
        <v/>
      </c>
      <c r="AC373" s="25">
        <f>IF(OR(NOT(ISNUMBER($AB373)),NOT(ISNUMBER(Settings!$D$2))),"",$AB373*Settings!$D$2)</f>
        <v/>
      </c>
      <c r="AD373" s="23">
        <f>IF(AND($AE373="",IFERROR(TRIM(INDEX($A373:$P373,MATCH(Settings!$B$13,$A$1:$P$1,0))&amp;""),"")=""),"",IF((IF($AE373="","; no name or email","")&amp;IF(IFERROR(TRIM(INDEX($A373:$P373,MATCH(Settings!$B$13,$A$1:$P$1,0))&amp;""),"")="","; no hours",IF(NOT(ISNUMBER($AA373)),"; hours not a number",IF($AA373&lt;=0,"; hours zero or less",IF(AND(ISNUMBER(Settings!$D$3),$AA373&gt;Settings!$D$3),"; over "&amp;Settings!$D$3&amp;" hours",""))))&amp;IF(NOT(ISNUMBER($U373)),"; no date",IF($U373&gt;TODAY(),"; date in the future",""))&amp;IF(AND($AE373&lt;&gt;"",ISNUMBER($U373)),IF(COUNTIFS($AE$2:$AE$1001,$AE373,$U$2:$U$1001,$U373,$Y$2:$Y$1001,$Y373)&gt;1,"; possible duplicate",""),""))="","OK",MID(IF($AE373="","; no name or email","")&amp;IF(IFERROR(TRIM(INDEX($A373:$P373,MATCH(Settings!$B$13,$A$1:$P$1,0))&amp;""),"")="","; no hours",IF(NOT(ISNUMBER($AA373)),"; hours not a number",IF($AA373&lt;=0,"; hours zero or less",IF(AND(ISNUMBER(Settings!$D$3),$AA373&gt;Settings!$D$3),"; over "&amp;Settings!$D$3&amp;" hours",""))))&amp;IF(NOT(ISNUMBER($U373)),"; no date",IF($U373&gt;TODAY(),"; date in the future",""))&amp;IF(AND($AE373&lt;&gt;"",ISNUMBER($U373)),IF(COUNTIFS($AE$2:$AE$1001,$AE373,$U$2:$U$1001,$U373,$Y$2:$Y$1001,$Y373)&gt;1,"; possible duplicate",""),""),3,300)))</f>
        <v/>
      </c>
      <c r="AE373" s="26">
        <f>IF(IFERROR(TRIM(INDEX($A373:$P373,MATCH(Settings!$B$11,$A$1:$P$1,0))&amp;""),"")&lt;&gt;"",LOWER(IFERROR(TRIM(INDEX($A373:$P373,MATCH(Settings!$B$11,$A$1:$P$1,0))&amp;""),"")),LOWER(IFERROR(TRIM(INDEX($A373:$P373,MATCH(Settings!$B$10,$A$1:$P$1,0))&amp;""),"")))</f>
        <v/>
      </c>
      <c r="AF373" s="26">
        <f>IF($AE373="","",IF(COUNTIF($AE$2:$AE373,$AE373)=1,MAX($AF$1:$AF372)+1,""))</f>
        <v/>
      </c>
      <c r="AG373" s="26">
        <f>IF(OR($AE373="",NOT(ISNUMBER($V373))),"",IF(COUNTIFS($AE$2:$AE373,$AE373,$V$2:$V373,$V373)=1,1,0))</f>
        <v/>
      </c>
      <c r="AH373" s="26">
        <f>IF(ISNUMBER($U373),$U373,0)</f>
        <v/>
      </c>
    </row>
    <row r="374">
      <c r="R374" s="27" t="n"/>
      <c r="S374" s="27" t="n"/>
      <c r="U374" s="21">
        <f>IF(ISNUMBER(IFERROR(IF(TRIM(INDEX($A374:$P374,MATCH(Settings!$B$9,$A$1:$P$1,0))&amp;"")="","",IF(ISNUMBER(INDEX($A374:$P374,MATCH(Settings!$B$9,$A$1:$P$1,0))),INT(INDEX($A374:$P374,MATCH(Settings!$B$9,$A$1:$P$1,0))),DATE(VALUE(LEFT(INDEX($A374:$P374,MATCH(Settings!$B$9,$A$1:$P$1,0)),4)),VALUE(MID(INDEX($A374:$P374,MATCH(Settings!$B$9,$A$1:$P$1,0)),6,2)),VALUE(MID(INDEX($A374:$P374,MATCH(Settings!$B$9,$A$1:$P$1,0)),9,2))))),"")),IFERROR(IF(TRIM(INDEX($A374:$P374,MATCH(Settings!$B$9,$A$1:$P$1,0))&amp;"")="","",IF(ISNUMBER(INDEX($A374:$P374,MATCH(Settings!$B$9,$A$1:$P$1,0))),INT(INDEX($A374:$P374,MATCH(Settings!$B$9,$A$1:$P$1,0))),DATE(VALUE(LEFT(INDEX($A374:$P374,MATCH(Settings!$B$9,$A$1:$P$1,0)),4)),VALUE(MID(INDEX($A374:$P374,MATCH(Settings!$B$9,$A$1:$P$1,0)),6,2)),VALUE(MID(INDEX($A374:$P374,MATCH(Settings!$B$9,$A$1:$P$1,0)),9,2))))),""),IFERROR(INT(IFERROR(IF(ISNUMBER(INDEX($A374:$P374,MATCH(Settings!$B$8,$A$1:$P$1,0))),INDEX($A374:$P374,MATCH(Settings!$B$8,$A$1:$P$1,0)),DATE(VALUE(LEFT(IFERROR(TRIM(INDEX($A374:$P374,MATCH(Settings!$B$8,$A$1:$P$1,0))&amp;""),""),4)),VALUE(MID(IFERROR(TRIM(INDEX($A374:$P374,MATCH(Settings!$B$8,$A$1:$P$1,0))&amp;""),""),6,2)),VALUE(MID(IFERROR(TRIM(INDEX($A374:$P374,MATCH(Settings!$B$8,$A$1:$P$1,0))&amp;""),""),9,2)))+TIME(VALUE(MID(IFERROR(TRIM(INDEX($A374:$P374,MATCH(Settings!$B$8,$A$1:$P$1,0))&amp;""),""),12,2)),VALUE(MID(IFERROR(TRIM(INDEX($A374:$P374,MATCH(Settings!$B$8,$A$1:$P$1,0))&amp;""),""),15,2)),VALUE(MID(IFERROR(TRIM(INDEX($A374:$P374,MATCH(Settings!$B$8,$A$1:$P$1,0))&amp;""),""),18,2)))),"")),""))</f>
        <v/>
      </c>
      <c r="V374" s="22">
        <f>IF(ISNUMBER($U374),DATE(YEAR($U374),MONTH($U374),1),"")</f>
        <v/>
      </c>
      <c r="W374" s="23">
        <f>IF(IFERROR(TRIM(INDEX($A374:$P374,MATCH(Settings!$B$10,$A$1:$P$1,0))&amp;""),"")&lt;&gt;"",IFERROR(TRIM(INDEX($A374:$P374,MATCH(Settings!$B$10,$A$1:$P$1,0))&amp;""),""),IFERROR(TRIM(INDEX($A374:$P374,MATCH(Settings!$B$11,$A$1:$P$1,0))&amp;""),""))</f>
        <v/>
      </c>
      <c r="X374" s="23">
        <f>IFERROR(TRIM(INDEX($A374:$P374,MATCH(Settings!$B$11,$A$1:$P$1,0))&amp;""),"")</f>
        <v/>
      </c>
      <c r="Y374" s="23">
        <f>IFERROR(TRIM(INDEX($A374:$P374,MATCH(Settings!$B$12,$A$1:$P$1,0))&amp;""),"")</f>
        <v/>
      </c>
      <c r="Z374" s="23">
        <f>IFERROR(TRIM(INDEX($A374:$P374,MATCH(Settings!$B$15,$A$1:$P$1,0))&amp;""),"")</f>
        <v/>
      </c>
      <c r="AA374" s="24">
        <f>IFERROR(IF(TRIM(INDEX($A374:$P374,MATCH(Settings!$B$13,$A$1:$P$1,0))&amp;"")="","",VALUE(TRIM(INDEX($A374:$P374,MATCH(Settings!$B$13,$A$1:$P$1,0))&amp;""))),"")</f>
        <v/>
      </c>
      <c r="AB374" s="24">
        <f>IF(NOT(ISNUMBER($AA374)),"",IF(TRIM($R374&amp;"")="Yes",$AA374,0))</f>
        <v/>
      </c>
      <c r="AC374" s="25">
        <f>IF(OR(NOT(ISNUMBER($AB374)),NOT(ISNUMBER(Settings!$D$2))),"",$AB374*Settings!$D$2)</f>
        <v/>
      </c>
      <c r="AD374" s="23">
        <f>IF(AND($AE374="",IFERROR(TRIM(INDEX($A374:$P374,MATCH(Settings!$B$13,$A$1:$P$1,0))&amp;""),"")=""),"",IF((IF($AE374="","; no name or email","")&amp;IF(IFERROR(TRIM(INDEX($A374:$P374,MATCH(Settings!$B$13,$A$1:$P$1,0))&amp;""),"")="","; no hours",IF(NOT(ISNUMBER($AA374)),"; hours not a number",IF($AA374&lt;=0,"; hours zero or less",IF(AND(ISNUMBER(Settings!$D$3),$AA374&gt;Settings!$D$3),"; over "&amp;Settings!$D$3&amp;" hours",""))))&amp;IF(NOT(ISNUMBER($U374)),"; no date",IF($U374&gt;TODAY(),"; date in the future",""))&amp;IF(AND($AE374&lt;&gt;"",ISNUMBER($U374)),IF(COUNTIFS($AE$2:$AE$1001,$AE374,$U$2:$U$1001,$U374,$Y$2:$Y$1001,$Y374)&gt;1,"; possible duplicate",""),""))="","OK",MID(IF($AE374="","; no name or email","")&amp;IF(IFERROR(TRIM(INDEX($A374:$P374,MATCH(Settings!$B$13,$A$1:$P$1,0))&amp;""),"")="","; no hours",IF(NOT(ISNUMBER($AA374)),"; hours not a number",IF($AA374&lt;=0,"; hours zero or less",IF(AND(ISNUMBER(Settings!$D$3),$AA374&gt;Settings!$D$3),"; over "&amp;Settings!$D$3&amp;" hours",""))))&amp;IF(NOT(ISNUMBER($U374)),"; no date",IF($U374&gt;TODAY(),"; date in the future",""))&amp;IF(AND($AE374&lt;&gt;"",ISNUMBER($U374)),IF(COUNTIFS($AE$2:$AE$1001,$AE374,$U$2:$U$1001,$U374,$Y$2:$Y$1001,$Y374)&gt;1,"; possible duplicate",""),""),3,300)))</f>
        <v/>
      </c>
      <c r="AE374" s="26">
        <f>IF(IFERROR(TRIM(INDEX($A374:$P374,MATCH(Settings!$B$11,$A$1:$P$1,0))&amp;""),"")&lt;&gt;"",LOWER(IFERROR(TRIM(INDEX($A374:$P374,MATCH(Settings!$B$11,$A$1:$P$1,0))&amp;""),"")),LOWER(IFERROR(TRIM(INDEX($A374:$P374,MATCH(Settings!$B$10,$A$1:$P$1,0))&amp;""),"")))</f>
        <v/>
      </c>
      <c r="AF374" s="26">
        <f>IF($AE374="","",IF(COUNTIF($AE$2:$AE374,$AE374)=1,MAX($AF$1:$AF373)+1,""))</f>
        <v/>
      </c>
      <c r="AG374" s="26">
        <f>IF(OR($AE374="",NOT(ISNUMBER($V374))),"",IF(COUNTIFS($AE$2:$AE374,$AE374,$V$2:$V374,$V374)=1,1,0))</f>
        <v/>
      </c>
      <c r="AH374" s="26">
        <f>IF(ISNUMBER($U374),$U374,0)</f>
        <v/>
      </c>
    </row>
    <row r="375">
      <c r="R375" s="27" t="n"/>
      <c r="S375" s="27" t="n"/>
      <c r="U375" s="21">
        <f>IF(ISNUMBER(IFERROR(IF(TRIM(INDEX($A375:$P375,MATCH(Settings!$B$9,$A$1:$P$1,0))&amp;"")="","",IF(ISNUMBER(INDEX($A375:$P375,MATCH(Settings!$B$9,$A$1:$P$1,0))),INT(INDEX($A375:$P375,MATCH(Settings!$B$9,$A$1:$P$1,0))),DATE(VALUE(LEFT(INDEX($A375:$P375,MATCH(Settings!$B$9,$A$1:$P$1,0)),4)),VALUE(MID(INDEX($A375:$P375,MATCH(Settings!$B$9,$A$1:$P$1,0)),6,2)),VALUE(MID(INDEX($A375:$P375,MATCH(Settings!$B$9,$A$1:$P$1,0)),9,2))))),"")),IFERROR(IF(TRIM(INDEX($A375:$P375,MATCH(Settings!$B$9,$A$1:$P$1,0))&amp;"")="","",IF(ISNUMBER(INDEX($A375:$P375,MATCH(Settings!$B$9,$A$1:$P$1,0))),INT(INDEX($A375:$P375,MATCH(Settings!$B$9,$A$1:$P$1,0))),DATE(VALUE(LEFT(INDEX($A375:$P375,MATCH(Settings!$B$9,$A$1:$P$1,0)),4)),VALUE(MID(INDEX($A375:$P375,MATCH(Settings!$B$9,$A$1:$P$1,0)),6,2)),VALUE(MID(INDEX($A375:$P375,MATCH(Settings!$B$9,$A$1:$P$1,0)),9,2))))),""),IFERROR(INT(IFERROR(IF(ISNUMBER(INDEX($A375:$P375,MATCH(Settings!$B$8,$A$1:$P$1,0))),INDEX($A375:$P375,MATCH(Settings!$B$8,$A$1:$P$1,0)),DATE(VALUE(LEFT(IFERROR(TRIM(INDEX($A375:$P375,MATCH(Settings!$B$8,$A$1:$P$1,0))&amp;""),""),4)),VALUE(MID(IFERROR(TRIM(INDEX($A375:$P375,MATCH(Settings!$B$8,$A$1:$P$1,0))&amp;""),""),6,2)),VALUE(MID(IFERROR(TRIM(INDEX($A375:$P375,MATCH(Settings!$B$8,$A$1:$P$1,0))&amp;""),""),9,2)))+TIME(VALUE(MID(IFERROR(TRIM(INDEX($A375:$P375,MATCH(Settings!$B$8,$A$1:$P$1,0))&amp;""),""),12,2)),VALUE(MID(IFERROR(TRIM(INDEX($A375:$P375,MATCH(Settings!$B$8,$A$1:$P$1,0))&amp;""),""),15,2)),VALUE(MID(IFERROR(TRIM(INDEX($A375:$P375,MATCH(Settings!$B$8,$A$1:$P$1,0))&amp;""),""),18,2)))),"")),""))</f>
        <v/>
      </c>
      <c r="V375" s="22">
        <f>IF(ISNUMBER($U375),DATE(YEAR($U375),MONTH($U375),1),"")</f>
        <v/>
      </c>
      <c r="W375" s="23">
        <f>IF(IFERROR(TRIM(INDEX($A375:$P375,MATCH(Settings!$B$10,$A$1:$P$1,0))&amp;""),"")&lt;&gt;"",IFERROR(TRIM(INDEX($A375:$P375,MATCH(Settings!$B$10,$A$1:$P$1,0))&amp;""),""),IFERROR(TRIM(INDEX($A375:$P375,MATCH(Settings!$B$11,$A$1:$P$1,0))&amp;""),""))</f>
        <v/>
      </c>
      <c r="X375" s="23">
        <f>IFERROR(TRIM(INDEX($A375:$P375,MATCH(Settings!$B$11,$A$1:$P$1,0))&amp;""),"")</f>
        <v/>
      </c>
      <c r="Y375" s="23">
        <f>IFERROR(TRIM(INDEX($A375:$P375,MATCH(Settings!$B$12,$A$1:$P$1,0))&amp;""),"")</f>
        <v/>
      </c>
      <c r="Z375" s="23">
        <f>IFERROR(TRIM(INDEX($A375:$P375,MATCH(Settings!$B$15,$A$1:$P$1,0))&amp;""),"")</f>
        <v/>
      </c>
      <c r="AA375" s="24">
        <f>IFERROR(IF(TRIM(INDEX($A375:$P375,MATCH(Settings!$B$13,$A$1:$P$1,0))&amp;"")="","",VALUE(TRIM(INDEX($A375:$P375,MATCH(Settings!$B$13,$A$1:$P$1,0))&amp;""))),"")</f>
        <v/>
      </c>
      <c r="AB375" s="24">
        <f>IF(NOT(ISNUMBER($AA375)),"",IF(TRIM($R375&amp;"")="Yes",$AA375,0))</f>
        <v/>
      </c>
      <c r="AC375" s="25">
        <f>IF(OR(NOT(ISNUMBER($AB375)),NOT(ISNUMBER(Settings!$D$2))),"",$AB375*Settings!$D$2)</f>
        <v/>
      </c>
      <c r="AD375" s="23">
        <f>IF(AND($AE375="",IFERROR(TRIM(INDEX($A375:$P375,MATCH(Settings!$B$13,$A$1:$P$1,0))&amp;""),"")=""),"",IF((IF($AE375="","; no name or email","")&amp;IF(IFERROR(TRIM(INDEX($A375:$P375,MATCH(Settings!$B$13,$A$1:$P$1,0))&amp;""),"")="","; no hours",IF(NOT(ISNUMBER($AA375)),"; hours not a number",IF($AA375&lt;=0,"; hours zero or less",IF(AND(ISNUMBER(Settings!$D$3),$AA375&gt;Settings!$D$3),"; over "&amp;Settings!$D$3&amp;" hours",""))))&amp;IF(NOT(ISNUMBER($U375)),"; no date",IF($U375&gt;TODAY(),"; date in the future",""))&amp;IF(AND($AE375&lt;&gt;"",ISNUMBER($U375)),IF(COUNTIFS($AE$2:$AE$1001,$AE375,$U$2:$U$1001,$U375,$Y$2:$Y$1001,$Y375)&gt;1,"; possible duplicate",""),""))="","OK",MID(IF($AE375="","; no name or email","")&amp;IF(IFERROR(TRIM(INDEX($A375:$P375,MATCH(Settings!$B$13,$A$1:$P$1,0))&amp;""),"")="","; no hours",IF(NOT(ISNUMBER($AA375)),"; hours not a number",IF($AA375&lt;=0,"; hours zero or less",IF(AND(ISNUMBER(Settings!$D$3),$AA375&gt;Settings!$D$3),"; over "&amp;Settings!$D$3&amp;" hours",""))))&amp;IF(NOT(ISNUMBER($U375)),"; no date",IF($U375&gt;TODAY(),"; date in the future",""))&amp;IF(AND($AE375&lt;&gt;"",ISNUMBER($U375)),IF(COUNTIFS($AE$2:$AE$1001,$AE375,$U$2:$U$1001,$U375,$Y$2:$Y$1001,$Y375)&gt;1,"; possible duplicate",""),""),3,300)))</f>
        <v/>
      </c>
      <c r="AE375" s="26">
        <f>IF(IFERROR(TRIM(INDEX($A375:$P375,MATCH(Settings!$B$11,$A$1:$P$1,0))&amp;""),"")&lt;&gt;"",LOWER(IFERROR(TRIM(INDEX($A375:$P375,MATCH(Settings!$B$11,$A$1:$P$1,0))&amp;""),"")),LOWER(IFERROR(TRIM(INDEX($A375:$P375,MATCH(Settings!$B$10,$A$1:$P$1,0))&amp;""),"")))</f>
        <v/>
      </c>
      <c r="AF375" s="26">
        <f>IF($AE375="","",IF(COUNTIF($AE$2:$AE375,$AE375)=1,MAX($AF$1:$AF374)+1,""))</f>
        <v/>
      </c>
      <c r="AG375" s="26">
        <f>IF(OR($AE375="",NOT(ISNUMBER($V375))),"",IF(COUNTIFS($AE$2:$AE375,$AE375,$V$2:$V375,$V375)=1,1,0))</f>
        <v/>
      </c>
      <c r="AH375" s="26">
        <f>IF(ISNUMBER($U375),$U375,0)</f>
        <v/>
      </c>
    </row>
    <row r="376">
      <c r="R376" s="27" t="n"/>
      <c r="S376" s="27" t="n"/>
      <c r="U376" s="21">
        <f>IF(ISNUMBER(IFERROR(IF(TRIM(INDEX($A376:$P376,MATCH(Settings!$B$9,$A$1:$P$1,0))&amp;"")="","",IF(ISNUMBER(INDEX($A376:$P376,MATCH(Settings!$B$9,$A$1:$P$1,0))),INT(INDEX($A376:$P376,MATCH(Settings!$B$9,$A$1:$P$1,0))),DATE(VALUE(LEFT(INDEX($A376:$P376,MATCH(Settings!$B$9,$A$1:$P$1,0)),4)),VALUE(MID(INDEX($A376:$P376,MATCH(Settings!$B$9,$A$1:$P$1,0)),6,2)),VALUE(MID(INDEX($A376:$P376,MATCH(Settings!$B$9,$A$1:$P$1,0)),9,2))))),"")),IFERROR(IF(TRIM(INDEX($A376:$P376,MATCH(Settings!$B$9,$A$1:$P$1,0))&amp;"")="","",IF(ISNUMBER(INDEX($A376:$P376,MATCH(Settings!$B$9,$A$1:$P$1,0))),INT(INDEX($A376:$P376,MATCH(Settings!$B$9,$A$1:$P$1,0))),DATE(VALUE(LEFT(INDEX($A376:$P376,MATCH(Settings!$B$9,$A$1:$P$1,0)),4)),VALUE(MID(INDEX($A376:$P376,MATCH(Settings!$B$9,$A$1:$P$1,0)),6,2)),VALUE(MID(INDEX($A376:$P376,MATCH(Settings!$B$9,$A$1:$P$1,0)),9,2))))),""),IFERROR(INT(IFERROR(IF(ISNUMBER(INDEX($A376:$P376,MATCH(Settings!$B$8,$A$1:$P$1,0))),INDEX($A376:$P376,MATCH(Settings!$B$8,$A$1:$P$1,0)),DATE(VALUE(LEFT(IFERROR(TRIM(INDEX($A376:$P376,MATCH(Settings!$B$8,$A$1:$P$1,0))&amp;""),""),4)),VALUE(MID(IFERROR(TRIM(INDEX($A376:$P376,MATCH(Settings!$B$8,$A$1:$P$1,0))&amp;""),""),6,2)),VALUE(MID(IFERROR(TRIM(INDEX($A376:$P376,MATCH(Settings!$B$8,$A$1:$P$1,0))&amp;""),""),9,2)))+TIME(VALUE(MID(IFERROR(TRIM(INDEX($A376:$P376,MATCH(Settings!$B$8,$A$1:$P$1,0))&amp;""),""),12,2)),VALUE(MID(IFERROR(TRIM(INDEX($A376:$P376,MATCH(Settings!$B$8,$A$1:$P$1,0))&amp;""),""),15,2)),VALUE(MID(IFERROR(TRIM(INDEX($A376:$P376,MATCH(Settings!$B$8,$A$1:$P$1,0))&amp;""),""),18,2)))),"")),""))</f>
        <v/>
      </c>
      <c r="V376" s="22">
        <f>IF(ISNUMBER($U376),DATE(YEAR($U376),MONTH($U376),1),"")</f>
        <v/>
      </c>
      <c r="W376" s="23">
        <f>IF(IFERROR(TRIM(INDEX($A376:$P376,MATCH(Settings!$B$10,$A$1:$P$1,0))&amp;""),"")&lt;&gt;"",IFERROR(TRIM(INDEX($A376:$P376,MATCH(Settings!$B$10,$A$1:$P$1,0))&amp;""),""),IFERROR(TRIM(INDEX($A376:$P376,MATCH(Settings!$B$11,$A$1:$P$1,0))&amp;""),""))</f>
        <v/>
      </c>
      <c r="X376" s="23">
        <f>IFERROR(TRIM(INDEX($A376:$P376,MATCH(Settings!$B$11,$A$1:$P$1,0))&amp;""),"")</f>
        <v/>
      </c>
      <c r="Y376" s="23">
        <f>IFERROR(TRIM(INDEX($A376:$P376,MATCH(Settings!$B$12,$A$1:$P$1,0))&amp;""),"")</f>
        <v/>
      </c>
      <c r="Z376" s="23">
        <f>IFERROR(TRIM(INDEX($A376:$P376,MATCH(Settings!$B$15,$A$1:$P$1,0))&amp;""),"")</f>
        <v/>
      </c>
      <c r="AA376" s="24">
        <f>IFERROR(IF(TRIM(INDEX($A376:$P376,MATCH(Settings!$B$13,$A$1:$P$1,0))&amp;"")="","",VALUE(TRIM(INDEX($A376:$P376,MATCH(Settings!$B$13,$A$1:$P$1,0))&amp;""))),"")</f>
        <v/>
      </c>
      <c r="AB376" s="24">
        <f>IF(NOT(ISNUMBER($AA376)),"",IF(TRIM($R376&amp;"")="Yes",$AA376,0))</f>
        <v/>
      </c>
      <c r="AC376" s="25">
        <f>IF(OR(NOT(ISNUMBER($AB376)),NOT(ISNUMBER(Settings!$D$2))),"",$AB376*Settings!$D$2)</f>
        <v/>
      </c>
      <c r="AD376" s="23">
        <f>IF(AND($AE376="",IFERROR(TRIM(INDEX($A376:$P376,MATCH(Settings!$B$13,$A$1:$P$1,0))&amp;""),"")=""),"",IF((IF($AE376="","; no name or email","")&amp;IF(IFERROR(TRIM(INDEX($A376:$P376,MATCH(Settings!$B$13,$A$1:$P$1,0))&amp;""),"")="","; no hours",IF(NOT(ISNUMBER($AA376)),"; hours not a number",IF($AA376&lt;=0,"; hours zero or less",IF(AND(ISNUMBER(Settings!$D$3),$AA376&gt;Settings!$D$3),"; over "&amp;Settings!$D$3&amp;" hours",""))))&amp;IF(NOT(ISNUMBER($U376)),"; no date",IF($U376&gt;TODAY(),"; date in the future",""))&amp;IF(AND($AE376&lt;&gt;"",ISNUMBER($U376)),IF(COUNTIFS($AE$2:$AE$1001,$AE376,$U$2:$U$1001,$U376,$Y$2:$Y$1001,$Y376)&gt;1,"; possible duplicate",""),""))="","OK",MID(IF($AE376="","; no name or email","")&amp;IF(IFERROR(TRIM(INDEX($A376:$P376,MATCH(Settings!$B$13,$A$1:$P$1,0))&amp;""),"")="","; no hours",IF(NOT(ISNUMBER($AA376)),"; hours not a number",IF($AA376&lt;=0,"; hours zero or less",IF(AND(ISNUMBER(Settings!$D$3),$AA376&gt;Settings!$D$3),"; over "&amp;Settings!$D$3&amp;" hours",""))))&amp;IF(NOT(ISNUMBER($U376)),"; no date",IF($U376&gt;TODAY(),"; date in the future",""))&amp;IF(AND($AE376&lt;&gt;"",ISNUMBER($U376)),IF(COUNTIFS($AE$2:$AE$1001,$AE376,$U$2:$U$1001,$U376,$Y$2:$Y$1001,$Y376)&gt;1,"; possible duplicate",""),""),3,300)))</f>
        <v/>
      </c>
      <c r="AE376" s="26">
        <f>IF(IFERROR(TRIM(INDEX($A376:$P376,MATCH(Settings!$B$11,$A$1:$P$1,0))&amp;""),"")&lt;&gt;"",LOWER(IFERROR(TRIM(INDEX($A376:$P376,MATCH(Settings!$B$11,$A$1:$P$1,0))&amp;""),"")),LOWER(IFERROR(TRIM(INDEX($A376:$P376,MATCH(Settings!$B$10,$A$1:$P$1,0))&amp;""),"")))</f>
        <v/>
      </c>
      <c r="AF376" s="26">
        <f>IF($AE376="","",IF(COUNTIF($AE$2:$AE376,$AE376)=1,MAX($AF$1:$AF375)+1,""))</f>
        <v/>
      </c>
      <c r="AG376" s="26">
        <f>IF(OR($AE376="",NOT(ISNUMBER($V376))),"",IF(COUNTIFS($AE$2:$AE376,$AE376,$V$2:$V376,$V376)=1,1,0))</f>
        <v/>
      </c>
      <c r="AH376" s="26">
        <f>IF(ISNUMBER($U376),$U376,0)</f>
        <v/>
      </c>
    </row>
    <row r="377">
      <c r="R377" s="27" t="n"/>
      <c r="S377" s="27" t="n"/>
      <c r="U377" s="21">
        <f>IF(ISNUMBER(IFERROR(IF(TRIM(INDEX($A377:$P377,MATCH(Settings!$B$9,$A$1:$P$1,0))&amp;"")="","",IF(ISNUMBER(INDEX($A377:$P377,MATCH(Settings!$B$9,$A$1:$P$1,0))),INT(INDEX($A377:$P377,MATCH(Settings!$B$9,$A$1:$P$1,0))),DATE(VALUE(LEFT(INDEX($A377:$P377,MATCH(Settings!$B$9,$A$1:$P$1,0)),4)),VALUE(MID(INDEX($A377:$P377,MATCH(Settings!$B$9,$A$1:$P$1,0)),6,2)),VALUE(MID(INDEX($A377:$P377,MATCH(Settings!$B$9,$A$1:$P$1,0)),9,2))))),"")),IFERROR(IF(TRIM(INDEX($A377:$P377,MATCH(Settings!$B$9,$A$1:$P$1,0))&amp;"")="","",IF(ISNUMBER(INDEX($A377:$P377,MATCH(Settings!$B$9,$A$1:$P$1,0))),INT(INDEX($A377:$P377,MATCH(Settings!$B$9,$A$1:$P$1,0))),DATE(VALUE(LEFT(INDEX($A377:$P377,MATCH(Settings!$B$9,$A$1:$P$1,0)),4)),VALUE(MID(INDEX($A377:$P377,MATCH(Settings!$B$9,$A$1:$P$1,0)),6,2)),VALUE(MID(INDEX($A377:$P377,MATCH(Settings!$B$9,$A$1:$P$1,0)),9,2))))),""),IFERROR(INT(IFERROR(IF(ISNUMBER(INDEX($A377:$P377,MATCH(Settings!$B$8,$A$1:$P$1,0))),INDEX($A377:$P377,MATCH(Settings!$B$8,$A$1:$P$1,0)),DATE(VALUE(LEFT(IFERROR(TRIM(INDEX($A377:$P377,MATCH(Settings!$B$8,$A$1:$P$1,0))&amp;""),""),4)),VALUE(MID(IFERROR(TRIM(INDEX($A377:$P377,MATCH(Settings!$B$8,$A$1:$P$1,0))&amp;""),""),6,2)),VALUE(MID(IFERROR(TRIM(INDEX($A377:$P377,MATCH(Settings!$B$8,$A$1:$P$1,0))&amp;""),""),9,2)))+TIME(VALUE(MID(IFERROR(TRIM(INDEX($A377:$P377,MATCH(Settings!$B$8,$A$1:$P$1,0))&amp;""),""),12,2)),VALUE(MID(IFERROR(TRIM(INDEX($A377:$P377,MATCH(Settings!$B$8,$A$1:$P$1,0))&amp;""),""),15,2)),VALUE(MID(IFERROR(TRIM(INDEX($A377:$P377,MATCH(Settings!$B$8,$A$1:$P$1,0))&amp;""),""),18,2)))),"")),""))</f>
        <v/>
      </c>
      <c r="V377" s="22">
        <f>IF(ISNUMBER($U377),DATE(YEAR($U377),MONTH($U377),1),"")</f>
        <v/>
      </c>
      <c r="W377" s="23">
        <f>IF(IFERROR(TRIM(INDEX($A377:$P377,MATCH(Settings!$B$10,$A$1:$P$1,0))&amp;""),"")&lt;&gt;"",IFERROR(TRIM(INDEX($A377:$P377,MATCH(Settings!$B$10,$A$1:$P$1,0))&amp;""),""),IFERROR(TRIM(INDEX($A377:$P377,MATCH(Settings!$B$11,$A$1:$P$1,0))&amp;""),""))</f>
        <v/>
      </c>
      <c r="X377" s="23">
        <f>IFERROR(TRIM(INDEX($A377:$P377,MATCH(Settings!$B$11,$A$1:$P$1,0))&amp;""),"")</f>
        <v/>
      </c>
      <c r="Y377" s="23">
        <f>IFERROR(TRIM(INDEX($A377:$P377,MATCH(Settings!$B$12,$A$1:$P$1,0))&amp;""),"")</f>
        <v/>
      </c>
      <c r="Z377" s="23">
        <f>IFERROR(TRIM(INDEX($A377:$P377,MATCH(Settings!$B$15,$A$1:$P$1,0))&amp;""),"")</f>
        <v/>
      </c>
      <c r="AA377" s="24">
        <f>IFERROR(IF(TRIM(INDEX($A377:$P377,MATCH(Settings!$B$13,$A$1:$P$1,0))&amp;"")="","",VALUE(TRIM(INDEX($A377:$P377,MATCH(Settings!$B$13,$A$1:$P$1,0))&amp;""))),"")</f>
        <v/>
      </c>
      <c r="AB377" s="24">
        <f>IF(NOT(ISNUMBER($AA377)),"",IF(TRIM($R377&amp;"")="Yes",$AA377,0))</f>
        <v/>
      </c>
      <c r="AC377" s="25">
        <f>IF(OR(NOT(ISNUMBER($AB377)),NOT(ISNUMBER(Settings!$D$2))),"",$AB377*Settings!$D$2)</f>
        <v/>
      </c>
      <c r="AD377" s="23">
        <f>IF(AND($AE377="",IFERROR(TRIM(INDEX($A377:$P377,MATCH(Settings!$B$13,$A$1:$P$1,0))&amp;""),"")=""),"",IF((IF($AE377="","; no name or email","")&amp;IF(IFERROR(TRIM(INDEX($A377:$P377,MATCH(Settings!$B$13,$A$1:$P$1,0))&amp;""),"")="","; no hours",IF(NOT(ISNUMBER($AA377)),"; hours not a number",IF($AA377&lt;=0,"; hours zero or less",IF(AND(ISNUMBER(Settings!$D$3),$AA377&gt;Settings!$D$3),"; over "&amp;Settings!$D$3&amp;" hours",""))))&amp;IF(NOT(ISNUMBER($U377)),"; no date",IF($U377&gt;TODAY(),"; date in the future",""))&amp;IF(AND($AE377&lt;&gt;"",ISNUMBER($U377)),IF(COUNTIFS($AE$2:$AE$1001,$AE377,$U$2:$U$1001,$U377,$Y$2:$Y$1001,$Y377)&gt;1,"; possible duplicate",""),""))="","OK",MID(IF($AE377="","; no name or email","")&amp;IF(IFERROR(TRIM(INDEX($A377:$P377,MATCH(Settings!$B$13,$A$1:$P$1,0))&amp;""),"")="","; no hours",IF(NOT(ISNUMBER($AA377)),"; hours not a number",IF($AA377&lt;=0,"; hours zero or less",IF(AND(ISNUMBER(Settings!$D$3),$AA377&gt;Settings!$D$3),"; over "&amp;Settings!$D$3&amp;" hours",""))))&amp;IF(NOT(ISNUMBER($U377)),"; no date",IF($U377&gt;TODAY(),"; date in the future",""))&amp;IF(AND($AE377&lt;&gt;"",ISNUMBER($U377)),IF(COUNTIFS($AE$2:$AE$1001,$AE377,$U$2:$U$1001,$U377,$Y$2:$Y$1001,$Y377)&gt;1,"; possible duplicate",""),""),3,300)))</f>
        <v/>
      </c>
      <c r="AE377" s="26">
        <f>IF(IFERROR(TRIM(INDEX($A377:$P377,MATCH(Settings!$B$11,$A$1:$P$1,0))&amp;""),"")&lt;&gt;"",LOWER(IFERROR(TRIM(INDEX($A377:$P377,MATCH(Settings!$B$11,$A$1:$P$1,0))&amp;""),"")),LOWER(IFERROR(TRIM(INDEX($A377:$P377,MATCH(Settings!$B$10,$A$1:$P$1,0))&amp;""),"")))</f>
        <v/>
      </c>
      <c r="AF377" s="26">
        <f>IF($AE377="","",IF(COUNTIF($AE$2:$AE377,$AE377)=1,MAX($AF$1:$AF376)+1,""))</f>
        <v/>
      </c>
      <c r="AG377" s="26">
        <f>IF(OR($AE377="",NOT(ISNUMBER($V377))),"",IF(COUNTIFS($AE$2:$AE377,$AE377,$V$2:$V377,$V377)=1,1,0))</f>
        <v/>
      </c>
      <c r="AH377" s="26">
        <f>IF(ISNUMBER($U377),$U377,0)</f>
        <v/>
      </c>
    </row>
    <row r="378">
      <c r="R378" s="27" t="n"/>
      <c r="S378" s="27" t="n"/>
      <c r="U378" s="21">
        <f>IF(ISNUMBER(IFERROR(IF(TRIM(INDEX($A378:$P378,MATCH(Settings!$B$9,$A$1:$P$1,0))&amp;"")="","",IF(ISNUMBER(INDEX($A378:$P378,MATCH(Settings!$B$9,$A$1:$P$1,0))),INT(INDEX($A378:$P378,MATCH(Settings!$B$9,$A$1:$P$1,0))),DATE(VALUE(LEFT(INDEX($A378:$P378,MATCH(Settings!$B$9,$A$1:$P$1,0)),4)),VALUE(MID(INDEX($A378:$P378,MATCH(Settings!$B$9,$A$1:$P$1,0)),6,2)),VALUE(MID(INDEX($A378:$P378,MATCH(Settings!$B$9,$A$1:$P$1,0)),9,2))))),"")),IFERROR(IF(TRIM(INDEX($A378:$P378,MATCH(Settings!$B$9,$A$1:$P$1,0))&amp;"")="","",IF(ISNUMBER(INDEX($A378:$P378,MATCH(Settings!$B$9,$A$1:$P$1,0))),INT(INDEX($A378:$P378,MATCH(Settings!$B$9,$A$1:$P$1,0))),DATE(VALUE(LEFT(INDEX($A378:$P378,MATCH(Settings!$B$9,$A$1:$P$1,0)),4)),VALUE(MID(INDEX($A378:$P378,MATCH(Settings!$B$9,$A$1:$P$1,0)),6,2)),VALUE(MID(INDEX($A378:$P378,MATCH(Settings!$B$9,$A$1:$P$1,0)),9,2))))),""),IFERROR(INT(IFERROR(IF(ISNUMBER(INDEX($A378:$P378,MATCH(Settings!$B$8,$A$1:$P$1,0))),INDEX($A378:$P378,MATCH(Settings!$B$8,$A$1:$P$1,0)),DATE(VALUE(LEFT(IFERROR(TRIM(INDEX($A378:$P378,MATCH(Settings!$B$8,$A$1:$P$1,0))&amp;""),""),4)),VALUE(MID(IFERROR(TRIM(INDEX($A378:$P378,MATCH(Settings!$B$8,$A$1:$P$1,0))&amp;""),""),6,2)),VALUE(MID(IFERROR(TRIM(INDEX($A378:$P378,MATCH(Settings!$B$8,$A$1:$P$1,0))&amp;""),""),9,2)))+TIME(VALUE(MID(IFERROR(TRIM(INDEX($A378:$P378,MATCH(Settings!$B$8,$A$1:$P$1,0))&amp;""),""),12,2)),VALUE(MID(IFERROR(TRIM(INDEX($A378:$P378,MATCH(Settings!$B$8,$A$1:$P$1,0))&amp;""),""),15,2)),VALUE(MID(IFERROR(TRIM(INDEX($A378:$P378,MATCH(Settings!$B$8,$A$1:$P$1,0))&amp;""),""),18,2)))),"")),""))</f>
        <v/>
      </c>
      <c r="V378" s="22">
        <f>IF(ISNUMBER($U378),DATE(YEAR($U378),MONTH($U378),1),"")</f>
        <v/>
      </c>
      <c r="W378" s="23">
        <f>IF(IFERROR(TRIM(INDEX($A378:$P378,MATCH(Settings!$B$10,$A$1:$P$1,0))&amp;""),"")&lt;&gt;"",IFERROR(TRIM(INDEX($A378:$P378,MATCH(Settings!$B$10,$A$1:$P$1,0))&amp;""),""),IFERROR(TRIM(INDEX($A378:$P378,MATCH(Settings!$B$11,$A$1:$P$1,0))&amp;""),""))</f>
        <v/>
      </c>
      <c r="X378" s="23">
        <f>IFERROR(TRIM(INDEX($A378:$P378,MATCH(Settings!$B$11,$A$1:$P$1,0))&amp;""),"")</f>
        <v/>
      </c>
      <c r="Y378" s="23">
        <f>IFERROR(TRIM(INDEX($A378:$P378,MATCH(Settings!$B$12,$A$1:$P$1,0))&amp;""),"")</f>
        <v/>
      </c>
      <c r="Z378" s="23">
        <f>IFERROR(TRIM(INDEX($A378:$P378,MATCH(Settings!$B$15,$A$1:$P$1,0))&amp;""),"")</f>
        <v/>
      </c>
      <c r="AA378" s="24">
        <f>IFERROR(IF(TRIM(INDEX($A378:$P378,MATCH(Settings!$B$13,$A$1:$P$1,0))&amp;"")="","",VALUE(TRIM(INDEX($A378:$P378,MATCH(Settings!$B$13,$A$1:$P$1,0))&amp;""))),"")</f>
        <v/>
      </c>
      <c r="AB378" s="24">
        <f>IF(NOT(ISNUMBER($AA378)),"",IF(TRIM($R378&amp;"")="Yes",$AA378,0))</f>
        <v/>
      </c>
      <c r="AC378" s="25">
        <f>IF(OR(NOT(ISNUMBER($AB378)),NOT(ISNUMBER(Settings!$D$2))),"",$AB378*Settings!$D$2)</f>
        <v/>
      </c>
      <c r="AD378" s="23">
        <f>IF(AND($AE378="",IFERROR(TRIM(INDEX($A378:$P378,MATCH(Settings!$B$13,$A$1:$P$1,0))&amp;""),"")=""),"",IF((IF($AE378="","; no name or email","")&amp;IF(IFERROR(TRIM(INDEX($A378:$P378,MATCH(Settings!$B$13,$A$1:$P$1,0))&amp;""),"")="","; no hours",IF(NOT(ISNUMBER($AA378)),"; hours not a number",IF($AA378&lt;=0,"; hours zero or less",IF(AND(ISNUMBER(Settings!$D$3),$AA378&gt;Settings!$D$3),"; over "&amp;Settings!$D$3&amp;" hours",""))))&amp;IF(NOT(ISNUMBER($U378)),"; no date",IF($U378&gt;TODAY(),"; date in the future",""))&amp;IF(AND($AE378&lt;&gt;"",ISNUMBER($U378)),IF(COUNTIFS($AE$2:$AE$1001,$AE378,$U$2:$U$1001,$U378,$Y$2:$Y$1001,$Y378)&gt;1,"; possible duplicate",""),""))="","OK",MID(IF($AE378="","; no name or email","")&amp;IF(IFERROR(TRIM(INDEX($A378:$P378,MATCH(Settings!$B$13,$A$1:$P$1,0))&amp;""),"")="","; no hours",IF(NOT(ISNUMBER($AA378)),"; hours not a number",IF($AA378&lt;=0,"; hours zero or less",IF(AND(ISNUMBER(Settings!$D$3),$AA378&gt;Settings!$D$3),"; over "&amp;Settings!$D$3&amp;" hours",""))))&amp;IF(NOT(ISNUMBER($U378)),"; no date",IF($U378&gt;TODAY(),"; date in the future",""))&amp;IF(AND($AE378&lt;&gt;"",ISNUMBER($U378)),IF(COUNTIFS($AE$2:$AE$1001,$AE378,$U$2:$U$1001,$U378,$Y$2:$Y$1001,$Y378)&gt;1,"; possible duplicate",""),""),3,300)))</f>
        <v/>
      </c>
      <c r="AE378" s="26">
        <f>IF(IFERROR(TRIM(INDEX($A378:$P378,MATCH(Settings!$B$11,$A$1:$P$1,0))&amp;""),"")&lt;&gt;"",LOWER(IFERROR(TRIM(INDEX($A378:$P378,MATCH(Settings!$B$11,$A$1:$P$1,0))&amp;""),"")),LOWER(IFERROR(TRIM(INDEX($A378:$P378,MATCH(Settings!$B$10,$A$1:$P$1,0))&amp;""),"")))</f>
        <v/>
      </c>
      <c r="AF378" s="26">
        <f>IF($AE378="","",IF(COUNTIF($AE$2:$AE378,$AE378)=1,MAX($AF$1:$AF377)+1,""))</f>
        <v/>
      </c>
      <c r="AG378" s="26">
        <f>IF(OR($AE378="",NOT(ISNUMBER($V378))),"",IF(COUNTIFS($AE$2:$AE378,$AE378,$V$2:$V378,$V378)=1,1,0))</f>
        <v/>
      </c>
      <c r="AH378" s="26">
        <f>IF(ISNUMBER($U378),$U378,0)</f>
        <v/>
      </c>
    </row>
    <row r="379">
      <c r="R379" s="27" t="n"/>
      <c r="S379" s="27" t="n"/>
      <c r="U379" s="21">
        <f>IF(ISNUMBER(IFERROR(IF(TRIM(INDEX($A379:$P379,MATCH(Settings!$B$9,$A$1:$P$1,0))&amp;"")="","",IF(ISNUMBER(INDEX($A379:$P379,MATCH(Settings!$B$9,$A$1:$P$1,0))),INT(INDEX($A379:$P379,MATCH(Settings!$B$9,$A$1:$P$1,0))),DATE(VALUE(LEFT(INDEX($A379:$P379,MATCH(Settings!$B$9,$A$1:$P$1,0)),4)),VALUE(MID(INDEX($A379:$P379,MATCH(Settings!$B$9,$A$1:$P$1,0)),6,2)),VALUE(MID(INDEX($A379:$P379,MATCH(Settings!$B$9,$A$1:$P$1,0)),9,2))))),"")),IFERROR(IF(TRIM(INDEX($A379:$P379,MATCH(Settings!$B$9,$A$1:$P$1,0))&amp;"")="","",IF(ISNUMBER(INDEX($A379:$P379,MATCH(Settings!$B$9,$A$1:$P$1,0))),INT(INDEX($A379:$P379,MATCH(Settings!$B$9,$A$1:$P$1,0))),DATE(VALUE(LEFT(INDEX($A379:$P379,MATCH(Settings!$B$9,$A$1:$P$1,0)),4)),VALUE(MID(INDEX($A379:$P379,MATCH(Settings!$B$9,$A$1:$P$1,0)),6,2)),VALUE(MID(INDEX($A379:$P379,MATCH(Settings!$B$9,$A$1:$P$1,0)),9,2))))),""),IFERROR(INT(IFERROR(IF(ISNUMBER(INDEX($A379:$P379,MATCH(Settings!$B$8,$A$1:$P$1,0))),INDEX($A379:$P379,MATCH(Settings!$B$8,$A$1:$P$1,0)),DATE(VALUE(LEFT(IFERROR(TRIM(INDEX($A379:$P379,MATCH(Settings!$B$8,$A$1:$P$1,0))&amp;""),""),4)),VALUE(MID(IFERROR(TRIM(INDEX($A379:$P379,MATCH(Settings!$B$8,$A$1:$P$1,0))&amp;""),""),6,2)),VALUE(MID(IFERROR(TRIM(INDEX($A379:$P379,MATCH(Settings!$B$8,$A$1:$P$1,0))&amp;""),""),9,2)))+TIME(VALUE(MID(IFERROR(TRIM(INDEX($A379:$P379,MATCH(Settings!$B$8,$A$1:$P$1,0))&amp;""),""),12,2)),VALUE(MID(IFERROR(TRIM(INDEX($A379:$P379,MATCH(Settings!$B$8,$A$1:$P$1,0))&amp;""),""),15,2)),VALUE(MID(IFERROR(TRIM(INDEX($A379:$P379,MATCH(Settings!$B$8,$A$1:$P$1,0))&amp;""),""),18,2)))),"")),""))</f>
        <v/>
      </c>
      <c r="V379" s="22">
        <f>IF(ISNUMBER($U379),DATE(YEAR($U379),MONTH($U379),1),"")</f>
        <v/>
      </c>
      <c r="W379" s="23">
        <f>IF(IFERROR(TRIM(INDEX($A379:$P379,MATCH(Settings!$B$10,$A$1:$P$1,0))&amp;""),"")&lt;&gt;"",IFERROR(TRIM(INDEX($A379:$P379,MATCH(Settings!$B$10,$A$1:$P$1,0))&amp;""),""),IFERROR(TRIM(INDEX($A379:$P379,MATCH(Settings!$B$11,$A$1:$P$1,0))&amp;""),""))</f>
        <v/>
      </c>
      <c r="X379" s="23">
        <f>IFERROR(TRIM(INDEX($A379:$P379,MATCH(Settings!$B$11,$A$1:$P$1,0))&amp;""),"")</f>
        <v/>
      </c>
      <c r="Y379" s="23">
        <f>IFERROR(TRIM(INDEX($A379:$P379,MATCH(Settings!$B$12,$A$1:$P$1,0))&amp;""),"")</f>
        <v/>
      </c>
      <c r="Z379" s="23">
        <f>IFERROR(TRIM(INDEX($A379:$P379,MATCH(Settings!$B$15,$A$1:$P$1,0))&amp;""),"")</f>
        <v/>
      </c>
      <c r="AA379" s="24">
        <f>IFERROR(IF(TRIM(INDEX($A379:$P379,MATCH(Settings!$B$13,$A$1:$P$1,0))&amp;"")="","",VALUE(TRIM(INDEX($A379:$P379,MATCH(Settings!$B$13,$A$1:$P$1,0))&amp;""))),"")</f>
        <v/>
      </c>
      <c r="AB379" s="24">
        <f>IF(NOT(ISNUMBER($AA379)),"",IF(TRIM($R379&amp;"")="Yes",$AA379,0))</f>
        <v/>
      </c>
      <c r="AC379" s="25">
        <f>IF(OR(NOT(ISNUMBER($AB379)),NOT(ISNUMBER(Settings!$D$2))),"",$AB379*Settings!$D$2)</f>
        <v/>
      </c>
      <c r="AD379" s="23">
        <f>IF(AND($AE379="",IFERROR(TRIM(INDEX($A379:$P379,MATCH(Settings!$B$13,$A$1:$P$1,0))&amp;""),"")=""),"",IF((IF($AE379="","; no name or email","")&amp;IF(IFERROR(TRIM(INDEX($A379:$P379,MATCH(Settings!$B$13,$A$1:$P$1,0))&amp;""),"")="","; no hours",IF(NOT(ISNUMBER($AA379)),"; hours not a number",IF($AA379&lt;=0,"; hours zero or less",IF(AND(ISNUMBER(Settings!$D$3),$AA379&gt;Settings!$D$3),"; over "&amp;Settings!$D$3&amp;" hours",""))))&amp;IF(NOT(ISNUMBER($U379)),"; no date",IF($U379&gt;TODAY(),"; date in the future",""))&amp;IF(AND($AE379&lt;&gt;"",ISNUMBER($U379)),IF(COUNTIFS($AE$2:$AE$1001,$AE379,$U$2:$U$1001,$U379,$Y$2:$Y$1001,$Y379)&gt;1,"; possible duplicate",""),""))="","OK",MID(IF($AE379="","; no name or email","")&amp;IF(IFERROR(TRIM(INDEX($A379:$P379,MATCH(Settings!$B$13,$A$1:$P$1,0))&amp;""),"")="","; no hours",IF(NOT(ISNUMBER($AA379)),"; hours not a number",IF($AA379&lt;=0,"; hours zero or less",IF(AND(ISNUMBER(Settings!$D$3),$AA379&gt;Settings!$D$3),"; over "&amp;Settings!$D$3&amp;" hours",""))))&amp;IF(NOT(ISNUMBER($U379)),"; no date",IF($U379&gt;TODAY(),"; date in the future",""))&amp;IF(AND($AE379&lt;&gt;"",ISNUMBER($U379)),IF(COUNTIFS($AE$2:$AE$1001,$AE379,$U$2:$U$1001,$U379,$Y$2:$Y$1001,$Y379)&gt;1,"; possible duplicate",""),""),3,300)))</f>
        <v/>
      </c>
      <c r="AE379" s="26">
        <f>IF(IFERROR(TRIM(INDEX($A379:$P379,MATCH(Settings!$B$11,$A$1:$P$1,0))&amp;""),"")&lt;&gt;"",LOWER(IFERROR(TRIM(INDEX($A379:$P379,MATCH(Settings!$B$11,$A$1:$P$1,0))&amp;""),"")),LOWER(IFERROR(TRIM(INDEX($A379:$P379,MATCH(Settings!$B$10,$A$1:$P$1,0))&amp;""),"")))</f>
        <v/>
      </c>
      <c r="AF379" s="26">
        <f>IF($AE379="","",IF(COUNTIF($AE$2:$AE379,$AE379)=1,MAX($AF$1:$AF378)+1,""))</f>
        <v/>
      </c>
      <c r="AG379" s="26">
        <f>IF(OR($AE379="",NOT(ISNUMBER($V379))),"",IF(COUNTIFS($AE$2:$AE379,$AE379,$V$2:$V379,$V379)=1,1,0))</f>
        <v/>
      </c>
      <c r="AH379" s="26">
        <f>IF(ISNUMBER($U379),$U379,0)</f>
        <v/>
      </c>
    </row>
    <row r="380">
      <c r="R380" s="27" t="n"/>
      <c r="S380" s="27" t="n"/>
      <c r="U380" s="21">
        <f>IF(ISNUMBER(IFERROR(IF(TRIM(INDEX($A380:$P380,MATCH(Settings!$B$9,$A$1:$P$1,0))&amp;"")="","",IF(ISNUMBER(INDEX($A380:$P380,MATCH(Settings!$B$9,$A$1:$P$1,0))),INT(INDEX($A380:$P380,MATCH(Settings!$B$9,$A$1:$P$1,0))),DATE(VALUE(LEFT(INDEX($A380:$P380,MATCH(Settings!$B$9,$A$1:$P$1,0)),4)),VALUE(MID(INDEX($A380:$P380,MATCH(Settings!$B$9,$A$1:$P$1,0)),6,2)),VALUE(MID(INDEX($A380:$P380,MATCH(Settings!$B$9,$A$1:$P$1,0)),9,2))))),"")),IFERROR(IF(TRIM(INDEX($A380:$P380,MATCH(Settings!$B$9,$A$1:$P$1,0))&amp;"")="","",IF(ISNUMBER(INDEX($A380:$P380,MATCH(Settings!$B$9,$A$1:$P$1,0))),INT(INDEX($A380:$P380,MATCH(Settings!$B$9,$A$1:$P$1,0))),DATE(VALUE(LEFT(INDEX($A380:$P380,MATCH(Settings!$B$9,$A$1:$P$1,0)),4)),VALUE(MID(INDEX($A380:$P380,MATCH(Settings!$B$9,$A$1:$P$1,0)),6,2)),VALUE(MID(INDEX($A380:$P380,MATCH(Settings!$B$9,$A$1:$P$1,0)),9,2))))),""),IFERROR(INT(IFERROR(IF(ISNUMBER(INDEX($A380:$P380,MATCH(Settings!$B$8,$A$1:$P$1,0))),INDEX($A380:$P380,MATCH(Settings!$B$8,$A$1:$P$1,0)),DATE(VALUE(LEFT(IFERROR(TRIM(INDEX($A380:$P380,MATCH(Settings!$B$8,$A$1:$P$1,0))&amp;""),""),4)),VALUE(MID(IFERROR(TRIM(INDEX($A380:$P380,MATCH(Settings!$B$8,$A$1:$P$1,0))&amp;""),""),6,2)),VALUE(MID(IFERROR(TRIM(INDEX($A380:$P380,MATCH(Settings!$B$8,$A$1:$P$1,0))&amp;""),""),9,2)))+TIME(VALUE(MID(IFERROR(TRIM(INDEX($A380:$P380,MATCH(Settings!$B$8,$A$1:$P$1,0))&amp;""),""),12,2)),VALUE(MID(IFERROR(TRIM(INDEX($A380:$P380,MATCH(Settings!$B$8,$A$1:$P$1,0))&amp;""),""),15,2)),VALUE(MID(IFERROR(TRIM(INDEX($A380:$P380,MATCH(Settings!$B$8,$A$1:$P$1,0))&amp;""),""),18,2)))),"")),""))</f>
        <v/>
      </c>
      <c r="V380" s="22">
        <f>IF(ISNUMBER($U380),DATE(YEAR($U380),MONTH($U380),1),"")</f>
        <v/>
      </c>
      <c r="W380" s="23">
        <f>IF(IFERROR(TRIM(INDEX($A380:$P380,MATCH(Settings!$B$10,$A$1:$P$1,0))&amp;""),"")&lt;&gt;"",IFERROR(TRIM(INDEX($A380:$P380,MATCH(Settings!$B$10,$A$1:$P$1,0))&amp;""),""),IFERROR(TRIM(INDEX($A380:$P380,MATCH(Settings!$B$11,$A$1:$P$1,0))&amp;""),""))</f>
        <v/>
      </c>
      <c r="X380" s="23">
        <f>IFERROR(TRIM(INDEX($A380:$P380,MATCH(Settings!$B$11,$A$1:$P$1,0))&amp;""),"")</f>
        <v/>
      </c>
      <c r="Y380" s="23">
        <f>IFERROR(TRIM(INDEX($A380:$P380,MATCH(Settings!$B$12,$A$1:$P$1,0))&amp;""),"")</f>
        <v/>
      </c>
      <c r="Z380" s="23">
        <f>IFERROR(TRIM(INDEX($A380:$P380,MATCH(Settings!$B$15,$A$1:$P$1,0))&amp;""),"")</f>
        <v/>
      </c>
      <c r="AA380" s="24">
        <f>IFERROR(IF(TRIM(INDEX($A380:$P380,MATCH(Settings!$B$13,$A$1:$P$1,0))&amp;"")="","",VALUE(TRIM(INDEX($A380:$P380,MATCH(Settings!$B$13,$A$1:$P$1,0))&amp;""))),"")</f>
        <v/>
      </c>
      <c r="AB380" s="24">
        <f>IF(NOT(ISNUMBER($AA380)),"",IF(TRIM($R380&amp;"")="Yes",$AA380,0))</f>
        <v/>
      </c>
      <c r="AC380" s="25">
        <f>IF(OR(NOT(ISNUMBER($AB380)),NOT(ISNUMBER(Settings!$D$2))),"",$AB380*Settings!$D$2)</f>
        <v/>
      </c>
      <c r="AD380" s="23">
        <f>IF(AND($AE380="",IFERROR(TRIM(INDEX($A380:$P380,MATCH(Settings!$B$13,$A$1:$P$1,0))&amp;""),"")=""),"",IF((IF($AE380="","; no name or email","")&amp;IF(IFERROR(TRIM(INDEX($A380:$P380,MATCH(Settings!$B$13,$A$1:$P$1,0))&amp;""),"")="","; no hours",IF(NOT(ISNUMBER($AA380)),"; hours not a number",IF($AA380&lt;=0,"; hours zero or less",IF(AND(ISNUMBER(Settings!$D$3),$AA380&gt;Settings!$D$3),"; over "&amp;Settings!$D$3&amp;" hours",""))))&amp;IF(NOT(ISNUMBER($U380)),"; no date",IF($U380&gt;TODAY(),"; date in the future",""))&amp;IF(AND($AE380&lt;&gt;"",ISNUMBER($U380)),IF(COUNTIFS($AE$2:$AE$1001,$AE380,$U$2:$U$1001,$U380,$Y$2:$Y$1001,$Y380)&gt;1,"; possible duplicate",""),""))="","OK",MID(IF($AE380="","; no name or email","")&amp;IF(IFERROR(TRIM(INDEX($A380:$P380,MATCH(Settings!$B$13,$A$1:$P$1,0))&amp;""),"")="","; no hours",IF(NOT(ISNUMBER($AA380)),"; hours not a number",IF($AA380&lt;=0,"; hours zero or less",IF(AND(ISNUMBER(Settings!$D$3),$AA380&gt;Settings!$D$3),"; over "&amp;Settings!$D$3&amp;" hours",""))))&amp;IF(NOT(ISNUMBER($U380)),"; no date",IF($U380&gt;TODAY(),"; date in the future",""))&amp;IF(AND($AE380&lt;&gt;"",ISNUMBER($U380)),IF(COUNTIFS($AE$2:$AE$1001,$AE380,$U$2:$U$1001,$U380,$Y$2:$Y$1001,$Y380)&gt;1,"; possible duplicate",""),""),3,300)))</f>
        <v/>
      </c>
      <c r="AE380" s="26">
        <f>IF(IFERROR(TRIM(INDEX($A380:$P380,MATCH(Settings!$B$11,$A$1:$P$1,0))&amp;""),"")&lt;&gt;"",LOWER(IFERROR(TRIM(INDEX($A380:$P380,MATCH(Settings!$B$11,$A$1:$P$1,0))&amp;""),"")),LOWER(IFERROR(TRIM(INDEX($A380:$P380,MATCH(Settings!$B$10,$A$1:$P$1,0))&amp;""),"")))</f>
        <v/>
      </c>
      <c r="AF380" s="26">
        <f>IF($AE380="","",IF(COUNTIF($AE$2:$AE380,$AE380)=1,MAX($AF$1:$AF379)+1,""))</f>
        <v/>
      </c>
      <c r="AG380" s="26">
        <f>IF(OR($AE380="",NOT(ISNUMBER($V380))),"",IF(COUNTIFS($AE$2:$AE380,$AE380,$V$2:$V380,$V380)=1,1,0))</f>
        <v/>
      </c>
      <c r="AH380" s="26">
        <f>IF(ISNUMBER($U380),$U380,0)</f>
        <v/>
      </c>
    </row>
    <row r="381">
      <c r="R381" s="27" t="n"/>
      <c r="S381" s="27" t="n"/>
      <c r="U381" s="21">
        <f>IF(ISNUMBER(IFERROR(IF(TRIM(INDEX($A381:$P381,MATCH(Settings!$B$9,$A$1:$P$1,0))&amp;"")="","",IF(ISNUMBER(INDEX($A381:$P381,MATCH(Settings!$B$9,$A$1:$P$1,0))),INT(INDEX($A381:$P381,MATCH(Settings!$B$9,$A$1:$P$1,0))),DATE(VALUE(LEFT(INDEX($A381:$P381,MATCH(Settings!$B$9,$A$1:$P$1,0)),4)),VALUE(MID(INDEX($A381:$P381,MATCH(Settings!$B$9,$A$1:$P$1,0)),6,2)),VALUE(MID(INDEX($A381:$P381,MATCH(Settings!$B$9,$A$1:$P$1,0)),9,2))))),"")),IFERROR(IF(TRIM(INDEX($A381:$P381,MATCH(Settings!$B$9,$A$1:$P$1,0))&amp;"")="","",IF(ISNUMBER(INDEX($A381:$P381,MATCH(Settings!$B$9,$A$1:$P$1,0))),INT(INDEX($A381:$P381,MATCH(Settings!$B$9,$A$1:$P$1,0))),DATE(VALUE(LEFT(INDEX($A381:$P381,MATCH(Settings!$B$9,$A$1:$P$1,0)),4)),VALUE(MID(INDEX($A381:$P381,MATCH(Settings!$B$9,$A$1:$P$1,0)),6,2)),VALUE(MID(INDEX($A381:$P381,MATCH(Settings!$B$9,$A$1:$P$1,0)),9,2))))),""),IFERROR(INT(IFERROR(IF(ISNUMBER(INDEX($A381:$P381,MATCH(Settings!$B$8,$A$1:$P$1,0))),INDEX($A381:$P381,MATCH(Settings!$B$8,$A$1:$P$1,0)),DATE(VALUE(LEFT(IFERROR(TRIM(INDEX($A381:$P381,MATCH(Settings!$B$8,$A$1:$P$1,0))&amp;""),""),4)),VALUE(MID(IFERROR(TRIM(INDEX($A381:$P381,MATCH(Settings!$B$8,$A$1:$P$1,0))&amp;""),""),6,2)),VALUE(MID(IFERROR(TRIM(INDEX($A381:$P381,MATCH(Settings!$B$8,$A$1:$P$1,0))&amp;""),""),9,2)))+TIME(VALUE(MID(IFERROR(TRIM(INDEX($A381:$P381,MATCH(Settings!$B$8,$A$1:$P$1,0))&amp;""),""),12,2)),VALUE(MID(IFERROR(TRIM(INDEX($A381:$P381,MATCH(Settings!$B$8,$A$1:$P$1,0))&amp;""),""),15,2)),VALUE(MID(IFERROR(TRIM(INDEX($A381:$P381,MATCH(Settings!$B$8,$A$1:$P$1,0))&amp;""),""),18,2)))),"")),""))</f>
        <v/>
      </c>
      <c r="V381" s="22">
        <f>IF(ISNUMBER($U381),DATE(YEAR($U381),MONTH($U381),1),"")</f>
        <v/>
      </c>
      <c r="W381" s="23">
        <f>IF(IFERROR(TRIM(INDEX($A381:$P381,MATCH(Settings!$B$10,$A$1:$P$1,0))&amp;""),"")&lt;&gt;"",IFERROR(TRIM(INDEX($A381:$P381,MATCH(Settings!$B$10,$A$1:$P$1,0))&amp;""),""),IFERROR(TRIM(INDEX($A381:$P381,MATCH(Settings!$B$11,$A$1:$P$1,0))&amp;""),""))</f>
        <v/>
      </c>
      <c r="X381" s="23">
        <f>IFERROR(TRIM(INDEX($A381:$P381,MATCH(Settings!$B$11,$A$1:$P$1,0))&amp;""),"")</f>
        <v/>
      </c>
      <c r="Y381" s="23">
        <f>IFERROR(TRIM(INDEX($A381:$P381,MATCH(Settings!$B$12,$A$1:$P$1,0))&amp;""),"")</f>
        <v/>
      </c>
      <c r="Z381" s="23">
        <f>IFERROR(TRIM(INDEX($A381:$P381,MATCH(Settings!$B$15,$A$1:$P$1,0))&amp;""),"")</f>
        <v/>
      </c>
      <c r="AA381" s="24">
        <f>IFERROR(IF(TRIM(INDEX($A381:$P381,MATCH(Settings!$B$13,$A$1:$P$1,0))&amp;"")="","",VALUE(TRIM(INDEX($A381:$P381,MATCH(Settings!$B$13,$A$1:$P$1,0))&amp;""))),"")</f>
        <v/>
      </c>
      <c r="AB381" s="24">
        <f>IF(NOT(ISNUMBER($AA381)),"",IF(TRIM($R381&amp;"")="Yes",$AA381,0))</f>
        <v/>
      </c>
      <c r="AC381" s="25">
        <f>IF(OR(NOT(ISNUMBER($AB381)),NOT(ISNUMBER(Settings!$D$2))),"",$AB381*Settings!$D$2)</f>
        <v/>
      </c>
      <c r="AD381" s="23">
        <f>IF(AND($AE381="",IFERROR(TRIM(INDEX($A381:$P381,MATCH(Settings!$B$13,$A$1:$P$1,0))&amp;""),"")=""),"",IF((IF($AE381="","; no name or email","")&amp;IF(IFERROR(TRIM(INDEX($A381:$P381,MATCH(Settings!$B$13,$A$1:$P$1,0))&amp;""),"")="","; no hours",IF(NOT(ISNUMBER($AA381)),"; hours not a number",IF($AA381&lt;=0,"; hours zero or less",IF(AND(ISNUMBER(Settings!$D$3),$AA381&gt;Settings!$D$3),"; over "&amp;Settings!$D$3&amp;" hours",""))))&amp;IF(NOT(ISNUMBER($U381)),"; no date",IF($U381&gt;TODAY(),"; date in the future",""))&amp;IF(AND($AE381&lt;&gt;"",ISNUMBER($U381)),IF(COUNTIFS($AE$2:$AE$1001,$AE381,$U$2:$U$1001,$U381,$Y$2:$Y$1001,$Y381)&gt;1,"; possible duplicate",""),""))="","OK",MID(IF($AE381="","; no name or email","")&amp;IF(IFERROR(TRIM(INDEX($A381:$P381,MATCH(Settings!$B$13,$A$1:$P$1,0))&amp;""),"")="","; no hours",IF(NOT(ISNUMBER($AA381)),"; hours not a number",IF($AA381&lt;=0,"; hours zero or less",IF(AND(ISNUMBER(Settings!$D$3),$AA381&gt;Settings!$D$3),"; over "&amp;Settings!$D$3&amp;" hours",""))))&amp;IF(NOT(ISNUMBER($U381)),"; no date",IF($U381&gt;TODAY(),"; date in the future",""))&amp;IF(AND($AE381&lt;&gt;"",ISNUMBER($U381)),IF(COUNTIFS($AE$2:$AE$1001,$AE381,$U$2:$U$1001,$U381,$Y$2:$Y$1001,$Y381)&gt;1,"; possible duplicate",""),""),3,300)))</f>
        <v/>
      </c>
      <c r="AE381" s="26">
        <f>IF(IFERROR(TRIM(INDEX($A381:$P381,MATCH(Settings!$B$11,$A$1:$P$1,0))&amp;""),"")&lt;&gt;"",LOWER(IFERROR(TRIM(INDEX($A381:$P381,MATCH(Settings!$B$11,$A$1:$P$1,0))&amp;""),"")),LOWER(IFERROR(TRIM(INDEX($A381:$P381,MATCH(Settings!$B$10,$A$1:$P$1,0))&amp;""),"")))</f>
        <v/>
      </c>
      <c r="AF381" s="26">
        <f>IF($AE381="","",IF(COUNTIF($AE$2:$AE381,$AE381)=1,MAX($AF$1:$AF380)+1,""))</f>
        <v/>
      </c>
      <c r="AG381" s="26">
        <f>IF(OR($AE381="",NOT(ISNUMBER($V381))),"",IF(COUNTIFS($AE$2:$AE381,$AE381,$V$2:$V381,$V381)=1,1,0))</f>
        <v/>
      </c>
      <c r="AH381" s="26">
        <f>IF(ISNUMBER($U381),$U381,0)</f>
        <v/>
      </c>
    </row>
    <row r="382">
      <c r="R382" s="27" t="n"/>
      <c r="S382" s="27" t="n"/>
      <c r="U382" s="21">
        <f>IF(ISNUMBER(IFERROR(IF(TRIM(INDEX($A382:$P382,MATCH(Settings!$B$9,$A$1:$P$1,0))&amp;"")="","",IF(ISNUMBER(INDEX($A382:$P382,MATCH(Settings!$B$9,$A$1:$P$1,0))),INT(INDEX($A382:$P382,MATCH(Settings!$B$9,$A$1:$P$1,0))),DATE(VALUE(LEFT(INDEX($A382:$P382,MATCH(Settings!$B$9,$A$1:$P$1,0)),4)),VALUE(MID(INDEX($A382:$P382,MATCH(Settings!$B$9,$A$1:$P$1,0)),6,2)),VALUE(MID(INDEX($A382:$P382,MATCH(Settings!$B$9,$A$1:$P$1,0)),9,2))))),"")),IFERROR(IF(TRIM(INDEX($A382:$P382,MATCH(Settings!$B$9,$A$1:$P$1,0))&amp;"")="","",IF(ISNUMBER(INDEX($A382:$P382,MATCH(Settings!$B$9,$A$1:$P$1,0))),INT(INDEX($A382:$P382,MATCH(Settings!$B$9,$A$1:$P$1,0))),DATE(VALUE(LEFT(INDEX($A382:$P382,MATCH(Settings!$B$9,$A$1:$P$1,0)),4)),VALUE(MID(INDEX($A382:$P382,MATCH(Settings!$B$9,$A$1:$P$1,0)),6,2)),VALUE(MID(INDEX($A382:$P382,MATCH(Settings!$B$9,$A$1:$P$1,0)),9,2))))),""),IFERROR(INT(IFERROR(IF(ISNUMBER(INDEX($A382:$P382,MATCH(Settings!$B$8,$A$1:$P$1,0))),INDEX($A382:$P382,MATCH(Settings!$B$8,$A$1:$P$1,0)),DATE(VALUE(LEFT(IFERROR(TRIM(INDEX($A382:$P382,MATCH(Settings!$B$8,$A$1:$P$1,0))&amp;""),""),4)),VALUE(MID(IFERROR(TRIM(INDEX($A382:$P382,MATCH(Settings!$B$8,$A$1:$P$1,0))&amp;""),""),6,2)),VALUE(MID(IFERROR(TRIM(INDEX($A382:$P382,MATCH(Settings!$B$8,$A$1:$P$1,0))&amp;""),""),9,2)))+TIME(VALUE(MID(IFERROR(TRIM(INDEX($A382:$P382,MATCH(Settings!$B$8,$A$1:$P$1,0))&amp;""),""),12,2)),VALUE(MID(IFERROR(TRIM(INDEX($A382:$P382,MATCH(Settings!$B$8,$A$1:$P$1,0))&amp;""),""),15,2)),VALUE(MID(IFERROR(TRIM(INDEX($A382:$P382,MATCH(Settings!$B$8,$A$1:$P$1,0))&amp;""),""),18,2)))),"")),""))</f>
        <v/>
      </c>
      <c r="V382" s="22">
        <f>IF(ISNUMBER($U382),DATE(YEAR($U382),MONTH($U382),1),"")</f>
        <v/>
      </c>
      <c r="W382" s="23">
        <f>IF(IFERROR(TRIM(INDEX($A382:$P382,MATCH(Settings!$B$10,$A$1:$P$1,0))&amp;""),"")&lt;&gt;"",IFERROR(TRIM(INDEX($A382:$P382,MATCH(Settings!$B$10,$A$1:$P$1,0))&amp;""),""),IFERROR(TRIM(INDEX($A382:$P382,MATCH(Settings!$B$11,$A$1:$P$1,0))&amp;""),""))</f>
        <v/>
      </c>
      <c r="X382" s="23">
        <f>IFERROR(TRIM(INDEX($A382:$P382,MATCH(Settings!$B$11,$A$1:$P$1,0))&amp;""),"")</f>
        <v/>
      </c>
      <c r="Y382" s="23">
        <f>IFERROR(TRIM(INDEX($A382:$P382,MATCH(Settings!$B$12,$A$1:$P$1,0))&amp;""),"")</f>
        <v/>
      </c>
      <c r="Z382" s="23">
        <f>IFERROR(TRIM(INDEX($A382:$P382,MATCH(Settings!$B$15,$A$1:$P$1,0))&amp;""),"")</f>
        <v/>
      </c>
      <c r="AA382" s="24">
        <f>IFERROR(IF(TRIM(INDEX($A382:$P382,MATCH(Settings!$B$13,$A$1:$P$1,0))&amp;"")="","",VALUE(TRIM(INDEX($A382:$P382,MATCH(Settings!$B$13,$A$1:$P$1,0))&amp;""))),"")</f>
        <v/>
      </c>
      <c r="AB382" s="24">
        <f>IF(NOT(ISNUMBER($AA382)),"",IF(TRIM($R382&amp;"")="Yes",$AA382,0))</f>
        <v/>
      </c>
      <c r="AC382" s="25">
        <f>IF(OR(NOT(ISNUMBER($AB382)),NOT(ISNUMBER(Settings!$D$2))),"",$AB382*Settings!$D$2)</f>
        <v/>
      </c>
      <c r="AD382" s="23">
        <f>IF(AND($AE382="",IFERROR(TRIM(INDEX($A382:$P382,MATCH(Settings!$B$13,$A$1:$P$1,0))&amp;""),"")=""),"",IF((IF($AE382="","; no name or email","")&amp;IF(IFERROR(TRIM(INDEX($A382:$P382,MATCH(Settings!$B$13,$A$1:$P$1,0))&amp;""),"")="","; no hours",IF(NOT(ISNUMBER($AA382)),"; hours not a number",IF($AA382&lt;=0,"; hours zero or less",IF(AND(ISNUMBER(Settings!$D$3),$AA382&gt;Settings!$D$3),"; over "&amp;Settings!$D$3&amp;" hours",""))))&amp;IF(NOT(ISNUMBER($U382)),"; no date",IF($U382&gt;TODAY(),"; date in the future",""))&amp;IF(AND($AE382&lt;&gt;"",ISNUMBER($U382)),IF(COUNTIFS($AE$2:$AE$1001,$AE382,$U$2:$U$1001,$U382,$Y$2:$Y$1001,$Y382)&gt;1,"; possible duplicate",""),""))="","OK",MID(IF($AE382="","; no name or email","")&amp;IF(IFERROR(TRIM(INDEX($A382:$P382,MATCH(Settings!$B$13,$A$1:$P$1,0))&amp;""),"")="","; no hours",IF(NOT(ISNUMBER($AA382)),"; hours not a number",IF($AA382&lt;=0,"; hours zero or less",IF(AND(ISNUMBER(Settings!$D$3),$AA382&gt;Settings!$D$3),"; over "&amp;Settings!$D$3&amp;" hours",""))))&amp;IF(NOT(ISNUMBER($U382)),"; no date",IF($U382&gt;TODAY(),"; date in the future",""))&amp;IF(AND($AE382&lt;&gt;"",ISNUMBER($U382)),IF(COUNTIFS($AE$2:$AE$1001,$AE382,$U$2:$U$1001,$U382,$Y$2:$Y$1001,$Y382)&gt;1,"; possible duplicate",""),""),3,300)))</f>
        <v/>
      </c>
      <c r="AE382" s="26">
        <f>IF(IFERROR(TRIM(INDEX($A382:$P382,MATCH(Settings!$B$11,$A$1:$P$1,0))&amp;""),"")&lt;&gt;"",LOWER(IFERROR(TRIM(INDEX($A382:$P382,MATCH(Settings!$B$11,$A$1:$P$1,0))&amp;""),"")),LOWER(IFERROR(TRIM(INDEX($A382:$P382,MATCH(Settings!$B$10,$A$1:$P$1,0))&amp;""),"")))</f>
        <v/>
      </c>
      <c r="AF382" s="26">
        <f>IF($AE382="","",IF(COUNTIF($AE$2:$AE382,$AE382)=1,MAX($AF$1:$AF381)+1,""))</f>
        <v/>
      </c>
      <c r="AG382" s="26">
        <f>IF(OR($AE382="",NOT(ISNUMBER($V382))),"",IF(COUNTIFS($AE$2:$AE382,$AE382,$V$2:$V382,$V382)=1,1,0))</f>
        <v/>
      </c>
      <c r="AH382" s="26">
        <f>IF(ISNUMBER($U382),$U382,0)</f>
        <v/>
      </c>
    </row>
    <row r="383">
      <c r="R383" s="27" t="n"/>
      <c r="S383" s="27" t="n"/>
      <c r="U383" s="21">
        <f>IF(ISNUMBER(IFERROR(IF(TRIM(INDEX($A383:$P383,MATCH(Settings!$B$9,$A$1:$P$1,0))&amp;"")="","",IF(ISNUMBER(INDEX($A383:$P383,MATCH(Settings!$B$9,$A$1:$P$1,0))),INT(INDEX($A383:$P383,MATCH(Settings!$B$9,$A$1:$P$1,0))),DATE(VALUE(LEFT(INDEX($A383:$P383,MATCH(Settings!$B$9,$A$1:$P$1,0)),4)),VALUE(MID(INDEX($A383:$P383,MATCH(Settings!$B$9,$A$1:$P$1,0)),6,2)),VALUE(MID(INDEX($A383:$P383,MATCH(Settings!$B$9,$A$1:$P$1,0)),9,2))))),"")),IFERROR(IF(TRIM(INDEX($A383:$P383,MATCH(Settings!$B$9,$A$1:$P$1,0))&amp;"")="","",IF(ISNUMBER(INDEX($A383:$P383,MATCH(Settings!$B$9,$A$1:$P$1,0))),INT(INDEX($A383:$P383,MATCH(Settings!$B$9,$A$1:$P$1,0))),DATE(VALUE(LEFT(INDEX($A383:$P383,MATCH(Settings!$B$9,$A$1:$P$1,0)),4)),VALUE(MID(INDEX($A383:$P383,MATCH(Settings!$B$9,$A$1:$P$1,0)),6,2)),VALUE(MID(INDEX($A383:$P383,MATCH(Settings!$B$9,$A$1:$P$1,0)),9,2))))),""),IFERROR(INT(IFERROR(IF(ISNUMBER(INDEX($A383:$P383,MATCH(Settings!$B$8,$A$1:$P$1,0))),INDEX($A383:$P383,MATCH(Settings!$B$8,$A$1:$P$1,0)),DATE(VALUE(LEFT(IFERROR(TRIM(INDEX($A383:$P383,MATCH(Settings!$B$8,$A$1:$P$1,0))&amp;""),""),4)),VALUE(MID(IFERROR(TRIM(INDEX($A383:$P383,MATCH(Settings!$B$8,$A$1:$P$1,0))&amp;""),""),6,2)),VALUE(MID(IFERROR(TRIM(INDEX($A383:$P383,MATCH(Settings!$B$8,$A$1:$P$1,0))&amp;""),""),9,2)))+TIME(VALUE(MID(IFERROR(TRIM(INDEX($A383:$P383,MATCH(Settings!$B$8,$A$1:$P$1,0))&amp;""),""),12,2)),VALUE(MID(IFERROR(TRIM(INDEX($A383:$P383,MATCH(Settings!$B$8,$A$1:$P$1,0))&amp;""),""),15,2)),VALUE(MID(IFERROR(TRIM(INDEX($A383:$P383,MATCH(Settings!$B$8,$A$1:$P$1,0))&amp;""),""),18,2)))),"")),""))</f>
        <v/>
      </c>
      <c r="V383" s="22">
        <f>IF(ISNUMBER($U383),DATE(YEAR($U383),MONTH($U383),1),"")</f>
        <v/>
      </c>
      <c r="W383" s="23">
        <f>IF(IFERROR(TRIM(INDEX($A383:$P383,MATCH(Settings!$B$10,$A$1:$P$1,0))&amp;""),"")&lt;&gt;"",IFERROR(TRIM(INDEX($A383:$P383,MATCH(Settings!$B$10,$A$1:$P$1,0))&amp;""),""),IFERROR(TRIM(INDEX($A383:$P383,MATCH(Settings!$B$11,$A$1:$P$1,0))&amp;""),""))</f>
        <v/>
      </c>
      <c r="X383" s="23">
        <f>IFERROR(TRIM(INDEX($A383:$P383,MATCH(Settings!$B$11,$A$1:$P$1,0))&amp;""),"")</f>
        <v/>
      </c>
      <c r="Y383" s="23">
        <f>IFERROR(TRIM(INDEX($A383:$P383,MATCH(Settings!$B$12,$A$1:$P$1,0))&amp;""),"")</f>
        <v/>
      </c>
      <c r="Z383" s="23">
        <f>IFERROR(TRIM(INDEX($A383:$P383,MATCH(Settings!$B$15,$A$1:$P$1,0))&amp;""),"")</f>
        <v/>
      </c>
      <c r="AA383" s="24">
        <f>IFERROR(IF(TRIM(INDEX($A383:$P383,MATCH(Settings!$B$13,$A$1:$P$1,0))&amp;"")="","",VALUE(TRIM(INDEX($A383:$P383,MATCH(Settings!$B$13,$A$1:$P$1,0))&amp;""))),"")</f>
        <v/>
      </c>
      <c r="AB383" s="24">
        <f>IF(NOT(ISNUMBER($AA383)),"",IF(TRIM($R383&amp;"")="Yes",$AA383,0))</f>
        <v/>
      </c>
      <c r="AC383" s="25">
        <f>IF(OR(NOT(ISNUMBER($AB383)),NOT(ISNUMBER(Settings!$D$2))),"",$AB383*Settings!$D$2)</f>
        <v/>
      </c>
      <c r="AD383" s="23">
        <f>IF(AND($AE383="",IFERROR(TRIM(INDEX($A383:$P383,MATCH(Settings!$B$13,$A$1:$P$1,0))&amp;""),"")=""),"",IF((IF($AE383="","; no name or email","")&amp;IF(IFERROR(TRIM(INDEX($A383:$P383,MATCH(Settings!$B$13,$A$1:$P$1,0))&amp;""),"")="","; no hours",IF(NOT(ISNUMBER($AA383)),"; hours not a number",IF($AA383&lt;=0,"; hours zero or less",IF(AND(ISNUMBER(Settings!$D$3),$AA383&gt;Settings!$D$3),"; over "&amp;Settings!$D$3&amp;" hours",""))))&amp;IF(NOT(ISNUMBER($U383)),"; no date",IF($U383&gt;TODAY(),"; date in the future",""))&amp;IF(AND($AE383&lt;&gt;"",ISNUMBER($U383)),IF(COUNTIFS($AE$2:$AE$1001,$AE383,$U$2:$U$1001,$U383,$Y$2:$Y$1001,$Y383)&gt;1,"; possible duplicate",""),""))="","OK",MID(IF($AE383="","; no name or email","")&amp;IF(IFERROR(TRIM(INDEX($A383:$P383,MATCH(Settings!$B$13,$A$1:$P$1,0))&amp;""),"")="","; no hours",IF(NOT(ISNUMBER($AA383)),"; hours not a number",IF($AA383&lt;=0,"; hours zero or less",IF(AND(ISNUMBER(Settings!$D$3),$AA383&gt;Settings!$D$3),"; over "&amp;Settings!$D$3&amp;" hours",""))))&amp;IF(NOT(ISNUMBER($U383)),"; no date",IF($U383&gt;TODAY(),"; date in the future",""))&amp;IF(AND($AE383&lt;&gt;"",ISNUMBER($U383)),IF(COUNTIFS($AE$2:$AE$1001,$AE383,$U$2:$U$1001,$U383,$Y$2:$Y$1001,$Y383)&gt;1,"; possible duplicate",""),""),3,300)))</f>
        <v/>
      </c>
      <c r="AE383" s="26">
        <f>IF(IFERROR(TRIM(INDEX($A383:$P383,MATCH(Settings!$B$11,$A$1:$P$1,0))&amp;""),"")&lt;&gt;"",LOWER(IFERROR(TRIM(INDEX($A383:$P383,MATCH(Settings!$B$11,$A$1:$P$1,0))&amp;""),"")),LOWER(IFERROR(TRIM(INDEX($A383:$P383,MATCH(Settings!$B$10,$A$1:$P$1,0))&amp;""),"")))</f>
        <v/>
      </c>
      <c r="AF383" s="26">
        <f>IF($AE383="","",IF(COUNTIF($AE$2:$AE383,$AE383)=1,MAX($AF$1:$AF382)+1,""))</f>
        <v/>
      </c>
      <c r="AG383" s="26">
        <f>IF(OR($AE383="",NOT(ISNUMBER($V383))),"",IF(COUNTIFS($AE$2:$AE383,$AE383,$V$2:$V383,$V383)=1,1,0))</f>
        <v/>
      </c>
      <c r="AH383" s="26">
        <f>IF(ISNUMBER($U383),$U383,0)</f>
        <v/>
      </c>
    </row>
    <row r="384">
      <c r="R384" s="27" t="n"/>
      <c r="S384" s="27" t="n"/>
      <c r="U384" s="21">
        <f>IF(ISNUMBER(IFERROR(IF(TRIM(INDEX($A384:$P384,MATCH(Settings!$B$9,$A$1:$P$1,0))&amp;"")="","",IF(ISNUMBER(INDEX($A384:$P384,MATCH(Settings!$B$9,$A$1:$P$1,0))),INT(INDEX($A384:$P384,MATCH(Settings!$B$9,$A$1:$P$1,0))),DATE(VALUE(LEFT(INDEX($A384:$P384,MATCH(Settings!$B$9,$A$1:$P$1,0)),4)),VALUE(MID(INDEX($A384:$P384,MATCH(Settings!$B$9,$A$1:$P$1,0)),6,2)),VALUE(MID(INDEX($A384:$P384,MATCH(Settings!$B$9,$A$1:$P$1,0)),9,2))))),"")),IFERROR(IF(TRIM(INDEX($A384:$P384,MATCH(Settings!$B$9,$A$1:$P$1,0))&amp;"")="","",IF(ISNUMBER(INDEX($A384:$P384,MATCH(Settings!$B$9,$A$1:$P$1,0))),INT(INDEX($A384:$P384,MATCH(Settings!$B$9,$A$1:$P$1,0))),DATE(VALUE(LEFT(INDEX($A384:$P384,MATCH(Settings!$B$9,$A$1:$P$1,0)),4)),VALUE(MID(INDEX($A384:$P384,MATCH(Settings!$B$9,$A$1:$P$1,0)),6,2)),VALUE(MID(INDEX($A384:$P384,MATCH(Settings!$B$9,$A$1:$P$1,0)),9,2))))),""),IFERROR(INT(IFERROR(IF(ISNUMBER(INDEX($A384:$P384,MATCH(Settings!$B$8,$A$1:$P$1,0))),INDEX($A384:$P384,MATCH(Settings!$B$8,$A$1:$P$1,0)),DATE(VALUE(LEFT(IFERROR(TRIM(INDEX($A384:$P384,MATCH(Settings!$B$8,$A$1:$P$1,0))&amp;""),""),4)),VALUE(MID(IFERROR(TRIM(INDEX($A384:$P384,MATCH(Settings!$B$8,$A$1:$P$1,0))&amp;""),""),6,2)),VALUE(MID(IFERROR(TRIM(INDEX($A384:$P384,MATCH(Settings!$B$8,$A$1:$P$1,0))&amp;""),""),9,2)))+TIME(VALUE(MID(IFERROR(TRIM(INDEX($A384:$P384,MATCH(Settings!$B$8,$A$1:$P$1,0))&amp;""),""),12,2)),VALUE(MID(IFERROR(TRIM(INDEX($A384:$P384,MATCH(Settings!$B$8,$A$1:$P$1,0))&amp;""),""),15,2)),VALUE(MID(IFERROR(TRIM(INDEX($A384:$P384,MATCH(Settings!$B$8,$A$1:$P$1,0))&amp;""),""),18,2)))),"")),""))</f>
        <v/>
      </c>
      <c r="V384" s="22">
        <f>IF(ISNUMBER($U384),DATE(YEAR($U384),MONTH($U384),1),"")</f>
        <v/>
      </c>
      <c r="W384" s="23">
        <f>IF(IFERROR(TRIM(INDEX($A384:$P384,MATCH(Settings!$B$10,$A$1:$P$1,0))&amp;""),"")&lt;&gt;"",IFERROR(TRIM(INDEX($A384:$P384,MATCH(Settings!$B$10,$A$1:$P$1,0))&amp;""),""),IFERROR(TRIM(INDEX($A384:$P384,MATCH(Settings!$B$11,$A$1:$P$1,0))&amp;""),""))</f>
        <v/>
      </c>
      <c r="X384" s="23">
        <f>IFERROR(TRIM(INDEX($A384:$P384,MATCH(Settings!$B$11,$A$1:$P$1,0))&amp;""),"")</f>
        <v/>
      </c>
      <c r="Y384" s="23">
        <f>IFERROR(TRIM(INDEX($A384:$P384,MATCH(Settings!$B$12,$A$1:$P$1,0))&amp;""),"")</f>
        <v/>
      </c>
      <c r="Z384" s="23">
        <f>IFERROR(TRIM(INDEX($A384:$P384,MATCH(Settings!$B$15,$A$1:$P$1,0))&amp;""),"")</f>
        <v/>
      </c>
      <c r="AA384" s="24">
        <f>IFERROR(IF(TRIM(INDEX($A384:$P384,MATCH(Settings!$B$13,$A$1:$P$1,0))&amp;"")="","",VALUE(TRIM(INDEX($A384:$P384,MATCH(Settings!$B$13,$A$1:$P$1,0))&amp;""))),"")</f>
        <v/>
      </c>
      <c r="AB384" s="24">
        <f>IF(NOT(ISNUMBER($AA384)),"",IF(TRIM($R384&amp;"")="Yes",$AA384,0))</f>
        <v/>
      </c>
      <c r="AC384" s="25">
        <f>IF(OR(NOT(ISNUMBER($AB384)),NOT(ISNUMBER(Settings!$D$2))),"",$AB384*Settings!$D$2)</f>
        <v/>
      </c>
      <c r="AD384" s="23">
        <f>IF(AND($AE384="",IFERROR(TRIM(INDEX($A384:$P384,MATCH(Settings!$B$13,$A$1:$P$1,0))&amp;""),"")=""),"",IF((IF($AE384="","; no name or email","")&amp;IF(IFERROR(TRIM(INDEX($A384:$P384,MATCH(Settings!$B$13,$A$1:$P$1,0))&amp;""),"")="","; no hours",IF(NOT(ISNUMBER($AA384)),"; hours not a number",IF($AA384&lt;=0,"; hours zero or less",IF(AND(ISNUMBER(Settings!$D$3),$AA384&gt;Settings!$D$3),"; over "&amp;Settings!$D$3&amp;" hours",""))))&amp;IF(NOT(ISNUMBER($U384)),"; no date",IF($U384&gt;TODAY(),"; date in the future",""))&amp;IF(AND($AE384&lt;&gt;"",ISNUMBER($U384)),IF(COUNTIFS($AE$2:$AE$1001,$AE384,$U$2:$U$1001,$U384,$Y$2:$Y$1001,$Y384)&gt;1,"; possible duplicate",""),""))="","OK",MID(IF($AE384="","; no name or email","")&amp;IF(IFERROR(TRIM(INDEX($A384:$P384,MATCH(Settings!$B$13,$A$1:$P$1,0))&amp;""),"")="","; no hours",IF(NOT(ISNUMBER($AA384)),"; hours not a number",IF($AA384&lt;=0,"; hours zero or less",IF(AND(ISNUMBER(Settings!$D$3),$AA384&gt;Settings!$D$3),"; over "&amp;Settings!$D$3&amp;" hours",""))))&amp;IF(NOT(ISNUMBER($U384)),"; no date",IF($U384&gt;TODAY(),"; date in the future",""))&amp;IF(AND($AE384&lt;&gt;"",ISNUMBER($U384)),IF(COUNTIFS($AE$2:$AE$1001,$AE384,$U$2:$U$1001,$U384,$Y$2:$Y$1001,$Y384)&gt;1,"; possible duplicate",""),""),3,300)))</f>
        <v/>
      </c>
      <c r="AE384" s="26">
        <f>IF(IFERROR(TRIM(INDEX($A384:$P384,MATCH(Settings!$B$11,$A$1:$P$1,0))&amp;""),"")&lt;&gt;"",LOWER(IFERROR(TRIM(INDEX($A384:$P384,MATCH(Settings!$B$11,$A$1:$P$1,0))&amp;""),"")),LOWER(IFERROR(TRIM(INDEX($A384:$P384,MATCH(Settings!$B$10,$A$1:$P$1,0))&amp;""),"")))</f>
        <v/>
      </c>
      <c r="AF384" s="26">
        <f>IF($AE384="","",IF(COUNTIF($AE$2:$AE384,$AE384)=1,MAX($AF$1:$AF383)+1,""))</f>
        <v/>
      </c>
      <c r="AG384" s="26">
        <f>IF(OR($AE384="",NOT(ISNUMBER($V384))),"",IF(COUNTIFS($AE$2:$AE384,$AE384,$V$2:$V384,$V384)=1,1,0))</f>
        <v/>
      </c>
      <c r="AH384" s="26">
        <f>IF(ISNUMBER($U384),$U384,0)</f>
        <v/>
      </c>
    </row>
    <row r="385">
      <c r="R385" s="27" t="n"/>
      <c r="S385" s="27" t="n"/>
      <c r="U385" s="21">
        <f>IF(ISNUMBER(IFERROR(IF(TRIM(INDEX($A385:$P385,MATCH(Settings!$B$9,$A$1:$P$1,0))&amp;"")="","",IF(ISNUMBER(INDEX($A385:$P385,MATCH(Settings!$B$9,$A$1:$P$1,0))),INT(INDEX($A385:$P385,MATCH(Settings!$B$9,$A$1:$P$1,0))),DATE(VALUE(LEFT(INDEX($A385:$P385,MATCH(Settings!$B$9,$A$1:$P$1,0)),4)),VALUE(MID(INDEX($A385:$P385,MATCH(Settings!$B$9,$A$1:$P$1,0)),6,2)),VALUE(MID(INDEX($A385:$P385,MATCH(Settings!$B$9,$A$1:$P$1,0)),9,2))))),"")),IFERROR(IF(TRIM(INDEX($A385:$P385,MATCH(Settings!$B$9,$A$1:$P$1,0))&amp;"")="","",IF(ISNUMBER(INDEX($A385:$P385,MATCH(Settings!$B$9,$A$1:$P$1,0))),INT(INDEX($A385:$P385,MATCH(Settings!$B$9,$A$1:$P$1,0))),DATE(VALUE(LEFT(INDEX($A385:$P385,MATCH(Settings!$B$9,$A$1:$P$1,0)),4)),VALUE(MID(INDEX($A385:$P385,MATCH(Settings!$B$9,$A$1:$P$1,0)),6,2)),VALUE(MID(INDEX($A385:$P385,MATCH(Settings!$B$9,$A$1:$P$1,0)),9,2))))),""),IFERROR(INT(IFERROR(IF(ISNUMBER(INDEX($A385:$P385,MATCH(Settings!$B$8,$A$1:$P$1,0))),INDEX($A385:$P385,MATCH(Settings!$B$8,$A$1:$P$1,0)),DATE(VALUE(LEFT(IFERROR(TRIM(INDEX($A385:$P385,MATCH(Settings!$B$8,$A$1:$P$1,0))&amp;""),""),4)),VALUE(MID(IFERROR(TRIM(INDEX($A385:$P385,MATCH(Settings!$B$8,$A$1:$P$1,0))&amp;""),""),6,2)),VALUE(MID(IFERROR(TRIM(INDEX($A385:$P385,MATCH(Settings!$B$8,$A$1:$P$1,0))&amp;""),""),9,2)))+TIME(VALUE(MID(IFERROR(TRIM(INDEX($A385:$P385,MATCH(Settings!$B$8,$A$1:$P$1,0))&amp;""),""),12,2)),VALUE(MID(IFERROR(TRIM(INDEX($A385:$P385,MATCH(Settings!$B$8,$A$1:$P$1,0))&amp;""),""),15,2)),VALUE(MID(IFERROR(TRIM(INDEX($A385:$P385,MATCH(Settings!$B$8,$A$1:$P$1,0))&amp;""),""),18,2)))),"")),""))</f>
        <v/>
      </c>
      <c r="V385" s="22">
        <f>IF(ISNUMBER($U385),DATE(YEAR($U385),MONTH($U385),1),"")</f>
        <v/>
      </c>
      <c r="W385" s="23">
        <f>IF(IFERROR(TRIM(INDEX($A385:$P385,MATCH(Settings!$B$10,$A$1:$P$1,0))&amp;""),"")&lt;&gt;"",IFERROR(TRIM(INDEX($A385:$P385,MATCH(Settings!$B$10,$A$1:$P$1,0))&amp;""),""),IFERROR(TRIM(INDEX($A385:$P385,MATCH(Settings!$B$11,$A$1:$P$1,0))&amp;""),""))</f>
        <v/>
      </c>
      <c r="X385" s="23">
        <f>IFERROR(TRIM(INDEX($A385:$P385,MATCH(Settings!$B$11,$A$1:$P$1,0))&amp;""),"")</f>
        <v/>
      </c>
      <c r="Y385" s="23">
        <f>IFERROR(TRIM(INDEX($A385:$P385,MATCH(Settings!$B$12,$A$1:$P$1,0))&amp;""),"")</f>
        <v/>
      </c>
      <c r="Z385" s="23">
        <f>IFERROR(TRIM(INDEX($A385:$P385,MATCH(Settings!$B$15,$A$1:$P$1,0))&amp;""),"")</f>
        <v/>
      </c>
      <c r="AA385" s="24">
        <f>IFERROR(IF(TRIM(INDEX($A385:$P385,MATCH(Settings!$B$13,$A$1:$P$1,0))&amp;"")="","",VALUE(TRIM(INDEX($A385:$P385,MATCH(Settings!$B$13,$A$1:$P$1,0))&amp;""))),"")</f>
        <v/>
      </c>
      <c r="AB385" s="24">
        <f>IF(NOT(ISNUMBER($AA385)),"",IF(TRIM($R385&amp;"")="Yes",$AA385,0))</f>
        <v/>
      </c>
      <c r="AC385" s="25">
        <f>IF(OR(NOT(ISNUMBER($AB385)),NOT(ISNUMBER(Settings!$D$2))),"",$AB385*Settings!$D$2)</f>
        <v/>
      </c>
      <c r="AD385" s="23">
        <f>IF(AND($AE385="",IFERROR(TRIM(INDEX($A385:$P385,MATCH(Settings!$B$13,$A$1:$P$1,0))&amp;""),"")=""),"",IF((IF($AE385="","; no name or email","")&amp;IF(IFERROR(TRIM(INDEX($A385:$P385,MATCH(Settings!$B$13,$A$1:$P$1,0))&amp;""),"")="","; no hours",IF(NOT(ISNUMBER($AA385)),"; hours not a number",IF($AA385&lt;=0,"; hours zero or less",IF(AND(ISNUMBER(Settings!$D$3),$AA385&gt;Settings!$D$3),"; over "&amp;Settings!$D$3&amp;" hours",""))))&amp;IF(NOT(ISNUMBER($U385)),"; no date",IF($U385&gt;TODAY(),"; date in the future",""))&amp;IF(AND($AE385&lt;&gt;"",ISNUMBER($U385)),IF(COUNTIFS($AE$2:$AE$1001,$AE385,$U$2:$U$1001,$U385,$Y$2:$Y$1001,$Y385)&gt;1,"; possible duplicate",""),""))="","OK",MID(IF($AE385="","; no name or email","")&amp;IF(IFERROR(TRIM(INDEX($A385:$P385,MATCH(Settings!$B$13,$A$1:$P$1,0))&amp;""),"")="","; no hours",IF(NOT(ISNUMBER($AA385)),"; hours not a number",IF($AA385&lt;=0,"; hours zero or less",IF(AND(ISNUMBER(Settings!$D$3),$AA385&gt;Settings!$D$3),"; over "&amp;Settings!$D$3&amp;" hours",""))))&amp;IF(NOT(ISNUMBER($U385)),"; no date",IF($U385&gt;TODAY(),"; date in the future",""))&amp;IF(AND($AE385&lt;&gt;"",ISNUMBER($U385)),IF(COUNTIFS($AE$2:$AE$1001,$AE385,$U$2:$U$1001,$U385,$Y$2:$Y$1001,$Y385)&gt;1,"; possible duplicate",""),""),3,300)))</f>
        <v/>
      </c>
      <c r="AE385" s="26">
        <f>IF(IFERROR(TRIM(INDEX($A385:$P385,MATCH(Settings!$B$11,$A$1:$P$1,0))&amp;""),"")&lt;&gt;"",LOWER(IFERROR(TRIM(INDEX($A385:$P385,MATCH(Settings!$B$11,$A$1:$P$1,0))&amp;""),"")),LOWER(IFERROR(TRIM(INDEX($A385:$P385,MATCH(Settings!$B$10,$A$1:$P$1,0))&amp;""),"")))</f>
        <v/>
      </c>
      <c r="AF385" s="26">
        <f>IF($AE385="","",IF(COUNTIF($AE$2:$AE385,$AE385)=1,MAX($AF$1:$AF384)+1,""))</f>
        <v/>
      </c>
      <c r="AG385" s="26">
        <f>IF(OR($AE385="",NOT(ISNUMBER($V385))),"",IF(COUNTIFS($AE$2:$AE385,$AE385,$V$2:$V385,$V385)=1,1,0))</f>
        <v/>
      </c>
      <c r="AH385" s="26">
        <f>IF(ISNUMBER($U385),$U385,0)</f>
        <v/>
      </c>
    </row>
    <row r="386">
      <c r="R386" s="27" t="n"/>
      <c r="S386" s="27" t="n"/>
      <c r="U386" s="21">
        <f>IF(ISNUMBER(IFERROR(IF(TRIM(INDEX($A386:$P386,MATCH(Settings!$B$9,$A$1:$P$1,0))&amp;"")="","",IF(ISNUMBER(INDEX($A386:$P386,MATCH(Settings!$B$9,$A$1:$P$1,0))),INT(INDEX($A386:$P386,MATCH(Settings!$B$9,$A$1:$P$1,0))),DATE(VALUE(LEFT(INDEX($A386:$P386,MATCH(Settings!$B$9,$A$1:$P$1,0)),4)),VALUE(MID(INDEX($A386:$P386,MATCH(Settings!$B$9,$A$1:$P$1,0)),6,2)),VALUE(MID(INDEX($A386:$P386,MATCH(Settings!$B$9,$A$1:$P$1,0)),9,2))))),"")),IFERROR(IF(TRIM(INDEX($A386:$P386,MATCH(Settings!$B$9,$A$1:$P$1,0))&amp;"")="","",IF(ISNUMBER(INDEX($A386:$P386,MATCH(Settings!$B$9,$A$1:$P$1,0))),INT(INDEX($A386:$P386,MATCH(Settings!$B$9,$A$1:$P$1,0))),DATE(VALUE(LEFT(INDEX($A386:$P386,MATCH(Settings!$B$9,$A$1:$P$1,0)),4)),VALUE(MID(INDEX($A386:$P386,MATCH(Settings!$B$9,$A$1:$P$1,0)),6,2)),VALUE(MID(INDEX($A386:$P386,MATCH(Settings!$B$9,$A$1:$P$1,0)),9,2))))),""),IFERROR(INT(IFERROR(IF(ISNUMBER(INDEX($A386:$P386,MATCH(Settings!$B$8,$A$1:$P$1,0))),INDEX($A386:$P386,MATCH(Settings!$B$8,$A$1:$P$1,0)),DATE(VALUE(LEFT(IFERROR(TRIM(INDEX($A386:$P386,MATCH(Settings!$B$8,$A$1:$P$1,0))&amp;""),""),4)),VALUE(MID(IFERROR(TRIM(INDEX($A386:$P386,MATCH(Settings!$B$8,$A$1:$P$1,0))&amp;""),""),6,2)),VALUE(MID(IFERROR(TRIM(INDEX($A386:$P386,MATCH(Settings!$B$8,$A$1:$P$1,0))&amp;""),""),9,2)))+TIME(VALUE(MID(IFERROR(TRIM(INDEX($A386:$P386,MATCH(Settings!$B$8,$A$1:$P$1,0))&amp;""),""),12,2)),VALUE(MID(IFERROR(TRIM(INDEX($A386:$P386,MATCH(Settings!$B$8,$A$1:$P$1,0))&amp;""),""),15,2)),VALUE(MID(IFERROR(TRIM(INDEX($A386:$P386,MATCH(Settings!$B$8,$A$1:$P$1,0))&amp;""),""),18,2)))),"")),""))</f>
        <v/>
      </c>
      <c r="V386" s="22">
        <f>IF(ISNUMBER($U386),DATE(YEAR($U386),MONTH($U386),1),"")</f>
        <v/>
      </c>
      <c r="W386" s="23">
        <f>IF(IFERROR(TRIM(INDEX($A386:$P386,MATCH(Settings!$B$10,$A$1:$P$1,0))&amp;""),"")&lt;&gt;"",IFERROR(TRIM(INDEX($A386:$P386,MATCH(Settings!$B$10,$A$1:$P$1,0))&amp;""),""),IFERROR(TRIM(INDEX($A386:$P386,MATCH(Settings!$B$11,$A$1:$P$1,0))&amp;""),""))</f>
        <v/>
      </c>
      <c r="X386" s="23">
        <f>IFERROR(TRIM(INDEX($A386:$P386,MATCH(Settings!$B$11,$A$1:$P$1,0))&amp;""),"")</f>
        <v/>
      </c>
      <c r="Y386" s="23">
        <f>IFERROR(TRIM(INDEX($A386:$P386,MATCH(Settings!$B$12,$A$1:$P$1,0))&amp;""),"")</f>
        <v/>
      </c>
      <c r="Z386" s="23">
        <f>IFERROR(TRIM(INDEX($A386:$P386,MATCH(Settings!$B$15,$A$1:$P$1,0))&amp;""),"")</f>
        <v/>
      </c>
      <c r="AA386" s="24">
        <f>IFERROR(IF(TRIM(INDEX($A386:$P386,MATCH(Settings!$B$13,$A$1:$P$1,0))&amp;"")="","",VALUE(TRIM(INDEX($A386:$P386,MATCH(Settings!$B$13,$A$1:$P$1,0))&amp;""))),"")</f>
        <v/>
      </c>
      <c r="AB386" s="24">
        <f>IF(NOT(ISNUMBER($AA386)),"",IF(TRIM($R386&amp;"")="Yes",$AA386,0))</f>
        <v/>
      </c>
      <c r="AC386" s="25">
        <f>IF(OR(NOT(ISNUMBER($AB386)),NOT(ISNUMBER(Settings!$D$2))),"",$AB386*Settings!$D$2)</f>
        <v/>
      </c>
      <c r="AD386" s="23">
        <f>IF(AND($AE386="",IFERROR(TRIM(INDEX($A386:$P386,MATCH(Settings!$B$13,$A$1:$P$1,0))&amp;""),"")=""),"",IF((IF($AE386="","; no name or email","")&amp;IF(IFERROR(TRIM(INDEX($A386:$P386,MATCH(Settings!$B$13,$A$1:$P$1,0))&amp;""),"")="","; no hours",IF(NOT(ISNUMBER($AA386)),"; hours not a number",IF($AA386&lt;=0,"; hours zero or less",IF(AND(ISNUMBER(Settings!$D$3),$AA386&gt;Settings!$D$3),"; over "&amp;Settings!$D$3&amp;" hours",""))))&amp;IF(NOT(ISNUMBER($U386)),"; no date",IF($U386&gt;TODAY(),"; date in the future",""))&amp;IF(AND($AE386&lt;&gt;"",ISNUMBER($U386)),IF(COUNTIFS($AE$2:$AE$1001,$AE386,$U$2:$U$1001,$U386,$Y$2:$Y$1001,$Y386)&gt;1,"; possible duplicate",""),""))="","OK",MID(IF($AE386="","; no name or email","")&amp;IF(IFERROR(TRIM(INDEX($A386:$P386,MATCH(Settings!$B$13,$A$1:$P$1,0))&amp;""),"")="","; no hours",IF(NOT(ISNUMBER($AA386)),"; hours not a number",IF($AA386&lt;=0,"; hours zero or less",IF(AND(ISNUMBER(Settings!$D$3),$AA386&gt;Settings!$D$3),"; over "&amp;Settings!$D$3&amp;" hours",""))))&amp;IF(NOT(ISNUMBER($U386)),"; no date",IF($U386&gt;TODAY(),"; date in the future",""))&amp;IF(AND($AE386&lt;&gt;"",ISNUMBER($U386)),IF(COUNTIFS($AE$2:$AE$1001,$AE386,$U$2:$U$1001,$U386,$Y$2:$Y$1001,$Y386)&gt;1,"; possible duplicate",""),""),3,300)))</f>
        <v/>
      </c>
      <c r="AE386" s="26">
        <f>IF(IFERROR(TRIM(INDEX($A386:$P386,MATCH(Settings!$B$11,$A$1:$P$1,0))&amp;""),"")&lt;&gt;"",LOWER(IFERROR(TRIM(INDEX($A386:$P386,MATCH(Settings!$B$11,$A$1:$P$1,0))&amp;""),"")),LOWER(IFERROR(TRIM(INDEX($A386:$P386,MATCH(Settings!$B$10,$A$1:$P$1,0))&amp;""),"")))</f>
        <v/>
      </c>
      <c r="AF386" s="26">
        <f>IF($AE386="","",IF(COUNTIF($AE$2:$AE386,$AE386)=1,MAX($AF$1:$AF385)+1,""))</f>
        <v/>
      </c>
      <c r="AG386" s="26">
        <f>IF(OR($AE386="",NOT(ISNUMBER($V386))),"",IF(COUNTIFS($AE$2:$AE386,$AE386,$V$2:$V386,$V386)=1,1,0))</f>
        <v/>
      </c>
      <c r="AH386" s="26">
        <f>IF(ISNUMBER($U386),$U386,0)</f>
        <v/>
      </c>
    </row>
    <row r="387">
      <c r="R387" s="27" t="n"/>
      <c r="S387" s="27" t="n"/>
      <c r="U387" s="21">
        <f>IF(ISNUMBER(IFERROR(IF(TRIM(INDEX($A387:$P387,MATCH(Settings!$B$9,$A$1:$P$1,0))&amp;"")="","",IF(ISNUMBER(INDEX($A387:$P387,MATCH(Settings!$B$9,$A$1:$P$1,0))),INT(INDEX($A387:$P387,MATCH(Settings!$B$9,$A$1:$P$1,0))),DATE(VALUE(LEFT(INDEX($A387:$P387,MATCH(Settings!$B$9,$A$1:$P$1,0)),4)),VALUE(MID(INDEX($A387:$P387,MATCH(Settings!$B$9,$A$1:$P$1,0)),6,2)),VALUE(MID(INDEX($A387:$P387,MATCH(Settings!$B$9,$A$1:$P$1,0)),9,2))))),"")),IFERROR(IF(TRIM(INDEX($A387:$P387,MATCH(Settings!$B$9,$A$1:$P$1,0))&amp;"")="","",IF(ISNUMBER(INDEX($A387:$P387,MATCH(Settings!$B$9,$A$1:$P$1,0))),INT(INDEX($A387:$P387,MATCH(Settings!$B$9,$A$1:$P$1,0))),DATE(VALUE(LEFT(INDEX($A387:$P387,MATCH(Settings!$B$9,$A$1:$P$1,0)),4)),VALUE(MID(INDEX($A387:$P387,MATCH(Settings!$B$9,$A$1:$P$1,0)),6,2)),VALUE(MID(INDEX($A387:$P387,MATCH(Settings!$B$9,$A$1:$P$1,0)),9,2))))),""),IFERROR(INT(IFERROR(IF(ISNUMBER(INDEX($A387:$P387,MATCH(Settings!$B$8,$A$1:$P$1,0))),INDEX($A387:$P387,MATCH(Settings!$B$8,$A$1:$P$1,0)),DATE(VALUE(LEFT(IFERROR(TRIM(INDEX($A387:$P387,MATCH(Settings!$B$8,$A$1:$P$1,0))&amp;""),""),4)),VALUE(MID(IFERROR(TRIM(INDEX($A387:$P387,MATCH(Settings!$B$8,$A$1:$P$1,0))&amp;""),""),6,2)),VALUE(MID(IFERROR(TRIM(INDEX($A387:$P387,MATCH(Settings!$B$8,$A$1:$P$1,0))&amp;""),""),9,2)))+TIME(VALUE(MID(IFERROR(TRIM(INDEX($A387:$P387,MATCH(Settings!$B$8,$A$1:$P$1,0))&amp;""),""),12,2)),VALUE(MID(IFERROR(TRIM(INDEX($A387:$P387,MATCH(Settings!$B$8,$A$1:$P$1,0))&amp;""),""),15,2)),VALUE(MID(IFERROR(TRIM(INDEX($A387:$P387,MATCH(Settings!$B$8,$A$1:$P$1,0))&amp;""),""),18,2)))),"")),""))</f>
        <v/>
      </c>
      <c r="V387" s="22">
        <f>IF(ISNUMBER($U387),DATE(YEAR($U387),MONTH($U387),1),"")</f>
        <v/>
      </c>
      <c r="W387" s="23">
        <f>IF(IFERROR(TRIM(INDEX($A387:$P387,MATCH(Settings!$B$10,$A$1:$P$1,0))&amp;""),"")&lt;&gt;"",IFERROR(TRIM(INDEX($A387:$P387,MATCH(Settings!$B$10,$A$1:$P$1,0))&amp;""),""),IFERROR(TRIM(INDEX($A387:$P387,MATCH(Settings!$B$11,$A$1:$P$1,0))&amp;""),""))</f>
        <v/>
      </c>
      <c r="X387" s="23">
        <f>IFERROR(TRIM(INDEX($A387:$P387,MATCH(Settings!$B$11,$A$1:$P$1,0))&amp;""),"")</f>
        <v/>
      </c>
      <c r="Y387" s="23">
        <f>IFERROR(TRIM(INDEX($A387:$P387,MATCH(Settings!$B$12,$A$1:$P$1,0))&amp;""),"")</f>
        <v/>
      </c>
      <c r="Z387" s="23">
        <f>IFERROR(TRIM(INDEX($A387:$P387,MATCH(Settings!$B$15,$A$1:$P$1,0))&amp;""),"")</f>
        <v/>
      </c>
      <c r="AA387" s="24">
        <f>IFERROR(IF(TRIM(INDEX($A387:$P387,MATCH(Settings!$B$13,$A$1:$P$1,0))&amp;"")="","",VALUE(TRIM(INDEX($A387:$P387,MATCH(Settings!$B$13,$A$1:$P$1,0))&amp;""))),"")</f>
        <v/>
      </c>
      <c r="AB387" s="24">
        <f>IF(NOT(ISNUMBER($AA387)),"",IF(TRIM($R387&amp;"")="Yes",$AA387,0))</f>
        <v/>
      </c>
      <c r="AC387" s="25">
        <f>IF(OR(NOT(ISNUMBER($AB387)),NOT(ISNUMBER(Settings!$D$2))),"",$AB387*Settings!$D$2)</f>
        <v/>
      </c>
      <c r="AD387" s="23">
        <f>IF(AND($AE387="",IFERROR(TRIM(INDEX($A387:$P387,MATCH(Settings!$B$13,$A$1:$P$1,0))&amp;""),"")=""),"",IF((IF($AE387="","; no name or email","")&amp;IF(IFERROR(TRIM(INDEX($A387:$P387,MATCH(Settings!$B$13,$A$1:$P$1,0))&amp;""),"")="","; no hours",IF(NOT(ISNUMBER($AA387)),"; hours not a number",IF($AA387&lt;=0,"; hours zero or less",IF(AND(ISNUMBER(Settings!$D$3),$AA387&gt;Settings!$D$3),"; over "&amp;Settings!$D$3&amp;" hours",""))))&amp;IF(NOT(ISNUMBER($U387)),"; no date",IF($U387&gt;TODAY(),"; date in the future",""))&amp;IF(AND($AE387&lt;&gt;"",ISNUMBER($U387)),IF(COUNTIFS($AE$2:$AE$1001,$AE387,$U$2:$U$1001,$U387,$Y$2:$Y$1001,$Y387)&gt;1,"; possible duplicate",""),""))="","OK",MID(IF($AE387="","; no name or email","")&amp;IF(IFERROR(TRIM(INDEX($A387:$P387,MATCH(Settings!$B$13,$A$1:$P$1,0))&amp;""),"")="","; no hours",IF(NOT(ISNUMBER($AA387)),"; hours not a number",IF($AA387&lt;=0,"; hours zero or less",IF(AND(ISNUMBER(Settings!$D$3),$AA387&gt;Settings!$D$3),"; over "&amp;Settings!$D$3&amp;" hours",""))))&amp;IF(NOT(ISNUMBER($U387)),"; no date",IF($U387&gt;TODAY(),"; date in the future",""))&amp;IF(AND($AE387&lt;&gt;"",ISNUMBER($U387)),IF(COUNTIFS($AE$2:$AE$1001,$AE387,$U$2:$U$1001,$U387,$Y$2:$Y$1001,$Y387)&gt;1,"; possible duplicate",""),""),3,300)))</f>
        <v/>
      </c>
      <c r="AE387" s="26">
        <f>IF(IFERROR(TRIM(INDEX($A387:$P387,MATCH(Settings!$B$11,$A$1:$P$1,0))&amp;""),"")&lt;&gt;"",LOWER(IFERROR(TRIM(INDEX($A387:$P387,MATCH(Settings!$B$11,$A$1:$P$1,0))&amp;""),"")),LOWER(IFERROR(TRIM(INDEX($A387:$P387,MATCH(Settings!$B$10,$A$1:$P$1,0))&amp;""),"")))</f>
        <v/>
      </c>
      <c r="AF387" s="26">
        <f>IF($AE387="","",IF(COUNTIF($AE$2:$AE387,$AE387)=1,MAX($AF$1:$AF386)+1,""))</f>
        <v/>
      </c>
      <c r="AG387" s="26">
        <f>IF(OR($AE387="",NOT(ISNUMBER($V387))),"",IF(COUNTIFS($AE$2:$AE387,$AE387,$V$2:$V387,$V387)=1,1,0))</f>
        <v/>
      </c>
      <c r="AH387" s="26">
        <f>IF(ISNUMBER($U387),$U387,0)</f>
        <v/>
      </c>
    </row>
    <row r="388">
      <c r="R388" s="27" t="n"/>
      <c r="S388" s="27" t="n"/>
      <c r="U388" s="21">
        <f>IF(ISNUMBER(IFERROR(IF(TRIM(INDEX($A388:$P388,MATCH(Settings!$B$9,$A$1:$P$1,0))&amp;"")="","",IF(ISNUMBER(INDEX($A388:$P388,MATCH(Settings!$B$9,$A$1:$P$1,0))),INT(INDEX($A388:$P388,MATCH(Settings!$B$9,$A$1:$P$1,0))),DATE(VALUE(LEFT(INDEX($A388:$P388,MATCH(Settings!$B$9,$A$1:$P$1,0)),4)),VALUE(MID(INDEX($A388:$P388,MATCH(Settings!$B$9,$A$1:$P$1,0)),6,2)),VALUE(MID(INDEX($A388:$P388,MATCH(Settings!$B$9,$A$1:$P$1,0)),9,2))))),"")),IFERROR(IF(TRIM(INDEX($A388:$P388,MATCH(Settings!$B$9,$A$1:$P$1,0))&amp;"")="","",IF(ISNUMBER(INDEX($A388:$P388,MATCH(Settings!$B$9,$A$1:$P$1,0))),INT(INDEX($A388:$P388,MATCH(Settings!$B$9,$A$1:$P$1,0))),DATE(VALUE(LEFT(INDEX($A388:$P388,MATCH(Settings!$B$9,$A$1:$P$1,0)),4)),VALUE(MID(INDEX($A388:$P388,MATCH(Settings!$B$9,$A$1:$P$1,0)),6,2)),VALUE(MID(INDEX($A388:$P388,MATCH(Settings!$B$9,$A$1:$P$1,0)),9,2))))),""),IFERROR(INT(IFERROR(IF(ISNUMBER(INDEX($A388:$P388,MATCH(Settings!$B$8,$A$1:$P$1,0))),INDEX($A388:$P388,MATCH(Settings!$B$8,$A$1:$P$1,0)),DATE(VALUE(LEFT(IFERROR(TRIM(INDEX($A388:$P388,MATCH(Settings!$B$8,$A$1:$P$1,0))&amp;""),""),4)),VALUE(MID(IFERROR(TRIM(INDEX($A388:$P388,MATCH(Settings!$B$8,$A$1:$P$1,0))&amp;""),""),6,2)),VALUE(MID(IFERROR(TRIM(INDEX($A388:$P388,MATCH(Settings!$B$8,$A$1:$P$1,0))&amp;""),""),9,2)))+TIME(VALUE(MID(IFERROR(TRIM(INDEX($A388:$P388,MATCH(Settings!$B$8,$A$1:$P$1,0))&amp;""),""),12,2)),VALUE(MID(IFERROR(TRIM(INDEX($A388:$P388,MATCH(Settings!$B$8,$A$1:$P$1,0))&amp;""),""),15,2)),VALUE(MID(IFERROR(TRIM(INDEX($A388:$P388,MATCH(Settings!$B$8,$A$1:$P$1,0))&amp;""),""),18,2)))),"")),""))</f>
        <v/>
      </c>
      <c r="V388" s="22">
        <f>IF(ISNUMBER($U388),DATE(YEAR($U388),MONTH($U388),1),"")</f>
        <v/>
      </c>
      <c r="W388" s="23">
        <f>IF(IFERROR(TRIM(INDEX($A388:$P388,MATCH(Settings!$B$10,$A$1:$P$1,0))&amp;""),"")&lt;&gt;"",IFERROR(TRIM(INDEX($A388:$P388,MATCH(Settings!$B$10,$A$1:$P$1,0))&amp;""),""),IFERROR(TRIM(INDEX($A388:$P388,MATCH(Settings!$B$11,$A$1:$P$1,0))&amp;""),""))</f>
        <v/>
      </c>
      <c r="X388" s="23">
        <f>IFERROR(TRIM(INDEX($A388:$P388,MATCH(Settings!$B$11,$A$1:$P$1,0))&amp;""),"")</f>
        <v/>
      </c>
      <c r="Y388" s="23">
        <f>IFERROR(TRIM(INDEX($A388:$P388,MATCH(Settings!$B$12,$A$1:$P$1,0))&amp;""),"")</f>
        <v/>
      </c>
      <c r="Z388" s="23">
        <f>IFERROR(TRIM(INDEX($A388:$P388,MATCH(Settings!$B$15,$A$1:$P$1,0))&amp;""),"")</f>
        <v/>
      </c>
      <c r="AA388" s="24">
        <f>IFERROR(IF(TRIM(INDEX($A388:$P388,MATCH(Settings!$B$13,$A$1:$P$1,0))&amp;"")="","",VALUE(TRIM(INDEX($A388:$P388,MATCH(Settings!$B$13,$A$1:$P$1,0))&amp;""))),"")</f>
        <v/>
      </c>
      <c r="AB388" s="24">
        <f>IF(NOT(ISNUMBER($AA388)),"",IF(TRIM($R388&amp;"")="Yes",$AA388,0))</f>
        <v/>
      </c>
      <c r="AC388" s="25">
        <f>IF(OR(NOT(ISNUMBER($AB388)),NOT(ISNUMBER(Settings!$D$2))),"",$AB388*Settings!$D$2)</f>
        <v/>
      </c>
      <c r="AD388" s="23">
        <f>IF(AND($AE388="",IFERROR(TRIM(INDEX($A388:$P388,MATCH(Settings!$B$13,$A$1:$P$1,0))&amp;""),"")=""),"",IF((IF($AE388="","; no name or email","")&amp;IF(IFERROR(TRIM(INDEX($A388:$P388,MATCH(Settings!$B$13,$A$1:$P$1,0))&amp;""),"")="","; no hours",IF(NOT(ISNUMBER($AA388)),"; hours not a number",IF($AA388&lt;=0,"; hours zero or less",IF(AND(ISNUMBER(Settings!$D$3),$AA388&gt;Settings!$D$3),"; over "&amp;Settings!$D$3&amp;" hours",""))))&amp;IF(NOT(ISNUMBER($U388)),"; no date",IF($U388&gt;TODAY(),"; date in the future",""))&amp;IF(AND($AE388&lt;&gt;"",ISNUMBER($U388)),IF(COUNTIFS($AE$2:$AE$1001,$AE388,$U$2:$U$1001,$U388,$Y$2:$Y$1001,$Y388)&gt;1,"; possible duplicate",""),""))="","OK",MID(IF($AE388="","; no name or email","")&amp;IF(IFERROR(TRIM(INDEX($A388:$P388,MATCH(Settings!$B$13,$A$1:$P$1,0))&amp;""),"")="","; no hours",IF(NOT(ISNUMBER($AA388)),"; hours not a number",IF($AA388&lt;=0,"; hours zero or less",IF(AND(ISNUMBER(Settings!$D$3),$AA388&gt;Settings!$D$3),"; over "&amp;Settings!$D$3&amp;" hours",""))))&amp;IF(NOT(ISNUMBER($U388)),"; no date",IF($U388&gt;TODAY(),"; date in the future",""))&amp;IF(AND($AE388&lt;&gt;"",ISNUMBER($U388)),IF(COUNTIFS($AE$2:$AE$1001,$AE388,$U$2:$U$1001,$U388,$Y$2:$Y$1001,$Y388)&gt;1,"; possible duplicate",""),""),3,300)))</f>
        <v/>
      </c>
      <c r="AE388" s="26">
        <f>IF(IFERROR(TRIM(INDEX($A388:$P388,MATCH(Settings!$B$11,$A$1:$P$1,0))&amp;""),"")&lt;&gt;"",LOWER(IFERROR(TRIM(INDEX($A388:$P388,MATCH(Settings!$B$11,$A$1:$P$1,0))&amp;""),"")),LOWER(IFERROR(TRIM(INDEX($A388:$P388,MATCH(Settings!$B$10,$A$1:$P$1,0))&amp;""),"")))</f>
        <v/>
      </c>
      <c r="AF388" s="26">
        <f>IF($AE388="","",IF(COUNTIF($AE$2:$AE388,$AE388)=1,MAX($AF$1:$AF387)+1,""))</f>
        <v/>
      </c>
      <c r="AG388" s="26">
        <f>IF(OR($AE388="",NOT(ISNUMBER($V388))),"",IF(COUNTIFS($AE$2:$AE388,$AE388,$V$2:$V388,$V388)=1,1,0))</f>
        <v/>
      </c>
      <c r="AH388" s="26">
        <f>IF(ISNUMBER($U388),$U388,0)</f>
        <v/>
      </c>
    </row>
    <row r="389">
      <c r="R389" s="27" t="n"/>
      <c r="S389" s="27" t="n"/>
      <c r="U389" s="21">
        <f>IF(ISNUMBER(IFERROR(IF(TRIM(INDEX($A389:$P389,MATCH(Settings!$B$9,$A$1:$P$1,0))&amp;"")="","",IF(ISNUMBER(INDEX($A389:$P389,MATCH(Settings!$B$9,$A$1:$P$1,0))),INT(INDEX($A389:$P389,MATCH(Settings!$B$9,$A$1:$P$1,0))),DATE(VALUE(LEFT(INDEX($A389:$P389,MATCH(Settings!$B$9,$A$1:$P$1,0)),4)),VALUE(MID(INDEX($A389:$P389,MATCH(Settings!$B$9,$A$1:$P$1,0)),6,2)),VALUE(MID(INDEX($A389:$P389,MATCH(Settings!$B$9,$A$1:$P$1,0)),9,2))))),"")),IFERROR(IF(TRIM(INDEX($A389:$P389,MATCH(Settings!$B$9,$A$1:$P$1,0))&amp;"")="","",IF(ISNUMBER(INDEX($A389:$P389,MATCH(Settings!$B$9,$A$1:$P$1,0))),INT(INDEX($A389:$P389,MATCH(Settings!$B$9,$A$1:$P$1,0))),DATE(VALUE(LEFT(INDEX($A389:$P389,MATCH(Settings!$B$9,$A$1:$P$1,0)),4)),VALUE(MID(INDEX($A389:$P389,MATCH(Settings!$B$9,$A$1:$P$1,0)),6,2)),VALUE(MID(INDEX($A389:$P389,MATCH(Settings!$B$9,$A$1:$P$1,0)),9,2))))),""),IFERROR(INT(IFERROR(IF(ISNUMBER(INDEX($A389:$P389,MATCH(Settings!$B$8,$A$1:$P$1,0))),INDEX($A389:$P389,MATCH(Settings!$B$8,$A$1:$P$1,0)),DATE(VALUE(LEFT(IFERROR(TRIM(INDEX($A389:$P389,MATCH(Settings!$B$8,$A$1:$P$1,0))&amp;""),""),4)),VALUE(MID(IFERROR(TRIM(INDEX($A389:$P389,MATCH(Settings!$B$8,$A$1:$P$1,0))&amp;""),""),6,2)),VALUE(MID(IFERROR(TRIM(INDEX($A389:$P389,MATCH(Settings!$B$8,$A$1:$P$1,0))&amp;""),""),9,2)))+TIME(VALUE(MID(IFERROR(TRIM(INDEX($A389:$P389,MATCH(Settings!$B$8,$A$1:$P$1,0))&amp;""),""),12,2)),VALUE(MID(IFERROR(TRIM(INDEX($A389:$P389,MATCH(Settings!$B$8,$A$1:$P$1,0))&amp;""),""),15,2)),VALUE(MID(IFERROR(TRIM(INDEX($A389:$P389,MATCH(Settings!$B$8,$A$1:$P$1,0))&amp;""),""),18,2)))),"")),""))</f>
        <v/>
      </c>
      <c r="V389" s="22">
        <f>IF(ISNUMBER($U389),DATE(YEAR($U389),MONTH($U389),1),"")</f>
        <v/>
      </c>
      <c r="W389" s="23">
        <f>IF(IFERROR(TRIM(INDEX($A389:$P389,MATCH(Settings!$B$10,$A$1:$P$1,0))&amp;""),"")&lt;&gt;"",IFERROR(TRIM(INDEX($A389:$P389,MATCH(Settings!$B$10,$A$1:$P$1,0))&amp;""),""),IFERROR(TRIM(INDEX($A389:$P389,MATCH(Settings!$B$11,$A$1:$P$1,0))&amp;""),""))</f>
        <v/>
      </c>
      <c r="X389" s="23">
        <f>IFERROR(TRIM(INDEX($A389:$P389,MATCH(Settings!$B$11,$A$1:$P$1,0))&amp;""),"")</f>
        <v/>
      </c>
      <c r="Y389" s="23">
        <f>IFERROR(TRIM(INDEX($A389:$P389,MATCH(Settings!$B$12,$A$1:$P$1,0))&amp;""),"")</f>
        <v/>
      </c>
      <c r="Z389" s="23">
        <f>IFERROR(TRIM(INDEX($A389:$P389,MATCH(Settings!$B$15,$A$1:$P$1,0))&amp;""),"")</f>
        <v/>
      </c>
      <c r="AA389" s="24">
        <f>IFERROR(IF(TRIM(INDEX($A389:$P389,MATCH(Settings!$B$13,$A$1:$P$1,0))&amp;"")="","",VALUE(TRIM(INDEX($A389:$P389,MATCH(Settings!$B$13,$A$1:$P$1,0))&amp;""))),"")</f>
        <v/>
      </c>
      <c r="AB389" s="24">
        <f>IF(NOT(ISNUMBER($AA389)),"",IF(TRIM($R389&amp;"")="Yes",$AA389,0))</f>
        <v/>
      </c>
      <c r="AC389" s="25">
        <f>IF(OR(NOT(ISNUMBER($AB389)),NOT(ISNUMBER(Settings!$D$2))),"",$AB389*Settings!$D$2)</f>
        <v/>
      </c>
      <c r="AD389" s="23">
        <f>IF(AND($AE389="",IFERROR(TRIM(INDEX($A389:$P389,MATCH(Settings!$B$13,$A$1:$P$1,0))&amp;""),"")=""),"",IF((IF($AE389="","; no name or email","")&amp;IF(IFERROR(TRIM(INDEX($A389:$P389,MATCH(Settings!$B$13,$A$1:$P$1,0))&amp;""),"")="","; no hours",IF(NOT(ISNUMBER($AA389)),"; hours not a number",IF($AA389&lt;=0,"; hours zero or less",IF(AND(ISNUMBER(Settings!$D$3),$AA389&gt;Settings!$D$3),"; over "&amp;Settings!$D$3&amp;" hours",""))))&amp;IF(NOT(ISNUMBER($U389)),"; no date",IF($U389&gt;TODAY(),"; date in the future",""))&amp;IF(AND($AE389&lt;&gt;"",ISNUMBER($U389)),IF(COUNTIFS($AE$2:$AE$1001,$AE389,$U$2:$U$1001,$U389,$Y$2:$Y$1001,$Y389)&gt;1,"; possible duplicate",""),""))="","OK",MID(IF($AE389="","; no name or email","")&amp;IF(IFERROR(TRIM(INDEX($A389:$P389,MATCH(Settings!$B$13,$A$1:$P$1,0))&amp;""),"")="","; no hours",IF(NOT(ISNUMBER($AA389)),"; hours not a number",IF($AA389&lt;=0,"; hours zero or less",IF(AND(ISNUMBER(Settings!$D$3),$AA389&gt;Settings!$D$3),"; over "&amp;Settings!$D$3&amp;" hours",""))))&amp;IF(NOT(ISNUMBER($U389)),"; no date",IF($U389&gt;TODAY(),"; date in the future",""))&amp;IF(AND($AE389&lt;&gt;"",ISNUMBER($U389)),IF(COUNTIFS($AE$2:$AE$1001,$AE389,$U$2:$U$1001,$U389,$Y$2:$Y$1001,$Y389)&gt;1,"; possible duplicate",""),""),3,300)))</f>
        <v/>
      </c>
      <c r="AE389" s="26">
        <f>IF(IFERROR(TRIM(INDEX($A389:$P389,MATCH(Settings!$B$11,$A$1:$P$1,0))&amp;""),"")&lt;&gt;"",LOWER(IFERROR(TRIM(INDEX($A389:$P389,MATCH(Settings!$B$11,$A$1:$P$1,0))&amp;""),"")),LOWER(IFERROR(TRIM(INDEX($A389:$P389,MATCH(Settings!$B$10,$A$1:$P$1,0))&amp;""),"")))</f>
        <v/>
      </c>
      <c r="AF389" s="26">
        <f>IF($AE389="","",IF(COUNTIF($AE$2:$AE389,$AE389)=1,MAX($AF$1:$AF388)+1,""))</f>
        <v/>
      </c>
      <c r="AG389" s="26">
        <f>IF(OR($AE389="",NOT(ISNUMBER($V389))),"",IF(COUNTIFS($AE$2:$AE389,$AE389,$V$2:$V389,$V389)=1,1,0))</f>
        <v/>
      </c>
      <c r="AH389" s="26">
        <f>IF(ISNUMBER($U389),$U389,0)</f>
        <v/>
      </c>
    </row>
    <row r="390">
      <c r="R390" s="27" t="n"/>
      <c r="S390" s="27" t="n"/>
      <c r="U390" s="21">
        <f>IF(ISNUMBER(IFERROR(IF(TRIM(INDEX($A390:$P390,MATCH(Settings!$B$9,$A$1:$P$1,0))&amp;"")="","",IF(ISNUMBER(INDEX($A390:$P390,MATCH(Settings!$B$9,$A$1:$P$1,0))),INT(INDEX($A390:$P390,MATCH(Settings!$B$9,$A$1:$P$1,0))),DATE(VALUE(LEFT(INDEX($A390:$P390,MATCH(Settings!$B$9,$A$1:$P$1,0)),4)),VALUE(MID(INDEX($A390:$P390,MATCH(Settings!$B$9,$A$1:$P$1,0)),6,2)),VALUE(MID(INDEX($A390:$P390,MATCH(Settings!$B$9,$A$1:$P$1,0)),9,2))))),"")),IFERROR(IF(TRIM(INDEX($A390:$P390,MATCH(Settings!$B$9,$A$1:$P$1,0))&amp;"")="","",IF(ISNUMBER(INDEX($A390:$P390,MATCH(Settings!$B$9,$A$1:$P$1,0))),INT(INDEX($A390:$P390,MATCH(Settings!$B$9,$A$1:$P$1,0))),DATE(VALUE(LEFT(INDEX($A390:$P390,MATCH(Settings!$B$9,$A$1:$P$1,0)),4)),VALUE(MID(INDEX($A390:$P390,MATCH(Settings!$B$9,$A$1:$P$1,0)),6,2)),VALUE(MID(INDEX($A390:$P390,MATCH(Settings!$B$9,$A$1:$P$1,0)),9,2))))),""),IFERROR(INT(IFERROR(IF(ISNUMBER(INDEX($A390:$P390,MATCH(Settings!$B$8,$A$1:$P$1,0))),INDEX($A390:$P390,MATCH(Settings!$B$8,$A$1:$P$1,0)),DATE(VALUE(LEFT(IFERROR(TRIM(INDEX($A390:$P390,MATCH(Settings!$B$8,$A$1:$P$1,0))&amp;""),""),4)),VALUE(MID(IFERROR(TRIM(INDEX($A390:$P390,MATCH(Settings!$B$8,$A$1:$P$1,0))&amp;""),""),6,2)),VALUE(MID(IFERROR(TRIM(INDEX($A390:$P390,MATCH(Settings!$B$8,$A$1:$P$1,0))&amp;""),""),9,2)))+TIME(VALUE(MID(IFERROR(TRIM(INDEX($A390:$P390,MATCH(Settings!$B$8,$A$1:$P$1,0))&amp;""),""),12,2)),VALUE(MID(IFERROR(TRIM(INDEX($A390:$P390,MATCH(Settings!$B$8,$A$1:$P$1,0))&amp;""),""),15,2)),VALUE(MID(IFERROR(TRIM(INDEX($A390:$P390,MATCH(Settings!$B$8,$A$1:$P$1,0))&amp;""),""),18,2)))),"")),""))</f>
        <v/>
      </c>
      <c r="V390" s="22">
        <f>IF(ISNUMBER($U390),DATE(YEAR($U390),MONTH($U390),1),"")</f>
        <v/>
      </c>
      <c r="W390" s="23">
        <f>IF(IFERROR(TRIM(INDEX($A390:$P390,MATCH(Settings!$B$10,$A$1:$P$1,0))&amp;""),"")&lt;&gt;"",IFERROR(TRIM(INDEX($A390:$P390,MATCH(Settings!$B$10,$A$1:$P$1,0))&amp;""),""),IFERROR(TRIM(INDEX($A390:$P390,MATCH(Settings!$B$11,$A$1:$P$1,0))&amp;""),""))</f>
        <v/>
      </c>
      <c r="X390" s="23">
        <f>IFERROR(TRIM(INDEX($A390:$P390,MATCH(Settings!$B$11,$A$1:$P$1,0))&amp;""),"")</f>
        <v/>
      </c>
      <c r="Y390" s="23">
        <f>IFERROR(TRIM(INDEX($A390:$P390,MATCH(Settings!$B$12,$A$1:$P$1,0))&amp;""),"")</f>
        <v/>
      </c>
      <c r="Z390" s="23">
        <f>IFERROR(TRIM(INDEX($A390:$P390,MATCH(Settings!$B$15,$A$1:$P$1,0))&amp;""),"")</f>
        <v/>
      </c>
      <c r="AA390" s="24">
        <f>IFERROR(IF(TRIM(INDEX($A390:$P390,MATCH(Settings!$B$13,$A$1:$P$1,0))&amp;"")="","",VALUE(TRIM(INDEX($A390:$P390,MATCH(Settings!$B$13,$A$1:$P$1,0))&amp;""))),"")</f>
        <v/>
      </c>
      <c r="AB390" s="24">
        <f>IF(NOT(ISNUMBER($AA390)),"",IF(TRIM($R390&amp;"")="Yes",$AA390,0))</f>
        <v/>
      </c>
      <c r="AC390" s="25">
        <f>IF(OR(NOT(ISNUMBER($AB390)),NOT(ISNUMBER(Settings!$D$2))),"",$AB390*Settings!$D$2)</f>
        <v/>
      </c>
      <c r="AD390" s="23">
        <f>IF(AND($AE390="",IFERROR(TRIM(INDEX($A390:$P390,MATCH(Settings!$B$13,$A$1:$P$1,0))&amp;""),"")=""),"",IF((IF($AE390="","; no name or email","")&amp;IF(IFERROR(TRIM(INDEX($A390:$P390,MATCH(Settings!$B$13,$A$1:$P$1,0))&amp;""),"")="","; no hours",IF(NOT(ISNUMBER($AA390)),"; hours not a number",IF($AA390&lt;=0,"; hours zero or less",IF(AND(ISNUMBER(Settings!$D$3),$AA390&gt;Settings!$D$3),"; over "&amp;Settings!$D$3&amp;" hours",""))))&amp;IF(NOT(ISNUMBER($U390)),"; no date",IF($U390&gt;TODAY(),"; date in the future",""))&amp;IF(AND($AE390&lt;&gt;"",ISNUMBER($U390)),IF(COUNTIFS($AE$2:$AE$1001,$AE390,$U$2:$U$1001,$U390,$Y$2:$Y$1001,$Y390)&gt;1,"; possible duplicate",""),""))="","OK",MID(IF($AE390="","; no name or email","")&amp;IF(IFERROR(TRIM(INDEX($A390:$P390,MATCH(Settings!$B$13,$A$1:$P$1,0))&amp;""),"")="","; no hours",IF(NOT(ISNUMBER($AA390)),"; hours not a number",IF($AA390&lt;=0,"; hours zero or less",IF(AND(ISNUMBER(Settings!$D$3),$AA390&gt;Settings!$D$3),"; over "&amp;Settings!$D$3&amp;" hours",""))))&amp;IF(NOT(ISNUMBER($U390)),"; no date",IF($U390&gt;TODAY(),"; date in the future",""))&amp;IF(AND($AE390&lt;&gt;"",ISNUMBER($U390)),IF(COUNTIFS($AE$2:$AE$1001,$AE390,$U$2:$U$1001,$U390,$Y$2:$Y$1001,$Y390)&gt;1,"; possible duplicate",""),""),3,300)))</f>
        <v/>
      </c>
      <c r="AE390" s="26">
        <f>IF(IFERROR(TRIM(INDEX($A390:$P390,MATCH(Settings!$B$11,$A$1:$P$1,0))&amp;""),"")&lt;&gt;"",LOWER(IFERROR(TRIM(INDEX($A390:$P390,MATCH(Settings!$B$11,$A$1:$P$1,0))&amp;""),"")),LOWER(IFERROR(TRIM(INDEX($A390:$P390,MATCH(Settings!$B$10,$A$1:$P$1,0))&amp;""),"")))</f>
        <v/>
      </c>
      <c r="AF390" s="26">
        <f>IF($AE390="","",IF(COUNTIF($AE$2:$AE390,$AE390)=1,MAX($AF$1:$AF389)+1,""))</f>
        <v/>
      </c>
      <c r="AG390" s="26">
        <f>IF(OR($AE390="",NOT(ISNUMBER($V390))),"",IF(COUNTIFS($AE$2:$AE390,$AE390,$V$2:$V390,$V390)=1,1,0))</f>
        <v/>
      </c>
      <c r="AH390" s="26">
        <f>IF(ISNUMBER($U390),$U390,0)</f>
        <v/>
      </c>
    </row>
    <row r="391">
      <c r="R391" s="27" t="n"/>
      <c r="S391" s="27" t="n"/>
      <c r="U391" s="21">
        <f>IF(ISNUMBER(IFERROR(IF(TRIM(INDEX($A391:$P391,MATCH(Settings!$B$9,$A$1:$P$1,0))&amp;"")="","",IF(ISNUMBER(INDEX($A391:$P391,MATCH(Settings!$B$9,$A$1:$P$1,0))),INT(INDEX($A391:$P391,MATCH(Settings!$B$9,$A$1:$P$1,0))),DATE(VALUE(LEFT(INDEX($A391:$P391,MATCH(Settings!$B$9,$A$1:$P$1,0)),4)),VALUE(MID(INDEX($A391:$P391,MATCH(Settings!$B$9,$A$1:$P$1,0)),6,2)),VALUE(MID(INDEX($A391:$P391,MATCH(Settings!$B$9,$A$1:$P$1,0)),9,2))))),"")),IFERROR(IF(TRIM(INDEX($A391:$P391,MATCH(Settings!$B$9,$A$1:$P$1,0))&amp;"")="","",IF(ISNUMBER(INDEX($A391:$P391,MATCH(Settings!$B$9,$A$1:$P$1,0))),INT(INDEX($A391:$P391,MATCH(Settings!$B$9,$A$1:$P$1,0))),DATE(VALUE(LEFT(INDEX($A391:$P391,MATCH(Settings!$B$9,$A$1:$P$1,0)),4)),VALUE(MID(INDEX($A391:$P391,MATCH(Settings!$B$9,$A$1:$P$1,0)),6,2)),VALUE(MID(INDEX($A391:$P391,MATCH(Settings!$B$9,$A$1:$P$1,0)),9,2))))),""),IFERROR(INT(IFERROR(IF(ISNUMBER(INDEX($A391:$P391,MATCH(Settings!$B$8,$A$1:$P$1,0))),INDEX($A391:$P391,MATCH(Settings!$B$8,$A$1:$P$1,0)),DATE(VALUE(LEFT(IFERROR(TRIM(INDEX($A391:$P391,MATCH(Settings!$B$8,$A$1:$P$1,0))&amp;""),""),4)),VALUE(MID(IFERROR(TRIM(INDEX($A391:$P391,MATCH(Settings!$B$8,$A$1:$P$1,0))&amp;""),""),6,2)),VALUE(MID(IFERROR(TRIM(INDEX($A391:$P391,MATCH(Settings!$B$8,$A$1:$P$1,0))&amp;""),""),9,2)))+TIME(VALUE(MID(IFERROR(TRIM(INDEX($A391:$P391,MATCH(Settings!$B$8,$A$1:$P$1,0))&amp;""),""),12,2)),VALUE(MID(IFERROR(TRIM(INDEX($A391:$P391,MATCH(Settings!$B$8,$A$1:$P$1,0))&amp;""),""),15,2)),VALUE(MID(IFERROR(TRIM(INDEX($A391:$P391,MATCH(Settings!$B$8,$A$1:$P$1,0))&amp;""),""),18,2)))),"")),""))</f>
        <v/>
      </c>
      <c r="V391" s="22">
        <f>IF(ISNUMBER($U391),DATE(YEAR($U391),MONTH($U391),1),"")</f>
        <v/>
      </c>
      <c r="W391" s="23">
        <f>IF(IFERROR(TRIM(INDEX($A391:$P391,MATCH(Settings!$B$10,$A$1:$P$1,0))&amp;""),"")&lt;&gt;"",IFERROR(TRIM(INDEX($A391:$P391,MATCH(Settings!$B$10,$A$1:$P$1,0))&amp;""),""),IFERROR(TRIM(INDEX($A391:$P391,MATCH(Settings!$B$11,$A$1:$P$1,0))&amp;""),""))</f>
        <v/>
      </c>
      <c r="X391" s="23">
        <f>IFERROR(TRIM(INDEX($A391:$P391,MATCH(Settings!$B$11,$A$1:$P$1,0))&amp;""),"")</f>
        <v/>
      </c>
      <c r="Y391" s="23">
        <f>IFERROR(TRIM(INDEX($A391:$P391,MATCH(Settings!$B$12,$A$1:$P$1,0))&amp;""),"")</f>
        <v/>
      </c>
      <c r="Z391" s="23">
        <f>IFERROR(TRIM(INDEX($A391:$P391,MATCH(Settings!$B$15,$A$1:$P$1,0))&amp;""),"")</f>
        <v/>
      </c>
      <c r="AA391" s="24">
        <f>IFERROR(IF(TRIM(INDEX($A391:$P391,MATCH(Settings!$B$13,$A$1:$P$1,0))&amp;"")="","",VALUE(TRIM(INDEX($A391:$P391,MATCH(Settings!$B$13,$A$1:$P$1,0))&amp;""))),"")</f>
        <v/>
      </c>
      <c r="AB391" s="24">
        <f>IF(NOT(ISNUMBER($AA391)),"",IF(TRIM($R391&amp;"")="Yes",$AA391,0))</f>
        <v/>
      </c>
      <c r="AC391" s="25">
        <f>IF(OR(NOT(ISNUMBER($AB391)),NOT(ISNUMBER(Settings!$D$2))),"",$AB391*Settings!$D$2)</f>
        <v/>
      </c>
      <c r="AD391" s="23">
        <f>IF(AND($AE391="",IFERROR(TRIM(INDEX($A391:$P391,MATCH(Settings!$B$13,$A$1:$P$1,0))&amp;""),"")=""),"",IF((IF($AE391="","; no name or email","")&amp;IF(IFERROR(TRIM(INDEX($A391:$P391,MATCH(Settings!$B$13,$A$1:$P$1,0))&amp;""),"")="","; no hours",IF(NOT(ISNUMBER($AA391)),"; hours not a number",IF($AA391&lt;=0,"; hours zero or less",IF(AND(ISNUMBER(Settings!$D$3),$AA391&gt;Settings!$D$3),"; over "&amp;Settings!$D$3&amp;" hours",""))))&amp;IF(NOT(ISNUMBER($U391)),"; no date",IF($U391&gt;TODAY(),"; date in the future",""))&amp;IF(AND($AE391&lt;&gt;"",ISNUMBER($U391)),IF(COUNTIFS($AE$2:$AE$1001,$AE391,$U$2:$U$1001,$U391,$Y$2:$Y$1001,$Y391)&gt;1,"; possible duplicate",""),""))="","OK",MID(IF($AE391="","; no name or email","")&amp;IF(IFERROR(TRIM(INDEX($A391:$P391,MATCH(Settings!$B$13,$A$1:$P$1,0))&amp;""),"")="","; no hours",IF(NOT(ISNUMBER($AA391)),"; hours not a number",IF($AA391&lt;=0,"; hours zero or less",IF(AND(ISNUMBER(Settings!$D$3),$AA391&gt;Settings!$D$3),"; over "&amp;Settings!$D$3&amp;" hours",""))))&amp;IF(NOT(ISNUMBER($U391)),"; no date",IF($U391&gt;TODAY(),"; date in the future",""))&amp;IF(AND($AE391&lt;&gt;"",ISNUMBER($U391)),IF(COUNTIFS($AE$2:$AE$1001,$AE391,$U$2:$U$1001,$U391,$Y$2:$Y$1001,$Y391)&gt;1,"; possible duplicate",""),""),3,300)))</f>
        <v/>
      </c>
      <c r="AE391" s="26">
        <f>IF(IFERROR(TRIM(INDEX($A391:$P391,MATCH(Settings!$B$11,$A$1:$P$1,0))&amp;""),"")&lt;&gt;"",LOWER(IFERROR(TRIM(INDEX($A391:$P391,MATCH(Settings!$B$11,$A$1:$P$1,0))&amp;""),"")),LOWER(IFERROR(TRIM(INDEX($A391:$P391,MATCH(Settings!$B$10,$A$1:$P$1,0))&amp;""),"")))</f>
        <v/>
      </c>
      <c r="AF391" s="26">
        <f>IF($AE391="","",IF(COUNTIF($AE$2:$AE391,$AE391)=1,MAX($AF$1:$AF390)+1,""))</f>
        <v/>
      </c>
      <c r="AG391" s="26">
        <f>IF(OR($AE391="",NOT(ISNUMBER($V391))),"",IF(COUNTIFS($AE$2:$AE391,$AE391,$V$2:$V391,$V391)=1,1,0))</f>
        <v/>
      </c>
      <c r="AH391" s="26">
        <f>IF(ISNUMBER($U391),$U391,0)</f>
        <v/>
      </c>
    </row>
    <row r="392">
      <c r="R392" s="27" t="n"/>
      <c r="S392" s="27" t="n"/>
      <c r="U392" s="21">
        <f>IF(ISNUMBER(IFERROR(IF(TRIM(INDEX($A392:$P392,MATCH(Settings!$B$9,$A$1:$P$1,0))&amp;"")="","",IF(ISNUMBER(INDEX($A392:$P392,MATCH(Settings!$B$9,$A$1:$P$1,0))),INT(INDEX($A392:$P392,MATCH(Settings!$B$9,$A$1:$P$1,0))),DATE(VALUE(LEFT(INDEX($A392:$P392,MATCH(Settings!$B$9,$A$1:$P$1,0)),4)),VALUE(MID(INDEX($A392:$P392,MATCH(Settings!$B$9,$A$1:$P$1,0)),6,2)),VALUE(MID(INDEX($A392:$P392,MATCH(Settings!$B$9,$A$1:$P$1,0)),9,2))))),"")),IFERROR(IF(TRIM(INDEX($A392:$P392,MATCH(Settings!$B$9,$A$1:$P$1,0))&amp;"")="","",IF(ISNUMBER(INDEX($A392:$P392,MATCH(Settings!$B$9,$A$1:$P$1,0))),INT(INDEX($A392:$P392,MATCH(Settings!$B$9,$A$1:$P$1,0))),DATE(VALUE(LEFT(INDEX($A392:$P392,MATCH(Settings!$B$9,$A$1:$P$1,0)),4)),VALUE(MID(INDEX($A392:$P392,MATCH(Settings!$B$9,$A$1:$P$1,0)),6,2)),VALUE(MID(INDEX($A392:$P392,MATCH(Settings!$B$9,$A$1:$P$1,0)),9,2))))),""),IFERROR(INT(IFERROR(IF(ISNUMBER(INDEX($A392:$P392,MATCH(Settings!$B$8,$A$1:$P$1,0))),INDEX($A392:$P392,MATCH(Settings!$B$8,$A$1:$P$1,0)),DATE(VALUE(LEFT(IFERROR(TRIM(INDEX($A392:$P392,MATCH(Settings!$B$8,$A$1:$P$1,0))&amp;""),""),4)),VALUE(MID(IFERROR(TRIM(INDEX($A392:$P392,MATCH(Settings!$B$8,$A$1:$P$1,0))&amp;""),""),6,2)),VALUE(MID(IFERROR(TRIM(INDEX($A392:$P392,MATCH(Settings!$B$8,$A$1:$P$1,0))&amp;""),""),9,2)))+TIME(VALUE(MID(IFERROR(TRIM(INDEX($A392:$P392,MATCH(Settings!$B$8,$A$1:$P$1,0))&amp;""),""),12,2)),VALUE(MID(IFERROR(TRIM(INDEX($A392:$P392,MATCH(Settings!$B$8,$A$1:$P$1,0))&amp;""),""),15,2)),VALUE(MID(IFERROR(TRIM(INDEX($A392:$P392,MATCH(Settings!$B$8,$A$1:$P$1,0))&amp;""),""),18,2)))),"")),""))</f>
        <v/>
      </c>
      <c r="V392" s="22">
        <f>IF(ISNUMBER($U392),DATE(YEAR($U392),MONTH($U392),1),"")</f>
        <v/>
      </c>
      <c r="W392" s="23">
        <f>IF(IFERROR(TRIM(INDEX($A392:$P392,MATCH(Settings!$B$10,$A$1:$P$1,0))&amp;""),"")&lt;&gt;"",IFERROR(TRIM(INDEX($A392:$P392,MATCH(Settings!$B$10,$A$1:$P$1,0))&amp;""),""),IFERROR(TRIM(INDEX($A392:$P392,MATCH(Settings!$B$11,$A$1:$P$1,0))&amp;""),""))</f>
        <v/>
      </c>
      <c r="X392" s="23">
        <f>IFERROR(TRIM(INDEX($A392:$P392,MATCH(Settings!$B$11,$A$1:$P$1,0))&amp;""),"")</f>
        <v/>
      </c>
      <c r="Y392" s="23">
        <f>IFERROR(TRIM(INDEX($A392:$P392,MATCH(Settings!$B$12,$A$1:$P$1,0))&amp;""),"")</f>
        <v/>
      </c>
      <c r="Z392" s="23">
        <f>IFERROR(TRIM(INDEX($A392:$P392,MATCH(Settings!$B$15,$A$1:$P$1,0))&amp;""),"")</f>
        <v/>
      </c>
      <c r="AA392" s="24">
        <f>IFERROR(IF(TRIM(INDEX($A392:$P392,MATCH(Settings!$B$13,$A$1:$P$1,0))&amp;"")="","",VALUE(TRIM(INDEX($A392:$P392,MATCH(Settings!$B$13,$A$1:$P$1,0))&amp;""))),"")</f>
        <v/>
      </c>
      <c r="AB392" s="24">
        <f>IF(NOT(ISNUMBER($AA392)),"",IF(TRIM($R392&amp;"")="Yes",$AA392,0))</f>
        <v/>
      </c>
      <c r="AC392" s="25">
        <f>IF(OR(NOT(ISNUMBER($AB392)),NOT(ISNUMBER(Settings!$D$2))),"",$AB392*Settings!$D$2)</f>
        <v/>
      </c>
      <c r="AD392" s="23">
        <f>IF(AND($AE392="",IFERROR(TRIM(INDEX($A392:$P392,MATCH(Settings!$B$13,$A$1:$P$1,0))&amp;""),"")=""),"",IF((IF($AE392="","; no name or email","")&amp;IF(IFERROR(TRIM(INDEX($A392:$P392,MATCH(Settings!$B$13,$A$1:$P$1,0))&amp;""),"")="","; no hours",IF(NOT(ISNUMBER($AA392)),"; hours not a number",IF($AA392&lt;=0,"; hours zero or less",IF(AND(ISNUMBER(Settings!$D$3),$AA392&gt;Settings!$D$3),"; over "&amp;Settings!$D$3&amp;" hours",""))))&amp;IF(NOT(ISNUMBER($U392)),"; no date",IF($U392&gt;TODAY(),"; date in the future",""))&amp;IF(AND($AE392&lt;&gt;"",ISNUMBER($U392)),IF(COUNTIFS($AE$2:$AE$1001,$AE392,$U$2:$U$1001,$U392,$Y$2:$Y$1001,$Y392)&gt;1,"; possible duplicate",""),""))="","OK",MID(IF($AE392="","; no name or email","")&amp;IF(IFERROR(TRIM(INDEX($A392:$P392,MATCH(Settings!$B$13,$A$1:$P$1,0))&amp;""),"")="","; no hours",IF(NOT(ISNUMBER($AA392)),"; hours not a number",IF($AA392&lt;=0,"; hours zero or less",IF(AND(ISNUMBER(Settings!$D$3),$AA392&gt;Settings!$D$3),"; over "&amp;Settings!$D$3&amp;" hours",""))))&amp;IF(NOT(ISNUMBER($U392)),"; no date",IF($U392&gt;TODAY(),"; date in the future",""))&amp;IF(AND($AE392&lt;&gt;"",ISNUMBER($U392)),IF(COUNTIFS($AE$2:$AE$1001,$AE392,$U$2:$U$1001,$U392,$Y$2:$Y$1001,$Y392)&gt;1,"; possible duplicate",""),""),3,300)))</f>
        <v/>
      </c>
      <c r="AE392" s="26">
        <f>IF(IFERROR(TRIM(INDEX($A392:$P392,MATCH(Settings!$B$11,$A$1:$P$1,0))&amp;""),"")&lt;&gt;"",LOWER(IFERROR(TRIM(INDEX($A392:$P392,MATCH(Settings!$B$11,$A$1:$P$1,0))&amp;""),"")),LOWER(IFERROR(TRIM(INDEX($A392:$P392,MATCH(Settings!$B$10,$A$1:$P$1,0))&amp;""),"")))</f>
        <v/>
      </c>
      <c r="AF392" s="26">
        <f>IF($AE392="","",IF(COUNTIF($AE$2:$AE392,$AE392)=1,MAX($AF$1:$AF391)+1,""))</f>
        <v/>
      </c>
      <c r="AG392" s="26">
        <f>IF(OR($AE392="",NOT(ISNUMBER($V392))),"",IF(COUNTIFS($AE$2:$AE392,$AE392,$V$2:$V392,$V392)=1,1,0))</f>
        <v/>
      </c>
      <c r="AH392" s="26">
        <f>IF(ISNUMBER($U392),$U392,0)</f>
        <v/>
      </c>
    </row>
    <row r="393">
      <c r="R393" s="27" t="n"/>
      <c r="S393" s="27" t="n"/>
      <c r="U393" s="21">
        <f>IF(ISNUMBER(IFERROR(IF(TRIM(INDEX($A393:$P393,MATCH(Settings!$B$9,$A$1:$P$1,0))&amp;"")="","",IF(ISNUMBER(INDEX($A393:$P393,MATCH(Settings!$B$9,$A$1:$P$1,0))),INT(INDEX($A393:$P393,MATCH(Settings!$B$9,$A$1:$P$1,0))),DATE(VALUE(LEFT(INDEX($A393:$P393,MATCH(Settings!$B$9,$A$1:$P$1,0)),4)),VALUE(MID(INDEX($A393:$P393,MATCH(Settings!$B$9,$A$1:$P$1,0)),6,2)),VALUE(MID(INDEX($A393:$P393,MATCH(Settings!$B$9,$A$1:$P$1,0)),9,2))))),"")),IFERROR(IF(TRIM(INDEX($A393:$P393,MATCH(Settings!$B$9,$A$1:$P$1,0))&amp;"")="","",IF(ISNUMBER(INDEX($A393:$P393,MATCH(Settings!$B$9,$A$1:$P$1,0))),INT(INDEX($A393:$P393,MATCH(Settings!$B$9,$A$1:$P$1,0))),DATE(VALUE(LEFT(INDEX($A393:$P393,MATCH(Settings!$B$9,$A$1:$P$1,0)),4)),VALUE(MID(INDEX($A393:$P393,MATCH(Settings!$B$9,$A$1:$P$1,0)),6,2)),VALUE(MID(INDEX($A393:$P393,MATCH(Settings!$B$9,$A$1:$P$1,0)),9,2))))),""),IFERROR(INT(IFERROR(IF(ISNUMBER(INDEX($A393:$P393,MATCH(Settings!$B$8,$A$1:$P$1,0))),INDEX($A393:$P393,MATCH(Settings!$B$8,$A$1:$P$1,0)),DATE(VALUE(LEFT(IFERROR(TRIM(INDEX($A393:$P393,MATCH(Settings!$B$8,$A$1:$P$1,0))&amp;""),""),4)),VALUE(MID(IFERROR(TRIM(INDEX($A393:$P393,MATCH(Settings!$B$8,$A$1:$P$1,0))&amp;""),""),6,2)),VALUE(MID(IFERROR(TRIM(INDEX($A393:$P393,MATCH(Settings!$B$8,$A$1:$P$1,0))&amp;""),""),9,2)))+TIME(VALUE(MID(IFERROR(TRIM(INDEX($A393:$P393,MATCH(Settings!$B$8,$A$1:$P$1,0))&amp;""),""),12,2)),VALUE(MID(IFERROR(TRIM(INDEX($A393:$P393,MATCH(Settings!$B$8,$A$1:$P$1,0))&amp;""),""),15,2)),VALUE(MID(IFERROR(TRIM(INDEX($A393:$P393,MATCH(Settings!$B$8,$A$1:$P$1,0))&amp;""),""),18,2)))),"")),""))</f>
        <v/>
      </c>
      <c r="V393" s="22">
        <f>IF(ISNUMBER($U393),DATE(YEAR($U393),MONTH($U393),1),"")</f>
        <v/>
      </c>
      <c r="W393" s="23">
        <f>IF(IFERROR(TRIM(INDEX($A393:$P393,MATCH(Settings!$B$10,$A$1:$P$1,0))&amp;""),"")&lt;&gt;"",IFERROR(TRIM(INDEX($A393:$P393,MATCH(Settings!$B$10,$A$1:$P$1,0))&amp;""),""),IFERROR(TRIM(INDEX($A393:$P393,MATCH(Settings!$B$11,$A$1:$P$1,0))&amp;""),""))</f>
        <v/>
      </c>
      <c r="X393" s="23">
        <f>IFERROR(TRIM(INDEX($A393:$P393,MATCH(Settings!$B$11,$A$1:$P$1,0))&amp;""),"")</f>
        <v/>
      </c>
      <c r="Y393" s="23">
        <f>IFERROR(TRIM(INDEX($A393:$P393,MATCH(Settings!$B$12,$A$1:$P$1,0))&amp;""),"")</f>
        <v/>
      </c>
      <c r="Z393" s="23">
        <f>IFERROR(TRIM(INDEX($A393:$P393,MATCH(Settings!$B$15,$A$1:$P$1,0))&amp;""),"")</f>
        <v/>
      </c>
      <c r="AA393" s="24">
        <f>IFERROR(IF(TRIM(INDEX($A393:$P393,MATCH(Settings!$B$13,$A$1:$P$1,0))&amp;"")="","",VALUE(TRIM(INDEX($A393:$P393,MATCH(Settings!$B$13,$A$1:$P$1,0))&amp;""))),"")</f>
        <v/>
      </c>
      <c r="AB393" s="24">
        <f>IF(NOT(ISNUMBER($AA393)),"",IF(TRIM($R393&amp;"")="Yes",$AA393,0))</f>
        <v/>
      </c>
      <c r="AC393" s="25">
        <f>IF(OR(NOT(ISNUMBER($AB393)),NOT(ISNUMBER(Settings!$D$2))),"",$AB393*Settings!$D$2)</f>
        <v/>
      </c>
      <c r="AD393" s="23">
        <f>IF(AND($AE393="",IFERROR(TRIM(INDEX($A393:$P393,MATCH(Settings!$B$13,$A$1:$P$1,0))&amp;""),"")=""),"",IF((IF($AE393="","; no name or email","")&amp;IF(IFERROR(TRIM(INDEX($A393:$P393,MATCH(Settings!$B$13,$A$1:$P$1,0))&amp;""),"")="","; no hours",IF(NOT(ISNUMBER($AA393)),"; hours not a number",IF($AA393&lt;=0,"; hours zero or less",IF(AND(ISNUMBER(Settings!$D$3),$AA393&gt;Settings!$D$3),"; over "&amp;Settings!$D$3&amp;" hours",""))))&amp;IF(NOT(ISNUMBER($U393)),"; no date",IF($U393&gt;TODAY(),"; date in the future",""))&amp;IF(AND($AE393&lt;&gt;"",ISNUMBER($U393)),IF(COUNTIFS($AE$2:$AE$1001,$AE393,$U$2:$U$1001,$U393,$Y$2:$Y$1001,$Y393)&gt;1,"; possible duplicate",""),""))="","OK",MID(IF($AE393="","; no name or email","")&amp;IF(IFERROR(TRIM(INDEX($A393:$P393,MATCH(Settings!$B$13,$A$1:$P$1,0))&amp;""),"")="","; no hours",IF(NOT(ISNUMBER($AA393)),"; hours not a number",IF($AA393&lt;=0,"; hours zero or less",IF(AND(ISNUMBER(Settings!$D$3),$AA393&gt;Settings!$D$3),"; over "&amp;Settings!$D$3&amp;" hours",""))))&amp;IF(NOT(ISNUMBER($U393)),"; no date",IF($U393&gt;TODAY(),"; date in the future",""))&amp;IF(AND($AE393&lt;&gt;"",ISNUMBER($U393)),IF(COUNTIFS($AE$2:$AE$1001,$AE393,$U$2:$U$1001,$U393,$Y$2:$Y$1001,$Y393)&gt;1,"; possible duplicate",""),""),3,300)))</f>
        <v/>
      </c>
      <c r="AE393" s="26">
        <f>IF(IFERROR(TRIM(INDEX($A393:$P393,MATCH(Settings!$B$11,$A$1:$P$1,0))&amp;""),"")&lt;&gt;"",LOWER(IFERROR(TRIM(INDEX($A393:$P393,MATCH(Settings!$B$11,$A$1:$P$1,0))&amp;""),"")),LOWER(IFERROR(TRIM(INDEX($A393:$P393,MATCH(Settings!$B$10,$A$1:$P$1,0))&amp;""),"")))</f>
        <v/>
      </c>
      <c r="AF393" s="26">
        <f>IF($AE393="","",IF(COUNTIF($AE$2:$AE393,$AE393)=1,MAX($AF$1:$AF392)+1,""))</f>
        <v/>
      </c>
      <c r="AG393" s="26">
        <f>IF(OR($AE393="",NOT(ISNUMBER($V393))),"",IF(COUNTIFS($AE$2:$AE393,$AE393,$V$2:$V393,$V393)=1,1,0))</f>
        <v/>
      </c>
      <c r="AH393" s="26">
        <f>IF(ISNUMBER($U393),$U393,0)</f>
        <v/>
      </c>
    </row>
    <row r="394">
      <c r="R394" s="27" t="n"/>
      <c r="S394" s="27" t="n"/>
      <c r="U394" s="21">
        <f>IF(ISNUMBER(IFERROR(IF(TRIM(INDEX($A394:$P394,MATCH(Settings!$B$9,$A$1:$P$1,0))&amp;"")="","",IF(ISNUMBER(INDEX($A394:$P394,MATCH(Settings!$B$9,$A$1:$P$1,0))),INT(INDEX($A394:$P394,MATCH(Settings!$B$9,$A$1:$P$1,0))),DATE(VALUE(LEFT(INDEX($A394:$P394,MATCH(Settings!$B$9,$A$1:$P$1,0)),4)),VALUE(MID(INDEX($A394:$P394,MATCH(Settings!$B$9,$A$1:$P$1,0)),6,2)),VALUE(MID(INDEX($A394:$P394,MATCH(Settings!$B$9,$A$1:$P$1,0)),9,2))))),"")),IFERROR(IF(TRIM(INDEX($A394:$P394,MATCH(Settings!$B$9,$A$1:$P$1,0))&amp;"")="","",IF(ISNUMBER(INDEX($A394:$P394,MATCH(Settings!$B$9,$A$1:$P$1,0))),INT(INDEX($A394:$P394,MATCH(Settings!$B$9,$A$1:$P$1,0))),DATE(VALUE(LEFT(INDEX($A394:$P394,MATCH(Settings!$B$9,$A$1:$P$1,0)),4)),VALUE(MID(INDEX($A394:$P394,MATCH(Settings!$B$9,$A$1:$P$1,0)),6,2)),VALUE(MID(INDEX($A394:$P394,MATCH(Settings!$B$9,$A$1:$P$1,0)),9,2))))),""),IFERROR(INT(IFERROR(IF(ISNUMBER(INDEX($A394:$P394,MATCH(Settings!$B$8,$A$1:$P$1,0))),INDEX($A394:$P394,MATCH(Settings!$B$8,$A$1:$P$1,0)),DATE(VALUE(LEFT(IFERROR(TRIM(INDEX($A394:$P394,MATCH(Settings!$B$8,$A$1:$P$1,0))&amp;""),""),4)),VALUE(MID(IFERROR(TRIM(INDEX($A394:$P394,MATCH(Settings!$B$8,$A$1:$P$1,0))&amp;""),""),6,2)),VALUE(MID(IFERROR(TRIM(INDEX($A394:$P394,MATCH(Settings!$B$8,$A$1:$P$1,0))&amp;""),""),9,2)))+TIME(VALUE(MID(IFERROR(TRIM(INDEX($A394:$P394,MATCH(Settings!$B$8,$A$1:$P$1,0))&amp;""),""),12,2)),VALUE(MID(IFERROR(TRIM(INDEX($A394:$P394,MATCH(Settings!$B$8,$A$1:$P$1,0))&amp;""),""),15,2)),VALUE(MID(IFERROR(TRIM(INDEX($A394:$P394,MATCH(Settings!$B$8,$A$1:$P$1,0))&amp;""),""),18,2)))),"")),""))</f>
        <v/>
      </c>
      <c r="V394" s="22">
        <f>IF(ISNUMBER($U394),DATE(YEAR($U394),MONTH($U394),1),"")</f>
        <v/>
      </c>
      <c r="W394" s="23">
        <f>IF(IFERROR(TRIM(INDEX($A394:$P394,MATCH(Settings!$B$10,$A$1:$P$1,0))&amp;""),"")&lt;&gt;"",IFERROR(TRIM(INDEX($A394:$P394,MATCH(Settings!$B$10,$A$1:$P$1,0))&amp;""),""),IFERROR(TRIM(INDEX($A394:$P394,MATCH(Settings!$B$11,$A$1:$P$1,0))&amp;""),""))</f>
        <v/>
      </c>
      <c r="X394" s="23">
        <f>IFERROR(TRIM(INDEX($A394:$P394,MATCH(Settings!$B$11,$A$1:$P$1,0))&amp;""),"")</f>
        <v/>
      </c>
      <c r="Y394" s="23">
        <f>IFERROR(TRIM(INDEX($A394:$P394,MATCH(Settings!$B$12,$A$1:$P$1,0))&amp;""),"")</f>
        <v/>
      </c>
      <c r="Z394" s="23">
        <f>IFERROR(TRIM(INDEX($A394:$P394,MATCH(Settings!$B$15,$A$1:$P$1,0))&amp;""),"")</f>
        <v/>
      </c>
      <c r="AA394" s="24">
        <f>IFERROR(IF(TRIM(INDEX($A394:$P394,MATCH(Settings!$B$13,$A$1:$P$1,0))&amp;"")="","",VALUE(TRIM(INDEX($A394:$P394,MATCH(Settings!$B$13,$A$1:$P$1,0))&amp;""))),"")</f>
        <v/>
      </c>
      <c r="AB394" s="24">
        <f>IF(NOT(ISNUMBER($AA394)),"",IF(TRIM($R394&amp;"")="Yes",$AA394,0))</f>
        <v/>
      </c>
      <c r="AC394" s="25">
        <f>IF(OR(NOT(ISNUMBER($AB394)),NOT(ISNUMBER(Settings!$D$2))),"",$AB394*Settings!$D$2)</f>
        <v/>
      </c>
      <c r="AD394" s="23">
        <f>IF(AND($AE394="",IFERROR(TRIM(INDEX($A394:$P394,MATCH(Settings!$B$13,$A$1:$P$1,0))&amp;""),"")=""),"",IF((IF($AE394="","; no name or email","")&amp;IF(IFERROR(TRIM(INDEX($A394:$P394,MATCH(Settings!$B$13,$A$1:$P$1,0))&amp;""),"")="","; no hours",IF(NOT(ISNUMBER($AA394)),"; hours not a number",IF($AA394&lt;=0,"; hours zero or less",IF(AND(ISNUMBER(Settings!$D$3),$AA394&gt;Settings!$D$3),"; over "&amp;Settings!$D$3&amp;" hours",""))))&amp;IF(NOT(ISNUMBER($U394)),"; no date",IF($U394&gt;TODAY(),"; date in the future",""))&amp;IF(AND($AE394&lt;&gt;"",ISNUMBER($U394)),IF(COUNTIFS($AE$2:$AE$1001,$AE394,$U$2:$U$1001,$U394,$Y$2:$Y$1001,$Y394)&gt;1,"; possible duplicate",""),""))="","OK",MID(IF($AE394="","; no name or email","")&amp;IF(IFERROR(TRIM(INDEX($A394:$P394,MATCH(Settings!$B$13,$A$1:$P$1,0))&amp;""),"")="","; no hours",IF(NOT(ISNUMBER($AA394)),"; hours not a number",IF($AA394&lt;=0,"; hours zero or less",IF(AND(ISNUMBER(Settings!$D$3),$AA394&gt;Settings!$D$3),"; over "&amp;Settings!$D$3&amp;" hours",""))))&amp;IF(NOT(ISNUMBER($U394)),"; no date",IF($U394&gt;TODAY(),"; date in the future",""))&amp;IF(AND($AE394&lt;&gt;"",ISNUMBER($U394)),IF(COUNTIFS($AE$2:$AE$1001,$AE394,$U$2:$U$1001,$U394,$Y$2:$Y$1001,$Y394)&gt;1,"; possible duplicate",""),""),3,300)))</f>
        <v/>
      </c>
      <c r="AE394" s="26">
        <f>IF(IFERROR(TRIM(INDEX($A394:$P394,MATCH(Settings!$B$11,$A$1:$P$1,0))&amp;""),"")&lt;&gt;"",LOWER(IFERROR(TRIM(INDEX($A394:$P394,MATCH(Settings!$B$11,$A$1:$P$1,0))&amp;""),"")),LOWER(IFERROR(TRIM(INDEX($A394:$P394,MATCH(Settings!$B$10,$A$1:$P$1,0))&amp;""),"")))</f>
        <v/>
      </c>
      <c r="AF394" s="26">
        <f>IF($AE394="","",IF(COUNTIF($AE$2:$AE394,$AE394)=1,MAX($AF$1:$AF393)+1,""))</f>
        <v/>
      </c>
      <c r="AG394" s="26">
        <f>IF(OR($AE394="",NOT(ISNUMBER($V394))),"",IF(COUNTIFS($AE$2:$AE394,$AE394,$V$2:$V394,$V394)=1,1,0))</f>
        <v/>
      </c>
      <c r="AH394" s="26">
        <f>IF(ISNUMBER($U394),$U394,0)</f>
        <v/>
      </c>
    </row>
    <row r="395">
      <c r="R395" s="27" t="n"/>
      <c r="S395" s="27" t="n"/>
      <c r="U395" s="21">
        <f>IF(ISNUMBER(IFERROR(IF(TRIM(INDEX($A395:$P395,MATCH(Settings!$B$9,$A$1:$P$1,0))&amp;"")="","",IF(ISNUMBER(INDEX($A395:$P395,MATCH(Settings!$B$9,$A$1:$P$1,0))),INT(INDEX($A395:$P395,MATCH(Settings!$B$9,$A$1:$P$1,0))),DATE(VALUE(LEFT(INDEX($A395:$P395,MATCH(Settings!$B$9,$A$1:$P$1,0)),4)),VALUE(MID(INDEX($A395:$P395,MATCH(Settings!$B$9,$A$1:$P$1,0)),6,2)),VALUE(MID(INDEX($A395:$P395,MATCH(Settings!$B$9,$A$1:$P$1,0)),9,2))))),"")),IFERROR(IF(TRIM(INDEX($A395:$P395,MATCH(Settings!$B$9,$A$1:$P$1,0))&amp;"")="","",IF(ISNUMBER(INDEX($A395:$P395,MATCH(Settings!$B$9,$A$1:$P$1,0))),INT(INDEX($A395:$P395,MATCH(Settings!$B$9,$A$1:$P$1,0))),DATE(VALUE(LEFT(INDEX($A395:$P395,MATCH(Settings!$B$9,$A$1:$P$1,0)),4)),VALUE(MID(INDEX($A395:$P395,MATCH(Settings!$B$9,$A$1:$P$1,0)),6,2)),VALUE(MID(INDEX($A395:$P395,MATCH(Settings!$B$9,$A$1:$P$1,0)),9,2))))),""),IFERROR(INT(IFERROR(IF(ISNUMBER(INDEX($A395:$P395,MATCH(Settings!$B$8,$A$1:$P$1,0))),INDEX($A395:$P395,MATCH(Settings!$B$8,$A$1:$P$1,0)),DATE(VALUE(LEFT(IFERROR(TRIM(INDEX($A395:$P395,MATCH(Settings!$B$8,$A$1:$P$1,0))&amp;""),""),4)),VALUE(MID(IFERROR(TRIM(INDEX($A395:$P395,MATCH(Settings!$B$8,$A$1:$P$1,0))&amp;""),""),6,2)),VALUE(MID(IFERROR(TRIM(INDEX($A395:$P395,MATCH(Settings!$B$8,$A$1:$P$1,0))&amp;""),""),9,2)))+TIME(VALUE(MID(IFERROR(TRIM(INDEX($A395:$P395,MATCH(Settings!$B$8,$A$1:$P$1,0))&amp;""),""),12,2)),VALUE(MID(IFERROR(TRIM(INDEX($A395:$P395,MATCH(Settings!$B$8,$A$1:$P$1,0))&amp;""),""),15,2)),VALUE(MID(IFERROR(TRIM(INDEX($A395:$P395,MATCH(Settings!$B$8,$A$1:$P$1,0))&amp;""),""),18,2)))),"")),""))</f>
        <v/>
      </c>
      <c r="V395" s="22">
        <f>IF(ISNUMBER($U395),DATE(YEAR($U395),MONTH($U395),1),"")</f>
        <v/>
      </c>
      <c r="W395" s="23">
        <f>IF(IFERROR(TRIM(INDEX($A395:$P395,MATCH(Settings!$B$10,$A$1:$P$1,0))&amp;""),"")&lt;&gt;"",IFERROR(TRIM(INDEX($A395:$P395,MATCH(Settings!$B$10,$A$1:$P$1,0))&amp;""),""),IFERROR(TRIM(INDEX($A395:$P395,MATCH(Settings!$B$11,$A$1:$P$1,0))&amp;""),""))</f>
        <v/>
      </c>
      <c r="X395" s="23">
        <f>IFERROR(TRIM(INDEX($A395:$P395,MATCH(Settings!$B$11,$A$1:$P$1,0))&amp;""),"")</f>
        <v/>
      </c>
      <c r="Y395" s="23">
        <f>IFERROR(TRIM(INDEX($A395:$P395,MATCH(Settings!$B$12,$A$1:$P$1,0))&amp;""),"")</f>
        <v/>
      </c>
      <c r="Z395" s="23">
        <f>IFERROR(TRIM(INDEX($A395:$P395,MATCH(Settings!$B$15,$A$1:$P$1,0))&amp;""),"")</f>
        <v/>
      </c>
      <c r="AA395" s="24">
        <f>IFERROR(IF(TRIM(INDEX($A395:$P395,MATCH(Settings!$B$13,$A$1:$P$1,0))&amp;"")="","",VALUE(TRIM(INDEX($A395:$P395,MATCH(Settings!$B$13,$A$1:$P$1,0))&amp;""))),"")</f>
        <v/>
      </c>
      <c r="AB395" s="24">
        <f>IF(NOT(ISNUMBER($AA395)),"",IF(TRIM($R395&amp;"")="Yes",$AA395,0))</f>
        <v/>
      </c>
      <c r="AC395" s="25">
        <f>IF(OR(NOT(ISNUMBER($AB395)),NOT(ISNUMBER(Settings!$D$2))),"",$AB395*Settings!$D$2)</f>
        <v/>
      </c>
      <c r="AD395" s="23">
        <f>IF(AND($AE395="",IFERROR(TRIM(INDEX($A395:$P395,MATCH(Settings!$B$13,$A$1:$P$1,0))&amp;""),"")=""),"",IF((IF($AE395="","; no name or email","")&amp;IF(IFERROR(TRIM(INDEX($A395:$P395,MATCH(Settings!$B$13,$A$1:$P$1,0))&amp;""),"")="","; no hours",IF(NOT(ISNUMBER($AA395)),"; hours not a number",IF($AA395&lt;=0,"; hours zero or less",IF(AND(ISNUMBER(Settings!$D$3),$AA395&gt;Settings!$D$3),"; over "&amp;Settings!$D$3&amp;" hours",""))))&amp;IF(NOT(ISNUMBER($U395)),"; no date",IF($U395&gt;TODAY(),"; date in the future",""))&amp;IF(AND($AE395&lt;&gt;"",ISNUMBER($U395)),IF(COUNTIFS($AE$2:$AE$1001,$AE395,$U$2:$U$1001,$U395,$Y$2:$Y$1001,$Y395)&gt;1,"; possible duplicate",""),""))="","OK",MID(IF($AE395="","; no name or email","")&amp;IF(IFERROR(TRIM(INDEX($A395:$P395,MATCH(Settings!$B$13,$A$1:$P$1,0))&amp;""),"")="","; no hours",IF(NOT(ISNUMBER($AA395)),"; hours not a number",IF($AA395&lt;=0,"; hours zero or less",IF(AND(ISNUMBER(Settings!$D$3),$AA395&gt;Settings!$D$3),"; over "&amp;Settings!$D$3&amp;" hours",""))))&amp;IF(NOT(ISNUMBER($U395)),"; no date",IF($U395&gt;TODAY(),"; date in the future",""))&amp;IF(AND($AE395&lt;&gt;"",ISNUMBER($U395)),IF(COUNTIFS($AE$2:$AE$1001,$AE395,$U$2:$U$1001,$U395,$Y$2:$Y$1001,$Y395)&gt;1,"; possible duplicate",""),""),3,300)))</f>
        <v/>
      </c>
      <c r="AE395" s="26">
        <f>IF(IFERROR(TRIM(INDEX($A395:$P395,MATCH(Settings!$B$11,$A$1:$P$1,0))&amp;""),"")&lt;&gt;"",LOWER(IFERROR(TRIM(INDEX($A395:$P395,MATCH(Settings!$B$11,$A$1:$P$1,0))&amp;""),"")),LOWER(IFERROR(TRIM(INDEX($A395:$P395,MATCH(Settings!$B$10,$A$1:$P$1,0))&amp;""),"")))</f>
        <v/>
      </c>
      <c r="AF395" s="26">
        <f>IF($AE395="","",IF(COUNTIF($AE$2:$AE395,$AE395)=1,MAX($AF$1:$AF394)+1,""))</f>
        <v/>
      </c>
      <c r="AG395" s="26">
        <f>IF(OR($AE395="",NOT(ISNUMBER($V395))),"",IF(COUNTIFS($AE$2:$AE395,$AE395,$V$2:$V395,$V395)=1,1,0))</f>
        <v/>
      </c>
      <c r="AH395" s="26">
        <f>IF(ISNUMBER($U395),$U395,0)</f>
        <v/>
      </c>
    </row>
    <row r="396">
      <c r="R396" s="27" t="n"/>
      <c r="S396" s="27" t="n"/>
      <c r="U396" s="21">
        <f>IF(ISNUMBER(IFERROR(IF(TRIM(INDEX($A396:$P396,MATCH(Settings!$B$9,$A$1:$P$1,0))&amp;"")="","",IF(ISNUMBER(INDEX($A396:$P396,MATCH(Settings!$B$9,$A$1:$P$1,0))),INT(INDEX($A396:$P396,MATCH(Settings!$B$9,$A$1:$P$1,0))),DATE(VALUE(LEFT(INDEX($A396:$P396,MATCH(Settings!$B$9,$A$1:$P$1,0)),4)),VALUE(MID(INDEX($A396:$P396,MATCH(Settings!$B$9,$A$1:$P$1,0)),6,2)),VALUE(MID(INDEX($A396:$P396,MATCH(Settings!$B$9,$A$1:$P$1,0)),9,2))))),"")),IFERROR(IF(TRIM(INDEX($A396:$P396,MATCH(Settings!$B$9,$A$1:$P$1,0))&amp;"")="","",IF(ISNUMBER(INDEX($A396:$P396,MATCH(Settings!$B$9,$A$1:$P$1,0))),INT(INDEX($A396:$P396,MATCH(Settings!$B$9,$A$1:$P$1,0))),DATE(VALUE(LEFT(INDEX($A396:$P396,MATCH(Settings!$B$9,$A$1:$P$1,0)),4)),VALUE(MID(INDEX($A396:$P396,MATCH(Settings!$B$9,$A$1:$P$1,0)),6,2)),VALUE(MID(INDEX($A396:$P396,MATCH(Settings!$B$9,$A$1:$P$1,0)),9,2))))),""),IFERROR(INT(IFERROR(IF(ISNUMBER(INDEX($A396:$P396,MATCH(Settings!$B$8,$A$1:$P$1,0))),INDEX($A396:$P396,MATCH(Settings!$B$8,$A$1:$P$1,0)),DATE(VALUE(LEFT(IFERROR(TRIM(INDEX($A396:$P396,MATCH(Settings!$B$8,$A$1:$P$1,0))&amp;""),""),4)),VALUE(MID(IFERROR(TRIM(INDEX($A396:$P396,MATCH(Settings!$B$8,$A$1:$P$1,0))&amp;""),""),6,2)),VALUE(MID(IFERROR(TRIM(INDEX($A396:$P396,MATCH(Settings!$B$8,$A$1:$P$1,0))&amp;""),""),9,2)))+TIME(VALUE(MID(IFERROR(TRIM(INDEX($A396:$P396,MATCH(Settings!$B$8,$A$1:$P$1,0))&amp;""),""),12,2)),VALUE(MID(IFERROR(TRIM(INDEX($A396:$P396,MATCH(Settings!$B$8,$A$1:$P$1,0))&amp;""),""),15,2)),VALUE(MID(IFERROR(TRIM(INDEX($A396:$P396,MATCH(Settings!$B$8,$A$1:$P$1,0))&amp;""),""),18,2)))),"")),""))</f>
        <v/>
      </c>
      <c r="V396" s="22">
        <f>IF(ISNUMBER($U396),DATE(YEAR($U396),MONTH($U396),1),"")</f>
        <v/>
      </c>
      <c r="W396" s="23">
        <f>IF(IFERROR(TRIM(INDEX($A396:$P396,MATCH(Settings!$B$10,$A$1:$P$1,0))&amp;""),"")&lt;&gt;"",IFERROR(TRIM(INDEX($A396:$P396,MATCH(Settings!$B$10,$A$1:$P$1,0))&amp;""),""),IFERROR(TRIM(INDEX($A396:$P396,MATCH(Settings!$B$11,$A$1:$P$1,0))&amp;""),""))</f>
        <v/>
      </c>
      <c r="X396" s="23">
        <f>IFERROR(TRIM(INDEX($A396:$P396,MATCH(Settings!$B$11,$A$1:$P$1,0))&amp;""),"")</f>
        <v/>
      </c>
      <c r="Y396" s="23">
        <f>IFERROR(TRIM(INDEX($A396:$P396,MATCH(Settings!$B$12,$A$1:$P$1,0))&amp;""),"")</f>
        <v/>
      </c>
      <c r="Z396" s="23">
        <f>IFERROR(TRIM(INDEX($A396:$P396,MATCH(Settings!$B$15,$A$1:$P$1,0))&amp;""),"")</f>
        <v/>
      </c>
      <c r="AA396" s="24">
        <f>IFERROR(IF(TRIM(INDEX($A396:$P396,MATCH(Settings!$B$13,$A$1:$P$1,0))&amp;"")="","",VALUE(TRIM(INDEX($A396:$P396,MATCH(Settings!$B$13,$A$1:$P$1,0))&amp;""))),"")</f>
        <v/>
      </c>
      <c r="AB396" s="24">
        <f>IF(NOT(ISNUMBER($AA396)),"",IF(TRIM($R396&amp;"")="Yes",$AA396,0))</f>
        <v/>
      </c>
      <c r="AC396" s="25">
        <f>IF(OR(NOT(ISNUMBER($AB396)),NOT(ISNUMBER(Settings!$D$2))),"",$AB396*Settings!$D$2)</f>
        <v/>
      </c>
      <c r="AD396" s="23">
        <f>IF(AND($AE396="",IFERROR(TRIM(INDEX($A396:$P396,MATCH(Settings!$B$13,$A$1:$P$1,0))&amp;""),"")=""),"",IF((IF($AE396="","; no name or email","")&amp;IF(IFERROR(TRIM(INDEX($A396:$P396,MATCH(Settings!$B$13,$A$1:$P$1,0))&amp;""),"")="","; no hours",IF(NOT(ISNUMBER($AA396)),"; hours not a number",IF($AA396&lt;=0,"; hours zero or less",IF(AND(ISNUMBER(Settings!$D$3),$AA396&gt;Settings!$D$3),"; over "&amp;Settings!$D$3&amp;" hours",""))))&amp;IF(NOT(ISNUMBER($U396)),"; no date",IF($U396&gt;TODAY(),"; date in the future",""))&amp;IF(AND($AE396&lt;&gt;"",ISNUMBER($U396)),IF(COUNTIFS($AE$2:$AE$1001,$AE396,$U$2:$U$1001,$U396,$Y$2:$Y$1001,$Y396)&gt;1,"; possible duplicate",""),""))="","OK",MID(IF($AE396="","; no name or email","")&amp;IF(IFERROR(TRIM(INDEX($A396:$P396,MATCH(Settings!$B$13,$A$1:$P$1,0))&amp;""),"")="","; no hours",IF(NOT(ISNUMBER($AA396)),"; hours not a number",IF($AA396&lt;=0,"; hours zero or less",IF(AND(ISNUMBER(Settings!$D$3),$AA396&gt;Settings!$D$3),"; over "&amp;Settings!$D$3&amp;" hours",""))))&amp;IF(NOT(ISNUMBER($U396)),"; no date",IF($U396&gt;TODAY(),"; date in the future",""))&amp;IF(AND($AE396&lt;&gt;"",ISNUMBER($U396)),IF(COUNTIFS($AE$2:$AE$1001,$AE396,$U$2:$U$1001,$U396,$Y$2:$Y$1001,$Y396)&gt;1,"; possible duplicate",""),""),3,300)))</f>
        <v/>
      </c>
      <c r="AE396" s="26">
        <f>IF(IFERROR(TRIM(INDEX($A396:$P396,MATCH(Settings!$B$11,$A$1:$P$1,0))&amp;""),"")&lt;&gt;"",LOWER(IFERROR(TRIM(INDEX($A396:$P396,MATCH(Settings!$B$11,$A$1:$P$1,0))&amp;""),"")),LOWER(IFERROR(TRIM(INDEX($A396:$P396,MATCH(Settings!$B$10,$A$1:$P$1,0))&amp;""),"")))</f>
        <v/>
      </c>
      <c r="AF396" s="26">
        <f>IF($AE396="","",IF(COUNTIF($AE$2:$AE396,$AE396)=1,MAX($AF$1:$AF395)+1,""))</f>
        <v/>
      </c>
      <c r="AG396" s="26">
        <f>IF(OR($AE396="",NOT(ISNUMBER($V396))),"",IF(COUNTIFS($AE$2:$AE396,$AE396,$V$2:$V396,$V396)=1,1,0))</f>
        <v/>
      </c>
      <c r="AH396" s="26">
        <f>IF(ISNUMBER($U396),$U396,0)</f>
        <v/>
      </c>
    </row>
    <row r="397">
      <c r="R397" s="27" t="n"/>
      <c r="S397" s="27" t="n"/>
      <c r="U397" s="21">
        <f>IF(ISNUMBER(IFERROR(IF(TRIM(INDEX($A397:$P397,MATCH(Settings!$B$9,$A$1:$P$1,0))&amp;"")="","",IF(ISNUMBER(INDEX($A397:$P397,MATCH(Settings!$B$9,$A$1:$P$1,0))),INT(INDEX($A397:$P397,MATCH(Settings!$B$9,$A$1:$P$1,0))),DATE(VALUE(LEFT(INDEX($A397:$P397,MATCH(Settings!$B$9,$A$1:$P$1,0)),4)),VALUE(MID(INDEX($A397:$P397,MATCH(Settings!$B$9,$A$1:$P$1,0)),6,2)),VALUE(MID(INDEX($A397:$P397,MATCH(Settings!$B$9,$A$1:$P$1,0)),9,2))))),"")),IFERROR(IF(TRIM(INDEX($A397:$P397,MATCH(Settings!$B$9,$A$1:$P$1,0))&amp;"")="","",IF(ISNUMBER(INDEX($A397:$P397,MATCH(Settings!$B$9,$A$1:$P$1,0))),INT(INDEX($A397:$P397,MATCH(Settings!$B$9,$A$1:$P$1,0))),DATE(VALUE(LEFT(INDEX($A397:$P397,MATCH(Settings!$B$9,$A$1:$P$1,0)),4)),VALUE(MID(INDEX($A397:$P397,MATCH(Settings!$B$9,$A$1:$P$1,0)),6,2)),VALUE(MID(INDEX($A397:$P397,MATCH(Settings!$B$9,$A$1:$P$1,0)),9,2))))),""),IFERROR(INT(IFERROR(IF(ISNUMBER(INDEX($A397:$P397,MATCH(Settings!$B$8,$A$1:$P$1,0))),INDEX($A397:$P397,MATCH(Settings!$B$8,$A$1:$P$1,0)),DATE(VALUE(LEFT(IFERROR(TRIM(INDEX($A397:$P397,MATCH(Settings!$B$8,$A$1:$P$1,0))&amp;""),""),4)),VALUE(MID(IFERROR(TRIM(INDEX($A397:$P397,MATCH(Settings!$B$8,$A$1:$P$1,0))&amp;""),""),6,2)),VALUE(MID(IFERROR(TRIM(INDEX($A397:$P397,MATCH(Settings!$B$8,$A$1:$P$1,0))&amp;""),""),9,2)))+TIME(VALUE(MID(IFERROR(TRIM(INDEX($A397:$P397,MATCH(Settings!$B$8,$A$1:$P$1,0))&amp;""),""),12,2)),VALUE(MID(IFERROR(TRIM(INDEX($A397:$P397,MATCH(Settings!$B$8,$A$1:$P$1,0))&amp;""),""),15,2)),VALUE(MID(IFERROR(TRIM(INDEX($A397:$P397,MATCH(Settings!$B$8,$A$1:$P$1,0))&amp;""),""),18,2)))),"")),""))</f>
        <v/>
      </c>
      <c r="V397" s="22">
        <f>IF(ISNUMBER($U397),DATE(YEAR($U397),MONTH($U397),1),"")</f>
        <v/>
      </c>
      <c r="W397" s="23">
        <f>IF(IFERROR(TRIM(INDEX($A397:$P397,MATCH(Settings!$B$10,$A$1:$P$1,0))&amp;""),"")&lt;&gt;"",IFERROR(TRIM(INDEX($A397:$P397,MATCH(Settings!$B$10,$A$1:$P$1,0))&amp;""),""),IFERROR(TRIM(INDEX($A397:$P397,MATCH(Settings!$B$11,$A$1:$P$1,0))&amp;""),""))</f>
        <v/>
      </c>
      <c r="X397" s="23">
        <f>IFERROR(TRIM(INDEX($A397:$P397,MATCH(Settings!$B$11,$A$1:$P$1,0))&amp;""),"")</f>
        <v/>
      </c>
      <c r="Y397" s="23">
        <f>IFERROR(TRIM(INDEX($A397:$P397,MATCH(Settings!$B$12,$A$1:$P$1,0))&amp;""),"")</f>
        <v/>
      </c>
      <c r="Z397" s="23">
        <f>IFERROR(TRIM(INDEX($A397:$P397,MATCH(Settings!$B$15,$A$1:$P$1,0))&amp;""),"")</f>
        <v/>
      </c>
      <c r="AA397" s="24">
        <f>IFERROR(IF(TRIM(INDEX($A397:$P397,MATCH(Settings!$B$13,$A$1:$P$1,0))&amp;"")="","",VALUE(TRIM(INDEX($A397:$P397,MATCH(Settings!$B$13,$A$1:$P$1,0))&amp;""))),"")</f>
        <v/>
      </c>
      <c r="AB397" s="24">
        <f>IF(NOT(ISNUMBER($AA397)),"",IF(TRIM($R397&amp;"")="Yes",$AA397,0))</f>
        <v/>
      </c>
      <c r="AC397" s="25">
        <f>IF(OR(NOT(ISNUMBER($AB397)),NOT(ISNUMBER(Settings!$D$2))),"",$AB397*Settings!$D$2)</f>
        <v/>
      </c>
      <c r="AD397" s="23">
        <f>IF(AND($AE397="",IFERROR(TRIM(INDEX($A397:$P397,MATCH(Settings!$B$13,$A$1:$P$1,0))&amp;""),"")=""),"",IF((IF($AE397="","; no name or email","")&amp;IF(IFERROR(TRIM(INDEX($A397:$P397,MATCH(Settings!$B$13,$A$1:$P$1,0))&amp;""),"")="","; no hours",IF(NOT(ISNUMBER($AA397)),"; hours not a number",IF($AA397&lt;=0,"; hours zero or less",IF(AND(ISNUMBER(Settings!$D$3),$AA397&gt;Settings!$D$3),"; over "&amp;Settings!$D$3&amp;" hours",""))))&amp;IF(NOT(ISNUMBER($U397)),"; no date",IF($U397&gt;TODAY(),"; date in the future",""))&amp;IF(AND($AE397&lt;&gt;"",ISNUMBER($U397)),IF(COUNTIFS($AE$2:$AE$1001,$AE397,$U$2:$U$1001,$U397,$Y$2:$Y$1001,$Y397)&gt;1,"; possible duplicate",""),""))="","OK",MID(IF($AE397="","; no name or email","")&amp;IF(IFERROR(TRIM(INDEX($A397:$P397,MATCH(Settings!$B$13,$A$1:$P$1,0))&amp;""),"")="","; no hours",IF(NOT(ISNUMBER($AA397)),"; hours not a number",IF($AA397&lt;=0,"; hours zero or less",IF(AND(ISNUMBER(Settings!$D$3),$AA397&gt;Settings!$D$3),"; over "&amp;Settings!$D$3&amp;" hours",""))))&amp;IF(NOT(ISNUMBER($U397)),"; no date",IF($U397&gt;TODAY(),"; date in the future",""))&amp;IF(AND($AE397&lt;&gt;"",ISNUMBER($U397)),IF(COUNTIFS($AE$2:$AE$1001,$AE397,$U$2:$U$1001,$U397,$Y$2:$Y$1001,$Y397)&gt;1,"; possible duplicate",""),""),3,300)))</f>
        <v/>
      </c>
      <c r="AE397" s="26">
        <f>IF(IFERROR(TRIM(INDEX($A397:$P397,MATCH(Settings!$B$11,$A$1:$P$1,0))&amp;""),"")&lt;&gt;"",LOWER(IFERROR(TRIM(INDEX($A397:$P397,MATCH(Settings!$B$11,$A$1:$P$1,0))&amp;""),"")),LOWER(IFERROR(TRIM(INDEX($A397:$P397,MATCH(Settings!$B$10,$A$1:$P$1,0))&amp;""),"")))</f>
        <v/>
      </c>
      <c r="AF397" s="26">
        <f>IF($AE397="","",IF(COUNTIF($AE$2:$AE397,$AE397)=1,MAX($AF$1:$AF396)+1,""))</f>
        <v/>
      </c>
      <c r="AG397" s="26">
        <f>IF(OR($AE397="",NOT(ISNUMBER($V397))),"",IF(COUNTIFS($AE$2:$AE397,$AE397,$V$2:$V397,$V397)=1,1,0))</f>
        <v/>
      </c>
      <c r="AH397" s="26">
        <f>IF(ISNUMBER($U397),$U397,0)</f>
        <v/>
      </c>
    </row>
    <row r="398">
      <c r="R398" s="27" t="n"/>
      <c r="S398" s="27" t="n"/>
      <c r="U398" s="21">
        <f>IF(ISNUMBER(IFERROR(IF(TRIM(INDEX($A398:$P398,MATCH(Settings!$B$9,$A$1:$P$1,0))&amp;"")="","",IF(ISNUMBER(INDEX($A398:$P398,MATCH(Settings!$B$9,$A$1:$P$1,0))),INT(INDEX($A398:$P398,MATCH(Settings!$B$9,$A$1:$P$1,0))),DATE(VALUE(LEFT(INDEX($A398:$P398,MATCH(Settings!$B$9,$A$1:$P$1,0)),4)),VALUE(MID(INDEX($A398:$P398,MATCH(Settings!$B$9,$A$1:$P$1,0)),6,2)),VALUE(MID(INDEX($A398:$P398,MATCH(Settings!$B$9,$A$1:$P$1,0)),9,2))))),"")),IFERROR(IF(TRIM(INDEX($A398:$P398,MATCH(Settings!$B$9,$A$1:$P$1,0))&amp;"")="","",IF(ISNUMBER(INDEX($A398:$P398,MATCH(Settings!$B$9,$A$1:$P$1,0))),INT(INDEX($A398:$P398,MATCH(Settings!$B$9,$A$1:$P$1,0))),DATE(VALUE(LEFT(INDEX($A398:$P398,MATCH(Settings!$B$9,$A$1:$P$1,0)),4)),VALUE(MID(INDEX($A398:$P398,MATCH(Settings!$B$9,$A$1:$P$1,0)),6,2)),VALUE(MID(INDEX($A398:$P398,MATCH(Settings!$B$9,$A$1:$P$1,0)),9,2))))),""),IFERROR(INT(IFERROR(IF(ISNUMBER(INDEX($A398:$P398,MATCH(Settings!$B$8,$A$1:$P$1,0))),INDEX($A398:$P398,MATCH(Settings!$B$8,$A$1:$P$1,0)),DATE(VALUE(LEFT(IFERROR(TRIM(INDEX($A398:$P398,MATCH(Settings!$B$8,$A$1:$P$1,0))&amp;""),""),4)),VALUE(MID(IFERROR(TRIM(INDEX($A398:$P398,MATCH(Settings!$B$8,$A$1:$P$1,0))&amp;""),""),6,2)),VALUE(MID(IFERROR(TRIM(INDEX($A398:$P398,MATCH(Settings!$B$8,$A$1:$P$1,0))&amp;""),""),9,2)))+TIME(VALUE(MID(IFERROR(TRIM(INDEX($A398:$P398,MATCH(Settings!$B$8,$A$1:$P$1,0))&amp;""),""),12,2)),VALUE(MID(IFERROR(TRIM(INDEX($A398:$P398,MATCH(Settings!$B$8,$A$1:$P$1,0))&amp;""),""),15,2)),VALUE(MID(IFERROR(TRIM(INDEX($A398:$P398,MATCH(Settings!$B$8,$A$1:$P$1,0))&amp;""),""),18,2)))),"")),""))</f>
        <v/>
      </c>
      <c r="V398" s="22">
        <f>IF(ISNUMBER($U398),DATE(YEAR($U398),MONTH($U398),1),"")</f>
        <v/>
      </c>
      <c r="W398" s="23">
        <f>IF(IFERROR(TRIM(INDEX($A398:$P398,MATCH(Settings!$B$10,$A$1:$P$1,0))&amp;""),"")&lt;&gt;"",IFERROR(TRIM(INDEX($A398:$P398,MATCH(Settings!$B$10,$A$1:$P$1,0))&amp;""),""),IFERROR(TRIM(INDEX($A398:$P398,MATCH(Settings!$B$11,$A$1:$P$1,0))&amp;""),""))</f>
        <v/>
      </c>
      <c r="X398" s="23">
        <f>IFERROR(TRIM(INDEX($A398:$P398,MATCH(Settings!$B$11,$A$1:$P$1,0))&amp;""),"")</f>
        <v/>
      </c>
      <c r="Y398" s="23">
        <f>IFERROR(TRIM(INDEX($A398:$P398,MATCH(Settings!$B$12,$A$1:$P$1,0))&amp;""),"")</f>
        <v/>
      </c>
      <c r="Z398" s="23">
        <f>IFERROR(TRIM(INDEX($A398:$P398,MATCH(Settings!$B$15,$A$1:$P$1,0))&amp;""),"")</f>
        <v/>
      </c>
      <c r="AA398" s="24">
        <f>IFERROR(IF(TRIM(INDEX($A398:$P398,MATCH(Settings!$B$13,$A$1:$P$1,0))&amp;"")="","",VALUE(TRIM(INDEX($A398:$P398,MATCH(Settings!$B$13,$A$1:$P$1,0))&amp;""))),"")</f>
        <v/>
      </c>
      <c r="AB398" s="24">
        <f>IF(NOT(ISNUMBER($AA398)),"",IF(TRIM($R398&amp;"")="Yes",$AA398,0))</f>
        <v/>
      </c>
      <c r="AC398" s="25">
        <f>IF(OR(NOT(ISNUMBER($AB398)),NOT(ISNUMBER(Settings!$D$2))),"",$AB398*Settings!$D$2)</f>
        <v/>
      </c>
      <c r="AD398" s="23">
        <f>IF(AND($AE398="",IFERROR(TRIM(INDEX($A398:$P398,MATCH(Settings!$B$13,$A$1:$P$1,0))&amp;""),"")=""),"",IF((IF($AE398="","; no name or email","")&amp;IF(IFERROR(TRIM(INDEX($A398:$P398,MATCH(Settings!$B$13,$A$1:$P$1,0))&amp;""),"")="","; no hours",IF(NOT(ISNUMBER($AA398)),"; hours not a number",IF($AA398&lt;=0,"; hours zero or less",IF(AND(ISNUMBER(Settings!$D$3),$AA398&gt;Settings!$D$3),"; over "&amp;Settings!$D$3&amp;" hours",""))))&amp;IF(NOT(ISNUMBER($U398)),"; no date",IF($U398&gt;TODAY(),"; date in the future",""))&amp;IF(AND($AE398&lt;&gt;"",ISNUMBER($U398)),IF(COUNTIFS($AE$2:$AE$1001,$AE398,$U$2:$U$1001,$U398,$Y$2:$Y$1001,$Y398)&gt;1,"; possible duplicate",""),""))="","OK",MID(IF($AE398="","; no name or email","")&amp;IF(IFERROR(TRIM(INDEX($A398:$P398,MATCH(Settings!$B$13,$A$1:$P$1,0))&amp;""),"")="","; no hours",IF(NOT(ISNUMBER($AA398)),"; hours not a number",IF($AA398&lt;=0,"; hours zero or less",IF(AND(ISNUMBER(Settings!$D$3),$AA398&gt;Settings!$D$3),"; over "&amp;Settings!$D$3&amp;" hours",""))))&amp;IF(NOT(ISNUMBER($U398)),"; no date",IF($U398&gt;TODAY(),"; date in the future",""))&amp;IF(AND($AE398&lt;&gt;"",ISNUMBER($U398)),IF(COUNTIFS($AE$2:$AE$1001,$AE398,$U$2:$U$1001,$U398,$Y$2:$Y$1001,$Y398)&gt;1,"; possible duplicate",""),""),3,300)))</f>
        <v/>
      </c>
      <c r="AE398" s="26">
        <f>IF(IFERROR(TRIM(INDEX($A398:$P398,MATCH(Settings!$B$11,$A$1:$P$1,0))&amp;""),"")&lt;&gt;"",LOWER(IFERROR(TRIM(INDEX($A398:$P398,MATCH(Settings!$B$11,$A$1:$P$1,0))&amp;""),"")),LOWER(IFERROR(TRIM(INDEX($A398:$P398,MATCH(Settings!$B$10,$A$1:$P$1,0))&amp;""),"")))</f>
        <v/>
      </c>
      <c r="AF398" s="26">
        <f>IF($AE398="","",IF(COUNTIF($AE$2:$AE398,$AE398)=1,MAX($AF$1:$AF397)+1,""))</f>
        <v/>
      </c>
      <c r="AG398" s="26">
        <f>IF(OR($AE398="",NOT(ISNUMBER($V398))),"",IF(COUNTIFS($AE$2:$AE398,$AE398,$V$2:$V398,$V398)=1,1,0))</f>
        <v/>
      </c>
      <c r="AH398" s="26">
        <f>IF(ISNUMBER($U398),$U398,0)</f>
        <v/>
      </c>
    </row>
    <row r="399">
      <c r="R399" s="27" t="n"/>
      <c r="S399" s="27" t="n"/>
      <c r="U399" s="21">
        <f>IF(ISNUMBER(IFERROR(IF(TRIM(INDEX($A399:$P399,MATCH(Settings!$B$9,$A$1:$P$1,0))&amp;"")="","",IF(ISNUMBER(INDEX($A399:$P399,MATCH(Settings!$B$9,$A$1:$P$1,0))),INT(INDEX($A399:$P399,MATCH(Settings!$B$9,$A$1:$P$1,0))),DATE(VALUE(LEFT(INDEX($A399:$P399,MATCH(Settings!$B$9,$A$1:$P$1,0)),4)),VALUE(MID(INDEX($A399:$P399,MATCH(Settings!$B$9,$A$1:$P$1,0)),6,2)),VALUE(MID(INDEX($A399:$P399,MATCH(Settings!$B$9,$A$1:$P$1,0)),9,2))))),"")),IFERROR(IF(TRIM(INDEX($A399:$P399,MATCH(Settings!$B$9,$A$1:$P$1,0))&amp;"")="","",IF(ISNUMBER(INDEX($A399:$P399,MATCH(Settings!$B$9,$A$1:$P$1,0))),INT(INDEX($A399:$P399,MATCH(Settings!$B$9,$A$1:$P$1,0))),DATE(VALUE(LEFT(INDEX($A399:$P399,MATCH(Settings!$B$9,$A$1:$P$1,0)),4)),VALUE(MID(INDEX($A399:$P399,MATCH(Settings!$B$9,$A$1:$P$1,0)),6,2)),VALUE(MID(INDEX($A399:$P399,MATCH(Settings!$B$9,$A$1:$P$1,0)),9,2))))),""),IFERROR(INT(IFERROR(IF(ISNUMBER(INDEX($A399:$P399,MATCH(Settings!$B$8,$A$1:$P$1,0))),INDEX($A399:$P399,MATCH(Settings!$B$8,$A$1:$P$1,0)),DATE(VALUE(LEFT(IFERROR(TRIM(INDEX($A399:$P399,MATCH(Settings!$B$8,$A$1:$P$1,0))&amp;""),""),4)),VALUE(MID(IFERROR(TRIM(INDEX($A399:$P399,MATCH(Settings!$B$8,$A$1:$P$1,0))&amp;""),""),6,2)),VALUE(MID(IFERROR(TRIM(INDEX($A399:$P399,MATCH(Settings!$B$8,$A$1:$P$1,0))&amp;""),""),9,2)))+TIME(VALUE(MID(IFERROR(TRIM(INDEX($A399:$P399,MATCH(Settings!$B$8,$A$1:$P$1,0))&amp;""),""),12,2)),VALUE(MID(IFERROR(TRIM(INDEX($A399:$P399,MATCH(Settings!$B$8,$A$1:$P$1,0))&amp;""),""),15,2)),VALUE(MID(IFERROR(TRIM(INDEX($A399:$P399,MATCH(Settings!$B$8,$A$1:$P$1,0))&amp;""),""),18,2)))),"")),""))</f>
        <v/>
      </c>
      <c r="V399" s="22">
        <f>IF(ISNUMBER($U399),DATE(YEAR($U399),MONTH($U399),1),"")</f>
        <v/>
      </c>
      <c r="W399" s="23">
        <f>IF(IFERROR(TRIM(INDEX($A399:$P399,MATCH(Settings!$B$10,$A$1:$P$1,0))&amp;""),"")&lt;&gt;"",IFERROR(TRIM(INDEX($A399:$P399,MATCH(Settings!$B$10,$A$1:$P$1,0))&amp;""),""),IFERROR(TRIM(INDEX($A399:$P399,MATCH(Settings!$B$11,$A$1:$P$1,0))&amp;""),""))</f>
        <v/>
      </c>
      <c r="X399" s="23">
        <f>IFERROR(TRIM(INDEX($A399:$P399,MATCH(Settings!$B$11,$A$1:$P$1,0))&amp;""),"")</f>
        <v/>
      </c>
      <c r="Y399" s="23">
        <f>IFERROR(TRIM(INDEX($A399:$P399,MATCH(Settings!$B$12,$A$1:$P$1,0))&amp;""),"")</f>
        <v/>
      </c>
      <c r="Z399" s="23">
        <f>IFERROR(TRIM(INDEX($A399:$P399,MATCH(Settings!$B$15,$A$1:$P$1,0))&amp;""),"")</f>
        <v/>
      </c>
      <c r="AA399" s="24">
        <f>IFERROR(IF(TRIM(INDEX($A399:$P399,MATCH(Settings!$B$13,$A$1:$P$1,0))&amp;"")="","",VALUE(TRIM(INDEX($A399:$P399,MATCH(Settings!$B$13,$A$1:$P$1,0))&amp;""))),"")</f>
        <v/>
      </c>
      <c r="AB399" s="24">
        <f>IF(NOT(ISNUMBER($AA399)),"",IF(TRIM($R399&amp;"")="Yes",$AA399,0))</f>
        <v/>
      </c>
      <c r="AC399" s="25">
        <f>IF(OR(NOT(ISNUMBER($AB399)),NOT(ISNUMBER(Settings!$D$2))),"",$AB399*Settings!$D$2)</f>
        <v/>
      </c>
      <c r="AD399" s="23">
        <f>IF(AND($AE399="",IFERROR(TRIM(INDEX($A399:$P399,MATCH(Settings!$B$13,$A$1:$P$1,0))&amp;""),"")=""),"",IF((IF($AE399="","; no name or email","")&amp;IF(IFERROR(TRIM(INDEX($A399:$P399,MATCH(Settings!$B$13,$A$1:$P$1,0))&amp;""),"")="","; no hours",IF(NOT(ISNUMBER($AA399)),"; hours not a number",IF($AA399&lt;=0,"; hours zero or less",IF(AND(ISNUMBER(Settings!$D$3),$AA399&gt;Settings!$D$3),"; over "&amp;Settings!$D$3&amp;" hours",""))))&amp;IF(NOT(ISNUMBER($U399)),"; no date",IF($U399&gt;TODAY(),"; date in the future",""))&amp;IF(AND($AE399&lt;&gt;"",ISNUMBER($U399)),IF(COUNTIFS($AE$2:$AE$1001,$AE399,$U$2:$U$1001,$U399,$Y$2:$Y$1001,$Y399)&gt;1,"; possible duplicate",""),""))="","OK",MID(IF($AE399="","; no name or email","")&amp;IF(IFERROR(TRIM(INDEX($A399:$P399,MATCH(Settings!$B$13,$A$1:$P$1,0))&amp;""),"")="","; no hours",IF(NOT(ISNUMBER($AA399)),"; hours not a number",IF($AA399&lt;=0,"; hours zero or less",IF(AND(ISNUMBER(Settings!$D$3),$AA399&gt;Settings!$D$3),"; over "&amp;Settings!$D$3&amp;" hours",""))))&amp;IF(NOT(ISNUMBER($U399)),"; no date",IF($U399&gt;TODAY(),"; date in the future",""))&amp;IF(AND($AE399&lt;&gt;"",ISNUMBER($U399)),IF(COUNTIFS($AE$2:$AE$1001,$AE399,$U$2:$U$1001,$U399,$Y$2:$Y$1001,$Y399)&gt;1,"; possible duplicate",""),""),3,300)))</f>
        <v/>
      </c>
      <c r="AE399" s="26">
        <f>IF(IFERROR(TRIM(INDEX($A399:$P399,MATCH(Settings!$B$11,$A$1:$P$1,0))&amp;""),"")&lt;&gt;"",LOWER(IFERROR(TRIM(INDEX($A399:$P399,MATCH(Settings!$B$11,$A$1:$P$1,0))&amp;""),"")),LOWER(IFERROR(TRIM(INDEX($A399:$P399,MATCH(Settings!$B$10,$A$1:$P$1,0))&amp;""),"")))</f>
        <v/>
      </c>
      <c r="AF399" s="26">
        <f>IF($AE399="","",IF(COUNTIF($AE$2:$AE399,$AE399)=1,MAX($AF$1:$AF398)+1,""))</f>
        <v/>
      </c>
      <c r="AG399" s="26">
        <f>IF(OR($AE399="",NOT(ISNUMBER($V399))),"",IF(COUNTIFS($AE$2:$AE399,$AE399,$V$2:$V399,$V399)=1,1,0))</f>
        <v/>
      </c>
      <c r="AH399" s="26">
        <f>IF(ISNUMBER($U399),$U399,0)</f>
        <v/>
      </c>
    </row>
    <row r="400">
      <c r="R400" s="27" t="n"/>
      <c r="S400" s="27" t="n"/>
      <c r="U400" s="21">
        <f>IF(ISNUMBER(IFERROR(IF(TRIM(INDEX($A400:$P400,MATCH(Settings!$B$9,$A$1:$P$1,0))&amp;"")="","",IF(ISNUMBER(INDEX($A400:$P400,MATCH(Settings!$B$9,$A$1:$P$1,0))),INT(INDEX($A400:$P400,MATCH(Settings!$B$9,$A$1:$P$1,0))),DATE(VALUE(LEFT(INDEX($A400:$P400,MATCH(Settings!$B$9,$A$1:$P$1,0)),4)),VALUE(MID(INDEX($A400:$P400,MATCH(Settings!$B$9,$A$1:$P$1,0)),6,2)),VALUE(MID(INDEX($A400:$P400,MATCH(Settings!$B$9,$A$1:$P$1,0)),9,2))))),"")),IFERROR(IF(TRIM(INDEX($A400:$P400,MATCH(Settings!$B$9,$A$1:$P$1,0))&amp;"")="","",IF(ISNUMBER(INDEX($A400:$P400,MATCH(Settings!$B$9,$A$1:$P$1,0))),INT(INDEX($A400:$P400,MATCH(Settings!$B$9,$A$1:$P$1,0))),DATE(VALUE(LEFT(INDEX($A400:$P400,MATCH(Settings!$B$9,$A$1:$P$1,0)),4)),VALUE(MID(INDEX($A400:$P400,MATCH(Settings!$B$9,$A$1:$P$1,0)),6,2)),VALUE(MID(INDEX($A400:$P400,MATCH(Settings!$B$9,$A$1:$P$1,0)),9,2))))),""),IFERROR(INT(IFERROR(IF(ISNUMBER(INDEX($A400:$P400,MATCH(Settings!$B$8,$A$1:$P$1,0))),INDEX($A400:$P400,MATCH(Settings!$B$8,$A$1:$P$1,0)),DATE(VALUE(LEFT(IFERROR(TRIM(INDEX($A400:$P400,MATCH(Settings!$B$8,$A$1:$P$1,0))&amp;""),""),4)),VALUE(MID(IFERROR(TRIM(INDEX($A400:$P400,MATCH(Settings!$B$8,$A$1:$P$1,0))&amp;""),""),6,2)),VALUE(MID(IFERROR(TRIM(INDEX($A400:$P400,MATCH(Settings!$B$8,$A$1:$P$1,0))&amp;""),""),9,2)))+TIME(VALUE(MID(IFERROR(TRIM(INDEX($A400:$P400,MATCH(Settings!$B$8,$A$1:$P$1,0))&amp;""),""),12,2)),VALUE(MID(IFERROR(TRIM(INDEX($A400:$P400,MATCH(Settings!$B$8,$A$1:$P$1,0))&amp;""),""),15,2)),VALUE(MID(IFERROR(TRIM(INDEX($A400:$P400,MATCH(Settings!$B$8,$A$1:$P$1,0))&amp;""),""),18,2)))),"")),""))</f>
        <v/>
      </c>
      <c r="V400" s="22">
        <f>IF(ISNUMBER($U400),DATE(YEAR($U400),MONTH($U400),1),"")</f>
        <v/>
      </c>
      <c r="W400" s="23">
        <f>IF(IFERROR(TRIM(INDEX($A400:$P400,MATCH(Settings!$B$10,$A$1:$P$1,0))&amp;""),"")&lt;&gt;"",IFERROR(TRIM(INDEX($A400:$P400,MATCH(Settings!$B$10,$A$1:$P$1,0))&amp;""),""),IFERROR(TRIM(INDEX($A400:$P400,MATCH(Settings!$B$11,$A$1:$P$1,0))&amp;""),""))</f>
        <v/>
      </c>
      <c r="X400" s="23">
        <f>IFERROR(TRIM(INDEX($A400:$P400,MATCH(Settings!$B$11,$A$1:$P$1,0))&amp;""),"")</f>
        <v/>
      </c>
      <c r="Y400" s="23">
        <f>IFERROR(TRIM(INDEX($A400:$P400,MATCH(Settings!$B$12,$A$1:$P$1,0))&amp;""),"")</f>
        <v/>
      </c>
      <c r="Z400" s="23">
        <f>IFERROR(TRIM(INDEX($A400:$P400,MATCH(Settings!$B$15,$A$1:$P$1,0))&amp;""),"")</f>
        <v/>
      </c>
      <c r="AA400" s="24">
        <f>IFERROR(IF(TRIM(INDEX($A400:$P400,MATCH(Settings!$B$13,$A$1:$P$1,0))&amp;"")="","",VALUE(TRIM(INDEX($A400:$P400,MATCH(Settings!$B$13,$A$1:$P$1,0))&amp;""))),"")</f>
        <v/>
      </c>
      <c r="AB400" s="24">
        <f>IF(NOT(ISNUMBER($AA400)),"",IF(TRIM($R400&amp;"")="Yes",$AA400,0))</f>
        <v/>
      </c>
      <c r="AC400" s="25">
        <f>IF(OR(NOT(ISNUMBER($AB400)),NOT(ISNUMBER(Settings!$D$2))),"",$AB400*Settings!$D$2)</f>
        <v/>
      </c>
      <c r="AD400" s="23">
        <f>IF(AND($AE400="",IFERROR(TRIM(INDEX($A400:$P400,MATCH(Settings!$B$13,$A$1:$P$1,0))&amp;""),"")=""),"",IF((IF($AE400="","; no name or email","")&amp;IF(IFERROR(TRIM(INDEX($A400:$P400,MATCH(Settings!$B$13,$A$1:$P$1,0))&amp;""),"")="","; no hours",IF(NOT(ISNUMBER($AA400)),"; hours not a number",IF($AA400&lt;=0,"; hours zero or less",IF(AND(ISNUMBER(Settings!$D$3),$AA400&gt;Settings!$D$3),"; over "&amp;Settings!$D$3&amp;" hours",""))))&amp;IF(NOT(ISNUMBER($U400)),"; no date",IF($U400&gt;TODAY(),"; date in the future",""))&amp;IF(AND($AE400&lt;&gt;"",ISNUMBER($U400)),IF(COUNTIFS($AE$2:$AE$1001,$AE400,$U$2:$U$1001,$U400,$Y$2:$Y$1001,$Y400)&gt;1,"; possible duplicate",""),""))="","OK",MID(IF($AE400="","; no name or email","")&amp;IF(IFERROR(TRIM(INDEX($A400:$P400,MATCH(Settings!$B$13,$A$1:$P$1,0))&amp;""),"")="","; no hours",IF(NOT(ISNUMBER($AA400)),"; hours not a number",IF($AA400&lt;=0,"; hours zero or less",IF(AND(ISNUMBER(Settings!$D$3),$AA400&gt;Settings!$D$3),"; over "&amp;Settings!$D$3&amp;" hours",""))))&amp;IF(NOT(ISNUMBER($U400)),"; no date",IF($U400&gt;TODAY(),"; date in the future",""))&amp;IF(AND($AE400&lt;&gt;"",ISNUMBER($U400)),IF(COUNTIFS($AE$2:$AE$1001,$AE400,$U$2:$U$1001,$U400,$Y$2:$Y$1001,$Y400)&gt;1,"; possible duplicate",""),""),3,300)))</f>
        <v/>
      </c>
      <c r="AE400" s="26">
        <f>IF(IFERROR(TRIM(INDEX($A400:$P400,MATCH(Settings!$B$11,$A$1:$P$1,0))&amp;""),"")&lt;&gt;"",LOWER(IFERROR(TRIM(INDEX($A400:$P400,MATCH(Settings!$B$11,$A$1:$P$1,0))&amp;""),"")),LOWER(IFERROR(TRIM(INDEX($A400:$P400,MATCH(Settings!$B$10,$A$1:$P$1,0))&amp;""),"")))</f>
        <v/>
      </c>
      <c r="AF400" s="26">
        <f>IF($AE400="","",IF(COUNTIF($AE$2:$AE400,$AE400)=1,MAX($AF$1:$AF399)+1,""))</f>
        <v/>
      </c>
      <c r="AG400" s="26">
        <f>IF(OR($AE400="",NOT(ISNUMBER($V400))),"",IF(COUNTIFS($AE$2:$AE400,$AE400,$V$2:$V400,$V400)=1,1,0))</f>
        <v/>
      </c>
      <c r="AH400" s="26">
        <f>IF(ISNUMBER($U400),$U400,0)</f>
        <v/>
      </c>
    </row>
    <row r="401">
      <c r="R401" s="27" t="n"/>
      <c r="S401" s="27" t="n"/>
      <c r="U401" s="21">
        <f>IF(ISNUMBER(IFERROR(IF(TRIM(INDEX($A401:$P401,MATCH(Settings!$B$9,$A$1:$P$1,0))&amp;"")="","",IF(ISNUMBER(INDEX($A401:$P401,MATCH(Settings!$B$9,$A$1:$P$1,0))),INT(INDEX($A401:$P401,MATCH(Settings!$B$9,$A$1:$P$1,0))),DATE(VALUE(LEFT(INDEX($A401:$P401,MATCH(Settings!$B$9,$A$1:$P$1,0)),4)),VALUE(MID(INDEX($A401:$P401,MATCH(Settings!$B$9,$A$1:$P$1,0)),6,2)),VALUE(MID(INDEX($A401:$P401,MATCH(Settings!$B$9,$A$1:$P$1,0)),9,2))))),"")),IFERROR(IF(TRIM(INDEX($A401:$P401,MATCH(Settings!$B$9,$A$1:$P$1,0))&amp;"")="","",IF(ISNUMBER(INDEX($A401:$P401,MATCH(Settings!$B$9,$A$1:$P$1,0))),INT(INDEX($A401:$P401,MATCH(Settings!$B$9,$A$1:$P$1,0))),DATE(VALUE(LEFT(INDEX($A401:$P401,MATCH(Settings!$B$9,$A$1:$P$1,0)),4)),VALUE(MID(INDEX($A401:$P401,MATCH(Settings!$B$9,$A$1:$P$1,0)),6,2)),VALUE(MID(INDEX($A401:$P401,MATCH(Settings!$B$9,$A$1:$P$1,0)),9,2))))),""),IFERROR(INT(IFERROR(IF(ISNUMBER(INDEX($A401:$P401,MATCH(Settings!$B$8,$A$1:$P$1,0))),INDEX($A401:$P401,MATCH(Settings!$B$8,$A$1:$P$1,0)),DATE(VALUE(LEFT(IFERROR(TRIM(INDEX($A401:$P401,MATCH(Settings!$B$8,$A$1:$P$1,0))&amp;""),""),4)),VALUE(MID(IFERROR(TRIM(INDEX($A401:$P401,MATCH(Settings!$B$8,$A$1:$P$1,0))&amp;""),""),6,2)),VALUE(MID(IFERROR(TRIM(INDEX($A401:$P401,MATCH(Settings!$B$8,$A$1:$P$1,0))&amp;""),""),9,2)))+TIME(VALUE(MID(IFERROR(TRIM(INDEX($A401:$P401,MATCH(Settings!$B$8,$A$1:$P$1,0))&amp;""),""),12,2)),VALUE(MID(IFERROR(TRIM(INDEX($A401:$P401,MATCH(Settings!$B$8,$A$1:$P$1,0))&amp;""),""),15,2)),VALUE(MID(IFERROR(TRIM(INDEX($A401:$P401,MATCH(Settings!$B$8,$A$1:$P$1,0))&amp;""),""),18,2)))),"")),""))</f>
        <v/>
      </c>
      <c r="V401" s="22">
        <f>IF(ISNUMBER($U401),DATE(YEAR($U401),MONTH($U401),1),"")</f>
        <v/>
      </c>
      <c r="W401" s="23">
        <f>IF(IFERROR(TRIM(INDEX($A401:$P401,MATCH(Settings!$B$10,$A$1:$P$1,0))&amp;""),"")&lt;&gt;"",IFERROR(TRIM(INDEX($A401:$P401,MATCH(Settings!$B$10,$A$1:$P$1,0))&amp;""),""),IFERROR(TRIM(INDEX($A401:$P401,MATCH(Settings!$B$11,$A$1:$P$1,0))&amp;""),""))</f>
        <v/>
      </c>
      <c r="X401" s="23">
        <f>IFERROR(TRIM(INDEX($A401:$P401,MATCH(Settings!$B$11,$A$1:$P$1,0))&amp;""),"")</f>
        <v/>
      </c>
      <c r="Y401" s="23">
        <f>IFERROR(TRIM(INDEX($A401:$P401,MATCH(Settings!$B$12,$A$1:$P$1,0))&amp;""),"")</f>
        <v/>
      </c>
      <c r="Z401" s="23">
        <f>IFERROR(TRIM(INDEX($A401:$P401,MATCH(Settings!$B$15,$A$1:$P$1,0))&amp;""),"")</f>
        <v/>
      </c>
      <c r="AA401" s="24">
        <f>IFERROR(IF(TRIM(INDEX($A401:$P401,MATCH(Settings!$B$13,$A$1:$P$1,0))&amp;"")="","",VALUE(TRIM(INDEX($A401:$P401,MATCH(Settings!$B$13,$A$1:$P$1,0))&amp;""))),"")</f>
        <v/>
      </c>
      <c r="AB401" s="24">
        <f>IF(NOT(ISNUMBER($AA401)),"",IF(TRIM($R401&amp;"")="Yes",$AA401,0))</f>
        <v/>
      </c>
      <c r="AC401" s="25">
        <f>IF(OR(NOT(ISNUMBER($AB401)),NOT(ISNUMBER(Settings!$D$2))),"",$AB401*Settings!$D$2)</f>
        <v/>
      </c>
      <c r="AD401" s="23">
        <f>IF(AND($AE401="",IFERROR(TRIM(INDEX($A401:$P401,MATCH(Settings!$B$13,$A$1:$P$1,0))&amp;""),"")=""),"",IF((IF($AE401="","; no name or email","")&amp;IF(IFERROR(TRIM(INDEX($A401:$P401,MATCH(Settings!$B$13,$A$1:$P$1,0))&amp;""),"")="","; no hours",IF(NOT(ISNUMBER($AA401)),"; hours not a number",IF($AA401&lt;=0,"; hours zero or less",IF(AND(ISNUMBER(Settings!$D$3),$AA401&gt;Settings!$D$3),"; over "&amp;Settings!$D$3&amp;" hours",""))))&amp;IF(NOT(ISNUMBER($U401)),"; no date",IF($U401&gt;TODAY(),"; date in the future",""))&amp;IF(AND($AE401&lt;&gt;"",ISNUMBER($U401)),IF(COUNTIFS($AE$2:$AE$1001,$AE401,$U$2:$U$1001,$U401,$Y$2:$Y$1001,$Y401)&gt;1,"; possible duplicate",""),""))="","OK",MID(IF($AE401="","; no name or email","")&amp;IF(IFERROR(TRIM(INDEX($A401:$P401,MATCH(Settings!$B$13,$A$1:$P$1,0))&amp;""),"")="","; no hours",IF(NOT(ISNUMBER($AA401)),"; hours not a number",IF($AA401&lt;=0,"; hours zero or less",IF(AND(ISNUMBER(Settings!$D$3),$AA401&gt;Settings!$D$3),"; over "&amp;Settings!$D$3&amp;" hours",""))))&amp;IF(NOT(ISNUMBER($U401)),"; no date",IF($U401&gt;TODAY(),"; date in the future",""))&amp;IF(AND($AE401&lt;&gt;"",ISNUMBER($U401)),IF(COUNTIFS($AE$2:$AE$1001,$AE401,$U$2:$U$1001,$U401,$Y$2:$Y$1001,$Y401)&gt;1,"; possible duplicate",""),""),3,300)))</f>
        <v/>
      </c>
      <c r="AE401" s="26">
        <f>IF(IFERROR(TRIM(INDEX($A401:$P401,MATCH(Settings!$B$11,$A$1:$P$1,0))&amp;""),"")&lt;&gt;"",LOWER(IFERROR(TRIM(INDEX($A401:$P401,MATCH(Settings!$B$11,$A$1:$P$1,0))&amp;""),"")),LOWER(IFERROR(TRIM(INDEX($A401:$P401,MATCH(Settings!$B$10,$A$1:$P$1,0))&amp;""),"")))</f>
        <v/>
      </c>
      <c r="AF401" s="26">
        <f>IF($AE401="","",IF(COUNTIF($AE$2:$AE401,$AE401)=1,MAX($AF$1:$AF400)+1,""))</f>
        <v/>
      </c>
      <c r="AG401" s="26">
        <f>IF(OR($AE401="",NOT(ISNUMBER($V401))),"",IF(COUNTIFS($AE$2:$AE401,$AE401,$V$2:$V401,$V401)=1,1,0))</f>
        <v/>
      </c>
      <c r="AH401" s="26">
        <f>IF(ISNUMBER($U401),$U401,0)</f>
        <v/>
      </c>
    </row>
    <row r="402">
      <c r="R402" s="27" t="n"/>
      <c r="S402" s="27" t="n"/>
      <c r="U402" s="21">
        <f>IF(ISNUMBER(IFERROR(IF(TRIM(INDEX($A402:$P402,MATCH(Settings!$B$9,$A$1:$P$1,0))&amp;"")="","",IF(ISNUMBER(INDEX($A402:$P402,MATCH(Settings!$B$9,$A$1:$P$1,0))),INT(INDEX($A402:$P402,MATCH(Settings!$B$9,$A$1:$P$1,0))),DATE(VALUE(LEFT(INDEX($A402:$P402,MATCH(Settings!$B$9,$A$1:$P$1,0)),4)),VALUE(MID(INDEX($A402:$P402,MATCH(Settings!$B$9,$A$1:$P$1,0)),6,2)),VALUE(MID(INDEX($A402:$P402,MATCH(Settings!$B$9,$A$1:$P$1,0)),9,2))))),"")),IFERROR(IF(TRIM(INDEX($A402:$P402,MATCH(Settings!$B$9,$A$1:$P$1,0))&amp;"")="","",IF(ISNUMBER(INDEX($A402:$P402,MATCH(Settings!$B$9,$A$1:$P$1,0))),INT(INDEX($A402:$P402,MATCH(Settings!$B$9,$A$1:$P$1,0))),DATE(VALUE(LEFT(INDEX($A402:$P402,MATCH(Settings!$B$9,$A$1:$P$1,0)),4)),VALUE(MID(INDEX($A402:$P402,MATCH(Settings!$B$9,$A$1:$P$1,0)),6,2)),VALUE(MID(INDEX($A402:$P402,MATCH(Settings!$B$9,$A$1:$P$1,0)),9,2))))),""),IFERROR(INT(IFERROR(IF(ISNUMBER(INDEX($A402:$P402,MATCH(Settings!$B$8,$A$1:$P$1,0))),INDEX($A402:$P402,MATCH(Settings!$B$8,$A$1:$P$1,0)),DATE(VALUE(LEFT(IFERROR(TRIM(INDEX($A402:$P402,MATCH(Settings!$B$8,$A$1:$P$1,0))&amp;""),""),4)),VALUE(MID(IFERROR(TRIM(INDEX($A402:$P402,MATCH(Settings!$B$8,$A$1:$P$1,0))&amp;""),""),6,2)),VALUE(MID(IFERROR(TRIM(INDEX($A402:$P402,MATCH(Settings!$B$8,$A$1:$P$1,0))&amp;""),""),9,2)))+TIME(VALUE(MID(IFERROR(TRIM(INDEX($A402:$P402,MATCH(Settings!$B$8,$A$1:$P$1,0))&amp;""),""),12,2)),VALUE(MID(IFERROR(TRIM(INDEX($A402:$P402,MATCH(Settings!$B$8,$A$1:$P$1,0))&amp;""),""),15,2)),VALUE(MID(IFERROR(TRIM(INDEX($A402:$P402,MATCH(Settings!$B$8,$A$1:$P$1,0))&amp;""),""),18,2)))),"")),""))</f>
        <v/>
      </c>
      <c r="V402" s="22">
        <f>IF(ISNUMBER($U402),DATE(YEAR($U402),MONTH($U402),1),"")</f>
        <v/>
      </c>
      <c r="W402" s="23">
        <f>IF(IFERROR(TRIM(INDEX($A402:$P402,MATCH(Settings!$B$10,$A$1:$P$1,0))&amp;""),"")&lt;&gt;"",IFERROR(TRIM(INDEX($A402:$P402,MATCH(Settings!$B$10,$A$1:$P$1,0))&amp;""),""),IFERROR(TRIM(INDEX($A402:$P402,MATCH(Settings!$B$11,$A$1:$P$1,0))&amp;""),""))</f>
        <v/>
      </c>
      <c r="X402" s="23">
        <f>IFERROR(TRIM(INDEX($A402:$P402,MATCH(Settings!$B$11,$A$1:$P$1,0))&amp;""),"")</f>
        <v/>
      </c>
      <c r="Y402" s="23">
        <f>IFERROR(TRIM(INDEX($A402:$P402,MATCH(Settings!$B$12,$A$1:$P$1,0))&amp;""),"")</f>
        <v/>
      </c>
      <c r="Z402" s="23">
        <f>IFERROR(TRIM(INDEX($A402:$P402,MATCH(Settings!$B$15,$A$1:$P$1,0))&amp;""),"")</f>
        <v/>
      </c>
      <c r="AA402" s="24">
        <f>IFERROR(IF(TRIM(INDEX($A402:$P402,MATCH(Settings!$B$13,$A$1:$P$1,0))&amp;"")="","",VALUE(TRIM(INDEX($A402:$P402,MATCH(Settings!$B$13,$A$1:$P$1,0))&amp;""))),"")</f>
        <v/>
      </c>
      <c r="AB402" s="24">
        <f>IF(NOT(ISNUMBER($AA402)),"",IF(TRIM($R402&amp;"")="Yes",$AA402,0))</f>
        <v/>
      </c>
      <c r="AC402" s="25">
        <f>IF(OR(NOT(ISNUMBER($AB402)),NOT(ISNUMBER(Settings!$D$2))),"",$AB402*Settings!$D$2)</f>
        <v/>
      </c>
      <c r="AD402" s="23">
        <f>IF(AND($AE402="",IFERROR(TRIM(INDEX($A402:$P402,MATCH(Settings!$B$13,$A$1:$P$1,0))&amp;""),"")=""),"",IF((IF($AE402="","; no name or email","")&amp;IF(IFERROR(TRIM(INDEX($A402:$P402,MATCH(Settings!$B$13,$A$1:$P$1,0))&amp;""),"")="","; no hours",IF(NOT(ISNUMBER($AA402)),"; hours not a number",IF($AA402&lt;=0,"; hours zero or less",IF(AND(ISNUMBER(Settings!$D$3),$AA402&gt;Settings!$D$3),"; over "&amp;Settings!$D$3&amp;" hours",""))))&amp;IF(NOT(ISNUMBER($U402)),"; no date",IF($U402&gt;TODAY(),"; date in the future",""))&amp;IF(AND($AE402&lt;&gt;"",ISNUMBER($U402)),IF(COUNTIFS($AE$2:$AE$1001,$AE402,$U$2:$U$1001,$U402,$Y$2:$Y$1001,$Y402)&gt;1,"; possible duplicate",""),""))="","OK",MID(IF($AE402="","; no name or email","")&amp;IF(IFERROR(TRIM(INDEX($A402:$P402,MATCH(Settings!$B$13,$A$1:$P$1,0))&amp;""),"")="","; no hours",IF(NOT(ISNUMBER($AA402)),"; hours not a number",IF($AA402&lt;=0,"; hours zero or less",IF(AND(ISNUMBER(Settings!$D$3),$AA402&gt;Settings!$D$3),"; over "&amp;Settings!$D$3&amp;" hours",""))))&amp;IF(NOT(ISNUMBER($U402)),"; no date",IF($U402&gt;TODAY(),"; date in the future",""))&amp;IF(AND($AE402&lt;&gt;"",ISNUMBER($U402)),IF(COUNTIFS($AE$2:$AE$1001,$AE402,$U$2:$U$1001,$U402,$Y$2:$Y$1001,$Y402)&gt;1,"; possible duplicate",""),""),3,300)))</f>
        <v/>
      </c>
      <c r="AE402" s="26">
        <f>IF(IFERROR(TRIM(INDEX($A402:$P402,MATCH(Settings!$B$11,$A$1:$P$1,0))&amp;""),"")&lt;&gt;"",LOWER(IFERROR(TRIM(INDEX($A402:$P402,MATCH(Settings!$B$11,$A$1:$P$1,0))&amp;""),"")),LOWER(IFERROR(TRIM(INDEX($A402:$P402,MATCH(Settings!$B$10,$A$1:$P$1,0))&amp;""),"")))</f>
        <v/>
      </c>
      <c r="AF402" s="26">
        <f>IF($AE402="","",IF(COUNTIF($AE$2:$AE402,$AE402)=1,MAX($AF$1:$AF401)+1,""))</f>
        <v/>
      </c>
      <c r="AG402" s="26">
        <f>IF(OR($AE402="",NOT(ISNUMBER($V402))),"",IF(COUNTIFS($AE$2:$AE402,$AE402,$V$2:$V402,$V402)=1,1,0))</f>
        <v/>
      </c>
      <c r="AH402" s="26">
        <f>IF(ISNUMBER($U402),$U402,0)</f>
        <v/>
      </c>
    </row>
    <row r="403">
      <c r="R403" s="27" t="n"/>
      <c r="S403" s="27" t="n"/>
      <c r="U403" s="21">
        <f>IF(ISNUMBER(IFERROR(IF(TRIM(INDEX($A403:$P403,MATCH(Settings!$B$9,$A$1:$P$1,0))&amp;"")="","",IF(ISNUMBER(INDEX($A403:$P403,MATCH(Settings!$B$9,$A$1:$P$1,0))),INT(INDEX($A403:$P403,MATCH(Settings!$B$9,$A$1:$P$1,0))),DATE(VALUE(LEFT(INDEX($A403:$P403,MATCH(Settings!$B$9,$A$1:$P$1,0)),4)),VALUE(MID(INDEX($A403:$P403,MATCH(Settings!$B$9,$A$1:$P$1,0)),6,2)),VALUE(MID(INDEX($A403:$P403,MATCH(Settings!$B$9,$A$1:$P$1,0)),9,2))))),"")),IFERROR(IF(TRIM(INDEX($A403:$P403,MATCH(Settings!$B$9,$A$1:$P$1,0))&amp;"")="","",IF(ISNUMBER(INDEX($A403:$P403,MATCH(Settings!$B$9,$A$1:$P$1,0))),INT(INDEX($A403:$P403,MATCH(Settings!$B$9,$A$1:$P$1,0))),DATE(VALUE(LEFT(INDEX($A403:$P403,MATCH(Settings!$B$9,$A$1:$P$1,0)),4)),VALUE(MID(INDEX($A403:$P403,MATCH(Settings!$B$9,$A$1:$P$1,0)),6,2)),VALUE(MID(INDEX($A403:$P403,MATCH(Settings!$B$9,$A$1:$P$1,0)),9,2))))),""),IFERROR(INT(IFERROR(IF(ISNUMBER(INDEX($A403:$P403,MATCH(Settings!$B$8,$A$1:$P$1,0))),INDEX($A403:$P403,MATCH(Settings!$B$8,$A$1:$P$1,0)),DATE(VALUE(LEFT(IFERROR(TRIM(INDEX($A403:$P403,MATCH(Settings!$B$8,$A$1:$P$1,0))&amp;""),""),4)),VALUE(MID(IFERROR(TRIM(INDEX($A403:$P403,MATCH(Settings!$B$8,$A$1:$P$1,0))&amp;""),""),6,2)),VALUE(MID(IFERROR(TRIM(INDEX($A403:$P403,MATCH(Settings!$B$8,$A$1:$P$1,0))&amp;""),""),9,2)))+TIME(VALUE(MID(IFERROR(TRIM(INDEX($A403:$P403,MATCH(Settings!$B$8,$A$1:$P$1,0))&amp;""),""),12,2)),VALUE(MID(IFERROR(TRIM(INDEX($A403:$P403,MATCH(Settings!$B$8,$A$1:$P$1,0))&amp;""),""),15,2)),VALUE(MID(IFERROR(TRIM(INDEX($A403:$P403,MATCH(Settings!$B$8,$A$1:$P$1,0))&amp;""),""),18,2)))),"")),""))</f>
        <v/>
      </c>
      <c r="V403" s="22">
        <f>IF(ISNUMBER($U403),DATE(YEAR($U403),MONTH($U403),1),"")</f>
        <v/>
      </c>
      <c r="W403" s="23">
        <f>IF(IFERROR(TRIM(INDEX($A403:$P403,MATCH(Settings!$B$10,$A$1:$P$1,0))&amp;""),"")&lt;&gt;"",IFERROR(TRIM(INDEX($A403:$P403,MATCH(Settings!$B$10,$A$1:$P$1,0))&amp;""),""),IFERROR(TRIM(INDEX($A403:$P403,MATCH(Settings!$B$11,$A$1:$P$1,0))&amp;""),""))</f>
        <v/>
      </c>
      <c r="X403" s="23">
        <f>IFERROR(TRIM(INDEX($A403:$P403,MATCH(Settings!$B$11,$A$1:$P$1,0))&amp;""),"")</f>
        <v/>
      </c>
      <c r="Y403" s="23">
        <f>IFERROR(TRIM(INDEX($A403:$P403,MATCH(Settings!$B$12,$A$1:$P$1,0))&amp;""),"")</f>
        <v/>
      </c>
      <c r="Z403" s="23">
        <f>IFERROR(TRIM(INDEX($A403:$P403,MATCH(Settings!$B$15,$A$1:$P$1,0))&amp;""),"")</f>
        <v/>
      </c>
      <c r="AA403" s="24">
        <f>IFERROR(IF(TRIM(INDEX($A403:$P403,MATCH(Settings!$B$13,$A$1:$P$1,0))&amp;"")="","",VALUE(TRIM(INDEX($A403:$P403,MATCH(Settings!$B$13,$A$1:$P$1,0))&amp;""))),"")</f>
        <v/>
      </c>
      <c r="AB403" s="24">
        <f>IF(NOT(ISNUMBER($AA403)),"",IF(TRIM($R403&amp;"")="Yes",$AA403,0))</f>
        <v/>
      </c>
      <c r="AC403" s="25">
        <f>IF(OR(NOT(ISNUMBER($AB403)),NOT(ISNUMBER(Settings!$D$2))),"",$AB403*Settings!$D$2)</f>
        <v/>
      </c>
      <c r="AD403" s="23">
        <f>IF(AND($AE403="",IFERROR(TRIM(INDEX($A403:$P403,MATCH(Settings!$B$13,$A$1:$P$1,0))&amp;""),"")=""),"",IF((IF($AE403="","; no name or email","")&amp;IF(IFERROR(TRIM(INDEX($A403:$P403,MATCH(Settings!$B$13,$A$1:$P$1,0))&amp;""),"")="","; no hours",IF(NOT(ISNUMBER($AA403)),"; hours not a number",IF($AA403&lt;=0,"; hours zero or less",IF(AND(ISNUMBER(Settings!$D$3),$AA403&gt;Settings!$D$3),"; over "&amp;Settings!$D$3&amp;" hours",""))))&amp;IF(NOT(ISNUMBER($U403)),"; no date",IF($U403&gt;TODAY(),"; date in the future",""))&amp;IF(AND($AE403&lt;&gt;"",ISNUMBER($U403)),IF(COUNTIFS($AE$2:$AE$1001,$AE403,$U$2:$U$1001,$U403,$Y$2:$Y$1001,$Y403)&gt;1,"; possible duplicate",""),""))="","OK",MID(IF($AE403="","; no name or email","")&amp;IF(IFERROR(TRIM(INDEX($A403:$P403,MATCH(Settings!$B$13,$A$1:$P$1,0))&amp;""),"")="","; no hours",IF(NOT(ISNUMBER($AA403)),"; hours not a number",IF($AA403&lt;=0,"; hours zero or less",IF(AND(ISNUMBER(Settings!$D$3),$AA403&gt;Settings!$D$3),"; over "&amp;Settings!$D$3&amp;" hours",""))))&amp;IF(NOT(ISNUMBER($U403)),"; no date",IF($U403&gt;TODAY(),"; date in the future",""))&amp;IF(AND($AE403&lt;&gt;"",ISNUMBER($U403)),IF(COUNTIFS($AE$2:$AE$1001,$AE403,$U$2:$U$1001,$U403,$Y$2:$Y$1001,$Y403)&gt;1,"; possible duplicate",""),""),3,300)))</f>
        <v/>
      </c>
      <c r="AE403" s="26">
        <f>IF(IFERROR(TRIM(INDEX($A403:$P403,MATCH(Settings!$B$11,$A$1:$P$1,0))&amp;""),"")&lt;&gt;"",LOWER(IFERROR(TRIM(INDEX($A403:$P403,MATCH(Settings!$B$11,$A$1:$P$1,0))&amp;""),"")),LOWER(IFERROR(TRIM(INDEX($A403:$P403,MATCH(Settings!$B$10,$A$1:$P$1,0))&amp;""),"")))</f>
        <v/>
      </c>
      <c r="AF403" s="26">
        <f>IF($AE403="","",IF(COUNTIF($AE$2:$AE403,$AE403)=1,MAX($AF$1:$AF402)+1,""))</f>
        <v/>
      </c>
      <c r="AG403" s="26">
        <f>IF(OR($AE403="",NOT(ISNUMBER($V403))),"",IF(COUNTIFS($AE$2:$AE403,$AE403,$V$2:$V403,$V403)=1,1,0))</f>
        <v/>
      </c>
      <c r="AH403" s="26">
        <f>IF(ISNUMBER($U403),$U403,0)</f>
        <v/>
      </c>
    </row>
    <row r="404">
      <c r="R404" s="27" t="n"/>
      <c r="S404" s="27" t="n"/>
      <c r="U404" s="21">
        <f>IF(ISNUMBER(IFERROR(IF(TRIM(INDEX($A404:$P404,MATCH(Settings!$B$9,$A$1:$P$1,0))&amp;"")="","",IF(ISNUMBER(INDEX($A404:$P404,MATCH(Settings!$B$9,$A$1:$P$1,0))),INT(INDEX($A404:$P404,MATCH(Settings!$B$9,$A$1:$P$1,0))),DATE(VALUE(LEFT(INDEX($A404:$P404,MATCH(Settings!$B$9,$A$1:$P$1,0)),4)),VALUE(MID(INDEX($A404:$P404,MATCH(Settings!$B$9,$A$1:$P$1,0)),6,2)),VALUE(MID(INDEX($A404:$P404,MATCH(Settings!$B$9,$A$1:$P$1,0)),9,2))))),"")),IFERROR(IF(TRIM(INDEX($A404:$P404,MATCH(Settings!$B$9,$A$1:$P$1,0))&amp;"")="","",IF(ISNUMBER(INDEX($A404:$P404,MATCH(Settings!$B$9,$A$1:$P$1,0))),INT(INDEX($A404:$P404,MATCH(Settings!$B$9,$A$1:$P$1,0))),DATE(VALUE(LEFT(INDEX($A404:$P404,MATCH(Settings!$B$9,$A$1:$P$1,0)),4)),VALUE(MID(INDEX($A404:$P404,MATCH(Settings!$B$9,$A$1:$P$1,0)),6,2)),VALUE(MID(INDEX($A404:$P404,MATCH(Settings!$B$9,$A$1:$P$1,0)),9,2))))),""),IFERROR(INT(IFERROR(IF(ISNUMBER(INDEX($A404:$P404,MATCH(Settings!$B$8,$A$1:$P$1,0))),INDEX($A404:$P404,MATCH(Settings!$B$8,$A$1:$P$1,0)),DATE(VALUE(LEFT(IFERROR(TRIM(INDEX($A404:$P404,MATCH(Settings!$B$8,$A$1:$P$1,0))&amp;""),""),4)),VALUE(MID(IFERROR(TRIM(INDEX($A404:$P404,MATCH(Settings!$B$8,$A$1:$P$1,0))&amp;""),""),6,2)),VALUE(MID(IFERROR(TRIM(INDEX($A404:$P404,MATCH(Settings!$B$8,$A$1:$P$1,0))&amp;""),""),9,2)))+TIME(VALUE(MID(IFERROR(TRIM(INDEX($A404:$P404,MATCH(Settings!$B$8,$A$1:$P$1,0))&amp;""),""),12,2)),VALUE(MID(IFERROR(TRIM(INDEX($A404:$P404,MATCH(Settings!$B$8,$A$1:$P$1,0))&amp;""),""),15,2)),VALUE(MID(IFERROR(TRIM(INDEX($A404:$P404,MATCH(Settings!$B$8,$A$1:$P$1,0))&amp;""),""),18,2)))),"")),""))</f>
        <v/>
      </c>
      <c r="V404" s="22">
        <f>IF(ISNUMBER($U404),DATE(YEAR($U404),MONTH($U404),1),"")</f>
        <v/>
      </c>
      <c r="W404" s="23">
        <f>IF(IFERROR(TRIM(INDEX($A404:$P404,MATCH(Settings!$B$10,$A$1:$P$1,0))&amp;""),"")&lt;&gt;"",IFERROR(TRIM(INDEX($A404:$P404,MATCH(Settings!$B$10,$A$1:$P$1,0))&amp;""),""),IFERROR(TRIM(INDEX($A404:$P404,MATCH(Settings!$B$11,$A$1:$P$1,0))&amp;""),""))</f>
        <v/>
      </c>
      <c r="X404" s="23">
        <f>IFERROR(TRIM(INDEX($A404:$P404,MATCH(Settings!$B$11,$A$1:$P$1,0))&amp;""),"")</f>
        <v/>
      </c>
      <c r="Y404" s="23">
        <f>IFERROR(TRIM(INDEX($A404:$P404,MATCH(Settings!$B$12,$A$1:$P$1,0))&amp;""),"")</f>
        <v/>
      </c>
      <c r="Z404" s="23">
        <f>IFERROR(TRIM(INDEX($A404:$P404,MATCH(Settings!$B$15,$A$1:$P$1,0))&amp;""),"")</f>
        <v/>
      </c>
      <c r="AA404" s="24">
        <f>IFERROR(IF(TRIM(INDEX($A404:$P404,MATCH(Settings!$B$13,$A$1:$P$1,0))&amp;"")="","",VALUE(TRIM(INDEX($A404:$P404,MATCH(Settings!$B$13,$A$1:$P$1,0))&amp;""))),"")</f>
        <v/>
      </c>
      <c r="AB404" s="24">
        <f>IF(NOT(ISNUMBER($AA404)),"",IF(TRIM($R404&amp;"")="Yes",$AA404,0))</f>
        <v/>
      </c>
      <c r="AC404" s="25">
        <f>IF(OR(NOT(ISNUMBER($AB404)),NOT(ISNUMBER(Settings!$D$2))),"",$AB404*Settings!$D$2)</f>
        <v/>
      </c>
      <c r="AD404" s="23">
        <f>IF(AND($AE404="",IFERROR(TRIM(INDEX($A404:$P404,MATCH(Settings!$B$13,$A$1:$P$1,0))&amp;""),"")=""),"",IF((IF($AE404="","; no name or email","")&amp;IF(IFERROR(TRIM(INDEX($A404:$P404,MATCH(Settings!$B$13,$A$1:$P$1,0))&amp;""),"")="","; no hours",IF(NOT(ISNUMBER($AA404)),"; hours not a number",IF($AA404&lt;=0,"; hours zero or less",IF(AND(ISNUMBER(Settings!$D$3),$AA404&gt;Settings!$D$3),"; over "&amp;Settings!$D$3&amp;" hours",""))))&amp;IF(NOT(ISNUMBER($U404)),"; no date",IF($U404&gt;TODAY(),"; date in the future",""))&amp;IF(AND($AE404&lt;&gt;"",ISNUMBER($U404)),IF(COUNTIFS($AE$2:$AE$1001,$AE404,$U$2:$U$1001,$U404,$Y$2:$Y$1001,$Y404)&gt;1,"; possible duplicate",""),""))="","OK",MID(IF($AE404="","; no name or email","")&amp;IF(IFERROR(TRIM(INDEX($A404:$P404,MATCH(Settings!$B$13,$A$1:$P$1,0))&amp;""),"")="","; no hours",IF(NOT(ISNUMBER($AA404)),"; hours not a number",IF($AA404&lt;=0,"; hours zero or less",IF(AND(ISNUMBER(Settings!$D$3),$AA404&gt;Settings!$D$3),"; over "&amp;Settings!$D$3&amp;" hours",""))))&amp;IF(NOT(ISNUMBER($U404)),"; no date",IF($U404&gt;TODAY(),"; date in the future",""))&amp;IF(AND($AE404&lt;&gt;"",ISNUMBER($U404)),IF(COUNTIFS($AE$2:$AE$1001,$AE404,$U$2:$U$1001,$U404,$Y$2:$Y$1001,$Y404)&gt;1,"; possible duplicate",""),""),3,300)))</f>
        <v/>
      </c>
      <c r="AE404" s="26">
        <f>IF(IFERROR(TRIM(INDEX($A404:$P404,MATCH(Settings!$B$11,$A$1:$P$1,0))&amp;""),"")&lt;&gt;"",LOWER(IFERROR(TRIM(INDEX($A404:$P404,MATCH(Settings!$B$11,$A$1:$P$1,0))&amp;""),"")),LOWER(IFERROR(TRIM(INDEX($A404:$P404,MATCH(Settings!$B$10,$A$1:$P$1,0))&amp;""),"")))</f>
        <v/>
      </c>
      <c r="AF404" s="26">
        <f>IF($AE404="","",IF(COUNTIF($AE$2:$AE404,$AE404)=1,MAX($AF$1:$AF403)+1,""))</f>
        <v/>
      </c>
      <c r="AG404" s="26">
        <f>IF(OR($AE404="",NOT(ISNUMBER($V404))),"",IF(COUNTIFS($AE$2:$AE404,$AE404,$V$2:$V404,$V404)=1,1,0))</f>
        <v/>
      </c>
      <c r="AH404" s="26">
        <f>IF(ISNUMBER($U404),$U404,0)</f>
        <v/>
      </c>
    </row>
    <row r="405">
      <c r="R405" s="27" t="n"/>
      <c r="S405" s="27" t="n"/>
      <c r="U405" s="21">
        <f>IF(ISNUMBER(IFERROR(IF(TRIM(INDEX($A405:$P405,MATCH(Settings!$B$9,$A$1:$P$1,0))&amp;"")="","",IF(ISNUMBER(INDEX($A405:$P405,MATCH(Settings!$B$9,$A$1:$P$1,0))),INT(INDEX($A405:$P405,MATCH(Settings!$B$9,$A$1:$P$1,0))),DATE(VALUE(LEFT(INDEX($A405:$P405,MATCH(Settings!$B$9,$A$1:$P$1,0)),4)),VALUE(MID(INDEX($A405:$P405,MATCH(Settings!$B$9,$A$1:$P$1,0)),6,2)),VALUE(MID(INDEX($A405:$P405,MATCH(Settings!$B$9,$A$1:$P$1,0)),9,2))))),"")),IFERROR(IF(TRIM(INDEX($A405:$P405,MATCH(Settings!$B$9,$A$1:$P$1,0))&amp;"")="","",IF(ISNUMBER(INDEX($A405:$P405,MATCH(Settings!$B$9,$A$1:$P$1,0))),INT(INDEX($A405:$P405,MATCH(Settings!$B$9,$A$1:$P$1,0))),DATE(VALUE(LEFT(INDEX($A405:$P405,MATCH(Settings!$B$9,$A$1:$P$1,0)),4)),VALUE(MID(INDEX($A405:$P405,MATCH(Settings!$B$9,$A$1:$P$1,0)),6,2)),VALUE(MID(INDEX($A405:$P405,MATCH(Settings!$B$9,$A$1:$P$1,0)),9,2))))),""),IFERROR(INT(IFERROR(IF(ISNUMBER(INDEX($A405:$P405,MATCH(Settings!$B$8,$A$1:$P$1,0))),INDEX($A405:$P405,MATCH(Settings!$B$8,$A$1:$P$1,0)),DATE(VALUE(LEFT(IFERROR(TRIM(INDEX($A405:$P405,MATCH(Settings!$B$8,$A$1:$P$1,0))&amp;""),""),4)),VALUE(MID(IFERROR(TRIM(INDEX($A405:$P405,MATCH(Settings!$B$8,$A$1:$P$1,0))&amp;""),""),6,2)),VALUE(MID(IFERROR(TRIM(INDEX($A405:$P405,MATCH(Settings!$B$8,$A$1:$P$1,0))&amp;""),""),9,2)))+TIME(VALUE(MID(IFERROR(TRIM(INDEX($A405:$P405,MATCH(Settings!$B$8,$A$1:$P$1,0))&amp;""),""),12,2)),VALUE(MID(IFERROR(TRIM(INDEX($A405:$P405,MATCH(Settings!$B$8,$A$1:$P$1,0))&amp;""),""),15,2)),VALUE(MID(IFERROR(TRIM(INDEX($A405:$P405,MATCH(Settings!$B$8,$A$1:$P$1,0))&amp;""),""),18,2)))),"")),""))</f>
        <v/>
      </c>
      <c r="V405" s="22">
        <f>IF(ISNUMBER($U405),DATE(YEAR($U405),MONTH($U405),1),"")</f>
        <v/>
      </c>
      <c r="W405" s="23">
        <f>IF(IFERROR(TRIM(INDEX($A405:$P405,MATCH(Settings!$B$10,$A$1:$P$1,0))&amp;""),"")&lt;&gt;"",IFERROR(TRIM(INDEX($A405:$P405,MATCH(Settings!$B$10,$A$1:$P$1,0))&amp;""),""),IFERROR(TRIM(INDEX($A405:$P405,MATCH(Settings!$B$11,$A$1:$P$1,0))&amp;""),""))</f>
        <v/>
      </c>
      <c r="X405" s="23">
        <f>IFERROR(TRIM(INDEX($A405:$P405,MATCH(Settings!$B$11,$A$1:$P$1,0))&amp;""),"")</f>
        <v/>
      </c>
      <c r="Y405" s="23">
        <f>IFERROR(TRIM(INDEX($A405:$P405,MATCH(Settings!$B$12,$A$1:$P$1,0))&amp;""),"")</f>
        <v/>
      </c>
      <c r="Z405" s="23">
        <f>IFERROR(TRIM(INDEX($A405:$P405,MATCH(Settings!$B$15,$A$1:$P$1,0))&amp;""),"")</f>
        <v/>
      </c>
      <c r="AA405" s="24">
        <f>IFERROR(IF(TRIM(INDEX($A405:$P405,MATCH(Settings!$B$13,$A$1:$P$1,0))&amp;"")="","",VALUE(TRIM(INDEX($A405:$P405,MATCH(Settings!$B$13,$A$1:$P$1,0))&amp;""))),"")</f>
        <v/>
      </c>
      <c r="AB405" s="24">
        <f>IF(NOT(ISNUMBER($AA405)),"",IF(TRIM($R405&amp;"")="Yes",$AA405,0))</f>
        <v/>
      </c>
      <c r="AC405" s="25">
        <f>IF(OR(NOT(ISNUMBER($AB405)),NOT(ISNUMBER(Settings!$D$2))),"",$AB405*Settings!$D$2)</f>
        <v/>
      </c>
      <c r="AD405" s="23">
        <f>IF(AND($AE405="",IFERROR(TRIM(INDEX($A405:$P405,MATCH(Settings!$B$13,$A$1:$P$1,0))&amp;""),"")=""),"",IF((IF($AE405="","; no name or email","")&amp;IF(IFERROR(TRIM(INDEX($A405:$P405,MATCH(Settings!$B$13,$A$1:$P$1,0))&amp;""),"")="","; no hours",IF(NOT(ISNUMBER($AA405)),"; hours not a number",IF($AA405&lt;=0,"; hours zero or less",IF(AND(ISNUMBER(Settings!$D$3),$AA405&gt;Settings!$D$3),"; over "&amp;Settings!$D$3&amp;" hours",""))))&amp;IF(NOT(ISNUMBER($U405)),"; no date",IF($U405&gt;TODAY(),"; date in the future",""))&amp;IF(AND($AE405&lt;&gt;"",ISNUMBER($U405)),IF(COUNTIFS($AE$2:$AE$1001,$AE405,$U$2:$U$1001,$U405,$Y$2:$Y$1001,$Y405)&gt;1,"; possible duplicate",""),""))="","OK",MID(IF($AE405="","; no name or email","")&amp;IF(IFERROR(TRIM(INDEX($A405:$P405,MATCH(Settings!$B$13,$A$1:$P$1,0))&amp;""),"")="","; no hours",IF(NOT(ISNUMBER($AA405)),"; hours not a number",IF($AA405&lt;=0,"; hours zero or less",IF(AND(ISNUMBER(Settings!$D$3),$AA405&gt;Settings!$D$3),"; over "&amp;Settings!$D$3&amp;" hours",""))))&amp;IF(NOT(ISNUMBER($U405)),"; no date",IF($U405&gt;TODAY(),"; date in the future",""))&amp;IF(AND($AE405&lt;&gt;"",ISNUMBER($U405)),IF(COUNTIFS($AE$2:$AE$1001,$AE405,$U$2:$U$1001,$U405,$Y$2:$Y$1001,$Y405)&gt;1,"; possible duplicate",""),""),3,300)))</f>
        <v/>
      </c>
      <c r="AE405" s="26">
        <f>IF(IFERROR(TRIM(INDEX($A405:$P405,MATCH(Settings!$B$11,$A$1:$P$1,0))&amp;""),"")&lt;&gt;"",LOWER(IFERROR(TRIM(INDEX($A405:$P405,MATCH(Settings!$B$11,$A$1:$P$1,0))&amp;""),"")),LOWER(IFERROR(TRIM(INDEX($A405:$P405,MATCH(Settings!$B$10,$A$1:$P$1,0))&amp;""),"")))</f>
        <v/>
      </c>
      <c r="AF405" s="26">
        <f>IF($AE405="","",IF(COUNTIF($AE$2:$AE405,$AE405)=1,MAX($AF$1:$AF404)+1,""))</f>
        <v/>
      </c>
      <c r="AG405" s="26">
        <f>IF(OR($AE405="",NOT(ISNUMBER($V405))),"",IF(COUNTIFS($AE$2:$AE405,$AE405,$V$2:$V405,$V405)=1,1,0))</f>
        <v/>
      </c>
      <c r="AH405" s="26">
        <f>IF(ISNUMBER($U405),$U405,0)</f>
        <v/>
      </c>
    </row>
    <row r="406">
      <c r="R406" s="27" t="n"/>
      <c r="S406" s="27" t="n"/>
      <c r="U406" s="21">
        <f>IF(ISNUMBER(IFERROR(IF(TRIM(INDEX($A406:$P406,MATCH(Settings!$B$9,$A$1:$P$1,0))&amp;"")="","",IF(ISNUMBER(INDEX($A406:$P406,MATCH(Settings!$B$9,$A$1:$P$1,0))),INT(INDEX($A406:$P406,MATCH(Settings!$B$9,$A$1:$P$1,0))),DATE(VALUE(LEFT(INDEX($A406:$P406,MATCH(Settings!$B$9,$A$1:$P$1,0)),4)),VALUE(MID(INDEX($A406:$P406,MATCH(Settings!$B$9,$A$1:$P$1,0)),6,2)),VALUE(MID(INDEX($A406:$P406,MATCH(Settings!$B$9,$A$1:$P$1,0)),9,2))))),"")),IFERROR(IF(TRIM(INDEX($A406:$P406,MATCH(Settings!$B$9,$A$1:$P$1,0))&amp;"")="","",IF(ISNUMBER(INDEX($A406:$P406,MATCH(Settings!$B$9,$A$1:$P$1,0))),INT(INDEX($A406:$P406,MATCH(Settings!$B$9,$A$1:$P$1,0))),DATE(VALUE(LEFT(INDEX($A406:$P406,MATCH(Settings!$B$9,$A$1:$P$1,0)),4)),VALUE(MID(INDEX($A406:$P406,MATCH(Settings!$B$9,$A$1:$P$1,0)),6,2)),VALUE(MID(INDEX($A406:$P406,MATCH(Settings!$B$9,$A$1:$P$1,0)),9,2))))),""),IFERROR(INT(IFERROR(IF(ISNUMBER(INDEX($A406:$P406,MATCH(Settings!$B$8,$A$1:$P$1,0))),INDEX($A406:$P406,MATCH(Settings!$B$8,$A$1:$P$1,0)),DATE(VALUE(LEFT(IFERROR(TRIM(INDEX($A406:$P406,MATCH(Settings!$B$8,$A$1:$P$1,0))&amp;""),""),4)),VALUE(MID(IFERROR(TRIM(INDEX($A406:$P406,MATCH(Settings!$B$8,$A$1:$P$1,0))&amp;""),""),6,2)),VALUE(MID(IFERROR(TRIM(INDEX($A406:$P406,MATCH(Settings!$B$8,$A$1:$P$1,0))&amp;""),""),9,2)))+TIME(VALUE(MID(IFERROR(TRIM(INDEX($A406:$P406,MATCH(Settings!$B$8,$A$1:$P$1,0))&amp;""),""),12,2)),VALUE(MID(IFERROR(TRIM(INDEX($A406:$P406,MATCH(Settings!$B$8,$A$1:$P$1,0))&amp;""),""),15,2)),VALUE(MID(IFERROR(TRIM(INDEX($A406:$P406,MATCH(Settings!$B$8,$A$1:$P$1,0))&amp;""),""),18,2)))),"")),""))</f>
        <v/>
      </c>
      <c r="V406" s="22">
        <f>IF(ISNUMBER($U406),DATE(YEAR($U406),MONTH($U406),1),"")</f>
        <v/>
      </c>
      <c r="W406" s="23">
        <f>IF(IFERROR(TRIM(INDEX($A406:$P406,MATCH(Settings!$B$10,$A$1:$P$1,0))&amp;""),"")&lt;&gt;"",IFERROR(TRIM(INDEX($A406:$P406,MATCH(Settings!$B$10,$A$1:$P$1,0))&amp;""),""),IFERROR(TRIM(INDEX($A406:$P406,MATCH(Settings!$B$11,$A$1:$P$1,0))&amp;""),""))</f>
        <v/>
      </c>
      <c r="X406" s="23">
        <f>IFERROR(TRIM(INDEX($A406:$P406,MATCH(Settings!$B$11,$A$1:$P$1,0))&amp;""),"")</f>
        <v/>
      </c>
      <c r="Y406" s="23">
        <f>IFERROR(TRIM(INDEX($A406:$P406,MATCH(Settings!$B$12,$A$1:$P$1,0))&amp;""),"")</f>
        <v/>
      </c>
      <c r="Z406" s="23">
        <f>IFERROR(TRIM(INDEX($A406:$P406,MATCH(Settings!$B$15,$A$1:$P$1,0))&amp;""),"")</f>
        <v/>
      </c>
      <c r="AA406" s="24">
        <f>IFERROR(IF(TRIM(INDEX($A406:$P406,MATCH(Settings!$B$13,$A$1:$P$1,0))&amp;"")="","",VALUE(TRIM(INDEX($A406:$P406,MATCH(Settings!$B$13,$A$1:$P$1,0))&amp;""))),"")</f>
        <v/>
      </c>
      <c r="AB406" s="24">
        <f>IF(NOT(ISNUMBER($AA406)),"",IF(TRIM($R406&amp;"")="Yes",$AA406,0))</f>
        <v/>
      </c>
      <c r="AC406" s="25">
        <f>IF(OR(NOT(ISNUMBER($AB406)),NOT(ISNUMBER(Settings!$D$2))),"",$AB406*Settings!$D$2)</f>
        <v/>
      </c>
      <c r="AD406" s="23">
        <f>IF(AND($AE406="",IFERROR(TRIM(INDEX($A406:$P406,MATCH(Settings!$B$13,$A$1:$P$1,0))&amp;""),"")=""),"",IF((IF($AE406="","; no name or email","")&amp;IF(IFERROR(TRIM(INDEX($A406:$P406,MATCH(Settings!$B$13,$A$1:$P$1,0))&amp;""),"")="","; no hours",IF(NOT(ISNUMBER($AA406)),"; hours not a number",IF($AA406&lt;=0,"; hours zero or less",IF(AND(ISNUMBER(Settings!$D$3),$AA406&gt;Settings!$D$3),"; over "&amp;Settings!$D$3&amp;" hours",""))))&amp;IF(NOT(ISNUMBER($U406)),"; no date",IF($U406&gt;TODAY(),"; date in the future",""))&amp;IF(AND($AE406&lt;&gt;"",ISNUMBER($U406)),IF(COUNTIFS($AE$2:$AE$1001,$AE406,$U$2:$U$1001,$U406,$Y$2:$Y$1001,$Y406)&gt;1,"; possible duplicate",""),""))="","OK",MID(IF($AE406="","; no name or email","")&amp;IF(IFERROR(TRIM(INDEX($A406:$P406,MATCH(Settings!$B$13,$A$1:$P$1,0))&amp;""),"")="","; no hours",IF(NOT(ISNUMBER($AA406)),"; hours not a number",IF($AA406&lt;=0,"; hours zero or less",IF(AND(ISNUMBER(Settings!$D$3),$AA406&gt;Settings!$D$3),"; over "&amp;Settings!$D$3&amp;" hours",""))))&amp;IF(NOT(ISNUMBER($U406)),"; no date",IF($U406&gt;TODAY(),"; date in the future",""))&amp;IF(AND($AE406&lt;&gt;"",ISNUMBER($U406)),IF(COUNTIFS($AE$2:$AE$1001,$AE406,$U$2:$U$1001,$U406,$Y$2:$Y$1001,$Y406)&gt;1,"; possible duplicate",""),""),3,300)))</f>
        <v/>
      </c>
      <c r="AE406" s="26">
        <f>IF(IFERROR(TRIM(INDEX($A406:$P406,MATCH(Settings!$B$11,$A$1:$P$1,0))&amp;""),"")&lt;&gt;"",LOWER(IFERROR(TRIM(INDEX($A406:$P406,MATCH(Settings!$B$11,$A$1:$P$1,0))&amp;""),"")),LOWER(IFERROR(TRIM(INDEX($A406:$P406,MATCH(Settings!$B$10,$A$1:$P$1,0))&amp;""),"")))</f>
        <v/>
      </c>
      <c r="AF406" s="26">
        <f>IF($AE406="","",IF(COUNTIF($AE$2:$AE406,$AE406)=1,MAX($AF$1:$AF405)+1,""))</f>
        <v/>
      </c>
      <c r="AG406" s="26">
        <f>IF(OR($AE406="",NOT(ISNUMBER($V406))),"",IF(COUNTIFS($AE$2:$AE406,$AE406,$V$2:$V406,$V406)=1,1,0))</f>
        <v/>
      </c>
      <c r="AH406" s="26">
        <f>IF(ISNUMBER($U406),$U406,0)</f>
        <v/>
      </c>
    </row>
    <row r="407">
      <c r="R407" s="27" t="n"/>
      <c r="S407" s="27" t="n"/>
      <c r="U407" s="21">
        <f>IF(ISNUMBER(IFERROR(IF(TRIM(INDEX($A407:$P407,MATCH(Settings!$B$9,$A$1:$P$1,0))&amp;"")="","",IF(ISNUMBER(INDEX($A407:$P407,MATCH(Settings!$B$9,$A$1:$P$1,0))),INT(INDEX($A407:$P407,MATCH(Settings!$B$9,$A$1:$P$1,0))),DATE(VALUE(LEFT(INDEX($A407:$P407,MATCH(Settings!$B$9,$A$1:$P$1,0)),4)),VALUE(MID(INDEX($A407:$P407,MATCH(Settings!$B$9,$A$1:$P$1,0)),6,2)),VALUE(MID(INDEX($A407:$P407,MATCH(Settings!$B$9,$A$1:$P$1,0)),9,2))))),"")),IFERROR(IF(TRIM(INDEX($A407:$P407,MATCH(Settings!$B$9,$A$1:$P$1,0))&amp;"")="","",IF(ISNUMBER(INDEX($A407:$P407,MATCH(Settings!$B$9,$A$1:$P$1,0))),INT(INDEX($A407:$P407,MATCH(Settings!$B$9,$A$1:$P$1,0))),DATE(VALUE(LEFT(INDEX($A407:$P407,MATCH(Settings!$B$9,$A$1:$P$1,0)),4)),VALUE(MID(INDEX($A407:$P407,MATCH(Settings!$B$9,$A$1:$P$1,0)),6,2)),VALUE(MID(INDEX($A407:$P407,MATCH(Settings!$B$9,$A$1:$P$1,0)),9,2))))),""),IFERROR(INT(IFERROR(IF(ISNUMBER(INDEX($A407:$P407,MATCH(Settings!$B$8,$A$1:$P$1,0))),INDEX($A407:$P407,MATCH(Settings!$B$8,$A$1:$P$1,0)),DATE(VALUE(LEFT(IFERROR(TRIM(INDEX($A407:$P407,MATCH(Settings!$B$8,$A$1:$P$1,0))&amp;""),""),4)),VALUE(MID(IFERROR(TRIM(INDEX($A407:$P407,MATCH(Settings!$B$8,$A$1:$P$1,0))&amp;""),""),6,2)),VALUE(MID(IFERROR(TRIM(INDEX($A407:$P407,MATCH(Settings!$B$8,$A$1:$P$1,0))&amp;""),""),9,2)))+TIME(VALUE(MID(IFERROR(TRIM(INDEX($A407:$P407,MATCH(Settings!$B$8,$A$1:$P$1,0))&amp;""),""),12,2)),VALUE(MID(IFERROR(TRIM(INDEX($A407:$P407,MATCH(Settings!$B$8,$A$1:$P$1,0))&amp;""),""),15,2)),VALUE(MID(IFERROR(TRIM(INDEX($A407:$P407,MATCH(Settings!$B$8,$A$1:$P$1,0))&amp;""),""),18,2)))),"")),""))</f>
        <v/>
      </c>
      <c r="V407" s="22">
        <f>IF(ISNUMBER($U407),DATE(YEAR($U407),MONTH($U407),1),"")</f>
        <v/>
      </c>
      <c r="W407" s="23">
        <f>IF(IFERROR(TRIM(INDEX($A407:$P407,MATCH(Settings!$B$10,$A$1:$P$1,0))&amp;""),"")&lt;&gt;"",IFERROR(TRIM(INDEX($A407:$P407,MATCH(Settings!$B$10,$A$1:$P$1,0))&amp;""),""),IFERROR(TRIM(INDEX($A407:$P407,MATCH(Settings!$B$11,$A$1:$P$1,0))&amp;""),""))</f>
        <v/>
      </c>
      <c r="X407" s="23">
        <f>IFERROR(TRIM(INDEX($A407:$P407,MATCH(Settings!$B$11,$A$1:$P$1,0))&amp;""),"")</f>
        <v/>
      </c>
      <c r="Y407" s="23">
        <f>IFERROR(TRIM(INDEX($A407:$P407,MATCH(Settings!$B$12,$A$1:$P$1,0))&amp;""),"")</f>
        <v/>
      </c>
      <c r="Z407" s="23">
        <f>IFERROR(TRIM(INDEX($A407:$P407,MATCH(Settings!$B$15,$A$1:$P$1,0))&amp;""),"")</f>
        <v/>
      </c>
      <c r="AA407" s="24">
        <f>IFERROR(IF(TRIM(INDEX($A407:$P407,MATCH(Settings!$B$13,$A$1:$P$1,0))&amp;"")="","",VALUE(TRIM(INDEX($A407:$P407,MATCH(Settings!$B$13,$A$1:$P$1,0))&amp;""))),"")</f>
        <v/>
      </c>
      <c r="AB407" s="24">
        <f>IF(NOT(ISNUMBER($AA407)),"",IF(TRIM($R407&amp;"")="Yes",$AA407,0))</f>
        <v/>
      </c>
      <c r="AC407" s="25">
        <f>IF(OR(NOT(ISNUMBER($AB407)),NOT(ISNUMBER(Settings!$D$2))),"",$AB407*Settings!$D$2)</f>
        <v/>
      </c>
      <c r="AD407" s="23">
        <f>IF(AND($AE407="",IFERROR(TRIM(INDEX($A407:$P407,MATCH(Settings!$B$13,$A$1:$P$1,0))&amp;""),"")=""),"",IF((IF($AE407="","; no name or email","")&amp;IF(IFERROR(TRIM(INDEX($A407:$P407,MATCH(Settings!$B$13,$A$1:$P$1,0))&amp;""),"")="","; no hours",IF(NOT(ISNUMBER($AA407)),"; hours not a number",IF($AA407&lt;=0,"; hours zero or less",IF(AND(ISNUMBER(Settings!$D$3),$AA407&gt;Settings!$D$3),"; over "&amp;Settings!$D$3&amp;" hours",""))))&amp;IF(NOT(ISNUMBER($U407)),"; no date",IF($U407&gt;TODAY(),"; date in the future",""))&amp;IF(AND($AE407&lt;&gt;"",ISNUMBER($U407)),IF(COUNTIFS($AE$2:$AE$1001,$AE407,$U$2:$U$1001,$U407,$Y$2:$Y$1001,$Y407)&gt;1,"; possible duplicate",""),""))="","OK",MID(IF($AE407="","; no name or email","")&amp;IF(IFERROR(TRIM(INDEX($A407:$P407,MATCH(Settings!$B$13,$A$1:$P$1,0))&amp;""),"")="","; no hours",IF(NOT(ISNUMBER($AA407)),"; hours not a number",IF($AA407&lt;=0,"; hours zero or less",IF(AND(ISNUMBER(Settings!$D$3),$AA407&gt;Settings!$D$3),"; over "&amp;Settings!$D$3&amp;" hours",""))))&amp;IF(NOT(ISNUMBER($U407)),"; no date",IF($U407&gt;TODAY(),"; date in the future",""))&amp;IF(AND($AE407&lt;&gt;"",ISNUMBER($U407)),IF(COUNTIFS($AE$2:$AE$1001,$AE407,$U$2:$U$1001,$U407,$Y$2:$Y$1001,$Y407)&gt;1,"; possible duplicate",""),""),3,300)))</f>
        <v/>
      </c>
      <c r="AE407" s="26">
        <f>IF(IFERROR(TRIM(INDEX($A407:$P407,MATCH(Settings!$B$11,$A$1:$P$1,0))&amp;""),"")&lt;&gt;"",LOWER(IFERROR(TRIM(INDEX($A407:$P407,MATCH(Settings!$B$11,$A$1:$P$1,0))&amp;""),"")),LOWER(IFERROR(TRIM(INDEX($A407:$P407,MATCH(Settings!$B$10,$A$1:$P$1,0))&amp;""),"")))</f>
        <v/>
      </c>
      <c r="AF407" s="26">
        <f>IF($AE407="","",IF(COUNTIF($AE$2:$AE407,$AE407)=1,MAX($AF$1:$AF406)+1,""))</f>
        <v/>
      </c>
      <c r="AG407" s="26">
        <f>IF(OR($AE407="",NOT(ISNUMBER($V407))),"",IF(COUNTIFS($AE$2:$AE407,$AE407,$V$2:$V407,$V407)=1,1,0))</f>
        <v/>
      </c>
      <c r="AH407" s="26">
        <f>IF(ISNUMBER($U407),$U407,0)</f>
        <v/>
      </c>
    </row>
    <row r="408">
      <c r="R408" s="27" t="n"/>
      <c r="S408" s="27" t="n"/>
      <c r="U408" s="21">
        <f>IF(ISNUMBER(IFERROR(IF(TRIM(INDEX($A408:$P408,MATCH(Settings!$B$9,$A$1:$P$1,0))&amp;"")="","",IF(ISNUMBER(INDEX($A408:$P408,MATCH(Settings!$B$9,$A$1:$P$1,0))),INT(INDEX($A408:$P408,MATCH(Settings!$B$9,$A$1:$P$1,0))),DATE(VALUE(LEFT(INDEX($A408:$P408,MATCH(Settings!$B$9,$A$1:$P$1,0)),4)),VALUE(MID(INDEX($A408:$P408,MATCH(Settings!$B$9,$A$1:$P$1,0)),6,2)),VALUE(MID(INDEX($A408:$P408,MATCH(Settings!$B$9,$A$1:$P$1,0)),9,2))))),"")),IFERROR(IF(TRIM(INDEX($A408:$P408,MATCH(Settings!$B$9,$A$1:$P$1,0))&amp;"")="","",IF(ISNUMBER(INDEX($A408:$P408,MATCH(Settings!$B$9,$A$1:$P$1,0))),INT(INDEX($A408:$P408,MATCH(Settings!$B$9,$A$1:$P$1,0))),DATE(VALUE(LEFT(INDEX($A408:$P408,MATCH(Settings!$B$9,$A$1:$P$1,0)),4)),VALUE(MID(INDEX($A408:$P408,MATCH(Settings!$B$9,$A$1:$P$1,0)),6,2)),VALUE(MID(INDEX($A408:$P408,MATCH(Settings!$B$9,$A$1:$P$1,0)),9,2))))),""),IFERROR(INT(IFERROR(IF(ISNUMBER(INDEX($A408:$P408,MATCH(Settings!$B$8,$A$1:$P$1,0))),INDEX($A408:$P408,MATCH(Settings!$B$8,$A$1:$P$1,0)),DATE(VALUE(LEFT(IFERROR(TRIM(INDEX($A408:$P408,MATCH(Settings!$B$8,$A$1:$P$1,0))&amp;""),""),4)),VALUE(MID(IFERROR(TRIM(INDEX($A408:$P408,MATCH(Settings!$B$8,$A$1:$P$1,0))&amp;""),""),6,2)),VALUE(MID(IFERROR(TRIM(INDEX($A408:$P408,MATCH(Settings!$B$8,$A$1:$P$1,0))&amp;""),""),9,2)))+TIME(VALUE(MID(IFERROR(TRIM(INDEX($A408:$P408,MATCH(Settings!$B$8,$A$1:$P$1,0))&amp;""),""),12,2)),VALUE(MID(IFERROR(TRIM(INDEX($A408:$P408,MATCH(Settings!$B$8,$A$1:$P$1,0))&amp;""),""),15,2)),VALUE(MID(IFERROR(TRIM(INDEX($A408:$P408,MATCH(Settings!$B$8,$A$1:$P$1,0))&amp;""),""),18,2)))),"")),""))</f>
        <v/>
      </c>
      <c r="V408" s="22">
        <f>IF(ISNUMBER($U408),DATE(YEAR($U408),MONTH($U408),1),"")</f>
        <v/>
      </c>
      <c r="W408" s="23">
        <f>IF(IFERROR(TRIM(INDEX($A408:$P408,MATCH(Settings!$B$10,$A$1:$P$1,0))&amp;""),"")&lt;&gt;"",IFERROR(TRIM(INDEX($A408:$P408,MATCH(Settings!$B$10,$A$1:$P$1,0))&amp;""),""),IFERROR(TRIM(INDEX($A408:$P408,MATCH(Settings!$B$11,$A$1:$P$1,0))&amp;""),""))</f>
        <v/>
      </c>
      <c r="X408" s="23">
        <f>IFERROR(TRIM(INDEX($A408:$P408,MATCH(Settings!$B$11,$A$1:$P$1,0))&amp;""),"")</f>
        <v/>
      </c>
      <c r="Y408" s="23">
        <f>IFERROR(TRIM(INDEX($A408:$P408,MATCH(Settings!$B$12,$A$1:$P$1,0))&amp;""),"")</f>
        <v/>
      </c>
      <c r="Z408" s="23">
        <f>IFERROR(TRIM(INDEX($A408:$P408,MATCH(Settings!$B$15,$A$1:$P$1,0))&amp;""),"")</f>
        <v/>
      </c>
      <c r="AA408" s="24">
        <f>IFERROR(IF(TRIM(INDEX($A408:$P408,MATCH(Settings!$B$13,$A$1:$P$1,0))&amp;"")="","",VALUE(TRIM(INDEX($A408:$P408,MATCH(Settings!$B$13,$A$1:$P$1,0))&amp;""))),"")</f>
        <v/>
      </c>
      <c r="AB408" s="24">
        <f>IF(NOT(ISNUMBER($AA408)),"",IF(TRIM($R408&amp;"")="Yes",$AA408,0))</f>
        <v/>
      </c>
      <c r="AC408" s="25">
        <f>IF(OR(NOT(ISNUMBER($AB408)),NOT(ISNUMBER(Settings!$D$2))),"",$AB408*Settings!$D$2)</f>
        <v/>
      </c>
      <c r="AD408" s="23">
        <f>IF(AND($AE408="",IFERROR(TRIM(INDEX($A408:$P408,MATCH(Settings!$B$13,$A$1:$P$1,0))&amp;""),"")=""),"",IF((IF($AE408="","; no name or email","")&amp;IF(IFERROR(TRIM(INDEX($A408:$P408,MATCH(Settings!$B$13,$A$1:$P$1,0))&amp;""),"")="","; no hours",IF(NOT(ISNUMBER($AA408)),"; hours not a number",IF($AA408&lt;=0,"; hours zero or less",IF(AND(ISNUMBER(Settings!$D$3),$AA408&gt;Settings!$D$3),"; over "&amp;Settings!$D$3&amp;" hours",""))))&amp;IF(NOT(ISNUMBER($U408)),"; no date",IF($U408&gt;TODAY(),"; date in the future",""))&amp;IF(AND($AE408&lt;&gt;"",ISNUMBER($U408)),IF(COUNTIFS($AE$2:$AE$1001,$AE408,$U$2:$U$1001,$U408,$Y$2:$Y$1001,$Y408)&gt;1,"; possible duplicate",""),""))="","OK",MID(IF($AE408="","; no name or email","")&amp;IF(IFERROR(TRIM(INDEX($A408:$P408,MATCH(Settings!$B$13,$A$1:$P$1,0))&amp;""),"")="","; no hours",IF(NOT(ISNUMBER($AA408)),"; hours not a number",IF($AA408&lt;=0,"; hours zero or less",IF(AND(ISNUMBER(Settings!$D$3),$AA408&gt;Settings!$D$3),"; over "&amp;Settings!$D$3&amp;" hours",""))))&amp;IF(NOT(ISNUMBER($U408)),"; no date",IF($U408&gt;TODAY(),"; date in the future",""))&amp;IF(AND($AE408&lt;&gt;"",ISNUMBER($U408)),IF(COUNTIFS($AE$2:$AE$1001,$AE408,$U$2:$U$1001,$U408,$Y$2:$Y$1001,$Y408)&gt;1,"; possible duplicate",""),""),3,300)))</f>
        <v/>
      </c>
      <c r="AE408" s="26">
        <f>IF(IFERROR(TRIM(INDEX($A408:$P408,MATCH(Settings!$B$11,$A$1:$P$1,0))&amp;""),"")&lt;&gt;"",LOWER(IFERROR(TRIM(INDEX($A408:$P408,MATCH(Settings!$B$11,$A$1:$P$1,0))&amp;""),"")),LOWER(IFERROR(TRIM(INDEX($A408:$P408,MATCH(Settings!$B$10,$A$1:$P$1,0))&amp;""),"")))</f>
        <v/>
      </c>
      <c r="AF408" s="26">
        <f>IF($AE408="","",IF(COUNTIF($AE$2:$AE408,$AE408)=1,MAX($AF$1:$AF407)+1,""))</f>
        <v/>
      </c>
      <c r="AG408" s="26">
        <f>IF(OR($AE408="",NOT(ISNUMBER($V408))),"",IF(COUNTIFS($AE$2:$AE408,$AE408,$V$2:$V408,$V408)=1,1,0))</f>
        <v/>
      </c>
      <c r="AH408" s="26">
        <f>IF(ISNUMBER($U408),$U408,0)</f>
        <v/>
      </c>
    </row>
    <row r="409">
      <c r="R409" s="27" t="n"/>
      <c r="S409" s="27" t="n"/>
      <c r="U409" s="21">
        <f>IF(ISNUMBER(IFERROR(IF(TRIM(INDEX($A409:$P409,MATCH(Settings!$B$9,$A$1:$P$1,0))&amp;"")="","",IF(ISNUMBER(INDEX($A409:$P409,MATCH(Settings!$B$9,$A$1:$P$1,0))),INT(INDEX($A409:$P409,MATCH(Settings!$B$9,$A$1:$P$1,0))),DATE(VALUE(LEFT(INDEX($A409:$P409,MATCH(Settings!$B$9,$A$1:$P$1,0)),4)),VALUE(MID(INDEX($A409:$P409,MATCH(Settings!$B$9,$A$1:$P$1,0)),6,2)),VALUE(MID(INDEX($A409:$P409,MATCH(Settings!$B$9,$A$1:$P$1,0)),9,2))))),"")),IFERROR(IF(TRIM(INDEX($A409:$P409,MATCH(Settings!$B$9,$A$1:$P$1,0))&amp;"")="","",IF(ISNUMBER(INDEX($A409:$P409,MATCH(Settings!$B$9,$A$1:$P$1,0))),INT(INDEX($A409:$P409,MATCH(Settings!$B$9,$A$1:$P$1,0))),DATE(VALUE(LEFT(INDEX($A409:$P409,MATCH(Settings!$B$9,$A$1:$P$1,0)),4)),VALUE(MID(INDEX($A409:$P409,MATCH(Settings!$B$9,$A$1:$P$1,0)),6,2)),VALUE(MID(INDEX($A409:$P409,MATCH(Settings!$B$9,$A$1:$P$1,0)),9,2))))),""),IFERROR(INT(IFERROR(IF(ISNUMBER(INDEX($A409:$P409,MATCH(Settings!$B$8,$A$1:$P$1,0))),INDEX($A409:$P409,MATCH(Settings!$B$8,$A$1:$P$1,0)),DATE(VALUE(LEFT(IFERROR(TRIM(INDEX($A409:$P409,MATCH(Settings!$B$8,$A$1:$P$1,0))&amp;""),""),4)),VALUE(MID(IFERROR(TRIM(INDEX($A409:$P409,MATCH(Settings!$B$8,$A$1:$P$1,0))&amp;""),""),6,2)),VALUE(MID(IFERROR(TRIM(INDEX($A409:$P409,MATCH(Settings!$B$8,$A$1:$P$1,0))&amp;""),""),9,2)))+TIME(VALUE(MID(IFERROR(TRIM(INDEX($A409:$P409,MATCH(Settings!$B$8,$A$1:$P$1,0))&amp;""),""),12,2)),VALUE(MID(IFERROR(TRIM(INDEX($A409:$P409,MATCH(Settings!$B$8,$A$1:$P$1,0))&amp;""),""),15,2)),VALUE(MID(IFERROR(TRIM(INDEX($A409:$P409,MATCH(Settings!$B$8,$A$1:$P$1,0))&amp;""),""),18,2)))),"")),""))</f>
        <v/>
      </c>
      <c r="V409" s="22">
        <f>IF(ISNUMBER($U409),DATE(YEAR($U409),MONTH($U409),1),"")</f>
        <v/>
      </c>
      <c r="W409" s="23">
        <f>IF(IFERROR(TRIM(INDEX($A409:$P409,MATCH(Settings!$B$10,$A$1:$P$1,0))&amp;""),"")&lt;&gt;"",IFERROR(TRIM(INDEX($A409:$P409,MATCH(Settings!$B$10,$A$1:$P$1,0))&amp;""),""),IFERROR(TRIM(INDEX($A409:$P409,MATCH(Settings!$B$11,$A$1:$P$1,0))&amp;""),""))</f>
        <v/>
      </c>
      <c r="X409" s="23">
        <f>IFERROR(TRIM(INDEX($A409:$P409,MATCH(Settings!$B$11,$A$1:$P$1,0))&amp;""),"")</f>
        <v/>
      </c>
      <c r="Y409" s="23">
        <f>IFERROR(TRIM(INDEX($A409:$P409,MATCH(Settings!$B$12,$A$1:$P$1,0))&amp;""),"")</f>
        <v/>
      </c>
      <c r="Z409" s="23">
        <f>IFERROR(TRIM(INDEX($A409:$P409,MATCH(Settings!$B$15,$A$1:$P$1,0))&amp;""),"")</f>
        <v/>
      </c>
      <c r="AA409" s="24">
        <f>IFERROR(IF(TRIM(INDEX($A409:$P409,MATCH(Settings!$B$13,$A$1:$P$1,0))&amp;"")="","",VALUE(TRIM(INDEX($A409:$P409,MATCH(Settings!$B$13,$A$1:$P$1,0))&amp;""))),"")</f>
        <v/>
      </c>
      <c r="AB409" s="24">
        <f>IF(NOT(ISNUMBER($AA409)),"",IF(TRIM($R409&amp;"")="Yes",$AA409,0))</f>
        <v/>
      </c>
      <c r="AC409" s="25">
        <f>IF(OR(NOT(ISNUMBER($AB409)),NOT(ISNUMBER(Settings!$D$2))),"",$AB409*Settings!$D$2)</f>
        <v/>
      </c>
      <c r="AD409" s="23">
        <f>IF(AND($AE409="",IFERROR(TRIM(INDEX($A409:$P409,MATCH(Settings!$B$13,$A$1:$P$1,0))&amp;""),"")=""),"",IF((IF($AE409="","; no name or email","")&amp;IF(IFERROR(TRIM(INDEX($A409:$P409,MATCH(Settings!$B$13,$A$1:$P$1,0))&amp;""),"")="","; no hours",IF(NOT(ISNUMBER($AA409)),"; hours not a number",IF($AA409&lt;=0,"; hours zero or less",IF(AND(ISNUMBER(Settings!$D$3),$AA409&gt;Settings!$D$3),"; over "&amp;Settings!$D$3&amp;" hours",""))))&amp;IF(NOT(ISNUMBER($U409)),"; no date",IF($U409&gt;TODAY(),"; date in the future",""))&amp;IF(AND($AE409&lt;&gt;"",ISNUMBER($U409)),IF(COUNTIFS($AE$2:$AE$1001,$AE409,$U$2:$U$1001,$U409,$Y$2:$Y$1001,$Y409)&gt;1,"; possible duplicate",""),""))="","OK",MID(IF($AE409="","; no name or email","")&amp;IF(IFERROR(TRIM(INDEX($A409:$P409,MATCH(Settings!$B$13,$A$1:$P$1,0))&amp;""),"")="","; no hours",IF(NOT(ISNUMBER($AA409)),"; hours not a number",IF($AA409&lt;=0,"; hours zero or less",IF(AND(ISNUMBER(Settings!$D$3),$AA409&gt;Settings!$D$3),"; over "&amp;Settings!$D$3&amp;" hours",""))))&amp;IF(NOT(ISNUMBER($U409)),"; no date",IF($U409&gt;TODAY(),"; date in the future",""))&amp;IF(AND($AE409&lt;&gt;"",ISNUMBER($U409)),IF(COUNTIFS($AE$2:$AE$1001,$AE409,$U$2:$U$1001,$U409,$Y$2:$Y$1001,$Y409)&gt;1,"; possible duplicate",""),""),3,300)))</f>
        <v/>
      </c>
      <c r="AE409" s="26">
        <f>IF(IFERROR(TRIM(INDEX($A409:$P409,MATCH(Settings!$B$11,$A$1:$P$1,0))&amp;""),"")&lt;&gt;"",LOWER(IFERROR(TRIM(INDEX($A409:$P409,MATCH(Settings!$B$11,$A$1:$P$1,0))&amp;""),"")),LOWER(IFERROR(TRIM(INDEX($A409:$P409,MATCH(Settings!$B$10,$A$1:$P$1,0))&amp;""),"")))</f>
        <v/>
      </c>
      <c r="AF409" s="26">
        <f>IF($AE409="","",IF(COUNTIF($AE$2:$AE409,$AE409)=1,MAX($AF$1:$AF408)+1,""))</f>
        <v/>
      </c>
      <c r="AG409" s="26">
        <f>IF(OR($AE409="",NOT(ISNUMBER($V409))),"",IF(COUNTIFS($AE$2:$AE409,$AE409,$V$2:$V409,$V409)=1,1,0))</f>
        <v/>
      </c>
      <c r="AH409" s="26">
        <f>IF(ISNUMBER($U409),$U409,0)</f>
        <v/>
      </c>
    </row>
    <row r="410">
      <c r="R410" s="27" t="n"/>
      <c r="S410" s="27" t="n"/>
      <c r="U410" s="21">
        <f>IF(ISNUMBER(IFERROR(IF(TRIM(INDEX($A410:$P410,MATCH(Settings!$B$9,$A$1:$P$1,0))&amp;"")="","",IF(ISNUMBER(INDEX($A410:$P410,MATCH(Settings!$B$9,$A$1:$P$1,0))),INT(INDEX($A410:$P410,MATCH(Settings!$B$9,$A$1:$P$1,0))),DATE(VALUE(LEFT(INDEX($A410:$P410,MATCH(Settings!$B$9,$A$1:$P$1,0)),4)),VALUE(MID(INDEX($A410:$P410,MATCH(Settings!$B$9,$A$1:$P$1,0)),6,2)),VALUE(MID(INDEX($A410:$P410,MATCH(Settings!$B$9,$A$1:$P$1,0)),9,2))))),"")),IFERROR(IF(TRIM(INDEX($A410:$P410,MATCH(Settings!$B$9,$A$1:$P$1,0))&amp;"")="","",IF(ISNUMBER(INDEX($A410:$P410,MATCH(Settings!$B$9,$A$1:$P$1,0))),INT(INDEX($A410:$P410,MATCH(Settings!$B$9,$A$1:$P$1,0))),DATE(VALUE(LEFT(INDEX($A410:$P410,MATCH(Settings!$B$9,$A$1:$P$1,0)),4)),VALUE(MID(INDEX($A410:$P410,MATCH(Settings!$B$9,$A$1:$P$1,0)),6,2)),VALUE(MID(INDEX($A410:$P410,MATCH(Settings!$B$9,$A$1:$P$1,0)),9,2))))),""),IFERROR(INT(IFERROR(IF(ISNUMBER(INDEX($A410:$P410,MATCH(Settings!$B$8,$A$1:$P$1,0))),INDEX($A410:$P410,MATCH(Settings!$B$8,$A$1:$P$1,0)),DATE(VALUE(LEFT(IFERROR(TRIM(INDEX($A410:$P410,MATCH(Settings!$B$8,$A$1:$P$1,0))&amp;""),""),4)),VALUE(MID(IFERROR(TRIM(INDEX($A410:$P410,MATCH(Settings!$B$8,$A$1:$P$1,0))&amp;""),""),6,2)),VALUE(MID(IFERROR(TRIM(INDEX($A410:$P410,MATCH(Settings!$B$8,$A$1:$P$1,0))&amp;""),""),9,2)))+TIME(VALUE(MID(IFERROR(TRIM(INDEX($A410:$P410,MATCH(Settings!$B$8,$A$1:$P$1,0))&amp;""),""),12,2)),VALUE(MID(IFERROR(TRIM(INDEX($A410:$P410,MATCH(Settings!$B$8,$A$1:$P$1,0))&amp;""),""),15,2)),VALUE(MID(IFERROR(TRIM(INDEX($A410:$P410,MATCH(Settings!$B$8,$A$1:$P$1,0))&amp;""),""),18,2)))),"")),""))</f>
        <v/>
      </c>
      <c r="V410" s="22">
        <f>IF(ISNUMBER($U410),DATE(YEAR($U410),MONTH($U410),1),"")</f>
        <v/>
      </c>
      <c r="W410" s="23">
        <f>IF(IFERROR(TRIM(INDEX($A410:$P410,MATCH(Settings!$B$10,$A$1:$P$1,0))&amp;""),"")&lt;&gt;"",IFERROR(TRIM(INDEX($A410:$P410,MATCH(Settings!$B$10,$A$1:$P$1,0))&amp;""),""),IFERROR(TRIM(INDEX($A410:$P410,MATCH(Settings!$B$11,$A$1:$P$1,0))&amp;""),""))</f>
        <v/>
      </c>
      <c r="X410" s="23">
        <f>IFERROR(TRIM(INDEX($A410:$P410,MATCH(Settings!$B$11,$A$1:$P$1,0))&amp;""),"")</f>
        <v/>
      </c>
      <c r="Y410" s="23">
        <f>IFERROR(TRIM(INDEX($A410:$P410,MATCH(Settings!$B$12,$A$1:$P$1,0))&amp;""),"")</f>
        <v/>
      </c>
      <c r="Z410" s="23">
        <f>IFERROR(TRIM(INDEX($A410:$P410,MATCH(Settings!$B$15,$A$1:$P$1,0))&amp;""),"")</f>
        <v/>
      </c>
      <c r="AA410" s="24">
        <f>IFERROR(IF(TRIM(INDEX($A410:$P410,MATCH(Settings!$B$13,$A$1:$P$1,0))&amp;"")="","",VALUE(TRIM(INDEX($A410:$P410,MATCH(Settings!$B$13,$A$1:$P$1,0))&amp;""))),"")</f>
        <v/>
      </c>
      <c r="AB410" s="24">
        <f>IF(NOT(ISNUMBER($AA410)),"",IF(TRIM($R410&amp;"")="Yes",$AA410,0))</f>
        <v/>
      </c>
      <c r="AC410" s="25">
        <f>IF(OR(NOT(ISNUMBER($AB410)),NOT(ISNUMBER(Settings!$D$2))),"",$AB410*Settings!$D$2)</f>
        <v/>
      </c>
      <c r="AD410" s="23">
        <f>IF(AND($AE410="",IFERROR(TRIM(INDEX($A410:$P410,MATCH(Settings!$B$13,$A$1:$P$1,0))&amp;""),"")=""),"",IF((IF($AE410="","; no name or email","")&amp;IF(IFERROR(TRIM(INDEX($A410:$P410,MATCH(Settings!$B$13,$A$1:$P$1,0))&amp;""),"")="","; no hours",IF(NOT(ISNUMBER($AA410)),"; hours not a number",IF($AA410&lt;=0,"; hours zero or less",IF(AND(ISNUMBER(Settings!$D$3),$AA410&gt;Settings!$D$3),"; over "&amp;Settings!$D$3&amp;" hours",""))))&amp;IF(NOT(ISNUMBER($U410)),"; no date",IF($U410&gt;TODAY(),"; date in the future",""))&amp;IF(AND($AE410&lt;&gt;"",ISNUMBER($U410)),IF(COUNTIFS($AE$2:$AE$1001,$AE410,$U$2:$U$1001,$U410,$Y$2:$Y$1001,$Y410)&gt;1,"; possible duplicate",""),""))="","OK",MID(IF($AE410="","; no name or email","")&amp;IF(IFERROR(TRIM(INDEX($A410:$P410,MATCH(Settings!$B$13,$A$1:$P$1,0))&amp;""),"")="","; no hours",IF(NOT(ISNUMBER($AA410)),"; hours not a number",IF($AA410&lt;=0,"; hours zero or less",IF(AND(ISNUMBER(Settings!$D$3),$AA410&gt;Settings!$D$3),"; over "&amp;Settings!$D$3&amp;" hours",""))))&amp;IF(NOT(ISNUMBER($U410)),"; no date",IF($U410&gt;TODAY(),"; date in the future",""))&amp;IF(AND($AE410&lt;&gt;"",ISNUMBER($U410)),IF(COUNTIFS($AE$2:$AE$1001,$AE410,$U$2:$U$1001,$U410,$Y$2:$Y$1001,$Y410)&gt;1,"; possible duplicate",""),""),3,300)))</f>
        <v/>
      </c>
      <c r="AE410" s="26">
        <f>IF(IFERROR(TRIM(INDEX($A410:$P410,MATCH(Settings!$B$11,$A$1:$P$1,0))&amp;""),"")&lt;&gt;"",LOWER(IFERROR(TRIM(INDEX($A410:$P410,MATCH(Settings!$B$11,$A$1:$P$1,0))&amp;""),"")),LOWER(IFERROR(TRIM(INDEX($A410:$P410,MATCH(Settings!$B$10,$A$1:$P$1,0))&amp;""),"")))</f>
        <v/>
      </c>
      <c r="AF410" s="26">
        <f>IF($AE410="","",IF(COUNTIF($AE$2:$AE410,$AE410)=1,MAX($AF$1:$AF409)+1,""))</f>
        <v/>
      </c>
      <c r="AG410" s="26">
        <f>IF(OR($AE410="",NOT(ISNUMBER($V410))),"",IF(COUNTIFS($AE$2:$AE410,$AE410,$V$2:$V410,$V410)=1,1,0))</f>
        <v/>
      </c>
      <c r="AH410" s="26">
        <f>IF(ISNUMBER($U410),$U410,0)</f>
        <v/>
      </c>
    </row>
    <row r="411">
      <c r="R411" s="27" t="n"/>
      <c r="S411" s="27" t="n"/>
      <c r="U411" s="21">
        <f>IF(ISNUMBER(IFERROR(IF(TRIM(INDEX($A411:$P411,MATCH(Settings!$B$9,$A$1:$P$1,0))&amp;"")="","",IF(ISNUMBER(INDEX($A411:$P411,MATCH(Settings!$B$9,$A$1:$P$1,0))),INT(INDEX($A411:$P411,MATCH(Settings!$B$9,$A$1:$P$1,0))),DATE(VALUE(LEFT(INDEX($A411:$P411,MATCH(Settings!$B$9,$A$1:$P$1,0)),4)),VALUE(MID(INDEX($A411:$P411,MATCH(Settings!$B$9,$A$1:$P$1,0)),6,2)),VALUE(MID(INDEX($A411:$P411,MATCH(Settings!$B$9,$A$1:$P$1,0)),9,2))))),"")),IFERROR(IF(TRIM(INDEX($A411:$P411,MATCH(Settings!$B$9,$A$1:$P$1,0))&amp;"")="","",IF(ISNUMBER(INDEX($A411:$P411,MATCH(Settings!$B$9,$A$1:$P$1,0))),INT(INDEX($A411:$P411,MATCH(Settings!$B$9,$A$1:$P$1,0))),DATE(VALUE(LEFT(INDEX($A411:$P411,MATCH(Settings!$B$9,$A$1:$P$1,0)),4)),VALUE(MID(INDEX($A411:$P411,MATCH(Settings!$B$9,$A$1:$P$1,0)),6,2)),VALUE(MID(INDEX($A411:$P411,MATCH(Settings!$B$9,$A$1:$P$1,0)),9,2))))),""),IFERROR(INT(IFERROR(IF(ISNUMBER(INDEX($A411:$P411,MATCH(Settings!$B$8,$A$1:$P$1,0))),INDEX($A411:$P411,MATCH(Settings!$B$8,$A$1:$P$1,0)),DATE(VALUE(LEFT(IFERROR(TRIM(INDEX($A411:$P411,MATCH(Settings!$B$8,$A$1:$P$1,0))&amp;""),""),4)),VALUE(MID(IFERROR(TRIM(INDEX($A411:$P411,MATCH(Settings!$B$8,$A$1:$P$1,0))&amp;""),""),6,2)),VALUE(MID(IFERROR(TRIM(INDEX($A411:$P411,MATCH(Settings!$B$8,$A$1:$P$1,0))&amp;""),""),9,2)))+TIME(VALUE(MID(IFERROR(TRIM(INDEX($A411:$P411,MATCH(Settings!$B$8,$A$1:$P$1,0))&amp;""),""),12,2)),VALUE(MID(IFERROR(TRIM(INDEX($A411:$P411,MATCH(Settings!$B$8,$A$1:$P$1,0))&amp;""),""),15,2)),VALUE(MID(IFERROR(TRIM(INDEX($A411:$P411,MATCH(Settings!$B$8,$A$1:$P$1,0))&amp;""),""),18,2)))),"")),""))</f>
        <v/>
      </c>
      <c r="V411" s="22">
        <f>IF(ISNUMBER($U411),DATE(YEAR($U411),MONTH($U411),1),"")</f>
        <v/>
      </c>
      <c r="W411" s="23">
        <f>IF(IFERROR(TRIM(INDEX($A411:$P411,MATCH(Settings!$B$10,$A$1:$P$1,0))&amp;""),"")&lt;&gt;"",IFERROR(TRIM(INDEX($A411:$P411,MATCH(Settings!$B$10,$A$1:$P$1,0))&amp;""),""),IFERROR(TRIM(INDEX($A411:$P411,MATCH(Settings!$B$11,$A$1:$P$1,0))&amp;""),""))</f>
        <v/>
      </c>
      <c r="X411" s="23">
        <f>IFERROR(TRIM(INDEX($A411:$P411,MATCH(Settings!$B$11,$A$1:$P$1,0))&amp;""),"")</f>
        <v/>
      </c>
      <c r="Y411" s="23">
        <f>IFERROR(TRIM(INDEX($A411:$P411,MATCH(Settings!$B$12,$A$1:$P$1,0))&amp;""),"")</f>
        <v/>
      </c>
      <c r="Z411" s="23">
        <f>IFERROR(TRIM(INDEX($A411:$P411,MATCH(Settings!$B$15,$A$1:$P$1,0))&amp;""),"")</f>
        <v/>
      </c>
      <c r="AA411" s="24">
        <f>IFERROR(IF(TRIM(INDEX($A411:$P411,MATCH(Settings!$B$13,$A$1:$P$1,0))&amp;"")="","",VALUE(TRIM(INDEX($A411:$P411,MATCH(Settings!$B$13,$A$1:$P$1,0))&amp;""))),"")</f>
        <v/>
      </c>
      <c r="AB411" s="24">
        <f>IF(NOT(ISNUMBER($AA411)),"",IF(TRIM($R411&amp;"")="Yes",$AA411,0))</f>
        <v/>
      </c>
      <c r="AC411" s="25">
        <f>IF(OR(NOT(ISNUMBER($AB411)),NOT(ISNUMBER(Settings!$D$2))),"",$AB411*Settings!$D$2)</f>
        <v/>
      </c>
      <c r="AD411" s="23">
        <f>IF(AND($AE411="",IFERROR(TRIM(INDEX($A411:$P411,MATCH(Settings!$B$13,$A$1:$P$1,0))&amp;""),"")=""),"",IF((IF($AE411="","; no name or email","")&amp;IF(IFERROR(TRIM(INDEX($A411:$P411,MATCH(Settings!$B$13,$A$1:$P$1,0))&amp;""),"")="","; no hours",IF(NOT(ISNUMBER($AA411)),"; hours not a number",IF($AA411&lt;=0,"; hours zero or less",IF(AND(ISNUMBER(Settings!$D$3),$AA411&gt;Settings!$D$3),"; over "&amp;Settings!$D$3&amp;" hours",""))))&amp;IF(NOT(ISNUMBER($U411)),"; no date",IF($U411&gt;TODAY(),"; date in the future",""))&amp;IF(AND($AE411&lt;&gt;"",ISNUMBER($U411)),IF(COUNTIFS($AE$2:$AE$1001,$AE411,$U$2:$U$1001,$U411,$Y$2:$Y$1001,$Y411)&gt;1,"; possible duplicate",""),""))="","OK",MID(IF($AE411="","; no name or email","")&amp;IF(IFERROR(TRIM(INDEX($A411:$P411,MATCH(Settings!$B$13,$A$1:$P$1,0))&amp;""),"")="","; no hours",IF(NOT(ISNUMBER($AA411)),"; hours not a number",IF($AA411&lt;=0,"; hours zero or less",IF(AND(ISNUMBER(Settings!$D$3),$AA411&gt;Settings!$D$3),"; over "&amp;Settings!$D$3&amp;" hours",""))))&amp;IF(NOT(ISNUMBER($U411)),"; no date",IF($U411&gt;TODAY(),"; date in the future",""))&amp;IF(AND($AE411&lt;&gt;"",ISNUMBER($U411)),IF(COUNTIFS($AE$2:$AE$1001,$AE411,$U$2:$U$1001,$U411,$Y$2:$Y$1001,$Y411)&gt;1,"; possible duplicate",""),""),3,300)))</f>
        <v/>
      </c>
      <c r="AE411" s="26">
        <f>IF(IFERROR(TRIM(INDEX($A411:$P411,MATCH(Settings!$B$11,$A$1:$P$1,0))&amp;""),"")&lt;&gt;"",LOWER(IFERROR(TRIM(INDEX($A411:$P411,MATCH(Settings!$B$11,$A$1:$P$1,0))&amp;""),"")),LOWER(IFERROR(TRIM(INDEX($A411:$P411,MATCH(Settings!$B$10,$A$1:$P$1,0))&amp;""),"")))</f>
        <v/>
      </c>
      <c r="AF411" s="26">
        <f>IF($AE411="","",IF(COUNTIF($AE$2:$AE411,$AE411)=1,MAX($AF$1:$AF410)+1,""))</f>
        <v/>
      </c>
      <c r="AG411" s="26">
        <f>IF(OR($AE411="",NOT(ISNUMBER($V411))),"",IF(COUNTIFS($AE$2:$AE411,$AE411,$V$2:$V411,$V411)=1,1,0))</f>
        <v/>
      </c>
      <c r="AH411" s="26">
        <f>IF(ISNUMBER($U411),$U411,0)</f>
        <v/>
      </c>
    </row>
    <row r="412">
      <c r="R412" s="27" t="n"/>
      <c r="S412" s="27" t="n"/>
      <c r="U412" s="21">
        <f>IF(ISNUMBER(IFERROR(IF(TRIM(INDEX($A412:$P412,MATCH(Settings!$B$9,$A$1:$P$1,0))&amp;"")="","",IF(ISNUMBER(INDEX($A412:$P412,MATCH(Settings!$B$9,$A$1:$P$1,0))),INT(INDEX($A412:$P412,MATCH(Settings!$B$9,$A$1:$P$1,0))),DATE(VALUE(LEFT(INDEX($A412:$P412,MATCH(Settings!$B$9,$A$1:$P$1,0)),4)),VALUE(MID(INDEX($A412:$P412,MATCH(Settings!$B$9,$A$1:$P$1,0)),6,2)),VALUE(MID(INDEX($A412:$P412,MATCH(Settings!$B$9,$A$1:$P$1,0)),9,2))))),"")),IFERROR(IF(TRIM(INDEX($A412:$P412,MATCH(Settings!$B$9,$A$1:$P$1,0))&amp;"")="","",IF(ISNUMBER(INDEX($A412:$P412,MATCH(Settings!$B$9,$A$1:$P$1,0))),INT(INDEX($A412:$P412,MATCH(Settings!$B$9,$A$1:$P$1,0))),DATE(VALUE(LEFT(INDEX($A412:$P412,MATCH(Settings!$B$9,$A$1:$P$1,0)),4)),VALUE(MID(INDEX($A412:$P412,MATCH(Settings!$B$9,$A$1:$P$1,0)),6,2)),VALUE(MID(INDEX($A412:$P412,MATCH(Settings!$B$9,$A$1:$P$1,0)),9,2))))),""),IFERROR(INT(IFERROR(IF(ISNUMBER(INDEX($A412:$P412,MATCH(Settings!$B$8,$A$1:$P$1,0))),INDEX($A412:$P412,MATCH(Settings!$B$8,$A$1:$P$1,0)),DATE(VALUE(LEFT(IFERROR(TRIM(INDEX($A412:$P412,MATCH(Settings!$B$8,$A$1:$P$1,0))&amp;""),""),4)),VALUE(MID(IFERROR(TRIM(INDEX($A412:$P412,MATCH(Settings!$B$8,$A$1:$P$1,0))&amp;""),""),6,2)),VALUE(MID(IFERROR(TRIM(INDEX($A412:$P412,MATCH(Settings!$B$8,$A$1:$P$1,0))&amp;""),""),9,2)))+TIME(VALUE(MID(IFERROR(TRIM(INDEX($A412:$P412,MATCH(Settings!$B$8,$A$1:$P$1,0))&amp;""),""),12,2)),VALUE(MID(IFERROR(TRIM(INDEX($A412:$P412,MATCH(Settings!$B$8,$A$1:$P$1,0))&amp;""),""),15,2)),VALUE(MID(IFERROR(TRIM(INDEX($A412:$P412,MATCH(Settings!$B$8,$A$1:$P$1,0))&amp;""),""),18,2)))),"")),""))</f>
        <v/>
      </c>
      <c r="V412" s="22">
        <f>IF(ISNUMBER($U412),DATE(YEAR($U412),MONTH($U412),1),"")</f>
        <v/>
      </c>
      <c r="W412" s="23">
        <f>IF(IFERROR(TRIM(INDEX($A412:$P412,MATCH(Settings!$B$10,$A$1:$P$1,0))&amp;""),"")&lt;&gt;"",IFERROR(TRIM(INDEX($A412:$P412,MATCH(Settings!$B$10,$A$1:$P$1,0))&amp;""),""),IFERROR(TRIM(INDEX($A412:$P412,MATCH(Settings!$B$11,$A$1:$P$1,0))&amp;""),""))</f>
        <v/>
      </c>
      <c r="X412" s="23">
        <f>IFERROR(TRIM(INDEX($A412:$P412,MATCH(Settings!$B$11,$A$1:$P$1,0))&amp;""),"")</f>
        <v/>
      </c>
      <c r="Y412" s="23">
        <f>IFERROR(TRIM(INDEX($A412:$P412,MATCH(Settings!$B$12,$A$1:$P$1,0))&amp;""),"")</f>
        <v/>
      </c>
      <c r="Z412" s="23">
        <f>IFERROR(TRIM(INDEX($A412:$P412,MATCH(Settings!$B$15,$A$1:$P$1,0))&amp;""),"")</f>
        <v/>
      </c>
      <c r="AA412" s="24">
        <f>IFERROR(IF(TRIM(INDEX($A412:$P412,MATCH(Settings!$B$13,$A$1:$P$1,0))&amp;"")="","",VALUE(TRIM(INDEX($A412:$P412,MATCH(Settings!$B$13,$A$1:$P$1,0))&amp;""))),"")</f>
        <v/>
      </c>
      <c r="AB412" s="24">
        <f>IF(NOT(ISNUMBER($AA412)),"",IF(TRIM($R412&amp;"")="Yes",$AA412,0))</f>
        <v/>
      </c>
      <c r="AC412" s="25">
        <f>IF(OR(NOT(ISNUMBER($AB412)),NOT(ISNUMBER(Settings!$D$2))),"",$AB412*Settings!$D$2)</f>
        <v/>
      </c>
      <c r="AD412" s="23">
        <f>IF(AND($AE412="",IFERROR(TRIM(INDEX($A412:$P412,MATCH(Settings!$B$13,$A$1:$P$1,0))&amp;""),"")=""),"",IF((IF($AE412="","; no name or email","")&amp;IF(IFERROR(TRIM(INDEX($A412:$P412,MATCH(Settings!$B$13,$A$1:$P$1,0))&amp;""),"")="","; no hours",IF(NOT(ISNUMBER($AA412)),"; hours not a number",IF($AA412&lt;=0,"; hours zero or less",IF(AND(ISNUMBER(Settings!$D$3),$AA412&gt;Settings!$D$3),"; over "&amp;Settings!$D$3&amp;" hours",""))))&amp;IF(NOT(ISNUMBER($U412)),"; no date",IF($U412&gt;TODAY(),"; date in the future",""))&amp;IF(AND($AE412&lt;&gt;"",ISNUMBER($U412)),IF(COUNTIFS($AE$2:$AE$1001,$AE412,$U$2:$U$1001,$U412,$Y$2:$Y$1001,$Y412)&gt;1,"; possible duplicate",""),""))="","OK",MID(IF($AE412="","; no name or email","")&amp;IF(IFERROR(TRIM(INDEX($A412:$P412,MATCH(Settings!$B$13,$A$1:$P$1,0))&amp;""),"")="","; no hours",IF(NOT(ISNUMBER($AA412)),"; hours not a number",IF($AA412&lt;=0,"; hours zero or less",IF(AND(ISNUMBER(Settings!$D$3),$AA412&gt;Settings!$D$3),"; over "&amp;Settings!$D$3&amp;" hours",""))))&amp;IF(NOT(ISNUMBER($U412)),"; no date",IF($U412&gt;TODAY(),"; date in the future",""))&amp;IF(AND($AE412&lt;&gt;"",ISNUMBER($U412)),IF(COUNTIFS($AE$2:$AE$1001,$AE412,$U$2:$U$1001,$U412,$Y$2:$Y$1001,$Y412)&gt;1,"; possible duplicate",""),""),3,300)))</f>
        <v/>
      </c>
      <c r="AE412" s="26">
        <f>IF(IFERROR(TRIM(INDEX($A412:$P412,MATCH(Settings!$B$11,$A$1:$P$1,0))&amp;""),"")&lt;&gt;"",LOWER(IFERROR(TRIM(INDEX($A412:$P412,MATCH(Settings!$B$11,$A$1:$P$1,0))&amp;""),"")),LOWER(IFERROR(TRIM(INDEX($A412:$P412,MATCH(Settings!$B$10,$A$1:$P$1,0))&amp;""),"")))</f>
        <v/>
      </c>
      <c r="AF412" s="26">
        <f>IF($AE412="","",IF(COUNTIF($AE$2:$AE412,$AE412)=1,MAX($AF$1:$AF411)+1,""))</f>
        <v/>
      </c>
      <c r="AG412" s="26">
        <f>IF(OR($AE412="",NOT(ISNUMBER($V412))),"",IF(COUNTIFS($AE$2:$AE412,$AE412,$V$2:$V412,$V412)=1,1,0))</f>
        <v/>
      </c>
      <c r="AH412" s="26">
        <f>IF(ISNUMBER($U412),$U412,0)</f>
        <v/>
      </c>
    </row>
    <row r="413">
      <c r="R413" s="27" t="n"/>
      <c r="S413" s="27" t="n"/>
      <c r="U413" s="21">
        <f>IF(ISNUMBER(IFERROR(IF(TRIM(INDEX($A413:$P413,MATCH(Settings!$B$9,$A$1:$P$1,0))&amp;"")="","",IF(ISNUMBER(INDEX($A413:$P413,MATCH(Settings!$B$9,$A$1:$P$1,0))),INT(INDEX($A413:$P413,MATCH(Settings!$B$9,$A$1:$P$1,0))),DATE(VALUE(LEFT(INDEX($A413:$P413,MATCH(Settings!$B$9,$A$1:$P$1,0)),4)),VALUE(MID(INDEX($A413:$P413,MATCH(Settings!$B$9,$A$1:$P$1,0)),6,2)),VALUE(MID(INDEX($A413:$P413,MATCH(Settings!$B$9,$A$1:$P$1,0)),9,2))))),"")),IFERROR(IF(TRIM(INDEX($A413:$P413,MATCH(Settings!$B$9,$A$1:$P$1,0))&amp;"")="","",IF(ISNUMBER(INDEX($A413:$P413,MATCH(Settings!$B$9,$A$1:$P$1,0))),INT(INDEX($A413:$P413,MATCH(Settings!$B$9,$A$1:$P$1,0))),DATE(VALUE(LEFT(INDEX($A413:$P413,MATCH(Settings!$B$9,$A$1:$P$1,0)),4)),VALUE(MID(INDEX($A413:$P413,MATCH(Settings!$B$9,$A$1:$P$1,0)),6,2)),VALUE(MID(INDEX($A413:$P413,MATCH(Settings!$B$9,$A$1:$P$1,0)),9,2))))),""),IFERROR(INT(IFERROR(IF(ISNUMBER(INDEX($A413:$P413,MATCH(Settings!$B$8,$A$1:$P$1,0))),INDEX($A413:$P413,MATCH(Settings!$B$8,$A$1:$P$1,0)),DATE(VALUE(LEFT(IFERROR(TRIM(INDEX($A413:$P413,MATCH(Settings!$B$8,$A$1:$P$1,0))&amp;""),""),4)),VALUE(MID(IFERROR(TRIM(INDEX($A413:$P413,MATCH(Settings!$B$8,$A$1:$P$1,0))&amp;""),""),6,2)),VALUE(MID(IFERROR(TRIM(INDEX($A413:$P413,MATCH(Settings!$B$8,$A$1:$P$1,0))&amp;""),""),9,2)))+TIME(VALUE(MID(IFERROR(TRIM(INDEX($A413:$P413,MATCH(Settings!$B$8,$A$1:$P$1,0))&amp;""),""),12,2)),VALUE(MID(IFERROR(TRIM(INDEX($A413:$P413,MATCH(Settings!$B$8,$A$1:$P$1,0))&amp;""),""),15,2)),VALUE(MID(IFERROR(TRIM(INDEX($A413:$P413,MATCH(Settings!$B$8,$A$1:$P$1,0))&amp;""),""),18,2)))),"")),""))</f>
        <v/>
      </c>
      <c r="V413" s="22">
        <f>IF(ISNUMBER($U413),DATE(YEAR($U413),MONTH($U413),1),"")</f>
        <v/>
      </c>
      <c r="W413" s="23">
        <f>IF(IFERROR(TRIM(INDEX($A413:$P413,MATCH(Settings!$B$10,$A$1:$P$1,0))&amp;""),"")&lt;&gt;"",IFERROR(TRIM(INDEX($A413:$P413,MATCH(Settings!$B$10,$A$1:$P$1,0))&amp;""),""),IFERROR(TRIM(INDEX($A413:$P413,MATCH(Settings!$B$11,$A$1:$P$1,0))&amp;""),""))</f>
        <v/>
      </c>
      <c r="X413" s="23">
        <f>IFERROR(TRIM(INDEX($A413:$P413,MATCH(Settings!$B$11,$A$1:$P$1,0))&amp;""),"")</f>
        <v/>
      </c>
      <c r="Y413" s="23">
        <f>IFERROR(TRIM(INDEX($A413:$P413,MATCH(Settings!$B$12,$A$1:$P$1,0))&amp;""),"")</f>
        <v/>
      </c>
      <c r="Z413" s="23">
        <f>IFERROR(TRIM(INDEX($A413:$P413,MATCH(Settings!$B$15,$A$1:$P$1,0))&amp;""),"")</f>
        <v/>
      </c>
      <c r="AA413" s="24">
        <f>IFERROR(IF(TRIM(INDEX($A413:$P413,MATCH(Settings!$B$13,$A$1:$P$1,0))&amp;"")="","",VALUE(TRIM(INDEX($A413:$P413,MATCH(Settings!$B$13,$A$1:$P$1,0))&amp;""))),"")</f>
        <v/>
      </c>
      <c r="AB413" s="24">
        <f>IF(NOT(ISNUMBER($AA413)),"",IF(TRIM($R413&amp;"")="Yes",$AA413,0))</f>
        <v/>
      </c>
      <c r="AC413" s="25">
        <f>IF(OR(NOT(ISNUMBER($AB413)),NOT(ISNUMBER(Settings!$D$2))),"",$AB413*Settings!$D$2)</f>
        <v/>
      </c>
      <c r="AD413" s="23">
        <f>IF(AND($AE413="",IFERROR(TRIM(INDEX($A413:$P413,MATCH(Settings!$B$13,$A$1:$P$1,0))&amp;""),"")=""),"",IF((IF($AE413="","; no name or email","")&amp;IF(IFERROR(TRIM(INDEX($A413:$P413,MATCH(Settings!$B$13,$A$1:$P$1,0))&amp;""),"")="","; no hours",IF(NOT(ISNUMBER($AA413)),"; hours not a number",IF($AA413&lt;=0,"; hours zero or less",IF(AND(ISNUMBER(Settings!$D$3),$AA413&gt;Settings!$D$3),"; over "&amp;Settings!$D$3&amp;" hours",""))))&amp;IF(NOT(ISNUMBER($U413)),"; no date",IF($U413&gt;TODAY(),"; date in the future",""))&amp;IF(AND($AE413&lt;&gt;"",ISNUMBER($U413)),IF(COUNTIFS($AE$2:$AE$1001,$AE413,$U$2:$U$1001,$U413,$Y$2:$Y$1001,$Y413)&gt;1,"; possible duplicate",""),""))="","OK",MID(IF($AE413="","; no name or email","")&amp;IF(IFERROR(TRIM(INDEX($A413:$P413,MATCH(Settings!$B$13,$A$1:$P$1,0))&amp;""),"")="","; no hours",IF(NOT(ISNUMBER($AA413)),"; hours not a number",IF($AA413&lt;=0,"; hours zero or less",IF(AND(ISNUMBER(Settings!$D$3),$AA413&gt;Settings!$D$3),"; over "&amp;Settings!$D$3&amp;" hours",""))))&amp;IF(NOT(ISNUMBER($U413)),"; no date",IF($U413&gt;TODAY(),"; date in the future",""))&amp;IF(AND($AE413&lt;&gt;"",ISNUMBER($U413)),IF(COUNTIFS($AE$2:$AE$1001,$AE413,$U$2:$U$1001,$U413,$Y$2:$Y$1001,$Y413)&gt;1,"; possible duplicate",""),""),3,300)))</f>
        <v/>
      </c>
      <c r="AE413" s="26">
        <f>IF(IFERROR(TRIM(INDEX($A413:$P413,MATCH(Settings!$B$11,$A$1:$P$1,0))&amp;""),"")&lt;&gt;"",LOWER(IFERROR(TRIM(INDEX($A413:$P413,MATCH(Settings!$B$11,$A$1:$P$1,0))&amp;""),"")),LOWER(IFERROR(TRIM(INDEX($A413:$P413,MATCH(Settings!$B$10,$A$1:$P$1,0))&amp;""),"")))</f>
        <v/>
      </c>
      <c r="AF413" s="26">
        <f>IF($AE413="","",IF(COUNTIF($AE$2:$AE413,$AE413)=1,MAX($AF$1:$AF412)+1,""))</f>
        <v/>
      </c>
      <c r="AG413" s="26">
        <f>IF(OR($AE413="",NOT(ISNUMBER($V413))),"",IF(COUNTIFS($AE$2:$AE413,$AE413,$V$2:$V413,$V413)=1,1,0))</f>
        <v/>
      </c>
      <c r="AH413" s="26">
        <f>IF(ISNUMBER($U413),$U413,0)</f>
        <v/>
      </c>
    </row>
    <row r="414">
      <c r="R414" s="27" t="n"/>
      <c r="S414" s="27" t="n"/>
      <c r="U414" s="21">
        <f>IF(ISNUMBER(IFERROR(IF(TRIM(INDEX($A414:$P414,MATCH(Settings!$B$9,$A$1:$P$1,0))&amp;"")="","",IF(ISNUMBER(INDEX($A414:$P414,MATCH(Settings!$B$9,$A$1:$P$1,0))),INT(INDEX($A414:$P414,MATCH(Settings!$B$9,$A$1:$P$1,0))),DATE(VALUE(LEFT(INDEX($A414:$P414,MATCH(Settings!$B$9,$A$1:$P$1,0)),4)),VALUE(MID(INDEX($A414:$P414,MATCH(Settings!$B$9,$A$1:$P$1,0)),6,2)),VALUE(MID(INDEX($A414:$P414,MATCH(Settings!$B$9,$A$1:$P$1,0)),9,2))))),"")),IFERROR(IF(TRIM(INDEX($A414:$P414,MATCH(Settings!$B$9,$A$1:$P$1,0))&amp;"")="","",IF(ISNUMBER(INDEX($A414:$P414,MATCH(Settings!$B$9,$A$1:$P$1,0))),INT(INDEX($A414:$P414,MATCH(Settings!$B$9,$A$1:$P$1,0))),DATE(VALUE(LEFT(INDEX($A414:$P414,MATCH(Settings!$B$9,$A$1:$P$1,0)),4)),VALUE(MID(INDEX($A414:$P414,MATCH(Settings!$B$9,$A$1:$P$1,0)),6,2)),VALUE(MID(INDEX($A414:$P414,MATCH(Settings!$B$9,$A$1:$P$1,0)),9,2))))),""),IFERROR(INT(IFERROR(IF(ISNUMBER(INDEX($A414:$P414,MATCH(Settings!$B$8,$A$1:$P$1,0))),INDEX($A414:$P414,MATCH(Settings!$B$8,$A$1:$P$1,0)),DATE(VALUE(LEFT(IFERROR(TRIM(INDEX($A414:$P414,MATCH(Settings!$B$8,$A$1:$P$1,0))&amp;""),""),4)),VALUE(MID(IFERROR(TRIM(INDEX($A414:$P414,MATCH(Settings!$B$8,$A$1:$P$1,0))&amp;""),""),6,2)),VALUE(MID(IFERROR(TRIM(INDEX($A414:$P414,MATCH(Settings!$B$8,$A$1:$P$1,0))&amp;""),""),9,2)))+TIME(VALUE(MID(IFERROR(TRIM(INDEX($A414:$P414,MATCH(Settings!$B$8,$A$1:$P$1,0))&amp;""),""),12,2)),VALUE(MID(IFERROR(TRIM(INDEX($A414:$P414,MATCH(Settings!$B$8,$A$1:$P$1,0))&amp;""),""),15,2)),VALUE(MID(IFERROR(TRIM(INDEX($A414:$P414,MATCH(Settings!$B$8,$A$1:$P$1,0))&amp;""),""),18,2)))),"")),""))</f>
        <v/>
      </c>
      <c r="V414" s="22">
        <f>IF(ISNUMBER($U414),DATE(YEAR($U414),MONTH($U414),1),"")</f>
        <v/>
      </c>
      <c r="W414" s="23">
        <f>IF(IFERROR(TRIM(INDEX($A414:$P414,MATCH(Settings!$B$10,$A$1:$P$1,0))&amp;""),"")&lt;&gt;"",IFERROR(TRIM(INDEX($A414:$P414,MATCH(Settings!$B$10,$A$1:$P$1,0))&amp;""),""),IFERROR(TRIM(INDEX($A414:$P414,MATCH(Settings!$B$11,$A$1:$P$1,0))&amp;""),""))</f>
        <v/>
      </c>
      <c r="X414" s="23">
        <f>IFERROR(TRIM(INDEX($A414:$P414,MATCH(Settings!$B$11,$A$1:$P$1,0))&amp;""),"")</f>
        <v/>
      </c>
      <c r="Y414" s="23">
        <f>IFERROR(TRIM(INDEX($A414:$P414,MATCH(Settings!$B$12,$A$1:$P$1,0))&amp;""),"")</f>
        <v/>
      </c>
      <c r="Z414" s="23">
        <f>IFERROR(TRIM(INDEX($A414:$P414,MATCH(Settings!$B$15,$A$1:$P$1,0))&amp;""),"")</f>
        <v/>
      </c>
      <c r="AA414" s="24">
        <f>IFERROR(IF(TRIM(INDEX($A414:$P414,MATCH(Settings!$B$13,$A$1:$P$1,0))&amp;"")="","",VALUE(TRIM(INDEX($A414:$P414,MATCH(Settings!$B$13,$A$1:$P$1,0))&amp;""))),"")</f>
        <v/>
      </c>
      <c r="AB414" s="24">
        <f>IF(NOT(ISNUMBER($AA414)),"",IF(TRIM($R414&amp;"")="Yes",$AA414,0))</f>
        <v/>
      </c>
      <c r="AC414" s="25">
        <f>IF(OR(NOT(ISNUMBER($AB414)),NOT(ISNUMBER(Settings!$D$2))),"",$AB414*Settings!$D$2)</f>
        <v/>
      </c>
      <c r="AD414" s="23">
        <f>IF(AND($AE414="",IFERROR(TRIM(INDEX($A414:$P414,MATCH(Settings!$B$13,$A$1:$P$1,0))&amp;""),"")=""),"",IF((IF($AE414="","; no name or email","")&amp;IF(IFERROR(TRIM(INDEX($A414:$P414,MATCH(Settings!$B$13,$A$1:$P$1,0))&amp;""),"")="","; no hours",IF(NOT(ISNUMBER($AA414)),"; hours not a number",IF($AA414&lt;=0,"; hours zero or less",IF(AND(ISNUMBER(Settings!$D$3),$AA414&gt;Settings!$D$3),"; over "&amp;Settings!$D$3&amp;" hours",""))))&amp;IF(NOT(ISNUMBER($U414)),"; no date",IF($U414&gt;TODAY(),"; date in the future",""))&amp;IF(AND($AE414&lt;&gt;"",ISNUMBER($U414)),IF(COUNTIFS($AE$2:$AE$1001,$AE414,$U$2:$U$1001,$U414,$Y$2:$Y$1001,$Y414)&gt;1,"; possible duplicate",""),""))="","OK",MID(IF($AE414="","; no name or email","")&amp;IF(IFERROR(TRIM(INDEX($A414:$P414,MATCH(Settings!$B$13,$A$1:$P$1,0))&amp;""),"")="","; no hours",IF(NOT(ISNUMBER($AA414)),"; hours not a number",IF($AA414&lt;=0,"; hours zero or less",IF(AND(ISNUMBER(Settings!$D$3),$AA414&gt;Settings!$D$3),"; over "&amp;Settings!$D$3&amp;" hours",""))))&amp;IF(NOT(ISNUMBER($U414)),"; no date",IF($U414&gt;TODAY(),"; date in the future",""))&amp;IF(AND($AE414&lt;&gt;"",ISNUMBER($U414)),IF(COUNTIFS($AE$2:$AE$1001,$AE414,$U$2:$U$1001,$U414,$Y$2:$Y$1001,$Y414)&gt;1,"; possible duplicate",""),""),3,300)))</f>
        <v/>
      </c>
      <c r="AE414" s="26">
        <f>IF(IFERROR(TRIM(INDEX($A414:$P414,MATCH(Settings!$B$11,$A$1:$P$1,0))&amp;""),"")&lt;&gt;"",LOWER(IFERROR(TRIM(INDEX($A414:$P414,MATCH(Settings!$B$11,$A$1:$P$1,0))&amp;""),"")),LOWER(IFERROR(TRIM(INDEX($A414:$P414,MATCH(Settings!$B$10,$A$1:$P$1,0))&amp;""),"")))</f>
        <v/>
      </c>
      <c r="AF414" s="26">
        <f>IF($AE414="","",IF(COUNTIF($AE$2:$AE414,$AE414)=1,MAX($AF$1:$AF413)+1,""))</f>
        <v/>
      </c>
      <c r="AG414" s="26">
        <f>IF(OR($AE414="",NOT(ISNUMBER($V414))),"",IF(COUNTIFS($AE$2:$AE414,$AE414,$V$2:$V414,$V414)=1,1,0))</f>
        <v/>
      </c>
      <c r="AH414" s="26">
        <f>IF(ISNUMBER($U414),$U414,0)</f>
        <v/>
      </c>
    </row>
    <row r="415">
      <c r="R415" s="27" t="n"/>
      <c r="S415" s="27" t="n"/>
      <c r="U415" s="21">
        <f>IF(ISNUMBER(IFERROR(IF(TRIM(INDEX($A415:$P415,MATCH(Settings!$B$9,$A$1:$P$1,0))&amp;"")="","",IF(ISNUMBER(INDEX($A415:$P415,MATCH(Settings!$B$9,$A$1:$P$1,0))),INT(INDEX($A415:$P415,MATCH(Settings!$B$9,$A$1:$P$1,0))),DATE(VALUE(LEFT(INDEX($A415:$P415,MATCH(Settings!$B$9,$A$1:$P$1,0)),4)),VALUE(MID(INDEX($A415:$P415,MATCH(Settings!$B$9,$A$1:$P$1,0)),6,2)),VALUE(MID(INDEX($A415:$P415,MATCH(Settings!$B$9,$A$1:$P$1,0)),9,2))))),"")),IFERROR(IF(TRIM(INDEX($A415:$P415,MATCH(Settings!$B$9,$A$1:$P$1,0))&amp;"")="","",IF(ISNUMBER(INDEX($A415:$P415,MATCH(Settings!$B$9,$A$1:$P$1,0))),INT(INDEX($A415:$P415,MATCH(Settings!$B$9,$A$1:$P$1,0))),DATE(VALUE(LEFT(INDEX($A415:$P415,MATCH(Settings!$B$9,$A$1:$P$1,0)),4)),VALUE(MID(INDEX($A415:$P415,MATCH(Settings!$B$9,$A$1:$P$1,0)),6,2)),VALUE(MID(INDEX($A415:$P415,MATCH(Settings!$B$9,$A$1:$P$1,0)),9,2))))),""),IFERROR(INT(IFERROR(IF(ISNUMBER(INDEX($A415:$P415,MATCH(Settings!$B$8,$A$1:$P$1,0))),INDEX($A415:$P415,MATCH(Settings!$B$8,$A$1:$P$1,0)),DATE(VALUE(LEFT(IFERROR(TRIM(INDEX($A415:$P415,MATCH(Settings!$B$8,$A$1:$P$1,0))&amp;""),""),4)),VALUE(MID(IFERROR(TRIM(INDEX($A415:$P415,MATCH(Settings!$B$8,$A$1:$P$1,0))&amp;""),""),6,2)),VALUE(MID(IFERROR(TRIM(INDEX($A415:$P415,MATCH(Settings!$B$8,$A$1:$P$1,0))&amp;""),""),9,2)))+TIME(VALUE(MID(IFERROR(TRIM(INDEX($A415:$P415,MATCH(Settings!$B$8,$A$1:$P$1,0))&amp;""),""),12,2)),VALUE(MID(IFERROR(TRIM(INDEX($A415:$P415,MATCH(Settings!$B$8,$A$1:$P$1,0))&amp;""),""),15,2)),VALUE(MID(IFERROR(TRIM(INDEX($A415:$P415,MATCH(Settings!$B$8,$A$1:$P$1,0))&amp;""),""),18,2)))),"")),""))</f>
        <v/>
      </c>
      <c r="V415" s="22">
        <f>IF(ISNUMBER($U415),DATE(YEAR($U415),MONTH($U415),1),"")</f>
        <v/>
      </c>
      <c r="W415" s="23">
        <f>IF(IFERROR(TRIM(INDEX($A415:$P415,MATCH(Settings!$B$10,$A$1:$P$1,0))&amp;""),"")&lt;&gt;"",IFERROR(TRIM(INDEX($A415:$P415,MATCH(Settings!$B$10,$A$1:$P$1,0))&amp;""),""),IFERROR(TRIM(INDEX($A415:$P415,MATCH(Settings!$B$11,$A$1:$P$1,0))&amp;""),""))</f>
        <v/>
      </c>
      <c r="X415" s="23">
        <f>IFERROR(TRIM(INDEX($A415:$P415,MATCH(Settings!$B$11,$A$1:$P$1,0))&amp;""),"")</f>
        <v/>
      </c>
      <c r="Y415" s="23">
        <f>IFERROR(TRIM(INDEX($A415:$P415,MATCH(Settings!$B$12,$A$1:$P$1,0))&amp;""),"")</f>
        <v/>
      </c>
      <c r="Z415" s="23">
        <f>IFERROR(TRIM(INDEX($A415:$P415,MATCH(Settings!$B$15,$A$1:$P$1,0))&amp;""),"")</f>
        <v/>
      </c>
      <c r="AA415" s="24">
        <f>IFERROR(IF(TRIM(INDEX($A415:$P415,MATCH(Settings!$B$13,$A$1:$P$1,0))&amp;"")="","",VALUE(TRIM(INDEX($A415:$P415,MATCH(Settings!$B$13,$A$1:$P$1,0))&amp;""))),"")</f>
        <v/>
      </c>
      <c r="AB415" s="24">
        <f>IF(NOT(ISNUMBER($AA415)),"",IF(TRIM($R415&amp;"")="Yes",$AA415,0))</f>
        <v/>
      </c>
      <c r="AC415" s="25">
        <f>IF(OR(NOT(ISNUMBER($AB415)),NOT(ISNUMBER(Settings!$D$2))),"",$AB415*Settings!$D$2)</f>
        <v/>
      </c>
      <c r="AD415" s="23">
        <f>IF(AND($AE415="",IFERROR(TRIM(INDEX($A415:$P415,MATCH(Settings!$B$13,$A$1:$P$1,0))&amp;""),"")=""),"",IF((IF($AE415="","; no name or email","")&amp;IF(IFERROR(TRIM(INDEX($A415:$P415,MATCH(Settings!$B$13,$A$1:$P$1,0))&amp;""),"")="","; no hours",IF(NOT(ISNUMBER($AA415)),"; hours not a number",IF($AA415&lt;=0,"; hours zero or less",IF(AND(ISNUMBER(Settings!$D$3),$AA415&gt;Settings!$D$3),"; over "&amp;Settings!$D$3&amp;" hours",""))))&amp;IF(NOT(ISNUMBER($U415)),"; no date",IF($U415&gt;TODAY(),"; date in the future",""))&amp;IF(AND($AE415&lt;&gt;"",ISNUMBER($U415)),IF(COUNTIFS($AE$2:$AE$1001,$AE415,$U$2:$U$1001,$U415,$Y$2:$Y$1001,$Y415)&gt;1,"; possible duplicate",""),""))="","OK",MID(IF($AE415="","; no name or email","")&amp;IF(IFERROR(TRIM(INDEX($A415:$P415,MATCH(Settings!$B$13,$A$1:$P$1,0))&amp;""),"")="","; no hours",IF(NOT(ISNUMBER($AA415)),"; hours not a number",IF($AA415&lt;=0,"; hours zero or less",IF(AND(ISNUMBER(Settings!$D$3),$AA415&gt;Settings!$D$3),"; over "&amp;Settings!$D$3&amp;" hours",""))))&amp;IF(NOT(ISNUMBER($U415)),"; no date",IF($U415&gt;TODAY(),"; date in the future",""))&amp;IF(AND($AE415&lt;&gt;"",ISNUMBER($U415)),IF(COUNTIFS($AE$2:$AE$1001,$AE415,$U$2:$U$1001,$U415,$Y$2:$Y$1001,$Y415)&gt;1,"; possible duplicate",""),""),3,300)))</f>
        <v/>
      </c>
      <c r="AE415" s="26">
        <f>IF(IFERROR(TRIM(INDEX($A415:$P415,MATCH(Settings!$B$11,$A$1:$P$1,0))&amp;""),"")&lt;&gt;"",LOWER(IFERROR(TRIM(INDEX($A415:$P415,MATCH(Settings!$B$11,$A$1:$P$1,0))&amp;""),"")),LOWER(IFERROR(TRIM(INDEX($A415:$P415,MATCH(Settings!$B$10,$A$1:$P$1,0))&amp;""),"")))</f>
        <v/>
      </c>
      <c r="AF415" s="26">
        <f>IF($AE415="","",IF(COUNTIF($AE$2:$AE415,$AE415)=1,MAX($AF$1:$AF414)+1,""))</f>
        <v/>
      </c>
      <c r="AG415" s="26">
        <f>IF(OR($AE415="",NOT(ISNUMBER($V415))),"",IF(COUNTIFS($AE$2:$AE415,$AE415,$V$2:$V415,$V415)=1,1,0))</f>
        <v/>
      </c>
      <c r="AH415" s="26">
        <f>IF(ISNUMBER($U415),$U415,0)</f>
        <v/>
      </c>
    </row>
    <row r="416">
      <c r="R416" s="27" t="n"/>
      <c r="S416" s="27" t="n"/>
      <c r="U416" s="21">
        <f>IF(ISNUMBER(IFERROR(IF(TRIM(INDEX($A416:$P416,MATCH(Settings!$B$9,$A$1:$P$1,0))&amp;"")="","",IF(ISNUMBER(INDEX($A416:$P416,MATCH(Settings!$B$9,$A$1:$P$1,0))),INT(INDEX($A416:$P416,MATCH(Settings!$B$9,$A$1:$P$1,0))),DATE(VALUE(LEFT(INDEX($A416:$P416,MATCH(Settings!$B$9,$A$1:$P$1,0)),4)),VALUE(MID(INDEX($A416:$P416,MATCH(Settings!$B$9,$A$1:$P$1,0)),6,2)),VALUE(MID(INDEX($A416:$P416,MATCH(Settings!$B$9,$A$1:$P$1,0)),9,2))))),"")),IFERROR(IF(TRIM(INDEX($A416:$P416,MATCH(Settings!$B$9,$A$1:$P$1,0))&amp;"")="","",IF(ISNUMBER(INDEX($A416:$P416,MATCH(Settings!$B$9,$A$1:$P$1,0))),INT(INDEX($A416:$P416,MATCH(Settings!$B$9,$A$1:$P$1,0))),DATE(VALUE(LEFT(INDEX($A416:$P416,MATCH(Settings!$B$9,$A$1:$P$1,0)),4)),VALUE(MID(INDEX($A416:$P416,MATCH(Settings!$B$9,$A$1:$P$1,0)),6,2)),VALUE(MID(INDEX($A416:$P416,MATCH(Settings!$B$9,$A$1:$P$1,0)),9,2))))),""),IFERROR(INT(IFERROR(IF(ISNUMBER(INDEX($A416:$P416,MATCH(Settings!$B$8,$A$1:$P$1,0))),INDEX($A416:$P416,MATCH(Settings!$B$8,$A$1:$P$1,0)),DATE(VALUE(LEFT(IFERROR(TRIM(INDEX($A416:$P416,MATCH(Settings!$B$8,$A$1:$P$1,0))&amp;""),""),4)),VALUE(MID(IFERROR(TRIM(INDEX($A416:$P416,MATCH(Settings!$B$8,$A$1:$P$1,0))&amp;""),""),6,2)),VALUE(MID(IFERROR(TRIM(INDEX($A416:$P416,MATCH(Settings!$B$8,$A$1:$P$1,0))&amp;""),""),9,2)))+TIME(VALUE(MID(IFERROR(TRIM(INDEX($A416:$P416,MATCH(Settings!$B$8,$A$1:$P$1,0))&amp;""),""),12,2)),VALUE(MID(IFERROR(TRIM(INDEX($A416:$P416,MATCH(Settings!$B$8,$A$1:$P$1,0))&amp;""),""),15,2)),VALUE(MID(IFERROR(TRIM(INDEX($A416:$P416,MATCH(Settings!$B$8,$A$1:$P$1,0))&amp;""),""),18,2)))),"")),""))</f>
        <v/>
      </c>
      <c r="V416" s="22">
        <f>IF(ISNUMBER($U416),DATE(YEAR($U416),MONTH($U416),1),"")</f>
        <v/>
      </c>
      <c r="W416" s="23">
        <f>IF(IFERROR(TRIM(INDEX($A416:$P416,MATCH(Settings!$B$10,$A$1:$P$1,0))&amp;""),"")&lt;&gt;"",IFERROR(TRIM(INDEX($A416:$P416,MATCH(Settings!$B$10,$A$1:$P$1,0))&amp;""),""),IFERROR(TRIM(INDEX($A416:$P416,MATCH(Settings!$B$11,$A$1:$P$1,0))&amp;""),""))</f>
        <v/>
      </c>
      <c r="X416" s="23">
        <f>IFERROR(TRIM(INDEX($A416:$P416,MATCH(Settings!$B$11,$A$1:$P$1,0))&amp;""),"")</f>
        <v/>
      </c>
      <c r="Y416" s="23">
        <f>IFERROR(TRIM(INDEX($A416:$P416,MATCH(Settings!$B$12,$A$1:$P$1,0))&amp;""),"")</f>
        <v/>
      </c>
      <c r="Z416" s="23">
        <f>IFERROR(TRIM(INDEX($A416:$P416,MATCH(Settings!$B$15,$A$1:$P$1,0))&amp;""),"")</f>
        <v/>
      </c>
      <c r="AA416" s="24">
        <f>IFERROR(IF(TRIM(INDEX($A416:$P416,MATCH(Settings!$B$13,$A$1:$P$1,0))&amp;"")="","",VALUE(TRIM(INDEX($A416:$P416,MATCH(Settings!$B$13,$A$1:$P$1,0))&amp;""))),"")</f>
        <v/>
      </c>
      <c r="AB416" s="24">
        <f>IF(NOT(ISNUMBER($AA416)),"",IF(TRIM($R416&amp;"")="Yes",$AA416,0))</f>
        <v/>
      </c>
      <c r="AC416" s="25">
        <f>IF(OR(NOT(ISNUMBER($AB416)),NOT(ISNUMBER(Settings!$D$2))),"",$AB416*Settings!$D$2)</f>
        <v/>
      </c>
      <c r="AD416" s="23">
        <f>IF(AND($AE416="",IFERROR(TRIM(INDEX($A416:$P416,MATCH(Settings!$B$13,$A$1:$P$1,0))&amp;""),"")=""),"",IF((IF($AE416="","; no name or email","")&amp;IF(IFERROR(TRIM(INDEX($A416:$P416,MATCH(Settings!$B$13,$A$1:$P$1,0))&amp;""),"")="","; no hours",IF(NOT(ISNUMBER($AA416)),"; hours not a number",IF($AA416&lt;=0,"; hours zero or less",IF(AND(ISNUMBER(Settings!$D$3),$AA416&gt;Settings!$D$3),"; over "&amp;Settings!$D$3&amp;" hours",""))))&amp;IF(NOT(ISNUMBER($U416)),"; no date",IF($U416&gt;TODAY(),"; date in the future",""))&amp;IF(AND($AE416&lt;&gt;"",ISNUMBER($U416)),IF(COUNTIFS($AE$2:$AE$1001,$AE416,$U$2:$U$1001,$U416,$Y$2:$Y$1001,$Y416)&gt;1,"; possible duplicate",""),""))="","OK",MID(IF($AE416="","; no name or email","")&amp;IF(IFERROR(TRIM(INDEX($A416:$P416,MATCH(Settings!$B$13,$A$1:$P$1,0))&amp;""),"")="","; no hours",IF(NOT(ISNUMBER($AA416)),"; hours not a number",IF($AA416&lt;=0,"; hours zero or less",IF(AND(ISNUMBER(Settings!$D$3),$AA416&gt;Settings!$D$3),"; over "&amp;Settings!$D$3&amp;" hours",""))))&amp;IF(NOT(ISNUMBER($U416)),"; no date",IF($U416&gt;TODAY(),"; date in the future",""))&amp;IF(AND($AE416&lt;&gt;"",ISNUMBER($U416)),IF(COUNTIFS($AE$2:$AE$1001,$AE416,$U$2:$U$1001,$U416,$Y$2:$Y$1001,$Y416)&gt;1,"; possible duplicate",""),""),3,300)))</f>
        <v/>
      </c>
      <c r="AE416" s="26">
        <f>IF(IFERROR(TRIM(INDEX($A416:$P416,MATCH(Settings!$B$11,$A$1:$P$1,0))&amp;""),"")&lt;&gt;"",LOWER(IFERROR(TRIM(INDEX($A416:$P416,MATCH(Settings!$B$11,$A$1:$P$1,0))&amp;""),"")),LOWER(IFERROR(TRIM(INDEX($A416:$P416,MATCH(Settings!$B$10,$A$1:$P$1,0))&amp;""),"")))</f>
        <v/>
      </c>
      <c r="AF416" s="26">
        <f>IF($AE416="","",IF(COUNTIF($AE$2:$AE416,$AE416)=1,MAX($AF$1:$AF415)+1,""))</f>
        <v/>
      </c>
      <c r="AG416" s="26">
        <f>IF(OR($AE416="",NOT(ISNUMBER($V416))),"",IF(COUNTIFS($AE$2:$AE416,$AE416,$V$2:$V416,$V416)=1,1,0))</f>
        <v/>
      </c>
      <c r="AH416" s="26">
        <f>IF(ISNUMBER($U416),$U416,0)</f>
        <v/>
      </c>
    </row>
    <row r="417">
      <c r="R417" s="27" t="n"/>
      <c r="S417" s="27" t="n"/>
      <c r="U417" s="21">
        <f>IF(ISNUMBER(IFERROR(IF(TRIM(INDEX($A417:$P417,MATCH(Settings!$B$9,$A$1:$P$1,0))&amp;"")="","",IF(ISNUMBER(INDEX($A417:$P417,MATCH(Settings!$B$9,$A$1:$P$1,0))),INT(INDEX($A417:$P417,MATCH(Settings!$B$9,$A$1:$P$1,0))),DATE(VALUE(LEFT(INDEX($A417:$P417,MATCH(Settings!$B$9,$A$1:$P$1,0)),4)),VALUE(MID(INDEX($A417:$P417,MATCH(Settings!$B$9,$A$1:$P$1,0)),6,2)),VALUE(MID(INDEX($A417:$P417,MATCH(Settings!$B$9,$A$1:$P$1,0)),9,2))))),"")),IFERROR(IF(TRIM(INDEX($A417:$P417,MATCH(Settings!$B$9,$A$1:$P$1,0))&amp;"")="","",IF(ISNUMBER(INDEX($A417:$P417,MATCH(Settings!$B$9,$A$1:$P$1,0))),INT(INDEX($A417:$P417,MATCH(Settings!$B$9,$A$1:$P$1,0))),DATE(VALUE(LEFT(INDEX($A417:$P417,MATCH(Settings!$B$9,$A$1:$P$1,0)),4)),VALUE(MID(INDEX($A417:$P417,MATCH(Settings!$B$9,$A$1:$P$1,0)),6,2)),VALUE(MID(INDEX($A417:$P417,MATCH(Settings!$B$9,$A$1:$P$1,0)),9,2))))),""),IFERROR(INT(IFERROR(IF(ISNUMBER(INDEX($A417:$P417,MATCH(Settings!$B$8,$A$1:$P$1,0))),INDEX($A417:$P417,MATCH(Settings!$B$8,$A$1:$P$1,0)),DATE(VALUE(LEFT(IFERROR(TRIM(INDEX($A417:$P417,MATCH(Settings!$B$8,$A$1:$P$1,0))&amp;""),""),4)),VALUE(MID(IFERROR(TRIM(INDEX($A417:$P417,MATCH(Settings!$B$8,$A$1:$P$1,0))&amp;""),""),6,2)),VALUE(MID(IFERROR(TRIM(INDEX($A417:$P417,MATCH(Settings!$B$8,$A$1:$P$1,0))&amp;""),""),9,2)))+TIME(VALUE(MID(IFERROR(TRIM(INDEX($A417:$P417,MATCH(Settings!$B$8,$A$1:$P$1,0))&amp;""),""),12,2)),VALUE(MID(IFERROR(TRIM(INDEX($A417:$P417,MATCH(Settings!$B$8,$A$1:$P$1,0))&amp;""),""),15,2)),VALUE(MID(IFERROR(TRIM(INDEX($A417:$P417,MATCH(Settings!$B$8,$A$1:$P$1,0))&amp;""),""),18,2)))),"")),""))</f>
        <v/>
      </c>
      <c r="V417" s="22">
        <f>IF(ISNUMBER($U417),DATE(YEAR($U417),MONTH($U417),1),"")</f>
        <v/>
      </c>
      <c r="W417" s="23">
        <f>IF(IFERROR(TRIM(INDEX($A417:$P417,MATCH(Settings!$B$10,$A$1:$P$1,0))&amp;""),"")&lt;&gt;"",IFERROR(TRIM(INDEX($A417:$P417,MATCH(Settings!$B$10,$A$1:$P$1,0))&amp;""),""),IFERROR(TRIM(INDEX($A417:$P417,MATCH(Settings!$B$11,$A$1:$P$1,0))&amp;""),""))</f>
        <v/>
      </c>
      <c r="X417" s="23">
        <f>IFERROR(TRIM(INDEX($A417:$P417,MATCH(Settings!$B$11,$A$1:$P$1,0))&amp;""),"")</f>
        <v/>
      </c>
      <c r="Y417" s="23">
        <f>IFERROR(TRIM(INDEX($A417:$P417,MATCH(Settings!$B$12,$A$1:$P$1,0))&amp;""),"")</f>
        <v/>
      </c>
      <c r="Z417" s="23">
        <f>IFERROR(TRIM(INDEX($A417:$P417,MATCH(Settings!$B$15,$A$1:$P$1,0))&amp;""),"")</f>
        <v/>
      </c>
      <c r="AA417" s="24">
        <f>IFERROR(IF(TRIM(INDEX($A417:$P417,MATCH(Settings!$B$13,$A$1:$P$1,0))&amp;"")="","",VALUE(TRIM(INDEX($A417:$P417,MATCH(Settings!$B$13,$A$1:$P$1,0))&amp;""))),"")</f>
        <v/>
      </c>
      <c r="AB417" s="24">
        <f>IF(NOT(ISNUMBER($AA417)),"",IF(TRIM($R417&amp;"")="Yes",$AA417,0))</f>
        <v/>
      </c>
      <c r="AC417" s="25">
        <f>IF(OR(NOT(ISNUMBER($AB417)),NOT(ISNUMBER(Settings!$D$2))),"",$AB417*Settings!$D$2)</f>
        <v/>
      </c>
      <c r="AD417" s="23">
        <f>IF(AND($AE417="",IFERROR(TRIM(INDEX($A417:$P417,MATCH(Settings!$B$13,$A$1:$P$1,0))&amp;""),"")=""),"",IF((IF($AE417="","; no name or email","")&amp;IF(IFERROR(TRIM(INDEX($A417:$P417,MATCH(Settings!$B$13,$A$1:$P$1,0))&amp;""),"")="","; no hours",IF(NOT(ISNUMBER($AA417)),"; hours not a number",IF($AA417&lt;=0,"; hours zero or less",IF(AND(ISNUMBER(Settings!$D$3),$AA417&gt;Settings!$D$3),"; over "&amp;Settings!$D$3&amp;" hours",""))))&amp;IF(NOT(ISNUMBER($U417)),"; no date",IF($U417&gt;TODAY(),"; date in the future",""))&amp;IF(AND($AE417&lt;&gt;"",ISNUMBER($U417)),IF(COUNTIFS($AE$2:$AE$1001,$AE417,$U$2:$U$1001,$U417,$Y$2:$Y$1001,$Y417)&gt;1,"; possible duplicate",""),""))="","OK",MID(IF($AE417="","; no name or email","")&amp;IF(IFERROR(TRIM(INDEX($A417:$P417,MATCH(Settings!$B$13,$A$1:$P$1,0))&amp;""),"")="","; no hours",IF(NOT(ISNUMBER($AA417)),"; hours not a number",IF($AA417&lt;=0,"; hours zero or less",IF(AND(ISNUMBER(Settings!$D$3),$AA417&gt;Settings!$D$3),"; over "&amp;Settings!$D$3&amp;" hours",""))))&amp;IF(NOT(ISNUMBER($U417)),"; no date",IF($U417&gt;TODAY(),"; date in the future",""))&amp;IF(AND($AE417&lt;&gt;"",ISNUMBER($U417)),IF(COUNTIFS($AE$2:$AE$1001,$AE417,$U$2:$U$1001,$U417,$Y$2:$Y$1001,$Y417)&gt;1,"; possible duplicate",""),""),3,300)))</f>
        <v/>
      </c>
      <c r="AE417" s="26">
        <f>IF(IFERROR(TRIM(INDEX($A417:$P417,MATCH(Settings!$B$11,$A$1:$P$1,0))&amp;""),"")&lt;&gt;"",LOWER(IFERROR(TRIM(INDEX($A417:$P417,MATCH(Settings!$B$11,$A$1:$P$1,0))&amp;""),"")),LOWER(IFERROR(TRIM(INDEX($A417:$P417,MATCH(Settings!$B$10,$A$1:$P$1,0))&amp;""),"")))</f>
        <v/>
      </c>
      <c r="AF417" s="26">
        <f>IF($AE417="","",IF(COUNTIF($AE$2:$AE417,$AE417)=1,MAX($AF$1:$AF416)+1,""))</f>
        <v/>
      </c>
      <c r="AG417" s="26">
        <f>IF(OR($AE417="",NOT(ISNUMBER($V417))),"",IF(COUNTIFS($AE$2:$AE417,$AE417,$V$2:$V417,$V417)=1,1,0))</f>
        <v/>
      </c>
      <c r="AH417" s="26">
        <f>IF(ISNUMBER($U417),$U417,0)</f>
        <v/>
      </c>
    </row>
    <row r="418">
      <c r="R418" s="27" t="n"/>
      <c r="S418" s="27" t="n"/>
      <c r="U418" s="21">
        <f>IF(ISNUMBER(IFERROR(IF(TRIM(INDEX($A418:$P418,MATCH(Settings!$B$9,$A$1:$P$1,0))&amp;"")="","",IF(ISNUMBER(INDEX($A418:$P418,MATCH(Settings!$B$9,$A$1:$P$1,0))),INT(INDEX($A418:$P418,MATCH(Settings!$B$9,$A$1:$P$1,0))),DATE(VALUE(LEFT(INDEX($A418:$P418,MATCH(Settings!$B$9,$A$1:$P$1,0)),4)),VALUE(MID(INDEX($A418:$P418,MATCH(Settings!$B$9,$A$1:$P$1,0)),6,2)),VALUE(MID(INDEX($A418:$P418,MATCH(Settings!$B$9,$A$1:$P$1,0)),9,2))))),"")),IFERROR(IF(TRIM(INDEX($A418:$P418,MATCH(Settings!$B$9,$A$1:$P$1,0))&amp;"")="","",IF(ISNUMBER(INDEX($A418:$P418,MATCH(Settings!$B$9,$A$1:$P$1,0))),INT(INDEX($A418:$P418,MATCH(Settings!$B$9,$A$1:$P$1,0))),DATE(VALUE(LEFT(INDEX($A418:$P418,MATCH(Settings!$B$9,$A$1:$P$1,0)),4)),VALUE(MID(INDEX($A418:$P418,MATCH(Settings!$B$9,$A$1:$P$1,0)),6,2)),VALUE(MID(INDEX($A418:$P418,MATCH(Settings!$B$9,$A$1:$P$1,0)),9,2))))),""),IFERROR(INT(IFERROR(IF(ISNUMBER(INDEX($A418:$P418,MATCH(Settings!$B$8,$A$1:$P$1,0))),INDEX($A418:$P418,MATCH(Settings!$B$8,$A$1:$P$1,0)),DATE(VALUE(LEFT(IFERROR(TRIM(INDEX($A418:$P418,MATCH(Settings!$B$8,$A$1:$P$1,0))&amp;""),""),4)),VALUE(MID(IFERROR(TRIM(INDEX($A418:$P418,MATCH(Settings!$B$8,$A$1:$P$1,0))&amp;""),""),6,2)),VALUE(MID(IFERROR(TRIM(INDEX($A418:$P418,MATCH(Settings!$B$8,$A$1:$P$1,0))&amp;""),""),9,2)))+TIME(VALUE(MID(IFERROR(TRIM(INDEX($A418:$P418,MATCH(Settings!$B$8,$A$1:$P$1,0))&amp;""),""),12,2)),VALUE(MID(IFERROR(TRIM(INDEX($A418:$P418,MATCH(Settings!$B$8,$A$1:$P$1,0))&amp;""),""),15,2)),VALUE(MID(IFERROR(TRIM(INDEX($A418:$P418,MATCH(Settings!$B$8,$A$1:$P$1,0))&amp;""),""),18,2)))),"")),""))</f>
        <v/>
      </c>
      <c r="V418" s="22">
        <f>IF(ISNUMBER($U418),DATE(YEAR($U418),MONTH($U418),1),"")</f>
        <v/>
      </c>
      <c r="W418" s="23">
        <f>IF(IFERROR(TRIM(INDEX($A418:$P418,MATCH(Settings!$B$10,$A$1:$P$1,0))&amp;""),"")&lt;&gt;"",IFERROR(TRIM(INDEX($A418:$P418,MATCH(Settings!$B$10,$A$1:$P$1,0))&amp;""),""),IFERROR(TRIM(INDEX($A418:$P418,MATCH(Settings!$B$11,$A$1:$P$1,0))&amp;""),""))</f>
        <v/>
      </c>
      <c r="X418" s="23">
        <f>IFERROR(TRIM(INDEX($A418:$P418,MATCH(Settings!$B$11,$A$1:$P$1,0))&amp;""),"")</f>
        <v/>
      </c>
      <c r="Y418" s="23">
        <f>IFERROR(TRIM(INDEX($A418:$P418,MATCH(Settings!$B$12,$A$1:$P$1,0))&amp;""),"")</f>
        <v/>
      </c>
      <c r="Z418" s="23">
        <f>IFERROR(TRIM(INDEX($A418:$P418,MATCH(Settings!$B$15,$A$1:$P$1,0))&amp;""),"")</f>
        <v/>
      </c>
      <c r="AA418" s="24">
        <f>IFERROR(IF(TRIM(INDEX($A418:$P418,MATCH(Settings!$B$13,$A$1:$P$1,0))&amp;"")="","",VALUE(TRIM(INDEX($A418:$P418,MATCH(Settings!$B$13,$A$1:$P$1,0))&amp;""))),"")</f>
        <v/>
      </c>
      <c r="AB418" s="24">
        <f>IF(NOT(ISNUMBER($AA418)),"",IF(TRIM($R418&amp;"")="Yes",$AA418,0))</f>
        <v/>
      </c>
      <c r="AC418" s="25">
        <f>IF(OR(NOT(ISNUMBER($AB418)),NOT(ISNUMBER(Settings!$D$2))),"",$AB418*Settings!$D$2)</f>
        <v/>
      </c>
      <c r="AD418" s="23">
        <f>IF(AND($AE418="",IFERROR(TRIM(INDEX($A418:$P418,MATCH(Settings!$B$13,$A$1:$P$1,0))&amp;""),"")=""),"",IF((IF($AE418="","; no name or email","")&amp;IF(IFERROR(TRIM(INDEX($A418:$P418,MATCH(Settings!$B$13,$A$1:$P$1,0))&amp;""),"")="","; no hours",IF(NOT(ISNUMBER($AA418)),"; hours not a number",IF($AA418&lt;=0,"; hours zero or less",IF(AND(ISNUMBER(Settings!$D$3),$AA418&gt;Settings!$D$3),"; over "&amp;Settings!$D$3&amp;" hours",""))))&amp;IF(NOT(ISNUMBER($U418)),"; no date",IF($U418&gt;TODAY(),"; date in the future",""))&amp;IF(AND($AE418&lt;&gt;"",ISNUMBER($U418)),IF(COUNTIFS($AE$2:$AE$1001,$AE418,$U$2:$U$1001,$U418,$Y$2:$Y$1001,$Y418)&gt;1,"; possible duplicate",""),""))="","OK",MID(IF($AE418="","; no name or email","")&amp;IF(IFERROR(TRIM(INDEX($A418:$P418,MATCH(Settings!$B$13,$A$1:$P$1,0))&amp;""),"")="","; no hours",IF(NOT(ISNUMBER($AA418)),"; hours not a number",IF($AA418&lt;=0,"; hours zero or less",IF(AND(ISNUMBER(Settings!$D$3),$AA418&gt;Settings!$D$3),"; over "&amp;Settings!$D$3&amp;" hours",""))))&amp;IF(NOT(ISNUMBER($U418)),"; no date",IF($U418&gt;TODAY(),"; date in the future",""))&amp;IF(AND($AE418&lt;&gt;"",ISNUMBER($U418)),IF(COUNTIFS($AE$2:$AE$1001,$AE418,$U$2:$U$1001,$U418,$Y$2:$Y$1001,$Y418)&gt;1,"; possible duplicate",""),""),3,300)))</f>
        <v/>
      </c>
      <c r="AE418" s="26">
        <f>IF(IFERROR(TRIM(INDEX($A418:$P418,MATCH(Settings!$B$11,$A$1:$P$1,0))&amp;""),"")&lt;&gt;"",LOWER(IFERROR(TRIM(INDEX($A418:$P418,MATCH(Settings!$B$11,$A$1:$P$1,0))&amp;""),"")),LOWER(IFERROR(TRIM(INDEX($A418:$P418,MATCH(Settings!$B$10,$A$1:$P$1,0))&amp;""),"")))</f>
        <v/>
      </c>
      <c r="AF418" s="26">
        <f>IF($AE418="","",IF(COUNTIF($AE$2:$AE418,$AE418)=1,MAX($AF$1:$AF417)+1,""))</f>
        <v/>
      </c>
      <c r="AG418" s="26">
        <f>IF(OR($AE418="",NOT(ISNUMBER($V418))),"",IF(COUNTIFS($AE$2:$AE418,$AE418,$V$2:$V418,$V418)=1,1,0))</f>
        <v/>
      </c>
      <c r="AH418" s="26">
        <f>IF(ISNUMBER($U418),$U418,0)</f>
        <v/>
      </c>
    </row>
    <row r="419">
      <c r="R419" s="27" t="n"/>
      <c r="S419" s="27" t="n"/>
      <c r="U419" s="21">
        <f>IF(ISNUMBER(IFERROR(IF(TRIM(INDEX($A419:$P419,MATCH(Settings!$B$9,$A$1:$P$1,0))&amp;"")="","",IF(ISNUMBER(INDEX($A419:$P419,MATCH(Settings!$B$9,$A$1:$P$1,0))),INT(INDEX($A419:$P419,MATCH(Settings!$B$9,$A$1:$P$1,0))),DATE(VALUE(LEFT(INDEX($A419:$P419,MATCH(Settings!$B$9,$A$1:$P$1,0)),4)),VALUE(MID(INDEX($A419:$P419,MATCH(Settings!$B$9,$A$1:$P$1,0)),6,2)),VALUE(MID(INDEX($A419:$P419,MATCH(Settings!$B$9,$A$1:$P$1,0)),9,2))))),"")),IFERROR(IF(TRIM(INDEX($A419:$P419,MATCH(Settings!$B$9,$A$1:$P$1,0))&amp;"")="","",IF(ISNUMBER(INDEX($A419:$P419,MATCH(Settings!$B$9,$A$1:$P$1,0))),INT(INDEX($A419:$P419,MATCH(Settings!$B$9,$A$1:$P$1,0))),DATE(VALUE(LEFT(INDEX($A419:$P419,MATCH(Settings!$B$9,$A$1:$P$1,0)),4)),VALUE(MID(INDEX($A419:$P419,MATCH(Settings!$B$9,$A$1:$P$1,0)),6,2)),VALUE(MID(INDEX($A419:$P419,MATCH(Settings!$B$9,$A$1:$P$1,0)),9,2))))),""),IFERROR(INT(IFERROR(IF(ISNUMBER(INDEX($A419:$P419,MATCH(Settings!$B$8,$A$1:$P$1,0))),INDEX($A419:$P419,MATCH(Settings!$B$8,$A$1:$P$1,0)),DATE(VALUE(LEFT(IFERROR(TRIM(INDEX($A419:$P419,MATCH(Settings!$B$8,$A$1:$P$1,0))&amp;""),""),4)),VALUE(MID(IFERROR(TRIM(INDEX($A419:$P419,MATCH(Settings!$B$8,$A$1:$P$1,0))&amp;""),""),6,2)),VALUE(MID(IFERROR(TRIM(INDEX($A419:$P419,MATCH(Settings!$B$8,$A$1:$P$1,0))&amp;""),""),9,2)))+TIME(VALUE(MID(IFERROR(TRIM(INDEX($A419:$P419,MATCH(Settings!$B$8,$A$1:$P$1,0))&amp;""),""),12,2)),VALUE(MID(IFERROR(TRIM(INDEX($A419:$P419,MATCH(Settings!$B$8,$A$1:$P$1,0))&amp;""),""),15,2)),VALUE(MID(IFERROR(TRIM(INDEX($A419:$P419,MATCH(Settings!$B$8,$A$1:$P$1,0))&amp;""),""),18,2)))),"")),""))</f>
        <v/>
      </c>
      <c r="V419" s="22">
        <f>IF(ISNUMBER($U419),DATE(YEAR($U419),MONTH($U419),1),"")</f>
        <v/>
      </c>
      <c r="W419" s="23">
        <f>IF(IFERROR(TRIM(INDEX($A419:$P419,MATCH(Settings!$B$10,$A$1:$P$1,0))&amp;""),"")&lt;&gt;"",IFERROR(TRIM(INDEX($A419:$P419,MATCH(Settings!$B$10,$A$1:$P$1,0))&amp;""),""),IFERROR(TRIM(INDEX($A419:$P419,MATCH(Settings!$B$11,$A$1:$P$1,0))&amp;""),""))</f>
        <v/>
      </c>
      <c r="X419" s="23">
        <f>IFERROR(TRIM(INDEX($A419:$P419,MATCH(Settings!$B$11,$A$1:$P$1,0))&amp;""),"")</f>
        <v/>
      </c>
      <c r="Y419" s="23">
        <f>IFERROR(TRIM(INDEX($A419:$P419,MATCH(Settings!$B$12,$A$1:$P$1,0))&amp;""),"")</f>
        <v/>
      </c>
      <c r="Z419" s="23">
        <f>IFERROR(TRIM(INDEX($A419:$P419,MATCH(Settings!$B$15,$A$1:$P$1,0))&amp;""),"")</f>
        <v/>
      </c>
      <c r="AA419" s="24">
        <f>IFERROR(IF(TRIM(INDEX($A419:$P419,MATCH(Settings!$B$13,$A$1:$P$1,0))&amp;"")="","",VALUE(TRIM(INDEX($A419:$P419,MATCH(Settings!$B$13,$A$1:$P$1,0))&amp;""))),"")</f>
        <v/>
      </c>
      <c r="AB419" s="24">
        <f>IF(NOT(ISNUMBER($AA419)),"",IF(TRIM($R419&amp;"")="Yes",$AA419,0))</f>
        <v/>
      </c>
      <c r="AC419" s="25">
        <f>IF(OR(NOT(ISNUMBER($AB419)),NOT(ISNUMBER(Settings!$D$2))),"",$AB419*Settings!$D$2)</f>
        <v/>
      </c>
      <c r="AD419" s="23">
        <f>IF(AND($AE419="",IFERROR(TRIM(INDEX($A419:$P419,MATCH(Settings!$B$13,$A$1:$P$1,0))&amp;""),"")=""),"",IF((IF($AE419="","; no name or email","")&amp;IF(IFERROR(TRIM(INDEX($A419:$P419,MATCH(Settings!$B$13,$A$1:$P$1,0))&amp;""),"")="","; no hours",IF(NOT(ISNUMBER($AA419)),"; hours not a number",IF($AA419&lt;=0,"; hours zero or less",IF(AND(ISNUMBER(Settings!$D$3),$AA419&gt;Settings!$D$3),"; over "&amp;Settings!$D$3&amp;" hours",""))))&amp;IF(NOT(ISNUMBER($U419)),"; no date",IF($U419&gt;TODAY(),"; date in the future",""))&amp;IF(AND($AE419&lt;&gt;"",ISNUMBER($U419)),IF(COUNTIFS($AE$2:$AE$1001,$AE419,$U$2:$U$1001,$U419,$Y$2:$Y$1001,$Y419)&gt;1,"; possible duplicate",""),""))="","OK",MID(IF($AE419="","; no name or email","")&amp;IF(IFERROR(TRIM(INDEX($A419:$P419,MATCH(Settings!$B$13,$A$1:$P$1,0))&amp;""),"")="","; no hours",IF(NOT(ISNUMBER($AA419)),"; hours not a number",IF($AA419&lt;=0,"; hours zero or less",IF(AND(ISNUMBER(Settings!$D$3),$AA419&gt;Settings!$D$3),"; over "&amp;Settings!$D$3&amp;" hours",""))))&amp;IF(NOT(ISNUMBER($U419)),"; no date",IF($U419&gt;TODAY(),"; date in the future",""))&amp;IF(AND($AE419&lt;&gt;"",ISNUMBER($U419)),IF(COUNTIFS($AE$2:$AE$1001,$AE419,$U$2:$U$1001,$U419,$Y$2:$Y$1001,$Y419)&gt;1,"; possible duplicate",""),""),3,300)))</f>
        <v/>
      </c>
      <c r="AE419" s="26">
        <f>IF(IFERROR(TRIM(INDEX($A419:$P419,MATCH(Settings!$B$11,$A$1:$P$1,0))&amp;""),"")&lt;&gt;"",LOWER(IFERROR(TRIM(INDEX($A419:$P419,MATCH(Settings!$B$11,$A$1:$P$1,0))&amp;""),"")),LOWER(IFERROR(TRIM(INDEX($A419:$P419,MATCH(Settings!$B$10,$A$1:$P$1,0))&amp;""),"")))</f>
        <v/>
      </c>
      <c r="AF419" s="26">
        <f>IF($AE419="","",IF(COUNTIF($AE$2:$AE419,$AE419)=1,MAX($AF$1:$AF418)+1,""))</f>
        <v/>
      </c>
      <c r="AG419" s="26">
        <f>IF(OR($AE419="",NOT(ISNUMBER($V419))),"",IF(COUNTIFS($AE$2:$AE419,$AE419,$V$2:$V419,$V419)=1,1,0))</f>
        <v/>
      </c>
      <c r="AH419" s="26">
        <f>IF(ISNUMBER($U419),$U419,0)</f>
        <v/>
      </c>
    </row>
    <row r="420">
      <c r="R420" s="27" t="n"/>
      <c r="S420" s="27" t="n"/>
      <c r="U420" s="21">
        <f>IF(ISNUMBER(IFERROR(IF(TRIM(INDEX($A420:$P420,MATCH(Settings!$B$9,$A$1:$P$1,0))&amp;"")="","",IF(ISNUMBER(INDEX($A420:$P420,MATCH(Settings!$B$9,$A$1:$P$1,0))),INT(INDEX($A420:$P420,MATCH(Settings!$B$9,$A$1:$P$1,0))),DATE(VALUE(LEFT(INDEX($A420:$P420,MATCH(Settings!$B$9,$A$1:$P$1,0)),4)),VALUE(MID(INDEX($A420:$P420,MATCH(Settings!$B$9,$A$1:$P$1,0)),6,2)),VALUE(MID(INDEX($A420:$P420,MATCH(Settings!$B$9,$A$1:$P$1,0)),9,2))))),"")),IFERROR(IF(TRIM(INDEX($A420:$P420,MATCH(Settings!$B$9,$A$1:$P$1,0))&amp;"")="","",IF(ISNUMBER(INDEX($A420:$P420,MATCH(Settings!$B$9,$A$1:$P$1,0))),INT(INDEX($A420:$P420,MATCH(Settings!$B$9,$A$1:$P$1,0))),DATE(VALUE(LEFT(INDEX($A420:$P420,MATCH(Settings!$B$9,$A$1:$P$1,0)),4)),VALUE(MID(INDEX($A420:$P420,MATCH(Settings!$B$9,$A$1:$P$1,0)),6,2)),VALUE(MID(INDEX($A420:$P420,MATCH(Settings!$B$9,$A$1:$P$1,0)),9,2))))),""),IFERROR(INT(IFERROR(IF(ISNUMBER(INDEX($A420:$P420,MATCH(Settings!$B$8,$A$1:$P$1,0))),INDEX($A420:$P420,MATCH(Settings!$B$8,$A$1:$P$1,0)),DATE(VALUE(LEFT(IFERROR(TRIM(INDEX($A420:$P420,MATCH(Settings!$B$8,$A$1:$P$1,0))&amp;""),""),4)),VALUE(MID(IFERROR(TRIM(INDEX($A420:$P420,MATCH(Settings!$B$8,$A$1:$P$1,0))&amp;""),""),6,2)),VALUE(MID(IFERROR(TRIM(INDEX($A420:$P420,MATCH(Settings!$B$8,$A$1:$P$1,0))&amp;""),""),9,2)))+TIME(VALUE(MID(IFERROR(TRIM(INDEX($A420:$P420,MATCH(Settings!$B$8,$A$1:$P$1,0))&amp;""),""),12,2)),VALUE(MID(IFERROR(TRIM(INDEX($A420:$P420,MATCH(Settings!$B$8,$A$1:$P$1,0))&amp;""),""),15,2)),VALUE(MID(IFERROR(TRIM(INDEX($A420:$P420,MATCH(Settings!$B$8,$A$1:$P$1,0))&amp;""),""),18,2)))),"")),""))</f>
        <v/>
      </c>
      <c r="V420" s="22">
        <f>IF(ISNUMBER($U420),DATE(YEAR($U420),MONTH($U420),1),"")</f>
        <v/>
      </c>
      <c r="W420" s="23">
        <f>IF(IFERROR(TRIM(INDEX($A420:$P420,MATCH(Settings!$B$10,$A$1:$P$1,0))&amp;""),"")&lt;&gt;"",IFERROR(TRIM(INDEX($A420:$P420,MATCH(Settings!$B$10,$A$1:$P$1,0))&amp;""),""),IFERROR(TRIM(INDEX($A420:$P420,MATCH(Settings!$B$11,$A$1:$P$1,0))&amp;""),""))</f>
        <v/>
      </c>
      <c r="X420" s="23">
        <f>IFERROR(TRIM(INDEX($A420:$P420,MATCH(Settings!$B$11,$A$1:$P$1,0))&amp;""),"")</f>
        <v/>
      </c>
      <c r="Y420" s="23">
        <f>IFERROR(TRIM(INDEX($A420:$P420,MATCH(Settings!$B$12,$A$1:$P$1,0))&amp;""),"")</f>
        <v/>
      </c>
      <c r="Z420" s="23">
        <f>IFERROR(TRIM(INDEX($A420:$P420,MATCH(Settings!$B$15,$A$1:$P$1,0))&amp;""),"")</f>
        <v/>
      </c>
      <c r="AA420" s="24">
        <f>IFERROR(IF(TRIM(INDEX($A420:$P420,MATCH(Settings!$B$13,$A$1:$P$1,0))&amp;"")="","",VALUE(TRIM(INDEX($A420:$P420,MATCH(Settings!$B$13,$A$1:$P$1,0))&amp;""))),"")</f>
        <v/>
      </c>
      <c r="AB420" s="24">
        <f>IF(NOT(ISNUMBER($AA420)),"",IF(TRIM($R420&amp;"")="Yes",$AA420,0))</f>
        <v/>
      </c>
      <c r="AC420" s="25">
        <f>IF(OR(NOT(ISNUMBER($AB420)),NOT(ISNUMBER(Settings!$D$2))),"",$AB420*Settings!$D$2)</f>
        <v/>
      </c>
      <c r="AD420" s="23">
        <f>IF(AND($AE420="",IFERROR(TRIM(INDEX($A420:$P420,MATCH(Settings!$B$13,$A$1:$P$1,0))&amp;""),"")=""),"",IF((IF($AE420="","; no name or email","")&amp;IF(IFERROR(TRIM(INDEX($A420:$P420,MATCH(Settings!$B$13,$A$1:$P$1,0))&amp;""),"")="","; no hours",IF(NOT(ISNUMBER($AA420)),"; hours not a number",IF($AA420&lt;=0,"; hours zero or less",IF(AND(ISNUMBER(Settings!$D$3),$AA420&gt;Settings!$D$3),"; over "&amp;Settings!$D$3&amp;" hours",""))))&amp;IF(NOT(ISNUMBER($U420)),"; no date",IF($U420&gt;TODAY(),"; date in the future",""))&amp;IF(AND($AE420&lt;&gt;"",ISNUMBER($U420)),IF(COUNTIFS($AE$2:$AE$1001,$AE420,$U$2:$U$1001,$U420,$Y$2:$Y$1001,$Y420)&gt;1,"; possible duplicate",""),""))="","OK",MID(IF($AE420="","; no name or email","")&amp;IF(IFERROR(TRIM(INDEX($A420:$P420,MATCH(Settings!$B$13,$A$1:$P$1,0))&amp;""),"")="","; no hours",IF(NOT(ISNUMBER($AA420)),"; hours not a number",IF($AA420&lt;=0,"; hours zero or less",IF(AND(ISNUMBER(Settings!$D$3),$AA420&gt;Settings!$D$3),"; over "&amp;Settings!$D$3&amp;" hours",""))))&amp;IF(NOT(ISNUMBER($U420)),"; no date",IF($U420&gt;TODAY(),"; date in the future",""))&amp;IF(AND($AE420&lt;&gt;"",ISNUMBER($U420)),IF(COUNTIFS($AE$2:$AE$1001,$AE420,$U$2:$U$1001,$U420,$Y$2:$Y$1001,$Y420)&gt;1,"; possible duplicate",""),""),3,300)))</f>
        <v/>
      </c>
      <c r="AE420" s="26">
        <f>IF(IFERROR(TRIM(INDEX($A420:$P420,MATCH(Settings!$B$11,$A$1:$P$1,0))&amp;""),"")&lt;&gt;"",LOWER(IFERROR(TRIM(INDEX($A420:$P420,MATCH(Settings!$B$11,$A$1:$P$1,0))&amp;""),"")),LOWER(IFERROR(TRIM(INDEX($A420:$P420,MATCH(Settings!$B$10,$A$1:$P$1,0))&amp;""),"")))</f>
        <v/>
      </c>
      <c r="AF420" s="26">
        <f>IF($AE420="","",IF(COUNTIF($AE$2:$AE420,$AE420)=1,MAX($AF$1:$AF419)+1,""))</f>
        <v/>
      </c>
      <c r="AG420" s="26">
        <f>IF(OR($AE420="",NOT(ISNUMBER($V420))),"",IF(COUNTIFS($AE$2:$AE420,$AE420,$V$2:$V420,$V420)=1,1,0))</f>
        <v/>
      </c>
      <c r="AH420" s="26">
        <f>IF(ISNUMBER($U420),$U420,0)</f>
        <v/>
      </c>
    </row>
    <row r="421">
      <c r="R421" s="27" t="n"/>
      <c r="S421" s="27" t="n"/>
      <c r="U421" s="21">
        <f>IF(ISNUMBER(IFERROR(IF(TRIM(INDEX($A421:$P421,MATCH(Settings!$B$9,$A$1:$P$1,0))&amp;"")="","",IF(ISNUMBER(INDEX($A421:$P421,MATCH(Settings!$B$9,$A$1:$P$1,0))),INT(INDEX($A421:$P421,MATCH(Settings!$B$9,$A$1:$P$1,0))),DATE(VALUE(LEFT(INDEX($A421:$P421,MATCH(Settings!$B$9,$A$1:$P$1,0)),4)),VALUE(MID(INDEX($A421:$P421,MATCH(Settings!$B$9,$A$1:$P$1,0)),6,2)),VALUE(MID(INDEX($A421:$P421,MATCH(Settings!$B$9,$A$1:$P$1,0)),9,2))))),"")),IFERROR(IF(TRIM(INDEX($A421:$P421,MATCH(Settings!$B$9,$A$1:$P$1,0))&amp;"")="","",IF(ISNUMBER(INDEX($A421:$P421,MATCH(Settings!$B$9,$A$1:$P$1,0))),INT(INDEX($A421:$P421,MATCH(Settings!$B$9,$A$1:$P$1,0))),DATE(VALUE(LEFT(INDEX($A421:$P421,MATCH(Settings!$B$9,$A$1:$P$1,0)),4)),VALUE(MID(INDEX($A421:$P421,MATCH(Settings!$B$9,$A$1:$P$1,0)),6,2)),VALUE(MID(INDEX($A421:$P421,MATCH(Settings!$B$9,$A$1:$P$1,0)),9,2))))),""),IFERROR(INT(IFERROR(IF(ISNUMBER(INDEX($A421:$P421,MATCH(Settings!$B$8,$A$1:$P$1,0))),INDEX($A421:$P421,MATCH(Settings!$B$8,$A$1:$P$1,0)),DATE(VALUE(LEFT(IFERROR(TRIM(INDEX($A421:$P421,MATCH(Settings!$B$8,$A$1:$P$1,0))&amp;""),""),4)),VALUE(MID(IFERROR(TRIM(INDEX($A421:$P421,MATCH(Settings!$B$8,$A$1:$P$1,0))&amp;""),""),6,2)),VALUE(MID(IFERROR(TRIM(INDEX($A421:$P421,MATCH(Settings!$B$8,$A$1:$P$1,0))&amp;""),""),9,2)))+TIME(VALUE(MID(IFERROR(TRIM(INDEX($A421:$P421,MATCH(Settings!$B$8,$A$1:$P$1,0))&amp;""),""),12,2)),VALUE(MID(IFERROR(TRIM(INDEX($A421:$P421,MATCH(Settings!$B$8,$A$1:$P$1,0))&amp;""),""),15,2)),VALUE(MID(IFERROR(TRIM(INDEX($A421:$P421,MATCH(Settings!$B$8,$A$1:$P$1,0))&amp;""),""),18,2)))),"")),""))</f>
        <v/>
      </c>
      <c r="V421" s="22">
        <f>IF(ISNUMBER($U421),DATE(YEAR($U421),MONTH($U421),1),"")</f>
        <v/>
      </c>
      <c r="W421" s="23">
        <f>IF(IFERROR(TRIM(INDEX($A421:$P421,MATCH(Settings!$B$10,$A$1:$P$1,0))&amp;""),"")&lt;&gt;"",IFERROR(TRIM(INDEX($A421:$P421,MATCH(Settings!$B$10,$A$1:$P$1,0))&amp;""),""),IFERROR(TRIM(INDEX($A421:$P421,MATCH(Settings!$B$11,$A$1:$P$1,0))&amp;""),""))</f>
        <v/>
      </c>
      <c r="X421" s="23">
        <f>IFERROR(TRIM(INDEX($A421:$P421,MATCH(Settings!$B$11,$A$1:$P$1,0))&amp;""),"")</f>
        <v/>
      </c>
      <c r="Y421" s="23">
        <f>IFERROR(TRIM(INDEX($A421:$P421,MATCH(Settings!$B$12,$A$1:$P$1,0))&amp;""),"")</f>
        <v/>
      </c>
      <c r="Z421" s="23">
        <f>IFERROR(TRIM(INDEX($A421:$P421,MATCH(Settings!$B$15,$A$1:$P$1,0))&amp;""),"")</f>
        <v/>
      </c>
      <c r="AA421" s="24">
        <f>IFERROR(IF(TRIM(INDEX($A421:$P421,MATCH(Settings!$B$13,$A$1:$P$1,0))&amp;"")="","",VALUE(TRIM(INDEX($A421:$P421,MATCH(Settings!$B$13,$A$1:$P$1,0))&amp;""))),"")</f>
        <v/>
      </c>
      <c r="AB421" s="24">
        <f>IF(NOT(ISNUMBER($AA421)),"",IF(TRIM($R421&amp;"")="Yes",$AA421,0))</f>
        <v/>
      </c>
      <c r="AC421" s="25">
        <f>IF(OR(NOT(ISNUMBER($AB421)),NOT(ISNUMBER(Settings!$D$2))),"",$AB421*Settings!$D$2)</f>
        <v/>
      </c>
      <c r="AD421" s="23">
        <f>IF(AND($AE421="",IFERROR(TRIM(INDEX($A421:$P421,MATCH(Settings!$B$13,$A$1:$P$1,0))&amp;""),"")=""),"",IF((IF($AE421="","; no name or email","")&amp;IF(IFERROR(TRIM(INDEX($A421:$P421,MATCH(Settings!$B$13,$A$1:$P$1,0))&amp;""),"")="","; no hours",IF(NOT(ISNUMBER($AA421)),"; hours not a number",IF($AA421&lt;=0,"; hours zero or less",IF(AND(ISNUMBER(Settings!$D$3),$AA421&gt;Settings!$D$3),"; over "&amp;Settings!$D$3&amp;" hours",""))))&amp;IF(NOT(ISNUMBER($U421)),"; no date",IF($U421&gt;TODAY(),"; date in the future",""))&amp;IF(AND($AE421&lt;&gt;"",ISNUMBER($U421)),IF(COUNTIFS($AE$2:$AE$1001,$AE421,$U$2:$U$1001,$U421,$Y$2:$Y$1001,$Y421)&gt;1,"; possible duplicate",""),""))="","OK",MID(IF($AE421="","; no name or email","")&amp;IF(IFERROR(TRIM(INDEX($A421:$P421,MATCH(Settings!$B$13,$A$1:$P$1,0))&amp;""),"")="","; no hours",IF(NOT(ISNUMBER($AA421)),"; hours not a number",IF($AA421&lt;=0,"; hours zero or less",IF(AND(ISNUMBER(Settings!$D$3),$AA421&gt;Settings!$D$3),"; over "&amp;Settings!$D$3&amp;" hours",""))))&amp;IF(NOT(ISNUMBER($U421)),"; no date",IF($U421&gt;TODAY(),"; date in the future",""))&amp;IF(AND($AE421&lt;&gt;"",ISNUMBER($U421)),IF(COUNTIFS($AE$2:$AE$1001,$AE421,$U$2:$U$1001,$U421,$Y$2:$Y$1001,$Y421)&gt;1,"; possible duplicate",""),""),3,300)))</f>
        <v/>
      </c>
      <c r="AE421" s="26">
        <f>IF(IFERROR(TRIM(INDEX($A421:$P421,MATCH(Settings!$B$11,$A$1:$P$1,0))&amp;""),"")&lt;&gt;"",LOWER(IFERROR(TRIM(INDEX($A421:$P421,MATCH(Settings!$B$11,$A$1:$P$1,0))&amp;""),"")),LOWER(IFERROR(TRIM(INDEX($A421:$P421,MATCH(Settings!$B$10,$A$1:$P$1,0))&amp;""),"")))</f>
        <v/>
      </c>
      <c r="AF421" s="26">
        <f>IF($AE421="","",IF(COUNTIF($AE$2:$AE421,$AE421)=1,MAX($AF$1:$AF420)+1,""))</f>
        <v/>
      </c>
      <c r="AG421" s="26">
        <f>IF(OR($AE421="",NOT(ISNUMBER($V421))),"",IF(COUNTIFS($AE$2:$AE421,$AE421,$V$2:$V421,$V421)=1,1,0))</f>
        <v/>
      </c>
      <c r="AH421" s="26">
        <f>IF(ISNUMBER($U421),$U421,0)</f>
        <v/>
      </c>
    </row>
    <row r="422">
      <c r="R422" s="27" t="n"/>
      <c r="S422" s="27" t="n"/>
      <c r="U422" s="21">
        <f>IF(ISNUMBER(IFERROR(IF(TRIM(INDEX($A422:$P422,MATCH(Settings!$B$9,$A$1:$P$1,0))&amp;"")="","",IF(ISNUMBER(INDEX($A422:$P422,MATCH(Settings!$B$9,$A$1:$P$1,0))),INT(INDEX($A422:$P422,MATCH(Settings!$B$9,$A$1:$P$1,0))),DATE(VALUE(LEFT(INDEX($A422:$P422,MATCH(Settings!$B$9,$A$1:$P$1,0)),4)),VALUE(MID(INDEX($A422:$P422,MATCH(Settings!$B$9,$A$1:$P$1,0)),6,2)),VALUE(MID(INDEX($A422:$P422,MATCH(Settings!$B$9,$A$1:$P$1,0)),9,2))))),"")),IFERROR(IF(TRIM(INDEX($A422:$P422,MATCH(Settings!$B$9,$A$1:$P$1,0))&amp;"")="","",IF(ISNUMBER(INDEX($A422:$P422,MATCH(Settings!$B$9,$A$1:$P$1,0))),INT(INDEX($A422:$P422,MATCH(Settings!$B$9,$A$1:$P$1,0))),DATE(VALUE(LEFT(INDEX($A422:$P422,MATCH(Settings!$B$9,$A$1:$P$1,0)),4)),VALUE(MID(INDEX($A422:$P422,MATCH(Settings!$B$9,$A$1:$P$1,0)),6,2)),VALUE(MID(INDEX($A422:$P422,MATCH(Settings!$B$9,$A$1:$P$1,0)),9,2))))),""),IFERROR(INT(IFERROR(IF(ISNUMBER(INDEX($A422:$P422,MATCH(Settings!$B$8,$A$1:$P$1,0))),INDEX($A422:$P422,MATCH(Settings!$B$8,$A$1:$P$1,0)),DATE(VALUE(LEFT(IFERROR(TRIM(INDEX($A422:$P422,MATCH(Settings!$B$8,$A$1:$P$1,0))&amp;""),""),4)),VALUE(MID(IFERROR(TRIM(INDEX($A422:$P422,MATCH(Settings!$B$8,$A$1:$P$1,0))&amp;""),""),6,2)),VALUE(MID(IFERROR(TRIM(INDEX($A422:$P422,MATCH(Settings!$B$8,$A$1:$P$1,0))&amp;""),""),9,2)))+TIME(VALUE(MID(IFERROR(TRIM(INDEX($A422:$P422,MATCH(Settings!$B$8,$A$1:$P$1,0))&amp;""),""),12,2)),VALUE(MID(IFERROR(TRIM(INDEX($A422:$P422,MATCH(Settings!$B$8,$A$1:$P$1,0))&amp;""),""),15,2)),VALUE(MID(IFERROR(TRIM(INDEX($A422:$P422,MATCH(Settings!$B$8,$A$1:$P$1,0))&amp;""),""),18,2)))),"")),""))</f>
        <v/>
      </c>
      <c r="V422" s="22">
        <f>IF(ISNUMBER($U422),DATE(YEAR($U422),MONTH($U422),1),"")</f>
        <v/>
      </c>
      <c r="W422" s="23">
        <f>IF(IFERROR(TRIM(INDEX($A422:$P422,MATCH(Settings!$B$10,$A$1:$P$1,0))&amp;""),"")&lt;&gt;"",IFERROR(TRIM(INDEX($A422:$P422,MATCH(Settings!$B$10,$A$1:$P$1,0))&amp;""),""),IFERROR(TRIM(INDEX($A422:$P422,MATCH(Settings!$B$11,$A$1:$P$1,0))&amp;""),""))</f>
        <v/>
      </c>
      <c r="X422" s="23">
        <f>IFERROR(TRIM(INDEX($A422:$P422,MATCH(Settings!$B$11,$A$1:$P$1,0))&amp;""),"")</f>
        <v/>
      </c>
      <c r="Y422" s="23">
        <f>IFERROR(TRIM(INDEX($A422:$P422,MATCH(Settings!$B$12,$A$1:$P$1,0))&amp;""),"")</f>
        <v/>
      </c>
      <c r="Z422" s="23">
        <f>IFERROR(TRIM(INDEX($A422:$P422,MATCH(Settings!$B$15,$A$1:$P$1,0))&amp;""),"")</f>
        <v/>
      </c>
      <c r="AA422" s="24">
        <f>IFERROR(IF(TRIM(INDEX($A422:$P422,MATCH(Settings!$B$13,$A$1:$P$1,0))&amp;"")="","",VALUE(TRIM(INDEX($A422:$P422,MATCH(Settings!$B$13,$A$1:$P$1,0))&amp;""))),"")</f>
        <v/>
      </c>
      <c r="AB422" s="24">
        <f>IF(NOT(ISNUMBER($AA422)),"",IF(TRIM($R422&amp;"")="Yes",$AA422,0))</f>
        <v/>
      </c>
      <c r="AC422" s="25">
        <f>IF(OR(NOT(ISNUMBER($AB422)),NOT(ISNUMBER(Settings!$D$2))),"",$AB422*Settings!$D$2)</f>
        <v/>
      </c>
      <c r="AD422" s="23">
        <f>IF(AND($AE422="",IFERROR(TRIM(INDEX($A422:$P422,MATCH(Settings!$B$13,$A$1:$P$1,0))&amp;""),"")=""),"",IF((IF($AE422="","; no name or email","")&amp;IF(IFERROR(TRIM(INDEX($A422:$P422,MATCH(Settings!$B$13,$A$1:$P$1,0))&amp;""),"")="","; no hours",IF(NOT(ISNUMBER($AA422)),"; hours not a number",IF($AA422&lt;=0,"; hours zero or less",IF(AND(ISNUMBER(Settings!$D$3),$AA422&gt;Settings!$D$3),"; over "&amp;Settings!$D$3&amp;" hours",""))))&amp;IF(NOT(ISNUMBER($U422)),"; no date",IF($U422&gt;TODAY(),"; date in the future",""))&amp;IF(AND($AE422&lt;&gt;"",ISNUMBER($U422)),IF(COUNTIFS($AE$2:$AE$1001,$AE422,$U$2:$U$1001,$U422,$Y$2:$Y$1001,$Y422)&gt;1,"; possible duplicate",""),""))="","OK",MID(IF($AE422="","; no name or email","")&amp;IF(IFERROR(TRIM(INDEX($A422:$P422,MATCH(Settings!$B$13,$A$1:$P$1,0))&amp;""),"")="","; no hours",IF(NOT(ISNUMBER($AA422)),"; hours not a number",IF($AA422&lt;=0,"; hours zero or less",IF(AND(ISNUMBER(Settings!$D$3),$AA422&gt;Settings!$D$3),"; over "&amp;Settings!$D$3&amp;" hours",""))))&amp;IF(NOT(ISNUMBER($U422)),"; no date",IF($U422&gt;TODAY(),"; date in the future",""))&amp;IF(AND($AE422&lt;&gt;"",ISNUMBER($U422)),IF(COUNTIFS($AE$2:$AE$1001,$AE422,$U$2:$U$1001,$U422,$Y$2:$Y$1001,$Y422)&gt;1,"; possible duplicate",""),""),3,300)))</f>
        <v/>
      </c>
      <c r="AE422" s="26">
        <f>IF(IFERROR(TRIM(INDEX($A422:$P422,MATCH(Settings!$B$11,$A$1:$P$1,0))&amp;""),"")&lt;&gt;"",LOWER(IFERROR(TRIM(INDEX($A422:$P422,MATCH(Settings!$B$11,$A$1:$P$1,0))&amp;""),"")),LOWER(IFERROR(TRIM(INDEX($A422:$P422,MATCH(Settings!$B$10,$A$1:$P$1,0))&amp;""),"")))</f>
        <v/>
      </c>
      <c r="AF422" s="26">
        <f>IF($AE422="","",IF(COUNTIF($AE$2:$AE422,$AE422)=1,MAX($AF$1:$AF421)+1,""))</f>
        <v/>
      </c>
      <c r="AG422" s="26">
        <f>IF(OR($AE422="",NOT(ISNUMBER($V422))),"",IF(COUNTIFS($AE$2:$AE422,$AE422,$V$2:$V422,$V422)=1,1,0))</f>
        <v/>
      </c>
      <c r="AH422" s="26">
        <f>IF(ISNUMBER($U422),$U422,0)</f>
        <v/>
      </c>
    </row>
    <row r="423">
      <c r="R423" s="27" t="n"/>
      <c r="S423" s="27" t="n"/>
      <c r="U423" s="21">
        <f>IF(ISNUMBER(IFERROR(IF(TRIM(INDEX($A423:$P423,MATCH(Settings!$B$9,$A$1:$P$1,0))&amp;"")="","",IF(ISNUMBER(INDEX($A423:$P423,MATCH(Settings!$B$9,$A$1:$P$1,0))),INT(INDEX($A423:$P423,MATCH(Settings!$B$9,$A$1:$P$1,0))),DATE(VALUE(LEFT(INDEX($A423:$P423,MATCH(Settings!$B$9,$A$1:$P$1,0)),4)),VALUE(MID(INDEX($A423:$P423,MATCH(Settings!$B$9,$A$1:$P$1,0)),6,2)),VALUE(MID(INDEX($A423:$P423,MATCH(Settings!$B$9,$A$1:$P$1,0)),9,2))))),"")),IFERROR(IF(TRIM(INDEX($A423:$P423,MATCH(Settings!$B$9,$A$1:$P$1,0))&amp;"")="","",IF(ISNUMBER(INDEX($A423:$P423,MATCH(Settings!$B$9,$A$1:$P$1,0))),INT(INDEX($A423:$P423,MATCH(Settings!$B$9,$A$1:$P$1,0))),DATE(VALUE(LEFT(INDEX($A423:$P423,MATCH(Settings!$B$9,$A$1:$P$1,0)),4)),VALUE(MID(INDEX($A423:$P423,MATCH(Settings!$B$9,$A$1:$P$1,0)),6,2)),VALUE(MID(INDEX($A423:$P423,MATCH(Settings!$B$9,$A$1:$P$1,0)),9,2))))),""),IFERROR(INT(IFERROR(IF(ISNUMBER(INDEX($A423:$P423,MATCH(Settings!$B$8,$A$1:$P$1,0))),INDEX($A423:$P423,MATCH(Settings!$B$8,$A$1:$P$1,0)),DATE(VALUE(LEFT(IFERROR(TRIM(INDEX($A423:$P423,MATCH(Settings!$B$8,$A$1:$P$1,0))&amp;""),""),4)),VALUE(MID(IFERROR(TRIM(INDEX($A423:$P423,MATCH(Settings!$B$8,$A$1:$P$1,0))&amp;""),""),6,2)),VALUE(MID(IFERROR(TRIM(INDEX($A423:$P423,MATCH(Settings!$B$8,$A$1:$P$1,0))&amp;""),""),9,2)))+TIME(VALUE(MID(IFERROR(TRIM(INDEX($A423:$P423,MATCH(Settings!$B$8,$A$1:$P$1,0))&amp;""),""),12,2)),VALUE(MID(IFERROR(TRIM(INDEX($A423:$P423,MATCH(Settings!$B$8,$A$1:$P$1,0))&amp;""),""),15,2)),VALUE(MID(IFERROR(TRIM(INDEX($A423:$P423,MATCH(Settings!$B$8,$A$1:$P$1,0))&amp;""),""),18,2)))),"")),""))</f>
        <v/>
      </c>
      <c r="V423" s="22">
        <f>IF(ISNUMBER($U423),DATE(YEAR($U423),MONTH($U423),1),"")</f>
        <v/>
      </c>
      <c r="W423" s="23">
        <f>IF(IFERROR(TRIM(INDEX($A423:$P423,MATCH(Settings!$B$10,$A$1:$P$1,0))&amp;""),"")&lt;&gt;"",IFERROR(TRIM(INDEX($A423:$P423,MATCH(Settings!$B$10,$A$1:$P$1,0))&amp;""),""),IFERROR(TRIM(INDEX($A423:$P423,MATCH(Settings!$B$11,$A$1:$P$1,0))&amp;""),""))</f>
        <v/>
      </c>
      <c r="X423" s="23">
        <f>IFERROR(TRIM(INDEX($A423:$P423,MATCH(Settings!$B$11,$A$1:$P$1,0))&amp;""),"")</f>
        <v/>
      </c>
      <c r="Y423" s="23">
        <f>IFERROR(TRIM(INDEX($A423:$P423,MATCH(Settings!$B$12,$A$1:$P$1,0))&amp;""),"")</f>
        <v/>
      </c>
      <c r="Z423" s="23">
        <f>IFERROR(TRIM(INDEX($A423:$P423,MATCH(Settings!$B$15,$A$1:$P$1,0))&amp;""),"")</f>
        <v/>
      </c>
      <c r="AA423" s="24">
        <f>IFERROR(IF(TRIM(INDEX($A423:$P423,MATCH(Settings!$B$13,$A$1:$P$1,0))&amp;"")="","",VALUE(TRIM(INDEX($A423:$P423,MATCH(Settings!$B$13,$A$1:$P$1,0))&amp;""))),"")</f>
        <v/>
      </c>
      <c r="AB423" s="24">
        <f>IF(NOT(ISNUMBER($AA423)),"",IF(TRIM($R423&amp;"")="Yes",$AA423,0))</f>
        <v/>
      </c>
      <c r="AC423" s="25">
        <f>IF(OR(NOT(ISNUMBER($AB423)),NOT(ISNUMBER(Settings!$D$2))),"",$AB423*Settings!$D$2)</f>
        <v/>
      </c>
      <c r="AD423" s="23">
        <f>IF(AND($AE423="",IFERROR(TRIM(INDEX($A423:$P423,MATCH(Settings!$B$13,$A$1:$P$1,0))&amp;""),"")=""),"",IF((IF($AE423="","; no name or email","")&amp;IF(IFERROR(TRIM(INDEX($A423:$P423,MATCH(Settings!$B$13,$A$1:$P$1,0))&amp;""),"")="","; no hours",IF(NOT(ISNUMBER($AA423)),"; hours not a number",IF($AA423&lt;=0,"; hours zero or less",IF(AND(ISNUMBER(Settings!$D$3),$AA423&gt;Settings!$D$3),"; over "&amp;Settings!$D$3&amp;" hours",""))))&amp;IF(NOT(ISNUMBER($U423)),"; no date",IF($U423&gt;TODAY(),"; date in the future",""))&amp;IF(AND($AE423&lt;&gt;"",ISNUMBER($U423)),IF(COUNTIFS($AE$2:$AE$1001,$AE423,$U$2:$U$1001,$U423,$Y$2:$Y$1001,$Y423)&gt;1,"; possible duplicate",""),""))="","OK",MID(IF($AE423="","; no name or email","")&amp;IF(IFERROR(TRIM(INDEX($A423:$P423,MATCH(Settings!$B$13,$A$1:$P$1,0))&amp;""),"")="","; no hours",IF(NOT(ISNUMBER($AA423)),"; hours not a number",IF($AA423&lt;=0,"; hours zero or less",IF(AND(ISNUMBER(Settings!$D$3),$AA423&gt;Settings!$D$3),"; over "&amp;Settings!$D$3&amp;" hours",""))))&amp;IF(NOT(ISNUMBER($U423)),"; no date",IF($U423&gt;TODAY(),"; date in the future",""))&amp;IF(AND($AE423&lt;&gt;"",ISNUMBER($U423)),IF(COUNTIFS($AE$2:$AE$1001,$AE423,$U$2:$U$1001,$U423,$Y$2:$Y$1001,$Y423)&gt;1,"; possible duplicate",""),""),3,300)))</f>
        <v/>
      </c>
      <c r="AE423" s="26">
        <f>IF(IFERROR(TRIM(INDEX($A423:$P423,MATCH(Settings!$B$11,$A$1:$P$1,0))&amp;""),"")&lt;&gt;"",LOWER(IFERROR(TRIM(INDEX($A423:$P423,MATCH(Settings!$B$11,$A$1:$P$1,0))&amp;""),"")),LOWER(IFERROR(TRIM(INDEX($A423:$P423,MATCH(Settings!$B$10,$A$1:$P$1,0))&amp;""),"")))</f>
        <v/>
      </c>
      <c r="AF423" s="26">
        <f>IF($AE423="","",IF(COUNTIF($AE$2:$AE423,$AE423)=1,MAX($AF$1:$AF422)+1,""))</f>
        <v/>
      </c>
      <c r="AG423" s="26">
        <f>IF(OR($AE423="",NOT(ISNUMBER($V423))),"",IF(COUNTIFS($AE$2:$AE423,$AE423,$V$2:$V423,$V423)=1,1,0))</f>
        <v/>
      </c>
      <c r="AH423" s="26">
        <f>IF(ISNUMBER($U423),$U423,0)</f>
        <v/>
      </c>
    </row>
    <row r="424">
      <c r="R424" s="27" t="n"/>
      <c r="S424" s="27" t="n"/>
      <c r="U424" s="21">
        <f>IF(ISNUMBER(IFERROR(IF(TRIM(INDEX($A424:$P424,MATCH(Settings!$B$9,$A$1:$P$1,0))&amp;"")="","",IF(ISNUMBER(INDEX($A424:$P424,MATCH(Settings!$B$9,$A$1:$P$1,0))),INT(INDEX($A424:$P424,MATCH(Settings!$B$9,$A$1:$P$1,0))),DATE(VALUE(LEFT(INDEX($A424:$P424,MATCH(Settings!$B$9,$A$1:$P$1,0)),4)),VALUE(MID(INDEX($A424:$P424,MATCH(Settings!$B$9,$A$1:$P$1,0)),6,2)),VALUE(MID(INDEX($A424:$P424,MATCH(Settings!$B$9,$A$1:$P$1,0)),9,2))))),"")),IFERROR(IF(TRIM(INDEX($A424:$P424,MATCH(Settings!$B$9,$A$1:$P$1,0))&amp;"")="","",IF(ISNUMBER(INDEX($A424:$P424,MATCH(Settings!$B$9,$A$1:$P$1,0))),INT(INDEX($A424:$P424,MATCH(Settings!$B$9,$A$1:$P$1,0))),DATE(VALUE(LEFT(INDEX($A424:$P424,MATCH(Settings!$B$9,$A$1:$P$1,0)),4)),VALUE(MID(INDEX($A424:$P424,MATCH(Settings!$B$9,$A$1:$P$1,0)),6,2)),VALUE(MID(INDEX($A424:$P424,MATCH(Settings!$B$9,$A$1:$P$1,0)),9,2))))),""),IFERROR(INT(IFERROR(IF(ISNUMBER(INDEX($A424:$P424,MATCH(Settings!$B$8,$A$1:$P$1,0))),INDEX($A424:$P424,MATCH(Settings!$B$8,$A$1:$P$1,0)),DATE(VALUE(LEFT(IFERROR(TRIM(INDEX($A424:$P424,MATCH(Settings!$B$8,$A$1:$P$1,0))&amp;""),""),4)),VALUE(MID(IFERROR(TRIM(INDEX($A424:$P424,MATCH(Settings!$B$8,$A$1:$P$1,0))&amp;""),""),6,2)),VALUE(MID(IFERROR(TRIM(INDEX($A424:$P424,MATCH(Settings!$B$8,$A$1:$P$1,0))&amp;""),""),9,2)))+TIME(VALUE(MID(IFERROR(TRIM(INDEX($A424:$P424,MATCH(Settings!$B$8,$A$1:$P$1,0))&amp;""),""),12,2)),VALUE(MID(IFERROR(TRIM(INDEX($A424:$P424,MATCH(Settings!$B$8,$A$1:$P$1,0))&amp;""),""),15,2)),VALUE(MID(IFERROR(TRIM(INDEX($A424:$P424,MATCH(Settings!$B$8,$A$1:$P$1,0))&amp;""),""),18,2)))),"")),""))</f>
        <v/>
      </c>
      <c r="V424" s="22">
        <f>IF(ISNUMBER($U424),DATE(YEAR($U424),MONTH($U424),1),"")</f>
        <v/>
      </c>
      <c r="W424" s="23">
        <f>IF(IFERROR(TRIM(INDEX($A424:$P424,MATCH(Settings!$B$10,$A$1:$P$1,0))&amp;""),"")&lt;&gt;"",IFERROR(TRIM(INDEX($A424:$P424,MATCH(Settings!$B$10,$A$1:$P$1,0))&amp;""),""),IFERROR(TRIM(INDEX($A424:$P424,MATCH(Settings!$B$11,$A$1:$P$1,0))&amp;""),""))</f>
        <v/>
      </c>
      <c r="X424" s="23">
        <f>IFERROR(TRIM(INDEX($A424:$P424,MATCH(Settings!$B$11,$A$1:$P$1,0))&amp;""),"")</f>
        <v/>
      </c>
      <c r="Y424" s="23">
        <f>IFERROR(TRIM(INDEX($A424:$P424,MATCH(Settings!$B$12,$A$1:$P$1,0))&amp;""),"")</f>
        <v/>
      </c>
      <c r="Z424" s="23">
        <f>IFERROR(TRIM(INDEX($A424:$P424,MATCH(Settings!$B$15,$A$1:$P$1,0))&amp;""),"")</f>
        <v/>
      </c>
      <c r="AA424" s="24">
        <f>IFERROR(IF(TRIM(INDEX($A424:$P424,MATCH(Settings!$B$13,$A$1:$P$1,0))&amp;"")="","",VALUE(TRIM(INDEX($A424:$P424,MATCH(Settings!$B$13,$A$1:$P$1,0))&amp;""))),"")</f>
        <v/>
      </c>
      <c r="AB424" s="24">
        <f>IF(NOT(ISNUMBER($AA424)),"",IF(TRIM($R424&amp;"")="Yes",$AA424,0))</f>
        <v/>
      </c>
      <c r="AC424" s="25">
        <f>IF(OR(NOT(ISNUMBER($AB424)),NOT(ISNUMBER(Settings!$D$2))),"",$AB424*Settings!$D$2)</f>
        <v/>
      </c>
      <c r="AD424" s="23">
        <f>IF(AND($AE424="",IFERROR(TRIM(INDEX($A424:$P424,MATCH(Settings!$B$13,$A$1:$P$1,0))&amp;""),"")=""),"",IF((IF($AE424="","; no name or email","")&amp;IF(IFERROR(TRIM(INDEX($A424:$P424,MATCH(Settings!$B$13,$A$1:$P$1,0))&amp;""),"")="","; no hours",IF(NOT(ISNUMBER($AA424)),"; hours not a number",IF($AA424&lt;=0,"; hours zero or less",IF(AND(ISNUMBER(Settings!$D$3),$AA424&gt;Settings!$D$3),"; over "&amp;Settings!$D$3&amp;" hours",""))))&amp;IF(NOT(ISNUMBER($U424)),"; no date",IF($U424&gt;TODAY(),"; date in the future",""))&amp;IF(AND($AE424&lt;&gt;"",ISNUMBER($U424)),IF(COUNTIFS($AE$2:$AE$1001,$AE424,$U$2:$U$1001,$U424,$Y$2:$Y$1001,$Y424)&gt;1,"; possible duplicate",""),""))="","OK",MID(IF($AE424="","; no name or email","")&amp;IF(IFERROR(TRIM(INDEX($A424:$P424,MATCH(Settings!$B$13,$A$1:$P$1,0))&amp;""),"")="","; no hours",IF(NOT(ISNUMBER($AA424)),"; hours not a number",IF($AA424&lt;=0,"; hours zero or less",IF(AND(ISNUMBER(Settings!$D$3),$AA424&gt;Settings!$D$3),"; over "&amp;Settings!$D$3&amp;" hours",""))))&amp;IF(NOT(ISNUMBER($U424)),"; no date",IF($U424&gt;TODAY(),"; date in the future",""))&amp;IF(AND($AE424&lt;&gt;"",ISNUMBER($U424)),IF(COUNTIFS($AE$2:$AE$1001,$AE424,$U$2:$U$1001,$U424,$Y$2:$Y$1001,$Y424)&gt;1,"; possible duplicate",""),""),3,300)))</f>
        <v/>
      </c>
      <c r="AE424" s="26">
        <f>IF(IFERROR(TRIM(INDEX($A424:$P424,MATCH(Settings!$B$11,$A$1:$P$1,0))&amp;""),"")&lt;&gt;"",LOWER(IFERROR(TRIM(INDEX($A424:$P424,MATCH(Settings!$B$11,$A$1:$P$1,0))&amp;""),"")),LOWER(IFERROR(TRIM(INDEX($A424:$P424,MATCH(Settings!$B$10,$A$1:$P$1,0))&amp;""),"")))</f>
        <v/>
      </c>
      <c r="AF424" s="26">
        <f>IF($AE424="","",IF(COUNTIF($AE$2:$AE424,$AE424)=1,MAX($AF$1:$AF423)+1,""))</f>
        <v/>
      </c>
      <c r="AG424" s="26">
        <f>IF(OR($AE424="",NOT(ISNUMBER($V424))),"",IF(COUNTIFS($AE$2:$AE424,$AE424,$V$2:$V424,$V424)=1,1,0))</f>
        <v/>
      </c>
      <c r="AH424" s="26">
        <f>IF(ISNUMBER($U424),$U424,0)</f>
        <v/>
      </c>
    </row>
    <row r="425">
      <c r="R425" s="27" t="n"/>
      <c r="S425" s="27" t="n"/>
      <c r="U425" s="21">
        <f>IF(ISNUMBER(IFERROR(IF(TRIM(INDEX($A425:$P425,MATCH(Settings!$B$9,$A$1:$P$1,0))&amp;"")="","",IF(ISNUMBER(INDEX($A425:$P425,MATCH(Settings!$B$9,$A$1:$P$1,0))),INT(INDEX($A425:$P425,MATCH(Settings!$B$9,$A$1:$P$1,0))),DATE(VALUE(LEFT(INDEX($A425:$P425,MATCH(Settings!$B$9,$A$1:$P$1,0)),4)),VALUE(MID(INDEX($A425:$P425,MATCH(Settings!$B$9,$A$1:$P$1,0)),6,2)),VALUE(MID(INDEX($A425:$P425,MATCH(Settings!$B$9,$A$1:$P$1,0)),9,2))))),"")),IFERROR(IF(TRIM(INDEX($A425:$P425,MATCH(Settings!$B$9,$A$1:$P$1,0))&amp;"")="","",IF(ISNUMBER(INDEX($A425:$P425,MATCH(Settings!$B$9,$A$1:$P$1,0))),INT(INDEX($A425:$P425,MATCH(Settings!$B$9,$A$1:$P$1,0))),DATE(VALUE(LEFT(INDEX($A425:$P425,MATCH(Settings!$B$9,$A$1:$P$1,0)),4)),VALUE(MID(INDEX($A425:$P425,MATCH(Settings!$B$9,$A$1:$P$1,0)),6,2)),VALUE(MID(INDEX($A425:$P425,MATCH(Settings!$B$9,$A$1:$P$1,0)),9,2))))),""),IFERROR(INT(IFERROR(IF(ISNUMBER(INDEX($A425:$P425,MATCH(Settings!$B$8,$A$1:$P$1,0))),INDEX($A425:$P425,MATCH(Settings!$B$8,$A$1:$P$1,0)),DATE(VALUE(LEFT(IFERROR(TRIM(INDEX($A425:$P425,MATCH(Settings!$B$8,$A$1:$P$1,0))&amp;""),""),4)),VALUE(MID(IFERROR(TRIM(INDEX($A425:$P425,MATCH(Settings!$B$8,$A$1:$P$1,0))&amp;""),""),6,2)),VALUE(MID(IFERROR(TRIM(INDEX($A425:$P425,MATCH(Settings!$B$8,$A$1:$P$1,0))&amp;""),""),9,2)))+TIME(VALUE(MID(IFERROR(TRIM(INDEX($A425:$P425,MATCH(Settings!$B$8,$A$1:$P$1,0))&amp;""),""),12,2)),VALUE(MID(IFERROR(TRIM(INDEX($A425:$P425,MATCH(Settings!$B$8,$A$1:$P$1,0))&amp;""),""),15,2)),VALUE(MID(IFERROR(TRIM(INDEX($A425:$P425,MATCH(Settings!$B$8,$A$1:$P$1,0))&amp;""),""),18,2)))),"")),""))</f>
        <v/>
      </c>
      <c r="V425" s="22">
        <f>IF(ISNUMBER($U425),DATE(YEAR($U425),MONTH($U425),1),"")</f>
        <v/>
      </c>
      <c r="W425" s="23">
        <f>IF(IFERROR(TRIM(INDEX($A425:$P425,MATCH(Settings!$B$10,$A$1:$P$1,0))&amp;""),"")&lt;&gt;"",IFERROR(TRIM(INDEX($A425:$P425,MATCH(Settings!$B$10,$A$1:$P$1,0))&amp;""),""),IFERROR(TRIM(INDEX($A425:$P425,MATCH(Settings!$B$11,$A$1:$P$1,0))&amp;""),""))</f>
        <v/>
      </c>
      <c r="X425" s="23">
        <f>IFERROR(TRIM(INDEX($A425:$P425,MATCH(Settings!$B$11,$A$1:$P$1,0))&amp;""),"")</f>
        <v/>
      </c>
      <c r="Y425" s="23">
        <f>IFERROR(TRIM(INDEX($A425:$P425,MATCH(Settings!$B$12,$A$1:$P$1,0))&amp;""),"")</f>
        <v/>
      </c>
      <c r="Z425" s="23">
        <f>IFERROR(TRIM(INDEX($A425:$P425,MATCH(Settings!$B$15,$A$1:$P$1,0))&amp;""),"")</f>
        <v/>
      </c>
      <c r="AA425" s="24">
        <f>IFERROR(IF(TRIM(INDEX($A425:$P425,MATCH(Settings!$B$13,$A$1:$P$1,0))&amp;"")="","",VALUE(TRIM(INDEX($A425:$P425,MATCH(Settings!$B$13,$A$1:$P$1,0))&amp;""))),"")</f>
        <v/>
      </c>
      <c r="AB425" s="24">
        <f>IF(NOT(ISNUMBER($AA425)),"",IF(TRIM($R425&amp;"")="Yes",$AA425,0))</f>
        <v/>
      </c>
      <c r="AC425" s="25">
        <f>IF(OR(NOT(ISNUMBER($AB425)),NOT(ISNUMBER(Settings!$D$2))),"",$AB425*Settings!$D$2)</f>
        <v/>
      </c>
      <c r="AD425" s="23">
        <f>IF(AND($AE425="",IFERROR(TRIM(INDEX($A425:$P425,MATCH(Settings!$B$13,$A$1:$P$1,0))&amp;""),"")=""),"",IF((IF($AE425="","; no name or email","")&amp;IF(IFERROR(TRIM(INDEX($A425:$P425,MATCH(Settings!$B$13,$A$1:$P$1,0))&amp;""),"")="","; no hours",IF(NOT(ISNUMBER($AA425)),"; hours not a number",IF($AA425&lt;=0,"; hours zero or less",IF(AND(ISNUMBER(Settings!$D$3),$AA425&gt;Settings!$D$3),"; over "&amp;Settings!$D$3&amp;" hours",""))))&amp;IF(NOT(ISNUMBER($U425)),"; no date",IF($U425&gt;TODAY(),"; date in the future",""))&amp;IF(AND($AE425&lt;&gt;"",ISNUMBER($U425)),IF(COUNTIFS($AE$2:$AE$1001,$AE425,$U$2:$U$1001,$U425,$Y$2:$Y$1001,$Y425)&gt;1,"; possible duplicate",""),""))="","OK",MID(IF($AE425="","; no name or email","")&amp;IF(IFERROR(TRIM(INDEX($A425:$P425,MATCH(Settings!$B$13,$A$1:$P$1,0))&amp;""),"")="","; no hours",IF(NOT(ISNUMBER($AA425)),"; hours not a number",IF($AA425&lt;=0,"; hours zero or less",IF(AND(ISNUMBER(Settings!$D$3),$AA425&gt;Settings!$D$3),"; over "&amp;Settings!$D$3&amp;" hours",""))))&amp;IF(NOT(ISNUMBER($U425)),"; no date",IF($U425&gt;TODAY(),"; date in the future",""))&amp;IF(AND($AE425&lt;&gt;"",ISNUMBER($U425)),IF(COUNTIFS($AE$2:$AE$1001,$AE425,$U$2:$U$1001,$U425,$Y$2:$Y$1001,$Y425)&gt;1,"; possible duplicate",""),""),3,300)))</f>
        <v/>
      </c>
      <c r="AE425" s="26">
        <f>IF(IFERROR(TRIM(INDEX($A425:$P425,MATCH(Settings!$B$11,$A$1:$P$1,0))&amp;""),"")&lt;&gt;"",LOWER(IFERROR(TRIM(INDEX($A425:$P425,MATCH(Settings!$B$11,$A$1:$P$1,0))&amp;""),"")),LOWER(IFERROR(TRIM(INDEX($A425:$P425,MATCH(Settings!$B$10,$A$1:$P$1,0))&amp;""),"")))</f>
        <v/>
      </c>
      <c r="AF425" s="26">
        <f>IF($AE425="","",IF(COUNTIF($AE$2:$AE425,$AE425)=1,MAX($AF$1:$AF424)+1,""))</f>
        <v/>
      </c>
      <c r="AG425" s="26">
        <f>IF(OR($AE425="",NOT(ISNUMBER($V425))),"",IF(COUNTIFS($AE$2:$AE425,$AE425,$V$2:$V425,$V425)=1,1,0))</f>
        <v/>
      </c>
      <c r="AH425" s="26">
        <f>IF(ISNUMBER($U425),$U425,0)</f>
        <v/>
      </c>
    </row>
    <row r="426">
      <c r="R426" s="27" t="n"/>
      <c r="S426" s="27" t="n"/>
      <c r="U426" s="21">
        <f>IF(ISNUMBER(IFERROR(IF(TRIM(INDEX($A426:$P426,MATCH(Settings!$B$9,$A$1:$P$1,0))&amp;"")="","",IF(ISNUMBER(INDEX($A426:$P426,MATCH(Settings!$B$9,$A$1:$P$1,0))),INT(INDEX($A426:$P426,MATCH(Settings!$B$9,$A$1:$P$1,0))),DATE(VALUE(LEFT(INDEX($A426:$P426,MATCH(Settings!$B$9,$A$1:$P$1,0)),4)),VALUE(MID(INDEX($A426:$P426,MATCH(Settings!$B$9,$A$1:$P$1,0)),6,2)),VALUE(MID(INDEX($A426:$P426,MATCH(Settings!$B$9,$A$1:$P$1,0)),9,2))))),"")),IFERROR(IF(TRIM(INDEX($A426:$P426,MATCH(Settings!$B$9,$A$1:$P$1,0))&amp;"")="","",IF(ISNUMBER(INDEX($A426:$P426,MATCH(Settings!$B$9,$A$1:$P$1,0))),INT(INDEX($A426:$P426,MATCH(Settings!$B$9,$A$1:$P$1,0))),DATE(VALUE(LEFT(INDEX($A426:$P426,MATCH(Settings!$B$9,$A$1:$P$1,0)),4)),VALUE(MID(INDEX($A426:$P426,MATCH(Settings!$B$9,$A$1:$P$1,0)),6,2)),VALUE(MID(INDEX($A426:$P426,MATCH(Settings!$B$9,$A$1:$P$1,0)),9,2))))),""),IFERROR(INT(IFERROR(IF(ISNUMBER(INDEX($A426:$P426,MATCH(Settings!$B$8,$A$1:$P$1,0))),INDEX($A426:$P426,MATCH(Settings!$B$8,$A$1:$P$1,0)),DATE(VALUE(LEFT(IFERROR(TRIM(INDEX($A426:$P426,MATCH(Settings!$B$8,$A$1:$P$1,0))&amp;""),""),4)),VALUE(MID(IFERROR(TRIM(INDEX($A426:$P426,MATCH(Settings!$B$8,$A$1:$P$1,0))&amp;""),""),6,2)),VALUE(MID(IFERROR(TRIM(INDEX($A426:$P426,MATCH(Settings!$B$8,$A$1:$P$1,0))&amp;""),""),9,2)))+TIME(VALUE(MID(IFERROR(TRIM(INDEX($A426:$P426,MATCH(Settings!$B$8,$A$1:$P$1,0))&amp;""),""),12,2)),VALUE(MID(IFERROR(TRIM(INDEX($A426:$P426,MATCH(Settings!$B$8,$A$1:$P$1,0))&amp;""),""),15,2)),VALUE(MID(IFERROR(TRIM(INDEX($A426:$P426,MATCH(Settings!$B$8,$A$1:$P$1,0))&amp;""),""),18,2)))),"")),""))</f>
        <v/>
      </c>
      <c r="V426" s="22">
        <f>IF(ISNUMBER($U426),DATE(YEAR($U426),MONTH($U426),1),"")</f>
        <v/>
      </c>
      <c r="W426" s="23">
        <f>IF(IFERROR(TRIM(INDEX($A426:$P426,MATCH(Settings!$B$10,$A$1:$P$1,0))&amp;""),"")&lt;&gt;"",IFERROR(TRIM(INDEX($A426:$P426,MATCH(Settings!$B$10,$A$1:$P$1,0))&amp;""),""),IFERROR(TRIM(INDEX($A426:$P426,MATCH(Settings!$B$11,$A$1:$P$1,0))&amp;""),""))</f>
        <v/>
      </c>
      <c r="X426" s="23">
        <f>IFERROR(TRIM(INDEX($A426:$P426,MATCH(Settings!$B$11,$A$1:$P$1,0))&amp;""),"")</f>
        <v/>
      </c>
      <c r="Y426" s="23">
        <f>IFERROR(TRIM(INDEX($A426:$P426,MATCH(Settings!$B$12,$A$1:$P$1,0))&amp;""),"")</f>
        <v/>
      </c>
      <c r="Z426" s="23">
        <f>IFERROR(TRIM(INDEX($A426:$P426,MATCH(Settings!$B$15,$A$1:$P$1,0))&amp;""),"")</f>
        <v/>
      </c>
      <c r="AA426" s="24">
        <f>IFERROR(IF(TRIM(INDEX($A426:$P426,MATCH(Settings!$B$13,$A$1:$P$1,0))&amp;"")="","",VALUE(TRIM(INDEX($A426:$P426,MATCH(Settings!$B$13,$A$1:$P$1,0))&amp;""))),"")</f>
        <v/>
      </c>
      <c r="AB426" s="24">
        <f>IF(NOT(ISNUMBER($AA426)),"",IF(TRIM($R426&amp;"")="Yes",$AA426,0))</f>
        <v/>
      </c>
      <c r="AC426" s="25">
        <f>IF(OR(NOT(ISNUMBER($AB426)),NOT(ISNUMBER(Settings!$D$2))),"",$AB426*Settings!$D$2)</f>
        <v/>
      </c>
      <c r="AD426" s="23">
        <f>IF(AND($AE426="",IFERROR(TRIM(INDEX($A426:$P426,MATCH(Settings!$B$13,$A$1:$P$1,0))&amp;""),"")=""),"",IF((IF($AE426="","; no name or email","")&amp;IF(IFERROR(TRIM(INDEX($A426:$P426,MATCH(Settings!$B$13,$A$1:$P$1,0))&amp;""),"")="","; no hours",IF(NOT(ISNUMBER($AA426)),"; hours not a number",IF($AA426&lt;=0,"; hours zero or less",IF(AND(ISNUMBER(Settings!$D$3),$AA426&gt;Settings!$D$3),"; over "&amp;Settings!$D$3&amp;" hours",""))))&amp;IF(NOT(ISNUMBER($U426)),"; no date",IF($U426&gt;TODAY(),"; date in the future",""))&amp;IF(AND($AE426&lt;&gt;"",ISNUMBER($U426)),IF(COUNTIFS($AE$2:$AE$1001,$AE426,$U$2:$U$1001,$U426,$Y$2:$Y$1001,$Y426)&gt;1,"; possible duplicate",""),""))="","OK",MID(IF($AE426="","; no name or email","")&amp;IF(IFERROR(TRIM(INDEX($A426:$P426,MATCH(Settings!$B$13,$A$1:$P$1,0))&amp;""),"")="","; no hours",IF(NOT(ISNUMBER($AA426)),"; hours not a number",IF($AA426&lt;=0,"; hours zero or less",IF(AND(ISNUMBER(Settings!$D$3),$AA426&gt;Settings!$D$3),"; over "&amp;Settings!$D$3&amp;" hours",""))))&amp;IF(NOT(ISNUMBER($U426)),"; no date",IF($U426&gt;TODAY(),"; date in the future",""))&amp;IF(AND($AE426&lt;&gt;"",ISNUMBER($U426)),IF(COUNTIFS($AE$2:$AE$1001,$AE426,$U$2:$U$1001,$U426,$Y$2:$Y$1001,$Y426)&gt;1,"; possible duplicate",""),""),3,300)))</f>
        <v/>
      </c>
      <c r="AE426" s="26">
        <f>IF(IFERROR(TRIM(INDEX($A426:$P426,MATCH(Settings!$B$11,$A$1:$P$1,0))&amp;""),"")&lt;&gt;"",LOWER(IFERROR(TRIM(INDEX($A426:$P426,MATCH(Settings!$B$11,$A$1:$P$1,0))&amp;""),"")),LOWER(IFERROR(TRIM(INDEX($A426:$P426,MATCH(Settings!$B$10,$A$1:$P$1,0))&amp;""),"")))</f>
        <v/>
      </c>
      <c r="AF426" s="26">
        <f>IF($AE426="","",IF(COUNTIF($AE$2:$AE426,$AE426)=1,MAX($AF$1:$AF425)+1,""))</f>
        <v/>
      </c>
      <c r="AG426" s="26">
        <f>IF(OR($AE426="",NOT(ISNUMBER($V426))),"",IF(COUNTIFS($AE$2:$AE426,$AE426,$V$2:$V426,$V426)=1,1,0))</f>
        <v/>
      </c>
      <c r="AH426" s="26">
        <f>IF(ISNUMBER($U426),$U426,0)</f>
        <v/>
      </c>
    </row>
    <row r="427">
      <c r="R427" s="27" t="n"/>
      <c r="S427" s="27" t="n"/>
      <c r="U427" s="21">
        <f>IF(ISNUMBER(IFERROR(IF(TRIM(INDEX($A427:$P427,MATCH(Settings!$B$9,$A$1:$P$1,0))&amp;"")="","",IF(ISNUMBER(INDEX($A427:$P427,MATCH(Settings!$B$9,$A$1:$P$1,0))),INT(INDEX($A427:$P427,MATCH(Settings!$B$9,$A$1:$P$1,0))),DATE(VALUE(LEFT(INDEX($A427:$P427,MATCH(Settings!$B$9,$A$1:$P$1,0)),4)),VALUE(MID(INDEX($A427:$P427,MATCH(Settings!$B$9,$A$1:$P$1,0)),6,2)),VALUE(MID(INDEX($A427:$P427,MATCH(Settings!$B$9,$A$1:$P$1,0)),9,2))))),"")),IFERROR(IF(TRIM(INDEX($A427:$P427,MATCH(Settings!$B$9,$A$1:$P$1,0))&amp;"")="","",IF(ISNUMBER(INDEX($A427:$P427,MATCH(Settings!$B$9,$A$1:$P$1,0))),INT(INDEX($A427:$P427,MATCH(Settings!$B$9,$A$1:$P$1,0))),DATE(VALUE(LEFT(INDEX($A427:$P427,MATCH(Settings!$B$9,$A$1:$P$1,0)),4)),VALUE(MID(INDEX($A427:$P427,MATCH(Settings!$B$9,$A$1:$P$1,0)),6,2)),VALUE(MID(INDEX($A427:$P427,MATCH(Settings!$B$9,$A$1:$P$1,0)),9,2))))),""),IFERROR(INT(IFERROR(IF(ISNUMBER(INDEX($A427:$P427,MATCH(Settings!$B$8,$A$1:$P$1,0))),INDEX($A427:$P427,MATCH(Settings!$B$8,$A$1:$P$1,0)),DATE(VALUE(LEFT(IFERROR(TRIM(INDEX($A427:$P427,MATCH(Settings!$B$8,$A$1:$P$1,0))&amp;""),""),4)),VALUE(MID(IFERROR(TRIM(INDEX($A427:$P427,MATCH(Settings!$B$8,$A$1:$P$1,0))&amp;""),""),6,2)),VALUE(MID(IFERROR(TRIM(INDEX($A427:$P427,MATCH(Settings!$B$8,$A$1:$P$1,0))&amp;""),""),9,2)))+TIME(VALUE(MID(IFERROR(TRIM(INDEX($A427:$P427,MATCH(Settings!$B$8,$A$1:$P$1,0))&amp;""),""),12,2)),VALUE(MID(IFERROR(TRIM(INDEX($A427:$P427,MATCH(Settings!$B$8,$A$1:$P$1,0))&amp;""),""),15,2)),VALUE(MID(IFERROR(TRIM(INDEX($A427:$P427,MATCH(Settings!$B$8,$A$1:$P$1,0))&amp;""),""),18,2)))),"")),""))</f>
        <v/>
      </c>
      <c r="V427" s="22">
        <f>IF(ISNUMBER($U427),DATE(YEAR($U427),MONTH($U427),1),"")</f>
        <v/>
      </c>
      <c r="W427" s="23">
        <f>IF(IFERROR(TRIM(INDEX($A427:$P427,MATCH(Settings!$B$10,$A$1:$P$1,0))&amp;""),"")&lt;&gt;"",IFERROR(TRIM(INDEX($A427:$P427,MATCH(Settings!$B$10,$A$1:$P$1,0))&amp;""),""),IFERROR(TRIM(INDEX($A427:$P427,MATCH(Settings!$B$11,$A$1:$P$1,0))&amp;""),""))</f>
        <v/>
      </c>
      <c r="X427" s="23">
        <f>IFERROR(TRIM(INDEX($A427:$P427,MATCH(Settings!$B$11,$A$1:$P$1,0))&amp;""),"")</f>
        <v/>
      </c>
      <c r="Y427" s="23">
        <f>IFERROR(TRIM(INDEX($A427:$P427,MATCH(Settings!$B$12,$A$1:$P$1,0))&amp;""),"")</f>
        <v/>
      </c>
      <c r="Z427" s="23">
        <f>IFERROR(TRIM(INDEX($A427:$P427,MATCH(Settings!$B$15,$A$1:$P$1,0))&amp;""),"")</f>
        <v/>
      </c>
      <c r="AA427" s="24">
        <f>IFERROR(IF(TRIM(INDEX($A427:$P427,MATCH(Settings!$B$13,$A$1:$P$1,0))&amp;"")="","",VALUE(TRIM(INDEX($A427:$P427,MATCH(Settings!$B$13,$A$1:$P$1,0))&amp;""))),"")</f>
        <v/>
      </c>
      <c r="AB427" s="24">
        <f>IF(NOT(ISNUMBER($AA427)),"",IF(TRIM($R427&amp;"")="Yes",$AA427,0))</f>
        <v/>
      </c>
      <c r="AC427" s="25">
        <f>IF(OR(NOT(ISNUMBER($AB427)),NOT(ISNUMBER(Settings!$D$2))),"",$AB427*Settings!$D$2)</f>
        <v/>
      </c>
      <c r="AD427" s="23">
        <f>IF(AND($AE427="",IFERROR(TRIM(INDEX($A427:$P427,MATCH(Settings!$B$13,$A$1:$P$1,0))&amp;""),"")=""),"",IF((IF($AE427="","; no name or email","")&amp;IF(IFERROR(TRIM(INDEX($A427:$P427,MATCH(Settings!$B$13,$A$1:$P$1,0))&amp;""),"")="","; no hours",IF(NOT(ISNUMBER($AA427)),"; hours not a number",IF($AA427&lt;=0,"; hours zero or less",IF(AND(ISNUMBER(Settings!$D$3),$AA427&gt;Settings!$D$3),"; over "&amp;Settings!$D$3&amp;" hours",""))))&amp;IF(NOT(ISNUMBER($U427)),"; no date",IF($U427&gt;TODAY(),"; date in the future",""))&amp;IF(AND($AE427&lt;&gt;"",ISNUMBER($U427)),IF(COUNTIFS($AE$2:$AE$1001,$AE427,$U$2:$U$1001,$U427,$Y$2:$Y$1001,$Y427)&gt;1,"; possible duplicate",""),""))="","OK",MID(IF($AE427="","; no name or email","")&amp;IF(IFERROR(TRIM(INDEX($A427:$P427,MATCH(Settings!$B$13,$A$1:$P$1,0))&amp;""),"")="","; no hours",IF(NOT(ISNUMBER($AA427)),"; hours not a number",IF($AA427&lt;=0,"; hours zero or less",IF(AND(ISNUMBER(Settings!$D$3),$AA427&gt;Settings!$D$3),"; over "&amp;Settings!$D$3&amp;" hours",""))))&amp;IF(NOT(ISNUMBER($U427)),"; no date",IF($U427&gt;TODAY(),"; date in the future",""))&amp;IF(AND($AE427&lt;&gt;"",ISNUMBER($U427)),IF(COUNTIFS($AE$2:$AE$1001,$AE427,$U$2:$U$1001,$U427,$Y$2:$Y$1001,$Y427)&gt;1,"; possible duplicate",""),""),3,300)))</f>
        <v/>
      </c>
      <c r="AE427" s="26">
        <f>IF(IFERROR(TRIM(INDEX($A427:$P427,MATCH(Settings!$B$11,$A$1:$P$1,0))&amp;""),"")&lt;&gt;"",LOWER(IFERROR(TRIM(INDEX($A427:$P427,MATCH(Settings!$B$11,$A$1:$P$1,0))&amp;""),"")),LOWER(IFERROR(TRIM(INDEX($A427:$P427,MATCH(Settings!$B$10,$A$1:$P$1,0))&amp;""),"")))</f>
        <v/>
      </c>
      <c r="AF427" s="26">
        <f>IF($AE427="","",IF(COUNTIF($AE$2:$AE427,$AE427)=1,MAX($AF$1:$AF426)+1,""))</f>
        <v/>
      </c>
      <c r="AG427" s="26">
        <f>IF(OR($AE427="",NOT(ISNUMBER($V427))),"",IF(COUNTIFS($AE$2:$AE427,$AE427,$V$2:$V427,$V427)=1,1,0))</f>
        <v/>
      </c>
      <c r="AH427" s="26">
        <f>IF(ISNUMBER($U427),$U427,0)</f>
        <v/>
      </c>
    </row>
    <row r="428">
      <c r="R428" s="27" t="n"/>
      <c r="S428" s="27" t="n"/>
      <c r="U428" s="21">
        <f>IF(ISNUMBER(IFERROR(IF(TRIM(INDEX($A428:$P428,MATCH(Settings!$B$9,$A$1:$P$1,0))&amp;"")="","",IF(ISNUMBER(INDEX($A428:$P428,MATCH(Settings!$B$9,$A$1:$P$1,0))),INT(INDEX($A428:$P428,MATCH(Settings!$B$9,$A$1:$P$1,0))),DATE(VALUE(LEFT(INDEX($A428:$P428,MATCH(Settings!$B$9,$A$1:$P$1,0)),4)),VALUE(MID(INDEX($A428:$P428,MATCH(Settings!$B$9,$A$1:$P$1,0)),6,2)),VALUE(MID(INDEX($A428:$P428,MATCH(Settings!$B$9,$A$1:$P$1,0)),9,2))))),"")),IFERROR(IF(TRIM(INDEX($A428:$P428,MATCH(Settings!$B$9,$A$1:$P$1,0))&amp;"")="","",IF(ISNUMBER(INDEX($A428:$P428,MATCH(Settings!$B$9,$A$1:$P$1,0))),INT(INDEX($A428:$P428,MATCH(Settings!$B$9,$A$1:$P$1,0))),DATE(VALUE(LEFT(INDEX($A428:$P428,MATCH(Settings!$B$9,$A$1:$P$1,0)),4)),VALUE(MID(INDEX($A428:$P428,MATCH(Settings!$B$9,$A$1:$P$1,0)),6,2)),VALUE(MID(INDEX($A428:$P428,MATCH(Settings!$B$9,$A$1:$P$1,0)),9,2))))),""),IFERROR(INT(IFERROR(IF(ISNUMBER(INDEX($A428:$P428,MATCH(Settings!$B$8,$A$1:$P$1,0))),INDEX($A428:$P428,MATCH(Settings!$B$8,$A$1:$P$1,0)),DATE(VALUE(LEFT(IFERROR(TRIM(INDEX($A428:$P428,MATCH(Settings!$B$8,$A$1:$P$1,0))&amp;""),""),4)),VALUE(MID(IFERROR(TRIM(INDEX($A428:$P428,MATCH(Settings!$B$8,$A$1:$P$1,0))&amp;""),""),6,2)),VALUE(MID(IFERROR(TRIM(INDEX($A428:$P428,MATCH(Settings!$B$8,$A$1:$P$1,0))&amp;""),""),9,2)))+TIME(VALUE(MID(IFERROR(TRIM(INDEX($A428:$P428,MATCH(Settings!$B$8,$A$1:$P$1,0))&amp;""),""),12,2)),VALUE(MID(IFERROR(TRIM(INDEX($A428:$P428,MATCH(Settings!$B$8,$A$1:$P$1,0))&amp;""),""),15,2)),VALUE(MID(IFERROR(TRIM(INDEX($A428:$P428,MATCH(Settings!$B$8,$A$1:$P$1,0))&amp;""),""),18,2)))),"")),""))</f>
        <v/>
      </c>
      <c r="V428" s="22">
        <f>IF(ISNUMBER($U428),DATE(YEAR($U428),MONTH($U428),1),"")</f>
        <v/>
      </c>
      <c r="W428" s="23">
        <f>IF(IFERROR(TRIM(INDEX($A428:$P428,MATCH(Settings!$B$10,$A$1:$P$1,0))&amp;""),"")&lt;&gt;"",IFERROR(TRIM(INDEX($A428:$P428,MATCH(Settings!$B$10,$A$1:$P$1,0))&amp;""),""),IFERROR(TRIM(INDEX($A428:$P428,MATCH(Settings!$B$11,$A$1:$P$1,0))&amp;""),""))</f>
        <v/>
      </c>
      <c r="X428" s="23">
        <f>IFERROR(TRIM(INDEX($A428:$P428,MATCH(Settings!$B$11,$A$1:$P$1,0))&amp;""),"")</f>
        <v/>
      </c>
      <c r="Y428" s="23">
        <f>IFERROR(TRIM(INDEX($A428:$P428,MATCH(Settings!$B$12,$A$1:$P$1,0))&amp;""),"")</f>
        <v/>
      </c>
      <c r="Z428" s="23">
        <f>IFERROR(TRIM(INDEX($A428:$P428,MATCH(Settings!$B$15,$A$1:$P$1,0))&amp;""),"")</f>
        <v/>
      </c>
      <c r="AA428" s="24">
        <f>IFERROR(IF(TRIM(INDEX($A428:$P428,MATCH(Settings!$B$13,$A$1:$P$1,0))&amp;"")="","",VALUE(TRIM(INDEX($A428:$P428,MATCH(Settings!$B$13,$A$1:$P$1,0))&amp;""))),"")</f>
        <v/>
      </c>
      <c r="AB428" s="24">
        <f>IF(NOT(ISNUMBER($AA428)),"",IF(TRIM($R428&amp;"")="Yes",$AA428,0))</f>
        <v/>
      </c>
      <c r="AC428" s="25">
        <f>IF(OR(NOT(ISNUMBER($AB428)),NOT(ISNUMBER(Settings!$D$2))),"",$AB428*Settings!$D$2)</f>
        <v/>
      </c>
      <c r="AD428" s="23">
        <f>IF(AND($AE428="",IFERROR(TRIM(INDEX($A428:$P428,MATCH(Settings!$B$13,$A$1:$P$1,0))&amp;""),"")=""),"",IF((IF($AE428="","; no name or email","")&amp;IF(IFERROR(TRIM(INDEX($A428:$P428,MATCH(Settings!$B$13,$A$1:$P$1,0))&amp;""),"")="","; no hours",IF(NOT(ISNUMBER($AA428)),"; hours not a number",IF($AA428&lt;=0,"; hours zero or less",IF(AND(ISNUMBER(Settings!$D$3),$AA428&gt;Settings!$D$3),"; over "&amp;Settings!$D$3&amp;" hours",""))))&amp;IF(NOT(ISNUMBER($U428)),"; no date",IF($U428&gt;TODAY(),"; date in the future",""))&amp;IF(AND($AE428&lt;&gt;"",ISNUMBER($U428)),IF(COUNTIFS($AE$2:$AE$1001,$AE428,$U$2:$U$1001,$U428,$Y$2:$Y$1001,$Y428)&gt;1,"; possible duplicate",""),""))="","OK",MID(IF($AE428="","; no name or email","")&amp;IF(IFERROR(TRIM(INDEX($A428:$P428,MATCH(Settings!$B$13,$A$1:$P$1,0))&amp;""),"")="","; no hours",IF(NOT(ISNUMBER($AA428)),"; hours not a number",IF($AA428&lt;=0,"; hours zero or less",IF(AND(ISNUMBER(Settings!$D$3),$AA428&gt;Settings!$D$3),"; over "&amp;Settings!$D$3&amp;" hours",""))))&amp;IF(NOT(ISNUMBER($U428)),"; no date",IF($U428&gt;TODAY(),"; date in the future",""))&amp;IF(AND($AE428&lt;&gt;"",ISNUMBER($U428)),IF(COUNTIFS($AE$2:$AE$1001,$AE428,$U$2:$U$1001,$U428,$Y$2:$Y$1001,$Y428)&gt;1,"; possible duplicate",""),""),3,300)))</f>
        <v/>
      </c>
      <c r="AE428" s="26">
        <f>IF(IFERROR(TRIM(INDEX($A428:$P428,MATCH(Settings!$B$11,$A$1:$P$1,0))&amp;""),"")&lt;&gt;"",LOWER(IFERROR(TRIM(INDEX($A428:$P428,MATCH(Settings!$B$11,$A$1:$P$1,0))&amp;""),"")),LOWER(IFERROR(TRIM(INDEX($A428:$P428,MATCH(Settings!$B$10,$A$1:$P$1,0))&amp;""),"")))</f>
        <v/>
      </c>
      <c r="AF428" s="26">
        <f>IF($AE428="","",IF(COUNTIF($AE$2:$AE428,$AE428)=1,MAX($AF$1:$AF427)+1,""))</f>
        <v/>
      </c>
      <c r="AG428" s="26">
        <f>IF(OR($AE428="",NOT(ISNUMBER($V428))),"",IF(COUNTIFS($AE$2:$AE428,$AE428,$V$2:$V428,$V428)=1,1,0))</f>
        <v/>
      </c>
      <c r="AH428" s="26">
        <f>IF(ISNUMBER($U428),$U428,0)</f>
        <v/>
      </c>
    </row>
    <row r="429">
      <c r="R429" s="27" t="n"/>
      <c r="S429" s="27" t="n"/>
      <c r="U429" s="21">
        <f>IF(ISNUMBER(IFERROR(IF(TRIM(INDEX($A429:$P429,MATCH(Settings!$B$9,$A$1:$P$1,0))&amp;"")="","",IF(ISNUMBER(INDEX($A429:$P429,MATCH(Settings!$B$9,$A$1:$P$1,0))),INT(INDEX($A429:$P429,MATCH(Settings!$B$9,$A$1:$P$1,0))),DATE(VALUE(LEFT(INDEX($A429:$P429,MATCH(Settings!$B$9,$A$1:$P$1,0)),4)),VALUE(MID(INDEX($A429:$P429,MATCH(Settings!$B$9,$A$1:$P$1,0)),6,2)),VALUE(MID(INDEX($A429:$P429,MATCH(Settings!$B$9,$A$1:$P$1,0)),9,2))))),"")),IFERROR(IF(TRIM(INDEX($A429:$P429,MATCH(Settings!$B$9,$A$1:$P$1,0))&amp;"")="","",IF(ISNUMBER(INDEX($A429:$P429,MATCH(Settings!$B$9,$A$1:$P$1,0))),INT(INDEX($A429:$P429,MATCH(Settings!$B$9,$A$1:$P$1,0))),DATE(VALUE(LEFT(INDEX($A429:$P429,MATCH(Settings!$B$9,$A$1:$P$1,0)),4)),VALUE(MID(INDEX($A429:$P429,MATCH(Settings!$B$9,$A$1:$P$1,0)),6,2)),VALUE(MID(INDEX($A429:$P429,MATCH(Settings!$B$9,$A$1:$P$1,0)),9,2))))),""),IFERROR(INT(IFERROR(IF(ISNUMBER(INDEX($A429:$P429,MATCH(Settings!$B$8,$A$1:$P$1,0))),INDEX($A429:$P429,MATCH(Settings!$B$8,$A$1:$P$1,0)),DATE(VALUE(LEFT(IFERROR(TRIM(INDEX($A429:$P429,MATCH(Settings!$B$8,$A$1:$P$1,0))&amp;""),""),4)),VALUE(MID(IFERROR(TRIM(INDEX($A429:$P429,MATCH(Settings!$B$8,$A$1:$P$1,0))&amp;""),""),6,2)),VALUE(MID(IFERROR(TRIM(INDEX($A429:$P429,MATCH(Settings!$B$8,$A$1:$P$1,0))&amp;""),""),9,2)))+TIME(VALUE(MID(IFERROR(TRIM(INDEX($A429:$P429,MATCH(Settings!$B$8,$A$1:$P$1,0))&amp;""),""),12,2)),VALUE(MID(IFERROR(TRIM(INDEX($A429:$P429,MATCH(Settings!$B$8,$A$1:$P$1,0))&amp;""),""),15,2)),VALUE(MID(IFERROR(TRIM(INDEX($A429:$P429,MATCH(Settings!$B$8,$A$1:$P$1,0))&amp;""),""),18,2)))),"")),""))</f>
        <v/>
      </c>
      <c r="V429" s="22">
        <f>IF(ISNUMBER($U429),DATE(YEAR($U429),MONTH($U429),1),"")</f>
        <v/>
      </c>
      <c r="W429" s="23">
        <f>IF(IFERROR(TRIM(INDEX($A429:$P429,MATCH(Settings!$B$10,$A$1:$P$1,0))&amp;""),"")&lt;&gt;"",IFERROR(TRIM(INDEX($A429:$P429,MATCH(Settings!$B$10,$A$1:$P$1,0))&amp;""),""),IFERROR(TRIM(INDEX($A429:$P429,MATCH(Settings!$B$11,$A$1:$P$1,0))&amp;""),""))</f>
        <v/>
      </c>
      <c r="X429" s="23">
        <f>IFERROR(TRIM(INDEX($A429:$P429,MATCH(Settings!$B$11,$A$1:$P$1,0))&amp;""),"")</f>
        <v/>
      </c>
      <c r="Y429" s="23">
        <f>IFERROR(TRIM(INDEX($A429:$P429,MATCH(Settings!$B$12,$A$1:$P$1,0))&amp;""),"")</f>
        <v/>
      </c>
      <c r="Z429" s="23">
        <f>IFERROR(TRIM(INDEX($A429:$P429,MATCH(Settings!$B$15,$A$1:$P$1,0))&amp;""),"")</f>
        <v/>
      </c>
      <c r="AA429" s="24">
        <f>IFERROR(IF(TRIM(INDEX($A429:$P429,MATCH(Settings!$B$13,$A$1:$P$1,0))&amp;"")="","",VALUE(TRIM(INDEX($A429:$P429,MATCH(Settings!$B$13,$A$1:$P$1,0))&amp;""))),"")</f>
        <v/>
      </c>
      <c r="AB429" s="24">
        <f>IF(NOT(ISNUMBER($AA429)),"",IF(TRIM($R429&amp;"")="Yes",$AA429,0))</f>
        <v/>
      </c>
      <c r="AC429" s="25">
        <f>IF(OR(NOT(ISNUMBER($AB429)),NOT(ISNUMBER(Settings!$D$2))),"",$AB429*Settings!$D$2)</f>
        <v/>
      </c>
      <c r="AD429" s="23">
        <f>IF(AND($AE429="",IFERROR(TRIM(INDEX($A429:$P429,MATCH(Settings!$B$13,$A$1:$P$1,0))&amp;""),"")=""),"",IF((IF($AE429="","; no name or email","")&amp;IF(IFERROR(TRIM(INDEX($A429:$P429,MATCH(Settings!$B$13,$A$1:$P$1,0))&amp;""),"")="","; no hours",IF(NOT(ISNUMBER($AA429)),"; hours not a number",IF($AA429&lt;=0,"; hours zero or less",IF(AND(ISNUMBER(Settings!$D$3),$AA429&gt;Settings!$D$3),"; over "&amp;Settings!$D$3&amp;" hours",""))))&amp;IF(NOT(ISNUMBER($U429)),"; no date",IF($U429&gt;TODAY(),"; date in the future",""))&amp;IF(AND($AE429&lt;&gt;"",ISNUMBER($U429)),IF(COUNTIFS($AE$2:$AE$1001,$AE429,$U$2:$U$1001,$U429,$Y$2:$Y$1001,$Y429)&gt;1,"; possible duplicate",""),""))="","OK",MID(IF($AE429="","; no name or email","")&amp;IF(IFERROR(TRIM(INDEX($A429:$P429,MATCH(Settings!$B$13,$A$1:$P$1,0))&amp;""),"")="","; no hours",IF(NOT(ISNUMBER($AA429)),"; hours not a number",IF($AA429&lt;=0,"; hours zero or less",IF(AND(ISNUMBER(Settings!$D$3),$AA429&gt;Settings!$D$3),"; over "&amp;Settings!$D$3&amp;" hours",""))))&amp;IF(NOT(ISNUMBER($U429)),"; no date",IF($U429&gt;TODAY(),"; date in the future",""))&amp;IF(AND($AE429&lt;&gt;"",ISNUMBER($U429)),IF(COUNTIFS($AE$2:$AE$1001,$AE429,$U$2:$U$1001,$U429,$Y$2:$Y$1001,$Y429)&gt;1,"; possible duplicate",""),""),3,300)))</f>
        <v/>
      </c>
      <c r="AE429" s="26">
        <f>IF(IFERROR(TRIM(INDEX($A429:$P429,MATCH(Settings!$B$11,$A$1:$P$1,0))&amp;""),"")&lt;&gt;"",LOWER(IFERROR(TRIM(INDEX($A429:$P429,MATCH(Settings!$B$11,$A$1:$P$1,0))&amp;""),"")),LOWER(IFERROR(TRIM(INDEX($A429:$P429,MATCH(Settings!$B$10,$A$1:$P$1,0))&amp;""),"")))</f>
        <v/>
      </c>
      <c r="AF429" s="26">
        <f>IF($AE429="","",IF(COUNTIF($AE$2:$AE429,$AE429)=1,MAX($AF$1:$AF428)+1,""))</f>
        <v/>
      </c>
      <c r="AG429" s="26">
        <f>IF(OR($AE429="",NOT(ISNUMBER($V429))),"",IF(COUNTIFS($AE$2:$AE429,$AE429,$V$2:$V429,$V429)=1,1,0))</f>
        <v/>
      </c>
      <c r="AH429" s="26">
        <f>IF(ISNUMBER($U429),$U429,0)</f>
        <v/>
      </c>
    </row>
    <row r="430">
      <c r="R430" s="27" t="n"/>
      <c r="S430" s="27" t="n"/>
      <c r="U430" s="21">
        <f>IF(ISNUMBER(IFERROR(IF(TRIM(INDEX($A430:$P430,MATCH(Settings!$B$9,$A$1:$P$1,0))&amp;"")="","",IF(ISNUMBER(INDEX($A430:$P430,MATCH(Settings!$B$9,$A$1:$P$1,0))),INT(INDEX($A430:$P430,MATCH(Settings!$B$9,$A$1:$P$1,0))),DATE(VALUE(LEFT(INDEX($A430:$P430,MATCH(Settings!$B$9,$A$1:$P$1,0)),4)),VALUE(MID(INDEX($A430:$P430,MATCH(Settings!$B$9,$A$1:$P$1,0)),6,2)),VALUE(MID(INDEX($A430:$P430,MATCH(Settings!$B$9,$A$1:$P$1,0)),9,2))))),"")),IFERROR(IF(TRIM(INDEX($A430:$P430,MATCH(Settings!$B$9,$A$1:$P$1,0))&amp;"")="","",IF(ISNUMBER(INDEX($A430:$P430,MATCH(Settings!$B$9,$A$1:$P$1,0))),INT(INDEX($A430:$P430,MATCH(Settings!$B$9,$A$1:$P$1,0))),DATE(VALUE(LEFT(INDEX($A430:$P430,MATCH(Settings!$B$9,$A$1:$P$1,0)),4)),VALUE(MID(INDEX($A430:$P430,MATCH(Settings!$B$9,$A$1:$P$1,0)),6,2)),VALUE(MID(INDEX($A430:$P430,MATCH(Settings!$B$9,$A$1:$P$1,0)),9,2))))),""),IFERROR(INT(IFERROR(IF(ISNUMBER(INDEX($A430:$P430,MATCH(Settings!$B$8,$A$1:$P$1,0))),INDEX($A430:$P430,MATCH(Settings!$B$8,$A$1:$P$1,0)),DATE(VALUE(LEFT(IFERROR(TRIM(INDEX($A430:$P430,MATCH(Settings!$B$8,$A$1:$P$1,0))&amp;""),""),4)),VALUE(MID(IFERROR(TRIM(INDEX($A430:$P430,MATCH(Settings!$B$8,$A$1:$P$1,0))&amp;""),""),6,2)),VALUE(MID(IFERROR(TRIM(INDEX($A430:$P430,MATCH(Settings!$B$8,$A$1:$P$1,0))&amp;""),""),9,2)))+TIME(VALUE(MID(IFERROR(TRIM(INDEX($A430:$P430,MATCH(Settings!$B$8,$A$1:$P$1,0))&amp;""),""),12,2)),VALUE(MID(IFERROR(TRIM(INDEX($A430:$P430,MATCH(Settings!$B$8,$A$1:$P$1,0))&amp;""),""),15,2)),VALUE(MID(IFERROR(TRIM(INDEX($A430:$P430,MATCH(Settings!$B$8,$A$1:$P$1,0))&amp;""),""),18,2)))),"")),""))</f>
        <v/>
      </c>
      <c r="V430" s="22">
        <f>IF(ISNUMBER($U430),DATE(YEAR($U430),MONTH($U430),1),"")</f>
        <v/>
      </c>
      <c r="W430" s="23">
        <f>IF(IFERROR(TRIM(INDEX($A430:$P430,MATCH(Settings!$B$10,$A$1:$P$1,0))&amp;""),"")&lt;&gt;"",IFERROR(TRIM(INDEX($A430:$P430,MATCH(Settings!$B$10,$A$1:$P$1,0))&amp;""),""),IFERROR(TRIM(INDEX($A430:$P430,MATCH(Settings!$B$11,$A$1:$P$1,0))&amp;""),""))</f>
        <v/>
      </c>
      <c r="X430" s="23">
        <f>IFERROR(TRIM(INDEX($A430:$P430,MATCH(Settings!$B$11,$A$1:$P$1,0))&amp;""),"")</f>
        <v/>
      </c>
      <c r="Y430" s="23">
        <f>IFERROR(TRIM(INDEX($A430:$P430,MATCH(Settings!$B$12,$A$1:$P$1,0))&amp;""),"")</f>
        <v/>
      </c>
      <c r="Z430" s="23">
        <f>IFERROR(TRIM(INDEX($A430:$P430,MATCH(Settings!$B$15,$A$1:$P$1,0))&amp;""),"")</f>
        <v/>
      </c>
      <c r="AA430" s="24">
        <f>IFERROR(IF(TRIM(INDEX($A430:$P430,MATCH(Settings!$B$13,$A$1:$P$1,0))&amp;"")="","",VALUE(TRIM(INDEX($A430:$P430,MATCH(Settings!$B$13,$A$1:$P$1,0))&amp;""))),"")</f>
        <v/>
      </c>
      <c r="AB430" s="24">
        <f>IF(NOT(ISNUMBER($AA430)),"",IF(TRIM($R430&amp;"")="Yes",$AA430,0))</f>
        <v/>
      </c>
      <c r="AC430" s="25">
        <f>IF(OR(NOT(ISNUMBER($AB430)),NOT(ISNUMBER(Settings!$D$2))),"",$AB430*Settings!$D$2)</f>
        <v/>
      </c>
      <c r="AD430" s="23">
        <f>IF(AND($AE430="",IFERROR(TRIM(INDEX($A430:$P430,MATCH(Settings!$B$13,$A$1:$P$1,0))&amp;""),"")=""),"",IF((IF($AE430="","; no name or email","")&amp;IF(IFERROR(TRIM(INDEX($A430:$P430,MATCH(Settings!$B$13,$A$1:$P$1,0))&amp;""),"")="","; no hours",IF(NOT(ISNUMBER($AA430)),"; hours not a number",IF($AA430&lt;=0,"; hours zero or less",IF(AND(ISNUMBER(Settings!$D$3),$AA430&gt;Settings!$D$3),"; over "&amp;Settings!$D$3&amp;" hours",""))))&amp;IF(NOT(ISNUMBER($U430)),"; no date",IF($U430&gt;TODAY(),"; date in the future",""))&amp;IF(AND($AE430&lt;&gt;"",ISNUMBER($U430)),IF(COUNTIFS($AE$2:$AE$1001,$AE430,$U$2:$U$1001,$U430,$Y$2:$Y$1001,$Y430)&gt;1,"; possible duplicate",""),""))="","OK",MID(IF($AE430="","; no name or email","")&amp;IF(IFERROR(TRIM(INDEX($A430:$P430,MATCH(Settings!$B$13,$A$1:$P$1,0))&amp;""),"")="","; no hours",IF(NOT(ISNUMBER($AA430)),"; hours not a number",IF($AA430&lt;=0,"; hours zero or less",IF(AND(ISNUMBER(Settings!$D$3),$AA430&gt;Settings!$D$3),"; over "&amp;Settings!$D$3&amp;" hours",""))))&amp;IF(NOT(ISNUMBER($U430)),"; no date",IF($U430&gt;TODAY(),"; date in the future",""))&amp;IF(AND($AE430&lt;&gt;"",ISNUMBER($U430)),IF(COUNTIFS($AE$2:$AE$1001,$AE430,$U$2:$U$1001,$U430,$Y$2:$Y$1001,$Y430)&gt;1,"; possible duplicate",""),""),3,300)))</f>
        <v/>
      </c>
      <c r="AE430" s="26">
        <f>IF(IFERROR(TRIM(INDEX($A430:$P430,MATCH(Settings!$B$11,$A$1:$P$1,0))&amp;""),"")&lt;&gt;"",LOWER(IFERROR(TRIM(INDEX($A430:$P430,MATCH(Settings!$B$11,$A$1:$P$1,0))&amp;""),"")),LOWER(IFERROR(TRIM(INDEX($A430:$P430,MATCH(Settings!$B$10,$A$1:$P$1,0))&amp;""),"")))</f>
        <v/>
      </c>
      <c r="AF430" s="26">
        <f>IF($AE430="","",IF(COUNTIF($AE$2:$AE430,$AE430)=1,MAX($AF$1:$AF429)+1,""))</f>
        <v/>
      </c>
      <c r="AG430" s="26">
        <f>IF(OR($AE430="",NOT(ISNUMBER($V430))),"",IF(COUNTIFS($AE$2:$AE430,$AE430,$V$2:$V430,$V430)=1,1,0))</f>
        <v/>
      </c>
      <c r="AH430" s="26">
        <f>IF(ISNUMBER($U430),$U430,0)</f>
        <v/>
      </c>
    </row>
    <row r="431">
      <c r="R431" s="27" t="n"/>
      <c r="S431" s="27" t="n"/>
      <c r="U431" s="21">
        <f>IF(ISNUMBER(IFERROR(IF(TRIM(INDEX($A431:$P431,MATCH(Settings!$B$9,$A$1:$P$1,0))&amp;"")="","",IF(ISNUMBER(INDEX($A431:$P431,MATCH(Settings!$B$9,$A$1:$P$1,0))),INT(INDEX($A431:$P431,MATCH(Settings!$B$9,$A$1:$P$1,0))),DATE(VALUE(LEFT(INDEX($A431:$P431,MATCH(Settings!$B$9,$A$1:$P$1,0)),4)),VALUE(MID(INDEX($A431:$P431,MATCH(Settings!$B$9,$A$1:$P$1,0)),6,2)),VALUE(MID(INDEX($A431:$P431,MATCH(Settings!$B$9,$A$1:$P$1,0)),9,2))))),"")),IFERROR(IF(TRIM(INDEX($A431:$P431,MATCH(Settings!$B$9,$A$1:$P$1,0))&amp;"")="","",IF(ISNUMBER(INDEX($A431:$P431,MATCH(Settings!$B$9,$A$1:$P$1,0))),INT(INDEX($A431:$P431,MATCH(Settings!$B$9,$A$1:$P$1,0))),DATE(VALUE(LEFT(INDEX($A431:$P431,MATCH(Settings!$B$9,$A$1:$P$1,0)),4)),VALUE(MID(INDEX($A431:$P431,MATCH(Settings!$B$9,$A$1:$P$1,0)),6,2)),VALUE(MID(INDEX($A431:$P431,MATCH(Settings!$B$9,$A$1:$P$1,0)),9,2))))),""),IFERROR(INT(IFERROR(IF(ISNUMBER(INDEX($A431:$P431,MATCH(Settings!$B$8,$A$1:$P$1,0))),INDEX($A431:$P431,MATCH(Settings!$B$8,$A$1:$P$1,0)),DATE(VALUE(LEFT(IFERROR(TRIM(INDEX($A431:$P431,MATCH(Settings!$B$8,$A$1:$P$1,0))&amp;""),""),4)),VALUE(MID(IFERROR(TRIM(INDEX($A431:$P431,MATCH(Settings!$B$8,$A$1:$P$1,0))&amp;""),""),6,2)),VALUE(MID(IFERROR(TRIM(INDEX($A431:$P431,MATCH(Settings!$B$8,$A$1:$P$1,0))&amp;""),""),9,2)))+TIME(VALUE(MID(IFERROR(TRIM(INDEX($A431:$P431,MATCH(Settings!$B$8,$A$1:$P$1,0))&amp;""),""),12,2)),VALUE(MID(IFERROR(TRIM(INDEX($A431:$P431,MATCH(Settings!$B$8,$A$1:$P$1,0))&amp;""),""),15,2)),VALUE(MID(IFERROR(TRIM(INDEX($A431:$P431,MATCH(Settings!$B$8,$A$1:$P$1,0))&amp;""),""),18,2)))),"")),""))</f>
        <v/>
      </c>
      <c r="V431" s="22">
        <f>IF(ISNUMBER($U431),DATE(YEAR($U431),MONTH($U431),1),"")</f>
        <v/>
      </c>
      <c r="W431" s="23">
        <f>IF(IFERROR(TRIM(INDEX($A431:$P431,MATCH(Settings!$B$10,$A$1:$P$1,0))&amp;""),"")&lt;&gt;"",IFERROR(TRIM(INDEX($A431:$P431,MATCH(Settings!$B$10,$A$1:$P$1,0))&amp;""),""),IFERROR(TRIM(INDEX($A431:$P431,MATCH(Settings!$B$11,$A$1:$P$1,0))&amp;""),""))</f>
        <v/>
      </c>
      <c r="X431" s="23">
        <f>IFERROR(TRIM(INDEX($A431:$P431,MATCH(Settings!$B$11,$A$1:$P$1,0))&amp;""),"")</f>
        <v/>
      </c>
      <c r="Y431" s="23">
        <f>IFERROR(TRIM(INDEX($A431:$P431,MATCH(Settings!$B$12,$A$1:$P$1,0))&amp;""),"")</f>
        <v/>
      </c>
      <c r="Z431" s="23">
        <f>IFERROR(TRIM(INDEX($A431:$P431,MATCH(Settings!$B$15,$A$1:$P$1,0))&amp;""),"")</f>
        <v/>
      </c>
      <c r="AA431" s="24">
        <f>IFERROR(IF(TRIM(INDEX($A431:$P431,MATCH(Settings!$B$13,$A$1:$P$1,0))&amp;"")="","",VALUE(TRIM(INDEX($A431:$P431,MATCH(Settings!$B$13,$A$1:$P$1,0))&amp;""))),"")</f>
        <v/>
      </c>
      <c r="AB431" s="24">
        <f>IF(NOT(ISNUMBER($AA431)),"",IF(TRIM($R431&amp;"")="Yes",$AA431,0))</f>
        <v/>
      </c>
      <c r="AC431" s="25">
        <f>IF(OR(NOT(ISNUMBER($AB431)),NOT(ISNUMBER(Settings!$D$2))),"",$AB431*Settings!$D$2)</f>
        <v/>
      </c>
      <c r="AD431" s="23">
        <f>IF(AND($AE431="",IFERROR(TRIM(INDEX($A431:$P431,MATCH(Settings!$B$13,$A$1:$P$1,0))&amp;""),"")=""),"",IF((IF($AE431="","; no name or email","")&amp;IF(IFERROR(TRIM(INDEX($A431:$P431,MATCH(Settings!$B$13,$A$1:$P$1,0))&amp;""),"")="","; no hours",IF(NOT(ISNUMBER($AA431)),"; hours not a number",IF($AA431&lt;=0,"; hours zero or less",IF(AND(ISNUMBER(Settings!$D$3),$AA431&gt;Settings!$D$3),"; over "&amp;Settings!$D$3&amp;" hours",""))))&amp;IF(NOT(ISNUMBER($U431)),"; no date",IF($U431&gt;TODAY(),"; date in the future",""))&amp;IF(AND($AE431&lt;&gt;"",ISNUMBER($U431)),IF(COUNTIFS($AE$2:$AE$1001,$AE431,$U$2:$U$1001,$U431,$Y$2:$Y$1001,$Y431)&gt;1,"; possible duplicate",""),""))="","OK",MID(IF($AE431="","; no name or email","")&amp;IF(IFERROR(TRIM(INDEX($A431:$P431,MATCH(Settings!$B$13,$A$1:$P$1,0))&amp;""),"")="","; no hours",IF(NOT(ISNUMBER($AA431)),"; hours not a number",IF($AA431&lt;=0,"; hours zero or less",IF(AND(ISNUMBER(Settings!$D$3),$AA431&gt;Settings!$D$3),"; over "&amp;Settings!$D$3&amp;" hours",""))))&amp;IF(NOT(ISNUMBER($U431)),"; no date",IF($U431&gt;TODAY(),"; date in the future",""))&amp;IF(AND($AE431&lt;&gt;"",ISNUMBER($U431)),IF(COUNTIFS($AE$2:$AE$1001,$AE431,$U$2:$U$1001,$U431,$Y$2:$Y$1001,$Y431)&gt;1,"; possible duplicate",""),""),3,300)))</f>
        <v/>
      </c>
      <c r="AE431" s="26">
        <f>IF(IFERROR(TRIM(INDEX($A431:$P431,MATCH(Settings!$B$11,$A$1:$P$1,0))&amp;""),"")&lt;&gt;"",LOWER(IFERROR(TRIM(INDEX($A431:$P431,MATCH(Settings!$B$11,$A$1:$P$1,0))&amp;""),"")),LOWER(IFERROR(TRIM(INDEX($A431:$P431,MATCH(Settings!$B$10,$A$1:$P$1,0))&amp;""),"")))</f>
        <v/>
      </c>
      <c r="AF431" s="26">
        <f>IF($AE431="","",IF(COUNTIF($AE$2:$AE431,$AE431)=1,MAX($AF$1:$AF430)+1,""))</f>
        <v/>
      </c>
      <c r="AG431" s="26">
        <f>IF(OR($AE431="",NOT(ISNUMBER($V431))),"",IF(COUNTIFS($AE$2:$AE431,$AE431,$V$2:$V431,$V431)=1,1,0))</f>
        <v/>
      </c>
      <c r="AH431" s="26">
        <f>IF(ISNUMBER($U431),$U431,0)</f>
        <v/>
      </c>
    </row>
    <row r="432">
      <c r="R432" s="27" t="n"/>
      <c r="S432" s="27" t="n"/>
      <c r="U432" s="21">
        <f>IF(ISNUMBER(IFERROR(IF(TRIM(INDEX($A432:$P432,MATCH(Settings!$B$9,$A$1:$P$1,0))&amp;"")="","",IF(ISNUMBER(INDEX($A432:$P432,MATCH(Settings!$B$9,$A$1:$P$1,0))),INT(INDEX($A432:$P432,MATCH(Settings!$B$9,$A$1:$P$1,0))),DATE(VALUE(LEFT(INDEX($A432:$P432,MATCH(Settings!$B$9,$A$1:$P$1,0)),4)),VALUE(MID(INDEX($A432:$P432,MATCH(Settings!$B$9,$A$1:$P$1,0)),6,2)),VALUE(MID(INDEX($A432:$P432,MATCH(Settings!$B$9,$A$1:$P$1,0)),9,2))))),"")),IFERROR(IF(TRIM(INDEX($A432:$P432,MATCH(Settings!$B$9,$A$1:$P$1,0))&amp;"")="","",IF(ISNUMBER(INDEX($A432:$P432,MATCH(Settings!$B$9,$A$1:$P$1,0))),INT(INDEX($A432:$P432,MATCH(Settings!$B$9,$A$1:$P$1,0))),DATE(VALUE(LEFT(INDEX($A432:$P432,MATCH(Settings!$B$9,$A$1:$P$1,0)),4)),VALUE(MID(INDEX($A432:$P432,MATCH(Settings!$B$9,$A$1:$P$1,0)),6,2)),VALUE(MID(INDEX($A432:$P432,MATCH(Settings!$B$9,$A$1:$P$1,0)),9,2))))),""),IFERROR(INT(IFERROR(IF(ISNUMBER(INDEX($A432:$P432,MATCH(Settings!$B$8,$A$1:$P$1,0))),INDEX($A432:$P432,MATCH(Settings!$B$8,$A$1:$P$1,0)),DATE(VALUE(LEFT(IFERROR(TRIM(INDEX($A432:$P432,MATCH(Settings!$B$8,$A$1:$P$1,0))&amp;""),""),4)),VALUE(MID(IFERROR(TRIM(INDEX($A432:$P432,MATCH(Settings!$B$8,$A$1:$P$1,0))&amp;""),""),6,2)),VALUE(MID(IFERROR(TRIM(INDEX($A432:$P432,MATCH(Settings!$B$8,$A$1:$P$1,0))&amp;""),""),9,2)))+TIME(VALUE(MID(IFERROR(TRIM(INDEX($A432:$P432,MATCH(Settings!$B$8,$A$1:$P$1,0))&amp;""),""),12,2)),VALUE(MID(IFERROR(TRIM(INDEX($A432:$P432,MATCH(Settings!$B$8,$A$1:$P$1,0))&amp;""),""),15,2)),VALUE(MID(IFERROR(TRIM(INDEX($A432:$P432,MATCH(Settings!$B$8,$A$1:$P$1,0))&amp;""),""),18,2)))),"")),""))</f>
        <v/>
      </c>
      <c r="V432" s="22">
        <f>IF(ISNUMBER($U432),DATE(YEAR($U432),MONTH($U432),1),"")</f>
        <v/>
      </c>
      <c r="W432" s="23">
        <f>IF(IFERROR(TRIM(INDEX($A432:$P432,MATCH(Settings!$B$10,$A$1:$P$1,0))&amp;""),"")&lt;&gt;"",IFERROR(TRIM(INDEX($A432:$P432,MATCH(Settings!$B$10,$A$1:$P$1,0))&amp;""),""),IFERROR(TRIM(INDEX($A432:$P432,MATCH(Settings!$B$11,$A$1:$P$1,0))&amp;""),""))</f>
        <v/>
      </c>
      <c r="X432" s="23">
        <f>IFERROR(TRIM(INDEX($A432:$P432,MATCH(Settings!$B$11,$A$1:$P$1,0))&amp;""),"")</f>
        <v/>
      </c>
      <c r="Y432" s="23">
        <f>IFERROR(TRIM(INDEX($A432:$P432,MATCH(Settings!$B$12,$A$1:$P$1,0))&amp;""),"")</f>
        <v/>
      </c>
      <c r="Z432" s="23">
        <f>IFERROR(TRIM(INDEX($A432:$P432,MATCH(Settings!$B$15,$A$1:$P$1,0))&amp;""),"")</f>
        <v/>
      </c>
      <c r="AA432" s="24">
        <f>IFERROR(IF(TRIM(INDEX($A432:$P432,MATCH(Settings!$B$13,$A$1:$P$1,0))&amp;"")="","",VALUE(TRIM(INDEX($A432:$P432,MATCH(Settings!$B$13,$A$1:$P$1,0))&amp;""))),"")</f>
        <v/>
      </c>
      <c r="AB432" s="24">
        <f>IF(NOT(ISNUMBER($AA432)),"",IF(TRIM($R432&amp;"")="Yes",$AA432,0))</f>
        <v/>
      </c>
      <c r="AC432" s="25">
        <f>IF(OR(NOT(ISNUMBER($AB432)),NOT(ISNUMBER(Settings!$D$2))),"",$AB432*Settings!$D$2)</f>
        <v/>
      </c>
      <c r="AD432" s="23">
        <f>IF(AND($AE432="",IFERROR(TRIM(INDEX($A432:$P432,MATCH(Settings!$B$13,$A$1:$P$1,0))&amp;""),"")=""),"",IF((IF($AE432="","; no name or email","")&amp;IF(IFERROR(TRIM(INDEX($A432:$P432,MATCH(Settings!$B$13,$A$1:$P$1,0))&amp;""),"")="","; no hours",IF(NOT(ISNUMBER($AA432)),"; hours not a number",IF($AA432&lt;=0,"; hours zero or less",IF(AND(ISNUMBER(Settings!$D$3),$AA432&gt;Settings!$D$3),"; over "&amp;Settings!$D$3&amp;" hours",""))))&amp;IF(NOT(ISNUMBER($U432)),"; no date",IF($U432&gt;TODAY(),"; date in the future",""))&amp;IF(AND($AE432&lt;&gt;"",ISNUMBER($U432)),IF(COUNTIFS($AE$2:$AE$1001,$AE432,$U$2:$U$1001,$U432,$Y$2:$Y$1001,$Y432)&gt;1,"; possible duplicate",""),""))="","OK",MID(IF($AE432="","; no name or email","")&amp;IF(IFERROR(TRIM(INDEX($A432:$P432,MATCH(Settings!$B$13,$A$1:$P$1,0))&amp;""),"")="","; no hours",IF(NOT(ISNUMBER($AA432)),"; hours not a number",IF($AA432&lt;=0,"; hours zero or less",IF(AND(ISNUMBER(Settings!$D$3),$AA432&gt;Settings!$D$3),"; over "&amp;Settings!$D$3&amp;" hours",""))))&amp;IF(NOT(ISNUMBER($U432)),"; no date",IF($U432&gt;TODAY(),"; date in the future",""))&amp;IF(AND($AE432&lt;&gt;"",ISNUMBER($U432)),IF(COUNTIFS($AE$2:$AE$1001,$AE432,$U$2:$U$1001,$U432,$Y$2:$Y$1001,$Y432)&gt;1,"; possible duplicate",""),""),3,300)))</f>
        <v/>
      </c>
      <c r="AE432" s="26">
        <f>IF(IFERROR(TRIM(INDEX($A432:$P432,MATCH(Settings!$B$11,$A$1:$P$1,0))&amp;""),"")&lt;&gt;"",LOWER(IFERROR(TRIM(INDEX($A432:$P432,MATCH(Settings!$B$11,$A$1:$P$1,0))&amp;""),"")),LOWER(IFERROR(TRIM(INDEX($A432:$P432,MATCH(Settings!$B$10,$A$1:$P$1,0))&amp;""),"")))</f>
        <v/>
      </c>
      <c r="AF432" s="26">
        <f>IF($AE432="","",IF(COUNTIF($AE$2:$AE432,$AE432)=1,MAX($AF$1:$AF431)+1,""))</f>
        <v/>
      </c>
      <c r="AG432" s="26">
        <f>IF(OR($AE432="",NOT(ISNUMBER($V432))),"",IF(COUNTIFS($AE$2:$AE432,$AE432,$V$2:$V432,$V432)=1,1,0))</f>
        <v/>
      </c>
      <c r="AH432" s="26">
        <f>IF(ISNUMBER($U432),$U432,0)</f>
        <v/>
      </c>
    </row>
    <row r="433">
      <c r="R433" s="27" t="n"/>
      <c r="S433" s="27" t="n"/>
      <c r="U433" s="21">
        <f>IF(ISNUMBER(IFERROR(IF(TRIM(INDEX($A433:$P433,MATCH(Settings!$B$9,$A$1:$P$1,0))&amp;"")="","",IF(ISNUMBER(INDEX($A433:$P433,MATCH(Settings!$B$9,$A$1:$P$1,0))),INT(INDEX($A433:$P433,MATCH(Settings!$B$9,$A$1:$P$1,0))),DATE(VALUE(LEFT(INDEX($A433:$P433,MATCH(Settings!$B$9,$A$1:$P$1,0)),4)),VALUE(MID(INDEX($A433:$P433,MATCH(Settings!$B$9,$A$1:$P$1,0)),6,2)),VALUE(MID(INDEX($A433:$P433,MATCH(Settings!$B$9,$A$1:$P$1,0)),9,2))))),"")),IFERROR(IF(TRIM(INDEX($A433:$P433,MATCH(Settings!$B$9,$A$1:$P$1,0))&amp;"")="","",IF(ISNUMBER(INDEX($A433:$P433,MATCH(Settings!$B$9,$A$1:$P$1,0))),INT(INDEX($A433:$P433,MATCH(Settings!$B$9,$A$1:$P$1,0))),DATE(VALUE(LEFT(INDEX($A433:$P433,MATCH(Settings!$B$9,$A$1:$P$1,0)),4)),VALUE(MID(INDEX($A433:$P433,MATCH(Settings!$B$9,$A$1:$P$1,0)),6,2)),VALUE(MID(INDEX($A433:$P433,MATCH(Settings!$B$9,$A$1:$P$1,0)),9,2))))),""),IFERROR(INT(IFERROR(IF(ISNUMBER(INDEX($A433:$P433,MATCH(Settings!$B$8,$A$1:$P$1,0))),INDEX($A433:$P433,MATCH(Settings!$B$8,$A$1:$P$1,0)),DATE(VALUE(LEFT(IFERROR(TRIM(INDEX($A433:$P433,MATCH(Settings!$B$8,$A$1:$P$1,0))&amp;""),""),4)),VALUE(MID(IFERROR(TRIM(INDEX($A433:$P433,MATCH(Settings!$B$8,$A$1:$P$1,0))&amp;""),""),6,2)),VALUE(MID(IFERROR(TRIM(INDEX($A433:$P433,MATCH(Settings!$B$8,$A$1:$P$1,0))&amp;""),""),9,2)))+TIME(VALUE(MID(IFERROR(TRIM(INDEX($A433:$P433,MATCH(Settings!$B$8,$A$1:$P$1,0))&amp;""),""),12,2)),VALUE(MID(IFERROR(TRIM(INDEX($A433:$P433,MATCH(Settings!$B$8,$A$1:$P$1,0))&amp;""),""),15,2)),VALUE(MID(IFERROR(TRIM(INDEX($A433:$P433,MATCH(Settings!$B$8,$A$1:$P$1,0))&amp;""),""),18,2)))),"")),""))</f>
        <v/>
      </c>
      <c r="V433" s="22">
        <f>IF(ISNUMBER($U433),DATE(YEAR($U433),MONTH($U433),1),"")</f>
        <v/>
      </c>
      <c r="W433" s="23">
        <f>IF(IFERROR(TRIM(INDEX($A433:$P433,MATCH(Settings!$B$10,$A$1:$P$1,0))&amp;""),"")&lt;&gt;"",IFERROR(TRIM(INDEX($A433:$P433,MATCH(Settings!$B$10,$A$1:$P$1,0))&amp;""),""),IFERROR(TRIM(INDEX($A433:$P433,MATCH(Settings!$B$11,$A$1:$P$1,0))&amp;""),""))</f>
        <v/>
      </c>
      <c r="X433" s="23">
        <f>IFERROR(TRIM(INDEX($A433:$P433,MATCH(Settings!$B$11,$A$1:$P$1,0))&amp;""),"")</f>
        <v/>
      </c>
      <c r="Y433" s="23">
        <f>IFERROR(TRIM(INDEX($A433:$P433,MATCH(Settings!$B$12,$A$1:$P$1,0))&amp;""),"")</f>
        <v/>
      </c>
      <c r="Z433" s="23">
        <f>IFERROR(TRIM(INDEX($A433:$P433,MATCH(Settings!$B$15,$A$1:$P$1,0))&amp;""),"")</f>
        <v/>
      </c>
      <c r="AA433" s="24">
        <f>IFERROR(IF(TRIM(INDEX($A433:$P433,MATCH(Settings!$B$13,$A$1:$P$1,0))&amp;"")="","",VALUE(TRIM(INDEX($A433:$P433,MATCH(Settings!$B$13,$A$1:$P$1,0))&amp;""))),"")</f>
        <v/>
      </c>
      <c r="AB433" s="24">
        <f>IF(NOT(ISNUMBER($AA433)),"",IF(TRIM($R433&amp;"")="Yes",$AA433,0))</f>
        <v/>
      </c>
      <c r="AC433" s="25">
        <f>IF(OR(NOT(ISNUMBER($AB433)),NOT(ISNUMBER(Settings!$D$2))),"",$AB433*Settings!$D$2)</f>
        <v/>
      </c>
      <c r="AD433" s="23">
        <f>IF(AND($AE433="",IFERROR(TRIM(INDEX($A433:$P433,MATCH(Settings!$B$13,$A$1:$P$1,0))&amp;""),"")=""),"",IF((IF($AE433="","; no name or email","")&amp;IF(IFERROR(TRIM(INDEX($A433:$P433,MATCH(Settings!$B$13,$A$1:$P$1,0))&amp;""),"")="","; no hours",IF(NOT(ISNUMBER($AA433)),"; hours not a number",IF($AA433&lt;=0,"; hours zero or less",IF(AND(ISNUMBER(Settings!$D$3),$AA433&gt;Settings!$D$3),"; over "&amp;Settings!$D$3&amp;" hours",""))))&amp;IF(NOT(ISNUMBER($U433)),"; no date",IF($U433&gt;TODAY(),"; date in the future",""))&amp;IF(AND($AE433&lt;&gt;"",ISNUMBER($U433)),IF(COUNTIFS($AE$2:$AE$1001,$AE433,$U$2:$U$1001,$U433,$Y$2:$Y$1001,$Y433)&gt;1,"; possible duplicate",""),""))="","OK",MID(IF($AE433="","; no name or email","")&amp;IF(IFERROR(TRIM(INDEX($A433:$P433,MATCH(Settings!$B$13,$A$1:$P$1,0))&amp;""),"")="","; no hours",IF(NOT(ISNUMBER($AA433)),"; hours not a number",IF($AA433&lt;=0,"; hours zero or less",IF(AND(ISNUMBER(Settings!$D$3),$AA433&gt;Settings!$D$3),"; over "&amp;Settings!$D$3&amp;" hours",""))))&amp;IF(NOT(ISNUMBER($U433)),"; no date",IF($U433&gt;TODAY(),"; date in the future",""))&amp;IF(AND($AE433&lt;&gt;"",ISNUMBER($U433)),IF(COUNTIFS($AE$2:$AE$1001,$AE433,$U$2:$U$1001,$U433,$Y$2:$Y$1001,$Y433)&gt;1,"; possible duplicate",""),""),3,300)))</f>
        <v/>
      </c>
      <c r="AE433" s="26">
        <f>IF(IFERROR(TRIM(INDEX($A433:$P433,MATCH(Settings!$B$11,$A$1:$P$1,0))&amp;""),"")&lt;&gt;"",LOWER(IFERROR(TRIM(INDEX($A433:$P433,MATCH(Settings!$B$11,$A$1:$P$1,0))&amp;""),"")),LOWER(IFERROR(TRIM(INDEX($A433:$P433,MATCH(Settings!$B$10,$A$1:$P$1,0))&amp;""),"")))</f>
        <v/>
      </c>
      <c r="AF433" s="26">
        <f>IF($AE433="","",IF(COUNTIF($AE$2:$AE433,$AE433)=1,MAX($AF$1:$AF432)+1,""))</f>
        <v/>
      </c>
      <c r="AG433" s="26">
        <f>IF(OR($AE433="",NOT(ISNUMBER($V433))),"",IF(COUNTIFS($AE$2:$AE433,$AE433,$V$2:$V433,$V433)=1,1,0))</f>
        <v/>
      </c>
      <c r="AH433" s="26">
        <f>IF(ISNUMBER($U433),$U433,0)</f>
        <v/>
      </c>
    </row>
    <row r="434">
      <c r="R434" s="27" t="n"/>
      <c r="S434" s="27" t="n"/>
      <c r="U434" s="21">
        <f>IF(ISNUMBER(IFERROR(IF(TRIM(INDEX($A434:$P434,MATCH(Settings!$B$9,$A$1:$P$1,0))&amp;"")="","",IF(ISNUMBER(INDEX($A434:$P434,MATCH(Settings!$B$9,$A$1:$P$1,0))),INT(INDEX($A434:$P434,MATCH(Settings!$B$9,$A$1:$P$1,0))),DATE(VALUE(LEFT(INDEX($A434:$P434,MATCH(Settings!$B$9,$A$1:$P$1,0)),4)),VALUE(MID(INDEX($A434:$P434,MATCH(Settings!$B$9,$A$1:$P$1,0)),6,2)),VALUE(MID(INDEX($A434:$P434,MATCH(Settings!$B$9,$A$1:$P$1,0)),9,2))))),"")),IFERROR(IF(TRIM(INDEX($A434:$P434,MATCH(Settings!$B$9,$A$1:$P$1,0))&amp;"")="","",IF(ISNUMBER(INDEX($A434:$P434,MATCH(Settings!$B$9,$A$1:$P$1,0))),INT(INDEX($A434:$P434,MATCH(Settings!$B$9,$A$1:$P$1,0))),DATE(VALUE(LEFT(INDEX($A434:$P434,MATCH(Settings!$B$9,$A$1:$P$1,0)),4)),VALUE(MID(INDEX($A434:$P434,MATCH(Settings!$B$9,$A$1:$P$1,0)),6,2)),VALUE(MID(INDEX($A434:$P434,MATCH(Settings!$B$9,$A$1:$P$1,0)),9,2))))),""),IFERROR(INT(IFERROR(IF(ISNUMBER(INDEX($A434:$P434,MATCH(Settings!$B$8,$A$1:$P$1,0))),INDEX($A434:$P434,MATCH(Settings!$B$8,$A$1:$P$1,0)),DATE(VALUE(LEFT(IFERROR(TRIM(INDEX($A434:$P434,MATCH(Settings!$B$8,$A$1:$P$1,0))&amp;""),""),4)),VALUE(MID(IFERROR(TRIM(INDEX($A434:$P434,MATCH(Settings!$B$8,$A$1:$P$1,0))&amp;""),""),6,2)),VALUE(MID(IFERROR(TRIM(INDEX($A434:$P434,MATCH(Settings!$B$8,$A$1:$P$1,0))&amp;""),""),9,2)))+TIME(VALUE(MID(IFERROR(TRIM(INDEX($A434:$P434,MATCH(Settings!$B$8,$A$1:$P$1,0))&amp;""),""),12,2)),VALUE(MID(IFERROR(TRIM(INDEX($A434:$P434,MATCH(Settings!$B$8,$A$1:$P$1,0))&amp;""),""),15,2)),VALUE(MID(IFERROR(TRIM(INDEX($A434:$P434,MATCH(Settings!$B$8,$A$1:$P$1,0))&amp;""),""),18,2)))),"")),""))</f>
        <v/>
      </c>
      <c r="V434" s="22">
        <f>IF(ISNUMBER($U434),DATE(YEAR($U434),MONTH($U434),1),"")</f>
        <v/>
      </c>
      <c r="W434" s="23">
        <f>IF(IFERROR(TRIM(INDEX($A434:$P434,MATCH(Settings!$B$10,$A$1:$P$1,0))&amp;""),"")&lt;&gt;"",IFERROR(TRIM(INDEX($A434:$P434,MATCH(Settings!$B$10,$A$1:$P$1,0))&amp;""),""),IFERROR(TRIM(INDEX($A434:$P434,MATCH(Settings!$B$11,$A$1:$P$1,0))&amp;""),""))</f>
        <v/>
      </c>
      <c r="X434" s="23">
        <f>IFERROR(TRIM(INDEX($A434:$P434,MATCH(Settings!$B$11,$A$1:$P$1,0))&amp;""),"")</f>
        <v/>
      </c>
      <c r="Y434" s="23">
        <f>IFERROR(TRIM(INDEX($A434:$P434,MATCH(Settings!$B$12,$A$1:$P$1,0))&amp;""),"")</f>
        <v/>
      </c>
      <c r="Z434" s="23">
        <f>IFERROR(TRIM(INDEX($A434:$P434,MATCH(Settings!$B$15,$A$1:$P$1,0))&amp;""),"")</f>
        <v/>
      </c>
      <c r="AA434" s="24">
        <f>IFERROR(IF(TRIM(INDEX($A434:$P434,MATCH(Settings!$B$13,$A$1:$P$1,0))&amp;"")="","",VALUE(TRIM(INDEX($A434:$P434,MATCH(Settings!$B$13,$A$1:$P$1,0))&amp;""))),"")</f>
        <v/>
      </c>
      <c r="AB434" s="24">
        <f>IF(NOT(ISNUMBER($AA434)),"",IF(TRIM($R434&amp;"")="Yes",$AA434,0))</f>
        <v/>
      </c>
      <c r="AC434" s="25">
        <f>IF(OR(NOT(ISNUMBER($AB434)),NOT(ISNUMBER(Settings!$D$2))),"",$AB434*Settings!$D$2)</f>
        <v/>
      </c>
      <c r="AD434" s="23">
        <f>IF(AND($AE434="",IFERROR(TRIM(INDEX($A434:$P434,MATCH(Settings!$B$13,$A$1:$P$1,0))&amp;""),"")=""),"",IF((IF($AE434="","; no name or email","")&amp;IF(IFERROR(TRIM(INDEX($A434:$P434,MATCH(Settings!$B$13,$A$1:$P$1,0))&amp;""),"")="","; no hours",IF(NOT(ISNUMBER($AA434)),"; hours not a number",IF($AA434&lt;=0,"; hours zero or less",IF(AND(ISNUMBER(Settings!$D$3),$AA434&gt;Settings!$D$3),"; over "&amp;Settings!$D$3&amp;" hours",""))))&amp;IF(NOT(ISNUMBER($U434)),"; no date",IF($U434&gt;TODAY(),"; date in the future",""))&amp;IF(AND($AE434&lt;&gt;"",ISNUMBER($U434)),IF(COUNTIFS($AE$2:$AE$1001,$AE434,$U$2:$U$1001,$U434,$Y$2:$Y$1001,$Y434)&gt;1,"; possible duplicate",""),""))="","OK",MID(IF($AE434="","; no name or email","")&amp;IF(IFERROR(TRIM(INDEX($A434:$P434,MATCH(Settings!$B$13,$A$1:$P$1,0))&amp;""),"")="","; no hours",IF(NOT(ISNUMBER($AA434)),"; hours not a number",IF($AA434&lt;=0,"; hours zero or less",IF(AND(ISNUMBER(Settings!$D$3),$AA434&gt;Settings!$D$3),"; over "&amp;Settings!$D$3&amp;" hours",""))))&amp;IF(NOT(ISNUMBER($U434)),"; no date",IF($U434&gt;TODAY(),"; date in the future",""))&amp;IF(AND($AE434&lt;&gt;"",ISNUMBER($U434)),IF(COUNTIFS($AE$2:$AE$1001,$AE434,$U$2:$U$1001,$U434,$Y$2:$Y$1001,$Y434)&gt;1,"; possible duplicate",""),""),3,300)))</f>
        <v/>
      </c>
      <c r="AE434" s="26">
        <f>IF(IFERROR(TRIM(INDEX($A434:$P434,MATCH(Settings!$B$11,$A$1:$P$1,0))&amp;""),"")&lt;&gt;"",LOWER(IFERROR(TRIM(INDEX($A434:$P434,MATCH(Settings!$B$11,$A$1:$P$1,0))&amp;""),"")),LOWER(IFERROR(TRIM(INDEX($A434:$P434,MATCH(Settings!$B$10,$A$1:$P$1,0))&amp;""),"")))</f>
        <v/>
      </c>
      <c r="AF434" s="26">
        <f>IF($AE434="","",IF(COUNTIF($AE$2:$AE434,$AE434)=1,MAX($AF$1:$AF433)+1,""))</f>
        <v/>
      </c>
      <c r="AG434" s="26">
        <f>IF(OR($AE434="",NOT(ISNUMBER($V434))),"",IF(COUNTIFS($AE$2:$AE434,$AE434,$V$2:$V434,$V434)=1,1,0))</f>
        <v/>
      </c>
      <c r="AH434" s="26">
        <f>IF(ISNUMBER($U434),$U434,0)</f>
        <v/>
      </c>
    </row>
    <row r="435">
      <c r="R435" s="27" t="n"/>
      <c r="S435" s="27" t="n"/>
      <c r="U435" s="21">
        <f>IF(ISNUMBER(IFERROR(IF(TRIM(INDEX($A435:$P435,MATCH(Settings!$B$9,$A$1:$P$1,0))&amp;"")="","",IF(ISNUMBER(INDEX($A435:$P435,MATCH(Settings!$B$9,$A$1:$P$1,0))),INT(INDEX($A435:$P435,MATCH(Settings!$B$9,$A$1:$P$1,0))),DATE(VALUE(LEFT(INDEX($A435:$P435,MATCH(Settings!$B$9,$A$1:$P$1,0)),4)),VALUE(MID(INDEX($A435:$P435,MATCH(Settings!$B$9,$A$1:$P$1,0)),6,2)),VALUE(MID(INDEX($A435:$P435,MATCH(Settings!$B$9,$A$1:$P$1,0)),9,2))))),"")),IFERROR(IF(TRIM(INDEX($A435:$P435,MATCH(Settings!$B$9,$A$1:$P$1,0))&amp;"")="","",IF(ISNUMBER(INDEX($A435:$P435,MATCH(Settings!$B$9,$A$1:$P$1,0))),INT(INDEX($A435:$P435,MATCH(Settings!$B$9,$A$1:$P$1,0))),DATE(VALUE(LEFT(INDEX($A435:$P435,MATCH(Settings!$B$9,$A$1:$P$1,0)),4)),VALUE(MID(INDEX($A435:$P435,MATCH(Settings!$B$9,$A$1:$P$1,0)),6,2)),VALUE(MID(INDEX($A435:$P435,MATCH(Settings!$B$9,$A$1:$P$1,0)),9,2))))),""),IFERROR(INT(IFERROR(IF(ISNUMBER(INDEX($A435:$P435,MATCH(Settings!$B$8,$A$1:$P$1,0))),INDEX($A435:$P435,MATCH(Settings!$B$8,$A$1:$P$1,0)),DATE(VALUE(LEFT(IFERROR(TRIM(INDEX($A435:$P435,MATCH(Settings!$B$8,$A$1:$P$1,0))&amp;""),""),4)),VALUE(MID(IFERROR(TRIM(INDEX($A435:$P435,MATCH(Settings!$B$8,$A$1:$P$1,0))&amp;""),""),6,2)),VALUE(MID(IFERROR(TRIM(INDEX($A435:$P435,MATCH(Settings!$B$8,$A$1:$P$1,0))&amp;""),""),9,2)))+TIME(VALUE(MID(IFERROR(TRIM(INDEX($A435:$P435,MATCH(Settings!$B$8,$A$1:$P$1,0))&amp;""),""),12,2)),VALUE(MID(IFERROR(TRIM(INDEX($A435:$P435,MATCH(Settings!$B$8,$A$1:$P$1,0))&amp;""),""),15,2)),VALUE(MID(IFERROR(TRIM(INDEX($A435:$P435,MATCH(Settings!$B$8,$A$1:$P$1,0))&amp;""),""),18,2)))),"")),""))</f>
        <v/>
      </c>
      <c r="V435" s="22">
        <f>IF(ISNUMBER($U435),DATE(YEAR($U435),MONTH($U435),1),"")</f>
        <v/>
      </c>
      <c r="W435" s="23">
        <f>IF(IFERROR(TRIM(INDEX($A435:$P435,MATCH(Settings!$B$10,$A$1:$P$1,0))&amp;""),"")&lt;&gt;"",IFERROR(TRIM(INDEX($A435:$P435,MATCH(Settings!$B$10,$A$1:$P$1,0))&amp;""),""),IFERROR(TRIM(INDEX($A435:$P435,MATCH(Settings!$B$11,$A$1:$P$1,0))&amp;""),""))</f>
        <v/>
      </c>
      <c r="X435" s="23">
        <f>IFERROR(TRIM(INDEX($A435:$P435,MATCH(Settings!$B$11,$A$1:$P$1,0))&amp;""),"")</f>
        <v/>
      </c>
      <c r="Y435" s="23">
        <f>IFERROR(TRIM(INDEX($A435:$P435,MATCH(Settings!$B$12,$A$1:$P$1,0))&amp;""),"")</f>
        <v/>
      </c>
      <c r="Z435" s="23">
        <f>IFERROR(TRIM(INDEX($A435:$P435,MATCH(Settings!$B$15,$A$1:$P$1,0))&amp;""),"")</f>
        <v/>
      </c>
      <c r="AA435" s="24">
        <f>IFERROR(IF(TRIM(INDEX($A435:$P435,MATCH(Settings!$B$13,$A$1:$P$1,0))&amp;"")="","",VALUE(TRIM(INDEX($A435:$P435,MATCH(Settings!$B$13,$A$1:$P$1,0))&amp;""))),"")</f>
        <v/>
      </c>
      <c r="AB435" s="24">
        <f>IF(NOT(ISNUMBER($AA435)),"",IF(TRIM($R435&amp;"")="Yes",$AA435,0))</f>
        <v/>
      </c>
      <c r="AC435" s="25">
        <f>IF(OR(NOT(ISNUMBER($AB435)),NOT(ISNUMBER(Settings!$D$2))),"",$AB435*Settings!$D$2)</f>
        <v/>
      </c>
      <c r="AD435" s="23">
        <f>IF(AND($AE435="",IFERROR(TRIM(INDEX($A435:$P435,MATCH(Settings!$B$13,$A$1:$P$1,0))&amp;""),"")=""),"",IF((IF($AE435="","; no name or email","")&amp;IF(IFERROR(TRIM(INDEX($A435:$P435,MATCH(Settings!$B$13,$A$1:$P$1,0))&amp;""),"")="","; no hours",IF(NOT(ISNUMBER($AA435)),"; hours not a number",IF($AA435&lt;=0,"; hours zero or less",IF(AND(ISNUMBER(Settings!$D$3),$AA435&gt;Settings!$D$3),"; over "&amp;Settings!$D$3&amp;" hours",""))))&amp;IF(NOT(ISNUMBER($U435)),"; no date",IF($U435&gt;TODAY(),"; date in the future",""))&amp;IF(AND($AE435&lt;&gt;"",ISNUMBER($U435)),IF(COUNTIFS($AE$2:$AE$1001,$AE435,$U$2:$U$1001,$U435,$Y$2:$Y$1001,$Y435)&gt;1,"; possible duplicate",""),""))="","OK",MID(IF($AE435="","; no name or email","")&amp;IF(IFERROR(TRIM(INDEX($A435:$P435,MATCH(Settings!$B$13,$A$1:$P$1,0))&amp;""),"")="","; no hours",IF(NOT(ISNUMBER($AA435)),"; hours not a number",IF($AA435&lt;=0,"; hours zero or less",IF(AND(ISNUMBER(Settings!$D$3),$AA435&gt;Settings!$D$3),"; over "&amp;Settings!$D$3&amp;" hours",""))))&amp;IF(NOT(ISNUMBER($U435)),"; no date",IF($U435&gt;TODAY(),"; date in the future",""))&amp;IF(AND($AE435&lt;&gt;"",ISNUMBER($U435)),IF(COUNTIFS($AE$2:$AE$1001,$AE435,$U$2:$U$1001,$U435,$Y$2:$Y$1001,$Y435)&gt;1,"; possible duplicate",""),""),3,300)))</f>
        <v/>
      </c>
      <c r="AE435" s="26">
        <f>IF(IFERROR(TRIM(INDEX($A435:$P435,MATCH(Settings!$B$11,$A$1:$P$1,0))&amp;""),"")&lt;&gt;"",LOWER(IFERROR(TRIM(INDEX($A435:$P435,MATCH(Settings!$B$11,$A$1:$P$1,0))&amp;""),"")),LOWER(IFERROR(TRIM(INDEX($A435:$P435,MATCH(Settings!$B$10,$A$1:$P$1,0))&amp;""),"")))</f>
        <v/>
      </c>
      <c r="AF435" s="26">
        <f>IF($AE435="","",IF(COUNTIF($AE$2:$AE435,$AE435)=1,MAX($AF$1:$AF434)+1,""))</f>
        <v/>
      </c>
      <c r="AG435" s="26">
        <f>IF(OR($AE435="",NOT(ISNUMBER($V435))),"",IF(COUNTIFS($AE$2:$AE435,$AE435,$V$2:$V435,$V435)=1,1,0))</f>
        <v/>
      </c>
      <c r="AH435" s="26">
        <f>IF(ISNUMBER($U435),$U435,0)</f>
        <v/>
      </c>
    </row>
    <row r="436">
      <c r="R436" s="27" t="n"/>
      <c r="S436" s="27" t="n"/>
      <c r="U436" s="21">
        <f>IF(ISNUMBER(IFERROR(IF(TRIM(INDEX($A436:$P436,MATCH(Settings!$B$9,$A$1:$P$1,0))&amp;"")="","",IF(ISNUMBER(INDEX($A436:$P436,MATCH(Settings!$B$9,$A$1:$P$1,0))),INT(INDEX($A436:$P436,MATCH(Settings!$B$9,$A$1:$P$1,0))),DATE(VALUE(LEFT(INDEX($A436:$P436,MATCH(Settings!$B$9,$A$1:$P$1,0)),4)),VALUE(MID(INDEX($A436:$P436,MATCH(Settings!$B$9,$A$1:$P$1,0)),6,2)),VALUE(MID(INDEX($A436:$P436,MATCH(Settings!$B$9,$A$1:$P$1,0)),9,2))))),"")),IFERROR(IF(TRIM(INDEX($A436:$P436,MATCH(Settings!$B$9,$A$1:$P$1,0))&amp;"")="","",IF(ISNUMBER(INDEX($A436:$P436,MATCH(Settings!$B$9,$A$1:$P$1,0))),INT(INDEX($A436:$P436,MATCH(Settings!$B$9,$A$1:$P$1,0))),DATE(VALUE(LEFT(INDEX($A436:$P436,MATCH(Settings!$B$9,$A$1:$P$1,0)),4)),VALUE(MID(INDEX($A436:$P436,MATCH(Settings!$B$9,$A$1:$P$1,0)),6,2)),VALUE(MID(INDEX($A436:$P436,MATCH(Settings!$B$9,$A$1:$P$1,0)),9,2))))),""),IFERROR(INT(IFERROR(IF(ISNUMBER(INDEX($A436:$P436,MATCH(Settings!$B$8,$A$1:$P$1,0))),INDEX($A436:$P436,MATCH(Settings!$B$8,$A$1:$P$1,0)),DATE(VALUE(LEFT(IFERROR(TRIM(INDEX($A436:$P436,MATCH(Settings!$B$8,$A$1:$P$1,0))&amp;""),""),4)),VALUE(MID(IFERROR(TRIM(INDEX($A436:$P436,MATCH(Settings!$B$8,$A$1:$P$1,0))&amp;""),""),6,2)),VALUE(MID(IFERROR(TRIM(INDEX($A436:$P436,MATCH(Settings!$B$8,$A$1:$P$1,0))&amp;""),""),9,2)))+TIME(VALUE(MID(IFERROR(TRIM(INDEX($A436:$P436,MATCH(Settings!$B$8,$A$1:$P$1,0))&amp;""),""),12,2)),VALUE(MID(IFERROR(TRIM(INDEX($A436:$P436,MATCH(Settings!$B$8,$A$1:$P$1,0))&amp;""),""),15,2)),VALUE(MID(IFERROR(TRIM(INDEX($A436:$P436,MATCH(Settings!$B$8,$A$1:$P$1,0))&amp;""),""),18,2)))),"")),""))</f>
        <v/>
      </c>
      <c r="V436" s="22">
        <f>IF(ISNUMBER($U436),DATE(YEAR($U436),MONTH($U436),1),"")</f>
        <v/>
      </c>
      <c r="W436" s="23">
        <f>IF(IFERROR(TRIM(INDEX($A436:$P436,MATCH(Settings!$B$10,$A$1:$P$1,0))&amp;""),"")&lt;&gt;"",IFERROR(TRIM(INDEX($A436:$P436,MATCH(Settings!$B$10,$A$1:$P$1,0))&amp;""),""),IFERROR(TRIM(INDEX($A436:$P436,MATCH(Settings!$B$11,$A$1:$P$1,0))&amp;""),""))</f>
        <v/>
      </c>
      <c r="X436" s="23">
        <f>IFERROR(TRIM(INDEX($A436:$P436,MATCH(Settings!$B$11,$A$1:$P$1,0))&amp;""),"")</f>
        <v/>
      </c>
      <c r="Y436" s="23">
        <f>IFERROR(TRIM(INDEX($A436:$P436,MATCH(Settings!$B$12,$A$1:$P$1,0))&amp;""),"")</f>
        <v/>
      </c>
      <c r="Z436" s="23">
        <f>IFERROR(TRIM(INDEX($A436:$P436,MATCH(Settings!$B$15,$A$1:$P$1,0))&amp;""),"")</f>
        <v/>
      </c>
      <c r="AA436" s="24">
        <f>IFERROR(IF(TRIM(INDEX($A436:$P436,MATCH(Settings!$B$13,$A$1:$P$1,0))&amp;"")="","",VALUE(TRIM(INDEX($A436:$P436,MATCH(Settings!$B$13,$A$1:$P$1,0))&amp;""))),"")</f>
        <v/>
      </c>
      <c r="AB436" s="24">
        <f>IF(NOT(ISNUMBER($AA436)),"",IF(TRIM($R436&amp;"")="Yes",$AA436,0))</f>
        <v/>
      </c>
      <c r="AC436" s="25">
        <f>IF(OR(NOT(ISNUMBER($AB436)),NOT(ISNUMBER(Settings!$D$2))),"",$AB436*Settings!$D$2)</f>
        <v/>
      </c>
      <c r="AD436" s="23">
        <f>IF(AND($AE436="",IFERROR(TRIM(INDEX($A436:$P436,MATCH(Settings!$B$13,$A$1:$P$1,0))&amp;""),"")=""),"",IF((IF($AE436="","; no name or email","")&amp;IF(IFERROR(TRIM(INDEX($A436:$P436,MATCH(Settings!$B$13,$A$1:$P$1,0))&amp;""),"")="","; no hours",IF(NOT(ISNUMBER($AA436)),"; hours not a number",IF($AA436&lt;=0,"; hours zero or less",IF(AND(ISNUMBER(Settings!$D$3),$AA436&gt;Settings!$D$3),"; over "&amp;Settings!$D$3&amp;" hours",""))))&amp;IF(NOT(ISNUMBER($U436)),"; no date",IF($U436&gt;TODAY(),"; date in the future",""))&amp;IF(AND($AE436&lt;&gt;"",ISNUMBER($U436)),IF(COUNTIFS($AE$2:$AE$1001,$AE436,$U$2:$U$1001,$U436,$Y$2:$Y$1001,$Y436)&gt;1,"; possible duplicate",""),""))="","OK",MID(IF($AE436="","; no name or email","")&amp;IF(IFERROR(TRIM(INDEX($A436:$P436,MATCH(Settings!$B$13,$A$1:$P$1,0))&amp;""),"")="","; no hours",IF(NOT(ISNUMBER($AA436)),"; hours not a number",IF($AA436&lt;=0,"; hours zero or less",IF(AND(ISNUMBER(Settings!$D$3),$AA436&gt;Settings!$D$3),"; over "&amp;Settings!$D$3&amp;" hours",""))))&amp;IF(NOT(ISNUMBER($U436)),"; no date",IF($U436&gt;TODAY(),"; date in the future",""))&amp;IF(AND($AE436&lt;&gt;"",ISNUMBER($U436)),IF(COUNTIFS($AE$2:$AE$1001,$AE436,$U$2:$U$1001,$U436,$Y$2:$Y$1001,$Y436)&gt;1,"; possible duplicate",""),""),3,300)))</f>
        <v/>
      </c>
      <c r="AE436" s="26">
        <f>IF(IFERROR(TRIM(INDEX($A436:$P436,MATCH(Settings!$B$11,$A$1:$P$1,0))&amp;""),"")&lt;&gt;"",LOWER(IFERROR(TRIM(INDEX($A436:$P436,MATCH(Settings!$B$11,$A$1:$P$1,0))&amp;""),"")),LOWER(IFERROR(TRIM(INDEX($A436:$P436,MATCH(Settings!$B$10,$A$1:$P$1,0))&amp;""),"")))</f>
        <v/>
      </c>
      <c r="AF436" s="26">
        <f>IF($AE436="","",IF(COUNTIF($AE$2:$AE436,$AE436)=1,MAX($AF$1:$AF435)+1,""))</f>
        <v/>
      </c>
      <c r="AG436" s="26">
        <f>IF(OR($AE436="",NOT(ISNUMBER($V436))),"",IF(COUNTIFS($AE$2:$AE436,$AE436,$V$2:$V436,$V436)=1,1,0))</f>
        <v/>
      </c>
      <c r="AH436" s="26">
        <f>IF(ISNUMBER($U436),$U436,0)</f>
        <v/>
      </c>
    </row>
    <row r="437">
      <c r="R437" s="27" t="n"/>
      <c r="S437" s="27" t="n"/>
      <c r="U437" s="21">
        <f>IF(ISNUMBER(IFERROR(IF(TRIM(INDEX($A437:$P437,MATCH(Settings!$B$9,$A$1:$P$1,0))&amp;"")="","",IF(ISNUMBER(INDEX($A437:$P437,MATCH(Settings!$B$9,$A$1:$P$1,0))),INT(INDEX($A437:$P437,MATCH(Settings!$B$9,$A$1:$P$1,0))),DATE(VALUE(LEFT(INDEX($A437:$P437,MATCH(Settings!$B$9,$A$1:$P$1,0)),4)),VALUE(MID(INDEX($A437:$P437,MATCH(Settings!$B$9,$A$1:$P$1,0)),6,2)),VALUE(MID(INDEX($A437:$P437,MATCH(Settings!$B$9,$A$1:$P$1,0)),9,2))))),"")),IFERROR(IF(TRIM(INDEX($A437:$P437,MATCH(Settings!$B$9,$A$1:$P$1,0))&amp;"")="","",IF(ISNUMBER(INDEX($A437:$P437,MATCH(Settings!$B$9,$A$1:$P$1,0))),INT(INDEX($A437:$P437,MATCH(Settings!$B$9,$A$1:$P$1,0))),DATE(VALUE(LEFT(INDEX($A437:$P437,MATCH(Settings!$B$9,$A$1:$P$1,0)),4)),VALUE(MID(INDEX($A437:$P437,MATCH(Settings!$B$9,$A$1:$P$1,0)),6,2)),VALUE(MID(INDEX($A437:$P437,MATCH(Settings!$B$9,$A$1:$P$1,0)),9,2))))),""),IFERROR(INT(IFERROR(IF(ISNUMBER(INDEX($A437:$P437,MATCH(Settings!$B$8,$A$1:$P$1,0))),INDEX($A437:$P437,MATCH(Settings!$B$8,$A$1:$P$1,0)),DATE(VALUE(LEFT(IFERROR(TRIM(INDEX($A437:$P437,MATCH(Settings!$B$8,$A$1:$P$1,0))&amp;""),""),4)),VALUE(MID(IFERROR(TRIM(INDEX($A437:$P437,MATCH(Settings!$B$8,$A$1:$P$1,0))&amp;""),""),6,2)),VALUE(MID(IFERROR(TRIM(INDEX($A437:$P437,MATCH(Settings!$B$8,$A$1:$P$1,0))&amp;""),""),9,2)))+TIME(VALUE(MID(IFERROR(TRIM(INDEX($A437:$P437,MATCH(Settings!$B$8,$A$1:$P$1,0))&amp;""),""),12,2)),VALUE(MID(IFERROR(TRIM(INDEX($A437:$P437,MATCH(Settings!$B$8,$A$1:$P$1,0))&amp;""),""),15,2)),VALUE(MID(IFERROR(TRIM(INDEX($A437:$P437,MATCH(Settings!$B$8,$A$1:$P$1,0))&amp;""),""),18,2)))),"")),""))</f>
        <v/>
      </c>
      <c r="V437" s="22">
        <f>IF(ISNUMBER($U437),DATE(YEAR($U437),MONTH($U437),1),"")</f>
        <v/>
      </c>
      <c r="W437" s="23">
        <f>IF(IFERROR(TRIM(INDEX($A437:$P437,MATCH(Settings!$B$10,$A$1:$P$1,0))&amp;""),"")&lt;&gt;"",IFERROR(TRIM(INDEX($A437:$P437,MATCH(Settings!$B$10,$A$1:$P$1,0))&amp;""),""),IFERROR(TRIM(INDEX($A437:$P437,MATCH(Settings!$B$11,$A$1:$P$1,0))&amp;""),""))</f>
        <v/>
      </c>
      <c r="X437" s="23">
        <f>IFERROR(TRIM(INDEX($A437:$P437,MATCH(Settings!$B$11,$A$1:$P$1,0))&amp;""),"")</f>
        <v/>
      </c>
      <c r="Y437" s="23">
        <f>IFERROR(TRIM(INDEX($A437:$P437,MATCH(Settings!$B$12,$A$1:$P$1,0))&amp;""),"")</f>
        <v/>
      </c>
      <c r="Z437" s="23">
        <f>IFERROR(TRIM(INDEX($A437:$P437,MATCH(Settings!$B$15,$A$1:$P$1,0))&amp;""),"")</f>
        <v/>
      </c>
      <c r="AA437" s="24">
        <f>IFERROR(IF(TRIM(INDEX($A437:$P437,MATCH(Settings!$B$13,$A$1:$P$1,0))&amp;"")="","",VALUE(TRIM(INDEX($A437:$P437,MATCH(Settings!$B$13,$A$1:$P$1,0))&amp;""))),"")</f>
        <v/>
      </c>
      <c r="AB437" s="24">
        <f>IF(NOT(ISNUMBER($AA437)),"",IF(TRIM($R437&amp;"")="Yes",$AA437,0))</f>
        <v/>
      </c>
      <c r="AC437" s="25">
        <f>IF(OR(NOT(ISNUMBER($AB437)),NOT(ISNUMBER(Settings!$D$2))),"",$AB437*Settings!$D$2)</f>
        <v/>
      </c>
      <c r="AD437" s="23">
        <f>IF(AND($AE437="",IFERROR(TRIM(INDEX($A437:$P437,MATCH(Settings!$B$13,$A$1:$P$1,0))&amp;""),"")=""),"",IF((IF($AE437="","; no name or email","")&amp;IF(IFERROR(TRIM(INDEX($A437:$P437,MATCH(Settings!$B$13,$A$1:$P$1,0))&amp;""),"")="","; no hours",IF(NOT(ISNUMBER($AA437)),"; hours not a number",IF($AA437&lt;=0,"; hours zero or less",IF(AND(ISNUMBER(Settings!$D$3),$AA437&gt;Settings!$D$3),"; over "&amp;Settings!$D$3&amp;" hours",""))))&amp;IF(NOT(ISNUMBER($U437)),"; no date",IF($U437&gt;TODAY(),"; date in the future",""))&amp;IF(AND($AE437&lt;&gt;"",ISNUMBER($U437)),IF(COUNTIFS($AE$2:$AE$1001,$AE437,$U$2:$U$1001,$U437,$Y$2:$Y$1001,$Y437)&gt;1,"; possible duplicate",""),""))="","OK",MID(IF($AE437="","; no name or email","")&amp;IF(IFERROR(TRIM(INDEX($A437:$P437,MATCH(Settings!$B$13,$A$1:$P$1,0))&amp;""),"")="","; no hours",IF(NOT(ISNUMBER($AA437)),"; hours not a number",IF($AA437&lt;=0,"; hours zero or less",IF(AND(ISNUMBER(Settings!$D$3),$AA437&gt;Settings!$D$3),"; over "&amp;Settings!$D$3&amp;" hours",""))))&amp;IF(NOT(ISNUMBER($U437)),"; no date",IF($U437&gt;TODAY(),"; date in the future",""))&amp;IF(AND($AE437&lt;&gt;"",ISNUMBER($U437)),IF(COUNTIFS($AE$2:$AE$1001,$AE437,$U$2:$U$1001,$U437,$Y$2:$Y$1001,$Y437)&gt;1,"; possible duplicate",""),""),3,300)))</f>
        <v/>
      </c>
      <c r="AE437" s="26">
        <f>IF(IFERROR(TRIM(INDEX($A437:$P437,MATCH(Settings!$B$11,$A$1:$P$1,0))&amp;""),"")&lt;&gt;"",LOWER(IFERROR(TRIM(INDEX($A437:$P437,MATCH(Settings!$B$11,$A$1:$P$1,0))&amp;""),"")),LOWER(IFERROR(TRIM(INDEX($A437:$P437,MATCH(Settings!$B$10,$A$1:$P$1,0))&amp;""),"")))</f>
        <v/>
      </c>
      <c r="AF437" s="26">
        <f>IF($AE437="","",IF(COUNTIF($AE$2:$AE437,$AE437)=1,MAX($AF$1:$AF436)+1,""))</f>
        <v/>
      </c>
      <c r="AG437" s="26">
        <f>IF(OR($AE437="",NOT(ISNUMBER($V437))),"",IF(COUNTIFS($AE$2:$AE437,$AE437,$V$2:$V437,$V437)=1,1,0))</f>
        <v/>
      </c>
      <c r="AH437" s="26">
        <f>IF(ISNUMBER($U437),$U437,0)</f>
        <v/>
      </c>
    </row>
    <row r="438">
      <c r="R438" s="27" t="n"/>
      <c r="S438" s="27" t="n"/>
      <c r="U438" s="21">
        <f>IF(ISNUMBER(IFERROR(IF(TRIM(INDEX($A438:$P438,MATCH(Settings!$B$9,$A$1:$P$1,0))&amp;"")="","",IF(ISNUMBER(INDEX($A438:$P438,MATCH(Settings!$B$9,$A$1:$P$1,0))),INT(INDEX($A438:$P438,MATCH(Settings!$B$9,$A$1:$P$1,0))),DATE(VALUE(LEFT(INDEX($A438:$P438,MATCH(Settings!$B$9,$A$1:$P$1,0)),4)),VALUE(MID(INDEX($A438:$P438,MATCH(Settings!$B$9,$A$1:$P$1,0)),6,2)),VALUE(MID(INDEX($A438:$P438,MATCH(Settings!$B$9,$A$1:$P$1,0)),9,2))))),"")),IFERROR(IF(TRIM(INDEX($A438:$P438,MATCH(Settings!$B$9,$A$1:$P$1,0))&amp;"")="","",IF(ISNUMBER(INDEX($A438:$P438,MATCH(Settings!$B$9,$A$1:$P$1,0))),INT(INDEX($A438:$P438,MATCH(Settings!$B$9,$A$1:$P$1,0))),DATE(VALUE(LEFT(INDEX($A438:$P438,MATCH(Settings!$B$9,$A$1:$P$1,0)),4)),VALUE(MID(INDEX($A438:$P438,MATCH(Settings!$B$9,$A$1:$P$1,0)),6,2)),VALUE(MID(INDEX($A438:$P438,MATCH(Settings!$B$9,$A$1:$P$1,0)),9,2))))),""),IFERROR(INT(IFERROR(IF(ISNUMBER(INDEX($A438:$P438,MATCH(Settings!$B$8,$A$1:$P$1,0))),INDEX($A438:$P438,MATCH(Settings!$B$8,$A$1:$P$1,0)),DATE(VALUE(LEFT(IFERROR(TRIM(INDEX($A438:$P438,MATCH(Settings!$B$8,$A$1:$P$1,0))&amp;""),""),4)),VALUE(MID(IFERROR(TRIM(INDEX($A438:$P438,MATCH(Settings!$B$8,$A$1:$P$1,0))&amp;""),""),6,2)),VALUE(MID(IFERROR(TRIM(INDEX($A438:$P438,MATCH(Settings!$B$8,$A$1:$P$1,0))&amp;""),""),9,2)))+TIME(VALUE(MID(IFERROR(TRIM(INDEX($A438:$P438,MATCH(Settings!$B$8,$A$1:$P$1,0))&amp;""),""),12,2)),VALUE(MID(IFERROR(TRIM(INDEX($A438:$P438,MATCH(Settings!$B$8,$A$1:$P$1,0))&amp;""),""),15,2)),VALUE(MID(IFERROR(TRIM(INDEX($A438:$P438,MATCH(Settings!$B$8,$A$1:$P$1,0))&amp;""),""),18,2)))),"")),""))</f>
        <v/>
      </c>
      <c r="V438" s="22">
        <f>IF(ISNUMBER($U438),DATE(YEAR($U438),MONTH($U438),1),"")</f>
        <v/>
      </c>
      <c r="W438" s="23">
        <f>IF(IFERROR(TRIM(INDEX($A438:$P438,MATCH(Settings!$B$10,$A$1:$P$1,0))&amp;""),"")&lt;&gt;"",IFERROR(TRIM(INDEX($A438:$P438,MATCH(Settings!$B$10,$A$1:$P$1,0))&amp;""),""),IFERROR(TRIM(INDEX($A438:$P438,MATCH(Settings!$B$11,$A$1:$P$1,0))&amp;""),""))</f>
        <v/>
      </c>
      <c r="X438" s="23">
        <f>IFERROR(TRIM(INDEX($A438:$P438,MATCH(Settings!$B$11,$A$1:$P$1,0))&amp;""),"")</f>
        <v/>
      </c>
      <c r="Y438" s="23">
        <f>IFERROR(TRIM(INDEX($A438:$P438,MATCH(Settings!$B$12,$A$1:$P$1,0))&amp;""),"")</f>
        <v/>
      </c>
      <c r="Z438" s="23">
        <f>IFERROR(TRIM(INDEX($A438:$P438,MATCH(Settings!$B$15,$A$1:$P$1,0))&amp;""),"")</f>
        <v/>
      </c>
      <c r="AA438" s="24">
        <f>IFERROR(IF(TRIM(INDEX($A438:$P438,MATCH(Settings!$B$13,$A$1:$P$1,0))&amp;"")="","",VALUE(TRIM(INDEX($A438:$P438,MATCH(Settings!$B$13,$A$1:$P$1,0))&amp;""))),"")</f>
        <v/>
      </c>
      <c r="AB438" s="24">
        <f>IF(NOT(ISNUMBER($AA438)),"",IF(TRIM($R438&amp;"")="Yes",$AA438,0))</f>
        <v/>
      </c>
      <c r="AC438" s="25">
        <f>IF(OR(NOT(ISNUMBER($AB438)),NOT(ISNUMBER(Settings!$D$2))),"",$AB438*Settings!$D$2)</f>
        <v/>
      </c>
      <c r="AD438" s="23">
        <f>IF(AND($AE438="",IFERROR(TRIM(INDEX($A438:$P438,MATCH(Settings!$B$13,$A$1:$P$1,0))&amp;""),"")=""),"",IF((IF($AE438="","; no name or email","")&amp;IF(IFERROR(TRIM(INDEX($A438:$P438,MATCH(Settings!$B$13,$A$1:$P$1,0))&amp;""),"")="","; no hours",IF(NOT(ISNUMBER($AA438)),"; hours not a number",IF($AA438&lt;=0,"; hours zero or less",IF(AND(ISNUMBER(Settings!$D$3),$AA438&gt;Settings!$D$3),"; over "&amp;Settings!$D$3&amp;" hours",""))))&amp;IF(NOT(ISNUMBER($U438)),"; no date",IF($U438&gt;TODAY(),"; date in the future",""))&amp;IF(AND($AE438&lt;&gt;"",ISNUMBER($U438)),IF(COUNTIFS($AE$2:$AE$1001,$AE438,$U$2:$U$1001,$U438,$Y$2:$Y$1001,$Y438)&gt;1,"; possible duplicate",""),""))="","OK",MID(IF($AE438="","; no name or email","")&amp;IF(IFERROR(TRIM(INDEX($A438:$P438,MATCH(Settings!$B$13,$A$1:$P$1,0))&amp;""),"")="","; no hours",IF(NOT(ISNUMBER($AA438)),"; hours not a number",IF($AA438&lt;=0,"; hours zero or less",IF(AND(ISNUMBER(Settings!$D$3),$AA438&gt;Settings!$D$3),"; over "&amp;Settings!$D$3&amp;" hours",""))))&amp;IF(NOT(ISNUMBER($U438)),"; no date",IF($U438&gt;TODAY(),"; date in the future",""))&amp;IF(AND($AE438&lt;&gt;"",ISNUMBER($U438)),IF(COUNTIFS($AE$2:$AE$1001,$AE438,$U$2:$U$1001,$U438,$Y$2:$Y$1001,$Y438)&gt;1,"; possible duplicate",""),""),3,300)))</f>
        <v/>
      </c>
      <c r="AE438" s="26">
        <f>IF(IFERROR(TRIM(INDEX($A438:$P438,MATCH(Settings!$B$11,$A$1:$P$1,0))&amp;""),"")&lt;&gt;"",LOWER(IFERROR(TRIM(INDEX($A438:$P438,MATCH(Settings!$B$11,$A$1:$P$1,0))&amp;""),"")),LOWER(IFERROR(TRIM(INDEX($A438:$P438,MATCH(Settings!$B$10,$A$1:$P$1,0))&amp;""),"")))</f>
        <v/>
      </c>
      <c r="AF438" s="26">
        <f>IF($AE438="","",IF(COUNTIF($AE$2:$AE438,$AE438)=1,MAX($AF$1:$AF437)+1,""))</f>
        <v/>
      </c>
      <c r="AG438" s="26">
        <f>IF(OR($AE438="",NOT(ISNUMBER($V438))),"",IF(COUNTIFS($AE$2:$AE438,$AE438,$V$2:$V438,$V438)=1,1,0))</f>
        <v/>
      </c>
      <c r="AH438" s="26">
        <f>IF(ISNUMBER($U438),$U438,0)</f>
        <v/>
      </c>
    </row>
    <row r="439">
      <c r="R439" s="27" t="n"/>
      <c r="S439" s="27" t="n"/>
      <c r="U439" s="21">
        <f>IF(ISNUMBER(IFERROR(IF(TRIM(INDEX($A439:$P439,MATCH(Settings!$B$9,$A$1:$P$1,0))&amp;"")="","",IF(ISNUMBER(INDEX($A439:$P439,MATCH(Settings!$B$9,$A$1:$P$1,0))),INT(INDEX($A439:$P439,MATCH(Settings!$B$9,$A$1:$P$1,0))),DATE(VALUE(LEFT(INDEX($A439:$P439,MATCH(Settings!$B$9,$A$1:$P$1,0)),4)),VALUE(MID(INDEX($A439:$P439,MATCH(Settings!$B$9,$A$1:$P$1,0)),6,2)),VALUE(MID(INDEX($A439:$P439,MATCH(Settings!$B$9,$A$1:$P$1,0)),9,2))))),"")),IFERROR(IF(TRIM(INDEX($A439:$P439,MATCH(Settings!$B$9,$A$1:$P$1,0))&amp;"")="","",IF(ISNUMBER(INDEX($A439:$P439,MATCH(Settings!$B$9,$A$1:$P$1,0))),INT(INDEX($A439:$P439,MATCH(Settings!$B$9,$A$1:$P$1,0))),DATE(VALUE(LEFT(INDEX($A439:$P439,MATCH(Settings!$B$9,$A$1:$P$1,0)),4)),VALUE(MID(INDEX($A439:$P439,MATCH(Settings!$B$9,$A$1:$P$1,0)),6,2)),VALUE(MID(INDEX($A439:$P439,MATCH(Settings!$B$9,$A$1:$P$1,0)),9,2))))),""),IFERROR(INT(IFERROR(IF(ISNUMBER(INDEX($A439:$P439,MATCH(Settings!$B$8,$A$1:$P$1,0))),INDEX($A439:$P439,MATCH(Settings!$B$8,$A$1:$P$1,0)),DATE(VALUE(LEFT(IFERROR(TRIM(INDEX($A439:$P439,MATCH(Settings!$B$8,$A$1:$P$1,0))&amp;""),""),4)),VALUE(MID(IFERROR(TRIM(INDEX($A439:$P439,MATCH(Settings!$B$8,$A$1:$P$1,0))&amp;""),""),6,2)),VALUE(MID(IFERROR(TRIM(INDEX($A439:$P439,MATCH(Settings!$B$8,$A$1:$P$1,0))&amp;""),""),9,2)))+TIME(VALUE(MID(IFERROR(TRIM(INDEX($A439:$P439,MATCH(Settings!$B$8,$A$1:$P$1,0))&amp;""),""),12,2)),VALUE(MID(IFERROR(TRIM(INDEX($A439:$P439,MATCH(Settings!$B$8,$A$1:$P$1,0))&amp;""),""),15,2)),VALUE(MID(IFERROR(TRIM(INDEX($A439:$P439,MATCH(Settings!$B$8,$A$1:$P$1,0))&amp;""),""),18,2)))),"")),""))</f>
        <v/>
      </c>
      <c r="V439" s="22">
        <f>IF(ISNUMBER($U439),DATE(YEAR($U439),MONTH($U439),1),"")</f>
        <v/>
      </c>
      <c r="W439" s="23">
        <f>IF(IFERROR(TRIM(INDEX($A439:$P439,MATCH(Settings!$B$10,$A$1:$P$1,0))&amp;""),"")&lt;&gt;"",IFERROR(TRIM(INDEX($A439:$P439,MATCH(Settings!$B$10,$A$1:$P$1,0))&amp;""),""),IFERROR(TRIM(INDEX($A439:$P439,MATCH(Settings!$B$11,$A$1:$P$1,0))&amp;""),""))</f>
        <v/>
      </c>
      <c r="X439" s="23">
        <f>IFERROR(TRIM(INDEX($A439:$P439,MATCH(Settings!$B$11,$A$1:$P$1,0))&amp;""),"")</f>
        <v/>
      </c>
      <c r="Y439" s="23">
        <f>IFERROR(TRIM(INDEX($A439:$P439,MATCH(Settings!$B$12,$A$1:$P$1,0))&amp;""),"")</f>
        <v/>
      </c>
      <c r="Z439" s="23">
        <f>IFERROR(TRIM(INDEX($A439:$P439,MATCH(Settings!$B$15,$A$1:$P$1,0))&amp;""),"")</f>
        <v/>
      </c>
      <c r="AA439" s="24">
        <f>IFERROR(IF(TRIM(INDEX($A439:$P439,MATCH(Settings!$B$13,$A$1:$P$1,0))&amp;"")="","",VALUE(TRIM(INDEX($A439:$P439,MATCH(Settings!$B$13,$A$1:$P$1,0))&amp;""))),"")</f>
        <v/>
      </c>
      <c r="AB439" s="24">
        <f>IF(NOT(ISNUMBER($AA439)),"",IF(TRIM($R439&amp;"")="Yes",$AA439,0))</f>
        <v/>
      </c>
      <c r="AC439" s="25">
        <f>IF(OR(NOT(ISNUMBER($AB439)),NOT(ISNUMBER(Settings!$D$2))),"",$AB439*Settings!$D$2)</f>
        <v/>
      </c>
      <c r="AD439" s="23">
        <f>IF(AND($AE439="",IFERROR(TRIM(INDEX($A439:$P439,MATCH(Settings!$B$13,$A$1:$P$1,0))&amp;""),"")=""),"",IF((IF($AE439="","; no name or email","")&amp;IF(IFERROR(TRIM(INDEX($A439:$P439,MATCH(Settings!$B$13,$A$1:$P$1,0))&amp;""),"")="","; no hours",IF(NOT(ISNUMBER($AA439)),"; hours not a number",IF($AA439&lt;=0,"; hours zero or less",IF(AND(ISNUMBER(Settings!$D$3),$AA439&gt;Settings!$D$3),"; over "&amp;Settings!$D$3&amp;" hours",""))))&amp;IF(NOT(ISNUMBER($U439)),"; no date",IF($U439&gt;TODAY(),"; date in the future",""))&amp;IF(AND($AE439&lt;&gt;"",ISNUMBER($U439)),IF(COUNTIFS($AE$2:$AE$1001,$AE439,$U$2:$U$1001,$U439,$Y$2:$Y$1001,$Y439)&gt;1,"; possible duplicate",""),""))="","OK",MID(IF($AE439="","; no name or email","")&amp;IF(IFERROR(TRIM(INDEX($A439:$P439,MATCH(Settings!$B$13,$A$1:$P$1,0))&amp;""),"")="","; no hours",IF(NOT(ISNUMBER($AA439)),"; hours not a number",IF($AA439&lt;=0,"; hours zero or less",IF(AND(ISNUMBER(Settings!$D$3),$AA439&gt;Settings!$D$3),"; over "&amp;Settings!$D$3&amp;" hours",""))))&amp;IF(NOT(ISNUMBER($U439)),"; no date",IF($U439&gt;TODAY(),"; date in the future",""))&amp;IF(AND($AE439&lt;&gt;"",ISNUMBER($U439)),IF(COUNTIFS($AE$2:$AE$1001,$AE439,$U$2:$U$1001,$U439,$Y$2:$Y$1001,$Y439)&gt;1,"; possible duplicate",""),""),3,300)))</f>
        <v/>
      </c>
      <c r="AE439" s="26">
        <f>IF(IFERROR(TRIM(INDEX($A439:$P439,MATCH(Settings!$B$11,$A$1:$P$1,0))&amp;""),"")&lt;&gt;"",LOWER(IFERROR(TRIM(INDEX($A439:$P439,MATCH(Settings!$B$11,$A$1:$P$1,0))&amp;""),"")),LOWER(IFERROR(TRIM(INDEX($A439:$P439,MATCH(Settings!$B$10,$A$1:$P$1,0))&amp;""),"")))</f>
        <v/>
      </c>
      <c r="AF439" s="26">
        <f>IF($AE439="","",IF(COUNTIF($AE$2:$AE439,$AE439)=1,MAX($AF$1:$AF438)+1,""))</f>
        <v/>
      </c>
      <c r="AG439" s="26">
        <f>IF(OR($AE439="",NOT(ISNUMBER($V439))),"",IF(COUNTIFS($AE$2:$AE439,$AE439,$V$2:$V439,$V439)=1,1,0))</f>
        <v/>
      </c>
      <c r="AH439" s="26">
        <f>IF(ISNUMBER($U439),$U439,0)</f>
        <v/>
      </c>
    </row>
    <row r="440">
      <c r="R440" s="27" t="n"/>
      <c r="S440" s="27" t="n"/>
      <c r="U440" s="21">
        <f>IF(ISNUMBER(IFERROR(IF(TRIM(INDEX($A440:$P440,MATCH(Settings!$B$9,$A$1:$P$1,0))&amp;"")="","",IF(ISNUMBER(INDEX($A440:$P440,MATCH(Settings!$B$9,$A$1:$P$1,0))),INT(INDEX($A440:$P440,MATCH(Settings!$B$9,$A$1:$P$1,0))),DATE(VALUE(LEFT(INDEX($A440:$P440,MATCH(Settings!$B$9,$A$1:$P$1,0)),4)),VALUE(MID(INDEX($A440:$P440,MATCH(Settings!$B$9,$A$1:$P$1,0)),6,2)),VALUE(MID(INDEX($A440:$P440,MATCH(Settings!$B$9,$A$1:$P$1,0)),9,2))))),"")),IFERROR(IF(TRIM(INDEX($A440:$P440,MATCH(Settings!$B$9,$A$1:$P$1,0))&amp;"")="","",IF(ISNUMBER(INDEX($A440:$P440,MATCH(Settings!$B$9,$A$1:$P$1,0))),INT(INDEX($A440:$P440,MATCH(Settings!$B$9,$A$1:$P$1,0))),DATE(VALUE(LEFT(INDEX($A440:$P440,MATCH(Settings!$B$9,$A$1:$P$1,0)),4)),VALUE(MID(INDEX($A440:$P440,MATCH(Settings!$B$9,$A$1:$P$1,0)),6,2)),VALUE(MID(INDEX($A440:$P440,MATCH(Settings!$B$9,$A$1:$P$1,0)),9,2))))),""),IFERROR(INT(IFERROR(IF(ISNUMBER(INDEX($A440:$P440,MATCH(Settings!$B$8,$A$1:$P$1,0))),INDEX($A440:$P440,MATCH(Settings!$B$8,$A$1:$P$1,0)),DATE(VALUE(LEFT(IFERROR(TRIM(INDEX($A440:$P440,MATCH(Settings!$B$8,$A$1:$P$1,0))&amp;""),""),4)),VALUE(MID(IFERROR(TRIM(INDEX($A440:$P440,MATCH(Settings!$B$8,$A$1:$P$1,0))&amp;""),""),6,2)),VALUE(MID(IFERROR(TRIM(INDEX($A440:$P440,MATCH(Settings!$B$8,$A$1:$P$1,0))&amp;""),""),9,2)))+TIME(VALUE(MID(IFERROR(TRIM(INDEX($A440:$P440,MATCH(Settings!$B$8,$A$1:$P$1,0))&amp;""),""),12,2)),VALUE(MID(IFERROR(TRIM(INDEX($A440:$P440,MATCH(Settings!$B$8,$A$1:$P$1,0))&amp;""),""),15,2)),VALUE(MID(IFERROR(TRIM(INDEX($A440:$P440,MATCH(Settings!$B$8,$A$1:$P$1,0))&amp;""),""),18,2)))),"")),""))</f>
        <v/>
      </c>
      <c r="V440" s="22">
        <f>IF(ISNUMBER($U440),DATE(YEAR($U440),MONTH($U440),1),"")</f>
        <v/>
      </c>
      <c r="W440" s="23">
        <f>IF(IFERROR(TRIM(INDEX($A440:$P440,MATCH(Settings!$B$10,$A$1:$P$1,0))&amp;""),"")&lt;&gt;"",IFERROR(TRIM(INDEX($A440:$P440,MATCH(Settings!$B$10,$A$1:$P$1,0))&amp;""),""),IFERROR(TRIM(INDEX($A440:$P440,MATCH(Settings!$B$11,$A$1:$P$1,0))&amp;""),""))</f>
        <v/>
      </c>
      <c r="X440" s="23">
        <f>IFERROR(TRIM(INDEX($A440:$P440,MATCH(Settings!$B$11,$A$1:$P$1,0))&amp;""),"")</f>
        <v/>
      </c>
      <c r="Y440" s="23">
        <f>IFERROR(TRIM(INDEX($A440:$P440,MATCH(Settings!$B$12,$A$1:$P$1,0))&amp;""),"")</f>
        <v/>
      </c>
      <c r="Z440" s="23">
        <f>IFERROR(TRIM(INDEX($A440:$P440,MATCH(Settings!$B$15,$A$1:$P$1,0))&amp;""),"")</f>
        <v/>
      </c>
      <c r="AA440" s="24">
        <f>IFERROR(IF(TRIM(INDEX($A440:$P440,MATCH(Settings!$B$13,$A$1:$P$1,0))&amp;"")="","",VALUE(TRIM(INDEX($A440:$P440,MATCH(Settings!$B$13,$A$1:$P$1,0))&amp;""))),"")</f>
        <v/>
      </c>
      <c r="AB440" s="24">
        <f>IF(NOT(ISNUMBER($AA440)),"",IF(TRIM($R440&amp;"")="Yes",$AA440,0))</f>
        <v/>
      </c>
      <c r="AC440" s="25">
        <f>IF(OR(NOT(ISNUMBER($AB440)),NOT(ISNUMBER(Settings!$D$2))),"",$AB440*Settings!$D$2)</f>
        <v/>
      </c>
      <c r="AD440" s="23">
        <f>IF(AND($AE440="",IFERROR(TRIM(INDEX($A440:$P440,MATCH(Settings!$B$13,$A$1:$P$1,0))&amp;""),"")=""),"",IF((IF($AE440="","; no name or email","")&amp;IF(IFERROR(TRIM(INDEX($A440:$P440,MATCH(Settings!$B$13,$A$1:$P$1,0))&amp;""),"")="","; no hours",IF(NOT(ISNUMBER($AA440)),"; hours not a number",IF($AA440&lt;=0,"; hours zero or less",IF(AND(ISNUMBER(Settings!$D$3),$AA440&gt;Settings!$D$3),"; over "&amp;Settings!$D$3&amp;" hours",""))))&amp;IF(NOT(ISNUMBER($U440)),"; no date",IF($U440&gt;TODAY(),"; date in the future",""))&amp;IF(AND($AE440&lt;&gt;"",ISNUMBER($U440)),IF(COUNTIFS($AE$2:$AE$1001,$AE440,$U$2:$U$1001,$U440,$Y$2:$Y$1001,$Y440)&gt;1,"; possible duplicate",""),""))="","OK",MID(IF($AE440="","; no name or email","")&amp;IF(IFERROR(TRIM(INDEX($A440:$P440,MATCH(Settings!$B$13,$A$1:$P$1,0))&amp;""),"")="","; no hours",IF(NOT(ISNUMBER($AA440)),"; hours not a number",IF($AA440&lt;=0,"; hours zero or less",IF(AND(ISNUMBER(Settings!$D$3),$AA440&gt;Settings!$D$3),"; over "&amp;Settings!$D$3&amp;" hours",""))))&amp;IF(NOT(ISNUMBER($U440)),"; no date",IF($U440&gt;TODAY(),"; date in the future",""))&amp;IF(AND($AE440&lt;&gt;"",ISNUMBER($U440)),IF(COUNTIFS($AE$2:$AE$1001,$AE440,$U$2:$U$1001,$U440,$Y$2:$Y$1001,$Y440)&gt;1,"; possible duplicate",""),""),3,300)))</f>
        <v/>
      </c>
      <c r="AE440" s="26">
        <f>IF(IFERROR(TRIM(INDEX($A440:$P440,MATCH(Settings!$B$11,$A$1:$P$1,0))&amp;""),"")&lt;&gt;"",LOWER(IFERROR(TRIM(INDEX($A440:$P440,MATCH(Settings!$B$11,$A$1:$P$1,0))&amp;""),"")),LOWER(IFERROR(TRIM(INDEX($A440:$P440,MATCH(Settings!$B$10,$A$1:$P$1,0))&amp;""),"")))</f>
        <v/>
      </c>
      <c r="AF440" s="26">
        <f>IF($AE440="","",IF(COUNTIF($AE$2:$AE440,$AE440)=1,MAX($AF$1:$AF439)+1,""))</f>
        <v/>
      </c>
      <c r="AG440" s="26">
        <f>IF(OR($AE440="",NOT(ISNUMBER($V440))),"",IF(COUNTIFS($AE$2:$AE440,$AE440,$V$2:$V440,$V440)=1,1,0))</f>
        <v/>
      </c>
      <c r="AH440" s="26">
        <f>IF(ISNUMBER($U440),$U440,0)</f>
        <v/>
      </c>
    </row>
    <row r="441">
      <c r="R441" s="27" t="n"/>
      <c r="S441" s="27" t="n"/>
      <c r="U441" s="21">
        <f>IF(ISNUMBER(IFERROR(IF(TRIM(INDEX($A441:$P441,MATCH(Settings!$B$9,$A$1:$P$1,0))&amp;"")="","",IF(ISNUMBER(INDEX($A441:$P441,MATCH(Settings!$B$9,$A$1:$P$1,0))),INT(INDEX($A441:$P441,MATCH(Settings!$B$9,$A$1:$P$1,0))),DATE(VALUE(LEFT(INDEX($A441:$P441,MATCH(Settings!$B$9,$A$1:$P$1,0)),4)),VALUE(MID(INDEX($A441:$P441,MATCH(Settings!$B$9,$A$1:$P$1,0)),6,2)),VALUE(MID(INDEX($A441:$P441,MATCH(Settings!$B$9,$A$1:$P$1,0)),9,2))))),"")),IFERROR(IF(TRIM(INDEX($A441:$P441,MATCH(Settings!$B$9,$A$1:$P$1,0))&amp;"")="","",IF(ISNUMBER(INDEX($A441:$P441,MATCH(Settings!$B$9,$A$1:$P$1,0))),INT(INDEX($A441:$P441,MATCH(Settings!$B$9,$A$1:$P$1,0))),DATE(VALUE(LEFT(INDEX($A441:$P441,MATCH(Settings!$B$9,$A$1:$P$1,0)),4)),VALUE(MID(INDEX($A441:$P441,MATCH(Settings!$B$9,$A$1:$P$1,0)),6,2)),VALUE(MID(INDEX($A441:$P441,MATCH(Settings!$B$9,$A$1:$P$1,0)),9,2))))),""),IFERROR(INT(IFERROR(IF(ISNUMBER(INDEX($A441:$P441,MATCH(Settings!$B$8,$A$1:$P$1,0))),INDEX($A441:$P441,MATCH(Settings!$B$8,$A$1:$P$1,0)),DATE(VALUE(LEFT(IFERROR(TRIM(INDEX($A441:$P441,MATCH(Settings!$B$8,$A$1:$P$1,0))&amp;""),""),4)),VALUE(MID(IFERROR(TRIM(INDEX($A441:$P441,MATCH(Settings!$B$8,$A$1:$P$1,0))&amp;""),""),6,2)),VALUE(MID(IFERROR(TRIM(INDEX($A441:$P441,MATCH(Settings!$B$8,$A$1:$P$1,0))&amp;""),""),9,2)))+TIME(VALUE(MID(IFERROR(TRIM(INDEX($A441:$P441,MATCH(Settings!$B$8,$A$1:$P$1,0))&amp;""),""),12,2)),VALUE(MID(IFERROR(TRIM(INDEX($A441:$P441,MATCH(Settings!$B$8,$A$1:$P$1,0))&amp;""),""),15,2)),VALUE(MID(IFERROR(TRIM(INDEX($A441:$P441,MATCH(Settings!$B$8,$A$1:$P$1,0))&amp;""),""),18,2)))),"")),""))</f>
        <v/>
      </c>
      <c r="V441" s="22">
        <f>IF(ISNUMBER($U441),DATE(YEAR($U441),MONTH($U441),1),"")</f>
        <v/>
      </c>
      <c r="W441" s="23">
        <f>IF(IFERROR(TRIM(INDEX($A441:$P441,MATCH(Settings!$B$10,$A$1:$P$1,0))&amp;""),"")&lt;&gt;"",IFERROR(TRIM(INDEX($A441:$P441,MATCH(Settings!$B$10,$A$1:$P$1,0))&amp;""),""),IFERROR(TRIM(INDEX($A441:$P441,MATCH(Settings!$B$11,$A$1:$P$1,0))&amp;""),""))</f>
        <v/>
      </c>
      <c r="X441" s="23">
        <f>IFERROR(TRIM(INDEX($A441:$P441,MATCH(Settings!$B$11,$A$1:$P$1,0))&amp;""),"")</f>
        <v/>
      </c>
      <c r="Y441" s="23">
        <f>IFERROR(TRIM(INDEX($A441:$P441,MATCH(Settings!$B$12,$A$1:$P$1,0))&amp;""),"")</f>
        <v/>
      </c>
      <c r="Z441" s="23">
        <f>IFERROR(TRIM(INDEX($A441:$P441,MATCH(Settings!$B$15,$A$1:$P$1,0))&amp;""),"")</f>
        <v/>
      </c>
      <c r="AA441" s="24">
        <f>IFERROR(IF(TRIM(INDEX($A441:$P441,MATCH(Settings!$B$13,$A$1:$P$1,0))&amp;"")="","",VALUE(TRIM(INDEX($A441:$P441,MATCH(Settings!$B$13,$A$1:$P$1,0))&amp;""))),"")</f>
        <v/>
      </c>
      <c r="AB441" s="24">
        <f>IF(NOT(ISNUMBER($AA441)),"",IF(TRIM($R441&amp;"")="Yes",$AA441,0))</f>
        <v/>
      </c>
      <c r="AC441" s="25">
        <f>IF(OR(NOT(ISNUMBER($AB441)),NOT(ISNUMBER(Settings!$D$2))),"",$AB441*Settings!$D$2)</f>
        <v/>
      </c>
      <c r="AD441" s="23">
        <f>IF(AND($AE441="",IFERROR(TRIM(INDEX($A441:$P441,MATCH(Settings!$B$13,$A$1:$P$1,0))&amp;""),"")=""),"",IF((IF($AE441="","; no name or email","")&amp;IF(IFERROR(TRIM(INDEX($A441:$P441,MATCH(Settings!$B$13,$A$1:$P$1,0))&amp;""),"")="","; no hours",IF(NOT(ISNUMBER($AA441)),"; hours not a number",IF($AA441&lt;=0,"; hours zero or less",IF(AND(ISNUMBER(Settings!$D$3),$AA441&gt;Settings!$D$3),"; over "&amp;Settings!$D$3&amp;" hours",""))))&amp;IF(NOT(ISNUMBER($U441)),"; no date",IF($U441&gt;TODAY(),"; date in the future",""))&amp;IF(AND($AE441&lt;&gt;"",ISNUMBER($U441)),IF(COUNTIFS($AE$2:$AE$1001,$AE441,$U$2:$U$1001,$U441,$Y$2:$Y$1001,$Y441)&gt;1,"; possible duplicate",""),""))="","OK",MID(IF($AE441="","; no name or email","")&amp;IF(IFERROR(TRIM(INDEX($A441:$P441,MATCH(Settings!$B$13,$A$1:$P$1,0))&amp;""),"")="","; no hours",IF(NOT(ISNUMBER($AA441)),"; hours not a number",IF($AA441&lt;=0,"; hours zero or less",IF(AND(ISNUMBER(Settings!$D$3),$AA441&gt;Settings!$D$3),"; over "&amp;Settings!$D$3&amp;" hours",""))))&amp;IF(NOT(ISNUMBER($U441)),"; no date",IF($U441&gt;TODAY(),"; date in the future",""))&amp;IF(AND($AE441&lt;&gt;"",ISNUMBER($U441)),IF(COUNTIFS($AE$2:$AE$1001,$AE441,$U$2:$U$1001,$U441,$Y$2:$Y$1001,$Y441)&gt;1,"; possible duplicate",""),""),3,300)))</f>
        <v/>
      </c>
      <c r="AE441" s="26">
        <f>IF(IFERROR(TRIM(INDEX($A441:$P441,MATCH(Settings!$B$11,$A$1:$P$1,0))&amp;""),"")&lt;&gt;"",LOWER(IFERROR(TRIM(INDEX($A441:$P441,MATCH(Settings!$B$11,$A$1:$P$1,0))&amp;""),"")),LOWER(IFERROR(TRIM(INDEX($A441:$P441,MATCH(Settings!$B$10,$A$1:$P$1,0))&amp;""),"")))</f>
        <v/>
      </c>
      <c r="AF441" s="26">
        <f>IF($AE441="","",IF(COUNTIF($AE$2:$AE441,$AE441)=1,MAX($AF$1:$AF440)+1,""))</f>
        <v/>
      </c>
      <c r="AG441" s="26">
        <f>IF(OR($AE441="",NOT(ISNUMBER($V441))),"",IF(COUNTIFS($AE$2:$AE441,$AE441,$V$2:$V441,$V441)=1,1,0))</f>
        <v/>
      </c>
      <c r="AH441" s="26">
        <f>IF(ISNUMBER($U441),$U441,0)</f>
        <v/>
      </c>
    </row>
    <row r="442">
      <c r="R442" s="27" t="n"/>
      <c r="S442" s="27" t="n"/>
      <c r="U442" s="21">
        <f>IF(ISNUMBER(IFERROR(IF(TRIM(INDEX($A442:$P442,MATCH(Settings!$B$9,$A$1:$P$1,0))&amp;"")="","",IF(ISNUMBER(INDEX($A442:$P442,MATCH(Settings!$B$9,$A$1:$P$1,0))),INT(INDEX($A442:$P442,MATCH(Settings!$B$9,$A$1:$P$1,0))),DATE(VALUE(LEFT(INDEX($A442:$P442,MATCH(Settings!$B$9,$A$1:$P$1,0)),4)),VALUE(MID(INDEX($A442:$P442,MATCH(Settings!$B$9,$A$1:$P$1,0)),6,2)),VALUE(MID(INDEX($A442:$P442,MATCH(Settings!$B$9,$A$1:$P$1,0)),9,2))))),"")),IFERROR(IF(TRIM(INDEX($A442:$P442,MATCH(Settings!$B$9,$A$1:$P$1,0))&amp;"")="","",IF(ISNUMBER(INDEX($A442:$P442,MATCH(Settings!$B$9,$A$1:$P$1,0))),INT(INDEX($A442:$P442,MATCH(Settings!$B$9,$A$1:$P$1,0))),DATE(VALUE(LEFT(INDEX($A442:$P442,MATCH(Settings!$B$9,$A$1:$P$1,0)),4)),VALUE(MID(INDEX($A442:$P442,MATCH(Settings!$B$9,$A$1:$P$1,0)),6,2)),VALUE(MID(INDEX($A442:$P442,MATCH(Settings!$B$9,$A$1:$P$1,0)),9,2))))),""),IFERROR(INT(IFERROR(IF(ISNUMBER(INDEX($A442:$P442,MATCH(Settings!$B$8,$A$1:$P$1,0))),INDEX($A442:$P442,MATCH(Settings!$B$8,$A$1:$P$1,0)),DATE(VALUE(LEFT(IFERROR(TRIM(INDEX($A442:$P442,MATCH(Settings!$B$8,$A$1:$P$1,0))&amp;""),""),4)),VALUE(MID(IFERROR(TRIM(INDEX($A442:$P442,MATCH(Settings!$B$8,$A$1:$P$1,0))&amp;""),""),6,2)),VALUE(MID(IFERROR(TRIM(INDEX($A442:$P442,MATCH(Settings!$B$8,$A$1:$P$1,0))&amp;""),""),9,2)))+TIME(VALUE(MID(IFERROR(TRIM(INDEX($A442:$P442,MATCH(Settings!$B$8,$A$1:$P$1,0))&amp;""),""),12,2)),VALUE(MID(IFERROR(TRIM(INDEX($A442:$P442,MATCH(Settings!$B$8,$A$1:$P$1,0))&amp;""),""),15,2)),VALUE(MID(IFERROR(TRIM(INDEX($A442:$P442,MATCH(Settings!$B$8,$A$1:$P$1,0))&amp;""),""),18,2)))),"")),""))</f>
        <v/>
      </c>
      <c r="V442" s="22">
        <f>IF(ISNUMBER($U442),DATE(YEAR($U442),MONTH($U442),1),"")</f>
        <v/>
      </c>
      <c r="W442" s="23">
        <f>IF(IFERROR(TRIM(INDEX($A442:$P442,MATCH(Settings!$B$10,$A$1:$P$1,0))&amp;""),"")&lt;&gt;"",IFERROR(TRIM(INDEX($A442:$P442,MATCH(Settings!$B$10,$A$1:$P$1,0))&amp;""),""),IFERROR(TRIM(INDEX($A442:$P442,MATCH(Settings!$B$11,$A$1:$P$1,0))&amp;""),""))</f>
        <v/>
      </c>
      <c r="X442" s="23">
        <f>IFERROR(TRIM(INDEX($A442:$P442,MATCH(Settings!$B$11,$A$1:$P$1,0))&amp;""),"")</f>
        <v/>
      </c>
      <c r="Y442" s="23">
        <f>IFERROR(TRIM(INDEX($A442:$P442,MATCH(Settings!$B$12,$A$1:$P$1,0))&amp;""),"")</f>
        <v/>
      </c>
      <c r="Z442" s="23">
        <f>IFERROR(TRIM(INDEX($A442:$P442,MATCH(Settings!$B$15,$A$1:$P$1,0))&amp;""),"")</f>
        <v/>
      </c>
      <c r="AA442" s="24">
        <f>IFERROR(IF(TRIM(INDEX($A442:$P442,MATCH(Settings!$B$13,$A$1:$P$1,0))&amp;"")="","",VALUE(TRIM(INDEX($A442:$P442,MATCH(Settings!$B$13,$A$1:$P$1,0))&amp;""))),"")</f>
        <v/>
      </c>
      <c r="AB442" s="24">
        <f>IF(NOT(ISNUMBER($AA442)),"",IF(TRIM($R442&amp;"")="Yes",$AA442,0))</f>
        <v/>
      </c>
      <c r="AC442" s="25">
        <f>IF(OR(NOT(ISNUMBER($AB442)),NOT(ISNUMBER(Settings!$D$2))),"",$AB442*Settings!$D$2)</f>
        <v/>
      </c>
      <c r="AD442" s="23">
        <f>IF(AND($AE442="",IFERROR(TRIM(INDEX($A442:$P442,MATCH(Settings!$B$13,$A$1:$P$1,0))&amp;""),"")=""),"",IF((IF($AE442="","; no name or email","")&amp;IF(IFERROR(TRIM(INDEX($A442:$P442,MATCH(Settings!$B$13,$A$1:$P$1,0))&amp;""),"")="","; no hours",IF(NOT(ISNUMBER($AA442)),"; hours not a number",IF($AA442&lt;=0,"; hours zero or less",IF(AND(ISNUMBER(Settings!$D$3),$AA442&gt;Settings!$D$3),"; over "&amp;Settings!$D$3&amp;" hours",""))))&amp;IF(NOT(ISNUMBER($U442)),"; no date",IF($U442&gt;TODAY(),"; date in the future",""))&amp;IF(AND($AE442&lt;&gt;"",ISNUMBER($U442)),IF(COUNTIFS($AE$2:$AE$1001,$AE442,$U$2:$U$1001,$U442,$Y$2:$Y$1001,$Y442)&gt;1,"; possible duplicate",""),""))="","OK",MID(IF($AE442="","; no name or email","")&amp;IF(IFERROR(TRIM(INDEX($A442:$P442,MATCH(Settings!$B$13,$A$1:$P$1,0))&amp;""),"")="","; no hours",IF(NOT(ISNUMBER($AA442)),"; hours not a number",IF($AA442&lt;=0,"; hours zero or less",IF(AND(ISNUMBER(Settings!$D$3),$AA442&gt;Settings!$D$3),"; over "&amp;Settings!$D$3&amp;" hours",""))))&amp;IF(NOT(ISNUMBER($U442)),"; no date",IF($U442&gt;TODAY(),"; date in the future",""))&amp;IF(AND($AE442&lt;&gt;"",ISNUMBER($U442)),IF(COUNTIFS($AE$2:$AE$1001,$AE442,$U$2:$U$1001,$U442,$Y$2:$Y$1001,$Y442)&gt;1,"; possible duplicate",""),""),3,300)))</f>
        <v/>
      </c>
      <c r="AE442" s="26">
        <f>IF(IFERROR(TRIM(INDEX($A442:$P442,MATCH(Settings!$B$11,$A$1:$P$1,0))&amp;""),"")&lt;&gt;"",LOWER(IFERROR(TRIM(INDEX($A442:$P442,MATCH(Settings!$B$11,$A$1:$P$1,0))&amp;""),"")),LOWER(IFERROR(TRIM(INDEX($A442:$P442,MATCH(Settings!$B$10,$A$1:$P$1,0))&amp;""),"")))</f>
        <v/>
      </c>
      <c r="AF442" s="26">
        <f>IF($AE442="","",IF(COUNTIF($AE$2:$AE442,$AE442)=1,MAX($AF$1:$AF441)+1,""))</f>
        <v/>
      </c>
      <c r="AG442" s="26">
        <f>IF(OR($AE442="",NOT(ISNUMBER($V442))),"",IF(COUNTIFS($AE$2:$AE442,$AE442,$V$2:$V442,$V442)=1,1,0))</f>
        <v/>
      </c>
      <c r="AH442" s="26">
        <f>IF(ISNUMBER($U442),$U442,0)</f>
        <v/>
      </c>
    </row>
    <row r="443">
      <c r="R443" s="27" t="n"/>
      <c r="S443" s="27" t="n"/>
      <c r="U443" s="21">
        <f>IF(ISNUMBER(IFERROR(IF(TRIM(INDEX($A443:$P443,MATCH(Settings!$B$9,$A$1:$P$1,0))&amp;"")="","",IF(ISNUMBER(INDEX($A443:$P443,MATCH(Settings!$B$9,$A$1:$P$1,0))),INT(INDEX($A443:$P443,MATCH(Settings!$B$9,$A$1:$P$1,0))),DATE(VALUE(LEFT(INDEX($A443:$P443,MATCH(Settings!$B$9,$A$1:$P$1,0)),4)),VALUE(MID(INDEX($A443:$P443,MATCH(Settings!$B$9,$A$1:$P$1,0)),6,2)),VALUE(MID(INDEX($A443:$P443,MATCH(Settings!$B$9,$A$1:$P$1,0)),9,2))))),"")),IFERROR(IF(TRIM(INDEX($A443:$P443,MATCH(Settings!$B$9,$A$1:$P$1,0))&amp;"")="","",IF(ISNUMBER(INDEX($A443:$P443,MATCH(Settings!$B$9,$A$1:$P$1,0))),INT(INDEX($A443:$P443,MATCH(Settings!$B$9,$A$1:$P$1,0))),DATE(VALUE(LEFT(INDEX($A443:$P443,MATCH(Settings!$B$9,$A$1:$P$1,0)),4)),VALUE(MID(INDEX($A443:$P443,MATCH(Settings!$B$9,$A$1:$P$1,0)),6,2)),VALUE(MID(INDEX($A443:$P443,MATCH(Settings!$B$9,$A$1:$P$1,0)),9,2))))),""),IFERROR(INT(IFERROR(IF(ISNUMBER(INDEX($A443:$P443,MATCH(Settings!$B$8,$A$1:$P$1,0))),INDEX($A443:$P443,MATCH(Settings!$B$8,$A$1:$P$1,0)),DATE(VALUE(LEFT(IFERROR(TRIM(INDEX($A443:$P443,MATCH(Settings!$B$8,$A$1:$P$1,0))&amp;""),""),4)),VALUE(MID(IFERROR(TRIM(INDEX($A443:$P443,MATCH(Settings!$B$8,$A$1:$P$1,0))&amp;""),""),6,2)),VALUE(MID(IFERROR(TRIM(INDEX($A443:$P443,MATCH(Settings!$B$8,$A$1:$P$1,0))&amp;""),""),9,2)))+TIME(VALUE(MID(IFERROR(TRIM(INDEX($A443:$P443,MATCH(Settings!$B$8,$A$1:$P$1,0))&amp;""),""),12,2)),VALUE(MID(IFERROR(TRIM(INDEX($A443:$P443,MATCH(Settings!$B$8,$A$1:$P$1,0))&amp;""),""),15,2)),VALUE(MID(IFERROR(TRIM(INDEX($A443:$P443,MATCH(Settings!$B$8,$A$1:$P$1,0))&amp;""),""),18,2)))),"")),""))</f>
        <v/>
      </c>
      <c r="V443" s="22">
        <f>IF(ISNUMBER($U443),DATE(YEAR($U443),MONTH($U443),1),"")</f>
        <v/>
      </c>
      <c r="W443" s="23">
        <f>IF(IFERROR(TRIM(INDEX($A443:$P443,MATCH(Settings!$B$10,$A$1:$P$1,0))&amp;""),"")&lt;&gt;"",IFERROR(TRIM(INDEX($A443:$P443,MATCH(Settings!$B$10,$A$1:$P$1,0))&amp;""),""),IFERROR(TRIM(INDEX($A443:$P443,MATCH(Settings!$B$11,$A$1:$P$1,0))&amp;""),""))</f>
        <v/>
      </c>
      <c r="X443" s="23">
        <f>IFERROR(TRIM(INDEX($A443:$P443,MATCH(Settings!$B$11,$A$1:$P$1,0))&amp;""),"")</f>
        <v/>
      </c>
      <c r="Y443" s="23">
        <f>IFERROR(TRIM(INDEX($A443:$P443,MATCH(Settings!$B$12,$A$1:$P$1,0))&amp;""),"")</f>
        <v/>
      </c>
      <c r="Z443" s="23">
        <f>IFERROR(TRIM(INDEX($A443:$P443,MATCH(Settings!$B$15,$A$1:$P$1,0))&amp;""),"")</f>
        <v/>
      </c>
      <c r="AA443" s="24">
        <f>IFERROR(IF(TRIM(INDEX($A443:$P443,MATCH(Settings!$B$13,$A$1:$P$1,0))&amp;"")="","",VALUE(TRIM(INDEX($A443:$P443,MATCH(Settings!$B$13,$A$1:$P$1,0))&amp;""))),"")</f>
        <v/>
      </c>
      <c r="AB443" s="24">
        <f>IF(NOT(ISNUMBER($AA443)),"",IF(TRIM($R443&amp;"")="Yes",$AA443,0))</f>
        <v/>
      </c>
      <c r="AC443" s="25">
        <f>IF(OR(NOT(ISNUMBER($AB443)),NOT(ISNUMBER(Settings!$D$2))),"",$AB443*Settings!$D$2)</f>
        <v/>
      </c>
      <c r="AD443" s="23">
        <f>IF(AND($AE443="",IFERROR(TRIM(INDEX($A443:$P443,MATCH(Settings!$B$13,$A$1:$P$1,0))&amp;""),"")=""),"",IF((IF($AE443="","; no name or email","")&amp;IF(IFERROR(TRIM(INDEX($A443:$P443,MATCH(Settings!$B$13,$A$1:$P$1,0))&amp;""),"")="","; no hours",IF(NOT(ISNUMBER($AA443)),"; hours not a number",IF($AA443&lt;=0,"; hours zero or less",IF(AND(ISNUMBER(Settings!$D$3),$AA443&gt;Settings!$D$3),"; over "&amp;Settings!$D$3&amp;" hours",""))))&amp;IF(NOT(ISNUMBER($U443)),"; no date",IF($U443&gt;TODAY(),"; date in the future",""))&amp;IF(AND($AE443&lt;&gt;"",ISNUMBER($U443)),IF(COUNTIFS($AE$2:$AE$1001,$AE443,$U$2:$U$1001,$U443,$Y$2:$Y$1001,$Y443)&gt;1,"; possible duplicate",""),""))="","OK",MID(IF($AE443="","; no name or email","")&amp;IF(IFERROR(TRIM(INDEX($A443:$P443,MATCH(Settings!$B$13,$A$1:$P$1,0))&amp;""),"")="","; no hours",IF(NOT(ISNUMBER($AA443)),"; hours not a number",IF($AA443&lt;=0,"; hours zero or less",IF(AND(ISNUMBER(Settings!$D$3),$AA443&gt;Settings!$D$3),"; over "&amp;Settings!$D$3&amp;" hours",""))))&amp;IF(NOT(ISNUMBER($U443)),"; no date",IF($U443&gt;TODAY(),"; date in the future",""))&amp;IF(AND($AE443&lt;&gt;"",ISNUMBER($U443)),IF(COUNTIFS($AE$2:$AE$1001,$AE443,$U$2:$U$1001,$U443,$Y$2:$Y$1001,$Y443)&gt;1,"; possible duplicate",""),""),3,300)))</f>
        <v/>
      </c>
      <c r="AE443" s="26">
        <f>IF(IFERROR(TRIM(INDEX($A443:$P443,MATCH(Settings!$B$11,$A$1:$P$1,0))&amp;""),"")&lt;&gt;"",LOWER(IFERROR(TRIM(INDEX($A443:$P443,MATCH(Settings!$B$11,$A$1:$P$1,0))&amp;""),"")),LOWER(IFERROR(TRIM(INDEX($A443:$P443,MATCH(Settings!$B$10,$A$1:$P$1,0))&amp;""),"")))</f>
        <v/>
      </c>
      <c r="AF443" s="26">
        <f>IF($AE443="","",IF(COUNTIF($AE$2:$AE443,$AE443)=1,MAX($AF$1:$AF442)+1,""))</f>
        <v/>
      </c>
      <c r="AG443" s="26">
        <f>IF(OR($AE443="",NOT(ISNUMBER($V443))),"",IF(COUNTIFS($AE$2:$AE443,$AE443,$V$2:$V443,$V443)=1,1,0))</f>
        <v/>
      </c>
      <c r="AH443" s="26">
        <f>IF(ISNUMBER($U443),$U443,0)</f>
        <v/>
      </c>
    </row>
    <row r="444">
      <c r="R444" s="27" t="n"/>
      <c r="S444" s="27" t="n"/>
      <c r="U444" s="21">
        <f>IF(ISNUMBER(IFERROR(IF(TRIM(INDEX($A444:$P444,MATCH(Settings!$B$9,$A$1:$P$1,0))&amp;"")="","",IF(ISNUMBER(INDEX($A444:$P444,MATCH(Settings!$B$9,$A$1:$P$1,0))),INT(INDEX($A444:$P444,MATCH(Settings!$B$9,$A$1:$P$1,0))),DATE(VALUE(LEFT(INDEX($A444:$P444,MATCH(Settings!$B$9,$A$1:$P$1,0)),4)),VALUE(MID(INDEX($A444:$P444,MATCH(Settings!$B$9,$A$1:$P$1,0)),6,2)),VALUE(MID(INDEX($A444:$P444,MATCH(Settings!$B$9,$A$1:$P$1,0)),9,2))))),"")),IFERROR(IF(TRIM(INDEX($A444:$P444,MATCH(Settings!$B$9,$A$1:$P$1,0))&amp;"")="","",IF(ISNUMBER(INDEX($A444:$P444,MATCH(Settings!$B$9,$A$1:$P$1,0))),INT(INDEX($A444:$P444,MATCH(Settings!$B$9,$A$1:$P$1,0))),DATE(VALUE(LEFT(INDEX($A444:$P444,MATCH(Settings!$B$9,$A$1:$P$1,0)),4)),VALUE(MID(INDEX($A444:$P444,MATCH(Settings!$B$9,$A$1:$P$1,0)),6,2)),VALUE(MID(INDEX($A444:$P444,MATCH(Settings!$B$9,$A$1:$P$1,0)),9,2))))),""),IFERROR(INT(IFERROR(IF(ISNUMBER(INDEX($A444:$P444,MATCH(Settings!$B$8,$A$1:$P$1,0))),INDEX($A444:$P444,MATCH(Settings!$B$8,$A$1:$P$1,0)),DATE(VALUE(LEFT(IFERROR(TRIM(INDEX($A444:$P444,MATCH(Settings!$B$8,$A$1:$P$1,0))&amp;""),""),4)),VALUE(MID(IFERROR(TRIM(INDEX($A444:$P444,MATCH(Settings!$B$8,$A$1:$P$1,0))&amp;""),""),6,2)),VALUE(MID(IFERROR(TRIM(INDEX($A444:$P444,MATCH(Settings!$B$8,$A$1:$P$1,0))&amp;""),""),9,2)))+TIME(VALUE(MID(IFERROR(TRIM(INDEX($A444:$P444,MATCH(Settings!$B$8,$A$1:$P$1,0))&amp;""),""),12,2)),VALUE(MID(IFERROR(TRIM(INDEX($A444:$P444,MATCH(Settings!$B$8,$A$1:$P$1,0))&amp;""),""),15,2)),VALUE(MID(IFERROR(TRIM(INDEX($A444:$P444,MATCH(Settings!$B$8,$A$1:$P$1,0))&amp;""),""),18,2)))),"")),""))</f>
        <v/>
      </c>
      <c r="V444" s="22">
        <f>IF(ISNUMBER($U444),DATE(YEAR($U444),MONTH($U444),1),"")</f>
        <v/>
      </c>
      <c r="W444" s="23">
        <f>IF(IFERROR(TRIM(INDEX($A444:$P444,MATCH(Settings!$B$10,$A$1:$P$1,0))&amp;""),"")&lt;&gt;"",IFERROR(TRIM(INDEX($A444:$P444,MATCH(Settings!$B$10,$A$1:$P$1,0))&amp;""),""),IFERROR(TRIM(INDEX($A444:$P444,MATCH(Settings!$B$11,$A$1:$P$1,0))&amp;""),""))</f>
        <v/>
      </c>
      <c r="X444" s="23">
        <f>IFERROR(TRIM(INDEX($A444:$P444,MATCH(Settings!$B$11,$A$1:$P$1,0))&amp;""),"")</f>
        <v/>
      </c>
      <c r="Y444" s="23">
        <f>IFERROR(TRIM(INDEX($A444:$P444,MATCH(Settings!$B$12,$A$1:$P$1,0))&amp;""),"")</f>
        <v/>
      </c>
      <c r="Z444" s="23">
        <f>IFERROR(TRIM(INDEX($A444:$P444,MATCH(Settings!$B$15,$A$1:$P$1,0))&amp;""),"")</f>
        <v/>
      </c>
      <c r="AA444" s="24">
        <f>IFERROR(IF(TRIM(INDEX($A444:$P444,MATCH(Settings!$B$13,$A$1:$P$1,0))&amp;"")="","",VALUE(TRIM(INDEX($A444:$P444,MATCH(Settings!$B$13,$A$1:$P$1,0))&amp;""))),"")</f>
        <v/>
      </c>
      <c r="AB444" s="24">
        <f>IF(NOT(ISNUMBER($AA444)),"",IF(TRIM($R444&amp;"")="Yes",$AA444,0))</f>
        <v/>
      </c>
      <c r="AC444" s="25">
        <f>IF(OR(NOT(ISNUMBER($AB444)),NOT(ISNUMBER(Settings!$D$2))),"",$AB444*Settings!$D$2)</f>
        <v/>
      </c>
      <c r="AD444" s="23">
        <f>IF(AND($AE444="",IFERROR(TRIM(INDEX($A444:$P444,MATCH(Settings!$B$13,$A$1:$P$1,0))&amp;""),"")=""),"",IF((IF($AE444="","; no name or email","")&amp;IF(IFERROR(TRIM(INDEX($A444:$P444,MATCH(Settings!$B$13,$A$1:$P$1,0))&amp;""),"")="","; no hours",IF(NOT(ISNUMBER($AA444)),"; hours not a number",IF($AA444&lt;=0,"; hours zero or less",IF(AND(ISNUMBER(Settings!$D$3),$AA444&gt;Settings!$D$3),"; over "&amp;Settings!$D$3&amp;" hours",""))))&amp;IF(NOT(ISNUMBER($U444)),"; no date",IF($U444&gt;TODAY(),"; date in the future",""))&amp;IF(AND($AE444&lt;&gt;"",ISNUMBER($U444)),IF(COUNTIFS($AE$2:$AE$1001,$AE444,$U$2:$U$1001,$U444,$Y$2:$Y$1001,$Y444)&gt;1,"; possible duplicate",""),""))="","OK",MID(IF($AE444="","; no name or email","")&amp;IF(IFERROR(TRIM(INDEX($A444:$P444,MATCH(Settings!$B$13,$A$1:$P$1,0))&amp;""),"")="","; no hours",IF(NOT(ISNUMBER($AA444)),"; hours not a number",IF($AA444&lt;=0,"; hours zero or less",IF(AND(ISNUMBER(Settings!$D$3),$AA444&gt;Settings!$D$3),"; over "&amp;Settings!$D$3&amp;" hours",""))))&amp;IF(NOT(ISNUMBER($U444)),"; no date",IF($U444&gt;TODAY(),"; date in the future",""))&amp;IF(AND($AE444&lt;&gt;"",ISNUMBER($U444)),IF(COUNTIFS($AE$2:$AE$1001,$AE444,$U$2:$U$1001,$U444,$Y$2:$Y$1001,$Y444)&gt;1,"; possible duplicate",""),""),3,300)))</f>
        <v/>
      </c>
      <c r="AE444" s="26">
        <f>IF(IFERROR(TRIM(INDEX($A444:$P444,MATCH(Settings!$B$11,$A$1:$P$1,0))&amp;""),"")&lt;&gt;"",LOWER(IFERROR(TRIM(INDEX($A444:$P444,MATCH(Settings!$B$11,$A$1:$P$1,0))&amp;""),"")),LOWER(IFERROR(TRIM(INDEX($A444:$P444,MATCH(Settings!$B$10,$A$1:$P$1,0))&amp;""),"")))</f>
        <v/>
      </c>
      <c r="AF444" s="26">
        <f>IF($AE444="","",IF(COUNTIF($AE$2:$AE444,$AE444)=1,MAX($AF$1:$AF443)+1,""))</f>
        <v/>
      </c>
      <c r="AG444" s="26">
        <f>IF(OR($AE444="",NOT(ISNUMBER($V444))),"",IF(COUNTIFS($AE$2:$AE444,$AE444,$V$2:$V444,$V444)=1,1,0))</f>
        <v/>
      </c>
      <c r="AH444" s="26">
        <f>IF(ISNUMBER($U444),$U444,0)</f>
        <v/>
      </c>
    </row>
    <row r="445">
      <c r="R445" s="27" t="n"/>
      <c r="S445" s="27" t="n"/>
      <c r="U445" s="21">
        <f>IF(ISNUMBER(IFERROR(IF(TRIM(INDEX($A445:$P445,MATCH(Settings!$B$9,$A$1:$P$1,0))&amp;"")="","",IF(ISNUMBER(INDEX($A445:$P445,MATCH(Settings!$B$9,$A$1:$P$1,0))),INT(INDEX($A445:$P445,MATCH(Settings!$B$9,$A$1:$P$1,0))),DATE(VALUE(LEFT(INDEX($A445:$P445,MATCH(Settings!$B$9,$A$1:$P$1,0)),4)),VALUE(MID(INDEX($A445:$P445,MATCH(Settings!$B$9,$A$1:$P$1,0)),6,2)),VALUE(MID(INDEX($A445:$P445,MATCH(Settings!$B$9,$A$1:$P$1,0)),9,2))))),"")),IFERROR(IF(TRIM(INDEX($A445:$P445,MATCH(Settings!$B$9,$A$1:$P$1,0))&amp;"")="","",IF(ISNUMBER(INDEX($A445:$P445,MATCH(Settings!$B$9,$A$1:$P$1,0))),INT(INDEX($A445:$P445,MATCH(Settings!$B$9,$A$1:$P$1,0))),DATE(VALUE(LEFT(INDEX($A445:$P445,MATCH(Settings!$B$9,$A$1:$P$1,0)),4)),VALUE(MID(INDEX($A445:$P445,MATCH(Settings!$B$9,$A$1:$P$1,0)),6,2)),VALUE(MID(INDEX($A445:$P445,MATCH(Settings!$B$9,$A$1:$P$1,0)),9,2))))),""),IFERROR(INT(IFERROR(IF(ISNUMBER(INDEX($A445:$P445,MATCH(Settings!$B$8,$A$1:$P$1,0))),INDEX($A445:$P445,MATCH(Settings!$B$8,$A$1:$P$1,0)),DATE(VALUE(LEFT(IFERROR(TRIM(INDEX($A445:$P445,MATCH(Settings!$B$8,$A$1:$P$1,0))&amp;""),""),4)),VALUE(MID(IFERROR(TRIM(INDEX($A445:$P445,MATCH(Settings!$B$8,$A$1:$P$1,0))&amp;""),""),6,2)),VALUE(MID(IFERROR(TRIM(INDEX($A445:$P445,MATCH(Settings!$B$8,$A$1:$P$1,0))&amp;""),""),9,2)))+TIME(VALUE(MID(IFERROR(TRIM(INDEX($A445:$P445,MATCH(Settings!$B$8,$A$1:$P$1,0))&amp;""),""),12,2)),VALUE(MID(IFERROR(TRIM(INDEX($A445:$P445,MATCH(Settings!$B$8,$A$1:$P$1,0))&amp;""),""),15,2)),VALUE(MID(IFERROR(TRIM(INDEX($A445:$P445,MATCH(Settings!$B$8,$A$1:$P$1,0))&amp;""),""),18,2)))),"")),""))</f>
        <v/>
      </c>
      <c r="V445" s="22">
        <f>IF(ISNUMBER($U445),DATE(YEAR($U445),MONTH($U445),1),"")</f>
        <v/>
      </c>
      <c r="W445" s="23">
        <f>IF(IFERROR(TRIM(INDEX($A445:$P445,MATCH(Settings!$B$10,$A$1:$P$1,0))&amp;""),"")&lt;&gt;"",IFERROR(TRIM(INDEX($A445:$P445,MATCH(Settings!$B$10,$A$1:$P$1,0))&amp;""),""),IFERROR(TRIM(INDEX($A445:$P445,MATCH(Settings!$B$11,$A$1:$P$1,0))&amp;""),""))</f>
        <v/>
      </c>
      <c r="X445" s="23">
        <f>IFERROR(TRIM(INDEX($A445:$P445,MATCH(Settings!$B$11,$A$1:$P$1,0))&amp;""),"")</f>
        <v/>
      </c>
      <c r="Y445" s="23">
        <f>IFERROR(TRIM(INDEX($A445:$P445,MATCH(Settings!$B$12,$A$1:$P$1,0))&amp;""),"")</f>
        <v/>
      </c>
      <c r="Z445" s="23">
        <f>IFERROR(TRIM(INDEX($A445:$P445,MATCH(Settings!$B$15,$A$1:$P$1,0))&amp;""),"")</f>
        <v/>
      </c>
      <c r="AA445" s="24">
        <f>IFERROR(IF(TRIM(INDEX($A445:$P445,MATCH(Settings!$B$13,$A$1:$P$1,0))&amp;"")="","",VALUE(TRIM(INDEX($A445:$P445,MATCH(Settings!$B$13,$A$1:$P$1,0))&amp;""))),"")</f>
        <v/>
      </c>
      <c r="AB445" s="24">
        <f>IF(NOT(ISNUMBER($AA445)),"",IF(TRIM($R445&amp;"")="Yes",$AA445,0))</f>
        <v/>
      </c>
      <c r="AC445" s="25">
        <f>IF(OR(NOT(ISNUMBER($AB445)),NOT(ISNUMBER(Settings!$D$2))),"",$AB445*Settings!$D$2)</f>
        <v/>
      </c>
      <c r="AD445" s="23">
        <f>IF(AND($AE445="",IFERROR(TRIM(INDEX($A445:$P445,MATCH(Settings!$B$13,$A$1:$P$1,0))&amp;""),"")=""),"",IF((IF($AE445="","; no name or email","")&amp;IF(IFERROR(TRIM(INDEX($A445:$P445,MATCH(Settings!$B$13,$A$1:$P$1,0))&amp;""),"")="","; no hours",IF(NOT(ISNUMBER($AA445)),"; hours not a number",IF($AA445&lt;=0,"; hours zero or less",IF(AND(ISNUMBER(Settings!$D$3),$AA445&gt;Settings!$D$3),"; over "&amp;Settings!$D$3&amp;" hours",""))))&amp;IF(NOT(ISNUMBER($U445)),"; no date",IF($U445&gt;TODAY(),"; date in the future",""))&amp;IF(AND($AE445&lt;&gt;"",ISNUMBER($U445)),IF(COUNTIFS($AE$2:$AE$1001,$AE445,$U$2:$U$1001,$U445,$Y$2:$Y$1001,$Y445)&gt;1,"; possible duplicate",""),""))="","OK",MID(IF($AE445="","; no name or email","")&amp;IF(IFERROR(TRIM(INDEX($A445:$P445,MATCH(Settings!$B$13,$A$1:$P$1,0))&amp;""),"")="","; no hours",IF(NOT(ISNUMBER($AA445)),"; hours not a number",IF($AA445&lt;=0,"; hours zero or less",IF(AND(ISNUMBER(Settings!$D$3),$AA445&gt;Settings!$D$3),"; over "&amp;Settings!$D$3&amp;" hours",""))))&amp;IF(NOT(ISNUMBER($U445)),"; no date",IF($U445&gt;TODAY(),"; date in the future",""))&amp;IF(AND($AE445&lt;&gt;"",ISNUMBER($U445)),IF(COUNTIFS($AE$2:$AE$1001,$AE445,$U$2:$U$1001,$U445,$Y$2:$Y$1001,$Y445)&gt;1,"; possible duplicate",""),""),3,300)))</f>
        <v/>
      </c>
      <c r="AE445" s="26">
        <f>IF(IFERROR(TRIM(INDEX($A445:$P445,MATCH(Settings!$B$11,$A$1:$P$1,0))&amp;""),"")&lt;&gt;"",LOWER(IFERROR(TRIM(INDEX($A445:$P445,MATCH(Settings!$B$11,$A$1:$P$1,0))&amp;""),"")),LOWER(IFERROR(TRIM(INDEX($A445:$P445,MATCH(Settings!$B$10,$A$1:$P$1,0))&amp;""),"")))</f>
        <v/>
      </c>
      <c r="AF445" s="26">
        <f>IF($AE445="","",IF(COUNTIF($AE$2:$AE445,$AE445)=1,MAX($AF$1:$AF444)+1,""))</f>
        <v/>
      </c>
      <c r="AG445" s="26">
        <f>IF(OR($AE445="",NOT(ISNUMBER($V445))),"",IF(COUNTIFS($AE$2:$AE445,$AE445,$V$2:$V445,$V445)=1,1,0))</f>
        <v/>
      </c>
      <c r="AH445" s="26">
        <f>IF(ISNUMBER($U445),$U445,0)</f>
        <v/>
      </c>
    </row>
    <row r="446">
      <c r="R446" s="27" t="n"/>
      <c r="S446" s="27" t="n"/>
      <c r="U446" s="21">
        <f>IF(ISNUMBER(IFERROR(IF(TRIM(INDEX($A446:$P446,MATCH(Settings!$B$9,$A$1:$P$1,0))&amp;"")="","",IF(ISNUMBER(INDEX($A446:$P446,MATCH(Settings!$B$9,$A$1:$P$1,0))),INT(INDEX($A446:$P446,MATCH(Settings!$B$9,$A$1:$P$1,0))),DATE(VALUE(LEFT(INDEX($A446:$P446,MATCH(Settings!$B$9,$A$1:$P$1,0)),4)),VALUE(MID(INDEX($A446:$P446,MATCH(Settings!$B$9,$A$1:$P$1,0)),6,2)),VALUE(MID(INDEX($A446:$P446,MATCH(Settings!$B$9,$A$1:$P$1,0)),9,2))))),"")),IFERROR(IF(TRIM(INDEX($A446:$P446,MATCH(Settings!$B$9,$A$1:$P$1,0))&amp;"")="","",IF(ISNUMBER(INDEX($A446:$P446,MATCH(Settings!$B$9,$A$1:$P$1,0))),INT(INDEX($A446:$P446,MATCH(Settings!$B$9,$A$1:$P$1,0))),DATE(VALUE(LEFT(INDEX($A446:$P446,MATCH(Settings!$B$9,$A$1:$P$1,0)),4)),VALUE(MID(INDEX($A446:$P446,MATCH(Settings!$B$9,$A$1:$P$1,0)),6,2)),VALUE(MID(INDEX($A446:$P446,MATCH(Settings!$B$9,$A$1:$P$1,0)),9,2))))),""),IFERROR(INT(IFERROR(IF(ISNUMBER(INDEX($A446:$P446,MATCH(Settings!$B$8,$A$1:$P$1,0))),INDEX($A446:$P446,MATCH(Settings!$B$8,$A$1:$P$1,0)),DATE(VALUE(LEFT(IFERROR(TRIM(INDEX($A446:$P446,MATCH(Settings!$B$8,$A$1:$P$1,0))&amp;""),""),4)),VALUE(MID(IFERROR(TRIM(INDEX($A446:$P446,MATCH(Settings!$B$8,$A$1:$P$1,0))&amp;""),""),6,2)),VALUE(MID(IFERROR(TRIM(INDEX($A446:$P446,MATCH(Settings!$B$8,$A$1:$P$1,0))&amp;""),""),9,2)))+TIME(VALUE(MID(IFERROR(TRIM(INDEX($A446:$P446,MATCH(Settings!$B$8,$A$1:$P$1,0))&amp;""),""),12,2)),VALUE(MID(IFERROR(TRIM(INDEX($A446:$P446,MATCH(Settings!$B$8,$A$1:$P$1,0))&amp;""),""),15,2)),VALUE(MID(IFERROR(TRIM(INDEX($A446:$P446,MATCH(Settings!$B$8,$A$1:$P$1,0))&amp;""),""),18,2)))),"")),""))</f>
        <v/>
      </c>
      <c r="V446" s="22">
        <f>IF(ISNUMBER($U446),DATE(YEAR($U446),MONTH($U446),1),"")</f>
        <v/>
      </c>
      <c r="W446" s="23">
        <f>IF(IFERROR(TRIM(INDEX($A446:$P446,MATCH(Settings!$B$10,$A$1:$P$1,0))&amp;""),"")&lt;&gt;"",IFERROR(TRIM(INDEX($A446:$P446,MATCH(Settings!$B$10,$A$1:$P$1,0))&amp;""),""),IFERROR(TRIM(INDEX($A446:$P446,MATCH(Settings!$B$11,$A$1:$P$1,0))&amp;""),""))</f>
        <v/>
      </c>
      <c r="X446" s="23">
        <f>IFERROR(TRIM(INDEX($A446:$P446,MATCH(Settings!$B$11,$A$1:$P$1,0))&amp;""),"")</f>
        <v/>
      </c>
      <c r="Y446" s="23">
        <f>IFERROR(TRIM(INDEX($A446:$P446,MATCH(Settings!$B$12,$A$1:$P$1,0))&amp;""),"")</f>
        <v/>
      </c>
      <c r="Z446" s="23">
        <f>IFERROR(TRIM(INDEX($A446:$P446,MATCH(Settings!$B$15,$A$1:$P$1,0))&amp;""),"")</f>
        <v/>
      </c>
      <c r="AA446" s="24">
        <f>IFERROR(IF(TRIM(INDEX($A446:$P446,MATCH(Settings!$B$13,$A$1:$P$1,0))&amp;"")="","",VALUE(TRIM(INDEX($A446:$P446,MATCH(Settings!$B$13,$A$1:$P$1,0))&amp;""))),"")</f>
        <v/>
      </c>
      <c r="AB446" s="24">
        <f>IF(NOT(ISNUMBER($AA446)),"",IF(TRIM($R446&amp;"")="Yes",$AA446,0))</f>
        <v/>
      </c>
      <c r="AC446" s="25">
        <f>IF(OR(NOT(ISNUMBER($AB446)),NOT(ISNUMBER(Settings!$D$2))),"",$AB446*Settings!$D$2)</f>
        <v/>
      </c>
      <c r="AD446" s="23">
        <f>IF(AND($AE446="",IFERROR(TRIM(INDEX($A446:$P446,MATCH(Settings!$B$13,$A$1:$P$1,0))&amp;""),"")=""),"",IF((IF($AE446="","; no name or email","")&amp;IF(IFERROR(TRIM(INDEX($A446:$P446,MATCH(Settings!$B$13,$A$1:$P$1,0))&amp;""),"")="","; no hours",IF(NOT(ISNUMBER($AA446)),"; hours not a number",IF($AA446&lt;=0,"; hours zero or less",IF(AND(ISNUMBER(Settings!$D$3),$AA446&gt;Settings!$D$3),"; over "&amp;Settings!$D$3&amp;" hours",""))))&amp;IF(NOT(ISNUMBER($U446)),"; no date",IF($U446&gt;TODAY(),"; date in the future",""))&amp;IF(AND($AE446&lt;&gt;"",ISNUMBER($U446)),IF(COUNTIFS($AE$2:$AE$1001,$AE446,$U$2:$U$1001,$U446,$Y$2:$Y$1001,$Y446)&gt;1,"; possible duplicate",""),""))="","OK",MID(IF($AE446="","; no name or email","")&amp;IF(IFERROR(TRIM(INDEX($A446:$P446,MATCH(Settings!$B$13,$A$1:$P$1,0))&amp;""),"")="","; no hours",IF(NOT(ISNUMBER($AA446)),"; hours not a number",IF($AA446&lt;=0,"; hours zero or less",IF(AND(ISNUMBER(Settings!$D$3),$AA446&gt;Settings!$D$3),"; over "&amp;Settings!$D$3&amp;" hours",""))))&amp;IF(NOT(ISNUMBER($U446)),"; no date",IF($U446&gt;TODAY(),"; date in the future",""))&amp;IF(AND($AE446&lt;&gt;"",ISNUMBER($U446)),IF(COUNTIFS($AE$2:$AE$1001,$AE446,$U$2:$U$1001,$U446,$Y$2:$Y$1001,$Y446)&gt;1,"; possible duplicate",""),""),3,300)))</f>
        <v/>
      </c>
      <c r="AE446" s="26">
        <f>IF(IFERROR(TRIM(INDEX($A446:$P446,MATCH(Settings!$B$11,$A$1:$P$1,0))&amp;""),"")&lt;&gt;"",LOWER(IFERROR(TRIM(INDEX($A446:$P446,MATCH(Settings!$B$11,$A$1:$P$1,0))&amp;""),"")),LOWER(IFERROR(TRIM(INDEX($A446:$P446,MATCH(Settings!$B$10,$A$1:$P$1,0))&amp;""),"")))</f>
        <v/>
      </c>
      <c r="AF446" s="26">
        <f>IF($AE446="","",IF(COUNTIF($AE$2:$AE446,$AE446)=1,MAX($AF$1:$AF445)+1,""))</f>
        <v/>
      </c>
      <c r="AG446" s="26">
        <f>IF(OR($AE446="",NOT(ISNUMBER($V446))),"",IF(COUNTIFS($AE$2:$AE446,$AE446,$V$2:$V446,$V446)=1,1,0))</f>
        <v/>
      </c>
      <c r="AH446" s="26">
        <f>IF(ISNUMBER($U446),$U446,0)</f>
        <v/>
      </c>
    </row>
    <row r="447">
      <c r="R447" s="27" t="n"/>
      <c r="S447" s="27" t="n"/>
      <c r="U447" s="21">
        <f>IF(ISNUMBER(IFERROR(IF(TRIM(INDEX($A447:$P447,MATCH(Settings!$B$9,$A$1:$P$1,0))&amp;"")="","",IF(ISNUMBER(INDEX($A447:$P447,MATCH(Settings!$B$9,$A$1:$P$1,0))),INT(INDEX($A447:$P447,MATCH(Settings!$B$9,$A$1:$P$1,0))),DATE(VALUE(LEFT(INDEX($A447:$P447,MATCH(Settings!$B$9,$A$1:$P$1,0)),4)),VALUE(MID(INDEX($A447:$P447,MATCH(Settings!$B$9,$A$1:$P$1,0)),6,2)),VALUE(MID(INDEX($A447:$P447,MATCH(Settings!$B$9,$A$1:$P$1,0)),9,2))))),"")),IFERROR(IF(TRIM(INDEX($A447:$P447,MATCH(Settings!$B$9,$A$1:$P$1,0))&amp;"")="","",IF(ISNUMBER(INDEX($A447:$P447,MATCH(Settings!$B$9,$A$1:$P$1,0))),INT(INDEX($A447:$P447,MATCH(Settings!$B$9,$A$1:$P$1,0))),DATE(VALUE(LEFT(INDEX($A447:$P447,MATCH(Settings!$B$9,$A$1:$P$1,0)),4)),VALUE(MID(INDEX($A447:$P447,MATCH(Settings!$B$9,$A$1:$P$1,0)),6,2)),VALUE(MID(INDEX($A447:$P447,MATCH(Settings!$B$9,$A$1:$P$1,0)),9,2))))),""),IFERROR(INT(IFERROR(IF(ISNUMBER(INDEX($A447:$P447,MATCH(Settings!$B$8,$A$1:$P$1,0))),INDEX($A447:$P447,MATCH(Settings!$B$8,$A$1:$P$1,0)),DATE(VALUE(LEFT(IFERROR(TRIM(INDEX($A447:$P447,MATCH(Settings!$B$8,$A$1:$P$1,0))&amp;""),""),4)),VALUE(MID(IFERROR(TRIM(INDEX($A447:$P447,MATCH(Settings!$B$8,$A$1:$P$1,0))&amp;""),""),6,2)),VALUE(MID(IFERROR(TRIM(INDEX($A447:$P447,MATCH(Settings!$B$8,$A$1:$P$1,0))&amp;""),""),9,2)))+TIME(VALUE(MID(IFERROR(TRIM(INDEX($A447:$P447,MATCH(Settings!$B$8,$A$1:$P$1,0))&amp;""),""),12,2)),VALUE(MID(IFERROR(TRIM(INDEX($A447:$P447,MATCH(Settings!$B$8,$A$1:$P$1,0))&amp;""),""),15,2)),VALUE(MID(IFERROR(TRIM(INDEX($A447:$P447,MATCH(Settings!$B$8,$A$1:$P$1,0))&amp;""),""),18,2)))),"")),""))</f>
        <v/>
      </c>
      <c r="V447" s="22">
        <f>IF(ISNUMBER($U447),DATE(YEAR($U447),MONTH($U447),1),"")</f>
        <v/>
      </c>
      <c r="W447" s="23">
        <f>IF(IFERROR(TRIM(INDEX($A447:$P447,MATCH(Settings!$B$10,$A$1:$P$1,0))&amp;""),"")&lt;&gt;"",IFERROR(TRIM(INDEX($A447:$P447,MATCH(Settings!$B$10,$A$1:$P$1,0))&amp;""),""),IFERROR(TRIM(INDEX($A447:$P447,MATCH(Settings!$B$11,$A$1:$P$1,0))&amp;""),""))</f>
        <v/>
      </c>
      <c r="X447" s="23">
        <f>IFERROR(TRIM(INDEX($A447:$P447,MATCH(Settings!$B$11,$A$1:$P$1,0))&amp;""),"")</f>
        <v/>
      </c>
      <c r="Y447" s="23">
        <f>IFERROR(TRIM(INDEX($A447:$P447,MATCH(Settings!$B$12,$A$1:$P$1,0))&amp;""),"")</f>
        <v/>
      </c>
      <c r="Z447" s="23">
        <f>IFERROR(TRIM(INDEX($A447:$P447,MATCH(Settings!$B$15,$A$1:$P$1,0))&amp;""),"")</f>
        <v/>
      </c>
      <c r="AA447" s="24">
        <f>IFERROR(IF(TRIM(INDEX($A447:$P447,MATCH(Settings!$B$13,$A$1:$P$1,0))&amp;"")="","",VALUE(TRIM(INDEX($A447:$P447,MATCH(Settings!$B$13,$A$1:$P$1,0))&amp;""))),"")</f>
        <v/>
      </c>
      <c r="AB447" s="24">
        <f>IF(NOT(ISNUMBER($AA447)),"",IF(TRIM($R447&amp;"")="Yes",$AA447,0))</f>
        <v/>
      </c>
      <c r="AC447" s="25">
        <f>IF(OR(NOT(ISNUMBER($AB447)),NOT(ISNUMBER(Settings!$D$2))),"",$AB447*Settings!$D$2)</f>
        <v/>
      </c>
      <c r="AD447" s="23">
        <f>IF(AND($AE447="",IFERROR(TRIM(INDEX($A447:$P447,MATCH(Settings!$B$13,$A$1:$P$1,0))&amp;""),"")=""),"",IF((IF($AE447="","; no name or email","")&amp;IF(IFERROR(TRIM(INDEX($A447:$P447,MATCH(Settings!$B$13,$A$1:$P$1,0))&amp;""),"")="","; no hours",IF(NOT(ISNUMBER($AA447)),"; hours not a number",IF($AA447&lt;=0,"; hours zero or less",IF(AND(ISNUMBER(Settings!$D$3),$AA447&gt;Settings!$D$3),"; over "&amp;Settings!$D$3&amp;" hours",""))))&amp;IF(NOT(ISNUMBER($U447)),"; no date",IF($U447&gt;TODAY(),"; date in the future",""))&amp;IF(AND($AE447&lt;&gt;"",ISNUMBER($U447)),IF(COUNTIFS($AE$2:$AE$1001,$AE447,$U$2:$U$1001,$U447,$Y$2:$Y$1001,$Y447)&gt;1,"; possible duplicate",""),""))="","OK",MID(IF($AE447="","; no name or email","")&amp;IF(IFERROR(TRIM(INDEX($A447:$P447,MATCH(Settings!$B$13,$A$1:$P$1,0))&amp;""),"")="","; no hours",IF(NOT(ISNUMBER($AA447)),"; hours not a number",IF($AA447&lt;=0,"; hours zero or less",IF(AND(ISNUMBER(Settings!$D$3),$AA447&gt;Settings!$D$3),"; over "&amp;Settings!$D$3&amp;" hours",""))))&amp;IF(NOT(ISNUMBER($U447)),"; no date",IF($U447&gt;TODAY(),"; date in the future",""))&amp;IF(AND($AE447&lt;&gt;"",ISNUMBER($U447)),IF(COUNTIFS($AE$2:$AE$1001,$AE447,$U$2:$U$1001,$U447,$Y$2:$Y$1001,$Y447)&gt;1,"; possible duplicate",""),""),3,300)))</f>
        <v/>
      </c>
      <c r="AE447" s="26">
        <f>IF(IFERROR(TRIM(INDEX($A447:$P447,MATCH(Settings!$B$11,$A$1:$P$1,0))&amp;""),"")&lt;&gt;"",LOWER(IFERROR(TRIM(INDEX($A447:$P447,MATCH(Settings!$B$11,$A$1:$P$1,0))&amp;""),"")),LOWER(IFERROR(TRIM(INDEX($A447:$P447,MATCH(Settings!$B$10,$A$1:$P$1,0))&amp;""),"")))</f>
        <v/>
      </c>
      <c r="AF447" s="26">
        <f>IF($AE447="","",IF(COUNTIF($AE$2:$AE447,$AE447)=1,MAX($AF$1:$AF446)+1,""))</f>
        <v/>
      </c>
      <c r="AG447" s="26">
        <f>IF(OR($AE447="",NOT(ISNUMBER($V447))),"",IF(COUNTIFS($AE$2:$AE447,$AE447,$V$2:$V447,$V447)=1,1,0))</f>
        <v/>
      </c>
      <c r="AH447" s="26">
        <f>IF(ISNUMBER($U447),$U447,0)</f>
        <v/>
      </c>
    </row>
    <row r="448">
      <c r="R448" s="27" t="n"/>
      <c r="S448" s="27" t="n"/>
      <c r="U448" s="21">
        <f>IF(ISNUMBER(IFERROR(IF(TRIM(INDEX($A448:$P448,MATCH(Settings!$B$9,$A$1:$P$1,0))&amp;"")="","",IF(ISNUMBER(INDEX($A448:$P448,MATCH(Settings!$B$9,$A$1:$P$1,0))),INT(INDEX($A448:$P448,MATCH(Settings!$B$9,$A$1:$P$1,0))),DATE(VALUE(LEFT(INDEX($A448:$P448,MATCH(Settings!$B$9,$A$1:$P$1,0)),4)),VALUE(MID(INDEX($A448:$P448,MATCH(Settings!$B$9,$A$1:$P$1,0)),6,2)),VALUE(MID(INDEX($A448:$P448,MATCH(Settings!$B$9,$A$1:$P$1,0)),9,2))))),"")),IFERROR(IF(TRIM(INDEX($A448:$P448,MATCH(Settings!$B$9,$A$1:$P$1,0))&amp;"")="","",IF(ISNUMBER(INDEX($A448:$P448,MATCH(Settings!$B$9,$A$1:$P$1,0))),INT(INDEX($A448:$P448,MATCH(Settings!$B$9,$A$1:$P$1,0))),DATE(VALUE(LEFT(INDEX($A448:$P448,MATCH(Settings!$B$9,$A$1:$P$1,0)),4)),VALUE(MID(INDEX($A448:$P448,MATCH(Settings!$B$9,$A$1:$P$1,0)),6,2)),VALUE(MID(INDEX($A448:$P448,MATCH(Settings!$B$9,$A$1:$P$1,0)),9,2))))),""),IFERROR(INT(IFERROR(IF(ISNUMBER(INDEX($A448:$P448,MATCH(Settings!$B$8,$A$1:$P$1,0))),INDEX($A448:$P448,MATCH(Settings!$B$8,$A$1:$P$1,0)),DATE(VALUE(LEFT(IFERROR(TRIM(INDEX($A448:$P448,MATCH(Settings!$B$8,$A$1:$P$1,0))&amp;""),""),4)),VALUE(MID(IFERROR(TRIM(INDEX($A448:$P448,MATCH(Settings!$B$8,$A$1:$P$1,0))&amp;""),""),6,2)),VALUE(MID(IFERROR(TRIM(INDEX($A448:$P448,MATCH(Settings!$B$8,$A$1:$P$1,0))&amp;""),""),9,2)))+TIME(VALUE(MID(IFERROR(TRIM(INDEX($A448:$P448,MATCH(Settings!$B$8,$A$1:$P$1,0))&amp;""),""),12,2)),VALUE(MID(IFERROR(TRIM(INDEX($A448:$P448,MATCH(Settings!$B$8,$A$1:$P$1,0))&amp;""),""),15,2)),VALUE(MID(IFERROR(TRIM(INDEX($A448:$P448,MATCH(Settings!$B$8,$A$1:$P$1,0))&amp;""),""),18,2)))),"")),""))</f>
        <v/>
      </c>
      <c r="V448" s="22">
        <f>IF(ISNUMBER($U448),DATE(YEAR($U448),MONTH($U448),1),"")</f>
        <v/>
      </c>
      <c r="W448" s="23">
        <f>IF(IFERROR(TRIM(INDEX($A448:$P448,MATCH(Settings!$B$10,$A$1:$P$1,0))&amp;""),"")&lt;&gt;"",IFERROR(TRIM(INDEX($A448:$P448,MATCH(Settings!$B$10,$A$1:$P$1,0))&amp;""),""),IFERROR(TRIM(INDEX($A448:$P448,MATCH(Settings!$B$11,$A$1:$P$1,0))&amp;""),""))</f>
        <v/>
      </c>
      <c r="X448" s="23">
        <f>IFERROR(TRIM(INDEX($A448:$P448,MATCH(Settings!$B$11,$A$1:$P$1,0))&amp;""),"")</f>
        <v/>
      </c>
      <c r="Y448" s="23">
        <f>IFERROR(TRIM(INDEX($A448:$P448,MATCH(Settings!$B$12,$A$1:$P$1,0))&amp;""),"")</f>
        <v/>
      </c>
      <c r="Z448" s="23">
        <f>IFERROR(TRIM(INDEX($A448:$P448,MATCH(Settings!$B$15,$A$1:$P$1,0))&amp;""),"")</f>
        <v/>
      </c>
      <c r="AA448" s="24">
        <f>IFERROR(IF(TRIM(INDEX($A448:$P448,MATCH(Settings!$B$13,$A$1:$P$1,0))&amp;"")="","",VALUE(TRIM(INDEX($A448:$P448,MATCH(Settings!$B$13,$A$1:$P$1,0))&amp;""))),"")</f>
        <v/>
      </c>
      <c r="AB448" s="24">
        <f>IF(NOT(ISNUMBER($AA448)),"",IF(TRIM($R448&amp;"")="Yes",$AA448,0))</f>
        <v/>
      </c>
      <c r="AC448" s="25">
        <f>IF(OR(NOT(ISNUMBER($AB448)),NOT(ISNUMBER(Settings!$D$2))),"",$AB448*Settings!$D$2)</f>
        <v/>
      </c>
      <c r="AD448" s="23">
        <f>IF(AND($AE448="",IFERROR(TRIM(INDEX($A448:$P448,MATCH(Settings!$B$13,$A$1:$P$1,0))&amp;""),"")=""),"",IF((IF($AE448="","; no name or email","")&amp;IF(IFERROR(TRIM(INDEX($A448:$P448,MATCH(Settings!$B$13,$A$1:$P$1,0))&amp;""),"")="","; no hours",IF(NOT(ISNUMBER($AA448)),"; hours not a number",IF($AA448&lt;=0,"; hours zero or less",IF(AND(ISNUMBER(Settings!$D$3),$AA448&gt;Settings!$D$3),"; over "&amp;Settings!$D$3&amp;" hours",""))))&amp;IF(NOT(ISNUMBER($U448)),"; no date",IF($U448&gt;TODAY(),"; date in the future",""))&amp;IF(AND($AE448&lt;&gt;"",ISNUMBER($U448)),IF(COUNTIFS($AE$2:$AE$1001,$AE448,$U$2:$U$1001,$U448,$Y$2:$Y$1001,$Y448)&gt;1,"; possible duplicate",""),""))="","OK",MID(IF($AE448="","; no name or email","")&amp;IF(IFERROR(TRIM(INDEX($A448:$P448,MATCH(Settings!$B$13,$A$1:$P$1,0))&amp;""),"")="","; no hours",IF(NOT(ISNUMBER($AA448)),"; hours not a number",IF($AA448&lt;=0,"; hours zero or less",IF(AND(ISNUMBER(Settings!$D$3),$AA448&gt;Settings!$D$3),"; over "&amp;Settings!$D$3&amp;" hours",""))))&amp;IF(NOT(ISNUMBER($U448)),"; no date",IF($U448&gt;TODAY(),"; date in the future",""))&amp;IF(AND($AE448&lt;&gt;"",ISNUMBER($U448)),IF(COUNTIFS($AE$2:$AE$1001,$AE448,$U$2:$U$1001,$U448,$Y$2:$Y$1001,$Y448)&gt;1,"; possible duplicate",""),""),3,300)))</f>
        <v/>
      </c>
      <c r="AE448" s="26">
        <f>IF(IFERROR(TRIM(INDEX($A448:$P448,MATCH(Settings!$B$11,$A$1:$P$1,0))&amp;""),"")&lt;&gt;"",LOWER(IFERROR(TRIM(INDEX($A448:$P448,MATCH(Settings!$B$11,$A$1:$P$1,0))&amp;""),"")),LOWER(IFERROR(TRIM(INDEX($A448:$P448,MATCH(Settings!$B$10,$A$1:$P$1,0))&amp;""),"")))</f>
        <v/>
      </c>
      <c r="AF448" s="26">
        <f>IF($AE448="","",IF(COUNTIF($AE$2:$AE448,$AE448)=1,MAX($AF$1:$AF447)+1,""))</f>
        <v/>
      </c>
      <c r="AG448" s="26">
        <f>IF(OR($AE448="",NOT(ISNUMBER($V448))),"",IF(COUNTIFS($AE$2:$AE448,$AE448,$V$2:$V448,$V448)=1,1,0))</f>
        <v/>
      </c>
      <c r="AH448" s="26">
        <f>IF(ISNUMBER($U448),$U448,0)</f>
        <v/>
      </c>
    </row>
    <row r="449">
      <c r="R449" s="27" t="n"/>
      <c r="S449" s="27" t="n"/>
      <c r="U449" s="21">
        <f>IF(ISNUMBER(IFERROR(IF(TRIM(INDEX($A449:$P449,MATCH(Settings!$B$9,$A$1:$P$1,0))&amp;"")="","",IF(ISNUMBER(INDEX($A449:$P449,MATCH(Settings!$B$9,$A$1:$P$1,0))),INT(INDEX($A449:$P449,MATCH(Settings!$B$9,$A$1:$P$1,0))),DATE(VALUE(LEFT(INDEX($A449:$P449,MATCH(Settings!$B$9,$A$1:$P$1,0)),4)),VALUE(MID(INDEX($A449:$P449,MATCH(Settings!$B$9,$A$1:$P$1,0)),6,2)),VALUE(MID(INDEX($A449:$P449,MATCH(Settings!$B$9,$A$1:$P$1,0)),9,2))))),"")),IFERROR(IF(TRIM(INDEX($A449:$P449,MATCH(Settings!$B$9,$A$1:$P$1,0))&amp;"")="","",IF(ISNUMBER(INDEX($A449:$P449,MATCH(Settings!$B$9,$A$1:$P$1,0))),INT(INDEX($A449:$P449,MATCH(Settings!$B$9,$A$1:$P$1,0))),DATE(VALUE(LEFT(INDEX($A449:$P449,MATCH(Settings!$B$9,$A$1:$P$1,0)),4)),VALUE(MID(INDEX($A449:$P449,MATCH(Settings!$B$9,$A$1:$P$1,0)),6,2)),VALUE(MID(INDEX($A449:$P449,MATCH(Settings!$B$9,$A$1:$P$1,0)),9,2))))),""),IFERROR(INT(IFERROR(IF(ISNUMBER(INDEX($A449:$P449,MATCH(Settings!$B$8,$A$1:$P$1,0))),INDEX($A449:$P449,MATCH(Settings!$B$8,$A$1:$P$1,0)),DATE(VALUE(LEFT(IFERROR(TRIM(INDEX($A449:$P449,MATCH(Settings!$B$8,$A$1:$P$1,0))&amp;""),""),4)),VALUE(MID(IFERROR(TRIM(INDEX($A449:$P449,MATCH(Settings!$B$8,$A$1:$P$1,0))&amp;""),""),6,2)),VALUE(MID(IFERROR(TRIM(INDEX($A449:$P449,MATCH(Settings!$B$8,$A$1:$P$1,0))&amp;""),""),9,2)))+TIME(VALUE(MID(IFERROR(TRIM(INDEX($A449:$P449,MATCH(Settings!$B$8,$A$1:$P$1,0))&amp;""),""),12,2)),VALUE(MID(IFERROR(TRIM(INDEX($A449:$P449,MATCH(Settings!$B$8,$A$1:$P$1,0))&amp;""),""),15,2)),VALUE(MID(IFERROR(TRIM(INDEX($A449:$P449,MATCH(Settings!$B$8,$A$1:$P$1,0))&amp;""),""),18,2)))),"")),""))</f>
        <v/>
      </c>
      <c r="V449" s="22">
        <f>IF(ISNUMBER($U449),DATE(YEAR($U449),MONTH($U449),1),"")</f>
        <v/>
      </c>
      <c r="W449" s="23">
        <f>IF(IFERROR(TRIM(INDEX($A449:$P449,MATCH(Settings!$B$10,$A$1:$P$1,0))&amp;""),"")&lt;&gt;"",IFERROR(TRIM(INDEX($A449:$P449,MATCH(Settings!$B$10,$A$1:$P$1,0))&amp;""),""),IFERROR(TRIM(INDEX($A449:$P449,MATCH(Settings!$B$11,$A$1:$P$1,0))&amp;""),""))</f>
        <v/>
      </c>
      <c r="X449" s="23">
        <f>IFERROR(TRIM(INDEX($A449:$P449,MATCH(Settings!$B$11,$A$1:$P$1,0))&amp;""),"")</f>
        <v/>
      </c>
      <c r="Y449" s="23">
        <f>IFERROR(TRIM(INDEX($A449:$P449,MATCH(Settings!$B$12,$A$1:$P$1,0))&amp;""),"")</f>
        <v/>
      </c>
      <c r="Z449" s="23">
        <f>IFERROR(TRIM(INDEX($A449:$P449,MATCH(Settings!$B$15,$A$1:$P$1,0))&amp;""),"")</f>
        <v/>
      </c>
      <c r="AA449" s="24">
        <f>IFERROR(IF(TRIM(INDEX($A449:$P449,MATCH(Settings!$B$13,$A$1:$P$1,0))&amp;"")="","",VALUE(TRIM(INDEX($A449:$P449,MATCH(Settings!$B$13,$A$1:$P$1,0))&amp;""))),"")</f>
        <v/>
      </c>
      <c r="AB449" s="24">
        <f>IF(NOT(ISNUMBER($AA449)),"",IF(TRIM($R449&amp;"")="Yes",$AA449,0))</f>
        <v/>
      </c>
      <c r="AC449" s="25">
        <f>IF(OR(NOT(ISNUMBER($AB449)),NOT(ISNUMBER(Settings!$D$2))),"",$AB449*Settings!$D$2)</f>
        <v/>
      </c>
      <c r="AD449" s="23">
        <f>IF(AND($AE449="",IFERROR(TRIM(INDEX($A449:$P449,MATCH(Settings!$B$13,$A$1:$P$1,0))&amp;""),"")=""),"",IF((IF($AE449="","; no name or email","")&amp;IF(IFERROR(TRIM(INDEX($A449:$P449,MATCH(Settings!$B$13,$A$1:$P$1,0))&amp;""),"")="","; no hours",IF(NOT(ISNUMBER($AA449)),"; hours not a number",IF($AA449&lt;=0,"; hours zero or less",IF(AND(ISNUMBER(Settings!$D$3),$AA449&gt;Settings!$D$3),"; over "&amp;Settings!$D$3&amp;" hours",""))))&amp;IF(NOT(ISNUMBER($U449)),"; no date",IF($U449&gt;TODAY(),"; date in the future",""))&amp;IF(AND($AE449&lt;&gt;"",ISNUMBER($U449)),IF(COUNTIFS($AE$2:$AE$1001,$AE449,$U$2:$U$1001,$U449,$Y$2:$Y$1001,$Y449)&gt;1,"; possible duplicate",""),""))="","OK",MID(IF($AE449="","; no name or email","")&amp;IF(IFERROR(TRIM(INDEX($A449:$P449,MATCH(Settings!$B$13,$A$1:$P$1,0))&amp;""),"")="","; no hours",IF(NOT(ISNUMBER($AA449)),"; hours not a number",IF($AA449&lt;=0,"; hours zero or less",IF(AND(ISNUMBER(Settings!$D$3),$AA449&gt;Settings!$D$3),"; over "&amp;Settings!$D$3&amp;" hours",""))))&amp;IF(NOT(ISNUMBER($U449)),"; no date",IF($U449&gt;TODAY(),"; date in the future",""))&amp;IF(AND($AE449&lt;&gt;"",ISNUMBER($U449)),IF(COUNTIFS($AE$2:$AE$1001,$AE449,$U$2:$U$1001,$U449,$Y$2:$Y$1001,$Y449)&gt;1,"; possible duplicate",""),""),3,300)))</f>
        <v/>
      </c>
      <c r="AE449" s="26">
        <f>IF(IFERROR(TRIM(INDEX($A449:$P449,MATCH(Settings!$B$11,$A$1:$P$1,0))&amp;""),"")&lt;&gt;"",LOWER(IFERROR(TRIM(INDEX($A449:$P449,MATCH(Settings!$B$11,$A$1:$P$1,0))&amp;""),"")),LOWER(IFERROR(TRIM(INDEX($A449:$P449,MATCH(Settings!$B$10,$A$1:$P$1,0))&amp;""),"")))</f>
        <v/>
      </c>
      <c r="AF449" s="26">
        <f>IF($AE449="","",IF(COUNTIF($AE$2:$AE449,$AE449)=1,MAX($AF$1:$AF448)+1,""))</f>
        <v/>
      </c>
      <c r="AG449" s="26">
        <f>IF(OR($AE449="",NOT(ISNUMBER($V449))),"",IF(COUNTIFS($AE$2:$AE449,$AE449,$V$2:$V449,$V449)=1,1,0))</f>
        <v/>
      </c>
      <c r="AH449" s="26">
        <f>IF(ISNUMBER($U449),$U449,0)</f>
        <v/>
      </c>
    </row>
    <row r="450">
      <c r="R450" s="27" t="n"/>
      <c r="S450" s="27" t="n"/>
      <c r="U450" s="21">
        <f>IF(ISNUMBER(IFERROR(IF(TRIM(INDEX($A450:$P450,MATCH(Settings!$B$9,$A$1:$P$1,0))&amp;"")="","",IF(ISNUMBER(INDEX($A450:$P450,MATCH(Settings!$B$9,$A$1:$P$1,0))),INT(INDEX($A450:$P450,MATCH(Settings!$B$9,$A$1:$P$1,0))),DATE(VALUE(LEFT(INDEX($A450:$P450,MATCH(Settings!$B$9,$A$1:$P$1,0)),4)),VALUE(MID(INDEX($A450:$P450,MATCH(Settings!$B$9,$A$1:$P$1,0)),6,2)),VALUE(MID(INDEX($A450:$P450,MATCH(Settings!$B$9,$A$1:$P$1,0)),9,2))))),"")),IFERROR(IF(TRIM(INDEX($A450:$P450,MATCH(Settings!$B$9,$A$1:$P$1,0))&amp;"")="","",IF(ISNUMBER(INDEX($A450:$P450,MATCH(Settings!$B$9,$A$1:$P$1,0))),INT(INDEX($A450:$P450,MATCH(Settings!$B$9,$A$1:$P$1,0))),DATE(VALUE(LEFT(INDEX($A450:$P450,MATCH(Settings!$B$9,$A$1:$P$1,0)),4)),VALUE(MID(INDEX($A450:$P450,MATCH(Settings!$B$9,$A$1:$P$1,0)),6,2)),VALUE(MID(INDEX($A450:$P450,MATCH(Settings!$B$9,$A$1:$P$1,0)),9,2))))),""),IFERROR(INT(IFERROR(IF(ISNUMBER(INDEX($A450:$P450,MATCH(Settings!$B$8,$A$1:$P$1,0))),INDEX($A450:$P450,MATCH(Settings!$B$8,$A$1:$P$1,0)),DATE(VALUE(LEFT(IFERROR(TRIM(INDEX($A450:$P450,MATCH(Settings!$B$8,$A$1:$P$1,0))&amp;""),""),4)),VALUE(MID(IFERROR(TRIM(INDEX($A450:$P450,MATCH(Settings!$B$8,$A$1:$P$1,0))&amp;""),""),6,2)),VALUE(MID(IFERROR(TRIM(INDEX($A450:$P450,MATCH(Settings!$B$8,$A$1:$P$1,0))&amp;""),""),9,2)))+TIME(VALUE(MID(IFERROR(TRIM(INDEX($A450:$P450,MATCH(Settings!$B$8,$A$1:$P$1,0))&amp;""),""),12,2)),VALUE(MID(IFERROR(TRIM(INDEX($A450:$P450,MATCH(Settings!$B$8,$A$1:$P$1,0))&amp;""),""),15,2)),VALUE(MID(IFERROR(TRIM(INDEX($A450:$P450,MATCH(Settings!$B$8,$A$1:$P$1,0))&amp;""),""),18,2)))),"")),""))</f>
        <v/>
      </c>
      <c r="V450" s="22">
        <f>IF(ISNUMBER($U450),DATE(YEAR($U450),MONTH($U450),1),"")</f>
        <v/>
      </c>
      <c r="W450" s="23">
        <f>IF(IFERROR(TRIM(INDEX($A450:$P450,MATCH(Settings!$B$10,$A$1:$P$1,0))&amp;""),"")&lt;&gt;"",IFERROR(TRIM(INDEX($A450:$P450,MATCH(Settings!$B$10,$A$1:$P$1,0))&amp;""),""),IFERROR(TRIM(INDEX($A450:$P450,MATCH(Settings!$B$11,$A$1:$P$1,0))&amp;""),""))</f>
        <v/>
      </c>
      <c r="X450" s="23">
        <f>IFERROR(TRIM(INDEX($A450:$P450,MATCH(Settings!$B$11,$A$1:$P$1,0))&amp;""),"")</f>
        <v/>
      </c>
      <c r="Y450" s="23">
        <f>IFERROR(TRIM(INDEX($A450:$P450,MATCH(Settings!$B$12,$A$1:$P$1,0))&amp;""),"")</f>
        <v/>
      </c>
      <c r="Z450" s="23">
        <f>IFERROR(TRIM(INDEX($A450:$P450,MATCH(Settings!$B$15,$A$1:$P$1,0))&amp;""),"")</f>
        <v/>
      </c>
      <c r="AA450" s="24">
        <f>IFERROR(IF(TRIM(INDEX($A450:$P450,MATCH(Settings!$B$13,$A$1:$P$1,0))&amp;"")="","",VALUE(TRIM(INDEX($A450:$P450,MATCH(Settings!$B$13,$A$1:$P$1,0))&amp;""))),"")</f>
        <v/>
      </c>
      <c r="AB450" s="24">
        <f>IF(NOT(ISNUMBER($AA450)),"",IF(TRIM($R450&amp;"")="Yes",$AA450,0))</f>
        <v/>
      </c>
      <c r="AC450" s="25">
        <f>IF(OR(NOT(ISNUMBER($AB450)),NOT(ISNUMBER(Settings!$D$2))),"",$AB450*Settings!$D$2)</f>
        <v/>
      </c>
      <c r="AD450" s="23">
        <f>IF(AND($AE450="",IFERROR(TRIM(INDEX($A450:$P450,MATCH(Settings!$B$13,$A$1:$P$1,0))&amp;""),"")=""),"",IF((IF($AE450="","; no name or email","")&amp;IF(IFERROR(TRIM(INDEX($A450:$P450,MATCH(Settings!$B$13,$A$1:$P$1,0))&amp;""),"")="","; no hours",IF(NOT(ISNUMBER($AA450)),"; hours not a number",IF($AA450&lt;=0,"; hours zero or less",IF(AND(ISNUMBER(Settings!$D$3),$AA450&gt;Settings!$D$3),"; over "&amp;Settings!$D$3&amp;" hours",""))))&amp;IF(NOT(ISNUMBER($U450)),"; no date",IF($U450&gt;TODAY(),"; date in the future",""))&amp;IF(AND($AE450&lt;&gt;"",ISNUMBER($U450)),IF(COUNTIFS($AE$2:$AE$1001,$AE450,$U$2:$U$1001,$U450,$Y$2:$Y$1001,$Y450)&gt;1,"; possible duplicate",""),""))="","OK",MID(IF($AE450="","; no name or email","")&amp;IF(IFERROR(TRIM(INDEX($A450:$P450,MATCH(Settings!$B$13,$A$1:$P$1,0))&amp;""),"")="","; no hours",IF(NOT(ISNUMBER($AA450)),"; hours not a number",IF($AA450&lt;=0,"; hours zero or less",IF(AND(ISNUMBER(Settings!$D$3),$AA450&gt;Settings!$D$3),"; over "&amp;Settings!$D$3&amp;" hours",""))))&amp;IF(NOT(ISNUMBER($U450)),"; no date",IF($U450&gt;TODAY(),"; date in the future",""))&amp;IF(AND($AE450&lt;&gt;"",ISNUMBER($U450)),IF(COUNTIFS($AE$2:$AE$1001,$AE450,$U$2:$U$1001,$U450,$Y$2:$Y$1001,$Y450)&gt;1,"; possible duplicate",""),""),3,300)))</f>
        <v/>
      </c>
      <c r="AE450" s="26">
        <f>IF(IFERROR(TRIM(INDEX($A450:$P450,MATCH(Settings!$B$11,$A$1:$P$1,0))&amp;""),"")&lt;&gt;"",LOWER(IFERROR(TRIM(INDEX($A450:$P450,MATCH(Settings!$B$11,$A$1:$P$1,0))&amp;""),"")),LOWER(IFERROR(TRIM(INDEX($A450:$P450,MATCH(Settings!$B$10,$A$1:$P$1,0))&amp;""),"")))</f>
        <v/>
      </c>
      <c r="AF450" s="26">
        <f>IF($AE450="","",IF(COUNTIF($AE$2:$AE450,$AE450)=1,MAX($AF$1:$AF449)+1,""))</f>
        <v/>
      </c>
      <c r="AG450" s="26">
        <f>IF(OR($AE450="",NOT(ISNUMBER($V450))),"",IF(COUNTIFS($AE$2:$AE450,$AE450,$V$2:$V450,$V450)=1,1,0))</f>
        <v/>
      </c>
      <c r="AH450" s="26">
        <f>IF(ISNUMBER($U450),$U450,0)</f>
        <v/>
      </c>
    </row>
    <row r="451">
      <c r="R451" s="27" t="n"/>
      <c r="S451" s="27" t="n"/>
      <c r="U451" s="21">
        <f>IF(ISNUMBER(IFERROR(IF(TRIM(INDEX($A451:$P451,MATCH(Settings!$B$9,$A$1:$P$1,0))&amp;"")="","",IF(ISNUMBER(INDEX($A451:$P451,MATCH(Settings!$B$9,$A$1:$P$1,0))),INT(INDEX($A451:$P451,MATCH(Settings!$B$9,$A$1:$P$1,0))),DATE(VALUE(LEFT(INDEX($A451:$P451,MATCH(Settings!$B$9,$A$1:$P$1,0)),4)),VALUE(MID(INDEX($A451:$P451,MATCH(Settings!$B$9,$A$1:$P$1,0)),6,2)),VALUE(MID(INDEX($A451:$P451,MATCH(Settings!$B$9,$A$1:$P$1,0)),9,2))))),"")),IFERROR(IF(TRIM(INDEX($A451:$P451,MATCH(Settings!$B$9,$A$1:$P$1,0))&amp;"")="","",IF(ISNUMBER(INDEX($A451:$P451,MATCH(Settings!$B$9,$A$1:$P$1,0))),INT(INDEX($A451:$P451,MATCH(Settings!$B$9,$A$1:$P$1,0))),DATE(VALUE(LEFT(INDEX($A451:$P451,MATCH(Settings!$B$9,$A$1:$P$1,0)),4)),VALUE(MID(INDEX($A451:$P451,MATCH(Settings!$B$9,$A$1:$P$1,0)),6,2)),VALUE(MID(INDEX($A451:$P451,MATCH(Settings!$B$9,$A$1:$P$1,0)),9,2))))),""),IFERROR(INT(IFERROR(IF(ISNUMBER(INDEX($A451:$P451,MATCH(Settings!$B$8,$A$1:$P$1,0))),INDEX($A451:$P451,MATCH(Settings!$B$8,$A$1:$P$1,0)),DATE(VALUE(LEFT(IFERROR(TRIM(INDEX($A451:$P451,MATCH(Settings!$B$8,$A$1:$P$1,0))&amp;""),""),4)),VALUE(MID(IFERROR(TRIM(INDEX($A451:$P451,MATCH(Settings!$B$8,$A$1:$P$1,0))&amp;""),""),6,2)),VALUE(MID(IFERROR(TRIM(INDEX($A451:$P451,MATCH(Settings!$B$8,$A$1:$P$1,0))&amp;""),""),9,2)))+TIME(VALUE(MID(IFERROR(TRIM(INDEX($A451:$P451,MATCH(Settings!$B$8,$A$1:$P$1,0))&amp;""),""),12,2)),VALUE(MID(IFERROR(TRIM(INDEX($A451:$P451,MATCH(Settings!$B$8,$A$1:$P$1,0))&amp;""),""),15,2)),VALUE(MID(IFERROR(TRIM(INDEX($A451:$P451,MATCH(Settings!$B$8,$A$1:$P$1,0))&amp;""),""),18,2)))),"")),""))</f>
        <v/>
      </c>
      <c r="V451" s="22">
        <f>IF(ISNUMBER($U451),DATE(YEAR($U451),MONTH($U451),1),"")</f>
        <v/>
      </c>
      <c r="W451" s="23">
        <f>IF(IFERROR(TRIM(INDEX($A451:$P451,MATCH(Settings!$B$10,$A$1:$P$1,0))&amp;""),"")&lt;&gt;"",IFERROR(TRIM(INDEX($A451:$P451,MATCH(Settings!$B$10,$A$1:$P$1,0))&amp;""),""),IFERROR(TRIM(INDEX($A451:$P451,MATCH(Settings!$B$11,$A$1:$P$1,0))&amp;""),""))</f>
        <v/>
      </c>
      <c r="X451" s="23">
        <f>IFERROR(TRIM(INDEX($A451:$P451,MATCH(Settings!$B$11,$A$1:$P$1,0))&amp;""),"")</f>
        <v/>
      </c>
      <c r="Y451" s="23">
        <f>IFERROR(TRIM(INDEX($A451:$P451,MATCH(Settings!$B$12,$A$1:$P$1,0))&amp;""),"")</f>
        <v/>
      </c>
      <c r="Z451" s="23">
        <f>IFERROR(TRIM(INDEX($A451:$P451,MATCH(Settings!$B$15,$A$1:$P$1,0))&amp;""),"")</f>
        <v/>
      </c>
      <c r="AA451" s="24">
        <f>IFERROR(IF(TRIM(INDEX($A451:$P451,MATCH(Settings!$B$13,$A$1:$P$1,0))&amp;"")="","",VALUE(TRIM(INDEX($A451:$P451,MATCH(Settings!$B$13,$A$1:$P$1,0))&amp;""))),"")</f>
        <v/>
      </c>
      <c r="AB451" s="24">
        <f>IF(NOT(ISNUMBER($AA451)),"",IF(TRIM($R451&amp;"")="Yes",$AA451,0))</f>
        <v/>
      </c>
      <c r="AC451" s="25">
        <f>IF(OR(NOT(ISNUMBER($AB451)),NOT(ISNUMBER(Settings!$D$2))),"",$AB451*Settings!$D$2)</f>
        <v/>
      </c>
      <c r="AD451" s="23">
        <f>IF(AND($AE451="",IFERROR(TRIM(INDEX($A451:$P451,MATCH(Settings!$B$13,$A$1:$P$1,0))&amp;""),"")=""),"",IF((IF($AE451="","; no name or email","")&amp;IF(IFERROR(TRIM(INDEX($A451:$P451,MATCH(Settings!$B$13,$A$1:$P$1,0))&amp;""),"")="","; no hours",IF(NOT(ISNUMBER($AA451)),"; hours not a number",IF($AA451&lt;=0,"; hours zero or less",IF(AND(ISNUMBER(Settings!$D$3),$AA451&gt;Settings!$D$3),"; over "&amp;Settings!$D$3&amp;" hours",""))))&amp;IF(NOT(ISNUMBER($U451)),"; no date",IF($U451&gt;TODAY(),"; date in the future",""))&amp;IF(AND($AE451&lt;&gt;"",ISNUMBER($U451)),IF(COUNTIFS($AE$2:$AE$1001,$AE451,$U$2:$U$1001,$U451,$Y$2:$Y$1001,$Y451)&gt;1,"; possible duplicate",""),""))="","OK",MID(IF($AE451="","; no name or email","")&amp;IF(IFERROR(TRIM(INDEX($A451:$P451,MATCH(Settings!$B$13,$A$1:$P$1,0))&amp;""),"")="","; no hours",IF(NOT(ISNUMBER($AA451)),"; hours not a number",IF($AA451&lt;=0,"; hours zero or less",IF(AND(ISNUMBER(Settings!$D$3),$AA451&gt;Settings!$D$3),"; over "&amp;Settings!$D$3&amp;" hours",""))))&amp;IF(NOT(ISNUMBER($U451)),"; no date",IF($U451&gt;TODAY(),"; date in the future",""))&amp;IF(AND($AE451&lt;&gt;"",ISNUMBER($U451)),IF(COUNTIFS($AE$2:$AE$1001,$AE451,$U$2:$U$1001,$U451,$Y$2:$Y$1001,$Y451)&gt;1,"; possible duplicate",""),""),3,300)))</f>
        <v/>
      </c>
      <c r="AE451" s="26">
        <f>IF(IFERROR(TRIM(INDEX($A451:$P451,MATCH(Settings!$B$11,$A$1:$P$1,0))&amp;""),"")&lt;&gt;"",LOWER(IFERROR(TRIM(INDEX($A451:$P451,MATCH(Settings!$B$11,$A$1:$P$1,0))&amp;""),"")),LOWER(IFERROR(TRIM(INDEX($A451:$P451,MATCH(Settings!$B$10,$A$1:$P$1,0))&amp;""),"")))</f>
        <v/>
      </c>
      <c r="AF451" s="26">
        <f>IF($AE451="","",IF(COUNTIF($AE$2:$AE451,$AE451)=1,MAX($AF$1:$AF450)+1,""))</f>
        <v/>
      </c>
      <c r="AG451" s="26">
        <f>IF(OR($AE451="",NOT(ISNUMBER($V451))),"",IF(COUNTIFS($AE$2:$AE451,$AE451,$V$2:$V451,$V451)=1,1,0))</f>
        <v/>
      </c>
      <c r="AH451" s="26">
        <f>IF(ISNUMBER($U451),$U451,0)</f>
        <v/>
      </c>
    </row>
    <row r="452">
      <c r="R452" s="27" t="n"/>
      <c r="S452" s="27" t="n"/>
      <c r="U452" s="21">
        <f>IF(ISNUMBER(IFERROR(IF(TRIM(INDEX($A452:$P452,MATCH(Settings!$B$9,$A$1:$P$1,0))&amp;"")="","",IF(ISNUMBER(INDEX($A452:$P452,MATCH(Settings!$B$9,$A$1:$P$1,0))),INT(INDEX($A452:$P452,MATCH(Settings!$B$9,$A$1:$P$1,0))),DATE(VALUE(LEFT(INDEX($A452:$P452,MATCH(Settings!$B$9,$A$1:$P$1,0)),4)),VALUE(MID(INDEX($A452:$P452,MATCH(Settings!$B$9,$A$1:$P$1,0)),6,2)),VALUE(MID(INDEX($A452:$P452,MATCH(Settings!$B$9,$A$1:$P$1,0)),9,2))))),"")),IFERROR(IF(TRIM(INDEX($A452:$P452,MATCH(Settings!$B$9,$A$1:$P$1,0))&amp;"")="","",IF(ISNUMBER(INDEX($A452:$P452,MATCH(Settings!$B$9,$A$1:$P$1,0))),INT(INDEX($A452:$P452,MATCH(Settings!$B$9,$A$1:$P$1,0))),DATE(VALUE(LEFT(INDEX($A452:$P452,MATCH(Settings!$B$9,$A$1:$P$1,0)),4)),VALUE(MID(INDEX($A452:$P452,MATCH(Settings!$B$9,$A$1:$P$1,0)),6,2)),VALUE(MID(INDEX($A452:$P452,MATCH(Settings!$B$9,$A$1:$P$1,0)),9,2))))),""),IFERROR(INT(IFERROR(IF(ISNUMBER(INDEX($A452:$P452,MATCH(Settings!$B$8,$A$1:$P$1,0))),INDEX($A452:$P452,MATCH(Settings!$B$8,$A$1:$P$1,0)),DATE(VALUE(LEFT(IFERROR(TRIM(INDEX($A452:$P452,MATCH(Settings!$B$8,$A$1:$P$1,0))&amp;""),""),4)),VALUE(MID(IFERROR(TRIM(INDEX($A452:$P452,MATCH(Settings!$B$8,$A$1:$P$1,0))&amp;""),""),6,2)),VALUE(MID(IFERROR(TRIM(INDEX($A452:$P452,MATCH(Settings!$B$8,$A$1:$P$1,0))&amp;""),""),9,2)))+TIME(VALUE(MID(IFERROR(TRIM(INDEX($A452:$P452,MATCH(Settings!$B$8,$A$1:$P$1,0))&amp;""),""),12,2)),VALUE(MID(IFERROR(TRIM(INDEX($A452:$P452,MATCH(Settings!$B$8,$A$1:$P$1,0))&amp;""),""),15,2)),VALUE(MID(IFERROR(TRIM(INDEX($A452:$P452,MATCH(Settings!$B$8,$A$1:$P$1,0))&amp;""),""),18,2)))),"")),""))</f>
        <v/>
      </c>
      <c r="V452" s="22">
        <f>IF(ISNUMBER($U452),DATE(YEAR($U452),MONTH($U452),1),"")</f>
        <v/>
      </c>
      <c r="W452" s="23">
        <f>IF(IFERROR(TRIM(INDEX($A452:$P452,MATCH(Settings!$B$10,$A$1:$P$1,0))&amp;""),"")&lt;&gt;"",IFERROR(TRIM(INDEX($A452:$P452,MATCH(Settings!$B$10,$A$1:$P$1,0))&amp;""),""),IFERROR(TRIM(INDEX($A452:$P452,MATCH(Settings!$B$11,$A$1:$P$1,0))&amp;""),""))</f>
        <v/>
      </c>
      <c r="X452" s="23">
        <f>IFERROR(TRIM(INDEX($A452:$P452,MATCH(Settings!$B$11,$A$1:$P$1,0))&amp;""),"")</f>
        <v/>
      </c>
      <c r="Y452" s="23">
        <f>IFERROR(TRIM(INDEX($A452:$P452,MATCH(Settings!$B$12,$A$1:$P$1,0))&amp;""),"")</f>
        <v/>
      </c>
      <c r="Z452" s="23">
        <f>IFERROR(TRIM(INDEX($A452:$P452,MATCH(Settings!$B$15,$A$1:$P$1,0))&amp;""),"")</f>
        <v/>
      </c>
      <c r="AA452" s="24">
        <f>IFERROR(IF(TRIM(INDEX($A452:$P452,MATCH(Settings!$B$13,$A$1:$P$1,0))&amp;"")="","",VALUE(TRIM(INDEX($A452:$P452,MATCH(Settings!$B$13,$A$1:$P$1,0))&amp;""))),"")</f>
        <v/>
      </c>
      <c r="AB452" s="24">
        <f>IF(NOT(ISNUMBER($AA452)),"",IF(TRIM($R452&amp;"")="Yes",$AA452,0))</f>
        <v/>
      </c>
      <c r="AC452" s="25">
        <f>IF(OR(NOT(ISNUMBER($AB452)),NOT(ISNUMBER(Settings!$D$2))),"",$AB452*Settings!$D$2)</f>
        <v/>
      </c>
      <c r="AD452" s="23">
        <f>IF(AND($AE452="",IFERROR(TRIM(INDEX($A452:$P452,MATCH(Settings!$B$13,$A$1:$P$1,0))&amp;""),"")=""),"",IF((IF($AE452="","; no name or email","")&amp;IF(IFERROR(TRIM(INDEX($A452:$P452,MATCH(Settings!$B$13,$A$1:$P$1,0))&amp;""),"")="","; no hours",IF(NOT(ISNUMBER($AA452)),"; hours not a number",IF($AA452&lt;=0,"; hours zero or less",IF(AND(ISNUMBER(Settings!$D$3),$AA452&gt;Settings!$D$3),"; over "&amp;Settings!$D$3&amp;" hours",""))))&amp;IF(NOT(ISNUMBER($U452)),"; no date",IF($U452&gt;TODAY(),"; date in the future",""))&amp;IF(AND($AE452&lt;&gt;"",ISNUMBER($U452)),IF(COUNTIFS($AE$2:$AE$1001,$AE452,$U$2:$U$1001,$U452,$Y$2:$Y$1001,$Y452)&gt;1,"; possible duplicate",""),""))="","OK",MID(IF($AE452="","; no name or email","")&amp;IF(IFERROR(TRIM(INDEX($A452:$P452,MATCH(Settings!$B$13,$A$1:$P$1,0))&amp;""),"")="","; no hours",IF(NOT(ISNUMBER($AA452)),"; hours not a number",IF($AA452&lt;=0,"; hours zero or less",IF(AND(ISNUMBER(Settings!$D$3),$AA452&gt;Settings!$D$3),"; over "&amp;Settings!$D$3&amp;" hours",""))))&amp;IF(NOT(ISNUMBER($U452)),"; no date",IF($U452&gt;TODAY(),"; date in the future",""))&amp;IF(AND($AE452&lt;&gt;"",ISNUMBER($U452)),IF(COUNTIFS($AE$2:$AE$1001,$AE452,$U$2:$U$1001,$U452,$Y$2:$Y$1001,$Y452)&gt;1,"; possible duplicate",""),""),3,300)))</f>
        <v/>
      </c>
      <c r="AE452" s="26">
        <f>IF(IFERROR(TRIM(INDEX($A452:$P452,MATCH(Settings!$B$11,$A$1:$P$1,0))&amp;""),"")&lt;&gt;"",LOWER(IFERROR(TRIM(INDEX($A452:$P452,MATCH(Settings!$B$11,$A$1:$P$1,0))&amp;""),"")),LOWER(IFERROR(TRIM(INDEX($A452:$P452,MATCH(Settings!$B$10,$A$1:$P$1,0))&amp;""),"")))</f>
        <v/>
      </c>
      <c r="AF452" s="26">
        <f>IF($AE452="","",IF(COUNTIF($AE$2:$AE452,$AE452)=1,MAX($AF$1:$AF451)+1,""))</f>
        <v/>
      </c>
      <c r="AG452" s="26">
        <f>IF(OR($AE452="",NOT(ISNUMBER($V452))),"",IF(COUNTIFS($AE$2:$AE452,$AE452,$V$2:$V452,$V452)=1,1,0))</f>
        <v/>
      </c>
      <c r="AH452" s="26">
        <f>IF(ISNUMBER($U452),$U452,0)</f>
        <v/>
      </c>
    </row>
    <row r="453">
      <c r="R453" s="27" t="n"/>
      <c r="S453" s="27" t="n"/>
      <c r="U453" s="21">
        <f>IF(ISNUMBER(IFERROR(IF(TRIM(INDEX($A453:$P453,MATCH(Settings!$B$9,$A$1:$P$1,0))&amp;"")="","",IF(ISNUMBER(INDEX($A453:$P453,MATCH(Settings!$B$9,$A$1:$P$1,0))),INT(INDEX($A453:$P453,MATCH(Settings!$B$9,$A$1:$P$1,0))),DATE(VALUE(LEFT(INDEX($A453:$P453,MATCH(Settings!$B$9,$A$1:$P$1,0)),4)),VALUE(MID(INDEX($A453:$P453,MATCH(Settings!$B$9,$A$1:$P$1,0)),6,2)),VALUE(MID(INDEX($A453:$P453,MATCH(Settings!$B$9,$A$1:$P$1,0)),9,2))))),"")),IFERROR(IF(TRIM(INDEX($A453:$P453,MATCH(Settings!$B$9,$A$1:$P$1,0))&amp;"")="","",IF(ISNUMBER(INDEX($A453:$P453,MATCH(Settings!$B$9,$A$1:$P$1,0))),INT(INDEX($A453:$P453,MATCH(Settings!$B$9,$A$1:$P$1,0))),DATE(VALUE(LEFT(INDEX($A453:$P453,MATCH(Settings!$B$9,$A$1:$P$1,0)),4)),VALUE(MID(INDEX($A453:$P453,MATCH(Settings!$B$9,$A$1:$P$1,0)),6,2)),VALUE(MID(INDEX($A453:$P453,MATCH(Settings!$B$9,$A$1:$P$1,0)),9,2))))),""),IFERROR(INT(IFERROR(IF(ISNUMBER(INDEX($A453:$P453,MATCH(Settings!$B$8,$A$1:$P$1,0))),INDEX($A453:$P453,MATCH(Settings!$B$8,$A$1:$P$1,0)),DATE(VALUE(LEFT(IFERROR(TRIM(INDEX($A453:$P453,MATCH(Settings!$B$8,$A$1:$P$1,0))&amp;""),""),4)),VALUE(MID(IFERROR(TRIM(INDEX($A453:$P453,MATCH(Settings!$B$8,$A$1:$P$1,0))&amp;""),""),6,2)),VALUE(MID(IFERROR(TRIM(INDEX($A453:$P453,MATCH(Settings!$B$8,$A$1:$P$1,0))&amp;""),""),9,2)))+TIME(VALUE(MID(IFERROR(TRIM(INDEX($A453:$P453,MATCH(Settings!$B$8,$A$1:$P$1,0))&amp;""),""),12,2)),VALUE(MID(IFERROR(TRIM(INDEX($A453:$P453,MATCH(Settings!$B$8,$A$1:$P$1,0))&amp;""),""),15,2)),VALUE(MID(IFERROR(TRIM(INDEX($A453:$P453,MATCH(Settings!$B$8,$A$1:$P$1,0))&amp;""),""),18,2)))),"")),""))</f>
        <v/>
      </c>
      <c r="V453" s="22">
        <f>IF(ISNUMBER($U453),DATE(YEAR($U453),MONTH($U453),1),"")</f>
        <v/>
      </c>
      <c r="W453" s="23">
        <f>IF(IFERROR(TRIM(INDEX($A453:$P453,MATCH(Settings!$B$10,$A$1:$P$1,0))&amp;""),"")&lt;&gt;"",IFERROR(TRIM(INDEX($A453:$P453,MATCH(Settings!$B$10,$A$1:$P$1,0))&amp;""),""),IFERROR(TRIM(INDEX($A453:$P453,MATCH(Settings!$B$11,$A$1:$P$1,0))&amp;""),""))</f>
        <v/>
      </c>
      <c r="X453" s="23">
        <f>IFERROR(TRIM(INDEX($A453:$P453,MATCH(Settings!$B$11,$A$1:$P$1,0))&amp;""),"")</f>
        <v/>
      </c>
      <c r="Y453" s="23">
        <f>IFERROR(TRIM(INDEX($A453:$P453,MATCH(Settings!$B$12,$A$1:$P$1,0))&amp;""),"")</f>
        <v/>
      </c>
      <c r="Z453" s="23">
        <f>IFERROR(TRIM(INDEX($A453:$P453,MATCH(Settings!$B$15,$A$1:$P$1,0))&amp;""),"")</f>
        <v/>
      </c>
      <c r="AA453" s="24">
        <f>IFERROR(IF(TRIM(INDEX($A453:$P453,MATCH(Settings!$B$13,$A$1:$P$1,0))&amp;"")="","",VALUE(TRIM(INDEX($A453:$P453,MATCH(Settings!$B$13,$A$1:$P$1,0))&amp;""))),"")</f>
        <v/>
      </c>
      <c r="AB453" s="24">
        <f>IF(NOT(ISNUMBER($AA453)),"",IF(TRIM($R453&amp;"")="Yes",$AA453,0))</f>
        <v/>
      </c>
      <c r="AC453" s="25">
        <f>IF(OR(NOT(ISNUMBER($AB453)),NOT(ISNUMBER(Settings!$D$2))),"",$AB453*Settings!$D$2)</f>
        <v/>
      </c>
      <c r="AD453" s="23">
        <f>IF(AND($AE453="",IFERROR(TRIM(INDEX($A453:$P453,MATCH(Settings!$B$13,$A$1:$P$1,0))&amp;""),"")=""),"",IF((IF($AE453="","; no name or email","")&amp;IF(IFERROR(TRIM(INDEX($A453:$P453,MATCH(Settings!$B$13,$A$1:$P$1,0))&amp;""),"")="","; no hours",IF(NOT(ISNUMBER($AA453)),"; hours not a number",IF($AA453&lt;=0,"; hours zero or less",IF(AND(ISNUMBER(Settings!$D$3),$AA453&gt;Settings!$D$3),"; over "&amp;Settings!$D$3&amp;" hours",""))))&amp;IF(NOT(ISNUMBER($U453)),"; no date",IF($U453&gt;TODAY(),"; date in the future",""))&amp;IF(AND($AE453&lt;&gt;"",ISNUMBER($U453)),IF(COUNTIFS($AE$2:$AE$1001,$AE453,$U$2:$U$1001,$U453,$Y$2:$Y$1001,$Y453)&gt;1,"; possible duplicate",""),""))="","OK",MID(IF($AE453="","; no name or email","")&amp;IF(IFERROR(TRIM(INDEX($A453:$P453,MATCH(Settings!$B$13,$A$1:$P$1,0))&amp;""),"")="","; no hours",IF(NOT(ISNUMBER($AA453)),"; hours not a number",IF($AA453&lt;=0,"; hours zero or less",IF(AND(ISNUMBER(Settings!$D$3),$AA453&gt;Settings!$D$3),"; over "&amp;Settings!$D$3&amp;" hours",""))))&amp;IF(NOT(ISNUMBER($U453)),"; no date",IF($U453&gt;TODAY(),"; date in the future",""))&amp;IF(AND($AE453&lt;&gt;"",ISNUMBER($U453)),IF(COUNTIFS($AE$2:$AE$1001,$AE453,$U$2:$U$1001,$U453,$Y$2:$Y$1001,$Y453)&gt;1,"; possible duplicate",""),""),3,300)))</f>
        <v/>
      </c>
      <c r="AE453" s="26">
        <f>IF(IFERROR(TRIM(INDEX($A453:$P453,MATCH(Settings!$B$11,$A$1:$P$1,0))&amp;""),"")&lt;&gt;"",LOWER(IFERROR(TRIM(INDEX($A453:$P453,MATCH(Settings!$B$11,$A$1:$P$1,0))&amp;""),"")),LOWER(IFERROR(TRIM(INDEX($A453:$P453,MATCH(Settings!$B$10,$A$1:$P$1,0))&amp;""),"")))</f>
        <v/>
      </c>
      <c r="AF453" s="26">
        <f>IF($AE453="","",IF(COUNTIF($AE$2:$AE453,$AE453)=1,MAX($AF$1:$AF452)+1,""))</f>
        <v/>
      </c>
      <c r="AG453" s="26">
        <f>IF(OR($AE453="",NOT(ISNUMBER($V453))),"",IF(COUNTIFS($AE$2:$AE453,$AE453,$V$2:$V453,$V453)=1,1,0))</f>
        <v/>
      </c>
      <c r="AH453" s="26">
        <f>IF(ISNUMBER($U453),$U453,0)</f>
        <v/>
      </c>
    </row>
    <row r="454">
      <c r="R454" s="27" t="n"/>
      <c r="S454" s="27" t="n"/>
      <c r="U454" s="21">
        <f>IF(ISNUMBER(IFERROR(IF(TRIM(INDEX($A454:$P454,MATCH(Settings!$B$9,$A$1:$P$1,0))&amp;"")="","",IF(ISNUMBER(INDEX($A454:$P454,MATCH(Settings!$B$9,$A$1:$P$1,0))),INT(INDEX($A454:$P454,MATCH(Settings!$B$9,$A$1:$P$1,0))),DATE(VALUE(LEFT(INDEX($A454:$P454,MATCH(Settings!$B$9,$A$1:$P$1,0)),4)),VALUE(MID(INDEX($A454:$P454,MATCH(Settings!$B$9,$A$1:$P$1,0)),6,2)),VALUE(MID(INDEX($A454:$P454,MATCH(Settings!$B$9,$A$1:$P$1,0)),9,2))))),"")),IFERROR(IF(TRIM(INDEX($A454:$P454,MATCH(Settings!$B$9,$A$1:$P$1,0))&amp;"")="","",IF(ISNUMBER(INDEX($A454:$P454,MATCH(Settings!$B$9,$A$1:$P$1,0))),INT(INDEX($A454:$P454,MATCH(Settings!$B$9,$A$1:$P$1,0))),DATE(VALUE(LEFT(INDEX($A454:$P454,MATCH(Settings!$B$9,$A$1:$P$1,0)),4)),VALUE(MID(INDEX($A454:$P454,MATCH(Settings!$B$9,$A$1:$P$1,0)),6,2)),VALUE(MID(INDEX($A454:$P454,MATCH(Settings!$B$9,$A$1:$P$1,0)),9,2))))),""),IFERROR(INT(IFERROR(IF(ISNUMBER(INDEX($A454:$P454,MATCH(Settings!$B$8,$A$1:$P$1,0))),INDEX($A454:$P454,MATCH(Settings!$B$8,$A$1:$P$1,0)),DATE(VALUE(LEFT(IFERROR(TRIM(INDEX($A454:$P454,MATCH(Settings!$B$8,$A$1:$P$1,0))&amp;""),""),4)),VALUE(MID(IFERROR(TRIM(INDEX($A454:$P454,MATCH(Settings!$B$8,$A$1:$P$1,0))&amp;""),""),6,2)),VALUE(MID(IFERROR(TRIM(INDEX($A454:$P454,MATCH(Settings!$B$8,$A$1:$P$1,0))&amp;""),""),9,2)))+TIME(VALUE(MID(IFERROR(TRIM(INDEX($A454:$P454,MATCH(Settings!$B$8,$A$1:$P$1,0))&amp;""),""),12,2)),VALUE(MID(IFERROR(TRIM(INDEX($A454:$P454,MATCH(Settings!$B$8,$A$1:$P$1,0))&amp;""),""),15,2)),VALUE(MID(IFERROR(TRIM(INDEX($A454:$P454,MATCH(Settings!$B$8,$A$1:$P$1,0))&amp;""),""),18,2)))),"")),""))</f>
        <v/>
      </c>
      <c r="V454" s="22">
        <f>IF(ISNUMBER($U454),DATE(YEAR($U454),MONTH($U454),1),"")</f>
        <v/>
      </c>
      <c r="W454" s="23">
        <f>IF(IFERROR(TRIM(INDEX($A454:$P454,MATCH(Settings!$B$10,$A$1:$P$1,0))&amp;""),"")&lt;&gt;"",IFERROR(TRIM(INDEX($A454:$P454,MATCH(Settings!$B$10,$A$1:$P$1,0))&amp;""),""),IFERROR(TRIM(INDEX($A454:$P454,MATCH(Settings!$B$11,$A$1:$P$1,0))&amp;""),""))</f>
        <v/>
      </c>
      <c r="X454" s="23">
        <f>IFERROR(TRIM(INDEX($A454:$P454,MATCH(Settings!$B$11,$A$1:$P$1,0))&amp;""),"")</f>
        <v/>
      </c>
      <c r="Y454" s="23">
        <f>IFERROR(TRIM(INDEX($A454:$P454,MATCH(Settings!$B$12,$A$1:$P$1,0))&amp;""),"")</f>
        <v/>
      </c>
      <c r="Z454" s="23">
        <f>IFERROR(TRIM(INDEX($A454:$P454,MATCH(Settings!$B$15,$A$1:$P$1,0))&amp;""),"")</f>
        <v/>
      </c>
      <c r="AA454" s="24">
        <f>IFERROR(IF(TRIM(INDEX($A454:$P454,MATCH(Settings!$B$13,$A$1:$P$1,0))&amp;"")="","",VALUE(TRIM(INDEX($A454:$P454,MATCH(Settings!$B$13,$A$1:$P$1,0))&amp;""))),"")</f>
        <v/>
      </c>
      <c r="AB454" s="24">
        <f>IF(NOT(ISNUMBER($AA454)),"",IF(TRIM($R454&amp;"")="Yes",$AA454,0))</f>
        <v/>
      </c>
      <c r="AC454" s="25">
        <f>IF(OR(NOT(ISNUMBER($AB454)),NOT(ISNUMBER(Settings!$D$2))),"",$AB454*Settings!$D$2)</f>
        <v/>
      </c>
      <c r="AD454" s="23">
        <f>IF(AND($AE454="",IFERROR(TRIM(INDEX($A454:$P454,MATCH(Settings!$B$13,$A$1:$P$1,0))&amp;""),"")=""),"",IF((IF($AE454="","; no name or email","")&amp;IF(IFERROR(TRIM(INDEX($A454:$P454,MATCH(Settings!$B$13,$A$1:$P$1,0))&amp;""),"")="","; no hours",IF(NOT(ISNUMBER($AA454)),"; hours not a number",IF($AA454&lt;=0,"; hours zero or less",IF(AND(ISNUMBER(Settings!$D$3),$AA454&gt;Settings!$D$3),"; over "&amp;Settings!$D$3&amp;" hours",""))))&amp;IF(NOT(ISNUMBER($U454)),"; no date",IF($U454&gt;TODAY(),"; date in the future",""))&amp;IF(AND($AE454&lt;&gt;"",ISNUMBER($U454)),IF(COUNTIFS($AE$2:$AE$1001,$AE454,$U$2:$U$1001,$U454,$Y$2:$Y$1001,$Y454)&gt;1,"; possible duplicate",""),""))="","OK",MID(IF($AE454="","; no name or email","")&amp;IF(IFERROR(TRIM(INDEX($A454:$P454,MATCH(Settings!$B$13,$A$1:$P$1,0))&amp;""),"")="","; no hours",IF(NOT(ISNUMBER($AA454)),"; hours not a number",IF($AA454&lt;=0,"; hours zero or less",IF(AND(ISNUMBER(Settings!$D$3),$AA454&gt;Settings!$D$3),"; over "&amp;Settings!$D$3&amp;" hours",""))))&amp;IF(NOT(ISNUMBER($U454)),"; no date",IF($U454&gt;TODAY(),"; date in the future",""))&amp;IF(AND($AE454&lt;&gt;"",ISNUMBER($U454)),IF(COUNTIFS($AE$2:$AE$1001,$AE454,$U$2:$U$1001,$U454,$Y$2:$Y$1001,$Y454)&gt;1,"; possible duplicate",""),""),3,300)))</f>
        <v/>
      </c>
      <c r="AE454" s="26">
        <f>IF(IFERROR(TRIM(INDEX($A454:$P454,MATCH(Settings!$B$11,$A$1:$P$1,0))&amp;""),"")&lt;&gt;"",LOWER(IFERROR(TRIM(INDEX($A454:$P454,MATCH(Settings!$B$11,$A$1:$P$1,0))&amp;""),"")),LOWER(IFERROR(TRIM(INDEX($A454:$P454,MATCH(Settings!$B$10,$A$1:$P$1,0))&amp;""),"")))</f>
        <v/>
      </c>
      <c r="AF454" s="26">
        <f>IF($AE454="","",IF(COUNTIF($AE$2:$AE454,$AE454)=1,MAX($AF$1:$AF453)+1,""))</f>
        <v/>
      </c>
      <c r="AG454" s="26">
        <f>IF(OR($AE454="",NOT(ISNUMBER($V454))),"",IF(COUNTIFS($AE$2:$AE454,$AE454,$V$2:$V454,$V454)=1,1,0))</f>
        <v/>
      </c>
      <c r="AH454" s="26">
        <f>IF(ISNUMBER($U454),$U454,0)</f>
        <v/>
      </c>
    </row>
    <row r="455">
      <c r="R455" s="27" t="n"/>
      <c r="S455" s="27" t="n"/>
      <c r="U455" s="21">
        <f>IF(ISNUMBER(IFERROR(IF(TRIM(INDEX($A455:$P455,MATCH(Settings!$B$9,$A$1:$P$1,0))&amp;"")="","",IF(ISNUMBER(INDEX($A455:$P455,MATCH(Settings!$B$9,$A$1:$P$1,0))),INT(INDEX($A455:$P455,MATCH(Settings!$B$9,$A$1:$P$1,0))),DATE(VALUE(LEFT(INDEX($A455:$P455,MATCH(Settings!$B$9,$A$1:$P$1,0)),4)),VALUE(MID(INDEX($A455:$P455,MATCH(Settings!$B$9,$A$1:$P$1,0)),6,2)),VALUE(MID(INDEX($A455:$P455,MATCH(Settings!$B$9,$A$1:$P$1,0)),9,2))))),"")),IFERROR(IF(TRIM(INDEX($A455:$P455,MATCH(Settings!$B$9,$A$1:$P$1,0))&amp;"")="","",IF(ISNUMBER(INDEX($A455:$P455,MATCH(Settings!$B$9,$A$1:$P$1,0))),INT(INDEX($A455:$P455,MATCH(Settings!$B$9,$A$1:$P$1,0))),DATE(VALUE(LEFT(INDEX($A455:$P455,MATCH(Settings!$B$9,$A$1:$P$1,0)),4)),VALUE(MID(INDEX($A455:$P455,MATCH(Settings!$B$9,$A$1:$P$1,0)),6,2)),VALUE(MID(INDEX($A455:$P455,MATCH(Settings!$B$9,$A$1:$P$1,0)),9,2))))),""),IFERROR(INT(IFERROR(IF(ISNUMBER(INDEX($A455:$P455,MATCH(Settings!$B$8,$A$1:$P$1,0))),INDEX($A455:$P455,MATCH(Settings!$B$8,$A$1:$P$1,0)),DATE(VALUE(LEFT(IFERROR(TRIM(INDEX($A455:$P455,MATCH(Settings!$B$8,$A$1:$P$1,0))&amp;""),""),4)),VALUE(MID(IFERROR(TRIM(INDEX($A455:$P455,MATCH(Settings!$B$8,$A$1:$P$1,0))&amp;""),""),6,2)),VALUE(MID(IFERROR(TRIM(INDEX($A455:$P455,MATCH(Settings!$B$8,$A$1:$P$1,0))&amp;""),""),9,2)))+TIME(VALUE(MID(IFERROR(TRIM(INDEX($A455:$P455,MATCH(Settings!$B$8,$A$1:$P$1,0))&amp;""),""),12,2)),VALUE(MID(IFERROR(TRIM(INDEX($A455:$P455,MATCH(Settings!$B$8,$A$1:$P$1,0))&amp;""),""),15,2)),VALUE(MID(IFERROR(TRIM(INDEX($A455:$P455,MATCH(Settings!$B$8,$A$1:$P$1,0))&amp;""),""),18,2)))),"")),""))</f>
        <v/>
      </c>
      <c r="V455" s="22">
        <f>IF(ISNUMBER($U455),DATE(YEAR($U455),MONTH($U455),1),"")</f>
        <v/>
      </c>
      <c r="W455" s="23">
        <f>IF(IFERROR(TRIM(INDEX($A455:$P455,MATCH(Settings!$B$10,$A$1:$P$1,0))&amp;""),"")&lt;&gt;"",IFERROR(TRIM(INDEX($A455:$P455,MATCH(Settings!$B$10,$A$1:$P$1,0))&amp;""),""),IFERROR(TRIM(INDEX($A455:$P455,MATCH(Settings!$B$11,$A$1:$P$1,0))&amp;""),""))</f>
        <v/>
      </c>
      <c r="X455" s="23">
        <f>IFERROR(TRIM(INDEX($A455:$P455,MATCH(Settings!$B$11,$A$1:$P$1,0))&amp;""),"")</f>
        <v/>
      </c>
      <c r="Y455" s="23">
        <f>IFERROR(TRIM(INDEX($A455:$P455,MATCH(Settings!$B$12,$A$1:$P$1,0))&amp;""),"")</f>
        <v/>
      </c>
      <c r="Z455" s="23">
        <f>IFERROR(TRIM(INDEX($A455:$P455,MATCH(Settings!$B$15,$A$1:$P$1,0))&amp;""),"")</f>
        <v/>
      </c>
      <c r="AA455" s="24">
        <f>IFERROR(IF(TRIM(INDEX($A455:$P455,MATCH(Settings!$B$13,$A$1:$P$1,0))&amp;"")="","",VALUE(TRIM(INDEX($A455:$P455,MATCH(Settings!$B$13,$A$1:$P$1,0))&amp;""))),"")</f>
        <v/>
      </c>
      <c r="AB455" s="24">
        <f>IF(NOT(ISNUMBER($AA455)),"",IF(TRIM($R455&amp;"")="Yes",$AA455,0))</f>
        <v/>
      </c>
      <c r="AC455" s="25">
        <f>IF(OR(NOT(ISNUMBER($AB455)),NOT(ISNUMBER(Settings!$D$2))),"",$AB455*Settings!$D$2)</f>
        <v/>
      </c>
      <c r="AD455" s="23">
        <f>IF(AND($AE455="",IFERROR(TRIM(INDEX($A455:$P455,MATCH(Settings!$B$13,$A$1:$P$1,0))&amp;""),"")=""),"",IF((IF($AE455="","; no name or email","")&amp;IF(IFERROR(TRIM(INDEX($A455:$P455,MATCH(Settings!$B$13,$A$1:$P$1,0))&amp;""),"")="","; no hours",IF(NOT(ISNUMBER($AA455)),"; hours not a number",IF($AA455&lt;=0,"; hours zero or less",IF(AND(ISNUMBER(Settings!$D$3),$AA455&gt;Settings!$D$3),"; over "&amp;Settings!$D$3&amp;" hours",""))))&amp;IF(NOT(ISNUMBER($U455)),"; no date",IF($U455&gt;TODAY(),"; date in the future",""))&amp;IF(AND($AE455&lt;&gt;"",ISNUMBER($U455)),IF(COUNTIFS($AE$2:$AE$1001,$AE455,$U$2:$U$1001,$U455,$Y$2:$Y$1001,$Y455)&gt;1,"; possible duplicate",""),""))="","OK",MID(IF($AE455="","; no name or email","")&amp;IF(IFERROR(TRIM(INDEX($A455:$P455,MATCH(Settings!$B$13,$A$1:$P$1,0))&amp;""),"")="","; no hours",IF(NOT(ISNUMBER($AA455)),"; hours not a number",IF($AA455&lt;=0,"; hours zero or less",IF(AND(ISNUMBER(Settings!$D$3),$AA455&gt;Settings!$D$3),"; over "&amp;Settings!$D$3&amp;" hours",""))))&amp;IF(NOT(ISNUMBER($U455)),"; no date",IF($U455&gt;TODAY(),"; date in the future",""))&amp;IF(AND($AE455&lt;&gt;"",ISNUMBER($U455)),IF(COUNTIFS($AE$2:$AE$1001,$AE455,$U$2:$U$1001,$U455,$Y$2:$Y$1001,$Y455)&gt;1,"; possible duplicate",""),""),3,300)))</f>
        <v/>
      </c>
      <c r="AE455" s="26">
        <f>IF(IFERROR(TRIM(INDEX($A455:$P455,MATCH(Settings!$B$11,$A$1:$P$1,0))&amp;""),"")&lt;&gt;"",LOWER(IFERROR(TRIM(INDEX($A455:$P455,MATCH(Settings!$B$11,$A$1:$P$1,0))&amp;""),"")),LOWER(IFERROR(TRIM(INDEX($A455:$P455,MATCH(Settings!$B$10,$A$1:$P$1,0))&amp;""),"")))</f>
        <v/>
      </c>
      <c r="AF455" s="26">
        <f>IF($AE455="","",IF(COUNTIF($AE$2:$AE455,$AE455)=1,MAX($AF$1:$AF454)+1,""))</f>
        <v/>
      </c>
      <c r="AG455" s="26">
        <f>IF(OR($AE455="",NOT(ISNUMBER($V455))),"",IF(COUNTIFS($AE$2:$AE455,$AE455,$V$2:$V455,$V455)=1,1,0))</f>
        <v/>
      </c>
      <c r="AH455" s="26">
        <f>IF(ISNUMBER($U455),$U455,0)</f>
        <v/>
      </c>
    </row>
    <row r="456">
      <c r="R456" s="27" t="n"/>
      <c r="S456" s="27" t="n"/>
      <c r="U456" s="21">
        <f>IF(ISNUMBER(IFERROR(IF(TRIM(INDEX($A456:$P456,MATCH(Settings!$B$9,$A$1:$P$1,0))&amp;"")="","",IF(ISNUMBER(INDEX($A456:$P456,MATCH(Settings!$B$9,$A$1:$P$1,0))),INT(INDEX($A456:$P456,MATCH(Settings!$B$9,$A$1:$P$1,0))),DATE(VALUE(LEFT(INDEX($A456:$P456,MATCH(Settings!$B$9,$A$1:$P$1,0)),4)),VALUE(MID(INDEX($A456:$P456,MATCH(Settings!$B$9,$A$1:$P$1,0)),6,2)),VALUE(MID(INDEX($A456:$P456,MATCH(Settings!$B$9,$A$1:$P$1,0)),9,2))))),"")),IFERROR(IF(TRIM(INDEX($A456:$P456,MATCH(Settings!$B$9,$A$1:$P$1,0))&amp;"")="","",IF(ISNUMBER(INDEX($A456:$P456,MATCH(Settings!$B$9,$A$1:$P$1,0))),INT(INDEX($A456:$P456,MATCH(Settings!$B$9,$A$1:$P$1,0))),DATE(VALUE(LEFT(INDEX($A456:$P456,MATCH(Settings!$B$9,$A$1:$P$1,0)),4)),VALUE(MID(INDEX($A456:$P456,MATCH(Settings!$B$9,$A$1:$P$1,0)),6,2)),VALUE(MID(INDEX($A456:$P456,MATCH(Settings!$B$9,$A$1:$P$1,0)),9,2))))),""),IFERROR(INT(IFERROR(IF(ISNUMBER(INDEX($A456:$P456,MATCH(Settings!$B$8,$A$1:$P$1,0))),INDEX($A456:$P456,MATCH(Settings!$B$8,$A$1:$P$1,0)),DATE(VALUE(LEFT(IFERROR(TRIM(INDEX($A456:$P456,MATCH(Settings!$B$8,$A$1:$P$1,0))&amp;""),""),4)),VALUE(MID(IFERROR(TRIM(INDEX($A456:$P456,MATCH(Settings!$B$8,$A$1:$P$1,0))&amp;""),""),6,2)),VALUE(MID(IFERROR(TRIM(INDEX($A456:$P456,MATCH(Settings!$B$8,$A$1:$P$1,0))&amp;""),""),9,2)))+TIME(VALUE(MID(IFERROR(TRIM(INDEX($A456:$P456,MATCH(Settings!$B$8,$A$1:$P$1,0))&amp;""),""),12,2)),VALUE(MID(IFERROR(TRIM(INDEX($A456:$P456,MATCH(Settings!$B$8,$A$1:$P$1,0))&amp;""),""),15,2)),VALUE(MID(IFERROR(TRIM(INDEX($A456:$P456,MATCH(Settings!$B$8,$A$1:$P$1,0))&amp;""),""),18,2)))),"")),""))</f>
        <v/>
      </c>
      <c r="V456" s="22">
        <f>IF(ISNUMBER($U456),DATE(YEAR($U456),MONTH($U456),1),"")</f>
        <v/>
      </c>
      <c r="W456" s="23">
        <f>IF(IFERROR(TRIM(INDEX($A456:$P456,MATCH(Settings!$B$10,$A$1:$P$1,0))&amp;""),"")&lt;&gt;"",IFERROR(TRIM(INDEX($A456:$P456,MATCH(Settings!$B$10,$A$1:$P$1,0))&amp;""),""),IFERROR(TRIM(INDEX($A456:$P456,MATCH(Settings!$B$11,$A$1:$P$1,0))&amp;""),""))</f>
        <v/>
      </c>
      <c r="X456" s="23">
        <f>IFERROR(TRIM(INDEX($A456:$P456,MATCH(Settings!$B$11,$A$1:$P$1,0))&amp;""),"")</f>
        <v/>
      </c>
      <c r="Y456" s="23">
        <f>IFERROR(TRIM(INDEX($A456:$P456,MATCH(Settings!$B$12,$A$1:$P$1,0))&amp;""),"")</f>
        <v/>
      </c>
      <c r="Z456" s="23">
        <f>IFERROR(TRIM(INDEX($A456:$P456,MATCH(Settings!$B$15,$A$1:$P$1,0))&amp;""),"")</f>
        <v/>
      </c>
      <c r="AA456" s="24">
        <f>IFERROR(IF(TRIM(INDEX($A456:$P456,MATCH(Settings!$B$13,$A$1:$P$1,0))&amp;"")="","",VALUE(TRIM(INDEX($A456:$P456,MATCH(Settings!$B$13,$A$1:$P$1,0))&amp;""))),"")</f>
        <v/>
      </c>
      <c r="AB456" s="24">
        <f>IF(NOT(ISNUMBER($AA456)),"",IF(TRIM($R456&amp;"")="Yes",$AA456,0))</f>
        <v/>
      </c>
      <c r="AC456" s="25">
        <f>IF(OR(NOT(ISNUMBER($AB456)),NOT(ISNUMBER(Settings!$D$2))),"",$AB456*Settings!$D$2)</f>
        <v/>
      </c>
      <c r="AD456" s="23">
        <f>IF(AND($AE456="",IFERROR(TRIM(INDEX($A456:$P456,MATCH(Settings!$B$13,$A$1:$P$1,0))&amp;""),"")=""),"",IF((IF($AE456="","; no name or email","")&amp;IF(IFERROR(TRIM(INDEX($A456:$P456,MATCH(Settings!$B$13,$A$1:$P$1,0))&amp;""),"")="","; no hours",IF(NOT(ISNUMBER($AA456)),"; hours not a number",IF($AA456&lt;=0,"; hours zero or less",IF(AND(ISNUMBER(Settings!$D$3),$AA456&gt;Settings!$D$3),"; over "&amp;Settings!$D$3&amp;" hours",""))))&amp;IF(NOT(ISNUMBER($U456)),"; no date",IF($U456&gt;TODAY(),"; date in the future",""))&amp;IF(AND($AE456&lt;&gt;"",ISNUMBER($U456)),IF(COUNTIFS($AE$2:$AE$1001,$AE456,$U$2:$U$1001,$U456,$Y$2:$Y$1001,$Y456)&gt;1,"; possible duplicate",""),""))="","OK",MID(IF($AE456="","; no name or email","")&amp;IF(IFERROR(TRIM(INDEX($A456:$P456,MATCH(Settings!$B$13,$A$1:$P$1,0))&amp;""),"")="","; no hours",IF(NOT(ISNUMBER($AA456)),"; hours not a number",IF($AA456&lt;=0,"; hours zero or less",IF(AND(ISNUMBER(Settings!$D$3),$AA456&gt;Settings!$D$3),"; over "&amp;Settings!$D$3&amp;" hours",""))))&amp;IF(NOT(ISNUMBER($U456)),"; no date",IF($U456&gt;TODAY(),"; date in the future",""))&amp;IF(AND($AE456&lt;&gt;"",ISNUMBER($U456)),IF(COUNTIFS($AE$2:$AE$1001,$AE456,$U$2:$U$1001,$U456,$Y$2:$Y$1001,$Y456)&gt;1,"; possible duplicate",""),""),3,300)))</f>
        <v/>
      </c>
      <c r="AE456" s="26">
        <f>IF(IFERROR(TRIM(INDEX($A456:$P456,MATCH(Settings!$B$11,$A$1:$P$1,0))&amp;""),"")&lt;&gt;"",LOWER(IFERROR(TRIM(INDEX($A456:$P456,MATCH(Settings!$B$11,$A$1:$P$1,0))&amp;""),"")),LOWER(IFERROR(TRIM(INDEX($A456:$P456,MATCH(Settings!$B$10,$A$1:$P$1,0))&amp;""),"")))</f>
        <v/>
      </c>
      <c r="AF456" s="26">
        <f>IF($AE456="","",IF(COUNTIF($AE$2:$AE456,$AE456)=1,MAX($AF$1:$AF455)+1,""))</f>
        <v/>
      </c>
      <c r="AG456" s="26">
        <f>IF(OR($AE456="",NOT(ISNUMBER($V456))),"",IF(COUNTIFS($AE$2:$AE456,$AE456,$V$2:$V456,$V456)=1,1,0))</f>
        <v/>
      </c>
      <c r="AH456" s="26">
        <f>IF(ISNUMBER($U456),$U456,0)</f>
        <v/>
      </c>
    </row>
    <row r="457">
      <c r="R457" s="27" t="n"/>
      <c r="S457" s="27" t="n"/>
      <c r="U457" s="21">
        <f>IF(ISNUMBER(IFERROR(IF(TRIM(INDEX($A457:$P457,MATCH(Settings!$B$9,$A$1:$P$1,0))&amp;"")="","",IF(ISNUMBER(INDEX($A457:$P457,MATCH(Settings!$B$9,$A$1:$P$1,0))),INT(INDEX($A457:$P457,MATCH(Settings!$B$9,$A$1:$P$1,0))),DATE(VALUE(LEFT(INDEX($A457:$P457,MATCH(Settings!$B$9,$A$1:$P$1,0)),4)),VALUE(MID(INDEX($A457:$P457,MATCH(Settings!$B$9,$A$1:$P$1,0)),6,2)),VALUE(MID(INDEX($A457:$P457,MATCH(Settings!$B$9,$A$1:$P$1,0)),9,2))))),"")),IFERROR(IF(TRIM(INDEX($A457:$P457,MATCH(Settings!$B$9,$A$1:$P$1,0))&amp;"")="","",IF(ISNUMBER(INDEX($A457:$P457,MATCH(Settings!$B$9,$A$1:$P$1,0))),INT(INDEX($A457:$P457,MATCH(Settings!$B$9,$A$1:$P$1,0))),DATE(VALUE(LEFT(INDEX($A457:$P457,MATCH(Settings!$B$9,$A$1:$P$1,0)),4)),VALUE(MID(INDEX($A457:$P457,MATCH(Settings!$B$9,$A$1:$P$1,0)),6,2)),VALUE(MID(INDEX($A457:$P457,MATCH(Settings!$B$9,$A$1:$P$1,0)),9,2))))),""),IFERROR(INT(IFERROR(IF(ISNUMBER(INDEX($A457:$P457,MATCH(Settings!$B$8,$A$1:$P$1,0))),INDEX($A457:$P457,MATCH(Settings!$B$8,$A$1:$P$1,0)),DATE(VALUE(LEFT(IFERROR(TRIM(INDEX($A457:$P457,MATCH(Settings!$B$8,$A$1:$P$1,0))&amp;""),""),4)),VALUE(MID(IFERROR(TRIM(INDEX($A457:$P457,MATCH(Settings!$B$8,$A$1:$P$1,0))&amp;""),""),6,2)),VALUE(MID(IFERROR(TRIM(INDEX($A457:$P457,MATCH(Settings!$B$8,$A$1:$P$1,0))&amp;""),""),9,2)))+TIME(VALUE(MID(IFERROR(TRIM(INDEX($A457:$P457,MATCH(Settings!$B$8,$A$1:$P$1,0))&amp;""),""),12,2)),VALUE(MID(IFERROR(TRIM(INDEX($A457:$P457,MATCH(Settings!$B$8,$A$1:$P$1,0))&amp;""),""),15,2)),VALUE(MID(IFERROR(TRIM(INDEX($A457:$P457,MATCH(Settings!$B$8,$A$1:$P$1,0))&amp;""),""),18,2)))),"")),""))</f>
        <v/>
      </c>
      <c r="V457" s="22">
        <f>IF(ISNUMBER($U457),DATE(YEAR($U457),MONTH($U457),1),"")</f>
        <v/>
      </c>
      <c r="W457" s="23">
        <f>IF(IFERROR(TRIM(INDEX($A457:$P457,MATCH(Settings!$B$10,$A$1:$P$1,0))&amp;""),"")&lt;&gt;"",IFERROR(TRIM(INDEX($A457:$P457,MATCH(Settings!$B$10,$A$1:$P$1,0))&amp;""),""),IFERROR(TRIM(INDEX($A457:$P457,MATCH(Settings!$B$11,$A$1:$P$1,0))&amp;""),""))</f>
        <v/>
      </c>
      <c r="X457" s="23">
        <f>IFERROR(TRIM(INDEX($A457:$P457,MATCH(Settings!$B$11,$A$1:$P$1,0))&amp;""),"")</f>
        <v/>
      </c>
      <c r="Y457" s="23">
        <f>IFERROR(TRIM(INDEX($A457:$P457,MATCH(Settings!$B$12,$A$1:$P$1,0))&amp;""),"")</f>
        <v/>
      </c>
      <c r="Z457" s="23">
        <f>IFERROR(TRIM(INDEX($A457:$P457,MATCH(Settings!$B$15,$A$1:$P$1,0))&amp;""),"")</f>
        <v/>
      </c>
      <c r="AA457" s="24">
        <f>IFERROR(IF(TRIM(INDEX($A457:$P457,MATCH(Settings!$B$13,$A$1:$P$1,0))&amp;"")="","",VALUE(TRIM(INDEX($A457:$P457,MATCH(Settings!$B$13,$A$1:$P$1,0))&amp;""))),"")</f>
        <v/>
      </c>
      <c r="AB457" s="24">
        <f>IF(NOT(ISNUMBER($AA457)),"",IF(TRIM($R457&amp;"")="Yes",$AA457,0))</f>
        <v/>
      </c>
      <c r="AC457" s="25">
        <f>IF(OR(NOT(ISNUMBER($AB457)),NOT(ISNUMBER(Settings!$D$2))),"",$AB457*Settings!$D$2)</f>
        <v/>
      </c>
      <c r="AD457" s="23">
        <f>IF(AND($AE457="",IFERROR(TRIM(INDEX($A457:$P457,MATCH(Settings!$B$13,$A$1:$P$1,0))&amp;""),"")=""),"",IF((IF($AE457="","; no name or email","")&amp;IF(IFERROR(TRIM(INDEX($A457:$P457,MATCH(Settings!$B$13,$A$1:$P$1,0))&amp;""),"")="","; no hours",IF(NOT(ISNUMBER($AA457)),"; hours not a number",IF($AA457&lt;=0,"; hours zero or less",IF(AND(ISNUMBER(Settings!$D$3),$AA457&gt;Settings!$D$3),"; over "&amp;Settings!$D$3&amp;" hours",""))))&amp;IF(NOT(ISNUMBER($U457)),"; no date",IF($U457&gt;TODAY(),"; date in the future",""))&amp;IF(AND($AE457&lt;&gt;"",ISNUMBER($U457)),IF(COUNTIFS($AE$2:$AE$1001,$AE457,$U$2:$U$1001,$U457,$Y$2:$Y$1001,$Y457)&gt;1,"; possible duplicate",""),""))="","OK",MID(IF($AE457="","; no name or email","")&amp;IF(IFERROR(TRIM(INDEX($A457:$P457,MATCH(Settings!$B$13,$A$1:$P$1,0))&amp;""),"")="","; no hours",IF(NOT(ISNUMBER($AA457)),"; hours not a number",IF($AA457&lt;=0,"; hours zero or less",IF(AND(ISNUMBER(Settings!$D$3),$AA457&gt;Settings!$D$3),"; over "&amp;Settings!$D$3&amp;" hours",""))))&amp;IF(NOT(ISNUMBER($U457)),"; no date",IF($U457&gt;TODAY(),"; date in the future",""))&amp;IF(AND($AE457&lt;&gt;"",ISNUMBER($U457)),IF(COUNTIFS($AE$2:$AE$1001,$AE457,$U$2:$U$1001,$U457,$Y$2:$Y$1001,$Y457)&gt;1,"; possible duplicate",""),""),3,300)))</f>
        <v/>
      </c>
      <c r="AE457" s="26">
        <f>IF(IFERROR(TRIM(INDEX($A457:$P457,MATCH(Settings!$B$11,$A$1:$P$1,0))&amp;""),"")&lt;&gt;"",LOWER(IFERROR(TRIM(INDEX($A457:$P457,MATCH(Settings!$B$11,$A$1:$P$1,0))&amp;""),"")),LOWER(IFERROR(TRIM(INDEX($A457:$P457,MATCH(Settings!$B$10,$A$1:$P$1,0))&amp;""),"")))</f>
        <v/>
      </c>
      <c r="AF457" s="26">
        <f>IF($AE457="","",IF(COUNTIF($AE$2:$AE457,$AE457)=1,MAX($AF$1:$AF456)+1,""))</f>
        <v/>
      </c>
      <c r="AG457" s="26">
        <f>IF(OR($AE457="",NOT(ISNUMBER($V457))),"",IF(COUNTIFS($AE$2:$AE457,$AE457,$V$2:$V457,$V457)=1,1,0))</f>
        <v/>
      </c>
      <c r="AH457" s="26">
        <f>IF(ISNUMBER($U457),$U457,0)</f>
        <v/>
      </c>
    </row>
    <row r="458">
      <c r="R458" s="27" t="n"/>
      <c r="S458" s="27" t="n"/>
      <c r="U458" s="21">
        <f>IF(ISNUMBER(IFERROR(IF(TRIM(INDEX($A458:$P458,MATCH(Settings!$B$9,$A$1:$P$1,0))&amp;"")="","",IF(ISNUMBER(INDEX($A458:$P458,MATCH(Settings!$B$9,$A$1:$P$1,0))),INT(INDEX($A458:$P458,MATCH(Settings!$B$9,$A$1:$P$1,0))),DATE(VALUE(LEFT(INDEX($A458:$P458,MATCH(Settings!$B$9,$A$1:$P$1,0)),4)),VALUE(MID(INDEX($A458:$P458,MATCH(Settings!$B$9,$A$1:$P$1,0)),6,2)),VALUE(MID(INDEX($A458:$P458,MATCH(Settings!$B$9,$A$1:$P$1,0)),9,2))))),"")),IFERROR(IF(TRIM(INDEX($A458:$P458,MATCH(Settings!$B$9,$A$1:$P$1,0))&amp;"")="","",IF(ISNUMBER(INDEX($A458:$P458,MATCH(Settings!$B$9,$A$1:$P$1,0))),INT(INDEX($A458:$P458,MATCH(Settings!$B$9,$A$1:$P$1,0))),DATE(VALUE(LEFT(INDEX($A458:$P458,MATCH(Settings!$B$9,$A$1:$P$1,0)),4)),VALUE(MID(INDEX($A458:$P458,MATCH(Settings!$B$9,$A$1:$P$1,0)),6,2)),VALUE(MID(INDEX($A458:$P458,MATCH(Settings!$B$9,$A$1:$P$1,0)),9,2))))),""),IFERROR(INT(IFERROR(IF(ISNUMBER(INDEX($A458:$P458,MATCH(Settings!$B$8,$A$1:$P$1,0))),INDEX($A458:$P458,MATCH(Settings!$B$8,$A$1:$P$1,0)),DATE(VALUE(LEFT(IFERROR(TRIM(INDEX($A458:$P458,MATCH(Settings!$B$8,$A$1:$P$1,0))&amp;""),""),4)),VALUE(MID(IFERROR(TRIM(INDEX($A458:$P458,MATCH(Settings!$B$8,$A$1:$P$1,0))&amp;""),""),6,2)),VALUE(MID(IFERROR(TRIM(INDEX($A458:$P458,MATCH(Settings!$B$8,$A$1:$P$1,0))&amp;""),""),9,2)))+TIME(VALUE(MID(IFERROR(TRIM(INDEX($A458:$P458,MATCH(Settings!$B$8,$A$1:$P$1,0))&amp;""),""),12,2)),VALUE(MID(IFERROR(TRIM(INDEX($A458:$P458,MATCH(Settings!$B$8,$A$1:$P$1,0))&amp;""),""),15,2)),VALUE(MID(IFERROR(TRIM(INDEX($A458:$P458,MATCH(Settings!$B$8,$A$1:$P$1,0))&amp;""),""),18,2)))),"")),""))</f>
        <v/>
      </c>
      <c r="V458" s="22">
        <f>IF(ISNUMBER($U458),DATE(YEAR($U458),MONTH($U458),1),"")</f>
        <v/>
      </c>
      <c r="W458" s="23">
        <f>IF(IFERROR(TRIM(INDEX($A458:$P458,MATCH(Settings!$B$10,$A$1:$P$1,0))&amp;""),"")&lt;&gt;"",IFERROR(TRIM(INDEX($A458:$P458,MATCH(Settings!$B$10,$A$1:$P$1,0))&amp;""),""),IFERROR(TRIM(INDEX($A458:$P458,MATCH(Settings!$B$11,$A$1:$P$1,0))&amp;""),""))</f>
        <v/>
      </c>
      <c r="X458" s="23">
        <f>IFERROR(TRIM(INDEX($A458:$P458,MATCH(Settings!$B$11,$A$1:$P$1,0))&amp;""),"")</f>
        <v/>
      </c>
      <c r="Y458" s="23">
        <f>IFERROR(TRIM(INDEX($A458:$P458,MATCH(Settings!$B$12,$A$1:$P$1,0))&amp;""),"")</f>
        <v/>
      </c>
      <c r="Z458" s="23">
        <f>IFERROR(TRIM(INDEX($A458:$P458,MATCH(Settings!$B$15,$A$1:$P$1,0))&amp;""),"")</f>
        <v/>
      </c>
      <c r="AA458" s="24">
        <f>IFERROR(IF(TRIM(INDEX($A458:$P458,MATCH(Settings!$B$13,$A$1:$P$1,0))&amp;"")="","",VALUE(TRIM(INDEX($A458:$P458,MATCH(Settings!$B$13,$A$1:$P$1,0))&amp;""))),"")</f>
        <v/>
      </c>
      <c r="AB458" s="24">
        <f>IF(NOT(ISNUMBER($AA458)),"",IF(TRIM($R458&amp;"")="Yes",$AA458,0))</f>
        <v/>
      </c>
      <c r="AC458" s="25">
        <f>IF(OR(NOT(ISNUMBER($AB458)),NOT(ISNUMBER(Settings!$D$2))),"",$AB458*Settings!$D$2)</f>
        <v/>
      </c>
      <c r="AD458" s="23">
        <f>IF(AND($AE458="",IFERROR(TRIM(INDEX($A458:$P458,MATCH(Settings!$B$13,$A$1:$P$1,0))&amp;""),"")=""),"",IF((IF($AE458="","; no name or email","")&amp;IF(IFERROR(TRIM(INDEX($A458:$P458,MATCH(Settings!$B$13,$A$1:$P$1,0))&amp;""),"")="","; no hours",IF(NOT(ISNUMBER($AA458)),"; hours not a number",IF($AA458&lt;=0,"; hours zero or less",IF(AND(ISNUMBER(Settings!$D$3),$AA458&gt;Settings!$D$3),"; over "&amp;Settings!$D$3&amp;" hours",""))))&amp;IF(NOT(ISNUMBER($U458)),"; no date",IF($U458&gt;TODAY(),"; date in the future",""))&amp;IF(AND($AE458&lt;&gt;"",ISNUMBER($U458)),IF(COUNTIFS($AE$2:$AE$1001,$AE458,$U$2:$U$1001,$U458,$Y$2:$Y$1001,$Y458)&gt;1,"; possible duplicate",""),""))="","OK",MID(IF($AE458="","; no name or email","")&amp;IF(IFERROR(TRIM(INDEX($A458:$P458,MATCH(Settings!$B$13,$A$1:$P$1,0))&amp;""),"")="","; no hours",IF(NOT(ISNUMBER($AA458)),"; hours not a number",IF($AA458&lt;=0,"; hours zero or less",IF(AND(ISNUMBER(Settings!$D$3),$AA458&gt;Settings!$D$3),"; over "&amp;Settings!$D$3&amp;" hours",""))))&amp;IF(NOT(ISNUMBER($U458)),"; no date",IF($U458&gt;TODAY(),"; date in the future",""))&amp;IF(AND($AE458&lt;&gt;"",ISNUMBER($U458)),IF(COUNTIFS($AE$2:$AE$1001,$AE458,$U$2:$U$1001,$U458,$Y$2:$Y$1001,$Y458)&gt;1,"; possible duplicate",""),""),3,300)))</f>
        <v/>
      </c>
      <c r="AE458" s="26">
        <f>IF(IFERROR(TRIM(INDEX($A458:$P458,MATCH(Settings!$B$11,$A$1:$P$1,0))&amp;""),"")&lt;&gt;"",LOWER(IFERROR(TRIM(INDEX($A458:$P458,MATCH(Settings!$B$11,$A$1:$P$1,0))&amp;""),"")),LOWER(IFERROR(TRIM(INDEX($A458:$P458,MATCH(Settings!$B$10,$A$1:$P$1,0))&amp;""),"")))</f>
        <v/>
      </c>
      <c r="AF458" s="26">
        <f>IF($AE458="","",IF(COUNTIF($AE$2:$AE458,$AE458)=1,MAX($AF$1:$AF457)+1,""))</f>
        <v/>
      </c>
      <c r="AG458" s="26">
        <f>IF(OR($AE458="",NOT(ISNUMBER($V458))),"",IF(COUNTIFS($AE$2:$AE458,$AE458,$V$2:$V458,$V458)=1,1,0))</f>
        <v/>
      </c>
      <c r="AH458" s="26">
        <f>IF(ISNUMBER($U458),$U458,0)</f>
        <v/>
      </c>
    </row>
    <row r="459">
      <c r="R459" s="27" t="n"/>
      <c r="S459" s="27" t="n"/>
      <c r="U459" s="21">
        <f>IF(ISNUMBER(IFERROR(IF(TRIM(INDEX($A459:$P459,MATCH(Settings!$B$9,$A$1:$P$1,0))&amp;"")="","",IF(ISNUMBER(INDEX($A459:$P459,MATCH(Settings!$B$9,$A$1:$P$1,0))),INT(INDEX($A459:$P459,MATCH(Settings!$B$9,$A$1:$P$1,0))),DATE(VALUE(LEFT(INDEX($A459:$P459,MATCH(Settings!$B$9,$A$1:$P$1,0)),4)),VALUE(MID(INDEX($A459:$P459,MATCH(Settings!$B$9,$A$1:$P$1,0)),6,2)),VALUE(MID(INDEX($A459:$P459,MATCH(Settings!$B$9,$A$1:$P$1,0)),9,2))))),"")),IFERROR(IF(TRIM(INDEX($A459:$P459,MATCH(Settings!$B$9,$A$1:$P$1,0))&amp;"")="","",IF(ISNUMBER(INDEX($A459:$P459,MATCH(Settings!$B$9,$A$1:$P$1,0))),INT(INDEX($A459:$P459,MATCH(Settings!$B$9,$A$1:$P$1,0))),DATE(VALUE(LEFT(INDEX($A459:$P459,MATCH(Settings!$B$9,$A$1:$P$1,0)),4)),VALUE(MID(INDEX($A459:$P459,MATCH(Settings!$B$9,$A$1:$P$1,0)),6,2)),VALUE(MID(INDEX($A459:$P459,MATCH(Settings!$B$9,$A$1:$P$1,0)),9,2))))),""),IFERROR(INT(IFERROR(IF(ISNUMBER(INDEX($A459:$P459,MATCH(Settings!$B$8,$A$1:$P$1,0))),INDEX($A459:$P459,MATCH(Settings!$B$8,$A$1:$P$1,0)),DATE(VALUE(LEFT(IFERROR(TRIM(INDEX($A459:$P459,MATCH(Settings!$B$8,$A$1:$P$1,0))&amp;""),""),4)),VALUE(MID(IFERROR(TRIM(INDEX($A459:$P459,MATCH(Settings!$B$8,$A$1:$P$1,0))&amp;""),""),6,2)),VALUE(MID(IFERROR(TRIM(INDEX($A459:$P459,MATCH(Settings!$B$8,$A$1:$P$1,0))&amp;""),""),9,2)))+TIME(VALUE(MID(IFERROR(TRIM(INDEX($A459:$P459,MATCH(Settings!$B$8,$A$1:$P$1,0))&amp;""),""),12,2)),VALUE(MID(IFERROR(TRIM(INDEX($A459:$P459,MATCH(Settings!$B$8,$A$1:$P$1,0))&amp;""),""),15,2)),VALUE(MID(IFERROR(TRIM(INDEX($A459:$P459,MATCH(Settings!$B$8,$A$1:$P$1,0))&amp;""),""),18,2)))),"")),""))</f>
        <v/>
      </c>
      <c r="V459" s="22">
        <f>IF(ISNUMBER($U459),DATE(YEAR($U459),MONTH($U459),1),"")</f>
        <v/>
      </c>
      <c r="W459" s="23">
        <f>IF(IFERROR(TRIM(INDEX($A459:$P459,MATCH(Settings!$B$10,$A$1:$P$1,0))&amp;""),"")&lt;&gt;"",IFERROR(TRIM(INDEX($A459:$P459,MATCH(Settings!$B$10,$A$1:$P$1,0))&amp;""),""),IFERROR(TRIM(INDEX($A459:$P459,MATCH(Settings!$B$11,$A$1:$P$1,0))&amp;""),""))</f>
        <v/>
      </c>
      <c r="X459" s="23">
        <f>IFERROR(TRIM(INDEX($A459:$P459,MATCH(Settings!$B$11,$A$1:$P$1,0))&amp;""),"")</f>
        <v/>
      </c>
      <c r="Y459" s="23">
        <f>IFERROR(TRIM(INDEX($A459:$P459,MATCH(Settings!$B$12,$A$1:$P$1,0))&amp;""),"")</f>
        <v/>
      </c>
      <c r="Z459" s="23">
        <f>IFERROR(TRIM(INDEX($A459:$P459,MATCH(Settings!$B$15,$A$1:$P$1,0))&amp;""),"")</f>
        <v/>
      </c>
      <c r="AA459" s="24">
        <f>IFERROR(IF(TRIM(INDEX($A459:$P459,MATCH(Settings!$B$13,$A$1:$P$1,0))&amp;"")="","",VALUE(TRIM(INDEX($A459:$P459,MATCH(Settings!$B$13,$A$1:$P$1,0))&amp;""))),"")</f>
        <v/>
      </c>
      <c r="AB459" s="24">
        <f>IF(NOT(ISNUMBER($AA459)),"",IF(TRIM($R459&amp;"")="Yes",$AA459,0))</f>
        <v/>
      </c>
      <c r="AC459" s="25">
        <f>IF(OR(NOT(ISNUMBER($AB459)),NOT(ISNUMBER(Settings!$D$2))),"",$AB459*Settings!$D$2)</f>
        <v/>
      </c>
      <c r="AD459" s="23">
        <f>IF(AND($AE459="",IFERROR(TRIM(INDEX($A459:$P459,MATCH(Settings!$B$13,$A$1:$P$1,0))&amp;""),"")=""),"",IF((IF($AE459="","; no name or email","")&amp;IF(IFERROR(TRIM(INDEX($A459:$P459,MATCH(Settings!$B$13,$A$1:$P$1,0))&amp;""),"")="","; no hours",IF(NOT(ISNUMBER($AA459)),"; hours not a number",IF($AA459&lt;=0,"; hours zero or less",IF(AND(ISNUMBER(Settings!$D$3),$AA459&gt;Settings!$D$3),"; over "&amp;Settings!$D$3&amp;" hours",""))))&amp;IF(NOT(ISNUMBER($U459)),"; no date",IF($U459&gt;TODAY(),"; date in the future",""))&amp;IF(AND($AE459&lt;&gt;"",ISNUMBER($U459)),IF(COUNTIFS($AE$2:$AE$1001,$AE459,$U$2:$U$1001,$U459,$Y$2:$Y$1001,$Y459)&gt;1,"; possible duplicate",""),""))="","OK",MID(IF($AE459="","; no name or email","")&amp;IF(IFERROR(TRIM(INDEX($A459:$P459,MATCH(Settings!$B$13,$A$1:$P$1,0))&amp;""),"")="","; no hours",IF(NOT(ISNUMBER($AA459)),"; hours not a number",IF($AA459&lt;=0,"; hours zero or less",IF(AND(ISNUMBER(Settings!$D$3),$AA459&gt;Settings!$D$3),"; over "&amp;Settings!$D$3&amp;" hours",""))))&amp;IF(NOT(ISNUMBER($U459)),"; no date",IF($U459&gt;TODAY(),"; date in the future",""))&amp;IF(AND($AE459&lt;&gt;"",ISNUMBER($U459)),IF(COUNTIFS($AE$2:$AE$1001,$AE459,$U$2:$U$1001,$U459,$Y$2:$Y$1001,$Y459)&gt;1,"; possible duplicate",""),""),3,300)))</f>
        <v/>
      </c>
      <c r="AE459" s="26">
        <f>IF(IFERROR(TRIM(INDEX($A459:$P459,MATCH(Settings!$B$11,$A$1:$P$1,0))&amp;""),"")&lt;&gt;"",LOWER(IFERROR(TRIM(INDEX($A459:$P459,MATCH(Settings!$B$11,$A$1:$P$1,0))&amp;""),"")),LOWER(IFERROR(TRIM(INDEX($A459:$P459,MATCH(Settings!$B$10,$A$1:$P$1,0))&amp;""),"")))</f>
        <v/>
      </c>
      <c r="AF459" s="26">
        <f>IF($AE459="","",IF(COUNTIF($AE$2:$AE459,$AE459)=1,MAX($AF$1:$AF458)+1,""))</f>
        <v/>
      </c>
      <c r="AG459" s="26">
        <f>IF(OR($AE459="",NOT(ISNUMBER($V459))),"",IF(COUNTIFS($AE$2:$AE459,$AE459,$V$2:$V459,$V459)=1,1,0))</f>
        <v/>
      </c>
      <c r="AH459" s="26">
        <f>IF(ISNUMBER($U459),$U459,0)</f>
        <v/>
      </c>
    </row>
    <row r="460">
      <c r="R460" s="27" t="n"/>
      <c r="S460" s="27" t="n"/>
      <c r="U460" s="21">
        <f>IF(ISNUMBER(IFERROR(IF(TRIM(INDEX($A460:$P460,MATCH(Settings!$B$9,$A$1:$P$1,0))&amp;"")="","",IF(ISNUMBER(INDEX($A460:$P460,MATCH(Settings!$B$9,$A$1:$P$1,0))),INT(INDEX($A460:$P460,MATCH(Settings!$B$9,$A$1:$P$1,0))),DATE(VALUE(LEFT(INDEX($A460:$P460,MATCH(Settings!$B$9,$A$1:$P$1,0)),4)),VALUE(MID(INDEX($A460:$P460,MATCH(Settings!$B$9,$A$1:$P$1,0)),6,2)),VALUE(MID(INDEX($A460:$P460,MATCH(Settings!$B$9,$A$1:$P$1,0)),9,2))))),"")),IFERROR(IF(TRIM(INDEX($A460:$P460,MATCH(Settings!$B$9,$A$1:$P$1,0))&amp;"")="","",IF(ISNUMBER(INDEX($A460:$P460,MATCH(Settings!$B$9,$A$1:$P$1,0))),INT(INDEX($A460:$P460,MATCH(Settings!$B$9,$A$1:$P$1,0))),DATE(VALUE(LEFT(INDEX($A460:$P460,MATCH(Settings!$B$9,$A$1:$P$1,0)),4)),VALUE(MID(INDEX($A460:$P460,MATCH(Settings!$B$9,$A$1:$P$1,0)),6,2)),VALUE(MID(INDEX($A460:$P460,MATCH(Settings!$B$9,$A$1:$P$1,0)),9,2))))),""),IFERROR(INT(IFERROR(IF(ISNUMBER(INDEX($A460:$P460,MATCH(Settings!$B$8,$A$1:$P$1,0))),INDEX($A460:$P460,MATCH(Settings!$B$8,$A$1:$P$1,0)),DATE(VALUE(LEFT(IFERROR(TRIM(INDEX($A460:$P460,MATCH(Settings!$B$8,$A$1:$P$1,0))&amp;""),""),4)),VALUE(MID(IFERROR(TRIM(INDEX($A460:$P460,MATCH(Settings!$B$8,$A$1:$P$1,0))&amp;""),""),6,2)),VALUE(MID(IFERROR(TRIM(INDEX($A460:$P460,MATCH(Settings!$B$8,$A$1:$P$1,0))&amp;""),""),9,2)))+TIME(VALUE(MID(IFERROR(TRIM(INDEX($A460:$P460,MATCH(Settings!$B$8,$A$1:$P$1,0))&amp;""),""),12,2)),VALUE(MID(IFERROR(TRIM(INDEX($A460:$P460,MATCH(Settings!$B$8,$A$1:$P$1,0))&amp;""),""),15,2)),VALUE(MID(IFERROR(TRIM(INDEX($A460:$P460,MATCH(Settings!$B$8,$A$1:$P$1,0))&amp;""),""),18,2)))),"")),""))</f>
        <v/>
      </c>
      <c r="V460" s="22">
        <f>IF(ISNUMBER($U460),DATE(YEAR($U460),MONTH($U460),1),"")</f>
        <v/>
      </c>
      <c r="W460" s="23">
        <f>IF(IFERROR(TRIM(INDEX($A460:$P460,MATCH(Settings!$B$10,$A$1:$P$1,0))&amp;""),"")&lt;&gt;"",IFERROR(TRIM(INDEX($A460:$P460,MATCH(Settings!$B$10,$A$1:$P$1,0))&amp;""),""),IFERROR(TRIM(INDEX($A460:$P460,MATCH(Settings!$B$11,$A$1:$P$1,0))&amp;""),""))</f>
        <v/>
      </c>
      <c r="X460" s="23">
        <f>IFERROR(TRIM(INDEX($A460:$P460,MATCH(Settings!$B$11,$A$1:$P$1,0))&amp;""),"")</f>
        <v/>
      </c>
      <c r="Y460" s="23">
        <f>IFERROR(TRIM(INDEX($A460:$P460,MATCH(Settings!$B$12,$A$1:$P$1,0))&amp;""),"")</f>
        <v/>
      </c>
      <c r="Z460" s="23">
        <f>IFERROR(TRIM(INDEX($A460:$P460,MATCH(Settings!$B$15,$A$1:$P$1,0))&amp;""),"")</f>
        <v/>
      </c>
      <c r="AA460" s="24">
        <f>IFERROR(IF(TRIM(INDEX($A460:$P460,MATCH(Settings!$B$13,$A$1:$P$1,0))&amp;"")="","",VALUE(TRIM(INDEX($A460:$P460,MATCH(Settings!$B$13,$A$1:$P$1,0))&amp;""))),"")</f>
        <v/>
      </c>
      <c r="AB460" s="24">
        <f>IF(NOT(ISNUMBER($AA460)),"",IF(TRIM($R460&amp;"")="Yes",$AA460,0))</f>
        <v/>
      </c>
      <c r="AC460" s="25">
        <f>IF(OR(NOT(ISNUMBER($AB460)),NOT(ISNUMBER(Settings!$D$2))),"",$AB460*Settings!$D$2)</f>
        <v/>
      </c>
      <c r="AD460" s="23">
        <f>IF(AND($AE460="",IFERROR(TRIM(INDEX($A460:$P460,MATCH(Settings!$B$13,$A$1:$P$1,0))&amp;""),"")=""),"",IF((IF($AE460="","; no name or email","")&amp;IF(IFERROR(TRIM(INDEX($A460:$P460,MATCH(Settings!$B$13,$A$1:$P$1,0))&amp;""),"")="","; no hours",IF(NOT(ISNUMBER($AA460)),"; hours not a number",IF($AA460&lt;=0,"; hours zero or less",IF(AND(ISNUMBER(Settings!$D$3),$AA460&gt;Settings!$D$3),"; over "&amp;Settings!$D$3&amp;" hours",""))))&amp;IF(NOT(ISNUMBER($U460)),"; no date",IF($U460&gt;TODAY(),"; date in the future",""))&amp;IF(AND($AE460&lt;&gt;"",ISNUMBER($U460)),IF(COUNTIFS($AE$2:$AE$1001,$AE460,$U$2:$U$1001,$U460,$Y$2:$Y$1001,$Y460)&gt;1,"; possible duplicate",""),""))="","OK",MID(IF($AE460="","; no name or email","")&amp;IF(IFERROR(TRIM(INDEX($A460:$P460,MATCH(Settings!$B$13,$A$1:$P$1,0))&amp;""),"")="","; no hours",IF(NOT(ISNUMBER($AA460)),"; hours not a number",IF($AA460&lt;=0,"; hours zero or less",IF(AND(ISNUMBER(Settings!$D$3),$AA460&gt;Settings!$D$3),"; over "&amp;Settings!$D$3&amp;" hours",""))))&amp;IF(NOT(ISNUMBER($U460)),"; no date",IF($U460&gt;TODAY(),"; date in the future",""))&amp;IF(AND($AE460&lt;&gt;"",ISNUMBER($U460)),IF(COUNTIFS($AE$2:$AE$1001,$AE460,$U$2:$U$1001,$U460,$Y$2:$Y$1001,$Y460)&gt;1,"; possible duplicate",""),""),3,300)))</f>
        <v/>
      </c>
      <c r="AE460" s="26">
        <f>IF(IFERROR(TRIM(INDEX($A460:$P460,MATCH(Settings!$B$11,$A$1:$P$1,0))&amp;""),"")&lt;&gt;"",LOWER(IFERROR(TRIM(INDEX($A460:$P460,MATCH(Settings!$B$11,$A$1:$P$1,0))&amp;""),"")),LOWER(IFERROR(TRIM(INDEX($A460:$P460,MATCH(Settings!$B$10,$A$1:$P$1,0))&amp;""),"")))</f>
        <v/>
      </c>
      <c r="AF460" s="26">
        <f>IF($AE460="","",IF(COUNTIF($AE$2:$AE460,$AE460)=1,MAX($AF$1:$AF459)+1,""))</f>
        <v/>
      </c>
      <c r="AG460" s="26">
        <f>IF(OR($AE460="",NOT(ISNUMBER($V460))),"",IF(COUNTIFS($AE$2:$AE460,$AE460,$V$2:$V460,$V460)=1,1,0))</f>
        <v/>
      </c>
      <c r="AH460" s="26">
        <f>IF(ISNUMBER($U460),$U460,0)</f>
        <v/>
      </c>
    </row>
    <row r="461">
      <c r="R461" s="27" t="n"/>
      <c r="S461" s="27" t="n"/>
      <c r="U461" s="21">
        <f>IF(ISNUMBER(IFERROR(IF(TRIM(INDEX($A461:$P461,MATCH(Settings!$B$9,$A$1:$P$1,0))&amp;"")="","",IF(ISNUMBER(INDEX($A461:$P461,MATCH(Settings!$B$9,$A$1:$P$1,0))),INT(INDEX($A461:$P461,MATCH(Settings!$B$9,$A$1:$P$1,0))),DATE(VALUE(LEFT(INDEX($A461:$P461,MATCH(Settings!$B$9,$A$1:$P$1,0)),4)),VALUE(MID(INDEX($A461:$P461,MATCH(Settings!$B$9,$A$1:$P$1,0)),6,2)),VALUE(MID(INDEX($A461:$P461,MATCH(Settings!$B$9,$A$1:$P$1,0)),9,2))))),"")),IFERROR(IF(TRIM(INDEX($A461:$P461,MATCH(Settings!$B$9,$A$1:$P$1,0))&amp;"")="","",IF(ISNUMBER(INDEX($A461:$P461,MATCH(Settings!$B$9,$A$1:$P$1,0))),INT(INDEX($A461:$P461,MATCH(Settings!$B$9,$A$1:$P$1,0))),DATE(VALUE(LEFT(INDEX($A461:$P461,MATCH(Settings!$B$9,$A$1:$P$1,0)),4)),VALUE(MID(INDEX($A461:$P461,MATCH(Settings!$B$9,$A$1:$P$1,0)),6,2)),VALUE(MID(INDEX($A461:$P461,MATCH(Settings!$B$9,$A$1:$P$1,0)),9,2))))),""),IFERROR(INT(IFERROR(IF(ISNUMBER(INDEX($A461:$P461,MATCH(Settings!$B$8,$A$1:$P$1,0))),INDEX($A461:$P461,MATCH(Settings!$B$8,$A$1:$P$1,0)),DATE(VALUE(LEFT(IFERROR(TRIM(INDEX($A461:$P461,MATCH(Settings!$B$8,$A$1:$P$1,0))&amp;""),""),4)),VALUE(MID(IFERROR(TRIM(INDEX($A461:$P461,MATCH(Settings!$B$8,$A$1:$P$1,0))&amp;""),""),6,2)),VALUE(MID(IFERROR(TRIM(INDEX($A461:$P461,MATCH(Settings!$B$8,$A$1:$P$1,0))&amp;""),""),9,2)))+TIME(VALUE(MID(IFERROR(TRIM(INDEX($A461:$P461,MATCH(Settings!$B$8,$A$1:$P$1,0))&amp;""),""),12,2)),VALUE(MID(IFERROR(TRIM(INDEX($A461:$P461,MATCH(Settings!$B$8,$A$1:$P$1,0))&amp;""),""),15,2)),VALUE(MID(IFERROR(TRIM(INDEX($A461:$P461,MATCH(Settings!$B$8,$A$1:$P$1,0))&amp;""),""),18,2)))),"")),""))</f>
        <v/>
      </c>
      <c r="V461" s="22">
        <f>IF(ISNUMBER($U461),DATE(YEAR($U461),MONTH($U461),1),"")</f>
        <v/>
      </c>
      <c r="W461" s="23">
        <f>IF(IFERROR(TRIM(INDEX($A461:$P461,MATCH(Settings!$B$10,$A$1:$P$1,0))&amp;""),"")&lt;&gt;"",IFERROR(TRIM(INDEX($A461:$P461,MATCH(Settings!$B$10,$A$1:$P$1,0))&amp;""),""),IFERROR(TRIM(INDEX($A461:$P461,MATCH(Settings!$B$11,$A$1:$P$1,0))&amp;""),""))</f>
        <v/>
      </c>
      <c r="X461" s="23">
        <f>IFERROR(TRIM(INDEX($A461:$P461,MATCH(Settings!$B$11,$A$1:$P$1,0))&amp;""),"")</f>
        <v/>
      </c>
      <c r="Y461" s="23">
        <f>IFERROR(TRIM(INDEX($A461:$P461,MATCH(Settings!$B$12,$A$1:$P$1,0))&amp;""),"")</f>
        <v/>
      </c>
      <c r="Z461" s="23">
        <f>IFERROR(TRIM(INDEX($A461:$P461,MATCH(Settings!$B$15,$A$1:$P$1,0))&amp;""),"")</f>
        <v/>
      </c>
      <c r="AA461" s="24">
        <f>IFERROR(IF(TRIM(INDEX($A461:$P461,MATCH(Settings!$B$13,$A$1:$P$1,0))&amp;"")="","",VALUE(TRIM(INDEX($A461:$P461,MATCH(Settings!$B$13,$A$1:$P$1,0))&amp;""))),"")</f>
        <v/>
      </c>
      <c r="AB461" s="24">
        <f>IF(NOT(ISNUMBER($AA461)),"",IF(TRIM($R461&amp;"")="Yes",$AA461,0))</f>
        <v/>
      </c>
      <c r="AC461" s="25">
        <f>IF(OR(NOT(ISNUMBER($AB461)),NOT(ISNUMBER(Settings!$D$2))),"",$AB461*Settings!$D$2)</f>
        <v/>
      </c>
      <c r="AD461" s="23">
        <f>IF(AND($AE461="",IFERROR(TRIM(INDEX($A461:$P461,MATCH(Settings!$B$13,$A$1:$P$1,0))&amp;""),"")=""),"",IF((IF($AE461="","; no name or email","")&amp;IF(IFERROR(TRIM(INDEX($A461:$P461,MATCH(Settings!$B$13,$A$1:$P$1,0))&amp;""),"")="","; no hours",IF(NOT(ISNUMBER($AA461)),"; hours not a number",IF($AA461&lt;=0,"; hours zero or less",IF(AND(ISNUMBER(Settings!$D$3),$AA461&gt;Settings!$D$3),"; over "&amp;Settings!$D$3&amp;" hours",""))))&amp;IF(NOT(ISNUMBER($U461)),"; no date",IF($U461&gt;TODAY(),"; date in the future",""))&amp;IF(AND($AE461&lt;&gt;"",ISNUMBER($U461)),IF(COUNTIFS($AE$2:$AE$1001,$AE461,$U$2:$U$1001,$U461,$Y$2:$Y$1001,$Y461)&gt;1,"; possible duplicate",""),""))="","OK",MID(IF($AE461="","; no name or email","")&amp;IF(IFERROR(TRIM(INDEX($A461:$P461,MATCH(Settings!$B$13,$A$1:$P$1,0))&amp;""),"")="","; no hours",IF(NOT(ISNUMBER($AA461)),"; hours not a number",IF($AA461&lt;=0,"; hours zero or less",IF(AND(ISNUMBER(Settings!$D$3),$AA461&gt;Settings!$D$3),"; over "&amp;Settings!$D$3&amp;" hours",""))))&amp;IF(NOT(ISNUMBER($U461)),"; no date",IF($U461&gt;TODAY(),"; date in the future",""))&amp;IF(AND($AE461&lt;&gt;"",ISNUMBER($U461)),IF(COUNTIFS($AE$2:$AE$1001,$AE461,$U$2:$U$1001,$U461,$Y$2:$Y$1001,$Y461)&gt;1,"; possible duplicate",""),""),3,300)))</f>
        <v/>
      </c>
      <c r="AE461" s="26">
        <f>IF(IFERROR(TRIM(INDEX($A461:$P461,MATCH(Settings!$B$11,$A$1:$P$1,0))&amp;""),"")&lt;&gt;"",LOWER(IFERROR(TRIM(INDEX($A461:$P461,MATCH(Settings!$B$11,$A$1:$P$1,0))&amp;""),"")),LOWER(IFERROR(TRIM(INDEX($A461:$P461,MATCH(Settings!$B$10,$A$1:$P$1,0))&amp;""),"")))</f>
        <v/>
      </c>
      <c r="AF461" s="26">
        <f>IF($AE461="","",IF(COUNTIF($AE$2:$AE461,$AE461)=1,MAX($AF$1:$AF460)+1,""))</f>
        <v/>
      </c>
      <c r="AG461" s="26">
        <f>IF(OR($AE461="",NOT(ISNUMBER($V461))),"",IF(COUNTIFS($AE$2:$AE461,$AE461,$V$2:$V461,$V461)=1,1,0))</f>
        <v/>
      </c>
      <c r="AH461" s="26">
        <f>IF(ISNUMBER($U461),$U461,0)</f>
        <v/>
      </c>
    </row>
    <row r="462">
      <c r="R462" s="27" t="n"/>
      <c r="S462" s="27" t="n"/>
      <c r="U462" s="21">
        <f>IF(ISNUMBER(IFERROR(IF(TRIM(INDEX($A462:$P462,MATCH(Settings!$B$9,$A$1:$P$1,0))&amp;"")="","",IF(ISNUMBER(INDEX($A462:$P462,MATCH(Settings!$B$9,$A$1:$P$1,0))),INT(INDEX($A462:$P462,MATCH(Settings!$B$9,$A$1:$P$1,0))),DATE(VALUE(LEFT(INDEX($A462:$P462,MATCH(Settings!$B$9,$A$1:$P$1,0)),4)),VALUE(MID(INDEX($A462:$P462,MATCH(Settings!$B$9,$A$1:$P$1,0)),6,2)),VALUE(MID(INDEX($A462:$P462,MATCH(Settings!$B$9,$A$1:$P$1,0)),9,2))))),"")),IFERROR(IF(TRIM(INDEX($A462:$P462,MATCH(Settings!$B$9,$A$1:$P$1,0))&amp;"")="","",IF(ISNUMBER(INDEX($A462:$P462,MATCH(Settings!$B$9,$A$1:$P$1,0))),INT(INDEX($A462:$P462,MATCH(Settings!$B$9,$A$1:$P$1,0))),DATE(VALUE(LEFT(INDEX($A462:$P462,MATCH(Settings!$B$9,$A$1:$P$1,0)),4)),VALUE(MID(INDEX($A462:$P462,MATCH(Settings!$B$9,$A$1:$P$1,0)),6,2)),VALUE(MID(INDEX($A462:$P462,MATCH(Settings!$B$9,$A$1:$P$1,0)),9,2))))),""),IFERROR(INT(IFERROR(IF(ISNUMBER(INDEX($A462:$P462,MATCH(Settings!$B$8,$A$1:$P$1,0))),INDEX($A462:$P462,MATCH(Settings!$B$8,$A$1:$P$1,0)),DATE(VALUE(LEFT(IFERROR(TRIM(INDEX($A462:$P462,MATCH(Settings!$B$8,$A$1:$P$1,0))&amp;""),""),4)),VALUE(MID(IFERROR(TRIM(INDEX($A462:$P462,MATCH(Settings!$B$8,$A$1:$P$1,0))&amp;""),""),6,2)),VALUE(MID(IFERROR(TRIM(INDEX($A462:$P462,MATCH(Settings!$B$8,$A$1:$P$1,0))&amp;""),""),9,2)))+TIME(VALUE(MID(IFERROR(TRIM(INDEX($A462:$P462,MATCH(Settings!$B$8,$A$1:$P$1,0))&amp;""),""),12,2)),VALUE(MID(IFERROR(TRIM(INDEX($A462:$P462,MATCH(Settings!$B$8,$A$1:$P$1,0))&amp;""),""),15,2)),VALUE(MID(IFERROR(TRIM(INDEX($A462:$P462,MATCH(Settings!$B$8,$A$1:$P$1,0))&amp;""),""),18,2)))),"")),""))</f>
        <v/>
      </c>
      <c r="V462" s="22">
        <f>IF(ISNUMBER($U462),DATE(YEAR($U462),MONTH($U462),1),"")</f>
        <v/>
      </c>
      <c r="W462" s="23">
        <f>IF(IFERROR(TRIM(INDEX($A462:$P462,MATCH(Settings!$B$10,$A$1:$P$1,0))&amp;""),"")&lt;&gt;"",IFERROR(TRIM(INDEX($A462:$P462,MATCH(Settings!$B$10,$A$1:$P$1,0))&amp;""),""),IFERROR(TRIM(INDEX($A462:$P462,MATCH(Settings!$B$11,$A$1:$P$1,0))&amp;""),""))</f>
        <v/>
      </c>
      <c r="X462" s="23">
        <f>IFERROR(TRIM(INDEX($A462:$P462,MATCH(Settings!$B$11,$A$1:$P$1,0))&amp;""),"")</f>
        <v/>
      </c>
      <c r="Y462" s="23">
        <f>IFERROR(TRIM(INDEX($A462:$P462,MATCH(Settings!$B$12,$A$1:$P$1,0))&amp;""),"")</f>
        <v/>
      </c>
      <c r="Z462" s="23">
        <f>IFERROR(TRIM(INDEX($A462:$P462,MATCH(Settings!$B$15,$A$1:$P$1,0))&amp;""),"")</f>
        <v/>
      </c>
      <c r="AA462" s="24">
        <f>IFERROR(IF(TRIM(INDEX($A462:$P462,MATCH(Settings!$B$13,$A$1:$P$1,0))&amp;"")="","",VALUE(TRIM(INDEX($A462:$P462,MATCH(Settings!$B$13,$A$1:$P$1,0))&amp;""))),"")</f>
        <v/>
      </c>
      <c r="AB462" s="24">
        <f>IF(NOT(ISNUMBER($AA462)),"",IF(TRIM($R462&amp;"")="Yes",$AA462,0))</f>
        <v/>
      </c>
      <c r="AC462" s="25">
        <f>IF(OR(NOT(ISNUMBER($AB462)),NOT(ISNUMBER(Settings!$D$2))),"",$AB462*Settings!$D$2)</f>
        <v/>
      </c>
      <c r="AD462" s="23">
        <f>IF(AND($AE462="",IFERROR(TRIM(INDEX($A462:$P462,MATCH(Settings!$B$13,$A$1:$P$1,0))&amp;""),"")=""),"",IF((IF($AE462="","; no name or email","")&amp;IF(IFERROR(TRIM(INDEX($A462:$P462,MATCH(Settings!$B$13,$A$1:$P$1,0))&amp;""),"")="","; no hours",IF(NOT(ISNUMBER($AA462)),"; hours not a number",IF($AA462&lt;=0,"; hours zero or less",IF(AND(ISNUMBER(Settings!$D$3),$AA462&gt;Settings!$D$3),"; over "&amp;Settings!$D$3&amp;" hours",""))))&amp;IF(NOT(ISNUMBER($U462)),"; no date",IF($U462&gt;TODAY(),"; date in the future",""))&amp;IF(AND($AE462&lt;&gt;"",ISNUMBER($U462)),IF(COUNTIFS($AE$2:$AE$1001,$AE462,$U$2:$U$1001,$U462,$Y$2:$Y$1001,$Y462)&gt;1,"; possible duplicate",""),""))="","OK",MID(IF($AE462="","; no name or email","")&amp;IF(IFERROR(TRIM(INDEX($A462:$P462,MATCH(Settings!$B$13,$A$1:$P$1,0))&amp;""),"")="","; no hours",IF(NOT(ISNUMBER($AA462)),"; hours not a number",IF($AA462&lt;=0,"; hours zero or less",IF(AND(ISNUMBER(Settings!$D$3),$AA462&gt;Settings!$D$3),"; over "&amp;Settings!$D$3&amp;" hours",""))))&amp;IF(NOT(ISNUMBER($U462)),"; no date",IF($U462&gt;TODAY(),"; date in the future",""))&amp;IF(AND($AE462&lt;&gt;"",ISNUMBER($U462)),IF(COUNTIFS($AE$2:$AE$1001,$AE462,$U$2:$U$1001,$U462,$Y$2:$Y$1001,$Y462)&gt;1,"; possible duplicate",""),""),3,300)))</f>
        <v/>
      </c>
      <c r="AE462" s="26">
        <f>IF(IFERROR(TRIM(INDEX($A462:$P462,MATCH(Settings!$B$11,$A$1:$P$1,0))&amp;""),"")&lt;&gt;"",LOWER(IFERROR(TRIM(INDEX($A462:$P462,MATCH(Settings!$B$11,$A$1:$P$1,0))&amp;""),"")),LOWER(IFERROR(TRIM(INDEX($A462:$P462,MATCH(Settings!$B$10,$A$1:$P$1,0))&amp;""),"")))</f>
        <v/>
      </c>
      <c r="AF462" s="26">
        <f>IF($AE462="","",IF(COUNTIF($AE$2:$AE462,$AE462)=1,MAX($AF$1:$AF461)+1,""))</f>
        <v/>
      </c>
      <c r="AG462" s="26">
        <f>IF(OR($AE462="",NOT(ISNUMBER($V462))),"",IF(COUNTIFS($AE$2:$AE462,$AE462,$V$2:$V462,$V462)=1,1,0))</f>
        <v/>
      </c>
      <c r="AH462" s="26">
        <f>IF(ISNUMBER($U462),$U462,0)</f>
        <v/>
      </c>
    </row>
    <row r="463">
      <c r="R463" s="27" t="n"/>
      <c r="S463" s="27" t="n"/>
      <c r="U463" s="21">
        <f>IF(ISNUMBER(IFERROR(IF(TRIM(INDEX($A463:$P463,MATCH(Settings!$B$9,$A$1:$P$1,0))&amp;"")="","",IF(ISNUMBER(INDEX($A463:$P463,MATCH(Settings!$B$9,$A$1:$P$1,0))),INT(INDEX($A463:$P463,MATCH(Settings!$B$9,$A$1:$P$1,0))),DATE(VALUE(LEFT(INDEX($A463:$P463,MATCH(Settings!$B$9,$A$1:$P$1,0)),4)),VALUE(MID(INDEX($A463:$P463,MATCH(Settings!$B$9,$A$1:$P$1,0)),6,2)),VALUE(MID(INDEX($A463:$P463,MATCH(Settings!$B$9,$A$1:$P$1,0)),9,2))))),"")),IFERROR(IF(TRIM(INDEX($A463:$P463,MATCH(Settings!$B$9,$A$1:$P$1,0))&amp;"")="","",IF(ISNUMBER(INDEX($A463:$P463,MATCH(Settings!$B$9,$A$1:$P$1,0))),INT(INDEX($A463:$P463,MATCH(Settings!$B$9,$A$1:$P$1,0))),DATE(VALUE(LEFT(INDEX($A463:$P463,MATCH(Settings!$B$9,$A$1:$P$1,0)),4)),VALUE(MID(INDEX($A463:$P463,MATCH(Settings!$B$9,$A$1:$P$1,0)),6,2)),VALUE(MID(INDEX($A463:$P463,MATCH(Settings!$B$9,$A$1:$P$1,0)),9,2))))),""),IFERROR(INT(IFERROR(IF(ISNUMBER(INDEX($A463:$P463,MATCH(Settings!$B$8,$A$1:$P$1,0))),INDEX($A463:$P463,MATCH(Settings!$B$8,$A$1:$P$1,0)),DATE(VALUE(LEFT(IFERROR(TRIM(INDEX($A463:$P463,MATCH(Settings!$B$8,$A$1:$P$1,0))&amp;""),""),4)),VALUE(MID(IFERROR(TRIM(INDEX($A463:$P463,MATCH(Settings!$B$8,$A$1:$P$1,0))&amp;""),""),6,2)),VALUE(MID(IFERROR(TRIM(INDEX($A463:$P463,MATCH(Settings!$B$8,$A$1:$P$1,0))&amp;""),""),9,2)))+TIME(VALUE(MID(IFERROR(TRIM(INDEX($A463:$P463,MATCH(Settings!$B$8,$A$1:$P$1,0))&amp;""),""),12,2)),VALUE(MID(IFERROR(TRIM(INDEX($A463:$P463,MATCH(Settings!$B$8,$A$1:$P$1,0))&amp;""),""),15,2)),VALUE(MID(IFERROR(TRIM(INDEX($A463:$P463,MATCH(Settings!$B$8,$A$1:$P$1,0))&amp;""),""),18,2)))),"")),""))</f>
        <v/>
      </c>
      <c r="V463" s="22">
        <f>IF(ISNUMBER($U463),DATE(YEAR($U463),MONTH($U463),1),"")</f>
        <v/>
      </c>
      <c r="W463" s="23">
        <f>IF(IFERROR(TRIM(INDEX($A463:$P463,MATCH(Settings!$B$10,$A$1:$P$1,0))&amp;""),"")&lt;&gt;"",IFERROR(TRIM(INDEX($A463:$P463,MATCH(Settings!$B$10,$A$1:$P$1,0))&amp;""),""),IFERROR(TRIM(INDEX($A463:$P463,MATCH(Settings!$B$11,$A$1:$P$1,0))&amp;""),""))</f>
        <v/>
      </c>
      <c r="X463" s="23">
        <f>IFERROR(TRIM(INDEX($A463:$P463,MATCH(Settings!$B$11,$A$1:$P$1,0))&amp;""),"")</f>
        <v/>
      </c>
      <c r="Y463" s="23">
        <f>IFERROR(TRIM(INDEX($A463:$P463,MATCH(Settings!$B$12,$A$1:$P$1,0))&amp;""),"")</f>
        <v/>
      </c>
      <c r="Z463" s="23">
        <f>IFERROR(TRIM(INDEX($A463:$P463,MATCH(Settings!$B$15,$A$1:$P$1,0))&amp;""),"")</f>
        <v/>
      </c>
      <c r="AA463" s="24">
        <f>IFERROR(IF(TRIM(INDEX($A463:$P463,MATCH(Settings!$B$13,$A$1:$P$1,0))&amp;"")="","",VALUE(TRIM(INDEX($A463:$P463,MATCH(Settings!$B$13,$A$1:$P$1,0))&amp;""))),"")</f>
        <v/>
      </c>
      <c r="AB463" s="24">
        <f>IF(NOT(ISNUMBER($AA463)),"",IF(TRIM($R463&amp;"")="Yes",$AA463,0))</f>
        <v/>
      </c>
      <c r="AC463" s="25">
        <f>IF(OR(NOT(ISNUMBER($AB463)),NOT(ISNUMBER(Settings!$D$2))),"",$AB463*Settings!$D$2)</f>
        <v/>
      </c>
      <c r="AD463" s="23">
        <f>IF(AND($AE463="",IFERROR(TRIM(INDEX($A463:$P463,MATCH(Settings!$B$13,$A$1:$P$1,0))&amp;""),"")=""),"",IF((IF($AE463="","; no name or email","")&amp;IF(IFERROR(TRIM(INDEX($A463:$P463,MATCH(Settings!$B$13,$A$1:$P$1,0))&amp;""),"")="","; no hours",IF(NOT(ISNUMBER($AA463)),"; hours not a number",IF($AA463&lt;=0,"; hours zero or less",IF(AND(ISNUMBER(Settings!$D$3),$AA463&gt;Settings!$D$3),"; over "&amp;Settings!$D$3&amp;" hours",""))))&amp;IF(NOT(ISNUMBER($U463)),"; no date",IF($U463&gt;TODAY(),"; date in the future",""))&amp;IF(AND($AE463&lt;&gt;"",ISNUMBER($U463)),IF(COUNTIFS($AE$2:$AE$1001,$AE463,$U$2:$U$1001,$U463,$Y$2:$Y$1001,$Y463)&gt;1,"; possible duplicate",""),""))="","OK",MID(IF($AE463="","; no name or email","")&amp;IF(IFERROR(TRIM(INDEX($A463:$P463,MATCH(Settings!$B$13,$A$1:$P$1,0))&amp;""),"")="","; no hours",IF(NOT(ISNUMBER($AA463)),"; hours not a number",IF($AA463&lt;=0,"; hours zero or less",IF(AND(ISNUMBER(Settings!$D$3),$AA463&gt;Settings!$D$3),"; over "&amp;Settings!$D$3&amp;" hours",""))))&amp;IF(NOT(ISNUMBER($U463)),"; no date",IF($U463&gt;TODAY(),"; date in the future",""))&amp;IF(AND($AE463&lt;&gt;"",ISNUMBER($U463)),IF(COUNTIFS($AE$2:$AE$1001,$AE463,$U$2:$U$1001,$U463,$Y$2:$Y$1001,$Y463)&gt;1,"; possible duplicate",""),""),3,300)))</f>
        <v/>
      </c>
      <c r="AE463" s="26">
        <f>IF(IFERROR(TRIM(INDEX($A463:$P463,MATCH(Settings!$B$11,$A$1:$P$1,0))&amp;""),"")&lt;&gt;"",LOWER(IFERROR(TRIM(INDEX($A463:$P463,MATCH(Settings!$B$11,$A$1:$P$1,0))&amp;""),"")),LOWER(IFERROR(TRIM(INDEX($A463:$P463,MATCH(Settings!$B$10,$A$1:$P$1,0))&amp;""),"")))</f>
        <v/>
      </c>
      <c r="AF463" s="26">
        <f>IF($AE463="","",IF(COUNTIF($AE$2:$AE463,$AE463)=1,MAX($AF$1:$AF462)+1,""))</f>
        <v/>
      </c>
      <c r="AG463" s="26">
        <f>IF(OR($AE463="",NOT(ISNUMBER($V463))),"",IF(COUNTIFS($AE$2:$AE463,$AE463,$V$2:$V463,$V463)=1,1,0))</f>
        <v/>
      </c>
      <c r="AH463" s="26">
        <f>IF(ISNUMBER($U463),$U463,0)</f>
        <v/>
      </c>
    </row>
    <row r="464">
      <c r="R464" s="27" t="n"/>
      <c r="S464" s="27" t="n"/>
      <c r="U464" s="21">
        <f>IF(ISNUMBER(IFERROR(IF(TRIM(INDEX($A464:$P464,MATCH(Settings!$B$9,$A$1:$P$1,0))&amp;"")="","",IF(ISNUMBER(INDEX($A464:$P464,MATCH(Settings!$B$9,$A$1:$P$1,0))),INT(INDEX($A464:$P464,MATCH(Settings!$B$9,$A$1:$P$1,0))),DATE(VALUE(LEFT(INDEX($A464:$P464,MATCH(Settings!$B$9,$A$1:$P$1,0)),4)),VALUE(MID(INDEX($A464:$P464,MATCH(Settings!$B$9,$A$1:$P$1,0)),6,2)),VALUE(MID(INDEX($A464:$P464,MATCH(Settings!$B$9,$A$1:$P$1,0)),9,2))))),"")),IFERROR(IF(TRIM(INDEX($A464:$P464,MATCH(Settings!$B$9,$A$1:$P$1,0))&amp;"")="","",IF(ISNUMBER(INDEX($A464:$P464,MATCH(Settings!$B$9,$A$1:$P$1,0))),INT(INDEX($A464:$P464,MATCH(Settings!$B$9,$A$1:$P$1,0))),DATE(VALUE(LEFT(INDEX($A464:$P464,MATCH(Settings!$B$9,$A$1:$P$1,0)),4)),VALUE(MID(INDEX($A464:$P464,MATCH(Settings!$B$9,$A$1:$P$1,0)),6,2)),VALUE(MID(INDEX($A464:$P464,MATCH(Settings!$B$9,$A$1:$P$1,0)),9,2))))),""),IFERROR(INT(IFERROR(IF(ISNUMBER(INDEX($A464:$P464,MATCH(Settings!$B$8,$A$1:$P$1,0))),INDEX($A464:$P464,MATCH(Settings!$B$8,$A$1:$P$1,0)),DATE(VALUE(LEFT(IFERROR(TRIM(INDEX($A464:$P464,MATCH(Settings!$B$8,$A$1:$P$1,0))&amp;""),""),4)),VALUE(MID(IFERROR(TRIM(INDEX($A464:$P464,MATCH(Settings!$B$8,$A$1:$P$1,0))&amp;""),""),6,2)),VALUE(MID(IFERROR(TRIM(INDEX($A464:$P464,MATCH(Settings!$B$8,$A$1:$P$1,0))&amp;""),""),9,2)))+TIME(VALUE(MID(IFERROR(TRIM(INDEX($A464:$P464,MATCH(Settings!$B$8,$A$1:$P$1,0))&amp;""),""),12,2)),VALUE(MID(IFERROR(TRIM(INDEX($A464:$P464,MATCH(Settings!$B$8,$A$1:$P$1,0))&amp;""),""),15,2)),VALUE(MID(IFERROR(TRIM(INDEX($A464:$P464,MATCH(Settings!$B$8,$A$1:$P$1,0))&amp;""),""),18,2)))),"")),""))</f>
        <v/>
      </c>
      <c r="V464" s="22">
        <f>IF(ISNUMBER($U464),DATE(YEAR($U464),MONTH($U464),1),"")</f>
        <v/>
      </c>
      <c r="W464" s="23">
        <f>IF(IFERROR(TRIM(INDEX($A464:$P464,MATCH(Settings!$B$10,$A$1:$P$1,0))&amp;""),"")&lt;&gt;"",IFERROR(TRIM(INDEX($A464:$P464,MATCH(Settings!$B$10,$A$1:$P$1,0))&amp;""),""),IFERROR(TRIM(INDEX($A464:$P464,MATCH(Settings!$B$11,$A$1:$P$1,0))&amp;""),""))</f>
        <v/>
      </c>
      <c r="X464" s="23">
        <f>IFERROR(TRIM(INDEX($A464:$P464,MATCH(Settings!$B$11,$A$1:$P$1,0))&amp;""),"")</f>
        <v/>
      </c>
      <c r="Y464" s="23">
        <f>IFERROR(TRIM(INDEX($A464:$P464,MATCH(Settings!$B$12,$A$1:$P$1,0))&amp;""),"")</f>
        <v/>
      </c>
      <c r="Z464" s="23">
        <f>IFERROR(TRIM(INDEX($A464:$P464,MATCH(Settings!$B$15,$A$1:$P$1,0))&amp;""),"")</f>
        <v/>
      </c>
      <c r="AA464" s="24">
        <f>IFERROR(IF(TRIM(INDEX($A464:$P464,MATCH(Settings!$B$13,$A$1:$P$1,0))&amp;"")="","",VALUE(TRIM(INDEX($A464:$P464,MATCH(Settings!$B$13,$A$1:$P$1,0))&amp;""))),"")</f>
        <v/>
      </c>
      <c r="AB464" s="24">
        <f>IF(NOT(ISNUMBER($AA464)),"",IF(TRIM($R464&amp;"")="Yes",$AA464,0))</f>
        <v/>
      </c>
      <c r="AC464" s="25">
        <f>IF(OR(NOT(ISNUMBER($AB464)),NOT(ISNUMBER(Settings!$D$2))),"",$AB464*Settings!$D$2)</f>
        <v/>
      </c>
      <c r="AD464" s="23">
        <f>IF(AND($AE464="",IFERROR(TRIM(INDEX($A464:$P464,MATCH(Settings!$B$13,$A$1:$P$1,0))&amp;""),"")=""),"",IF((IF($AE464="","; no name or email","")&amp;IF(IFERROR(TRIM(INDEX($A464:$P464,MATCH(Settings!$B$13,$A$1:$P$1,0))&amp;""),"")="","; no hours",IF(NOT(ISNUMBER($AA464)),"; hours not a number",IF($AA464&lt;=0,"; hours zero or less",IF(AND(ISNUMBER(Settings!$D$3),$AA464&gt;Settings!$D$3),"; over "&amp;Settings!$D$3&amp;" hours",""))))&amp;IF(NOT(ISNUMBER($U464)),"; no date",IF($U464&gt;TODAY(),"; date in the future",""))&amp;IF(AND($AE464&lt;&gt;"",ISNUMBER($U464)),IF(COUNTIFS($AE$2:$AE$1001,$AE464,$U$2:$U$1001,$U464,$Y$2:$Y$1001,$Y464)&gt;1,"; possible duplicate",""),""))="","OK",MID(IF($AE464="","; no name or email","")&amp;IF(IFERROR(TRIM(INDEX($A464:$P464,MATCH(Settings!$B$13,$A$1:$P$1,0))&amp;""),"")="","; no hours",IF(NOT(ISNUMBER($AA464)),"; hours not a number",IF($AA464&lt;=0,"; hours zero or less",IF(AND(ISNUMBER(Settings!$D$3),$AA464&gt;Settings!$D$3),"; over "&amp;Settings!$D$3&amp;" hours",""))))&amp;IF(NOT(ISNUMBER($U464)),"; no date",IF($U464&gt;TODAY(),"; date in the future",""))&amp;IF(AND($AE464&lt;&gt;"",ISNUMBER($U464)),IF(COUNTIFS($AE$2:$AE$1001,$AE464,$U$2:$U$1001,$U464,$Y$2:$Y$1001,$Y464)&gt;1,"; possible duplicate",""),""),3,300)))</f>
        <v/>
      </c>
      <c r="AE464" s="26">
        <f>IF(IFERROR(TRIM(INDEX($A464:$P464,MATCH(Settings!$B$11,$A$1:$P$1,0))&amp;""),"")&lt;&gt;"",LOWER(IFERROR(TRIM(INDEX($A464:$P464,MATCH(Settings!$B$11,$A$1:$P$1,0))&amp;""),"")),LOWER(IFERROR(TRIM(INDEX($A464:$P464,MATCH(Settings!$B$10,$A$1:$P$1,0))&amp;""),"")))</f>
        <v/>
      </c>
      <c r="AF464" s="26">
        <f>IF($AE464="","",IF(COUNTIF($AE$2:$AE464,$AE464)=1,MAX($AF$1:$AF463)+1,""))</f>
        <v/>
      </c>
      <c r="AG464" s="26">
        <f>IF(OR($AE464="",NOT(ISNUMBER($V464))),"",IF(COUNTIFS($AE$2:$AE464,$AE464,$V$2:$V464,$V464)=1,1,0))</f>
        <v/>
      </c>
      <c r="AH464" s="26">
        <f>IF(ISNUMBER($U464),$U464,0)</f>
        <v/>
      </c>
    </row>
    <row r="465">
      <c r="R465" s="27" t="n"/>
      <c r="S465" s="27" t="n"/>
      <c r="U465" s="21">
        <f>IF(ISNUMBER(IFERROR(IF(TRIM(INDEX($A465:$P465,MATCH(Settings!$B$9,$A$1:$P$1,0))&amp;"")="","",IF(ISNUMBER(INDEX($A465:$P465,MATCH(Settings!$B$9,$A$1:$P$1,0))),INT(INDEX($A465:$P465,MATCH(Settings!$B$9,$A$1:$P$1,0))),DATE(VALUE(LEFT(INDEX($A465:$P465,MATCH(Settings!$B$9,$A$1:$P$1,0)),4)),VALUE(MID(INDEX($A465:$P465,MATCH(Settings!$B$9,$A$1:$P$1,0)),6,2)),VALUE(MID(INDEX($A465:$P465,MATCH(Settings!$B$9,$A$1:$P$1,0)),9,2))))),"")),IFERROR(IF(TRIM(INDEX($A465:$P465,MATCH(Settings!$B$9,$A$1:$P$1,0))&amp;"")="","",IF(ISNUMBER(INDEX($A465:$P465,MATCH(Settings!$B$9,$A$1:$P$1,0))),INT(INDEX($A465:$P465,MATCH(Settings!$B$9,$A$1:$P$1,0))),DATE(VALUE(LEFT(INDEX($A465:$P465,MATCH(Settings!$B$9,$A$1:$P$1,0)),4)),VALUE(MID(INDEX($A465:$P465,MATCH(Settings!$B$9,$A$1:$P$1,0)),6,2)),VALUE(MID(INDEX($A465:$P465,MATCH(Settings!$B$9,$A$1:$P$1,0)),9,2))))),""),IFERROR(INT(IFERROR(IF(ISNUMBER(INDEX($A465:$P465,MATCH(Settings!$B$8,$A$1:$P$1,0))),INDEX($A465:$P465,MATCH(Settings!$B$8,$A$1:$P$1,0)),DATE(VALUE(LEFT(IFERROR(TRIM(INDEX($A465:$P465,MATCH(Settings!$B$8,$A$1:$P$1,0))&amp;""),""),4)),VALUE(MID(IFERROR(TRIM(INDEX($A465:$P465,MATCH(Settings!$B$8,$A$1:$P$1,0))&amp;""),""),6,2)),VALUE(MID(IFERROR(TRIM(INDEX($A465:$P465,MATCH(Settings!$B$8,$A$1:$P$1,0))&amp;""),""),9,2)))+TIME(VALUE(MID(IFERROR(TRIM(INDEX($A465:$P465,MATCH(Settings!$B$8,$A$1:$P$1,0))&amp;""),""),12,2)),VALUE(MID(IFERROR(TRIM(INDEX($A465:$P465,MATCH(Settings!$B$8,$A$1:$P$1,0))&amp;""),""),15,2)),VALUE(MID(IFERROR(TRIM(INDEX($A465:$P465,MATCH(Settings!$B$8,$A$1:$P$1,0))&amp;""),""),18,2)))),"")),""))</f>
        <v/>
      </c>
      <c r="V465" s="22">
        <f>IF(ISNUMBER($U465),DATE(YEAR($U465),MONTH($U465),1),"")</f>
        <v/>
      </c>
      <c r="W465" s="23">
        <f>IF(IFERROR(TRIM(INDEX($A465:$P465,MATCH(Settings!$B$10,$A$1:$P$1,0))&amp;""),"")&lt;&gt;"",IFERROR(TRIM(INDEX($A465:$P465,MATCH(Settings!$B$10,$A$1:$P$1,0))&amp;""),""),IFERROR(TRIM(INDEX($A465:$P465,MATCH(Settings!$B$11,$A$1:$P$1,0))&amp;""),""))</f>
        <v/>
      </c>
      <c r="X465" s="23">
        <f>IFERROR(TRIM(INDEX($A465:$P465,MATCH(Settings!$B$11,$A$1:$P$1,0))&amp;""),"")</f>
        <v/>
      </c>
      <c r="Y465" s="23">
        <f>IFERROR(TRIM(INDEX($A465:$P465,MATCH(Settings!$B$12,$A$1:$P$1,0))&amp;""),"")</f>
        <v/>
      </c>
      <c r="Z465" s="23">
        <f>IFERROR(TRIM(INDEX($A465:$P465,MATCH(Settings!$B$15,$A$1:$P$1,0))&amp;""),"")</f>
        <v/>
      </c>
      <c r="AA465" s="24">
        <f>IFERROR(IF(TRIM(INDEX($A465:$P465,MATCH(Settings!$B$13,$A$1:$P$1,0))&amp;"")="","",VALUE(TRIM(INDEX($A465:$P465,MATCH(Settings!$B$13,$A$1:$P$1,0))&amp;""))),"")</f>
        <v/>
      </c>
      <c r="AB465" s="24">
        <f>IF(NOT(ISNUMBER($AA465)),"",IF(TRIM($R465&amp;"")="Yes",$AA465,0))</f>
        <v/>
      </c>
      <c r="AC465" s="25">
        <f>IF(OR(NOT(ISNUMBER($AB465)),NOT(ISNUMBER(Settings!$D$2))),"",$AB465*Settings!$D$2)</f>
        <v/>
      </c>
      <c r="AD465" s="23">
        <f>IF(AND($AE465="",IFERROR(TRIM(INDEX($A465:$P465,MATCH(Settings!$B$13,$A$1:$P$1,0))&amp;""),"")=""),"",IF((IF($AE465="","; no name or email","")&amp;IF(IFERROR(TRIM(INDEX($A465:$P465,MATCH(Settings!$B$13,$A$1:$P$1,0))&amp;""),"")="","; no hours",IF(NOT(ISNUMBER($AA465)),"; hours not a number",IF($AA465&lt;=0,"; hours zero or less",IF(AND(ISNUMBER(Settings!$D$3),$AA465&gt;Settings!$D$3),"; over "&amp;Settings!$D$3&amp;" hours",""))))&amp;IF(NOT(ISNUMBER($U465)),"; no date",IF($U465&gt;TODAY(),"; date in the future",""))&amp;IF(AND($AE465&lt;&gt;"",ISNUMBER($U465)),IF(COUNTIFS($AE$2:$AE$1001,$AE465,$U$2:$U$1001,$U465,$Y$2:$Y$1001,$Y465)&gt;1,"; possible duplicate",""),""))="","OK",MID(IF($AE465="","; no name or email","")&amp;IF(IFERROR(TRIM(INDEX($A465:$P465,MATCH(Settings!$B$13,$A$1:$P$1,0))&amp;""),"")="","; no hours",IF(NOT(ISNUMBER($AA465)),"; hours not a number",IF($AA465&lt;=0,"; hours zero or less",IF(AND(ISNUMBER(Settings!$D$3),$AA465&gt;Settings!$D$3),"; over "&amp;Settings!$D$3&amp;" hours",""))))&amp;IF(NOT(ISNUMBER($U465)),"; no date",IF($U465&gt;TODAY(),"; date in the future",""))&amp;IF(AND($AE465&lt;&gt;"",ISNUMBER($U465)),IF(COUNTIFS($AE$2:$AE$1001,$AE465,$U$2:$U$1001,$U465,$Y$2:$Y$1001,$Y465)&gt;1,"; possible duplicate",""),""),3,300)))</f>
        <v/>
      </c>
      <c r="AE465" s="26">
        <f>IF(IFERROR(TRIM(INDEX($A465:$P465,MATCH(Settings!$B$11,$A$1:$P$1,0))&amp;""),"")&lt;&gt;"",LOWER(IFERROR(TRIM(INDEX($A465:$P465,MATCH(Settings!$B$11,$A$1:$P$1,0))&amp;""),"")),LOWER(IFERROR(TRIM(INDEX($A465:$P465,MATCH(Settings!$B$10,$A$1:$P$1,0))&amp;""),"")))</f>
        <v/>
      </c>
      <c r="AF465" s="26">
        <f>IF($AE465="","",IF(COUNTIF($AE$2:$AE465,$AE465)=1,MAX($AF$1:$AF464)+1,""))</f>
        <v/>
      </c>
      <c r="AG465" s="26">
        <f>IF(OR($AE465="",NOT(ISNUMBER($V465))),"",IF(COUNTIFS($AE$2:$AE465,$AE465,$V$2:$V465,$V465)=1,1,0))</f>
        <v/>
      </c>
      <c r="AH465" s="26">
        <f>IF(ISNUMBER($U465),$U465,0)</f>
        <v/>
      </c>
    </row>
    <row r="466">
      <c r="R466" s="27" t="n"/>
      <c r="S466" s="27" t="n"/>
      <c r="U466" s="21">
        <f>IF(ISNUMBER(IFERROR(IF(TRIM(INDEX($A466:$P466,MATCH(Settings!$B$9,$A$1:$P$1,0))&amp;"")="","",IF(ISNUMBER(INDEX($A466:$P466,MATCH(Settings!$B$9,$A$1:$P$1,0))),INT(INDEX($A466:$P466,MATCH(Settings!$B$9,$A$1:$P$1,0))),DATE(VALUE(LEFT(INDEX($A466:$P466,MATCH(Settings!$B$9,$A$1:$P$1,0)),4)),VALUE(MID(INDEX($A466:$P466,MATCH(Settings!$B$9,$A$1:$P$1,0)),6,2)),VALUE(MID(INDEX($A466:$P466,MATCH(Settings!$B$9,$A$1:$P$1,0)),9,2))))),"")),IFERROR(IF(TRIM(INDEX($A466:$P466,MATCH(Settings!$B$9,$A$1:$P$1,0))&amp;"")="","",IF(ISNUMBER(INDEX($A466:$P466,MATCH(Settings!$B$9,$A$1:$P$1,0))),INT(INDEX($A466:$P466,MATCH(Settings!$B$9,$A$1:$P$1,0))),DATE(VALUE(LEFT(INDEX($A466:$P466,MATCH(Settings!$B$9,$A$1:$P$1,0)),4)),VALUE(MID(INDEX($A466:$P466,MATCH(Settings!$B$9,$A$1:$P$1,0)),6,2)),VALUE(MID(INDEX($A466:$P466,MATCH(Settings!$B$9,$A$1:$P$1,0)),9,2))))),""),IFERROR(INT(IFERROR(IF(ISNUMBER(INDEX($A466:$P466,MATCH(Settings!$B$8,$A$1:$P$1,0))),INDEX($A466:$P466,MATCH(Settings!$B$8,$A$1:$P$1,0)),DATE(VALUE(LEFT(IFERROR(TRIM(INDEX($A466:$P466,MATCH(Settings!$B$8,$A$1:$P$1,0))&amp;""),""),4)),VALUE(MID(IFERROR(TRIM(INDEX($A466:$P466,MATCH(Settings!$B$8,$A$1:$P$1,0))&amp;""),""),6,2)),VALUE(MID(IFERROR(TRIM(INDEX($A466:$P466,MATCH(Settings!$B$8,$A$1:$P$1,0))&amp;""),""),9,2)))+TIME(VALUE(MID(IFERROR(TRIM(INDEX($A466:$P466,MATCH(Settings!$B$8,$A$1:$P$1,0))&amp;""),""),12,2)),VALUE(MID(IFERROR(TRIM(INDEX($A466:$P466,MATCH(Settings!$B$8,$A$1:$P$1,0))&amp;""),""),15,2)),VALUE(MID(IFERROR(TRIM(INDEX($A466:$P466,MATCH(Settings!$B$8,$A$1:$P$1,0))&amp;""),""),18,2)))),"")),""))</f>
        <v/>
      </c>
      <c r="V466" s="22">
        <f>IF(ISNUMBER($U466),DATE(YEAR($U466),MONTH($U466),1),"")</f>
        <v/>
      </c>
      <c r="W466" s="23">
        <f>IF(IFERROR(TRIM(INDEX($A466:$P466,MATCH(Settings!$B$10,$A$1:$P$1,0))&amp;""),"")&lt;&gt;"",IFERROR(TRIM(INDEX($A466:$P466,MATCH(Settings!$B$10,$A$1:$P$1,0))&amp;""),""),IFERROR(TRIM(INDEX($A466:$P466,MATCH(Settings!$B$11,$A$1:$P$1,0))&amp;""),""))</f>
        <v/>
      </c>
      <c r="X466" s="23">
        <f>IFERROR(TRIM(INDEX($A466:$P466,MATCH(Settings!$B$11,$A$1:$P$1,0))&amp;""),"")</f>
        <v/>
      </c>
      <c r="Y466" s="23">
        <f>IFERROR(TRIM(INDEX($A466:$P466,MATCH(Settings!$B$12,$A$1:$P$1,0))&amp;""),"")</f>
        <v/>
      </c>
      <c r="Z466" s="23">
        <f>IFERROR(TRIM(INDEX($A466:$P466,MATCH(Settings!$B$15,$A$1:$P$1,0))&amp;""),"")</f>
        <v/>
      </c>
      <c r="AA466" s="24">
        <f>IFERROR(IF(TRIM(INDEX($A466:$P466,MATCH(Settings!$B$13,$A$1:$P$1,0))&amp;"")="","",VALUE(TRIM(INDEX($A466:$P466,MATCH(Settings!$B$13,$A$1:$P$1,0))&amp;""))),"")</f>
        <v/>
      </c>
      <c r="AB466" s="24">
        <f>IF(NOT(ISNUMBER($AA466)),"",IF(TRIM($R466&amp;"")="Yes",$AA466,0))</f>
        <v/>
      </c>
      <c r="AC466" s="25">
        <f>IF(OR(NOT(ISNUMBER($AB466)),NOT(ISNUMBER(Settings!$D$2))),"",$AB466*Settings!$D$2)</f>
        <v/>
      </c>
      <c r="AD466" s="23">
        <f>IF(AND($AE466="",IFERROR(TRIM(INDEX($A466:$P466,MATCH(Settings!$B$13,$A$1:$P$1,0))&amp;""),"")=""),"",IF((IF($AE466="","; no name or email","")&amp;IF(IFERROR(TRIM(INDEX($A466:$P466,MATCH(Settings!$B$13,$A$1:$P$1,0))&amp;""),"")="","; no hours",IF(NOT(ISNUMBER($AA466)),"; hours not a number",IF($AA466&lt;=0,"; hours zero or less",IF(AND(ISNUMBER(Settings!$D$3),$AA466&gt;Settings!$D$3),"; over "&amp;Settings!$D$3&amp;" hours",""))))&amp;IF(NOT(ISNUMBER($U466)),"; no date",IF($U466&gt;TODAY(),"; date in the future",""))&amp;IF(AND($AE466&lt;&gt;"",ISNUMBER($U466)),IF(COUNTIFS($AE$2:$AE$1001,$AE466,$U$2:$U$1001,$U466,$Y$2:$Y$1001,$Y466)&gt;1,"; possible duplicate",""),""))="","OK",MID(IF($AE466="","; no name or email","")&amp;IF(IFERROR(TRIM(INDEX($A466:$P466,MATCH(Settings!$B$13,$A$1:$P$1,0))&amp;""),"")="","; no hours",IF(NOT(ISNUMBER($AA466)),"; hours not a number",IF($AA466&lt;=0,"; hours zero or less",IF(AND(ISNUMBER(Settings!$D$3),$AA466&gt;Settings!$D$3),"; over "&amp;Settings!$D$3&amp;" hours",""))))&amp;IF(NOT(ISNUMBER($U466)),"; no date",IF($U466&gt;TODAY(),"; date in the future",""))&amp;IF(AND($AE466&lt;&gt;"",ISNUMBER($U466)),IF(COUNTIFS($AE$2:$AE$1001,$AE466,$U$2:$U$1001,$U466,$Y$2:$Y$1001,$Y466)&gt;1,"; possible duplicate",""),""),3,300)))</f>
        <v/>
      </c>
      <c r="AE466" s="26">
        <f>IF(IFERROR(TRIM(INDEX($A466:$P466,MATCH(Settings!$B$11,$A$1:$P$1,0))&amp;""),"")&lt;&gt;"",LOWER(IFERROR(TRIM(INDEX($A466:$P466,MATCH(Settings!$B$11,$A$1:$P$1,0))&amp;""),"")),LOWER(IFERROR(TRIM(INDEX($A466:$P466,MATCH(Settings!$B$10,$A$1:$P$1,0))&amp;""),"")))</f>
        <v/>
      </c>
      <c r="AF466" s="26">
        <f>IF($AE466="","",IF(COUNTIF($AE$2:$AE466,$AE466)=1,MAX($AF$1:$AF465)+1,""))</f>
        <v/>
      </c>
      <c r="AG466" s="26">
        <f>IF(OR($AE466="",NOT(ISNUMBER($V466))),"",IF(COUNTIFS($AE$2:$AE466,$AE466,$V$2:$V466,$V466)=1,1,0))</f>
        <v/>
      </c>
      <c r="AH466" s="26">
        <f>IF(ISNUMBER($U466),$U466,0)</f>
        <v/>
      </c>
    </row>
    <row r="467">
      <c r="R467" s="27" t="n"/>
      <c r="S467" s="27" t="n"/>
      <c r="U467" s="21">
        <f>IF(ISNUMBER(IFERROR(IF(TRIM(INDEX($A467:$P467,MATCH(Settings!$B$9,$A$1:$P$1,0))&amp;"")="","",IF(ISNUMBER(INDEX($A467:$P467,MATCH(Settings!$B$9,$A$1:$P$1,0))),INT(INDEX($A467:$P467,MATCH(Settings!$B$9,$A$1:$P$1,0))),DATE(VALUE(LEFT(INDEX($A467:$P467,MATCH(Settings!$B$9,$A$1:$P$1,0)),4)),VALUE(MID(INDEX($A467:$P467,MATCH(Settings!$B$9,$A$1:$P$1,0)),6,2)),VALUE(MID(INDEX($A467:$P467,MATCH(Settings!$B$9,$A$1:$P$1,0)),9,2))))),"")),IFERROR(IF(TRIM(INDEX($A467:$P467,MATCH(Settings!$B$9,$A$1:$P$1,0))&amp;"")="","",IF(ISNUMBER(INDEX($A467:$P467,MATCH(Settings!$B$9,$A$1:$P$1,0))),INT(INDEX($A467:$P467,MATCH(Settings!$B$9,$A$1:$P$1,0))),DATE(VALUE(LEFT(INDEX($A467:$P467,MATCH(Settings!$B$9,$A$1:$P$1,0)),4)),VALUE(MID(INDEX($A467:$P467,MATCH(Settings!$B$9,$A$1:$P$1,0)),6,2)),VALUE(MID(INDEX($A467:$P467,MATCH(Settings!$B$9,$A$1:$P$1,0)),9,2))))),""),IFERROR(INT(IFERROR(IF(ISNUMBER(INDEX($A467:$P467,MATCH(Settings!$B$8,$A$1:$P$1,0))),INDEX($A467:$P467,MATCH(Settings!$B$8,$A$1:$P$1,0)),DATE(VALUE(LEFT(IFERROR(TRIM(INDEX($A467:$P467,MATCH(Settings!$B$8,$A$1:$P$1,0))&amp;""),""),4)),VALUE(MID(IFERROR(TRIM(INDEX($A467:$P467,MATCH(Settings!$B$8,$A$1:$P$1,0))&amp;""),""),6,2)),VALUE(MID(IFERROR(TRIM(INDEX($A467:$P467,MATCH(Settings!$B$8,$A$1:$P$1,0))&amp;""),""),9,2)))+TIME(VALUE(MID(IFERROR(TRIM(INDEX($A467:$P467,MATCH(Settings!$B$8,$A$1:$P$1,0))&amp;""),""),12,2)),VALUE(MID(IFERROR(TRIM(INDEX($A467:$P467,MATCH(Settings!$B$8,$A$1:$P$1,0))&amp;""),""),15,2)),VALUE(MID(IFERROR(TRIM(INDEX($A467:$P467,MATCH(Settings!$B$8,$A$1:$P$1,0))&amp;""),""),18,2)))),"")),""))</f>
        <v/>
      </c>
      <c r="V467" s="22">
        <f>IF(ISNUMBER($U467),DATE(YEAR($U467),MONTH($U467),1),"")</f>
        <v/>
      </c>
      <c r="W467" s="23">
        <f>IF(IFERROR(TRIM(INDEX($A467:$P467,MATCH(Settings!$B$10,$A$1:$P$1,0))&amp;""),"")&lt;&gt;"",IFERROR(TRIM(INDEX($A467:$P467,MATCH(Settings!$B$10,$A$1:$P$1,0))&amp;""),""),IFERROR(TRIM(INDEX($A467:$P467,MATCH(Settings!$B$11,$A$1:$P$1,0))&amp;""),""))</f>
        <v/>
      </c>
      <c r="X467" s="23">
        <f>IFERROR(TRIM(INDEX($A467:$P467,MATCH(Settings!$B$11,$A$1:$P$1,0))&amp;""),"")</f>
        <v/>
      </c>
      <c r="Y467" s="23">
        <f>IFERROR(TRIM(INDEX($A467:$P467,MATCH(Settings!$B$12,$A$1:$P$1,0))&amp;""),"")</f>
        <v/>
      </c>
      <c r="Z467" s="23">
        <f>IFERROR(TRIM(INDEX($A467:$P467,MATCH(Settings!$B$15,$A$1:$P$1,0))&amp;""),"")</f>
        <v/>
      </c>
      <c r="AA467" s="24">
        <f>IFERROR(IF(TRIM(INDEX($A467:$P467,MATCH(Settings!$B$13,$A$1:$P$1,0))&amp;"")="","",VALUE(TRIM(INDEX($A467:$P467,MATCH(Settings!$B$13,$A$1:$P$1,0))&amp;""))),"")</f>
        <v/>
      </c>
      <c r="AB467" s="24">
        <f>IF(NOT(ISNUMBER($AA467)),"",IF(TRIM($R467&amp;"")="Yes",$AA467,0))</f>
        <v/>
      </c>
      <c r="AC467" s="25">
        <f>IF(OR(NOT(ISNUMBER($AB467)),NOT(ISNUMBER(Settings!$D$2))),"",$AB467*Settings!$D$2)</f>
        <v/>
      </c>
      <c r="AD467" s="23">
        <f>IF(AND($AE467="",IFERROR(TRIM(INDEX($A467:$P467,MATCH(Settings!$B$13,$A$1:$P$1,0))&amp;""),"")=""),"",IF((IF($AE467="","; no name or email","")&amp;IF(IFERROR(TRIM(INDEX($A467:$P467,MATCH(Settings!$B$13,$A$1:$P$1,0))&amp;""),"")="","; no hours",IF(NOT(ISNUMBER($AA467)),"; hours not a number",IF($AA467&lt;=0,"; hours zero or less",IF(AND(ISNUMBER(Settings!$D$3),$AA467&gt;Settings!$D$3),"; over "&amp;Settings!$D$3&amp;" hours",""))))&amp;IF(NOT(ISNUMBER($U467)),"; no date",IF($U467&gt;TODAY(),"; date in the future",""))&amp;IF(AND($AE467&lt;&gt;"",ISNUMBER($U467)),IF(COUNTIFS($AE$2:$AE$1001,$AE467,$U$2:$U$1001,$U467,$Y$2:$Y$1001,$Y467)&gt;1,"; possible duplicate",""),""))="","OK",MID(IF($AE467="","; no name or email","")&amp;IF(IFERROR(TRIM(INDEX($A467:$P467,MATCH(Settings!$B$13,$A$1:$P$1,0))&amp;""),"")="","; no hours",IF(NOT(ISNUMBER($AA467)),"; hours not a number",IF($AA467&lt;=0,"; hours zero or less",IF(AND(ISNUMBER(Settings!$D$3),$AA467&gt;Settings!$D$3),"; over "&amp;Settings!$D$3&amp;" hours",""))))&amp;IF(NOT(ISNUMBER($U467)),"; no date",IF($U467&gt;TODAY(),"; date in the future",""))&amp;IF(AND($AE467&lt;&gt;"",ISNUMBER($U467)),IF(COUNTIFS($AE$2:$AE$1001,$AE467,$U$2:$U$1001,$U467,$Y$2:$Y$1001,$Y467)&gt;1,"; possible duplicate",""),""),3,300)))</f>
        <v/>
      </c>
      <c r="AE467" s="26">
        <f>IF(IFERROR(TRIM(INDEX($A467:$P467,MATCH(Settings!$B$11,$A$1:$P$1,0))&amp;""),"")&lt;&gt;"",LOWER(IFERROR(TRIM(INDEX($A467:$P467,MATCH(Settings!$B$11,$A$1:$P$1,0))&amp;""),"")),LOWER(IFERROR(TRIM(INDEX($A467:$P467,MATCH(Settings!$B$10,$A$1:$P$1,0))&amp;""),"")))</f>
        <v/>
      </c>
      <c r="AF467" s="26">
        <f>IF($AE467="","",IF(COUNTIF($AE$2:$AE467,$AE467)=1,MAX($AF$1:$AF466)+1,""))</f>
        <v/>
      </c>
      <c r="AG467" s="26">
        <f>IF(OR($AE467="",NOT(ISNUMBER($V467))),"",IF(COUNTIFS($AE$2:$AE467,$AE467,$V$2:$V467,$V467)=1,1,0))</f>
        <v/>
      </c>
      <c r="AH467" s="26">
        <f>IF(ISNUMBER($U467),$U467,0)</f>
        <v/>
      </c>
    </row>
    <row r="468">
      <c r="R468" s="27" t="n"/>
      <c r="S468" s="27" t="n"/>
      <c r="U468" s="21">
        <f>IF(ISNUMBER(IFERROR(IF(TRIM(INDEX($A468:$P468,MATCH(Settings!$B$9,$A$1:$P$1,0))&amp;"")="","",IF(ISNUMBER(INDEX($A468:$P468,MATCH(Settings!$B$9,$A$1:$P$1,0))),INT(INDEX($A468:$P468,MATCH(Settings!$B$9,$A$1:$P$1,0))),DATE(VALUE(LEFT(INDEX($A468:$P468,MATCH(Settings!$B$9,$A$1:$P$1,0)),4)),VALUE(MID(INDEX($A468:$P468,MATCH(Settings!$B$9,$A$1:$P$1,0)),6,2)),VALUE(MID(INDEX($A468:$P468,MATCH(Settings!$B$9,$A$1:$P$1,0)),9,2))))),"")),IFERROR(IF(TRIM(INDEX($A468:$P468,MATCH(Settings!$B$9,$A$1:$P$1,0))&amp;"")="","",IF(ISNUMBER(INDEX($A468:$P468,MATCH(Settings!$B$9,$A$1:$P$1,0))),INT(INDEX($A468:$P468,MATCH(Settings!$B$9,$A$1:$P$1,0))),DATE(VALUE(LEFT(INDEX($A468:$P468,MATCH(Settings!$B$9,$A$1:$P$1,0)),4)),VALUE(MID(INDEX($A468:$P468,MATCH(Settings!$B$9,$A$1:$P$1,0)),6,2)),VALUE(MID(INDEX($A468:$P468,MATCH(Settings!$B$9,$A$1:$P$1,0)),9,2))))),""),IFERROR(INT(IFERROR(IF(ISNUMBER(INDEX($A468:$P468,MATCH(Settings!$B$8,$A$1:$P$1,0))),INDEX($A468:$P468,MATCH(Settings!$B$8,$A$1:$P$1,0)),DATE(VALUE(LEFT(IFERROR(TRIM(INDEX($A468:$P468,MATCH(Settings!$B$8,$A$1:$P$1,0))&amp;""),""),4)),VALUE(MID(IFERROR(TRIM(INDEX($A468:$P468,MATCH(Settings!$B$8,$A$1:$P$1,0))&amp;""),""),6,2)),VALUE(MID(IFERROR(TRIM(INDEX($A468:$P468,MATCH(Settings!$B$8,$A$1:$P$1,0))&amp;""),""),9,2)))+TIME(VALUE(MID(IFERROR(TRIM(INDEX($A468:$P468,MATCH(Settings!$B$8,$A$1:$P$1,0))&amp;""),""),12,2)),VALUE(MID(IFERROR(TRIM(INDEX($A468:$P468,MATCH(Settings!$B$8,$A$1:$P$1,0))&amp;""),""),15,2)),VALUE(MID(IFERROR(TRIM(INDEX($A468:$P468,MATCH(Settings!$B$8,$A$1:$P$1,0))&amp;""),""),18,2)))),"")),""))</f>
        <v/>
      </c>
      <c r="V468" s="22">
        <f>IF(ISNUMBER($U468),DATE(YEAR($U468),MONTH($U468),1),"")</f>
        <v/>
      </c>
      <c r="W468" s="23">
        <f>IF(IFERROR(TRIM(INDEX($A468:$P468,MATCH(Settings!$B$10,$A$1:$P$1,0))&amp;""),"")&lt;&gt;"",IFERROR(TRIM(INDEX($A468:$P468,MATCH(Settings!$B$10,$A$1:$P$1,0))&amp;""),""),IFERROR(TRIM(INDEX($A468:$P468,MATCH(Settings!$B$11,$A$1:$P$1,0))&amp;""),""))</f>
        <v/>
      </c>
      <c r="X468" s="23">
        <f>IFERROR(TRIM(INDEX($A468:$P468,MATCH(Settings!$B$11,$A$1:$P$1,0))&amp;""),"")</f>
        <v/>
      </c>
      <c r="Y468" s="23">
        <f>IFERROR(TRIM(INDEX($A468:$P468,MATCH(Settings!$B$12,$A$1:$P$1,0))&amp;""),"")</f>
        <v/>
      </c>
      <c r="Z468" s="23">
        <f>IFERROR(TRIM(INDEX($A468:$P468,MATCH(Settings!$B$15,$A$1:$P$1,0))&amp;""),"")</f>
        <v/>
      </c>
      <c r="AA468" s="24">
        <f>IFERROR(IF(TRIM(INDEX($A468:$P468,MATCH(Settings!$B$13,$A$1:$P$1,0))&amp;"")="","",VALUE(TRIM(INDEX($A468:$P468,MATCH(Settings!$B$13,$A$1:$P$1,0))&amp;""))),"")</f>
        <v/>
      </c>
      <c r="AB468" s="24">
        <f>IF(NOT(ISNUMBER($AA468)),"",IF(TRIM($R468&amp;"")="Yes",$AA468,0))</f>
        <v/>
      </c>
      <c r="AC468" s="25">
        <f>IF(OR(NOT(ISNUMBER($AB468)),NOT(ISNUMBER(Settings!$D$2))),"",$AB468*Settings!$D$2)</f>
        <v/>
      </c>
      <c r="AD468" s="23">
        <f>IF(AND($AE468="",IFERROR(TRIM(INDEX($A468:$P468,MATCH(Settings!$B$13,$A$1:$P$1,0))&amp;""),"")=""),"",IF((IF($AE468="","; no name or email","")&amp;IF(IFERROR(TRIM(INDEX($A468:$P468,MATCH(Settings!$B$13,$A$1:$P$1,0))&amp;""),"")="","; no hours",IF(NOT(ISNUMBER($AA468)),"; hours not a number",IF($AA468&lt;=0,"; hours zero or less",IF(AND(ISNUMBER(Settings!$D$3),$AA468&gt;Settings!$D$3),"; over "&amp;Settings!$D$3&amp;" hours",""))))&amp;IF(NOT(ISNUMBER($U468)),"; no date",IF($U468&gt;TODAY(),"; date in the future",""))&amp;IF(AND($AE468&lt;&gt;"",ISNUMBER($U468)),IF(COUNTIFS($AE$2:$AE$1001,$AE468,$U$2:$U$1001,$U468,$Y$2:$Y$1001,$Y468)&gt;1,"; possible duplicate",""),""))="","OK",MID(IF($AE468="","; no name or email","")&amp;IF(IFERROR(TRIM(INDEX($A468:$P468,MATCH(Settings!$B$13,$A$1:$P$1,0))&amp;""),"")="","; no hours",IF(NOT(ISNUMBER($AA468)),"; hours not a number",IF($AA468&lt;=0,"; hours zero or less",IF(AND(ISNUMBER(Settings!$D$3),$AA468&gt;Settings!$D$3),"; over "&amp;Settings!$D$3&amp;" hours",""))))&amp;IF(NOT(ISNUMBER($U468)),"; no date",IF($U468&gt;TODAY(),"; date in the future",""))&amp;IF(AND($AE468&lt;&gt;"",ISNUMBER($U468)),IF(COUNTIFS($AE$2:$AE$1001,$AE468,$U$2:$U$1001,$U468,$Y$2:$Y$1001,$Y468)&gt;1,"; possible duplicate",""),""),3,300)))</f>
        <v/>
      </c>
      <c r="AE468" s="26">
        <f>IF(IFERROR(TRIM(INDEX($A468:$P468,MATCH(Settings!$B$11,$A$1:$P$1,0))&amp;""),"")&lt;&gt;"",LOWER(IFERROR(TRIM(INDEX($A468:$P468,MATCH(Settings!$B$11,$A$1:$P$1,0))&amp;""),"")),LOWER(IFERROR(TRIM(INDEX($A468:$P468,MATCH(Settings!$B$10,$A$1:$P$1,0))&amp;""),"")))</f>
        <v/>
      </c>
      <c r="AF468" s="26">
        <f>IF($AE468="","",IF(COUNTIF($AE$2:$AE468,$AE468)=1,MAX($AF$1:$AF467)+1,""))</f>
        <v/>
      </c>
      <c r="AG468" s="26">
        <f>IF(OR($AE468="",NOT(ISNUMBER($V468))),"",IF(COUNTIFS($AE$2:$AE468,$AE468,$V$2:$V468,$V468)=1,1,0))</f>
        <v/>
      </c>
      <c r="AH468" s="26">
        <f>IF(ISNUMBER($U468),$U468,0)</f>
        <v/>
      </c>
    </row>
    <row r="469">
      <c r="R469" s="27" t="n"/>
      <c r="S469" s="27" t="n"/>
      <c r="U469" s="21">
        <f>IF(ISNUMBER(IFERROR(IF(TRIM(INDEX($A469:$P469,MATCH(Settings!$B$9,$A$1:$P$1,0))&amp;"")="","",IF(ISNUMBER(INDEX($A469:$P469,MATCH(Settings!$B$9,$A$1:$P$1,0))),INT(INDEX($A469:$P469,MATCH(Settings!$B$9,$A$1:$P$1,0))),DATE(VALUE(LEFT(INDEX($A469:$P469,MATCH(Settings!$B$9,$A$1:$P$1,0)),4)),VALUE(MID(INDEX($A469:$P469,MATCH(Settings!$B$9,$A$1:$P$1,0)),6,2)),VALUE(MID(INDEX($A469:$P469,MATCH(Settings!$B$9,$A$1:$P$1,0)),9,2))))),"")),IFERROR(IF(TRIM(INDEX($A469:$P469,MATCH(Settings!$B$9,$A$1:$P$1,0))&amp;"")="","",IF(ISNUMBER(INDEX($A469:$P469,MATCH(Settings!$B$9,$A$1:$P$1,0))),INT(INDEX($A469:$P469,MATCH(Settings!$B$9,$A$1:$P$1,0))),DATE(VALUE(LEFT(INDEX($A469:$P469,MATCH(Settings!$B$9,$A$1:$P$1,0)),4)),VALUE(MID(INDEX($A469:$P469,MATCH(Settings!$B$9,$A$1:$P$1,0)),6,2)),VALUE(MID(INDEX($A469:$P469,MATCH(Settings!$B$9,$A$1:$P$1,0)),9,2))))),""),IFERROR(INT(IFERROR(IF(ISNUMBER(INDEX($A469:$P469,MATCH(Settings!$B$8,$A$1:$P$1,0))),INDEX($A469:$P469,MATCH(Settings!$B$8,$A$1:$P$1,0)),DATE(VALUE(LEFT(IFERROR(TRIM(INDEX($A469:$P469,MATCH(Settings!$B$8,$A$1:$P$1,0))&amp;""),""),4)),VALUE(MID(IFERROR(TRIM(INDEX($A469:$P469,MATCH(Settings!$B$8,$A$1:$P$1,0))&amp;""),""),6,2)),VALUE(MID(IFERROR(TRIM(INDEX($A469:$P469,MATCH(Settings!$B$8,$A$1:$P$1,0))&amp;""),""),9,2)))+TIME(VALUE(MID(IFERROR(TRIM(INDEX($A469:$P469,MATCH(Settings!$B$8,$A$1:$P$1,0))&amp;""),""),12,2)),VALUE(MID(IFERROR(TRIM(INDEX($A469:$P469,MATCH(Settings!$B$8,$A$1:$P$1,0))&amp;""),""),15,2)),VALUE(MID(IFERROR(TRIM(INDEX($A469:$P469,MATCH(Settings!$B$8,$A$1:$P$1,0))&amp;""),""),18,2)))),"")),""))</f>
        <v/>
      </c>
      <c r="V469" s="22">
        <f>IF(ISNUMBER($U469),DATE(YEAR($U469),MONTH($U469),1),"")</f>
        <v/>
      </c>
      <c r="W469" s="23">
        <f>IF(IFERROR(TRIM(INDEX($A469:$P469,MATCH(Settings!$B$10,$A$1:$P$1,0))&amp;""),"")&lt;&gt;"",IFERROR(TRIM(INDEX($A469:$P469,MATCH(Settings!$B$10,$A$1:$P$1,0))&amp;""),""),IFERROR(TRIM(INDEX($A469:$P469,MATCH(Settings!$B$11,$A$1:$P$1,0))&amp;""),""))</f>
        <v/>
      </c>
      <c r="X469" s="23">
        <f>IFERROR(TRIM(INDEX($A469:$P469,MATCH(Settings!$B$11,$A$1:$P$1,0))&amp;""),"")</f>
        <v/>
      </c>
      <c r="Y469" s="23">
        <f>IFERROR(TRIM(INDEX($A469:$P469,MATCH(Settings!$B$12,$A$1:$P$1,0))&amp;""),"")</f>
        <v/>
      </c>
      <c r="Z469" s="23">
        <f>IFERROR(TRIM(INDEX($A469:$P469,MATCH(Settings!$B$15,$A$1:$P$1,0))&amp;""),"")</f>
        <v/>
      </c>
      <c r="AA469" s="24">
        <f>IFERROR(IF(TRIM(INDEX($A469:$P469,MATCH(Settings!$B$13,$A$1:$P$1,0))&amp;"")="","",VALUE(TRIM(INDEX($A469:$P469,MATCH(Settings!$B$13,$A$1:$P$1,0))&amp;""))),"")</f>
        <v/>
      </c>
      <c r="AB469" s="24">
        <f>IF(NOT(ISNUMBER($AA469)),"",IF(TRIM($R469&amp;"")="Yes",$AA469,0))</f>
        <v/>
      </c>
      <c r="AC469" s="25">
        <f>IF(OR(NOT(ISNUMBER($AB469)),NOT(ISNUMBER(Settings!$D$2))),"",$AB469*Settings!$D$2)</f>
        <v/>
      </c>
      <c r="AD469" s="23">
        <f>IF(AND($AE469="",IFERROR(TRIM(INDEX($A469:$P469,MATCH(Settings!$B$13,$A$1:$P$1,0))&amp;""),"")=""),"",IF((IF($AE469="","; no name or email","")&amp;IF(IFERROR(TRIM(INDEX($A469:$P469,MATCH(Settings!$B$13,$A$1:$P$1,0))&amp;""),"")="","; no hours",IF(NOT(ISNUMBER($AA469)),"; hours not a number",IF($AA469&lt;=0,"; hours zero or less",IF(AND(ISNUMBER(Settings!$D$3),$AA469&gt;Settings!$D$3),"; over "&amp;Settings!$D$3&amp;" hours",""))))&amp;IF(NOT(ISNUMBER($U469)),"; no date",IF($U469&gt;TODAY(),"; date in the future",""))&amp;IF(AND($AE469&lt;&gt;"",ISNUMBER($U469)),IF(COUNTIFS($AE$2:$AE$1001,$AE469,$U$2:$U$1001,$U469,$Y$2:$Y$1001,$Y469)&gt;1,"; possible duplicate",""),""))="","OK",MID(IF($AE469="","; no name or email","")&amp;IF(IFERROR(TRIM(INDEX($A469:$P469,MATCH(Settings!$B$13,$A$1:$P$1,0))&amp;""),"")="","; no hours",IF(NOT(ISNUMBER($AA469)),"; hours not a number",IF($AA469&lt;=0,"; hours zero or less",IF(AND(ISNUMBER(Settings!$D$3),$AA469&gt;Settings!$D$3),"; over "&amp;Settings!$D$3&amp;" hours",""))))&amp;IF(NOT(ISNUMBER($U469)),"; no date",IF($U469&gt;TODAY(),"; date in the future",""))&amp;IF(AND($AE469&lt;&gt;"",ISNUMBER($U469)),IF(COUNTIFS($AE$2:$AE$1001,$AE469,$U$2:$U$1001,$U469,$Y$2:$Y$1001,$Y469)&gt;1,"; possible duplicate",""),""),3,300)))</f>
        <v/>
      </c>
      <c r="AE469" s="26">
        <f>IF(IFERROR(TRIM(INDEX($A469:$P469,MATCH(Settings!$B$11,$A$1:$P$1,0))&amp;""),"")&lt;&gt;"",LOWER(IFERROR(TRIM(INDEX($A469:$P469,MATCH(Settings!$B$11,$A$1:$P$1,0))&amp;""),"")),LOWER(IFERROR(TRIM(INDEX($A469:$P469,MATCH(Settings!$B$10,$A$1:$P$1,0))&amp;""),"")))</f>
        <v/>
      </c>
      <c r="AF469" s="26">
        <f>IF($AE469="","",IF(COUNTIF($AE$2:$AE469,$AE469)=1,MAX($AF$1:$AF468)+1,""))</f>
        <v/>
      </c>
      <c r="AG469" s="26">
        <f>IF(OR($AE469="",NOT(ISNUMBER($V469))),"",IF(COUNTIFS($AE$2:$AE469,$AE469,$V$2:$V469,$V469)=1,1,0))</f>
        <v/>
      </c>
      <c r="AH469" s="26">
        <f>IF(ISNUMBER($U469),$U469,0)</f>
        <v/>
      </c>
    </row>
    <row r="470">
      <c r="R470" s="27" t="n"/>
      <c r="S470" s="27" t="n"/>
      <c r="U470" s="21">
        <f>IF(ISNUMBER(IFERROR(IF(TRIM(INDEX($A470:$P470,MATCH(Settings!$B$9,$A$1:$P$1,0))&amp;"")="","",IF(ISNUMBER(INDEX($A470:$P470,MATCH(Settings!$B$9,$A$1:$P$1,0))),INT(INDEX($A470:$P470,MATCH(Settings!$B$9,$A$1:$P$1,0))),DATE(VALUE(LEFT(INDEX($A470:$P470,MATCH(Settings!$B$9,$A$1:$P$1,0)),4)),VALUE(MID(INDEX($A470:$P470,MATCH(Settings!$B$9,$A$1:$P$1,0)),6,2)),VALUE(MID(INDEX($A470:$P470,MATCH(Settings!$B$9,$A$1:$P$1,0)),9,2))))),"")),IFERROR(IF(TRIM(INDEX($A470:$P470,MATCH(Settings!$B$9,$A$1:$P$1,0))&amp;"")="","",IF(ISNUMBER(INDEX($A470:$P470,MATCH(Settings!$B$9,$A$1:$P$1,0))),INT(INDEX($A470:$P470,MATCH(Settings!$B$9,$A$1:$P$1,0))),DATE(VALUE(LEFT(INDEX($A470:$P470,MATCH(Settings!$B$9,$A$1:$P$1,0)),4)),VALUE(MID(INDEX($A470:$P470,MATCH(Settings!$B$9,$A$1:$P$1,0)),6,2)),VALUE(MID(INDEX($A470:$P470,MATCH(Settings!$B$9,$A$1:$P$1,0)),9,2))))),""),IFERROR(INT(IFERROR(IF(ISNUMBER(INDEX($A470:$P470,MATCH(Settings!$B$8,$A$1:$P$1,0))),INDEX($A470:$P470,MATCH(Settings!$B$8,$A$1:$P$1,0)),DATE(VALUE(LEFT(IFERROR(TRIM(INDEX($A470:$P470,MATCH(Settings!$B$8,$A$1:$P$1,0))&amp;""),""),4)),VALUE(MID(IFERROR(TRIM(INDEX($A470:$P470,MATCH(Settings!$B$8,$A$1:$P$1,0))&amp;""),""),6,2)),VALUE(MID(IFERROR(TRIM(INDEX($A470:$P470,MATCH(Settings!$B$8,$A$1:$P$1,0))&amp;""),""),9,2)))+TIME(VALUE(MID(IFERROR(TRIM(INDEX($A470:$P470,MATCH(Settings!$B$8,$A$1:$P$1,0))&amp;""),""),12,2)),VALUE(MID(IFERROR(TRIM(INDEX($A470:$P470,MATCH(Settings!$B$8,$A$1:$P$1,0))&amp;""),""),15,2)),VALUE(MID(IFERROR(TRIM(INDEX($A470:$P470,MATCH(Settings!$B$8,$A$1:$P$1,0))&amp;""),""),18,2)))),"")),""))</f>
        <v/>
      </c>
      <c r="V470" s="22">
        <f>IF(ISNUMBER($U470),DATE(YEAR($U470),MONTH($U470),1),"")</f>
        <v/>
      </c>
      <c r="W470" s="23">
        <f>IF(IFERROR(TRIM(INDEX($A470:$P470,MATCH(Settings!$B$10,$A$1:$P$1,0))&amp;""),"")&lt;&gt;"",IFERROR(TRIM(INDEX($A470:$P470,MATCH(Settings!$B$10,$A$1:$P$1,0))&amp;""),""),IFERROR(TRIM(INDEX($A470:$P470,MATCH(Settings!$B$11,$A$1:$P$1,0))&amp;""),""))</f>
        <v/>
      </c>
      <c r="X470" s="23">
        <f>IFERROR(TRIM(INDEX($A470:$P470,MATCH(Settings!$B$11,$A$1:$P$1,0))&amp;""),"")</f>
        <v/>
      </c>
      <c r="Y470" s="23">
        <f>IFERROR(TRIM(INDEX($A470:$P470,MATCH(Settings!$B$12,$A$1:$P$1,0))&amp;""),"")</f>
        <v/>
      </c>
      <c r="Z470" s="23">
        <f>IFERROR(TRIM(INDEX($A470:$P470,MATCH(Settings!$B$15,$A$1:$P$1,0))&amp;""),"")</f>
        <v/>
      </c>
      <c r="AA470" s="24">
        <f>IFERROR(IF(TRIM(INDEX($A470:$P470,MATCH(Settings!$B$13,$A$1:$P$1,0))&amp;"")="","",VALUE(TRIM(INDEX($A470:$P470,MATCH(Settings!$B$13,$A$1:$P$1,0))&amp;""))),"")</f>
        <v/>
      </c>
      <c r="AB470" s="24">
        <f>IF(NOT(ISNUMBER($AA470)),"",IF(TRIM($R470&amp;"")="Yes",$AA470,0))</f>
        <v/>
      </c>
      <c r="AC470" s="25">
        <f>IF(OR(NOT(ISNUMBER($AB470)),NOT(ISNUMBER(Settings!$D$2))),"",$AB470*Settings!$D$2)</f>
        <v/>
      </c>
      <c r="AD470" s="23">
        <f>IF(AND($AE470="",IFERROR(TRIM(INDEX($A470:$P470,MATCH(Settings!$B$13,$A$1:$P$1,0))&amp;""),"")=""),"",IF((IF($AE470="","; no name or email","")&amp;IF(IFERROR(TRIM(INDEX($A470:$P470,MATCH(Settings!$B$13,$A$1:$P$1,0))&amp;""),"")="","; no hours",IF(NOT(ISNUMBER($AA470)),"; hours not a number",IF($AA470&lt;=0,"; hours zero or less",IF(AND(ISNUMBER(Settings!$D$3),$AA470&gt;Settings!$D$3),"; over "&amp;Settings!$D$3&amp;" hours",""))))&amp;IF(NOT(ISNUMBER($U470)),"; no date",IF($U470&gt;TODAY(),"; date in the future",""))&amp;IF(AND($AE470&lt;&gt;"",ISNUMBER($U470)),IF(COUNTIFS($AE$2:$AE$1001,$AE470,$U$2:$U$1001,$U470,$Y$2:$Y$1001,$Y470)&gt;1,"; possible duplicate",""),""))="","OK",MID(IF($AE470="","; no name or email","")&amp;IF(IFERROR(TRIM(INDEX($A470:$P470,MATCH(Settings!$B$13,$A$1:$P$1,0))&amp;""),"")="","; no hours",IF(NOT(ISNUMBER($AA470)),"; hours not a number",IF($AA470&lt;=0,"; hours zero or less",IF(AND(ISNUMBER(Settings!$D$3),$AA470&gt;Settings!$D$3),"; over "&amp;Settings!$D$3&amp;" hours",""))))&amp;IF(NOT(ISNUMBER($U470)),"; no date",IF($U470&gt;TODAY(),"; date in the future",""))&amp;IF(AND($AE470&lt;&gt;"",ISNUMBER($U470)),IF(COUNTIFS($AE$2:$AE$1001,$AE470,$U$2:$U$1001,$U470,$Y$2:$Y$1001,$Y470)&gt;1,"; possible duplicate",""),""),3,300)))</f>
        <v/>
      </c>
      <c r="AE470" s="26">
        <f>IF(IFERROR(TRIM(INDEX($A470:$P470,MATCH(Settings!$B$11,$A$1:$P$1,0))&amp;""),"")&lt;&gt;"",LOWER(IFERROR(TRIM(INDEX($A470:$P470,MATCH(Settings!$B$11,$A$1:$P$1,0))&amp;""),"")),LOWER(IFERROR(TRIM(INDEX($A470:$P470,MATCH(Settings!$B$10,$A$1:$P$1,0))&amp;""),"")))</f>
        <v/>
      </c>
      <c r="AF470" s="26">
        <f>IF($AE470="","",IF(COUNTIF($AE$2:$AE470,$AE470)=1,MAX($AF$1:$AF469)+1,""))</f>
        <v/>
      </c>
      <c r="AG470" s="26">
        <f>IF(OR($AE470="",NOT(ISNUMBER($V470))),"",IF(COUNTIFS($AE$2:$AE470,$AE470,$V$2:$V470,$V470)=1,1,0))</f>
        <v/>
      </c>
      <c r="AH470" s="26">
        <f>IF(ISNUMBER($U470),$U470,0)</f>
        <v/>
      </c>
    </row>
    <row r="471">
      <c r="R471" s="27" t="n"/>
      <c r="S471" s="27" t="n"/>
      <c r="U471" s="21">
        <f>IF(ISNUMBER(IFERROR(IF(TRIM(INDEX($A471:$P471,MATCH(Settings!$B$9,$A$1:$P$1,0))&amp;"")="","",IF(ISNUMBER(INDEX($A471:$P471,MATCH(Settings!$B$9,$A$1:$P$1,0))),INT(INDEX($A471:$P471,MATCH(Settings!$B$9,$A$1:$P$1,0))),DATE(VALUE(LEFT(INDEX($A471:$P471,MATCH(Settings!$B$9,$A$1:$P$1,0)),4)),VALUE(MID(INDEX($A471:$P471,MATCH(Settings!$B$9,$A$1:$P$1,0)),6,2)),VALUE(MID(INDEX($A471:$P471,MATCH(Settings!$B$9,$A$1:$P$1,0)),9,2))))),"")),IFERROR(IF(TRIM(INDEX($A471:$P471,MATCH(Settings!$B$9,$A$1:$P$1,0))&amp;"")="","",IF(ISNUMBER(INDEX($A471:$P471,MATCH(Settings!$B$9,$A$1:$P$1,0))),INT(INDEX($A471:$P471,MATCH(Settings!$B$9,$A$1:$P$1,0))),DATE(VALUE(LEFT(INDEX($A471:$P471,MATCH(Settings!$B$9,$A$1:$P$1,0)),4)),VALUE(MID(INDEX($A471:$P471,MATCH(Settings!$B$9,$A$1:$P$1,0)),6,2)),VALUE(MID(INDEX($A471:$P471,MATCH(Settings!$B$9,$A$1:$P$1,0)),9,2))))),""),IFERROR(INT(IFERROR(IF(ISNUMBER(INDEX($A471:$P471,MATCH(Settings!$B$8,$A$1:$P$1,0))),INDEX($A471:$P471,MATCH(Settings!$B$8,$A$1:$P$1,0)),DATE(VALUE(LEFT(IFERROR(TRIM(INDEX($A471:$P471,MATCH(Settings!$B$8,$A$1:$P$1,0))&amp;""),""),4)),VALUE(MID(IFERROR(TRIM(INDEX($A471:$P471,MATCH(Settings!$B$8,$A$1:$P$1,0))&amp;""),""),6,2)),VALUE(MID(IFERROR(TRIM(INDEX($A471:$P471,MATCH(Settings!$B$8,$A$1:$P$1,0))&amp;""),""),9,2)))+TIME(VALUE(MID(IFERROR(TRIM(INDEX($A471:$P471,MATCH(Settings!$B$8,$A$1:$P$1,0))&amp;""),""),12,2)),VALUE(MID(IFERROR(TRIM(INDEX($A471:$P471,MATCH(Settings!$B$8,$A$1:$P$1,0))&amp;""),""),15,2)),VALUE(MID(IFERROR(TRIM(INDEX($A471:$P471,MATCH(Settings!$B$8,$A$1:$P$1,0))&amp;""),""),18,2)))),"")),""))</f>
        <v/>
      </c>
      <c r="V471" s="22">
        <f>IF(ISNUMBER($U471),DATE(YEAR($U471),MONTH($U471),1),"")</f>
        <v/>
      </c>
      <c r="W471" s="23">
        <f>IF(IFERROR(TRIM(INDEX($A471:$P471,MATCH(Settings!$B$10,$A$1:$P$1,0))&amp;""),"")&lt;&gt;"",IFERROR(TRIM(INDEX($A471:$P471,MATCH(Settings!$B$10,$A$1:$P$1,0))&amp;""),""),IFERROR(TRIM(INDEX($A471:$P471,MATCH(Settings!$B$11,$A$1:$P$1,0))&amp;""),""))</f>
        <v/>
      </c>
      <c r="X471" s="23">
        <f>IFERROR(TRIM(INDEX($A471:$P471,MATCH(Settings!$B$11,$A$1:$P$1,0))&amp;""),"")</f>
        <v/>
      </c>
      <c r="Y471" s="23">
        <f>IFERROR(TRIM(INDEX($A471:$P471,MATCH(Settings!$B$12,$A$1:$P$1,0))&amp;""),"")</f>
        <v/>
      </c>
      <c r="Z471" s="23">
        <f>IFERROR(TRIM(INDEX($A471:$P471,MATCH(Settings!$B$15,$A$1:$P$1,0))&amp;""),"")</f>
        <v/>
      </c>
      <c r="AA471" s="24">
        <f>IFERROR(IF(TRIM(INDEX($A471:$P471,MATCH(Settings!$B$13,$A$1:$P$1,0))&amp;"")="","",VALUE(TRIM(INDEX($A471:$P471,MATCH(Settings!$B$13,$A$1:$P$1,0))&amp;""))),"")</f>
        <v/>
      </c>
      <c r="AB471" s="24">
        <f>IF(NOT(ISNUMBER($AA471)),"",IF(TRIM($R471&amp;"")="Yes",$AA471,0))</f>
        <v/>
      </c>
      <c r="AC471" s="25">
        <f>IF(OR(NOT(ISNUMBER($AB471)),NOT(ISNUMBER(Settings!$D$2))),"",$AB471*Settings!$D$2)</f>
        <v/>
      </c>
      <c r="AD471" s="23">
        <f>IF(AND($AE471="",IFERROR(TRIM(INDEX($A471:$P471,MATCH(Settings!$B$13,$A$1:$P$1,0))&amp;""),"")=""),"",IF((IF($AE471="","; no name or email","")&amp;IF(IFERROR(TRIM(INDEX($A471:$P471,MATCH(Settings!$B$13,$A$1:$P$1,0))&amp;""),"")="","; no hours",IF(NOT(ISNUMBER($AA471)),"; hours not a number",IF($AA471&lt;=0,"; hours zero or less",IF(AND(ISNUMBER(Settings!$D$3),$AA471&gt;Settings!$D$3),"; over "&amp;Settings!$D$3&amp;" hours",""))))&amp;IF(NOT(ISNUMBER($U471)),"; no date",IF($U471&gt;TODAY(),"; date in the future",""))&amp;IF(AND($AE471&lt;&gt;"",ISNUMBER($U471)),IF(COUNTIFS($AE$2:$AE$1001,$AE471,$U$2:$U$1001,$U471,$Y$2:$Y$1001,$Y471)&gt;1,"; possible duplicate",""),""))="","OK",MID(IF($AE471="","; no name or email","")&amp;IF(IFERROR(TRIM(INDEX($A471:$P471,MATCH(Settings!$B$13,$A$1:$P$1,0))&amp;""),"")="","; no hours",IF(NOT(ISNUMBER($AA471)),"; hours not a number",IF($AA471&lt;=0,"; hours zero or less",IF(AND(ISNUMBER(Settings!$D$3),$AA471&gt;Settings!$D$3),"; over "&amp;Settings!$D$3&amp;" hours",""))))&amp;IF(NOT(ISNUMBER($U471)),"; no date",IF($U471&gt;TODAY(),"; date in the future",""))&amp;IF(AND($AE471&lt;&gt;"",ISNUMBER($U471)),IF(COUNTIFS($AE$2:$AE$1001,$AE471,$U$2:$U$1001,$U471,$Y$2:$Y$1001,$Y471)&gt;1,"; possible duplicate",""),""),3,300)))</f>
        <v/>
      </c>
      <c r="AE471" s="26">
        <f>IF(IFERROR(TRIM(INDEX($A471:$P471,MATCH(Settings!$B$11,$A$1:$P$1,0))&amp;""),"")&lt;&gt;"",LOWER(IFERROR(TRIM(INDEX($A471:$P471,MATCH(Settings!$B$11,$A$1:$P$1,0))&amp;""),"")),LOWER(IFERROR(TRIM(INDEX($A471:$P471,MATCH(Settings!$B$10,$A$1:$P$1,0))&amp;""),"")))</f>
        <v/>
      </c>
      <c r="AF471" s="26">
        <f>IF($AE471="","",IF(COUNTIF($AE$2:$AE471,$AE471)=1,MAX($AF$1:$AF470)+1,""))</f>
        <v/>
      </c>
      <c r="AG471" s="26">
        <f>IF(OR($AE471="",NOT(ISNUMBER($V471))),"",IF(COUNTIFS($AE$2:$AE471,$AE471,$V$2:$V471,$V471)=1,1,0))</f>
        <v/>
      </c>
      <c r="AH471" s="26">
        <f>IF(ISNUMBER($U471),$U471,0)</f>
        <v/>
      </c>
    </row>
    <row r="472">
      <c r="R472" s="27" t="n"/>
      <c r="S472" s="27" t="n"/>
      <c r="U472" s="21">
        <f>IF(ISNUMBER(IFERROR(IF(TRIM(INDEX($A472:$P472,MATCH(Settings!$B$9,$A$1:$P$1,0))&amp;"")="","",IF(ISNUMBER(INDEX($A472:$P472,MATCH(Settings!$B$9,$A$1:$P$1,0))),INT(INDEX($A472:$P472,MATCH(Settings!$B$9,$A$1:$P$1,0))),DATE(VALUE(LEFT(INDEX($A472:$P472,MATCH(Settings!$B$9,$A$1:$P$1,0)),4)),VALUE(MID(INDEX($A472:$P472,MATCH(Settings!$B$9,$A$1:$P$1,0)),6,2)),VALUE(MID(INDEX($A472:$P472,MATCH(Settings!$B$9,$A$1:$P$1,0)),9,2))))),"")),IFERROR(IF(TRIM(INDEX($A472:$P472,MATCH(Settings!$B$9,$A$1:$P$1,0))&amp;"")="","",IF(ISNUMBER(INDEX($A472:$P472,MATCH(Settings!$B$9,$A$1:$P$1,0))),INT(INDEX($A472:$P472,MATCH(Settings!$B$9,$A$1:$P$1,0))),DATE(VALUE(LEFT(INDEX($A472:$P472,MATCH(Settings!$B$9,$A$1:$P$1,0)),4)),VALUE(MID(INDEX($A472:$P472,MATCH(Settings!$B$9,$A$1:$P$1,0)),6,2)),VALUE(MID(INDEX($A472:$P472,MATCH(Settings!$B$9,$A$1:$P$1,0)),9,2))))),""),IFERROR(INT(IFERROR(IF(ISNUMBER(INDEX($A472:$P472,MATCH(Settings!$B$8,$A$1:$P$1,0))),INDEX($A472:$P472,MATCH(Settings!$B$8,$A$1:$P$1,0)),DATE(VALUE(LEFT(IFERROR(TRIM(INDEX($A472:$P472,MATCH(Settings!$B$8,$A$1:$P$1,0))&amp;""),""),4)),VALUE(MID(IFERROR(TRIM(INDEX($A472:$P472,MATCH(Settings!$B$8,$A$1:$P$1,0))&amp;""),""),6,2)),VALUE(MID(IFERROR(TRIM(INDEX($A472:$P472,MATCH(Settings!$B$8,$A$1:$P$1,0))&amp;""),""),9,2)))+TIME(VALUE(MID(IFERROR(TRIM(INDEX($A472:$P472,MATCH(Settings!$B$8,$A$1:$P$1,0))&amp;""),""),12,2)),VALUE(MID(IFERROR(TRIM(INDEX($A472:$P472,MATCH(Settings!$B$8,$A$1:$P$1,0))&amp;""),""),15,2)),VALUE(MID(IFERROR(TRIM(INDEX($A472:$P472,MATCH(Settings!$B$8,$A$1:$P$1,0))&amp;""),""),18,2)))),"")),""))</f>
        <v/>
      </c>
      <c r="V472" s="22">
        <f>IF(ISNUMBER($U472),DATE(YEAR($U472),MONTH($U472),1),"")</f>
        <v/>
      </c>
      <c r="W472" s="23">
        <f>IF(IFERROR(TRIM(INDEX($A472:$P472,MATCH(Settings!$B$10,$A$1:$P$1,0))&amp;""),"")&lt;&gt;"",IFERROR(TRIM(INDEX($A472:$P472,MATCH(Settings!$B$10,$A$1:$P$1,0))&amp;""),""),IFERROR(TRIM(INDEX($A472:$P472,MATCH(Settings!$B$11,$A$1:$P$1,0))&amp;""),""))</f>
        <v/>
      </c>
      <c r="X472" s="23">
        <f>IFERROR(TRIM(INDEX($A472:$P472,MATCH(Settings!$B$11,$A$1:$P$1,0))&amp;""),"")</f>
        <v/>
      </c>
      <c r="Y472" s="23">
        <f>IFERROR(TRIM(INDEX($A472:$P472,MATCH(Settings!$B$12,$A$1:$P$1,0))&amp;""),"")</f>
        <v/>
      </c>
      <c r="Z472" s="23">
        <f>IFERROR(TRIM(INDEX($A472:$P472,MATCH(Settings!$B$15,$A$1:$P$1,0))&amp;""),"")</f>
        <v/>
      </c>
      <c r="AA472" s="24">
        <f>IFERROR(IF(TRIM(INDEX($A472:$P472,MATCH(Settings!$B$13,$A$1:$P$1,0))&amp;"")="","",VALUE(TRIM(INDEX($A472:$P472,MATCH(Settings!$B$13,$A$1:$P$1,0))&amp;""))),"")</f>
        <v/>
      </c>
      <c r="AB472" s="24">
        <f>IF(NOT(ISNUMBER($AA472)),"",IF(TRIM($R472&amp;"")="Yes",$AA472,0))</f>
        <v/>
      </c>
      <c r="AC472" s="25">
        <f>IF(OR(NOT(ISNUMBER($AB472)),NOT(ISNUMBER(Settings!$D$2))),"",$AB472*Settings!$D$2)</f>
        <v/>
      </c>
      <c r="AD472" s="23">
        <f>IF(AND($AE472="",IFERROR(TRIM(INDEX($A472:$P472,MATCH(Settings!$B$13,$A$1:$P$1,0))&amp;""),"")=""),"",IF((IF($AE472="","; no name or email","")&amp;IF(IFERROR(TRIM(INDEX($A472:$P472,MATCH(Settings!$B$13,$A$1:$P$1,0))&amp;""),"")="","; no hours",IF(NOT(ISNUMBER($AA472)),"; hours not a number",IF($AA472&lt;=0,"; hours zero or less",IF(AND(ISNUMBER(Settings!$D$3),$AA472&gt;Settings!$D$3),"; over "&amp;Settings!$D$3&amp;" hours",""))))&amp;IF(NOT(ISNUMBER($U472)),"; no date",IF($U472&gt;TODAY(),"; date in the future",""))&amp;IF(AND($AE472&lt;&gt;"",ISNUMBER($U472)),IF(COUNTIFS($AE$2:$AE$1001,$AE472,$U$2:$U$1001,$U472,$Y$2:$Y$1001,$Y472)&gt;1,"; possible duplicate",""),""))="","OK",MID(IF($AE472="","; no name or email","")&amp;IF(IFERROR(TRIM(INDEX($A472:$P472,MATCH(Settings!$B$13,$A$1:$P$1,0))&amp;""),"")="","; no hours",IF(NOT(ISNUMBER($AA472)),"; hours not a number",IF($AA472&lt;=0,"; hours zero or less",IF(AND(ISNUMBER(Settings!$D$3),$AA472&gt;Settings!$D$3),"; over "&amp;Settings!$D$3&amp;" hours",""))))&amp;IF(NOT(ISNUMBER($U472)),"; no date",IF($U472&gt;TODAY(),"; date in the future",""))&amp;IF(AND($AE472&lt;&gt;"",ISNUMBER($U472)),IF(COUNTIFS($AE$2:$AE$1001,$AE472,$U$2:$U$1001,$U472,$Y$2:$Y$1001,$Y472)&gt;1,"; possible duplicate",""),""),3,300)))</f>
        <v/>
      </c>
      <c r="AE472" s="26">
        <f>IF(IFERROR(TRIM(INDEX($A472:$P472,MATCH(Settings!$B$11,$A$1:$P$1,0))&amp;""),"")&lt;&gt;"",LOWER(IFERROR(TRIM(INDEX($A472:$P472,MATCH(Settings!$B$11,$A$1:$P$1,0))&amp;""),"")),LOWER(IFERROR(TRIM(INDEX($A472:$P472,MATCH(Settings!$B$10,$A$1:$P$1,0))&amp;""),"")))</f>
        <v/>
      </c>
      <c r="AF472" s="26">
        <f>IF($AE472="","",IF(COUNTIF($AE$2:$AE472,$AE472)=1,MAX($AF$1:$AF471)+1,""))</f>
        <v/>
      </c>
      <c r="AG472" s="26">
        <f>IF(OR($AE472="",NOT(ISNUMBER($V472))),"",IF(COUNTIFS($AE$2:$AE472,$AE472,$V$2:$V472,$V472)=1,1,0))</f>
        <v/>
      </c>
      <c r="AH472" s="26">
        <f>IF(ISNUMBER($U472),$U472,0)</f>
        <v/>
      </c>
    </row>
    <row r="473">
      <c r="R473" s="27" t="n"/>
      <c r="S473" s="27" t="n"/>
      <c r="U473" s="21">
        <f>IF(ISNUMBER(IFERROR(IF(TRIM(INDEX($A473:$P473,MATCH(Settings!$B$9,$A$1:$P$1,0))&amp;"")="","",IF(ISNUMBER(INDEX($A473:$P473,MATCH(Settings!$B$9,$A$1:$P$1,0))),INT(INDEX($A473:$P473,MATCH(Settings!$B$9,$A$1:$P$1,0))),DATE(VALUE(LEFT(INDEX($A473:$P473,MATCH(Settings!$B$9,$A$1:$P$1,0)),4)),VALUE(MID(INDEX($A473:$P473,MATCH(Settings!$B$9,$A$1:$P$1,0)),6,2)),VALUE(MID(INDEX($A473:$P473,MATCH(Settings!$B$9,$A$1:$P$1,0)),9,2))))),"")),IFERROR(IF(TRIM(INDEX($A473:$P473,MATCH(Settings!$B$9,$A$1:$P$1,0))&amp;"")="","",IF(ISNUMBER(INDEX($A473:$P473,MATCH(Settings!$B$9,$A$1:$P$1,0))),INT(INDEX($A473:$P473,MATCH(Settings!$B$9,$A$1:$P$1,0))),DATE(VALUE(LEFT(INDEX($A473:$P473,MATCH(Settings!$B$9,$A$1:$P$1,0)),4)),VALUE(MID(INDEX($A473:$P473,MATCH(Settings!$B$9,$A$1:$P$1,0)),6,2)),VALUE(MID(INDEX($A473:$P473,MATCH(Settings!$B$9,$A$1:$P$1,0)),9,2))))),""),IFERROR(INT(IFERROR(IF(ISNUMBER(INDEX($A473:$P473,MATCH(Settings!$B$8,$A$1:$P$1,0))),INDEX($A473:$P473,MATCH(Settings!$B$8,$A$1:$P$1,0)),DATE(VALUE(LEFT(IFERROR(TRIM(INDEX($A473:$P473,MATCH(Settings!$B$8,$A$1:$P$1,0))&amp;""),""),4)),VALUE(MID(IFERROR(TRIM(INDEX($A473:$P473,MATCH(Settings!$B$8,$A$1:$P$1,0))&amp;""),""),6,2)),VALUE(MID(IFERROR(TRIM(INDEX($A473:$P473,MATCH(Settings!$B$8,$A$1:$P$1,0))&amp;""),""),9,2)))+TIME(VALUE(MID(IFERROR(TRIM(INDEX($A473:$P473,MATCH(Settings!$B$8,$A$1:$P$1,0))&amp;""),""),12,2)),VALUE(MID(IFERROR(TRIM(INDEX($A473:$P473,MATCH(Settings!$B$8,$A$1:$P$1,0))&amp;""),""),15,2)),VALUE(MID(IFERROR(TRIM(INDEX($A473:$P473,MATCH(Settings!$B$8,$A$1:$P$1,0))&amp;""),""),18,2)))),"")),""))</f>
        <v/>
      </c>
      <c r="V473" s="22">
        <f>IF(ISNUMBER($U473),DATE(YEAR($U473),MONTH($U473),1),"")</f>
        <v/>
      </c>
      <c r="W473" s="23">
        <f>IF(IFERROR(TRIM(INDEX($A473:$P473,MATCH(Settings!$B$10,$A$1:$P$1,0))&amp;""),"")&lt;&gt;"",IFERROR(TRIM(INDEX($A473:$P473,MATCH(Settings!$B$10,$A$1:$P$1,0))&amp;""),""),IFERROR(TRIM(INDEX($A473:$P473,MATCH(Settings!$B$11,$A$1:$P$1,0))&amp;""),""))</f>
        <v/>
      </c>
      <c r="X473" s="23">
        <f>IFERROR(TRIM(INDEX($A473:$P473,MATCH(Settings!$B$11,$A$1:$P$1,0))&amp;""),"")</f>
        <v/>
      </c>
      <c r="Y473" s="23">
        <f>IFERROR(TRIM(INDEX($A473:$P473,MATCH(Settings!$B$12,$A$1:$P$1,0))&amp;""),"")</f>
        <v/>
      </c>
      <c r="Z473" s="23">
        <f>IFERROR(TRIM(INDEX($A473:$P473,MATCH(Settings!$B$15,$A$1:$P$1,0))&amp;""),"")</f>
        <v/>
      </c>
      <c r="AA473" s="24">
        <f>IFERROR(IF(TRIM(INDEX($A473:$P473,MATCH(Settings!$B$13,$A$1:$P$1,0))&amp;"")="","",VALUE(TRIM(INDEX($A473:$P473,MATCH(Settings!$B$13,$A$1:$P$1,0))&amp;""))),"")</f>
        <v/>
      </c>
      <c r="AB473" s="24">
        <f>IF(NOT(ISNUMBER($AA473)),"",IF(TRIM($R473&amp;"")="Yes",$AA473,0))</f>
        <v/>
      </c>
      <c r="AC473" s="25">
        <f>IF(OR(NOT(ISNUMBER($AB473)),NOT(ISNUMBER(Settings!$D$2))),"",$AB473*Settings!$D$2)</f>
        <v/>
      </c>
      <c r="AD473" s="23">
        <f>IF(AND($AE473="",IFERROR(TRIM(INDEX($A473:$P473,MATCH(Settings!$B$13,$A$1:$P$1,0))&amp;""),"")=""),"",IF((IF($AE473="","; no name or email","")&amp;IF(IFERROR(TRIM(INDEX($A473:$P473,MATCH(Settings!$B$13,$A$1:$P$1,0))&amp;""),"")="","; no hours",IF(NOT(ISNUMBER($AA473)),"; hours not a number",IF($AA473&lt;=0,"; hours zero or less",IF(AND(ISNUMBER(Settings!$D$3),$AA473&gt;Settings!$D$3),"; over "&amp;Settings!$D$3&amp;" hours",""))))&amp;IF(NOT(ISNUMBER($U473)),"; no date",IF($U473&gt;TODAY(),"; date in the future",""))&amp;IF(AND($AE473&lt;&gt;"",ISNUMBER($U473)),IF(COUNTIFS($AE$2:$AE$1001,$AE473,$U$2:$U$1001,$U473,$Y$2:$Y$1001,$Y473)&gt;1,"; possible duplicate",""),""))="","OK",MID(IF($AE473="","; no name or email","")&amp;IF(IFERROR(TRIM(INDEX($A473:$P473,MATCH(Settings!$B$13,$A$1:$P$1,0))&amp;""),"")="","; no hours",IF(NOT(ISNUMBER($AA473)),"; hours not a number",IF($AA473&lt;=0,"; hours zero or less",IF(AND(ISNUMBER(Settings!$D$3),$AA473&gt;Settings!$D$3),"; over "&amp;Settings!$D$3&amp;" hours",""))))&amp;IF(NOT(ISNUMBER($U473)),"; no date",IF($U473&gt;TODAY(),"; date in the future",""))&amp;IF(AND($AE473&lt;&gt;"",ISNUMBER($U473)),IF(COUNTIFS($AE$2:$AE$1001,$AE473,$U$2:$U$1001,$U473,$Y$2:$Y$1001,$Y473)&gt;1,"; possible duplicate",""),""),3,300)))</f>
        <v/>
      </c>
      <c r="AE473" s="26">
        <f>IF(IFERROR(TRIM(INDEX($A473:$P473,MATCH(Settings!$B$11,$A$1:$P$1,0))&amp;""),"")&lt;&gt;"",LOWER(IFERROR(TRIM(INDEX($A473:$P473,MATCH(Settings!$B$11,$A$1:$P$1,0))&amp;""),"")),LOWER(IFERROR(TRIM(INDEX($A473:$P473,MATCH(Settings!$B$10,$A$1:$P$1,0))&amp;""),"")))</f>
        <v/>
      </c>
      <c r="AF473" s="26">
        <f>IF($AE473="","",IF(COUNTIF($AE$2:$AE473,$AE473)=1,MAX($AF$1:$AF472)+1,""))</f>
        <v/>
      </c>
      <c r="AG473" s="26">
        <f>IF(OR($AE473="",NOT(ISNUMBER($V473))),"",IF(COUNTIFS($AE$2:$AE473,$AE473,$V$2:$V473,$V473)=1,1,0))</f>
        <v/>
      </c>
      <c r="AH473" s="26">
        <f>IF(ISNUMBER($U473),$U473,0)</f>
        <v/>
      </c>
    </row>
    <row r="474">
      <c r="R474" s="27" t="n"/>
      <c r="S474" s="27" t="n"/>
      <c r="U474" s="21">
        <f>IF(ISNUMBER(IFERROR(IF(TRIM(INDEX($A474:$P474,MATCH(Settings!$B$9,$A$1:$P$1,0))&amp;"")="","",IF(ISNUMBER(INDEX($A474:$P474,MATCH(Settings!$B$9,$A$1:$P$1,0))),INT(INDEX($A474:$P474,MATCH(Settings!$B$9,$A$1:$P$1,0))),DATE(VALUE(LEFT(INDEX($A474:$P474,MATCH(Settings!$B$9,$A$1:$P$1,0)),4)),VALUE(MID(INDEX($A474:$P474,MATCH(Settings!$B$9,$A$1:$P$1,0)),6,2)),VALUE(MID(INDEX($A474:$P474,MATCH(Settings!$B$9,$A$1:$P$1,0)),9,2))))),"")),IFERROR(IF(TRIM(INDEX($A474:$P474,MATCH(Settings!$B$9,$A$1:$P$1,0))&amp;"")="","",IF(ISNUMBER(INDEX($A474:$P474,MATCH(Settings!$B$9,$A$1:$P$1,0))),INT(INDEX($A474:$P474,MATCH(Settings!$B$9,$A$1:$P$1,0))),DATE(VALUE(LEFT(INDEX($A474:$P474,MATCH(Settings!$B$9,$A$1:$P$1,0)),4)),VALUE(MID(INDEX($A474:$P474,MATCH(Settings!$B$9,$A$1:$P$1,0)),6,2)),VALUE(MID(INDEX($A474:$P474,MATCH(Settings!$B$9,$A$1:$P$1,0)),9,2))))),""),IFERROR(INT(IFERROR(IF(ISNUMBER(INDEX($A474:$P474,MATCH(Settings!$B$8,$A$1:$P$1,0))),INDEX($A474:$P474,MATCH(Settings!$B$8,$A$1:$P$1,0)),DATE(VALUE(LEFT(IFERROR(TRIM(INDEX($A474:$P474,MATCH(Settings!$B$8,$A$1:$P$1,0))&amp;""),""),4)),VALUE(MID(IFERROR(TRIM(INDEX($A474:$P474,MATCH(Settings!$B$8,$A$1:$P$1,0))&amp;""),""),6,2)),VALUE(MID(IFERROR(TRIM(INDEX($A474:$P474,MATCH(Settings!$B$8,$A$1:$P$1,0))&amp;""),""),9,2)))+TIME(VALUE(MID(IFERROR(TRIM(INDEX($A474:$P474,MATCH(Settings!$B$8,$A$1:$P$1,0))&amp;""),""),12,2)),VALUE(MID(IFERROR(TRIM(INDEX($A474:$P474,MATCH(Settings!$B$8,$A$1:$P$1,0))&amp;""),""),15,2)),VALUE(MID(IFERROR(TRIM(INDEX($A474:$P474,MATCH(Settings!$B$8,$A$1:$P$1,0))&amp;""),""),18,2)))),"")),""))</f>
        <v/>
      </c>
      <c r="V474" s="22">
        <f>IF(ISNUMBER($U474),DATE(YEAR($U474),MONTH($U474),1),"")</f>
        <v/>
      </c>
      <c r="W474" s="23">
        <f>IF(IFERROR(TRIM(INDEX($A474:$P474,MATCH(Settings!$B$10,$A$1:$P$1,0))&amp;""),"")&lt;&gt;"",IFERROR(TRIM(INDEX($A474:$P474,MATCH(Settings!$B$10,$A$1:$P$1,0))&amp;""),""),IFERROR(TRIM(INDEX($A474:$P474,MATCH(Settings!$B$11,$A$1:$P$1,0))&amp;""),""))</f>
        <v/>
      </c>
      <c r="X474" s="23">
        <f>IFERROR(TRIM(INDEX($A474:$P474,MATCH(Settings!$B$11,$A$1:$P$1,0))&amp;""),"")</f>
        <v/>
      </c>
      <c r="Y474" s="23">
        <f>IFERROR(TRIM(INDEX($A474:$P474,MATCH(Settings!$B$12,$A$1:$P$1,0))&amp;""),"")</f>
        <v/>
      </c>
      <c r="Z474" s="23">
        <f>IFERROR(TRIM(INDEX($A474:$P474,MATCH(Settings!$B$15,$A$1:$P$1,0))&amp;""),"")</f>
        <v/>
      </c>
      <c r="AA474" s="24">
        <f>IFERROR(IF(TRIM(INDEX($A474:$P474,MATCH(Settings!$B$13,$A$1:$P$1,0))&amp;"")="","",VALUE(TRIM(INDEX($A474:$P474,MATCH(Settings!$B$13,$A$1:$P$1,0))&amp;""))),"")</f>
        <v/>
      </c>
      <c r="AB474" s="24">
        <f>IF(NOT(ISNUMBER($AA474)),"",IF(TRIM($R474&amp;"")="Yes",$AA474,0))</f>
        <v/>
      </c>
      <c r="AC474" s="25">
        <f>IF(OR(NOT(ISNUMBER($AB474)),NOT(ISNUMBER(Settings!$D$2))),"",$AB474*Settings!$D$2)</f>
        <v/>
      </c>
      <c r="AD474" s="23">
        <f>IF(AND($AE474="",IFERROR(TRIM(INDEX($A474:$P474,MATCH(Settings!$B$13,$A$1:$P$1,0))&amp;""),"")=""),"",IF((IF($AE474="","; no name or email","")&amp;IF(IFERROR(TRIM(INDEX($A474:$P474,MATCH(Settings!$B$13,$A$1:$P$1,0))&amp;""),"")="","; no hours",IF(NOT(ISNUMBER($AA474)),"; hours not a number",IF($AA474&lt;=0,"; hours zero or less",IF(AND(ISNUMBER(Settings!$D$3),$AA474&gt;Settings!$D$3),"; over "&amp;Settings!$D$3&amp;" hours",""))))&amp;IF(NOT(ISNUMBER($U474)),"; no date",IF($U474&gt;TODAY(),"; date in the future",""))&amp;IF(AND($AE474&lt;&gt;"",ISNUMBER($U474)),IF(COUNTIFS($AE$2:$AE$1001,$AE474,$U$2:$U$1001,$U474,$Y$2:$Y$1001,$Y474)&gt;1,"; possible duplicate",""),""))="","OK",MID(IF($AE474="","; no name or email","")&amp;IF(IFERROR(TRIM(INDEX($A474:$P474,MATCH(Settings!$B$13,$A$1:$P$1,0))&amp;""),"")="","; no hours",IF(NOT(ISNUMBER($AA474)),"; hours not a number",IF($AA474&lt;=0,"; hours zero or less",IF(AND(ISNUMBER(Settings!$D$3),$AA474&gt;Settings!$D$3),"; over "&amp;Settings!$D$3&amp;" hours",""))))&amp;IF(NOT(ISNUMBER($U474)),"; no date",IF($U474&gt;TODAY(),"; date in the future",""))&amp;IF(AND($AE474&lt;&gt;"",ISNUMBER($U474)),IF(COUNTIFS($AE$2:$AE$1001,$AE474,$U$2:$U$1001,$U474,$Y$2:$Y$1001,$Y474)&gt;1,"; possible duplicate",""),""),3,300)))</f>
        <v/>
      </c>
      <c r="AE474" s="26">
        <f>IF(IFERROR(TRIM(INDEX($A474:$P474,MATCH(Settings!$B$11,$A$1:$P$1,0))&amp;""),"")&lt;&gt;"",LOWER(IFERROR(TRIM(INDEX($A474:$P474,MATCH(Settings!$B$11,$A$1:$P$1,0))&amp;""),"")),LOWER(IFERROR(TRIM(INDEX($A474:$P474,MATCH(Settings!$B$10,$A$1:$P$1,0))&amp;""),"")))</f>
        <v/>
      </c>
      <c r="AF474" s="26">
        <f>IF($AE474="","",IF(COUNTIF($AE$2:$AE474,$AE474)=1,MAX($AF$1:$AF473)+1,""))</f>
        <v/>
      </c>
      <c r="AG474" s="26">
        <f>IF(OR($AE474="",NOT(ISNUMBER($V474))),"",IF(COUNTIFS($AE$2:$AE474,$AE474,$V$2:$V474,$V474)=1,1,0))</f>
        <v/>
      </c>
      <c r="AH474" s="26">
        <f>IF(ISNUMBER($U474),$U474,0)</f>
        <v/>
      </c>
    </row>
    <row r="475">
      <c r="R475" s="27" t="n"/>
      <c r="S475" s="27" t="n"/>
      <c r="U475" s="21">
        <f>IF(ISNUMBER(IFERROR(IF(TRIM(INDEX($A475:$P475,MATCH(Settings!$B$9,$A$1:$P$1,0))&amp;"")="","",IF(ISNUMBER(INDEX($A475:$P475,MATCH(Settings!$B$9,$A$1:$P$1,0))),INT(INDEX($A475:$P475,MATCH(Settings!$B$9,$A$1:$P$1,0))),DATE(VALUE(LEFT(INDEX($A475:$P475,MATCH(Settings!$B$9,$A$1:$P$1,0)),4)),VALUE(MID(INDEX($A475:$P475,MATCH(Settings!$B$9,$A$1:$P$1,0)),6,2)),VALUE(MID(INDEX($A475:$P475,MATCH(Settings!$B$9,$A$1:$P$1,0)),9,2))))),"")),IFERROR(IF(TRIM(INDEX($A475:$P475,MATCH(Settings!$B$9,$A$1:$P$1,0))&amp;"")="","",IF(ISNUMBER(INDEX($A475:$P475,MATCH(Settings!$B$9,$A$1:$P$1,0))),INT(INDEX($A475:$P475,MATCH(Settings!$B$9,$A$1:$P$1,0))),DATE(VALUE(LEFT(INDEX($A475:$P475,MATCH(Settings!$B$9,$A$1:$P$1,0)),4)),VALUE(MID(INDEX($A475:$P475,MATCH(Settings!$B$9,$A$1:$P$1,0)),6,2)),VALUE(MID(INDEX($A475:$P475,MATCH(Settings!$B$9,$A$1:$P$1,0)),9,2))))),""),IFERROR(INT(IFERROR(IF(ISNUMBER(INDEX($A475:$P475,MATCH(Settings!$B$8,$A$1:$P$1,0))),INDEX($A475:$P475,MATCH(Settings!$B$8,$A$1:$P$1,0)),DATE(VALUE(LEFT(IFERROR(TRIM(INDEX($A475:$P475,MATCH(Settings!$B$8,$A$1:$P$1,0))&amp;""),""),4)),VALUE(MID(IFERROR(TRIM(INDEX($A475:$P475,MATCH(Settings!$B$8,$A$1:$P$1,0))&amp;""),""),6,2)),VALUE(MID(IFERROR(TRIM(INDEX($A475:$P475,MATCH(Settings!$B$8,$A$1:$P$1,0))&amp;""),""),9,2)))+TIME(VALUE(MID(IFERROR(TRIM(INDEX($A475:$P475,MATCH(Settings!$B$8,$A$1:$P$1,0))&amp;""),""),12,2)),VALUE(MID(IFERROR(TRIM(INDEX($A475:$P475,MATCH(Settings!$B$8,$A$1:$P$1,0))&amp;""),""),15,2)),VALUE(MID(IFERROR(TRIM(INDEX($A475:$P475,MATCH(Settings!$B$8,$A$1:$P$1,0))&amp;""),""),18,2)))),"")),""))</f>
        <v/>
      </c>
      <c r="V475" s="22">
        <f>IF(ISNUMBER($U475),DATE(YEAR($U475),MONTH($U475),1),"")</f>
        <v/>
      </c>
      <c r="W475" s="23">
        <f>IF(IFERROR(TRIM(INDEX($A475:$P475,MATCH(Settings!$B$10,$A$1:$P$1,0))&amp;""),"")&lt;&gt;"",IFERROR(TRIM(INDEX($A475:$P475,MATCH(Settings!$B$10,$A$1:$P$1,0))&amp;""),""),IFERROR(TRIM(INDEX($A475:$P475,MATCH(Settings!$B$11,$A$1:$P$1,0))&amp;""),""))</f>
        <v/>
      </c>
      <c r="X475" s="23">
        <f>IFERROR(TRIM(INDEX($A475:$P475,MATCH(Settings!$B$11,$A$1:$P$1,0))&amp;""),"")</f>
        <v/>
      </c>
      <c r="Y475" s="23">
        <f>IFERROR(TRIM(INDEX($A475:$P475,MATCH(Settings!$B$12,$A$1:$P$1,0))&amp;""),"")</f>
        <v/>
      </c>
      <c r="Z475" s="23">
        <f>IFERROR(TRIM(INDEX($A475:$P475,MATCH(Settings!$B$15,$A$1:$P$1,0))&amp;""),"")</f>
        <v/>
      </c>
      <c r="AA475" s="24">
        <f>IFERROR(IF(TRIM(INDEX($A475:$P475,MATCH(Settings!$B$13,$A$1:$P$1,0))&amp;"")="","",VALUE(TRIM(INDEX($A475:$P475,MATCH(Settings!$B$13,$A$1:$P$1,0))&amp;""))),"")</f>
        <v/>
      </c>
      <c r="AB475" s="24">
        <f>IF(NOT(ISNUMBER($AA475)),"",IF(TRIM($R475&amp;"")="Yes",$AA475,0))</f>
        <v/>
      </c>
      <c r="AC475" s="25">
        <f>IF(OR(NOT(ISNUMBER($AB475)),NOT(ISNUMBER(Settings!$D$2))),"",$AB475*Settings!$D$2)</f>
        <v/>
      </c>
      <c r="AD475" s="23">
        <f>IF(AND($AE475="",IFERROR(TRIM(INDEX($A475:$P475,MATCH(Settings!$B$13,$A$1:$P$1,0))&amp;""),"")=""),"",IF((IF($AE475="","; no name or email","")&amp;IF(IFERROR(TRIM(INDEX($A475:$P475,MATCH(Settings!$B$13,$A$1:$P$1,0))&amp;""),"")="","; no hours",IF(NOT(ISNUMBER($AA475)),"; hours not a number",IF($AA475&lt;=0,"; hours zero or less",IF(AND(ISNUMBER(Settings!$D$3),$AA475&gt;Settings!$D$3),"; over "&amp;Settings!$D$3&amp;" hours",""))))&amp;IF(NOT(ISNUMBER($U475)),"; no date",IF($U475&gt;TODAY(),"; date in the future",""))&amp;IF(AND($AE475&lt;&gt;"",ISNUMBER($U475)),IF(COUNTIFS($AE$2:$AE$1001,$AE475,$U$2:$U$1001,$U475,$Y$2:$Y$1001,$Y475)&gt;1,"; possible duplicate",""),""))="","OK",MID(IF($AE475="","; no name or email","")&amp;IF(IFERROR(TRIM(INDEX($A475:$P475,MATCH(Settings!$B$13,$A$1:$P$1,0))&amp;""),"")="","; no hours",IF(NOT(ISNUMBER($AA475)),"; hours not a number",IF($AA475&lt;=0,"; hours zero or less",IF(AND(ISNUMBER(Settings!$D$3),$AA475&gt;Settings!$D$3),"; over "&amp;Settings!$D$3&amp;" hours",""))))&amp;IF(NOT(ISNUMBER($U475)),"; no date",IF($U475&gt;TODAY(),"; date in the future",""))&amp;IF(AND($AE475&lt;&gt;"",ISNUMBER($U475)),IF(COUNTIFS($AE$2:$AE$1001,$AE475,$U$2:$U$1001,$U475,$Y$2:$Y$1001,$Y475)&gt;1,"; possible duplicate",""),""),3,300)))</f>
        <v/>
      </c>
      <c r="AE475" s="26">
        <f>IF(IFERROR(TRIM(INDEX($A475:$P475,MATCH(Settings!$B$11,$A$1:$P$1,0))&amp;""),"")&lt;&gt;"",LOWER(IFERROR(TRIM(INDEX($A475:$P475,MATCH(Settings!$B$11,$A$1:$P$1,0))&amp;""),"")),LOWER(IFERROR(TRIM(INDEX($A475:$P475,MATCH(Settings!$B$10,$A$1:$P$1,0))&amp;""),"")))</f>
        <v/>
      </c>
      <c r="AF475" s="26">
        <f>IF($AE475="","",IF(COUNTIF($AE$2:$AE475,$AE475)=1,MAX($AF$1:$AF474)+1,""))</f>
        <v/>
      </c>
      <c r="AG475" s="26">
        <f>IF(OR($AE475="",NOT(ISNUMBER($V475))),"",IF(COUNTIFS($AE$2:$AE475,$AE475,$V$2:$V475,$V475)=1,1,0))</f>
        <v/>
      </c>
      <c r="AH475" s="26">
        <f>IF(ISNUMBER($U475),$U475,0)</f>
        <v/>
      </c>
    </row>
    <row r="476">
      <c r="R476" s="27" t="n"/>
      <c r="S476" s="27" t="n"/>
      <c r="U476" s="21">
        <f>IF(ISNUMBER(IFERROR(IF(TRIM(INDEX($A476:$P476,MATCH(Settings!$B$9,$A$1:$P$1,0))&amp;"")="","",IF(ISNUMBER(INDEX($A476:$P476,MATCH(Settings!$B$9,$A$1:$P$1,0))),INT(INDEX($A476:$P476,MATCH(Settings!$B$9,$A$1:$P$1,0))),DATE(VALUE(LEFT(INDEX($A476:$P476,MATCH(Settings!$B$9,$A$1:$P$1,0)),4)),VALUE(MID(INDEX($A476:$P476,MATCH(Settings!$B$9,$A$1:$P$1,0)),6,2)),VALUE(MID(INDEX($A476:$P476,MATCH(Settings!$B$9,$A$1:$P$1,0)),9,2))))),"")),IFERROR(IF(TRIM(INDEX($A476:$P476,MATCH(Settings!$B$9,$A$1:$P$1,0))&amp;"")="","",IF(ISNUMBER(INDEX($A476:$P476,MATCH(Settings!$B$9,$A$1:$P$1,0))),INT(INDEX($A476:$P476,MATCH(Settings!$B$9,$A$1:$P$1,0))),DATE(VALUE(LEFT(INDEX($A476:$P476,MATCH(Settings!$B$9,$A$1:$P$1,0)),4)),VALUE(MID(INDEX($A476:$P476,MATCH(Settings!$B$9,$A$1:$P$1,0)),6,2)),VALUE(MID(INDEX($A476:$P476,MATCH(Settings!$B$9,$A$1:$P$1,0)),9,2))))),""),IFERROR(INT(IFERROR(IF(ISNUMBER(INDEX($A476:$P476,MATCH(Settings!$B$8,$A$1:$P$1,0))),INDEX($A476:$P476,MATCH(Settings!$B$8,$A$1:$P$1,0)),DATE(VALUE(LEFT(IFERROR(TRIM(INDEX($A476:$P476,MATCH(Settings!$B$8,$A$1:$P$1,0))&amp;""),""),4)),VALUE(MID(IFERROR(TRIM(INDEX($A476:$P476,MATCH(Settings!$B$8,$A$1:$P$1,0))&amp;""),""),6,2)),VALUE(MID(IFERROR(TRIM(INDEX($A476:$P476,MATCH(Settings!$B$8,$A$1:$P$1,0))&amp;""),""),9,2)))+TIME(VALUE(MID(IFERROR(TRIM(INDEX($A476:$P476,MATCH(Settings!$B$8,$A$1:$P$1,0))&amp;""),""),12,2)),VALUE(MID(IFERROR(TRIM(INDEX($A476:$P476,MATCH(Settings!$B$8,$A$1:$P$1,0))&amp;""),""),15,2)),VALUE(MID(IFERROR(TRIM(INDEX($A476:$P476,MATCH(Settings!$B$8,$A$1:$P$1,0))&amp;""),""),18,2)))),"")),""))</f>
        <v/>
      </c>
      <c r="V476" s="22">
        <f>IF(ISNUMBER($U476),DATE(YEAR($U476),MONTH($U476),1),"")</f>
        <v/>
      </c>
      <c r="W476" s="23">
        <f>IF(IFERROR(TRIM(INDEX($A476:$P476,MATCH(Settings!$B$10,$A$1:$P$1,0))&amp;""),"")&lt;&gt;"",IFERROR(TRIM(INDEX($A476:$P476,MATCH(Settings!$B$10,$A$1:$P$1,0))&amp;""),""),IFERROR(TRIM(INDEX($A476:$P476,MATCH(Settings!$B$11,$A$1:$P$1,0))&amp;""),""))</f>
        <v/>
      </c>
      <c r="X476" s="23">
        <f>IFERROR(TRIM(INDEX($A476:$P476,MATCH(Settings!$B$11,$A$1:$P$1,0))&amp;""),"")</f>
        <v/>
      </c>
      <c r="Y476" s="23">
        <f>IFERROR(TRIM(INDEX($A476:$P476,MATCH(Settings!$B$12,$A$1:$P$1,0))&amp;""),"")</f>
        <v/>
      </c>
      <c r="Z476" s="23">
        <f>IFERROR(TRIM(INDEX($A476:$P476,MATCH(Settings!$B$15,$A$1:$P$1,0))&amp;""),"")</f>
        <v/>
      </c>
      <c r="AA476" s="24">
        <f>IFERROR(IF(TRIM(INDEX($A476:$P476,MATCH(Settings!$B$13,$A$1:$P$1,0))&amp;"")="","",VALUE(TRIM(INDEX($A476:$P476,MATCH(Settings!$B$13,$A$1:$P$1,0))&amp;""))),"")</f>
        <v/>
      </c>
      <c r="AB476" s="24">
        <f>IF(NOT(ISNUMBER($AA476)),"",IF(TRIM($R476&amp;"")="Yes",$AA476,0))</f>
        <v/>
      </c>
      <c r="AC476" s="25">
        <f>IF(OR(NOT(ISNUMBER($AB476)),NOT(ISNUMBER(Settings!$D$2))),"",$AB476*Settings!$D$2)</f>
        <v/>
      </c>
      <c r="AD476" s="23">
        <f>IF(AND($AE476="",IFERROR(TRIM(INDEX($A476:$P476,MATCH(Settings!$B$13,$A$1:$P$1,0))&amp;""),"")=""),"",IF((IF($AE476="","; no name or email","")&amp;IF(IFERROR(TRIM(INDEX($A476:$P476,MATCH(Settings!$B$13,$A$1:$P$1,0))&amp;""),"")="","; no hours",IF(NOT(ISNUMBER($AA476)),"; hours not a number",IF($AA476&lt;=0,"; hours zero or less",IF(AND(ISNUMBER(Settings!$D$3),$AA476&gt;Settings!$D$3),"; over "&amp;Settings!$D$3&amp;" hours",""))))&amp;IF(NOT(ISNUMBER($U476)),"; no date",IF($U476&gt;TODAY(),"; date in the future",""))&amp;IF(AND($AE476&lt;&gt;"",ISNUMBER($U476)),IF(COUNTIFS($AE$2:$AE$1001,$AE476,$U$2:$U$1001,$U476,$Y$2:$Y$1001,$Y476)&gt;1,"; possible duplicate",""),""))="","OK",MID(IF($AE476="","; no name or email","")&amp;IF(IFERROR(TRIM(INDEX($A476:$P476,MATCH(Settings!$B$13,$A$1:$P$1,0))&amp;""),"")="","; no hours",IF(NOT(ISNUMBER($AA476)),"; hours not a number",IF($AA476&lt;=0,"; hours zero or less",IF(AND(ISNUMBER(Settings!$D$3),$AA476&gt;Settings!$D$3),"; over "&amp;Settings!$D$3&amp;" hours",""))))&amp;IF(NOT(ISNUMBER($U476)),"; no date",IF($U476&gt;TODAY(),"; date in the future",""))&amp;IF(AND($AE476&lt;&gt;"",ISNUMBER($U476)),IF(COUNTIFS($AE$2:$AE$1001,$AE476,$U$2:$U$1001,$U476,$Y$2:$Y$1001,$Y476)&gt;1,"; possible duplicate",""),""),3,300)))</f>
        <v/>
      </c>
      <c r="AE476" s="26">
        <f>IF(IFERROR(TRIM(INDEX($A476:$P476,MATCH(Settings!$B$11,$A$1:$P$1,0))&amp;""),"")&lt;&gt;"",LOWER(IFERROR(TRIM(INDEX($A476:$P476,MATCH(Settings!$B$11,$A$1:$P$1,0))&amp;""),"")),LOWER(IFERROR(TRIM(INDEX($A476:$P476,MATCH(Settings!$B$10,$A$1:$P$1,0))&amp;""),"")))</f>
        <v/>
      </c>
      <c r="AF476" s="26">
        <f>IF($AE476="","",IF(COUNTIF($AE$2:$AE476,$AE476)=1,MAX($AF$1:$AF475)+1,""))</f>
        <v/>
      </c>
      <c r="AG476" s="26">
        <f>IF(OR($AE476="",NOT(ISNUMBER($V476))),"",IF(COUNTIFS($AE$2:$AE476,$AE476,$V$2:$V476,$V476)=1,1,0))</f>
        <v/>
      </c>
      <c r="AH476" s="26">
        <f>IF(ISNUMBER($U476),$U476,0)</f>
        <v/>
      </c>
    </row>
    <row r="477">
      <c r="R477" s="27" t="n"/>
      <c r="S477" s="27" t="n"/>
      <c r="U477" s="21">
        <f>IF(ISNUMBER(IFERROR(IF(TRIM(INDEX($A477:$P477,MATCH(Settings!$B$9,$A$1:$P$1,0))&amp;"")="","",IF(ISNUMBER(INDEX($A477:$P477,MATCH(Settings!$B$9,$A$1:$P$1,0))),INT(INDEX($A477:$P477,MATCH(Settings!$B$9,$A$1:$P$1,0))),DATE(VALUE(LEFT(INDEX($A477:$P477,MATCH(Settings!$B$9,$A$1:$P$1,0)),4)),VALUE(MID(INDEX($A477:$P477,MATCH(Settings!$B$9,$A$1:$P$1,0)),6,2)),VALUE(MID(INDEX($A477:$P477,MATCH(Settings!$B$9,$A$1:$P$1,0)),9,2))))),"")),IFERROR(IF(TRIM(INDEX($A477:$P477,MATCH(Settings!$B$9,$A$1:$P$1,0))&amp;"")="","",IF(ISNUMBER(INDEX($A477:$P477,MATCH(Settings!$B$9,$A$1:$P$1,0))),INT(INDEX($A477:$P477,MATCH(Settings!$B$9,$A$1:$P$1,0))),DATE(VALUE(LEFT(INDEX($A477:$P477,MATCH(Settings!$B$9,$A$1:$P$1,0)),4)),VALUE(MID(INDEX($A477:$P477,MATCH(Settings!$B$9,$A$1:$P$1,0)),6,2)),VALUE(MID(INDEX($A477:$P477,MATCH(Settings!$B$9,$A$1:$P$1,0)),9,2))))),""),IFERROR(INT(IFERROR(IF(ISNUMBER(INDEX($A477:$P477,MATCH(Settings!$B$8,$A$1:$P$1,0))),INDEX($A477:$P477,MATCH(Settings!$B$8,$A$1:$P$1,0)),DATE(VALUE(LEFT(IFERROR(TRIM(INDEX($A477:$P477,MATCH(Settings!$B$8,$A$1:$P$1,0))&amp;""),""),4)),VALUE(MID(IFERROR(TRIM(INDEX($A477:$P477,MATCH(Settings!$B$8,$A$1:$P$1,0))&amp;""),""),6,2)),VALUE(MID(IFERROR(TRIM(INDEX($A477:$P477,MATCH(Settings!$B$8,$A$1:$P$1,0))&amp;""),""),9,2)))+TIME(VALUE(MID(IFERROR(TRIM(INDEX($A477:$P477,MATCH(Settings!$B$8,$A$1:$P$1,0))&amp;""),""),12,2)),VALUE(MID(IFERROR(TRIM(INDEX($A477:$P477,MATCH(Settings!$B$8,$A$1:$P$1,0))&amp;""),""),15,2)),VALUE(MID(IFERROR(TRIM(INDEX($A477:$P477,MATCH(Settings!$B$8,$A$1:$P$1,0))&amp;""),""),18,2)))),"")),""))</f>
        <v/>
      </c>
      <c r="V477" s="22">
        <f>IF(ISNUMBER($U477),DATE(YEAR($U477),MONTH($U477),1),"")</f>
        <v/>
      </c>
      <c r="W477" s="23">
        <f>IF(IFERROR(TRIM(INDEX($A477:$P477,MATCH(Settings!$B$10,$A$1:$P$1,0))&amp;""),"")&lt;&gt;"",IFERROR(TRIM(INDEX($A477:$P477,MATCH(Settings!$B$10,$A$1:$P$1,0))&amp;""),""),IFERROR(TRIM(INDEX($A477:$P477,MATCH(Settings!$B$11,$A$1:$P$1,0))&amp;""),""))</f>
        <v/>
      </c>
      <c r="X477" s="23">
        <f>IFERROR(TRIM(INDEX($A477:$P477,MATCH(Settings!$B$11,$A$1:$P$1,0))&amp;""),"")</f>
        <v/>
      </c>
      <c r="Y477" s="23">
        <f>IFERROR(TRIM(INDEX($A477:$P477,MATCH(Settings!$B$12,$A$1:$P$1,0))&amp;""),"")</f>
        <v/>
      </c>
      <c r="Z477" s="23">
        <f>IFERROR(TRIM(INDEX($A477:$P477,MATCH(Settings!$B$15,$A$1:$P$1,0))&amp;""),"")</f>
        <v/>
      </c>
      <c r="AA477" s="24">
        <f>IFERROR(IF(TRIM(INDEX($A477:$P477,MATCH(Settings!$B$13,$A$1:$P$1,0))&amp;"")="","",VALUE(TRIM(INDEX($A477:$P477,MATCH(Settings!$B$13,$A$1:$P$1,0))&amp;""))),"")</f>
        <v/>
      </c>
      <c r="AB477" s="24">
        <f>IF(NOT(ISNUMBER($AA477)),"",IF(TRIM($R477&amp;"")="Yes",$AA477,0))</f>
        <v/>
      </c>
      <c r="AC477" s="25">
        <f>IF(OR(NOT(ISNUMBER($AB477)),NOT(ISNUMBER(Settings!$D$2))),"",$AB477*Settings!$D$2)</f>
        <v/>
      </c>
      <c r="AD477" s="23">
        <f>IF(AND($AE477="",IFERROR(TRIM(INDEX($A477:$P477,MATCH(Settings!$B$13,$A$1:$P$1,0))&amp;""),"")=""),"",IF((IF($AE477="","; no name or email","")&amp;IF(IFERROR(TRIM(INDEX($A477:$P477,MATCH(Settings!$B$13,$A$1:$P$1,0))&amp;""),"")="","; no hours",IF(NOT(ISNUMBER($AA477)),"; hours not a number",IF($AA477&lt;=0,"; hours zero or less",IF(AND(ISNUMBER(Settings!$D$3),$AA477&gt;Settings!$D$3),"; over "&amp;Settings!$D$3&amp;" hours",""))))&amp;IF(NOT(ISNUMBER($U477)),"; no date",IF($U477&gt;TODAY(),"; date in the future",""))&amp;IF(AND($AE477&lt;&gt;"",ISNUMBER($U477)),IF(COUNTIFS($AE$2:$AE$1001,$AE477,$U$2:$U$1001,$U477,$Y$2:$Y$1001,$Y477)&gt;1,"; possible duplicate",""),""))="","OK",MID(IF($AE477="","; no name or email","")&amp;IF(IFERROR(TRIM(INDEX($A477:$P477,MATCH(Settings!$B$13,$A$1:$P$1,0))&amp;""),"")="","; no hours",IF(NOT(ISNUMBER($AA477)),"; hours not a number",IF($AA477&lt;=0,"; hours zero or less",IF(AND(ISNUMBER(Settings!$D$3),$AA477&gt;Settings!$D$3),"; over "&amp;Settings!$D$3&amp;" hours",""))))&amp;IF(NOT(ISNUMBER($U477)),"; no date",IF($U477&gt;TODAY(),"; date in the future",""))&amp;IF(AND($AE477&lt;&gt;"",ISNUMBER($U477)),IF(COUNTIFS($AE$2:$AE$1001,$AE477,$U$2:$U$1001,$U477,$Y$2:$Y$1001,$Y477)&gt;1,"; possible duplicate",""),""),3,300)))</f>
        <v/>
      </c>
      <c r="AE477" s="26">
        <f>IF(IFERROR(TRIM(INDEX($A477:$P477,MATCH(Settings!$B$11,$A$1:$P$1,0))&amp;""),"")&lt;&gt;"",LOWER(IFERROR(TRIM(INDEX($A477:$P477,MATCH(Settings!$B$11,$A$1:$P$1,0))&amp;""),"")),LOWER(IFERROR(TRIM(INDEX($A477:$P477,MATCH(Settings!$B$10,$A$1:$P$1,0))&amp;""),"")))</f>
        <v/>
      </c>
      <c r="AF477" s="26">
        <f>IF($AE477="","",IF(COUNTIF($AE$2:$AE477,$AE477)=1,MAX($AF$1:$AF476)+1,""))</f>
        <v/>
      </c>
      <c r="AG477" s="26">
        <f>IF(OR($AE477="",NOT(ISNUMBER($V477))),"",IF(COUNTIFS($AE$2:$AE477,$AE477,$V$2:$V477,$V477)=1,1,0))</f>
        <v/>
      </c>
      <c r="AH477" s="26">
        <f>IF(ISNUMBER($U477),$U477,0)</f>
        <v/>
      </c>
    </row>
    <row r="478">
      <c r="R478" s="27" t="n"/>
      <c r="S478" s="27" t="n"/>
      <c r="U478" s="21">
        <f>IF(ISNUMBER(IFERROR(IF(TRIM(INDEX($A478:$P478,MATCH(Settings!$B$9,$A$1:$P$1,0))&amp;"")="","",IF(ISNUMBER(INDEX($A478:$P478,MATCH(Settings!$B$9,$A$1:$P$1,0))),INT(INDEX($A478:$P478,MATCH(Settings!$B$9,$A$1:$P$1,0))),DATE(VALUE(LEFT(INDEX($A478:$P478,MATCH(Settings!$B$9,$A$1:$P$1,0)),4)),VALUE(MID(INDEX($A478:$P478,MATCH(Settings!$B$9,$A$1:$P$1,0)),6,2)),VALUE(MID(INDEX($A478:$P478,MATCH(Settings!$B$9,$A$1:$P$1,0)),9,2))))),"")),IFERROR(IF(TRIM(INDEX($A478:$P478,MATCH(Settings!$B$9,$A$1:$P$1,0))&amp;"")="","",IF(ISNUMBER(INDEX($A478:$P478,MATCH(Settings!$B$9,$A$1:$P$1,0))),INT(INDEX($A478:$P478,MATCH(Settings!$B$9,$A$1:$P$1,0))),DATE(VALUE(LEFT(INDEX($A478:$P478,MATCH(Settings!$B$9,$A$1:$P$1,0)),4)),VALUE(MID(INDEX($A478:$P478,MATCH(Settings!$B$9,$A$1:$P$1,0)),6,2)),VALUE(MID(INDEX($A478:$P478,MATCH(Settings!$B$9,$A$1:$P$1,0)),9,2))))),""),IFERROR(INT(IFERROR(IF(ISNUMBER(INDEX($A478:$P478,MATCH(Settings!$B$8,$A$1:$P$1,0))),INDEX($A478:$P478,MATCH(Settings!$B$8,$A$1:$P$1,0)),DATE(VALUE(LEFT(IFERROR(TRIM(INDEX($A478:$P478,MATCH(Settings!$B$8,$A$1:$P$1,0))&amp;""),""),4)),VALUE(MID(IFERROR(TRIM(INDEX($A478:$P478,MATCH(Settings!$B$8,$A$1:$P$1,0))&amp;""),""),6,2)),VALUE(MID(IFERROR(TRIM(INDEX($A478:$P478,MATCH(Settings!$B$8,$A$1:$P$1,0))&amp;""),""),9,2)))+TIME(VALUE(MID(IFERROR(TRIM(INDEX($A478:$P478,MATCH(Settings!$B$8,$A$1:$P$1,0))&amp;""),""),12,2)),VALUE(MID(IFERROR(TRIM(INDEX($A478:$P478,MATCH(Settings!$B$8,$A$1:$P$1,0))&amp;""),""),15,2)),VALUE(MID(IFERROR(TRIM(INDEX($A478:$P478,MATCH(Settings!$B$8,$A$1:$P$1,0))&amp;""),""),18,2)))),"")),""))</f>
        <v/>
      </c>
      <c r="V478" s="22">
        <f>IF(ISNUMBER($U478),DATE(YEAR($U478),MONTH($U478),1),"")</f>
        <v/>
      </c>
      <c r="W478" s="23">
        <f>IF(IFERROR(TRIM(INDEX($A478:$P478,MATCH(Settings!$B$10,$A$1:$P$1,0))&amp;""),"")&lt;&gt;"",IFERROR(TRIM(INDEX($A478:$P478,MATCH(Settings!$B$10,$A$1:$P$1,0))&amp;""),""),IFERROR(TRIM(INDEX($A478:$P478,MATCH(Settings!$B$11,$A$1:$P$1,0))&amp;""),""))</f>
        <v/>
      </c>
      <c r="X478" s="23">
        <f>IFERROR(TRIM(INDEX($A478:$P478,MATCH(Settings!$B$11,$A$1:$P$1,0))&amp;""),"")</f>
        <v/>
      </c>
      <c r="Y478" s="23">
        <f>IFERROR(TRIM(INDEX($A478:$P478,MATCH(Settings!$B$12,$A$1:$P$1,0))&amp;""),"")</f>
        <v/>
      </c>
      <c r="Z478" s="23">
        <f>IFERROR(TRIM(INDEX($A478:$P478,MATCH(Settings!$B$15,$A$1:$P$1,0))&amp;""),"")</f>
        <v/>
      </c>
      <c r="AA478" s="24">
        <f>IFERROR(IF(TRIM(INDEX($A478:$P478,MATCH(Settings!$B$13,$A$1:$P$1,0))&amp;"")="","",VALUE(TRIM(INDEX($A478:$P478,MATCH(Settings!$B$13,$A$1:$P$1,0))&amp;""))),"")</f>
        <v/>
      </c>
      <c r="AB478" s="24">
        <f>IF(NOT(ISNUMBER($AA478)),"",IF(TRIM($R478&amp;"")="Yes",$AA478,0))</f>
        <v/>
      </c>
      <c r="AC478" s="25">
        <f>IF(OR(NOT(ISNUMBER($AB478)),NOT(ISNUMBER(Settings!$D$2))),"",$AB478*Settings!$D$2)</f>
        <v/>
      </c>
      <c r="AD478" s="23">
        <f>IF(AND($AE478="",IFERROR(TRIM(INDEX($A478:$P478,MATCH(Settings!$B$13,$A$1:$P$1,0))&amp;""),"")=""),"",IF((IF($AE478="","; no name or email","")&amp;IF(IFERROR(TRIM(INDEX($A478:$P478,MATCH(Settings!$B$13,$A$1:$P$1,0))&amp;""),"")="","; no hours",IF(NOT(ISNUMBER($AA478)),"; hours not a number",IF($AA478&lt;=0,"; hours zero or less",IF(AND(ISNUMBER(Settings!$D$3),$AA478&gt;Settings!$D$3),"; over "&amp;Settings!$D$3&amp;" hours",""))))&amp;IF(NOT(ISNUMBER($U478)),"; no date",IF($U478&gt;TODAY(),"; date in the future",""))&amp;IF(AND($AE478&lt;&gt;"",ISNUMBER($U478)),IF(COUNTIFS($AE$2:$AE$1001,$AE478,$U$2:$U$1001,$U478,$Y$2:$Y$1001,$Y478)&gt;1,"; possible duplicate",""),""))="","OK",MID(IF($AE478="","; no name or email","")&amp;IF(IFERROR(TRIM(INDEX($A478:$P478,MATCH(Settings!$B$13,$A$1:$P$1,0))&amp;""),"")="","; no hours",IF(NOT(ISNUMBER($AA478)),"; hours not a number",IF($AA478&lt;=0,"; hours zero or less",IF(AND(ISNUMBER(Settings!$D$3),$AA478&gt;Settings!$D$3),"; over "&amp;Settings!$D$3&amp;" hours",""))))&amp;IF(NOT(ISNUMBER($U478)),"; no date",IF($U478&gt;TODAY(),"; date in the future",""))&amp;IF(AND($AE478&lt;&gt;"",ISNUMBER($U478)),IF(COUNTIFS($AE$2:$AE$1001,$AE478,$U$2:$U$1001,$U478,$Y$2:$Y$1001,$Y478)&gt;1,"; possible duplicate",""),""),3,300)))</f>
        <v/>
      </c>
      <c r="AE478" s="26">
        <f>IF(IFERROR(TRIM(INDEX($A478:$P478,MATCH(Settings!$B$11,$A$1:$P$1,0))&amp;""),"")&lt;&gt;"",LOWER(IFERROR(TRIM(INDEX($A478:$P478,MATCH(Settings!$B$11,$A$1:$P$1,0))&amp;""),"")),LOWER(IFERROR(TRIM(INDEX($A478:$P478,MATCH(Settings!$B$10,$A$1:$P$1,0))&amp;""),"")))</f>
        <v/>
      </c>
      <c r="AF478" s="26">
        <f>IF($AE478="","",IF(COUNTIF($AE$2:$AE478,$AE478)=1,MAX($AF$1:$AF477)+1,""))</f>
        <v/>
      </c>
      <c r="AG478" s="26">
        <f>IF(OR($AE478="",NOT(ISNUMBER($V478))),"",IF(COUNTIFS($AE$2:$AE478,$AE478,$V$2:$V478,$V478)=1,1,0))</f>
        <v/>
      </c>
      <c r="AH478" s="26">
        <f>IF(ISNUMBER($U478),$U478,0)</f>
        <v/>
      </c>
    </row>
    <row r="479">
      <c r="R479" s="27" t="n"/>
      <c r="S479" s="27" t="n"/>
      <c r="U479" s="21">
        <f>IF(ISNUMBER(IFERROR(IF(TRIM(INDEX($A479:$P479,MATCH(Settings!$B$9,$A$1:$P$1,0))&amp;"")="","",IF(ISNUMBER(INDEX($A479:$P479,MATCH(Settings!$B$9,$A$1:$P$1,0))),INT(INDEX($A479:$P479,MATCH(Settings!$B$9,$A$1:$P$1,0))),DATE(VALUE(LEFT(INDEX($A479:$P479,MATCH(Settings!$B$9,$A$1:$P$1,0)),4)),VALUE(MID(INDEX($A479:$P479,MATCH(Settings!$B$9,$A$1:$P$1,0)),6,2)),VALUE(MID(INDEX($A479:$P479,MATCH(Settings!$B$9,$A$1:$P$1,0)),9,2))))),"")),IFERROR(IF(TRIM(INDEX($A479:$P479,MATCH(Settings!$B$9,$A$1:$P$1,0))&amp;"")="","",IF(ISNUMBER(INDEX($A479:$P479,MATCH(Settings!$B$9,$A$1:$P$1,0))),INT(INDEX($A479:$P479,MATCH(Settings!$B$9,$A$1:$P$1,0))),DATE(VALUE(LEFT(INDEX($A479:$P479,MATCH(Settings!$B$9,$A$1:$P$1,0)),4)),VALUE(MID(INDEX($A479:$P479,MATCH(Settings!$B$9,$A$1:$P$1,0)),6,2)),VALUE(MID(INDEX($A479:$P479,MATCH(Settings!$B$9,$A$1:$P$1,0)),9,2))))),""),IFERROR(INT(IFERROR(IF(ISNUMBER(INDEX($A479:$P479,MATCH(Settings!$B$8,$A$1:$P$1,0))),INDEX($A479:$P479,MATCH(Settings!$B$8,$A$1:$P$1,0)),DATE(VALUE(LEFT(IFERROR(TRIM(INDEX($A479:$P479,MATCH(Settings!$B$8,$A$1:$P$1,0))&amp;""),""),4)),VALUE(MID(IFERROR(TRIM(INDEX($A479:$P479,MATCH(Settings!$B$8,$A$1:$P$1,0))&amp;""),""),6,2)),VALUE(MID(IFERROR(TRIM(INDEX($A479:$P479,MATCH(Settings!$B$8,$A$1:$P$1,0))&amp;""),""),9,2)))+TIME(VALUE(MID(IFERROR(TRIM(INDEX($A479:$P479,MATCH(Settings!$B$8,$A$1:$P$1,0))&amp;""),""),12,2)),VALUE(MID(IFERROR(TRIM(INDEX($A479:$P479,MATCH(Settings!$B$8,$A$1:$P$1,0))&amp;""),""),15,2)),VALUE(MID(IFERROR(TRIM(INDEX($A479:$P479,MATCH(Settings!$B$8,$A$1:$P$1,0))&amp;""),""),18,2)))),"")),""))</f>
        <v/>
      </c>
      <c r="V479" s="22">
        <f>IF(ISNUMBER($U479),DATE(YEAR($U479),MONTH($U479),1),"")</f>
        <v/>
      </c>
      <c r="W479" s="23">
        <f>IF(IFERROR(TRIM(INDEX($A479:$P479,MATCH(Settings!$B$10,$A$1:$P$1,0))&amp;""),"")&lt;&gt;"",IFERROR(TRIM(INDEX($A479:$P479,MATCH(Settings!$B$10,$A$1:$P$1,0))&amp;""),""),IFERROR(TRIM(INDEX($A479:$P479,MATCH(Settings!$B$11,$A$1:$P$1,0))&amp;""),""))</f>
        <v/>
      </c>
      <c r="X479" s="23">
        <f>IFERROR(TRIM(INDEX($A479:$P479,MATCH(Settings!$B$11,$A$1:$P$1,0))&amp;""),"")</f>
        <v/>
      </c>
      <c r="Y479" s="23">
        <f>IFERROR(TRIM(INDEX($A479:$P479,MATCH(Settings!$B$12,$A$1:$P$1,0))&amp;""),"")</f>
        <v/>
      </c>
      <c r="Z479" s="23">
        <f>IFERROR(TRIM(INDEX($A479:$P479,MATCH(Settings!$B$15,$A$1:$P$1,0))&amp;""),"")</f>
        <v/>
      </c>
      <c r="AA479" s="24">
        <f>IFERROR(IF(TRIM(INDEX($A479:$P479,MATCH(Settings!$B$13,$A$1:$P$1,0))&amp;"")="","",VALUE(TRIM(INDEX($A479:$P479,MATCH(Settings!$B$13,$A$1:$P$1,0))&amp;""))),"")</f>
        <v/>
      </c>
      <c r="AB479" s="24">
        <f>IF(NOT(ISNUMBER($AA479)),"",IF(TRIM($R479&amp;"")="Yes",$AA479,0))</f>
        <v/>
      </c>
      <c r="AC479" s="25">
        <f>IF(OR(NOT(ISNUMBER($AB479)),NOT(ISNUMBER(Settings!$D$2))),"",$AB479*Settings!$D$2)</f>
        <v/>
      </c>
      <c r="AD479" s="23">
        <f>IF(AND($AE479="",IFERROR(TRIM(INDEX($A479:$P479,MATCH(Settings!$B$13,$A$1:$P$1,0))&amp;""),"")=""),"",IF((IF($AE479="","; no name or email","")&amp;IF(IFERROR(TRIM(INDEX($A479:$P479,MATCH(Settings!$B$13,$A$1:$P$1,0))&amp;""),"")="","; no hours",IF(NOT(ISNUMBER($AA479)),"; hours not a number",IF($AA479&lt;=0,"; hours zero or less",IF(AND(ISNUMBER(Settings!$D$3),$AA479&gt;Settings!$D$3),"; over "&amp;Settings!$D$3&amp;" hours",""))))&amp;IF(NOT(ISNUMBER($U479)),"; no date",IF($U479&gt;TODAY(),"; date in the future",""))&amp;IF(AND($AE479&lt;&gt;"",ISNUMBER($U479)),IF(COUNTIFS($AE$2:$AE$1001,$AE479,$U$2:$U$1001,$U479,$Y$2:$Y$1001,$Y479)&gt;1,"; possible duplicate",""),""))="","OK",MID(IF($AE479="","; no name or email","")&amp;IF(IFERROR(TRIM(INDEX($A479:$P479,MATCH(Settings!$B$13,$A$1:$P$1,0))&amp;""),"")="","; no hours",IF(NOT(ISNUMBER($AA479)),"; hours not a number",IF($AA479&lt;=0,"; hours zero or less",IF(AND(ISNUMBER(Settings!$D$3),$AA479&gt;Settings!$D$3),"; over "&amp;Settings!$D$3&amp;" hours",""))))&amp;IF(NOT(ISNUMBER($U479)),"; no date",IF($U479&gt;TODAY(),"; date in the future",""))&amp;IF(AND($AE479&lt;&gt;"",ISNUMBER($U479)),IF(COUNTIFS($AE$2:$AE$1001,$AE479,$U$2:$U$1001,$U479,$Y$2:$Y$1001,$Y479)&gt;1,"; possible duplicate",""),""),3,300)))</f>
        <v/>
      </c>
      <c r="AE479" s="26">
        <f>IF(IFERROR(TRIM(INDEX($A479:$P479,MATCH(Settings!$B$11,$A$1:$P$1,0))&amp;""),"")&lt;&gt;"",LOWER(IFERROR(TRIM(INDEX($A479:$P479,MATCH(Settings!$B$11,$A$1:$P$1,0))&amp;""),"")),LOWER(IFERROR(TRIM(INDEX($A479:$P479,MATCH(Settings!$B$10,$A$1:$P$1,0))&amp;""),"")))</f>
        <v/>
      </c>
      <c r="AF479" s="26">
        <f>IF($AE479="","",IF(COUNTIF($AE$2:$AE479,$AE479)=1,MAX($AF$1:$AF478)+1,""))</f>
        <v/>
      </c>
      <c r="AG479" s="26">
        <f>IF(OR($AE479="",NOT(ISNUMBER($V479))),"",IF(COUNTIFS($AE$2:$AE479,$AE479,$V$2:$V479,$V479)=1,1,0))</f>
        <v/>
      </c>
      <c r="AH479" s="26">
        <f>IF(ISNUMBER($U479),$U479,0)</f>
        <v/>
      </c>
    </row>
    <row r="480">
      <c r="R480" s="27" t="n"/>
      <c r="S480" s="27" t="n"/>
      <c r="U480" s="21">
        <f>IF(ISNUMBER(IFERROR(IF(TRIM(INDEX($A480:$P480,MATCH(Settings!$B$9,$A$1:$P$1,0))&amp;"")="","",IF(ISNUMBER(INDEX($A480:$P480,MATCH(Settings!$B$9,$A$1:$P$1,0))),INT(INDEX($A480:$P480,MATCH(Settings!$B$9,$A$1:$P$1,0))),DATE(VALUE(LEFT(INDEX($A480:$P480,MATCH(Settings!$B$9,$A$1:$P$1,0)),4)),VALUE(MID(INDEX($A480:$P480,MATCH(Settings!$B$9,$A$1:$P$1,0)),6,2)),VALUE(MID(INDEX($A480:$P480,MATCH(Settings!$B$9,$A$1:$P$1,0)),9,2))))),"")),IFERROR(IF(TRIM(INDEX($A480:$P480,MATCH(Settings!$B$9,$A$1:$P$1,0))&amp;"")="","",IF(ISNUMBER(INDEX($A480:$P480,MATCH(Settings!$B$9,$A$1:$P$1,0))),INT(INDEX($A480:$P480,MATCH(Settings!$B$9,$A$1:$P$1,0))),DATE(VALUE(LEFT(INDEX($A480:$P480,MATCH(Settings!$B$9,$A$1:$P$1,0)),4)),VALUE(MID(INDEX($A480:$P480,MATCH(Settings!$B$9,$A$1:$P$1,0)),6,2)),VALUE(MID(INDEX($A480:$P480,MATCH(Settings!$B$9,$A$1:$P$1,0)),9,2))))),""),IFERROR(INT(IFERROR(IF(ISNUMBER(INDEX($A480:$P480,MATCH(Settings!$B$8,$A$1:$P$1,0))),INDEX($A480:$P480,MATCH(Settings!$B$8,$A$1:$P$1,0)),DATE(VALUE(LEFT(IFERROR(TRIM(INDEX($A480:$P480,MATCH(Settings!$B$8,$A$1:$P$1,0))&amp;""),""),4)),VALUE(MID(IFERROR(TRIM(INDEX($A480:$P480,MATCH(Settings!$B$8,$A$1:$P$1,0))&amp;""),""),6,2)),VALUE(MID(IFERROR(TRIM(INDEX($A480:$P480,MATCH(Settings!$B$8,$A$1:$P$1,0))&amp;""),""),9,2)))+TIME(VALUE(MID(IFERROR(TRIM(INDEX($A480:$P480,MATCH(Settings!$B$8,$A$1:$P$1,0))&amp;""),""),12,2)),VALUE(MID(IFERROR(TRIM(INDEX($A480:$P480,MATCH(Settings!$B$8,$A$1:$P$1,0))&amp;""),""),15,2)),VALUE(MID(IFERROR(TRIM(INDEX($A480:$P480,MATCH(Settings!$B$8,$A$1:$P$1,0))&amp;""),""),18,2)))),"")),""))</f>
        <v/>
      </c>
      <c r="V480" s="22">
        <f>IF(ISNUMBER($U480),DATE(YEAR($U480),MONTH($U480),1),"")</f>
        <v/>
      </c>
      <c r="W480" s="23">
        <f>IF(IFERROR(TRIM(INDEX($A480:$P480,MATCH(Settings!$B$10,$A$1:$P$1,0))&amp;""),"")&lt;&gt;"",IFERROR(TRIM(INDEX($A480:$P480,MATCH(Settings!$B$10,$A$1:$P$1,0))&amp;""),""),IFERROR(TRIM(INDEX($A480:$P480,MATCH(Settings!$B$11,$A$1:$P$1,0))&amp;""),""))</f>
        <v/>
      </c>
      <c r="X480" s="23">
        <f>IFERROR(TRIM(INDEX($A480:$P480,MATCH(Settings!$B$11,$A$1:$P$1,0))&amp;""),"")</f>
        <v/>
      </c>
      <c r="Y480" s="23">
        <f>IFERROR(TRIM(INDEX($A480:$P480,MATCH(Settings!$B$12,$A$1:$P$1,0))&amp;""),"")</f>
        <v/>
      </c>
      <c r="Z480" s="23">
        <f>IFERROR(TRIM(INDEX($A480:$P480,MATCH(Settings!$B$15,$A$1:$P$1,0))&amp;""),"")</f>
        <v/>
      </c>
      <c r="AA480" s="24">
        <f>IFERROR(IF(TRIM(INDEX($A480:$P480,MATCH(Settings!$B$13,$A$1:$P$1,0))&amp;"")="","",VALUE(TRIM(INDEX($A480:$P480,MATCH(Settings!$B$13,$A$1:$P$1,0))&amp;""))),"")</f>
        <v/>
      </c>
      <c r="AB480" s="24">
        <f>IF(NOT(ISNUMBER($AA480)),"",IF(TRIM($R480&amp;"")="Yes",$AA480,0))</f>
        <v/>
      </c>
      <c r="AC480" s="25">
        <f>IF(OR(NOT(ISNUMBER($AB480)),NOT(ISNUMBER(Settings!$D$2))),"",$AB480*Settings!$D$2)</f>
        <v/>
      </c>
      <c r="AD480" s="23">
        <f>IF(AND($AE480="",IFERROR(TRIM(INDEX($A480:$P480,MATCH(Settings!$B$13,$A$1:$P$1,0))&amp;""),"")=""),"",IF((IF($AE480="","; no name or email","")&amp;IF(IFERROR(TRIM(INDEX($A480:$P480,MATCH(Settings!$B$13,$A$1:$P$1,0))&amp;""),"")="","; no hours",IF(NOT(ISNUMBER($AA480)),"; hours not a number",IF($AA480&lt;=0,"; hours zero or less",IF(AND(ISNUMBER(Settings!$D$3),$AA480&gt;Settings!$D$3),"; over "&amp;Settings!$D$3&amp;" hours",""))))&amp;IF(NOT(ISNUMBER($U480)),"; no date",IF($U480&gt;TODAY(),"; date in the future",""))&amp;IF(AND($AE480&lt;&gt;"",ISNUMBER($U480)),IF(COUNTIFS($AE$2:$AE$1001,$AE480,$U$2:$U$1001,$U480,$Y$2:$Y$1001,$Y480)&gt;1,"; possible duplicate",""),""))="","OK",MID(IF($AE480="","; no name or email","")&amp;IF(IFERROR(TRIM(INDEX($A480:$P480,MATCH(Settings!$B$13,$A$1:$P$1,0))&amp;""),"")="","; no hours",IF(NOT(ISNUMBER($AA480)),"; hours not a number",IF($AA480&lt;=0,"; hours zero or less",IF(AND(ISNUMBER(Settings!$D$3),$AA480&gt;Settings!$D$3),"; over "&amp;Settings!$D$3&amp;" hours",""))))&amp;IF(NOT(ISNUMBER($U480)),"; no date",IF($U480&gt;TODAY(),"; date in the future",""))&amp;IF(AND($AE480&lt;&gt;"",ISNUMBER($U480)),IF(COUNTIFS($AE$2:$AE$1001,$AE480,$U$2:$U$1001,$U480,$Y$2:$Y$1001,$Y480)&gt;1,"; possible duplicate",""),""),3,300)))</f>
        <v/>
      </c>
      <c r="AE480" s="26">
        <f>IF(IFERROR(TRIM(INDEX($A480:$P480,MATCH(Settings!$B$11,$A$1:$P$1,0))&amp;""),"")&lt;&gt;"",LOWER(IFERROR(TRIM(INDEX($A480:$P480,MATCH(Settings!$B$11,$A$1:$P$1,0))&amp;""),"")),LOWER(IFERROR(TRIM(INDEX($A480:$P480,MATCH(Settings!$B$10,$A$1:$P$1,0))&amp;""),"")))</f>
        <v/>
      </c>
      <c r="AF480" s="26">
        <f>IF($AE480="","",IF(COUNTIF($AE$2:$AE480,$AE480)=1,MAX($AF$1:$AF479)+1,""))</f>
        <v/>
      </c>
      <c r="AG480" s="26">
        <f>IF(OR($AE480="",NOT(ISNUMBER($V480))),"",IF(COUNTIFS($AE$2:$AE480,$AE480,$V$2:$V480,$V480)=1,1,0))</f>
        <v/>
      </c>
      <c r="AH480" s="26">
        <f>IF(ISNUMBER($U480),$U480,0)</f>
        <v/>
      </c>
    </row>
    <row r="481">
      <c r="R481" s="27" t="n"/>
      <c r="S481" s="27" t="n"/>
      <c r="U481" s="21">
        <f>IF(ISNUMBER(IFERROR(IF(TRIM(INDEX($A481:$P481,MATCH(Settings!$B$9,$A$1:$P$1,0))&amp;"")="","",IF(ISNUMBER(INDEX($A481:$P481,MATCH(Settings!$B$9,$A$1:$P$1,0))),INT(INDEX($A481:$P481,MATCH(Settings!$B$9,$A$1:$P$1,0))),DATE(VALUE(LEFT(INDEX($A481:$P481,MATCH(Settings!$B$9,$A$1:$P$1,0)),4)),VALUE(MID(INDEX($A481:$P481,MATCH(Settings!$B$9,$A$1:$P$1,0)),6,2)),VALUE(MID(INDEX($A481:$P481,MATCH(Settings!$B$9,$A$1:$P$1,0)),9,2))))),"")),IFERROR(IF(TRIM(INDEX($A481:$P481,MATCH(Settings!$B$9,$A$1:$P$1,0))&amp;"")="","",IF(ISNUMBER(INDEX($A481:$P481,MATCH(Settings!$B$9,$A$1:$P$1,0))),INT(INDEX($A481:$P481,MATCH(Settings!$B$9,$A$1:$P$1,0))),DATE(VALUE(LEFT(INDEX($A481:$P481,MATCH(Settings!$B$9,$A$1:$P$1,0)),4)),VALUE(MID(INDEX($A481:$P481,MATCH(Settings!$B$9,$A$1:$P$1,0)),6,2)),VALUE(MID(INDEX($A481:$P481,MATCH(Settings!$B$9,$A$1:$P$1,0)),9,2))))),""),IFERROR(INT(IFERROR(IF(ISNUMBER(INDEX($A481:$P481,MATCH(Settings!$B$8,$A$1:$P$1,0))),INDEX($A481:$P481,MATCH(Settings!$B$8,$A$1:$P$1,0)),DATE(VALUE(LEFT(IFERROR(TRIM(INDEX($A481:$P481,MATCH(Settings!$B$8,$A$1:$P$1,0))&amp;""),""),4)),VALUE(MID(IFERROR(TRIM(INDEX($A481:$P481,MATCH(Settings!$B$8,$A$1:$P$1,0))&amp;""),""),6,2)),VALUE(MID(IFERROR(TRIM(INDEX($A481:$P481,MATCH(Settings!$B$8,$A$1:$P$1,0))&amp;""),""),9,2)))+TIME(VALUE(MID(IFERROR(TRIM(INDEX($A481:$P481,MATCH(Settings!$B$8,$A$1:$P$1,0))&amp;""),""),12,2)),VALUE(MID(IFERROR(TRIM(INDEX($A481:$P481,MATCH(Settings!$B$8,$A$1:$P$1,0))&amp;""),""),15,2)),VALUE(MID(IFERROR(TRIM(INDEX($A481:$P481,MATCH(Settings!$B$8,$A$1:$P$1,0))&amp;""),""),18,2)))),"")),""))</f>
        <v/>
      </c>
      <c r="V481" s="22">
        <f>IF(ISNUMBER($U481),DATE(YEAR($U481),MONTH($U481),1),"")</f>
        <v/>
      </c>
      <c r="W481" s="23">
        <f>IF(IFERROR(TRIM(INDEX($A481:$P481,MATCH(Settings!$B$10,$A$1:$P$1,0))&amp;""),"")&lt;&gt;"",IFERROR(TRIM(INDEX($A481:$P481,MATCH(Settings!$B$10,$A$1:$P$1,0))&amp;""),""),IFERROR(TRIM(INDEX($A481:$P481,MATCH(Settings!$B$11,$A$1:$P$1,0))&amp;""),""))</f>
        <v/>
      </c>
      <c r="X481" s="23">
        <f>IFERROR(TRIM(INDEX($A481:$P481,MATCH(Settings!$B$11,$A$1:$P$1,0))&amp;""),"")</f>
        <v/>
      </c>
      <c r="Y481" s="23">
        <f>IFERROR(TRIM(INDEX($A481:$P481,MATCH(Settings!$B$12,$A$1:$P$1,0))&amp;""),"")</f>
        <v/>
      </c>
      <c r="Z481" s="23">
        <f>IFERROR(TRIM(INDEX($A481:$P481,MATCH(Settings!$B$15,$A$1:$P$1,0))&amp;""),"")</f>
        <v/>
      </c>
      <c r="AA481" s="24">
        <f>IFERROR(IF(TRIM(INDEX($A481:$P481,MATCH(Settings!$B$13,$A$1:$P$1,0))&amp;"")="","",VALUE(TRIM(INDEX($A481:$P481,MATCH(Settings!$B$13,$A$1:$P$1,0))&amp;""))),"")</f>
        <v/>
      </c>
      <c r="AB481" s="24">
        <f>IF(NOT(ISNUMBER($AA481)),"",IF(TRIM($R481&amp;"")="Yes",$AA481,0))</f>
        <v/>
      </c>
      <c r="AC481" s="25">
        <f>IF(OR(NOT(ISNUMBER($AB481)),NOT(ISNUMBER(Settings!$D$2))),"",$AB481*Settings!$D$2)</f>
        <v/>
      </c>
      <c r="AD481" s="23">
        <f>IF(AND($AE481="",IFERROR(TRIM(INDEX($A481:$P481,MATCH(Settings!$B$13,$A$1:$P$1,0))&amp;""),"")=""),"",IF((IF($AE481="","; no name or email","")&amp;IF(IFERROR(TRIM(INDEX($A481:$P481,MATCH(Settings!$B$13,$A$1:$P$1,0))&amp;""),"")="","; no hours",IF(NOT(ISNUMBER($AA481)),"; hours not a number",IF($AA481&lt;=0,"; hours zero or less",IF(AND(ISNUMBER(Settings!$D$3),$AA481&gt;Settings!$D$3),"; over "&amp;Settings!$D$3&amp;" hours",""))))&amp;IF(NOT(ISNUMBER($U481)),"; no date",IF($U481&gt;TODAY(),"; date in the future",""))&amp;IF(AND($AE481&lt;&gt;"",ISNUMBER($U481)),IF(COUNTIFS($AE$2:$AE$1001,$AE481,$U$2:$U$1001,$U481,$Y$2:$Y$1001,$Y481)&gt;1,"; possible duplicate",""),""))="","OK",MID(IF($AE481="","; no name or email","")&amp;IF(IFERROR(TRIM(INDEX($A481:$P481,MATCH(Settings!$B$13,$A$1:$P$1,0))&amp;""),"")="","; no hours",IF(NOT(ISNUMBER($AA481)),"; hours not a number",IF($AA481&lt;=0,"; hours zero or less",IF(AND(ISNUMBER(Settings!$D$3),$AA481&gt;Settings!$D$3),"; over "&amp;Settings!$D$3&amp;" hours",""))))&amp;IF(NOT(ISNUMBER($U481)),"; no date",IF($U481&gt;TODAY(),"; date in the future",""))&amp;IF(AND($AE481&lt;&gt;"",ISNUMBER($U481)),IF(COUNTIFS($AE$2:$AE$1001,$AE481,$U$2:$U$1001,$U481,$Y$2:$Y$1001,$Y481)&gt;1,"; possible duplicate",""),""),3,300)))</f>
        <v/>
      </c>
      <c r="AE481" s="26">
        <f>IF(IFERROR(TRIM(INDEX($A481:$P481,MATCH(Settings!$B$11,$A$1:$P$1,0))&amp;""),"")&lt;&gt;"",LOWER(IFERROR(TRIM(INDEX($A481:$P481,MATCH(Settings!$B$11,$A$1:$P$1,0))&amp;""),"")),LOWER(IFERROR(TRIM(INDEX($A481:$P481,MATCH(Settings!$B$10,$A$1:$P$1,0))&amp;""),"")))</f>
        <v/>
      </c>
      <c r="AF481" s="26">
        <f>IF($AE481="","",IF(COUNTIF($AE$2:$AE481,$AE481)=1,MAX($AF$1:$AF480)+1,""))</f>
        <v/>
      </c>
      <c r="AG481" s="26">
        <f>IF(OR($AE481="",NOT(ISNUMBER($V481))),"",IF(COUNTIFS($AE$2:$AE481,$AE481,$V$2:$V481,$V481)=1,1,0))</f>
        <v/>
      </c>
      <c r="AH481" s="26">
        <f>IF(ISNUMBER($U481),$U481,0)</f>
        <v/>
      </c>
    </row>
    <row r="482">
      <c r="R482" s="27" t="n"/>
      <c r="S482" s="27" t="n"/>
      <c r="U482" s="21">
        <f>IF(ISNUMBER(IFERROR(IF(TRIM(INDEX($A482:$P482,MATCH(Settings!$B$9,$A$1:$P$1,0))&amp;"")="","",IF(ISNUMBER(INDEX($A482:$P482,MATCH(Settings!$B$9,$A$1:$P$1,0))),INT(INDEX($A482:$P482,MATCH(Settings!$B$9,$A$1:$P$1,0))),DATE(VALUE(LEFT(INDEX($A482:$P482,MATCH(Settings!$B$9,$A$1:$P$1,0)),4)),VALUE(MID(INDEX($A482:$P482,MATCH(Settings!$B$9,$A$1:$P$1,0)),6,2)),VALUE(MID(INDEX($A482:$P482,MATCH(Settings!$B$9,$A$1:$P$1,0)),9,2))))),"")),IFERROR(IF(TRIM(INDEX($A482:$P482,MATCH(Settings!$B$9,$A$1:$P$1,0))&amp;"")="","",IF(ISNUMBER(INDEX($A482:$P482,MATCH(Settings!$B$9,$A$1:$P$1,0))),INT(INDEX($A482:$P482,MATCH(Settings!$B$9,$A$1:$P$1,0))),DATE(VALUE(LEFT(INDEX($A482:$P482,MATCH(Settings!$B$9,$A$1:$P$1,0)),4)),VALUE(MID(INDEX($A482:$P482,MATCH(Settings!$B$9,$A$1:$P$1,0)),6,2)),VALUE(MID(INDEX($A482:$P482,MATCH(Settings!$B$9,$A$1:$P$1,0)),9,2))))),""),IFERROR(INT(IFERROR(IF(ISNUMBER(INDEX($A482:$P482,MATCH(Settings!$B$8,$A$1:$P$1,0))),INDEX($A482:$P482,MATCH(Settings!$B$8,$A$1:$P$1,0)),DATE(VALUE(LEFT(IFERROR(TRIM(INDEX($A482:$P482,MATCH(Settings!$B$8,$A$1:$P$1,0))&amp;""),""),4)),VALUE(MID(IFERROR(TRIM(INDEX($A482:$P482,MATCH(Settings!$B$8,$A$1:$P$1,0))&amp;""),""),6,2)),VALUE(MID(IFERROR(TRIM(INDEX($A482:$P482,MATCH(Settings!$B$8,$A$1:$P$1,0))&amp;""),""),9,2)))+TIME(VALUE(MID(IFERROR(TRIM(INDEX($A482:$P482,MATCH(Settings!$B$8,$A$1:$P$1,0))&amp;""),""),12,2)),VALUE(MID(IFERROR(TRIM(INDEX($A482:$P482,MATCH(Settings!$B$8,$A$1:$P$1,0))&amp;""),""),15,2)),VALUE(MID(IFERROR(TRIM(INDEX($A482:$P482,MATCH(Settings!$B$8,$A$1:$P$1,0))&amp;""),""),18,2)))),"")),""))</f>
        <v/>
      </c>
      <c r="V482" s="22">
        <f>IF(ISNUMBER($U482),DATE(YEAR($U482),MONTH($U482),1),"")</f>
        <v/>
      </c>
      <c r="W482" s="23">
        <f>IF(IFERROR(TRIM(INDEX($A482:$P482,MATCH(Settings!$B$10,$A$1:$P$1,0))&amp;""),"")&lt;&gt;"",IFERROR(TRIM(INDEX($A482:$P482,MATCH(Settings!$B$10,$A$1:$P$1,0))&amp;""),""),IFERROR(TRIM(INDEX($A482:$P482,MATCH(Settings!$B$11,$A$1:$P$1,0))&amp;""),""))</f>
        <v/>
      </c>
      <c r="X482" s="23">
        <f>IFERROR(TRIM(INDEX($A482:$P482,MATCH(Settings!$B$11,$A$1:$P$1,0))&amp;""),"")</f>
        <v/>
      </c>
      <c r="Y482" s="23">
        <f>IFERROR(TRIM(INDEX($A482:$P482,MATCH(Settings!$B$12,$A$1:$P$1,0))&amp;""),"")</f>
        <v/>
      </c>
      <c r="Z482" s="23">
        <f>IFERROR(TRIM(INDEX($A482:$P482,MATCH(Settings!$B$15,$A$1:$P$1,0))&amp;""),"")</f>
        <v/>
      </c>
      <c r="AA482" s="24">
        <f>IFERROR(IF(TRIM(INDEX($A482:$P482,MATCH(Settings!$B$13,$A$1:$P$1,0))&amp;"")="","",VALUE(TRIM(INDEX($A482:$P482,MATCH(Settings!$B$13,$A$1:$P$1,0))&amp;""))),"")</f>
        <v/>
      </c>
      <c r="AB482" s="24">
        <f>IF(NOT(ISNUMBER($AA482)),"",IF(TRIM($R482&amp;"")="Yes",$AA482,0))</f>
        <v/>
      </c>
      <c r="AC482" s="25">
        <f>IF(OR(NOT(ISNUMBER($AB482)),NOT(ISNUMBER(Settings!$D$2))),"",$AB482*Settings!$D$2)</f>
        <v/>
      </c>
      <c r="AD482" s="23">
        <f>IF(AND($AE482="",IFERROR(TRIM(INDEX($A482:$P482,MATCH(Settings!$B$13,$A$1:$P$1,0))&amp;""),"")=""),"",IF((IF($AE482="","; no name or email","")&amp;IF(IFERROR(TRIM(INDEX($A482:$P482,MATCH(Settings!$B$13,$A$1:$P$1,0))&amp;""),"")="","; no hours",IF(NOT(ISNUMBER($AA482)),"; hours not a number",IF($AA482&lt;=0,"; hours zero or less",IF(AND(ISNUMBER(Settings!$D$3),$AA482&gt;Settings!$D$3),"; over "&amp;Settings!$D$3&amp;" hours",""))))&amp;IF(NOT(ISNUMBER($U482)),"; no date",IF($U482&gt;TODAY(),"; date in the future",""))&amp;IF(AND($AE482&lt;&gt;"",ISNUMBER($U482)),IF(COUNTIFS($AE$2:$AE$1001,$AE482,$U$2:$U$1001,$U482,$Y$2:$Y$1001,$Y482)&gt;1,"; possible duplicate",""),""))="","OK",MID(IF($AE482="","; no name or email","")&amp;IF(IFERROR(TRIM(INDEX($A482:$P482,MATCH(Settings!$B$13,$A$1:$P$1,0))&amp;""),"")="","; no hours",IF(NOT(ISNUMBER($AA482)),"; hours not a number",IF($AA482&lt;=0,"; hours zero or less",IF(AND(ISNUMBER(Settings!$D$3),$AA482&gt;Settings!$D$3),"; over "&amp;Settings!$D$3&amp;" hours",""))))&amp;IF(NOT(ISNUMBER($U482)),"; no date",IF($U482&gt;TODAY(),"; date in the future",""))&amp;IF(AND($AE482&lt;&gt;"",ISNUMBER($U482)),IF(COUNTIFS($AE$2:$AE$1001,$AE482,$U$2:$U$1001,$U482,$Y$2:$Y$1001,$Y482)&gt;1,"; possible duplicate",""),""),3,300)))</f>
        <v/>
      </c>
      <c r="AE482" s="26">
        <f>IF(IFERROR(TRIM(INDEX($A482:$P482,MATCH(Settings!$B$11,$A$1:$P$1,0))&amp;""),"")&lt;&gt;"",LOWER(IFERROR(TRIM(INDEX($A482:$P482,MATCH(Settings!$B$11,$A$1:$P$1,0))&amp;""),"")),LOWER(IFERROR(TRIM(INDEX($A482:$P482,MATCH(Settings!$B$10,$A$1:$P$1,0))&amp;""),"")))</f>
        <v/>
      </c>
      <c r="AF482" s="26">
        <f>IF($AE482="","",IF(COUNTIF($AE$2:$AE482,$AE482)=1,MAX($AF$1:$AF481)+1,""))</f>
        <v/>
      </c>
      <c r="AG482" s="26">
        <f>IF(OR($AE482="",NOT(ISNUMBER($V482))),"",IF(COUNTIFS($AE$2:$AE482,$AE482,$V$2:$V482,$V482)=1,1,0))</f>
        <v/>
      </c>
      <c r="AH482" s="26">
        <f>IF(ISNUMBER($U482),$U482,0)</f>
        <v/>
      </c>
    </row>
    <row r="483">
      <c r="R483" s="27" t="n"/>
      <c r="S483" s="27" t="n"/>
      <c r="U483" s="21">
        <f>IF(ISNUMBER(IFERROR(IF(TRIM(INDEX($A483:$P483,MATCH(Settings!$B$9,$A$1:$P$1,0))&amp;"")="","",IF(ISNUMBER(INDEX($A483:$P483,MATCH(Settings!$B$9,$A$1:$P$1,0))),INT(INDEX($A483:$P483,MATCH(Settings!$B$9,$A$1:$P$1,0))),DATE(VALUE(LEFT(INDEX($A483:$P483,MATCH(Settings!$B$9,$A$1:$P$1,0)),4)),VALUE(MID(INDEX($A483:$P483,MATCH(Settings!$B$9,$A$1:$P$1,0)),6,2)),VALUE(MID(INDEX($A483:$P483,MATCH(Settings!$B$9,$A$1:$P$1,0)),9,2))))),"")),IFERROR(IF(TRIM(INDEX($A483:$P483,MATCH(Settings!$B$9,$A$1:$P$1,0))&amp;"")="","",IF(ISNUMBER(INDEX($A483:$P483,MATCH(Settings!$B$9,$A$1:$P$1,0))),INT(INDEX($A483:$P483,MATCH(Settings!$B$9,$A$1:$P$1,0))),DATE(VALUE(LEFT(INDEX($A483:$P483,MATCH(Settings!$B$9,$A$1:$P$1,0)),4)),VALUE(MID(INDEX($A483:$P483,MATCH(Settings!$B$9,$A$1:$P$1,0)),6,2)),VALUE(MID(INDEX($A483:$P483,MATCH(Settings!$B$9,$A$1:$P$1,0)),9,2))))),""),IFERROR(INT(IFERROR(IF(ISNUMBER(INDEX($A483:$P483,MATCH(Settings!$B$8,$A$1:$P$1,0))),INDEX($A483:$P483,MATCH(Settings!$B$8,$A$1:$P$1,0)),DATE(VALUE(LEFT(IFERROR(TRIM(INDEX($A483:$P483,MATCH(Settings!$B$8,$A$1:$P$1,0))&amp;""),""),4)),VALUE(MID(IFERROR(TRIM(INDEX($A483:$P483,MATCH(Settings!$B$8,$A$1:$P$1,0))&amp;""),""),6,2)),VALUE(MID(IFERROR(TRIM(INDEX($A483:$P483,MATCH(Settings!$B$8,$A$1:$P$1,0))&amp;""),""),9,2)))+TIME(VALUE(MID(IFERROR(TRIM(INDEX($A483:$P483,MATCH(Settings!$B$8,$A$1:$P$1,0))&amp;""),""),12,2)),VALUE(MID(IFERROR(TRIM(INDEX($A483:$P483,MATCH(Settings!$B$8,$A$1:$P$1,0))&amp;""),""),15,2)),VALUE(MID(IFERROR(TRIM(INDEX($A483:$P483,MATCH(Settings!$B$8,$A$1:$P$1,0))&amp;""),""),18,2)))),"")),""))</f>
        <v/>
      </c>
      <c r="V483" s="22">
        <f>IF(ISNUMBER($U483),DATE(YEAR($U483),MONTH($U483),1),"")</f>
        <v/>
      </c>
      <c r="W483" s="23">
        <f>IF(IFERROR(TRIM(INDEX($A483:$P483,MATCH(Settings!$B$10,$A$1:$P$1,0))&amp;""),"")&lt;&gt;"",IFERROR(TRIM(INDEX($A483:$P483,MATCH(Settings!$B$10,$A$1:$P$1,0))&amp;""),""),IFERROR(TRIM(INDEX($A483:$P483,MATCH(Settings!$B$11,$A$1:$P$1,0))&amp;""),""))</f>
        <v/>
      </c>
      <c r="X483" s="23">
        <f>IFERROR(TRIM(INDEX($A483:$P483,MATCH(Settings!$B$11,$A$1:$P$1,0))&amp;""),"")</f>
        <v/>
      </c>
      <c r="Y483" s="23">
        <f>IFERROR(TRIM(INDEX($A483:$P483,MATCH(Settings!$B$12,$A$1:$P$1,0))&amp;""),"")</f>
        <v/>
      </c>
      <c r="Z483" s="23">
        <f>IFERROR(TRIM(INDEX($A483:$P483,MATCH(Settings!$B$15,$A$1:$P$1,0))&amp;""),"")</f>
        <v/>
      </c>
      <c r="AA483" s="24">
        <f>IFERROR(IF(TRIM(INDEX($A483:$P483,MATCH(Settings!$B$13,$A$1:$P$1,0))&amp;"")="","",VALUE(TRIM(INDEX($A483:$P483,MATCH(Settings!$B$13,$A$1:$P$1,0))&amp;""))),"")</f>
        <v/>
      </c>
      <c r="AB483" s="24">
        <f>IF(NOT(ISNUMBER($AA483)),"",IF(TRIM($R483&amp;"")="Yes",$AA483,0))</f>
        <v/>
      </c>
      <c r="AC483" s="25">
        <f>IF(OR(NOT(ISNUMBER($AB483)),NOT(ISNUMBER(Settings!$D$2))),"",$AB483*Settings!$D$2)</f>
        <v/>
      </c>
      <c r="AD483" s="23">
        <f>IF(AND($AE483="",IFERROR(TRIM(INDEX($A483:$P483,MATCH(Settings!$B$13,$A$1:$P$1,0))&amp;""),"")=""),"",IF((IF($AE483="","; no name or email","")&amp;IF(IFERROR(TRIM(INDEX($A483:$P483,MATCH(Settings!$B$13,$A$1:$P$1,0))&amp;""),"")="","; no hours",IF(NOT(ISNUMBER($AA483)),"; hours not a number",IF($AA483&lt;=0,"; hours zero or less",IF(AND(ISNUMBER(Settings!$D$3),$AA483&gt;Settings!$D$3),"; over "&amp;Settings!$D$3&amp;" hours",""))))&amp;IF(NOT(ISNUMBER($U483)),"; no date",IF($U483&gt;TODAY(),"; date in the future",""))&amp;IF(AND($AE483&lt;&gt;"",ISNUMBER($U483)),IF(COUNTIFS($AE$2:$AE$1001,$AE483,$U$2:$U$1001,$U483,$Y$2:$Y$1001,$Y483)&gt;1,"; possible duplicate",""),""))="","OK",MID(IF($AE483="","; no name or email","")&amp;IF(IFERROR(TRIM(INDEX($A483:$P483,MATCH(Settings!$B$13,$A$1:$P$1,0))&amp;""),"")="","; no hours",IF(NOT(ISNUMBER($AA483)),"; hours not a number",IF($AA483&lt;=0,"; hours zero or less",IF(AND(ISNUMBER(Settings!$D$3),$AA483&gt;Settings!$D$3),"; over "&amp;Settings!$D$3&amp;" hours",""))))&amp;IF(NOT(ISNUMBER($U483)),"; no date",IF($U483&gt;TODAY(),"; date in the future",""))&amp;IF(AND($AE483&lt;&gt;"",ISNUMBER($U483)),IF(COUNTIFS($AE$2:$AE$1001,$AE483,$U$2:$U$1001,$U483,$Y$2:$Y$1001,$Y483)&gt;1,"; possible duplicate",""),""),3,300)))</f>
        <v/>
      </c>
      <c r="AE483" s="26">
        <f>IF(IFERROR(TRIM(INDEX($A483:$P483,MATCH(Settings!$B$11,$A$1:$P$1,0))&amp;""),"")&lt;&gt;"",LOWER(IFERROR(TRIM(INDEX($A483:$P483,MATCH(Settings!$B$11,$A$1:$P$1,0))&amp;""),"")),LOWER(IFERROR(TRIM(INDEX($A483:$P483,MATCH(Settings!$B$10,$A$1:$P$1,0))&amp;""),"")))</f>
        <v/>
      </c>
      <c r="AF483" s="26">
        <f>IF($AE483="","",IF(COUNTIF($AE$2:$AE483,$AE483)=1,MAX($AF$1:$AF482)+1,""))</f>
        <v/>
      </c>
      <c r="AG483" s="26">
        <f>IF(OR($AE483="",NOT(ISNUMBER($V483))),"",IF(COUNTIFS($AE$2:$AE483,$AE483,$V$2:$V483,$V483)=1,1,0))</f>
        <v/>
      </c>
      <c r="AH483" s="26">
        <f>IF(ISNUMBER($U483),$U483,0)</f>
        <v/>
      </c>
    </row>
    <row r="484">
      <c r="R484" s="27" t="n"/>
      <c r="S484" s="27" t="n"/>
      <c r="U484" s="21">
        <f>IF(ISNUMBER(IFERROR(IF(TRIM(INDEX($A484:$P484,MATCH(Settings!$B$9,$A$1:$P$1,0))&amp;"")="","",IF(ISNUMBER(INDEX($A484:$P484,MATCH(Settings!$B$9,$A$1:$P$1,0))),INT(INDEX($A484:$P484,MATCH(Settings!$B$9,$A$1:$P$1,0))),DATE(VALUE(LEFT(INDEX($A484:$P484,MATCH(Settings!$B$9,$A$1:$P$1,0)),4)),VALUE(MID(INDEX($A484:$P484,MATCH(Settings!$B$9,$A$1:$P$1,0)),6,2)),VALUE(MID(INDEX($A484:$P484,MATCH(Settings!$B$9,$A$1:$P$1,0)),9,2))))),"")),IFERROR(IF(TRIM(INDEX($A484:$P484,MATCH(Settings!$B$9,$A$1:$P$1,0))&amp;"")="","",IF(ISNUMBER(INDEX($A484:$P484,MATCH(Settings!$B$9,$A$1:$P$1,0))),INT(INDEX($A484:$P484,MATCH(Settings!$B$9,$A$1:$P$1,0))),DATE(VALUE(LEFT(INDEX($A484:$P484,MATCH(Settings!$B$9,$A$1:$P$1,0)),4)),VALUE(MID(INDEX($A484:$P484,MATCH(Settings!$B$9,$A$1:$P$1,0)),6,2)),VALUE(MID(INDEX($A484:$P484,MATCH(Settings!$B$9,$A$1:$P$1,0)),9,2))))),""),IFERROR(INT(IFERROR(IF(ISNUMBER(INDEX($A484:$P484,MATCH(Settings!$B$8,$A$1:$P$1,0))),INDEX($A484:$P484,MATCH(Settings!$B$8,$A$1:$P$1,0)),DATE(VALUE(LEFT(IFERROR(TRIM(INDEX($A484:$P484,MATCH(Settings!$B$8,$A$1:$P$1,0))&amp;""),""),4)),VALUE(MID(IFERROR(TRIM(INDEX($A484:$P484,MATCH(Settings!$B$8,$A$1:$P$1,0))&amp;""),""),6,2)),VALUE(MID(IFERROR(TRIM(INDEX($A484:$P484,MATCH(Settings!$B$8,$A$1:$P$1,0))&amp;""),""),9,2)))+TIME(VALUE(MID(IFERROR(TRIM(INDEX($A484:$P484,MATCH(Settings!$B$8,$A$1:$P$1,0))&amp;""),""),12,2)),VALUE(MID(IFERROR(TRIM(INDEX($A484:$P484,MATCH(Settings!$B$8,$A$1:$P$1,0))&amp;""),""),15,2)),VALUE(MID(IFERROR(TRIM(INDEX($A484:$P484,MATCH(Settings!$B$8,$A$1:$P$1,0))&amp;""),""),18,2)))),"")),""))</f>
        <v/>
      </c>
      <c r="V484" s="22">
        <f>IF(ISNUMBER($U484),DATE(YEAR($U484),MONTH($U484),1),"")</f>
        <v/>
      </c>
      <c r="W484" s="23">
        <f>IF(IFERROR(TRIM(INDEX($A484:$P484,MATCH(Settings!$B$10,$A$1:$P$1,0))&amp;""),"")&lt;&gt;"",IFERROR(TRIM(INDEX($A484:$P484,MATCH(Settings!$B$10,$A$1:$P$1,0))&amp;""),""),IFERROR(TRIM(INDEX($A484:$P484,MATCH(Settings!$B$11,$A$1:$P$1,0))&amp;""),""))</f>
        <v/>
      </c>
      <c r="X484" s="23">
        <f>IFERROR(TRIM(INDEX($A484:$P484,MATCH(Settings!$B$11,$A$1:$P$1,0))&amp;""),"")</f>
        <v/>
      </c>
      <c r="Y484" s="23">
        <f>IFERROR(TRIM(INDEX($A484:$P484,MATCH(Settings!$B$12,$A$1:$P$1,0))&amp;""),"")</f>
        <v/>
      </c>
      <c r="Z484" s="23">
        <f>IFERROR(TRIM(INDEX($A484:$P484,MATCH(Settings!$B$15,$A$1:$P$1,0))&amp;""),"")</f>
        <v/>
      </c>
      <c r="AA484" s="24">
        <f>IFERROR(IF(TRIM(INDEX($A484:$P484,MATCH(Settings!$B$13,$A$1:$P$1,0))&amp;"")="","",VALUE(TRIM(INDEX($A484:$P484,MATCH(Settings!$B$13,$A$1:$P$1,0))&amp;""))),"")</f>
        <v/>
      </c>
      <c r="AB484" s="24">
        <f>IF(NOT(ISNUMBER($AA484)),"",IF(TRIM($R484&amp;"")="Yes",$AA484,0))</f>
        <v/>
      </c>
      <c r="AC484" s="25">
        <f>IF(OR(NOT(ISNUMBER($AB484)),NOT(ISNUMBER(Settings!$D$2))),"",$AB484*Settings!$D$2)</f>
        <v/>
      </c>
      <c r="AD484" s="23">
        <f>IF(AND($AE484="",IFERROR(TRIM(INDEX($A484:$P484,MATCH(Settings!$B$13,$A$1:$P$1,0))&amp;""),"")=""),"",IF((IF($AE484="","; no name or email","")&amp;IF(IFERROR(TRIM(INDEX($A484:$P484,MATCH(Settings!$B$13,$A$1:$P$1,0))&amp;""),"")="","; no hours",IF(NOT(ISNUMBER($AA484)),"; hours not a number",IF($AA484&lt;=0,"; hours zero or less",IF(AND(ISNUMBER(Settings!$D$3),$AA484&gt;Settings!$D$3),"; over "&amp;Settings!$D$3&amp;" hours",""))))&amp;IF(NOT(ISNUMBER($U484)),"; no date",IF($U484&gt;TODAY(),"; date in the future",""))&amp;IF(AND($AE484&lt;&gt;"",ISNUMBER($U484)),IF(COUNTIFS($AE$2:$AE$1001,$AE484,$U$2:$U$1001,$U484,$Y$2:$Y$1001,$Y484)&gt;1,"; possible duplicate",""),""))="","OK",MID(IF($AE484="","; no name or email","")&amp;IF(IFERROR(TRIM(INDEX($A484:$P484,MATCH(Settings!$B$13,$A$1:$P$1,0))&amp;""),"")="","; no hours",IF(NOT(ISNUMBER($AA484)),"; hours not a number",IF($AA484&lt;=0,"; hours zero or less",IF(AND(ISNUMBER(Settings!$D$3),$AA484&gt;Settings!$D$3),"; over "&amp;Settings!$D$3&amp;" hours",""))))&amp;IF(NOT(ISNUMBER($U484)),"; no date",IF($U484&gt;TODAY(),"; date in the future",""))&amp;IF(AND($AE484&lt;&gt;"",ISNUMBER($U484)),IF(COUNTIFS($AE$2:$AE$1001,$AE484,$U$2:$U$1001,$U484,$Y$2:$Y$1001,$Y484)&gt;1,"; possible duplicate",""),""),3,300)))</f>
        <v/>
      </c>
      <c r="AE484" s="26">
        <f>IF(IFERROR(TRIM(INDEX($A484:$P484,MATCH(Settings!$B$11,$A$1:$P$1,0))&amp;""),"")&lt;&gt;"",LOWER(IFERROR(TRIM(INDEX($A484:$P484,MATCH(Settings!$B$11,$A$1:$P$1,0))&amp;""),"")),LOWER(IFERROR(TRIM(INDEX($A484:$P484,MATCH(Settings!$B$10,$A$1:$P$1,0))&amp;""),"")))</f>
        <v/>
      </c>
      <c r="AF484" s="26">
        <f>IF($AE484="","",IF(COUNTIF($AE$2:$AE484,$AE484)=1,MAX($AF$1:$AF483)+1,""))</f>
        <v/>
      </c>
      <c r="AG484" s="26">
        <f>IF(OR($AE484="",NOT(ISNUMBER($V484))),"",IF(COUNTIFS($AE$2:$AE484,$AE484,$V$2:$V484,$V484)=1,1,0))</f>
        <v/>
      </c>
      <c r="AH484" s="26">
        <f>IF(ISNUMBER($U484),$U484,0)</f>
        <v/>
      </c>
    </row>
    <row r="485">
      <c r="R485" s="27" t="n"/>
      <c r="S485" s="27" t="n"/>
      <c r="U485" s="21">
        <f>IF(ISNUMBER(IFERROR(IF(TRIM(INDEX($A485:$P485,MATCH(Settings!$B$9,$A$1:$P$1,0))&amp;"")="","",IF(ISNUMBER(INDEX($A485:$P485,MATCH(Settings!$B$9,$A$1:$P$1,0))),INT(INDEX($A485:$P485,MATCH(Settings!$B$9,$A$1:$P$1,0))),DATE(VALUE(LEFT(INDEX($A485:$P485,MATCH(Settings!$B$9,$A$1:$P$1,0)),4)),VALUE(MID(INDEX($A485:$P485,MATCH(Settings!$B$9,$A$1:$P$1,0)),6,2)),VALUE(MID(INDEX($A485:$P485,MATCH(Settings!$B$9,$A$1:$P$1,0)),9,2))))),"")),IFERROR(IF(TRIM(INDEX($A485:$P485,MATCH(Settings!$B$9,$A$1:$P$1,0))&amp;"")="","",IF(ISNUMBER(INDEX($A485:$P485,MATCH(Settings!$B$9,$A$1:$P$1,0))),INT(INDEX($A485:$P485,MATCH(Settings!$B$9,$A$1:$P$1,0))),DATE(VALUE(LEFT(INDEX($A485:$P485,MATCH(Settings!$B$9,$A$1:$P$1,0)),4)),VALUE(MID(INDEX($A485:$P485,MATCH(Settings!$B$9,$A$1:$P$1,0)),6,2)),VALUE(MID(INDEX($A485:$P485,MATCH(Settings!$B$9,$A$1:$P$1,0)),9,2))))),""),IFERROR(INT(IFERROR(IF(ISNUMBER(INDEX($A485:$P485,MATCH(Settings!$B$8,$A$1:$P$1,0))),INDEX($A485:$P485,MATCH(Settings!$B$8,$A$1:$P$1,0)),DATE(VALUE(LEFT(IFERROR(TRIM(INDEX($A485:$P485,MATCH(Settings!$B$8,$A$1:$P$1,0))&amp;""),""),4)),VALUE(MID(IFERROR(TRIM(INDEX($A485:$P485,MATCH(Settings!$B$8,$A$1:$P$1,0))&amp;""),""),6,2)),VALUE(MID(IFERROR(TRIM(INDEX($A485:$P485,MATCH(Settings!$B$8,$A$1:$P$1,0))&amp;""),""),9,2)))+TIME(VALUE(MID(IFERROR(TRIM(INDEX($A485:$P485,MATCH(Settings!$B$8,$A$1:$P$1,0))&amp;""),""),12,2)),VALUE(MID(IFERROR(TRIM(INDEX($A485:$P485,MATCH(Settings!$B$8,$A$1:$P$1,0))&amp;""),""),15,2)),VALUE(MID(IFERROR(TRIM(INDEX($A485:$P485,MATCH(Settings!$B$8,$A$1:$P$1,0))&amp;""),""),18,2)))),"")),""))</f>
        <v/>
      </c>
      <c r="V485" s="22">
        <f>IF(ISNUMBER($U485),DATE(YEAR($U485),MONTH($U485),1),"")</f>
        <v/>
      </c>
      <c r="W485" s="23">
        <f>IF(IFERROR(TRIM(INDEX($A485:$P485,MATCH(Settings!$B$10,$A$1:$P$1,0))&amp;""),"")&lt;&gt;"",IFERROR(TRIM(INDEX($A485:$P485,MATCH(Settings!$B$10,$A$1:$P$1,0))&amp;""),""),IFERROR(TRIM(INDEX($A485:$P485,MATCH(Settings!$B$11,$A$1:$P$1,0))&amp;""),""))</f>
        <v/>
      </c>
      <c r="X485" s="23">
        <f>IFERROR(TRIM(INDEX($A485:$P485,MATCH(Settings!$B$11,$A$1:$P$1,0))&amp;""),"")</f>
        <v/>
      </c>
      <c r="Y485" s="23">
        <f>IFERROR(TRIM(INDEX($A485:$P485,MATCH(Settings!$B$12,$A$1:$P$1,0))&amp;""),"")</f>
        <v/>
      </c>
      <c r="Z485" s="23">
        <f>IFERROR(TRIM(INDEX($A485:$P485,MATCH(Settings!$B$15,$A$1:$P$1,0))&amp;""),"")</f>
        <v/>
      </c>
      <c r="AA485" s="24">
        <f>IFERROR(IF(TRIM(INDEX($A485:$P485,MATCH(Settings!$B$13,$A$1:$P$1,0))&amp;"")="","",VALUE(TRIM(INDEX($A485:$P485,MATCH(Settings!$B$13,$A$1:$P$1,0))&amp;""))),"")</f>
        <v/>
      </c>
      <c r="AB485" s="24">
        <f>IF(NOT(ISNUMBER($AA485)),"",IF(TRIM($R485&amp;"")="Yes",$AA485,0))</f>
        <v/>
      </c>
      <c r="AC485" s="25">
        <f>IF(OR(NOT(ISNUMBER($AB485)),NOT(ISNUMBER(Settings!$D$2))),"",$AB485*Settings!$D$2)</f>
        <v/>
      </c>
      <c r="AD485" s="23">
        <f>IF(AND($AE485="",IFERROR(TRIM(INDEX($A485:$P485,MATCH(Settings!$B$13,$A$1:$P$1,0))&amp;""),"")=""),"",IF((IF($AE485="","; no name or email","")&amp;IF(IFERROR(TRIM(INDEX($A485:$P485,MATCH(Settings!$B$13,$A$1:$P$1,0))&amp;""),"")="","; no hours",IF(NOT(ISNUMBER($AA485)),"; hours not a number",IF($AA485&lt;=0,"; hours zero or less",IF(AND(ISNUMBER(Settings!$D$3),$AA485&gt;Settings!$D$3),"; over "&amp;Settings!$D$3&amp;" hours",""))))&amp;IF(NOT(ISNUMBER($U485)),"; no date",IF($U485&gt;TODAY(),"; date in the future",""))&amp;IF(AND($AE485&lt;&gt;"",ISNUMBER($U485)),IF(COUNTIFS($AE$2:$AE$1001,$AE485,$U$2:$U$1001,$U485,$Y$2:$Y$1001,$Y485)&gt;1,"; possible duplicate",""),""))="","OK",MID(IF($AE485="","; no name or email","")&amp;IF(IFERROR(TRIM(INDEX($A485:$P485,MATCH(Settings!$B$13,$A$1:$P$1,0))&amp;""),"")="","; no hours",IF(NOT(ISNUMBER($AA485)),"; hours not a number",IF($AA485&lt;=0,"; hours zero or less",IF(AND(ISNUMBER(Settings!$D$3),$AA485&gt;Settings!$D$3),"; over "&amp;Settings!$D$3&amp;" hours",""))))&amp;IF(NOT(ISNUMBER($U485)),"; no date",IF($U485&gt;TODAY(),"; date in the future",""))&amp;IF(AND($AE485&lt;&gt;"",ISNUMBER($U485)),IF(COUNTIFS($AE$2:$AE$1001,$AE485,$U$2:$U$1001,$U485,$Y$2:$Y$1001,$Y485)&gt;1,"; possible duplicate",""),""),3,300)))</f>
        <v/>
      </c>
      <c r="AE485" s="26">
        <f>IF(IFERROR(TRIM(INDEX($A485:$P485,MATCH(Settings!$B$11,$A$1:$P$1,0))&amp;""),"")&lt;&gt;"",LOWER(IFERROR(TRIM(INDEX($A485:$P485,MATCH(Settings!$B$11,$A$1:$P$1,0))&amp;""),"")),LOWER(IFERROR(TRIM(INDEX($A485:$P485,MATCH(Settings!$B$10,$A$1:$P$1,0))&amp;""),"")))</f>
        <v/>
      </c>
      <c r="AF485" s="26">
        <f>IF($AE485="","",IF(COUNTIF($AE$2:$AE485,$AE485)=1,MAX($AF$1:$AF484)+1,""))</f>
        <v/>
      </c>
      <c r="AG485" s="26">
        <f>IF(OR($AE485="",NOT(ISNUMBER($V485))),"",IF(COUNTIFS($AE$2:$AE485,$AE485,$V$2:$V485,$V485)=1,1,0))</f>
        <v/>
      </c>
      <c r="AH485" s="26">
        <f>IF(ISNUMBER($U485),$U485,0)</f>
        <v/>
      </c>
    </row>
    <row r="486">
      <c r="R486" s="27" t="n"/>
      <c r="S486" s="27" t="n"/>
      <c r="U486" s="21">
        <f>IF(ISNUMBER(IFERROR(IF(TRIM(INDEX($A486:$P486,MATCH(Settings!$B$9,$A$1:$P$1,0))&amp;"")="","",IF(ISNUMBER(INDEX($A486:$P486,MATCH(Settings!$B$9,$A$1:$P$1,0))),INT(INDEX($A486:$P486,MATCH(Settings!$B$9,$A$1:$P$1,0))),DATE(VALUE(LEFT(INDEX($A486:$P486,MATCH(Settings!$B$9,$A$1:$P$1,0)),4)),VALUE(MID(INDEX($A486:$P486,MATCH(Settings!$B$9,$A$1:$P$1,0)),6,2)),VALUE(MID(INDEX($A486:$P486,MATCH(Settings!$B$9,$A$1:$P$1,0)),9,2))))),"")),IFERROR(IF(TRIM(INDEX($A486:$P486,MATCH(Settings!$B$9,$A$1:$P$1,0))&amp;"")="","",IF(ISNUMBER(INDEX($A486:$P486,MATCH(Settings!$B$9,$A$1:$P$1,0))),INT(INDEX($A486:$P486,MATCH(Settings!$B$9,$A$1:$P$1,0))),DATE(VALUE(LEFT(INDEX($A486:$P486,MATCH(Settings!$B$9,$A$1:$P$1,0)),4)),VALUE(MID(INDEX($A486:$P486,MATCH(Settings!$B$9,$A$1:$P$1,0)),6,2)),VALUE(MID(INDEX($A486:$P486,MATCH(Settings!$B$9,$A$1:$P$1,0)),9,2))))),""),IFERROR(INT(IFERROR(IF(ISNUMBER(INDEX($A486:$P486,MATCH(Settings!$B$8,$A$1:$P$1,0))),INDEX($A486:$P486,MATCH(Settings!$B$8,$A$1:$P$1,0)),DATE(VALUE(LEFT(IFERROR(TRIM(INDEX($A486:$P486,MATCH(Settings!$B$8,$A$1:$P$1,0))&amp;""),""),4)),VALUE(MID(IFERROR(TRIM(INDEX($A486:$P486,MATCH(Settings!$B$8,$A$1:$P$1,0))&amp;""),""),6,2)),VALUE(MID(IFERROR(TRIM(INDEX($A486:$P486,MATCH(Settings!$B$8,$A$1:$P$1,0))&amp;""),""),9,2)))+TIME(VALUE(MID(IFERROR(TRIM(INDEX($A486:$P486,MATCH(Settings!$B$8,$A$1:$P$1,0))&amp;""),""),12,2)),VALUE(MID(IFERROR(TRIM(INDEX($A486:$P486,MATCH(Settings!$B$8,$A$1:$P$1,0))&amp;""),""),15,2)),VALUE(MID(IFERROR(TRIM(INDEX($A486:$P486,MATCH(Settings!$B$8,$A$1:$P$1,0))&amp;""),""),18,2)))),"")),""))</f>
        <v/>
      </c>
      <c r="V486" s="22">
        <f>IF(ISNUMBER($U486),DATE(YEAR($U486),MONTH($U486),1),"")</f>
        <v/>
      </c>
      <c r="W486" s="23">
        <f>IF(IFERROR(TRIM(INDEX($A486:$P486,MATCH(Settings!$B$10,$A$1:$P$1,0))&amp;""),"")&lt;&gt;"",IFERROR(TRIM(INDEX($A486:$P486,MATCH(Settings!$B$10,$A$1:$P$1,0))&amp;""),""),IFERROR(TRIM(INDEX($A486:$P486,MATCH(Settings!$B$11,$A$1:$P$1,0))&amp;""),""))</f>
        <v/>
      </c>
      <c r="X486" s="23">
        <f>IFERROR(TRIM(INDEX($A486:$P486,MATCH(Settings!$B$11,$A$1:$P$1,0))&amp;""),"")</f>
        <v/>
      </c>
      <c r="Y486" s="23">
        <f>IFERROR(TRIM(INDEX($A486:$P486,MATCH(Settings!$B$12,$A$1:$P$1,0))&amp;""),"")</f>
        <v/>
      </c>
      <c r="Z486" s="23">
        <f>IFERROR(TRIM(INDEX($A486:$P486,MATCH(Settings!$B$15,$A$1:$P$1,0))&amp;""),"")</f>
        <v/>
      </c>
      <c r="AA486" s="24">
        <f>IFERROR(IF(TRIM(INDEX($A486:$P486,MATCH(Settings!$B$13,$A$1:$P$1,0))&amp;"")="","",VALUE(TRIM(INDEX($A486:$P486,MATCH(Settings!$B$13,$A$1:$P$1,0))&amp;""))),"")</f>
        <v/>
      </c>
      <c r="AB486" s="24">
        <f>IF(NOT(ISNUMBER($AA486)),"",IF(TRIM($R486&amp;"")="Yes",$AA486,0))</f>
        <v/>
      </c>
      <c r="AC486" s="25">
        <f>IF(OR(NOT(ISNUMBER($AB486)),NOT(ISNUMBER(Settings!$D$2))),"",$AB486*Settings!$D$2)</f>
        <v/>
      </c>
      <c r="AD486" s="23">
        <f>IF(AND($AE486="",IFERROR(TRIM(INDEX($A486:$P486,MATCH(Settings!$B$13,$A$1:$P$1,0))&amp;""),"")=""),"",IF((IF($AE486="","; no name or email","")&amp;IF(IFERROR(TRIM(INDEX($A486:$P486,MATCH(Settings!$B$13,$A$1:$P$1,0))&amp;""),"")="","; no hours",IF(NOT(ISNUMBER($AA486)),"; hours not a number",IF($AA486&lt;=0,"; hours zero or less",IF(AND(ISNUMBER(Settings!$D$3),$AA486&gt;Settings!$D$3),"; over "&amp;Settings!$D$3&amp;" hours",""))))&amp;IF(NOT(ISNUMBER($U486)),"; no date",IF($U486&gt;TODAY(),"; date in the future",""))&amp;IF(AND($AE486&lt;&gt;"",ISNUMBER($U486)),IF(COUNTIFS($AE$2:$AE$1001,$AE486,$U$2:$U$1001,$U486,$Y$2:$Y$1001,$Y486)&gt;1,"; possible duplicate",""),""))="","OK",MID(IF($AE486="","; no name or email","")&amp;IF(IFERROR(TRIM(INDEX($A486:$P486,MATCH(Settings!$B$13,$A$1:$P$1,0))&amp;""),"")="","; no hours",IF(NOT(ISNUMBER($AA486)),"; hours not a number",IF($AA486&lt;=0,"; hours zero or less",IF(AND(ISNUMBER(Settings!$D$3),$AA486&gt;Settings!$D$3),"; over "&amp;Settings!$D$3&amp;" hours",""))))&amp;IF(NOT(ISNUMBER($U486)),"; no date",IF($U486&gt;TODAY(),"; date in the future",""))&amp;IF(AND($AE486&lt;&gt;"",ISNUMBER($U486)),IF(COUNTIFS($AE$2:$AE$1001,$AE486,$U$2:$U$1001,$U486,$Y$2:$Y$1001,$Y486)&gt;1,"; possible duplicate",""),""),3,300)))</f>
        <v/>
      </c>
      <c r="AE486" s="26">
        <f>IF(IFERROR(TRIM(INDEX($A486:$P486,MATCH(Settings!$B$11,$A$1:$P$1,0))&amp;""),"")&lt;&gt;"",LOWER(IFERROR(TRIM(INDEX($A486:$P486,MATCH(Settings!$B$11,$A$1:$P$1,0))&amp;""),"")),LOWER(IFERROR(TRIM(INDEX($A486:$P486,MATCH(Settings!$B$10,$A$1:$P$1,0))&amp;""),"")))</f>
        <v/>
      </c>
      <c r="AF486" s="26">
        <f>IF($AE486="","",IF(COUNTIF($AE$2:$AE486,$AE486)=1,MAX($AF$1:$AF485)+1,""))</f>
        <v/>
      </c>
      <c r="AG486" s="26">
        <f>IF(OR($AE486="",NOT(ISNUMBER($V486))),"",IF(COUNTIFS($AE$2:$AE486,$AE486,$V$2:$V486,$V486)=1,1,0))</f>
        <v/>
      </c>
      <c r="AH486" s="26">
        <f>IF(ISNUMBER($U486),$U486,0)</f>
        <v/>
      </c>
    </row>
    <row r="487">
      <c r="R487" s="27" t="n"/>
      <c r="S487" s="27" t="n"/>
      <c r="U487" s="21">
        <f>IF(ISNUMBER(IFERROR(IF(TRIM(INDEX($A487:$P487,MATCH(Settings!$B$9,$A$1:$P$1,0))&amp;"")="","",IF(ISNUMBER(INDEX($A487:$P487,MATCH(Settings!$B$9,$A$1:$P$1,0))),INT(INDEX($A487:$P487,MATCH(Settings!$B$9,$A$1:$P$1,0))),DATE(VALUE(LEFT(INDEX($A487:$P487,MATCH(Settings!$B$9,$A$1:$P$1,0)),4)),VALUE(MID(INDEX($A487:$P487,MATCH(Settings!$B$9,$A$1:$P$1,0)),6,2)),VALUE(MID(INDEX($A487:$P487,MATCH(Settings!$B$9,$A$1:$P$1,0)),9,2))))),"")),IFERROR(IF(TRIM(INDEX($A487:$P487,MATCH(Settings!$B$9,$A$1:$P$1,0))&amp;"")="","",IF(ISNUMBER(INDEX($A487:$P487,MATCH(Settings!$B$9,$A$1:$P$1,0))),INT(INDEX($A487:$P487,MATCH(Settings!$B$9,$A$1:$P$1,0))),DATE(VALUE(LEFT(INDEX($A487:$P487,MATCH(Settings!$B$9,$A$1:$P$1,0)),4)),VALUE(MID(INDEX($A487:$P487,MATCH(Settings!$B$9,$A$1:$P$1,0)),6,2)),VALUE(MID(INDEX($A487:$P487,MATCH(Settings!$B$9,$A$1:$P$1,0)),9,2))))),""),IFERROR(INT(IFERROR(IF(ISNUMBER(INDEX($A487:$P487,MATCH(Settings!$B$8,$A$1:$P$1,0))),INDEX($A487:$P487,MATCH(Settings!$B$8,$A$1:$P$1,0)),DATE(VALUE(LEFT(IFERROR(TRIM(INDEX($A487:$P487,MATCH(Settings!$B$8,$A$1:$P$1,0))&amp;""),""),4)),VALUE(MID(IFERROR(TRIM(INDEX($A487:$P487,MATCH(Settings!$B$8,$A$1:$P$1,0))&amp;""),""),6,2)),VALUE(MID(IFERROR(TRIM(INDEX($A487:$P487,MATCH(Settings!$B$8,$A$1:$P$1,0))&amp;""),""),9,2)))+TIME(VALUE(MID(IFERROR(TRIM(INDEX($A487:$P487,MATCH(Settings!$B$8,$A$1:$P$1,0))&amp;""),""),12,2)),VALUE(MID(IFERROR(TRIM(INDEX($A487:$P487,MATCH(Settings!$B$8,$A$1:$P$1,0))&amp;""),""),15,2)),VALUE(MID(IFERROR(TRIM(INDEX($A487:$P487,MATCH(Settings!$B$8,$A$1:$P$1,0))&amp;""),""),18,2)))),"")),""))</f>
        <v/>
      </c>
      <c r="V487" s="22">
        <f>IF(ISNUMBER($U487),DATE(YEAR($U487),MONTH($U487),1),"")</f>
        <v/>
      </c>
      <c r="W487" s="23">
        <f>IF(IFERROR(TRIM(INDEX($A487:$P487,MATCH(Settings!$B$10,$A$1:$P$1,0))&amp;""),"")&lt;&gt;"",IFERROR(TRIM(INDEX($A487:$P487,MATCH(Settings!$B$10,$A$1:$P$1,0))&amp;""),""),IFERROR(TRIM(INDEX($A487:$P487,MATCH(Settings!$B$11,$A$1:$P$1,0))&amp;""),""))</f>
        <v/>
      </c>
      <c r="X487" s="23">
        <f>IFERROR(TRIM(INDEX($A487:$P487,MATCH(Settings!$B$11,$A$1:$P$1,0))&amp;""),"")</f>
        <v/>
      </c>
      <c r="Y487" s="23">
        <f>IFERROR(TRIM(INDEX($A487:$P487,MATCH(Settings!$B$12,$A$1:$P$1,0))&amp;""),"")</f>
        <v/>
      </c>
      <c r="Z487" s="23">
        <f>IFERROR(TRIM(INDEX($A487:$P487,MATCH(Settings!$B$15,$A$1:$P$1,0))&amp;""),"")</f>
        <v/>
      </c>
      <c r="AA487" s="24">
        <f>IFERROR(IF(TRIM(INDEX($A487:$P487,MATCH(Settings!$B$13,$A$1:$P$1,0))&amp;"")="","",VALUE(TRIM(INDEX($A487:$P487,MATCH(Settings!$B$13,$A$1:$P$1,0))&amp;""))),"")</f>
        <v/>
      </c>
      <c r="AB487" s="24">
        <f>IF(NOT(ISNUMBER($AA487)),"",IF(TRIM($R487&amp;"")="Yes",$AA487,0))</f>
        <v/>
      </c>
      <c r="AC487" s="25">
        <f>IF(OR(NOT(ISNUMBER($AB487)),NOT(ISNUMBER(Settings!$D$2))),"",$AB487*Settings!$D$2)</f>
        <v/>
      </c>
      <c r="AD487" s="23">
        <f>IF(AND($AE487="",IFERROR(TRIM(INDEX($A487:$P487,MATCH(Settings!$B$13,$A$1:$P$1,0))&amp;""),"")=""),"",IF((IF($AE487="","; no name or email","")&amp;IF(IFERROR(TRIM(INDEX($A487:$P487,MATCH(Settings!$B$13,$A$1:$P$1,0))&amp;""),"")="","; no hours",IF(NOT(ISNUMBER($AA487)),"; hours not a number",IF($AA487&lt;=0,"; hours zero or less",IF(AND(ISNUMBER(Settings!$D$3),$AA487&gt;Settings!$D$3),"; over "&amp;Settings!$D$3&amp;" hours",""))))&amp;IF(NOT(ISNUMBER($U487)),"; no date",IF($U487&gt;TODAY(),"; date in the future",""))&amp;IF(AND($AE487&lt;&gt;"",ISNUMBER($U487)),IF(COUNTIFS($AE$2:$AE$1001,$AE487,$U$2:$U$1001,$U487,$Y$2:$Y$1001,$Y487)&gt;1,"; possible duplicate",""),""))="","OK",MID(IF($AE487="","; no name or email","")&amp;IF(IFERROR(TRIM(INDEX($A487:$P487,MATCH(Settings!$B$13,$A$1:$P$1,0))&amp;""),"")="","; no hours",IF(NOT(ISNUMBER($AA487)),"; hours not a number",IF($AA487&lt;=0,"; hours zero or less",IF(AND(ISNUMBER(Settings!$D$3),$AA487&gt;Settings!$D$3),"; over "&amp;Settings!$D$3&amp;" hours",""))))&amp;IF(NOT(ISNUMBER($U487)),"; no date",IF($U487&gt;TODAY(),"; date in the future",""))&amp;IF(AND($AE487&lt;&gt;"",ISNUMBER($U487)),IF(COUNTIFS($AE$2:$AE$1001,$AE487,$U$2:$U$1001,$U487,$Y$2:$Y$1001,$Y487)&gt;1,"; possible duplicate",""),""),3,300)))</f>
        <v/>
      </c>
      <c r="AE487" s="26">
        <f>IF(IFERROR(TRIM(INDEX($A487:$P487,MATCH(Settings!$B$11,$A$1:$P$1,0))&amp;""),"")&lt;&gt;"",LOWER(IFERROR(TRIM(INDEX($A487:$P487,MATCH(Settings!$B$11,$A$1:$P$1,0))&amp;""),"")),LOWER(IFERROR(TRIM(INDEX($A487:$P487,MATCH(Settings!$B$10,$A$1:$P$1,0))&amp;""),"")))</f>
        <v/>
      </c>
      <c r="AF487" s="26">
        <f>IF($AE487="","",IF(COUNTIF($AE$2:$AE487,$AE487)=1,MAX($AF$1:$AF486)+1,""))</f>
        <v/>
      </c>
      <c r="AG487" s="26">
        <f>IF(OR($AE487="",NOT(ISNUMBER($V487))),"",IF(COUNTIFS($AE$2:$AE487,$AE487,$V$2:$V487,$V487)=1,1,0))</f>
        <v/>
      </c>
      <c r="AH487" s="26">
        <f>IF(ISNUMBER($U487),$U487,0)</f>
        <v/>
      </c>
    </row>
    <row r="488">
      <c r="R488" s="27" t="n"/>
      <c r="S488" s="27" t="n"/>
      <c r="U488" s="21">
        <f>IF(ISNUMBER(IFERROR(IF(TRIM(INDEX($A488:$P488,MATCH(Settings!$B$9,$A$1:$P$1,0))&amp;"")="","",IF(ISNUMBER(INDEX($A488:$P488,MATCH(Settings!$B$9,$A$1:$P$1,0))),INT(INDEX($A488:$P488,MATCH(Settings!$B$9,$A$1:$P$1,0))),DATE(VALUE(LEFT(INDEX($A488:$P488,MATCH(Settings!$B$9,$A$1:$P$1,0)),4)),VALUE(MID(INDEX($A488:$P488,MATCH(Settings!$B$9,$A$1:$P$1,0)),6,2)),VALUE(MID(INDEX($A488:$P488,MATCH(Settings!$B$9,$A$1:$P$1,0)),9,2))))),"")),IFERROR(IF(TRIM(INDEX($A488:$P488,MATCH(Settings!$B$9,$A$1:$P$1,0))&amp;"")="","",IF(ISNUMBER(INDEX($A488:$P488,MATCH(Settings!$B$9,$A$1:$P$1,0))),INT(INDEX($A488:$P488,MATCH(Settings!$B$9,$A$1:$P$1,0))),DATE(VALUE(LEFT(INDEX($A488:$P488,MATCH(Settings!$B$9,$A$1:$P$1,0)),4)),VALUE(MID(INDEX($A488:$P488,MATCH(Settings!$B$9,$A$1:$P$1,0)),6,2)),VALUE(MID(INDEX($A488:$P488,MATCH(Settings!$B$9,$A$1:$P$1,0)),9,2))))),""),IFERROR(INT(IFERROR(IF(ISNUMBER(INDEX($A488:$P488,MATCH(Settings!$B$8,$A$1:$P$1,0))),INDEX($A488:$P488,MATCH(Settings!$B$8,$A$1:$P$1,0)),DATE(VALUE(LEFT(IFERROR(TRIM(INDEX($A488:$P488,MATCH(Settings!$B$8,$A$1:$P$1,0))&amp;""),""),4)),VALUE(MID(IFERROR(TRIM(INDEX($A488:$P488,MATCH(Settings!$B$8,$A$1:$P$1,0))&amp;""),""),6,2)),VALUE(MID(IFERROR(TRIM(INDEX($A488:$P488,MATCH(Settings!$B$8,$A$1:$P$1,0))&amp;""),""),9,2)))+TIME(VALUE(MID(IFERROR(TRIM(INDEX($A488:$P488,MATCH(Settings!$B$8,$A$1:$P$1,0))&amp;""),""),12,2)),VALUE(MID(IFERROR(TRIM(INDEX($A488:$P488,MATCH(Settings!$B$8,$A$1:$P$1,0))&amp;""),""),15,2)),VALUE(MID(IFERROR(TRIM(INDEX($A488:$P488,MATCH(Settings!$B$8,$A$1:$P$1,0))&amp;""),""),18,2)))),"")),""))</f>
        <v/>
      </c>
      <c r="V488" s="22">
        <f>IF(ISNUMBER($U488),DATE(YEAR($U488),MONTH($U488),1),"")</f>
        <v/>
      </c>
      <c r="W488" s="23">
        <f>IF(IFERROR(TRIM(INDEX($A488:$P488,MATCH(Settings!$B$10,$A$1:$P$1,0))&amp;""),"")&lt;&gt;"",IFERROR(TRIM(INDEX($A488:$P488,MATCH(Settings!$B$10,$A$1:$P$1,0))&amp;""),""),IFERROR(TRIM(INDEX($A488:$P488,MATCH(Settings!$B$11,$A$1:$P$1,0))&amp;""),""))</f>
        <v/>
      </c>
      <c r="X488" s="23">
        <f>IFERROR(TRIM(INDEX($A488:$P488,MATCH(Settings!$B$11,$A$1:$P$1,0))&amp;""),"")</f>
        <v/>
      </c>
      <c r="Y488" s="23">
        <f>IFERROR(TRIM(INDEX($A488:$P488,MATCH(Settings!$B$12,$A$1:$P$1,0))&amp;""),"")</f>
        <v/>
      </c>
      <c r="Z488" s="23">
        <f>IFERROR(TRIM(INDEX($A488:$P488,MATCH(Settings!$B$15,$A$1:$P$1,0))&amp;""),"")</f>
        <v/>
      </c>
      <c r="AA488" s="24">
        <f>IFERROR(IF(TRIM(INDEX($A488:$P488,MATCH(Settings!$B$13,$A$1:$P$1,0))&amp;"")="","",VALUE(TRIM(INDEX($A488:$P488,MATCH(Settings!$B$13,$A$1:$P$1,0))&amp;""))),"")</f>
        <v/>
      </c>
      <c r="AB488" s="24">
        <f>IF(NOT(ISNUMBER($AA488)),"",IF(TRIM($R488&amp;"")="Yes",$AA488,0))</f>
        <v/>
      </c>
      <c r="AC488" s="25">
        <f>IF(OR(NOT(ISNUMBER($AB488)),NOT(ISNUMBER(Settings!$D$2))),"",$AB488*Settings!$D$2)</f>
        <v/>
      </c>
      <c r="AD488" s="23">
        <f>IF(AND($AE488="",IFERROR(TRIM(INDEX($A488:$P488,MATCH(Settings!$B$13,$A$1:$P$1,0))&amp;""),"")=""),"",IF((IF($AE488="","; no name or email","")&amp;IF(IFERROR(TRIM(INDEX($A488:$P488,MATCH(Settings!$B$13,$A$1:$P$1,0))&amp;""),"")="","; no hours",IF(NOT(ISNUMBER($AA488)),"; hours not a number",IF($AA488&lt;=0,"; hours zero or less",IF(AND(ISNUMBER(Settings!$D$3),$AA488&gt;Settings!$D$3),"; over "&amp;Settings!$D$3&amp;" hours",""))))&amp;IF(NOT(ISNUMBER($U488)),"; no date",IF($U488&gt;TODAY(),"; date in the future",""))&amp;IF(AND($AE488&lt;&gt;"",ISNUMBER($U488)),IF(COUNTIFS($AE$2:$AE$1001,$AE488,$U$2:$U$1001,$U488,$Y$2:$Y$1001,$Y488)&gt;1,"; possible duplicate",""),""))="","OK",MID(IF($AE488="","; no name or email","")&amp;IF(IFERROR(TRIM(INDEX($A488:$P488,MATCH(Settings!$B$13,$A$1:$P$1,0))&amp;""),"")="","; no hours",IF(NOT(ISNUMBER($AA488)),"; hours not a number",IF($AA488&lt;=0,"; hours zero or less",IF(AND(ISNUMBER(Settings!$D$3),$AA488&gt;Settings!$D$3),"; over "&amp;Settings!$D$3&amp;" hours",""))))&amp;IF(NOT(ISNUMBER($U488)),"; no date",IF($U488&gt;TODAY(),"; date in the future",""))&amp;IF(AND($AE488&lt;&gt;"",ISNUMBER($U488)),IF(COUNTIFS($AE$2:$AE$1001,$AE488,$U$2:$U$1001,$U488,$Y$2:$Y$1001,$Y488)&gt;1,"; possible duplicate",""),""),3,300)))</f>
        <v/>
      </c>
      <c r="AE488" s="26">
        <f>IF(IFERROR(TRIM(INDEX($A488:$P488,MATCH(Settings!$B$11,$A$1:$P$1,0))&amp;""),"")&lt;&gt;"",LOWER(IFERROR(TRIM(INDEX($A488:$P488,MATCH(Settings!$B$11,$A$1:$P$1,0))&amp;""),"")),LOWER(IFERROR(TRIM(INDEX($A488:$P488,MATCH(Settings!$B$10,$A$1:$P$1,0))&amp;""),"")))</f>
        <v/>
      </c>
      <c r="AF488" s="26">
        <f>IF($AE488="","",IF(COUNTIF($AE$2:$AE488,$AE488)=1,MAX($AF$1:$AF487)+1,""))</f>
        <v/>
      </c>
      <c r="AG488" s="26">
        <f>IF(OR($AE488="",NOT(ISNUMBER($V488))),"",IF(COUNTIFS($AE$2:$AE488,$AE488,$V$2:$V488,$V488)=1,1,0))</f>
        <v/>
      </c>
      <c r="AH488" s="26">
        <f>IF(ISNUMBER($U488),$U488,0)</f>
        <v/>
      </c>
    </row>
    <row r="489">
      <c r="R489" s="27" t="n"/>
      <c r="S489" s="27" t="n"/>
      <c r="U489" s="21">
        <f>IF(ISNUMBER(IFERROR(IF(TRIM(INDEX($A489:$P489,MATCH(Settings!$B$9,$A$1:$P$1,0))&amp;"")="","",IF(ISNUMBER(INDEX($A489:$P489,MATCH(Settings!$B$9,$A$1:$P$1,0))),INT(INDEX($A489:$P489,MATCH(Settings!$B$9,$A$1:$P$1,0))),DATE(VALUE(LEFT(INDEX($A489:$P489,MATCH(Settings!$B$9,$A$1:$P$1,0)),4)),VALUE(MID(INDEX($A489:$P489,MATCH(Settings!$B$9,$A$1:$P$1,0)),6,2)),VALUE(MID(INDEX($A489:$P489,MATCH(Settings!$B$9,$A$1:$P$1,0)),9,2))))),"")),IFERROR(IF(TRIM(INDEX($A489:$P489,MATCH(Settings!$B$9,$A$1:$P$1,0))&amp;"")="","",IF(ISNUMBER(INDEX($A489:$P489,MATCH(Settings!$B$9,$A$1:$P$1,0))),INT(INDEX($A489:$P489,MATCH(Settings!$B$9,$A$1:$P$1,0))),DATE(VALUE(LEFT(INDEX($A489:$P489,MATCH(Settings!$B$9,$A$1:$P$1,0)),4)),VALUE(MID(INDEX($A489:$P489,MATCH(Settings!$B$9,$A$1:$P$1,0)),6,2)),VALUE(MID(INDEX($A489:$P489,MATCH(Settings!$B$9,$A$1:$P$1,0)),9,2))))),""),IFERROR(INT(IFERROR(IF(ISNUMBER(INDEX($A489:$P489,MATCH(Settings!$B$8,$A$1:$P$1,0))),INDEX($A489:$P489,MATCH(Settings!$B$8,$A$1:$P$1,0)),DATE(VALUE(LEFT(IFERROR(TRIM(INDEX($A489:$P489,MATCH(Settings!$B$8,$A$1:$P$1,0))&amp;""),""),4)),VALUE(MID(IFERROR(TRIM(INDEX($A489:$P489,MATCH(Settings!$B$8,$A$1:$P$1,0))&amp;""),""),6,2)),VALUE(MID(IFERROR(TRIM(INDEX($A489:$P489,MATCH(Settings!$B$8,$A$1:$P$1,0))&amp;""),""),9,2)))+TIME(VALUE(MID(IFERROR(TRIM(INDEX($A489:$P489,MATCH(Settings!$B$8,$A$1:$P$1,0))&amp;""),""),12,2)),VALUE(MID(IFERROR(TRIM(INDEX($A489:$P489,MATCH(Settings!$B$8,$A$1:$P$1,0))&amp;""),""),15,2)),VALUE(MID(IFERROR(TRIM(INDEX($A489:$P489,MATCH(Settings!$B$8,$A$1:$P$1,0))&amp;""),""),18,2)))),"")),""))</f>
        <v/>
      </c>
      <c r="V489" s="22">
        <f>IF(ISNUMBER($U489),DATE(YEAR($U489),MONTH($U489),1),"")</f>
        <v/>
      </c>
      <c r="W489" s="23">
        <f>IF(IFERROR(TRIM(INDEX($A489:$P489,MATCH(Settings!$B$10,$A$1:$P$1,0))&amp;""),"")&lt;&gt;"",IFERROR(TRIM(INDEX($A489:$P489,MATCH(Settings!$B$10,$A$1:$P$1,0))&amp;""),""),IFERROR(TRIM(INDEX($A489:$P489,MATCH(Settings!$B$11,$A$1:$P$1,0))&amp;""),""))</f>
        <v/>
      </c>
      <c r="X489" s="23">
        <f>IFERROR(TRIM(INDEX($A489:$P489,MATCH(Settings!$B$11,$A$1:$P$1,0))&amp;""),"")</f>
        <v/>
      </c>
      <c r="Y489" s="23">
        <f>IFERROR(TRIM(INDEX($A489:$P489,MATCH(Settings!$B$12,$A$1:$P$1,0))&amp;""),"")</f>
        <v/>
      </c>
      <c r="Z489" s="23">
        <f>IFERROR(TRIM(INDEX($A489:$P489,MATCH(Settings!$B$15,$A$1:$P$1,0))&amp;""),"")</f>
        <v/>
      </c>
      <c r="AA489" s="24">
        <f>IFERROR(IF(TRIM(INDEX($A489:$P489,MATCH(Settings!$B$13,$A$1:$P$1,0))&amp;"")="","",VALUE(TRIM(INDEX($A489:$P489,MATCH(Settings!$B$13,$A$1:$P$1,0))&amp;""))),"")</f>
        <v/>
      </c>
      <c r="AB489" s="24">
        <f>IF(NOT(ISNUMBER($AA489)),"",IF(TRIM($R489&amp;"")="Yes",$AA489,0))</f>
        <v/>
      </c>
      <c r="AC489" s="25">
        <f>IF(OR(NOT(ISNUMBER($AB489)),NOT(ISNUMBER(Settings!$D$2))),"",$AB489*Settings!$D$2)</f>
        <v/>
      </c>
      <c r="AD489" s="23">
        <f>IF(AND($AE489="",IFERROR(TRIM(INDEX($A489:$P489,MATCH(Settings!$B$13,$A$1:$P$1,0))&amp;""),"")=""),"",IF((IF($AE489="","; no name or email","")&amp;IF(IFERROR(TRIM(INDEX($A489:$P489,MATCH(Settings!$B$13,$A$1:$P$1,0))&amp;""),"")="","; no hours",IF(NOT(ISNUMBER($AA489)),"; hours not a number",IF($AA489&lt;=0,"; hours zero or less",IF(AND(ISNUMBER(Settings!$D$3),$AA489&gt;Settings!$D$3),"; over "&amp;Settings!$D$3&amp;" hours",""))))&amp;IF(NOT(ISNUMBER($U489)),"; no date",IF($U489&gt;TODAY(),"; date in the future",""))&amp;IF(AND($AE489&lt;&gt;"",ISNUMBER($U489)),IF(COUNTIFS($AE$2:$AE$1001,$AE489,$U$2:$U$1001,$U489,$Y$2:$Y$1001,$Y489)&gt;1,"; possible duplicate",""),""))="","OK",MID(IF($AE489="","; no name or email","")&amp;IF(IFERROR(TRIM(INDEX($A489:$P489,MATCH(Settings!$B$13,$A$1:$P$1,0))&amp;""),"")="","; no hours",IF(NOT(ISNUMBER($AA489)),"; hours not a number",IF($AA489&lt;=0,"; hours zero or less",IF(AND(ISNUMBER(Settings!$D$3),$AA489&gt;Settings!$D$3),"; over "&amp;Settings!$D$3&amp;" hours",""))))&amp;IF(NOT(ISNUMBER($U489)),"; no date",IF($U489&gt;TODAY(),"; date in the future",""))&amp;IF(AND($AE489&lt;&gt;"",ISNUMBER($U489)),IF(COUNTIFS($AE$2:$AE$1001,$AE489,$U$2:$U$1001,$U489,$Y$2:$Y$1001,$Y489)&gt;1,"; possible duplicate",""),""),3,300)))</f>
        <v/>
      </c>
      <c r="AE489" s="26">
        <f>IF(IFERROR(TRIM(INDEX($A489:$P489,MATCH(Settings!$B$11,$A$1:$P$1,0))&amp;""),"")&lt;&gt;"",LOWER(IFERROR(TRIM(INDEX($A489:$P489,MATCH(Settings!$B$11,$A$1:$P$1,0))&amp;""),"")),LOWER(IFERROR(TRIM(INDEX($A489:$P489,MATCH(Settings!$B$10,$A$1:$P$1,0))&amp;""),"")))</f>
        <v/>
      </c>
      <c r="AF489" s="26">
        <f>IF($AE489="","",IF(COUNTIF($AE$2:$AE489,$AE489)=1,MAX($AF$1:$AF488)+1,""))</f>
        <v/>
      </c>
      <c r="AG489" s="26">
        <f>IF(OR($AE489="",NOT(ISNUMBER($V489))),"",IF(COUNTIFS($AE$2:$AE489,$AE489,$V$2:$V489,$V489)=1,1,0))</f>
        <v/>
      </c>
      <c r="AH489" s="26">
        <f>IF(ISNUMBER($U489),$U489,0)</f>
        <v/>
      </c>
    </row>
    <row r="490">
      <c r="R490" s="27" t="n"/>
      <c r="S490" s="27" t="n"/>
      <c r="U490" s="21">
        <f>IF(ISNUMBER(IFERROR(IF(TRIM(INDEX($A490:$P490,MATCH(Settings!$B$9,$A$1:$P$1,0))&amp;"")="","",IF(ISNUMBER(INDEX($A490:$P490,MATCH(Settings!$B$9,$A$1:$P$1,0))),INT(INDEX($A490:$P490,MATCH(Settings!$B$9,$A$1:$P$1,0))),DATE(VALUE(LEFT(INDEX($A490:$P490,MATCH(Settings!$B$9,$A$1:$P$1,0)),4)),VALUE(MID(INDEX($A490:$P490,MATCH(Settings!$B$9,$A$1:$P$1,0)),6,2)),VALUE(MID(INDEX($A490:$P490,MATCH(Settings!$B$9,$A$1:$P$1,0)),9,2))))),"")),IFERROR(IF(TRIM(INDEX($A490:$P490,MATCH(Settings!$B$9,$A$1:$P$1,0))&amp;"")="","",IF(ISNUMBER(INDEX($A490:$P490,MATCH(Settings!$B$9,$A$1:$P$1,0))),INT(INDEX($A490:$P490,MATCH(Settings!$B$9,$A$1:$P$1,0))),DATE(VALUE(LEFT(INDEX($A490:$P490,MATCH(Settings!$B$9,$A$1:$P$1,0)),4)),VALUE(MID(INDEX($A490:$P490,MATCH(Settings!$B$9,$A$1:$P$1,0)),6,2)),VALUE(MID(INDEX($A490:$P490,MATCH(Settings!$B$9,$A$1:$P$1,0)),9,2))))),""),IFERROR(INT(IFERROR(IF(ISNUMBER(INDEX($A490:$P490,MATCH(Settings!$B$8,$A$1:$P$1,0))),INDEX($A490:$P490,MATCH(Settings!$B$8,$A$1:$P$1,0)),DATE(VALUE(LEFT(IFERROR(TRIM(INDEX($A490:$P490,MATCH(Settings!$B$8,$A$1:$P$1,0))&amp;""),""),4)),VALUE(MID(IFERROR(TRIM(INDEX($A490:$P490,MATCH(Settings!$B$8,$A$1:$P$1,0))&amp;""),""),6,2)),VALUE(MID(IFERROR(TRIM(INDEX($A490:$P490,MATCH(Settings!$B$8,$A$1:$P$1,0))&amp;""),""),9,2)))+TIME(VALUE(MID(IFERROR(TRIM(INDEX($A490:$P490,MATCH(Settings!$B$8,$A$1:$P$1,0))&amp;""),""),12,2)),VALUE(MID(IFERROR(TRIM(INDEX($A490:$P490,MATCH(Settings!$B$8,$A$1:$P$1,0))&amp;""),""),15,2)),VALUE(MID(IFERROR(TRIM(INDEX($A490:$P490,MATCH(Settings!$B$8,$A$1:$P$1,0))&amp;""),""),18,2)))),"")),""))</f>
        <v/>
      </c>
      <c r="V490" s="22">
        <f>IF(ISNUMBER($U490),DATE(YEAR($U490),MONTH($U490),1),"")</f>
        <v/>
      </c>
      <c r="W490" s="23">
        <f>IF(IFERROR(TRIM(INDEX($A490:$P490,MATCH(Settings!$B$10,$A$1:$P$1,0))&amp;""),"")&lt;&gt;"",IFERROR(TRIM(INDEX($A490:$P490,MATCH(Settings!$B$10,$A$1:$P$1,0))&amp;""),""),IFERROR(TRIM(INDEX($A490:$P490,MATCH(Settings!$B$11,$A$1:$P$1,0))&amp;""),""))</f>
        <v/>
      </c>
      <c r="X490" s="23">
        <f>IFERROR(TRIM(INDEX($A490:$P490,MATCH(Settings!$B$11,$A$1:$P$1,0))&amp;""),"")</f>
        <v/>
      </c>
      <c r="Y490" s="23">
        <f>IFERROR(TRIM(INDEX($A490:$P490,MATCH(Settings!$B$12,$A$1:$P$1,0))&amp;""),"")</f>
        <v/>
      </c>
      <c r="Z490" s="23">
        <f>IFERROR(TRIM(INDEX($A490:$P490,MATCH(Settings!$B$15,$A$1:$P$1,0))&amp;""),"")</f>
        <v/>
      </c>
      <c r="AA490" s="24">
        <f>IFERROR(IF(TRIM(INDEX($A490:$P490,MATCH(Settings!$B$13,$A$1:$P$1,0))&amp;"")="","",VALUE(TRIM(INDEX($A490:$P490,MATCH(Settings!$B$13,$A$1:$P$1,0))&amp;""))),"")</f>
        <v/>
      </c>
      <c r="AB490" s="24">
        <f>IF(NOT(ISNUMBER($AA490)),"",IF(TRIM($R490&amp;"")="Yes",$AA490,0))</f>
        <v/>
      </c>
      <c r="AC490" s="25">
        <f>IF(OR(NOT(ISNUMBER($AB490)),NOT(ISNUMBER(Settings!$D$2))),"",$AB490*Settings!$D$2)</f>
        <v/>
      </c>
      <c r="AD490" s="23">
        <f>IF(AND($AE490="",IFERROR(TRIM(INDEX($A490:$P490,MATCH(Settings!$B$13,$A$1:$P$1,0))&amp;""),"")=""),"",IF((IF($AE490="","; no name or email","")&amp;IF(IFERROR(TRIM(INDEX($A490:$P490,MATCH(Settings!$B$13,$A$1:$P$1,0))&amp;""),"")="","; no hours",IF(NOT(ISNUMBER($AA490)),"; hours not a number",IF($AA490&lt;=0,"; hours zero or less",IF(AND(ISNUMBER(Settings!$D$3),$AA490&gt;Settings!$D$3),"; over "&amp;Settings!$D$3&amp;" hours",""))))&amp;IF(NOT(ISNUMBER($U490)),"; no date",IF($U490&gt;TODAY(),"; date in the future",""))&amp;IF(AND($AE490&lt;&gt;"",ISNUMBER($U490)),IF(COUNTIFS($AE$2:$AE$1001,$AE490,$U$2:$U$1001,$U490,$Y$2:$Y$1001,$Y490)&gt;1,"; possible duplicate",""),""))="","OK",MID(IF($AE490="","; no name or email","")&amp;IF(IFERROR(TRIM(INDEX($A490:$P490,MATCH(Settings!$B$13,$A$1:$P$1,0))&amp;""),"")="","; no hours",IF(NOT(ISNUMBER($AA490)),"; hours not a number",IF($AA490&lt;=0,"; hours zero or less",IF(AND(ISNUMBER(Settings!$D$3),$AA490&gt;Settings!$D$3),"; over "&amp;Settings!$D$3&amp;" hours",""))))&amp;IF(NOT(ISNUMBER($U490)),"; no date",IF($U490&gt;TODAY(),"; date in the future",""))&amp;IF(AND($AE490&lt;&gt;"",ISNUMBER($U490)),IF(COUNTIFS($AE$2:$AE$1001,$AE490,$U$2:$U$1001,$U490,$Y$2:$Y$1001,$Y490)&gt;1,"; possible duplicate",""),""),3,300)))</f>
        <v/>
      </c>
      <c r="AE490" s="26">
        <f>IF(IFERROR(TRIM(INDEX($A490:$P490,MATCH(Settings!$B$11,$A$1:$P$1,0))&amp;""),"")&lt;&gt;"",LOWER(IFERROR(TRIM(INDEX($A490:$P490,MATCH(Settings!$B$11,$A$1:$P$1,0))&amp;""),"")),LOWER(IFERROR(TRIM(INDEX($A490:$P490,MATCH(Settings!$B$10,$A$1:$P$1,0))&amp;""),"")))</f>
        <v/>
      </c>
      <c r="AF490" s="26">
        <f>IF($AE490="","",IF(COUNTIF($AE$2:$AE490,$AE490)=1,MAX($AF$1:$AF489)+1,""))</f>
        <v/>
      </c>
      <c r="AG490" s="26">
        <f>IF(OR($AE490="",NOT(ISNUMBER($V490))),"",IF(COUNTIFS($AE$2:$AE490,$AE490,$V$2:$V490,$V490)=1,1,0))</f>
        <v/>
      </c>
      <c r="AH490" s="26">
        <f>IF(ISNUMBER($U490),$U490,0)</f>
        <v/>
      </c>
    </row>
    <row r="491">
      <c r="R491" s="27" t="n"/>
      <c r="S491" s="27" t="n"/>
      <c r="U491" s="21">
        <f>IF(ISNUMBER(IFERROR(IF(TRIM(INDEX($A491:$P491,MATCH(Settings!$B$9,$A$1:$P$1,0))&amp;"")="","",IF(ISNUMBER(INDEX($A491:$P491,MATCH(Settings!$B$9,$A$1:$P$1,0))),INT(INDEX($A491:$P491,MATCH(Settings!$B$9,$A$1:$P$1,0))),DATE(VALUE(LEFT(INDEX($A491:$P491,MATCH(Settings!$B$9,$A$1:$P$1,0)),4)),VALUE(MID(INDEX($A491:$P491,MATCH(Settings!$B$9,$A$1:$P$1,0)),6,2)),VALUE(MID(INDEX($A491:$P491,MATCH(Settings!$B$9,$A$1:$P$1,0)),9,2))))),"")),IFERROR(IF(TRIM(INDEX($A491:$P491,MATCH(Settings!$B$9,$A$1:$P$1,0))&amp;"")="","",IF(ISNUMBER(INDEX($A491:$P491,MATCH(Settings!$B$9,$A$1:$P$1,0))),INT(INDEX($A491:$P491,MATCH(Settings!$B$9,$A$1:$P$1,0))),DATE(VALUE(LEFT(INDEX($A491:$P491,MATCH(Settings!$B$9,$A$1:$P$1,0)),4)),VALUE(MID(INDEX($A491:$P491,MATCH(Settings!$B$9,$A$1:$P$1,0)),6,2)),VALUE(MID(INDEX($A491:$P491,MATCH(Settings!$B$9,$A$1:$P$1,0)),9,2))))),""),IFERROR(INT(IFERROR(IF(ISNUMBER(INDEX($A491:$P491,MATCH(Settings!$B$8,$A$1:$P$1,0))),INDEX($A491:$P491,MATCH(Settings!$B$8,$A$1:$P$1,0)),DATE(VALUE(LEFT(IFERROR(TRIM(INDEX($A491:$P491,MATCH(Settings!$B$8,$A$1:$P$1,0))&amp;""),""),4)),VALUE(MID(IFERROR(TRIM(INDEX($A491:$P491,MATCH(Settings!$B$8,$A$1:$P$1,0))&amp;""),""),6,2)),VALUE(MID(IFERROR(TRIM(INDEX($A491:$P491,MATCH(Settings!$B$8,$A$1:$P$1,0))&amp;""),""),9,2)))+TIME(VALUE(MID(IFERROR(TRIM(INDEX($A491:$P491,MATCH(Settings!$B$8,$A$1:$P$1,0))&amp;""),""),12,2)),VALUE(MID(IFERROR(TRIM(INDEX($A491:$P491,MATCH(Settings!$B$8,$A$1:$P$1,0))&amp;""),""),15,2)),VALUE(MID(IFERROR(TRIM(INDEX($A491:$P491,MATCH(Settings!$B$8,$A$1:$P$1,0))&amp;""),""),18,2)))),"")),""))</f>
        <v/>
      </c>
      <c r="V491" s="22">
        <f>IF(ISNUMBER($U491),DATE(YEAR($U491),MONTH($U491),1),"")</f>
        <v/>
      </c>
      <c r="W491" s="23">
        <f>IF(IFERROR(TRIM(INDEX($A491:$P491,MATCH(Settings!$B$10,$A$1:$P$1,0))&amp;""),"")&lt;&gt;"",IFERROR(TRIM(INDEX($A491:$P491,MATCH(Settings!$B$10,$A$1:$P$1,0))&amp;""),""),IFERROR(TRIM(INDEX($A491:$P491,MATCH(Settings!$B$11,$A$1:$P$1,0))&amp;""),""))</f>
        <v/>
      </c>
      <c r="X491" s="23">
        <f>IFERROR(TRIM(INDEX($A491:$P491,MATCH(Settings!$B$11,$A$1:$P$1,0))&amp;""),"")</f>
        <v/>
      </c>
      <c r="Y491" s="23">
        <f>IFERROR(TRIM(INDEX($A491:$P491,MATCH(Settings!$B$12,$A$1:$P$1,0))&amp;""),"")</f>
        <v/>
      </c>
      <c r="Z491" s="23">
        <f>IFERROR(TRIM(INDEX($A491:$P491,MATCH(Settings!$B$15,$A$1:$P$1,0))&amp;""),"")</f>
        <v/>
      </c>
      <c r="AA491" s="24">
        <f>IFERROR(IF(TRIM(INDEX($A491:$P491,MATCH(Settings!$B$13,$A$1:$P$1,0))&amp;"")="","",VALUE(TRIM(INDEX($A491:$P491,MATCH(Settings!$B$13,$A$1:$P$1,0))&amp;""))),"")</f>
        <v/>
      </c>
      <c r="AB491" s="24">
        <f>IF(NOT(ISNUMBER($AA491)),"",IF(TRIM($R491&amp;"")="Yes",$AA491,0))</f>
        <v/>
      </c>
      <c r="AC491" s="25">
        <f>IF(OR(NOT(ISNUMBER($AB491)),NOT(ISNUMBER(Settings!$D$2))),"",$AB491*Settings!$D$2)</f>
        <v/>
      </c>
      <c r="AD491" s="23">
        <f>IF(AND($AE491="",IFERROR(TRIM(INDEX($A491:$P491,MATCH(Settings!$B$13,$A$1:$P$1,0))&amp;""),"")=""),"",IF((IF($AE491="","; no name or email","")&amp;IF(IFERROR(TRIM(INDEX($A491:$P491,MATCH(Settings!$B$13,$A$1:$P$1,0))&amp;""),"")="","; no hours",IF(NOT(ISNUMBER($AA491)),"; hours not a number",IF($AA491&lt;=0,"; hours zero or less",IF(AND(ISNUMBER(Settings!$D$3),$AA491&gt;Settings!$D$3),"; over "&amp;Settings!$D$3&amp;" hours",""))))&amp;IF(NOT(ISNUMBER($U491)),"; no date",IF($U491&gt;TODAY(),"; date in the future",""))&amp;IF(AND($AE491&lt;&gt;"",ISNUMBER($U491)),IF(COUNTIFS($AE$2:$AE$1001,$AE491,$U$2:$U$1001,$U491,$Y$2:$Y$1001,$Y491)&gt;1,"; possible duplicate",""),""))="","OK",MID(IF($AE491="","; no name or email","")&amp;IF(IFERROR(TRIM(INDEX($A491:$P491,MATCH(Settings!$B$13,$A$1:$P$1,0))&amp;""),"")="","; no hours",IF(NOT(ISNUMBER($AA491)),"; hours not a number",IF($AA491&lt;=0,"; hours zero or less",IF(AND(ISNUMBER(Settings!$D$3),$AA491&gt;Settings!$D$3),"; over "&amp;Settings!$D$3&amp;" hours",""))))&amp;IF(NOT(ISNUMBER($U491)),"; no date",IF($U491&gt;TODAY(),"; date in the future",""))&amp;IF(AND($AE491&lt;&gt;"",ISNUMBER($U491)),IF(COUNTIFS($AE$2:$AE$1001,$AE491,$U$2:$U$1001,$U491,$Y$2:$Y$1001,$Y491)&gt;1,"; possible duplicate",""),""),3,300)))</f>
        <v/>
      </c>
      <c r="AE491" s="26">
        <f>IF(IFERROR(TRIM(INDEX($A491:$P491,MATCH(Settings!$B$11,$A$1:$P$1,0))&amp;""),"")&lt;&gt;"",LOWER(IFERROR(TRIM(INDEX($A491:$P491,MATCH(Settings!$B$11,$A$1:$P$1,0))&amp;""),"")),LOWER(IFERROR(TRIM(INDEX($A491:$P491,MATCH(Settings!$B$10,$A$1:$P$1,0))&amp;""),"")))</f>
        <v/>
      </c>
      <c r="AF491" s="26">
        <f>IF($AE491="","",IF(COUNTIF($AE$2:$AE491,$AE491)=1,MAX($AF$1:$AF490)+1,""))</f>
        <v/>
      </c>
      <c r="AG491" s="26">
        <f>IF(OR($AE491="",NOT(ISNUMBER($V491))),"",IF(COUNTIFS($AE$2:$AE491,$AE491,$V$2:$V491,$V491)=1,1,0))</f>
        <v/>
      </c>
      <c r="AH491" s="26">
        <f>IF(ISNUMBER($U491),$U491,0)</f>
        <v/>
      </c>
    </row>
    <row r="492">
      <c r="R492" s="27" t="n"/>
      <c r="S492" s="27" t="n"/>
      <c r="U492" s="21">
        <f>IF(ISNUMBER(IFERROR(IF(TRIM(INDEX($A492:$P492,MATCH(Settings!$B$9,$A$1:$P$1,0))&amp;"")="","",IF(ISNUMBER(INDEX($A492:$P492,MATCH(Settings!$B$9,$A$1:$P$1,0))),INT(INDEX($A492:$P492,MATCH(Settings!$B$9,$A$1:$P$1,0))),DATE(VALUE(LEFT(INDEX($A492:$P492,MATCH(Settings!$B$9,$A$1:$P$1,0)),4)),VALUE(MID(INDEX($A492:$P492,MATCH(Settings!$B$9,$A$1:$P$1,0)),6,2)),VALUE(MID(INDEX($A492:$P492,MATCH(Settings!$B$9,$A$1:$P$1,0)),9,2))))),"")),IFERROR(IF(TRIM(INDEX($A492:$P492,MATCH(Settings!$B$9,$A$1:$P$1,0))&amp;"")="","",IF(ISNUMBER(INDEX($A492:$P492,MATCH(Settings!$B$9,$A$1:$P$1,0))),INT(INDEX($A492:$P492,MATCH(Settings!$B$9,$A$1:$P$1,0))),DATE(VALUE(LEFT(INDEX($A492:$P492,MATCH(Settings!$B$9,$A$1:$P$1,0)),4)),VALUE(MID(INDEX($A492:$P492,MATCH(Settings!$B$9,$A$1:$P$1,0)),6,2)),VALUE(MID(INDEX($A492:$P492,MATCH(Settings!$B$9,$A$1:$P$1,0)),9,2))))),""),IFERROR(INT(IFERROR(IF(ISNUMBER(INDEX($A492:$P492,MATCH(Settings!$B$8,$A$1:$P$1,0))),INDEX($A492:$P492,MATCH(Settings!$B$8,$A$1:$P$1,0)),DATE(VALUE(LEFT(IFERROR(TRIM(INDEX($A492:$P492,MATCH(Settings!$B$8,$A$1:$P$1,0))&amp;""),""),4)),VALUE(MID(IFERROR(TRIM(INDEX($A492:$P492,MATCH(Settings!$B$8,$A$1:$P$1,0))&amp;""),""),6,2)),VALUE(MID(IFERROR(TRIM(INDEX($A492:$P492,MATCH(Settings!$B$8,$A$1:$P$1,0))&amp;""),""),9,2)))+TIME(VALUE(MID(IFERROR(TRIM(INDEX($A492:$P492,MATCH(Settings!$B$8,$A$1:$P$1,0))&amp;""),""),12,2)),VALUE(MID(IFERROR(TRIM(INDEX($A492:$P492,MATCH(Settings!$B$8,$A$1:$P$1,0))&amp;""),""),15,2)),VALUE(MID(IFERROR(TRIM(INDEX($A492:$P492,MATCH(Settings!$B$8,$A$1:$P$1,0))&amp;""),""),18,2)))),"")),""))</f>
        <v/>
      </c>
      <c r="V492" s="22">
        <f>IF(ISNUMBER($U492),DATE(YEAR($U492),MONTH($U492),1),"")</f>
        <v/>
      </c>
      <c r="W492" s="23">
        <f>IF(IFERROR(TRIM(INDEX($A492:$P492,MATCH(Settings!$B$10,$A$1:$P$1,0))&amp;""),"")&lt;&gt;"",IFERROR(TRIM(INDEX($A492:$P492,MATCH(Settings!$B$10,$A$1:$P$1,0))&amp;""),""),IFERROR(TRIM(INDEX($A492:$P492,MATCH(Settings!$B$11,$A$1:$P$1,0))&amp;""),""))</f>
        <v/>
      </c>
      <c r="X492" s="23">
        <f>IFERROR(TRIM(INDEX($A492:$P492,MATCH(Settings!$B$11,$A$1:$P$1,0))&amp;""),"")</f>
        <v/>
      </c>
      <c r="Y492" s="23">
        <f>IFERROR(TRIM(INDEX($A492:$P492,MATCH(Settings!$B$12,$A$1:$P$1,0))&amp;""),"")</f>
        <v/>
      </c>
      <c r="Z492" s="23">
        <f>IFERROR(TRIM(INDEX($A492:$P492,MATCH(Settings!$B$15,$A$1:$P$1,0))&amp;""),"")</f>
        <v/>
      </c>
      <c r="AA492" s="24">
        <f>IFERROR(IF(TRIM(INDEX($A492:$P492,MATCH(Settings!$B$13,$A$1:$P$1,0))&amp;"")="","",VALUE(TRIM(INDEX($A492:$P492,MATCH(Settings!$B$13,$A$1:$P$1,0))&amp;""))),"")</f>
        <v/>
      </c>
      <c r="AB492" s="24">
        <f>IF(NOT(ISNUMBER($AA492)),"",IF(TRIM($R492&amp;"")="Yes",$AA492,0))</f>
        <v/>
      </c>
      <c r="AC492" s="25">
        <f>IF(OR(NOT(ISNUMBER($AB492)),NOT(ISNUMBER(Settings!$D$2))),"",$AB492*Settings!$D$2)</f>
        <v/>
      </c>
      <c r="AD492" s="23">
        <f>IF(AND($AE492="",IFERROR(TRIM(INDEX($A492:$P492,MATCH(Settings!$B$13,$A$1:$P$1,0))&amp;""),"")=""),"",IF((IF($AE492="","; no name or email","")&amp;IF(IFERROR(TRIM(INDEX($A492:$P492,MATCH(Settings!$B$13,$A$1:$P$1,0))&amp;""),"")="","; no hours",IF(NOT(ISNUMBER($AA492)),"; hours not a number",IF($AA492&lt;=0,"; hours zero or less",IF(AND(ISNUMBER(Settings!$D$3),$AA492&gt;Settings!$D$3),"; over "&amp;Settings!$D$3&amp;" hours",""))))&amp;IF(NOT(ISNUMBER($U492)),"; no date",IF($U492&gt;TODAY(),"; date in the future",""))&amp;IF(AND($AE492&lt;&gt;"",ISNUMBER($U492)),IF(COUNTIFS($AE$2:$AE$1001,$AE492,$U$2:$U$1001,$U492,$Y$2:$Y$1001,$Y492)&gt;1,"; possible duplicate",""),""))="","OK",MID(IF($AE492="","; no name or email","")&amp;IF(IFERROR(TRIM(INDEX($A492:$P492,MATCH(Settings!$B$13,$A$1:$P$1,0))&amp;""),"")="","; no hours",IF(NOT(ISNUMBER($AA492)),"; hours not a number",IF($AA492&lt;=0,"; hours zero or less",IF(AND(ISNUMBER(Settings!$D$3),$AA492&gt;Settings!$D$3),"; over "&amp;Settings!$D$3&amp;" hours",""))))&amp;IF(NOT(ISNUMBER($U492)),"; no date",IF($U492&gt;TODAY(),"; date in the future",""))&amp;IF(AND($AE492&lt;&gt;"",ISNUMBER($U492)),IF(COUNTIFS($AE$2:$AE$1001,$AE492,$U$2:$U$1001,$U492,$Y$2:$Y$1001,$Y492)&gt;1,"; possible duplicate",""),""),3,300)))</f>
        <v/>
      </c>
      <c r="AE492" s="26">
        <f>IF(IFERROR(TRIM(INDEX($A492:$P492,MATCH(Settings!$B$11,$A$1:$P$1,0))&amp;""),"")&lt;&gt;"",LOWER(IFERROR(TRIM(INDEX($A492:$P492,MATCH(Settings!$B$11,$A$1:$P$1,0))&amp;""),"")),LOWER(IFERROR(TRIM(INDEX($A492:$P492,MATCH(Settings!$B$10,$A$1:$P$1,0))&amp;""),"")))</f>
        <v/>
      </c>
      <c r="AF492" s="26">
        <f>IF($AE492="","",IF(COUNTIF($AE$2:$AE492,$AE492)=1,MAX($AF$1:$AF491)+1,""))</f>
        <v/>
      </c>
      <c r="AG492" s="26">
        <f>IF(OR($AE492="",NOT(ISNUMBER($V492))),"",IF(COUNTIFS($AE$2:$AE492,$AE492,$V$2:$V492,$V492)=1,1,0))</f>
        <v/>
      </c>
      <c r="AH492" s="26">
        <f>IF(ISNUMBER($U492),$U492,0)</f>
        <v/>
      </c>
    </row>
    <row r="493">
      <c r="R493" s="27" t="n"/>
      <c r="S493" s="27" t="n"/>
      <c r="U493" s="21">
        <f>IF(ISNUMBER(IFERROR(IF(TRIM(INDEX($A493:$P493,MATCH(Settings!$B$9,$A$1:$P$1,0))&amp;"")="","",IF(ISNUMBER(INDEX($A493:$P493,MATCH(Settings!$B$9,$A$1:$P$1,0))),INT(INDEX($A493:$P493,MATCH(Settings!$B$9,$A$1:$P$1,0))),DATE(VALUE(LEFT(INDEX($A493:$P493,MATCH(Settings!$B$9,$A$1:$P$1,0)),4)),VALUE(MID(INDEX($A493:$P493,MATCH(Settings!$B$9,$A$1:$P$1,0)),6,2)),VALUE(MID(INDEX($A493:$P493,MATCH(Settings!$B$9,$A$1:$P$1,0)),9,2))))),"")),IFERROR(IF(TRIM(INDEX($A493:$P493,MATCH(Settings!$B$9,$A$1:$P$1,0))&amp;"")="","",IF(ISNUMBER(INDEX($A493:$P493,MATCH(Settings!$B$9,$A$1:$P$1,0))),INT(INDEX($A493:$P493,MATCH(Settings!$B$9,$A$1:$P$1,0))),DATE(VALUE(LEFT(INDEX($A493:$P493,MATCH(Settings!$B$9,$A$1:$P$1,0)),4)),VALUE(MID(INDEX($A493:$P493,MATCH(Settings!$B$9,$A$1:$P$1,0)),6,2)),VALUE(MID(INDEX($A493:$P493,MATCH(Settings!$B$9,$A$1:$P$1,0)),9,2))))),""),IFERROR(INT(IFERROR(IF(ISNUMBER(INDEX($A493:$P493,MATCH(Settings!$B$8,$A$1:$P$1,0))),INDEX($A493:$P493,MATCH(Settings!$B$8,$A$1:$P$1,0)),DATE(VALUE(LEFT(IFERROR(TRIM(INDEX($A493:$P493,MATCH(Settings!$B$8,$A$1:$P$1,0))&amp;""),""),4)),VALUE(MID(IFERROR(TRIM(INDEX($A493:$P493,MATCH(Settings!$B$8,$A$1:$P$1,0))&amp;""),""),6,2)),VALUE(MID(IFERROR(TRIM(INDEX($A493:$P493,MATCH(Settings!$B$8,$A$1:$P$1,0))&amp;""),""),9,2)))+TIME(VALUE(MID(IFERROR(TRIM(INDEX($A493:$P493,MATCH(Settings!$B$8,$A$1:$P$1,0))&amp;""),""),12,2)),VALUE(MID(IFERROR(TRIM(INDEX($A493:$P493,MATCH(Settings!$B$8,$A$1:$P$1,0))&amp;""),""),15,2)),VALUE(MID(IFERROR(TRIM(INDEX($A493:$P493,MATCH(Settings!$B$8,$A$1:$P$1,0))&amp;""),""),18,2)))),"")),""))</f>
        <v/>
      </c>
      <c r="V493" s="22">
        <f>IF(ISNUMBER($U493),DATE(YEAR($U493),MONTH($U493),1),"")</f>
        <v/>
      </c>
      <c r="W493" s="23">
        <f>IF(IFERROR(TRIM(INDEX($A493:$P493,MATCH(Settings!$B$10,$A$1:$P$1,0))&amp;""),"")&lt;&gt;"",IFERROR(TRIM(INDEX($A493:$P493,MATCH(Settings!$B$10,$A$1:$P$1,0))&amp;""),""),IFERROR(TRIM(INDEX($A493:$P493,MATCH(Settings!$B$11,$A$1:$P$1,0))&amp;""),""))</f>
        <v/>
      </c>
      <c r="X493" s="23">
        <f>IFERROR(TRIM(INDEX($A493:$P493,MATCH(Settings!$B$11,$A$1:$P$1,0))&amp;""),"")</f>
        <v/>
      </c>
      <c r="Y493" s="23">
        <f>IFERROR(TRIM(INDEX($A493:$P493,MATCH(Settings!$B$12,$A$1:$P$1,0))&amp;""),"")</f>
        <v/>
      </c>
      <c r="Z493" s="23">
        <f>IFERROR(TRIM(INDEX($A493:$P493,MATCH(Settings!$B$15,$A$1:$P$1,0))&amp;""),"")</f>
        <v/>
      </c>
      <c r="AA493" s="24">
        <f>IFERROR(IF(TRIM(INDEX($A493:$P493,MATCH(Settings!$B$13,$A$1:$P$1,0))&amp;"")="","",VALUE(TRIM(INDEX($A493:$P493,MATCH(Settings!$B$13,$A$1:$P$1,0))&amp;""))),"")</f>
        <v/>
      </c>
      <c r="AB493" s="24">
        <f>IF(NOT(ISNUMBER($AA493)),"",IF(TRIM($R493&amp;"")="Yes",$AA493,0))</f>
        <v/>
      </c>
      <c r="AC493" s="25">
        <f>IF(OR(NOT(ISNUMBER($AB493)),NOT(ISNUMBER(Settings!$D$2))),"",$AB493*Settings!$D$2)</f>
        <v/>
      </c>
      <c r="AD493" s="23">
        <f>IF(AND($AE493="",IFERROR(TRIM(INDEX($A493:$P493,MATCH(Settings!$B$13,$A$1:$P$1,0))&amp;""),"")=""),"",IF((IF($AE493="","; no name or email","")&amp;IF(IFERROR(TRIM(INDEX($A493:$P493,MATCH(Settings!$B$13,$A$1:$P$1,0))&amp;""),"")="","; no hours",IF(NOT(ISNUMBER($AA493)),"; hours not a number",IF($AA493&lt;=0,"; hours zero or less",IF(AND(ISNUMBER(Settings!$D$3),$AA493&gt;Settings!$D$3),"; over "&amp;Settings!$D$3&amp;" hours",""))))&amp;IF(NOT(ISNUMBER($U493)),"; no date",IF($U493&gt;TODAY(),"; date in the future",""))&amp;IF(AND($AE493&lt;&gt;"",ISNUMBER($U493)),IF(COUNTIFS($AE$2:$AE$1001,$AE493,$U$2:$U$1001,$U493,$Y$2:$Y$1001,$Y493)&gt;1,"; possible duplicate",""),""))="","OK",MID(IF($AE493="","; no name or email","")&amp;IF(IFERROR(TRIM(INDEX($A493:$P493,MATCH(Settings!$B$13,$A$1:$P$1,0))&amp;""),"")="","; no hours",IF(NOT(ISNUMBER($AA493)),"; hours not a number",IF($AA493&lt;=0,"; hours zero or less",IF(AND(ISNUMBER(Settings!$D$3),$AA493&gt;Settings!$D$3),"; over "&amp;Settings!$D$3&amp;" hours",""))))&amp;IF(NOT(ISNUMBER($U493)),"; no date",IF($U493&gt;TODAY(),"; date in the future",""))&amp;IF(AND($AE493&lt;&gt;"",ISNUMBER($U493)),IF(COUNTIFS($AE$2:$AE$1001,$AE493,$U$2:$U$1001,$U493,$Y$2:$Y$1001,$Y493)&gt;1,"; possible duplicate",""),""),3,300)))</f>
        <v/>
      </c>
      <c r="AE493" s="26">
        <f>IF(IFERROR(TRIM(INDEX($A493:$P493,MATCH(Settings!$B$11,$A$1:$P$1,0))&amp;""),"")&lt;&gt;"",LOWER(IFERROR(TRIM(INDEX($A493:$P493,MATCH(Settings!$B$11,$A$1:$P$1,0))&amp;""),"")),LOWER(IFERROR(TRIM(INDEX($A493:$P493,MATCH(Settings!$B$10,$A$1:$P$1,0))&amp;""),"")))</f>
        <v/>
      </c>
      <c r="AF493" s="26">
        <f>IF($AE493="","",IF(COUNTIF($AE$2:$AE493,$AE493)=1,MAX($AF$1:$AF492)+1,""))</f>
        <v/>
      </c>
      <c r="AG493" s="26">
        <f>IF(OR($AE493="",NOT(ISNUMBER($V493))),"",IF(COUNTIFS($AE$2:$AE493,$AE493,$V$2:$V493,$V493)=1,1,0))</f>
        <v/>
      </c>
      <c r="AH493" s="26">
        <f>IF(ISNUMBER($U493),$U493,0)</f>
        <v/>
      </c>
    </row>
    <row r="494">
      <c r="R494" s="27" t="n"/>
      <c r="S494" s="27" t="n"/>
      <c r="U494" s="21">
        <f>IF(ISNUMBER(IFERROR(IF(TRIM(INDEX($A494:$P494,MATCH(Settings!$B$9,$A$1:$P$1,0))&amp;"")="","",IF(ISNUMBER(INDEX($A494:$P494,MATCH(Settings!$B$9,$A$1:$P$1,0))),INT(INDEX($A494:$P494,MATCH(Settings!$B$9,$A$1:$P$1,0))),DATE(VALUE(LEFT(INDEX($A494:$P494,MATCH(Settings!$B$9,$A$1:$P$1,0)),4)),VALUE(MID(INDEX($A494:$P494,MATCH(Settings!$B$9,$A$1:$P$1,0)),6,2)),VALUE(MID(INDEX($A494:$P494,MATCH(Settings!$B$9,$A$1:$P$1,0)),9,2))))),"")),IFERROR(IF(TRIM(INDEX($A494:$P494,MATCH(Settings!$B$9,$A$1:$P$1,0))&amp;"")="","",IF(ISNUMBER(INDEX($A494:$P494,MATCH(Settings!$B$9,$A$1:$P$1,0))),INT(INDEX($A494:$P494,MATCH(Settings!$B$9,$A$1:$P$1,0))),DATE(VALUE(LEFT(INDEX($A494:$P494,MATCH(Settings!$B$9,$A$1:$P$1,0)),4)),VALUE(MID(INDEX($A494:$P494,MATCH(Settings!$B$9,$A$1:$P$1,0)),6,2)),VALUE(MID(INDEX($A494:$P494,MATCH(Settings!$B$9,$A$1:$P$1,0)),9,2))))),""),IFERROR(INT(IFERROR(IF(ISNUMBER(INDEX($A494:$P494,MATCH(Settings!$B$8,$A$1:$P$1,0))),INDEX($A494:$P494,MATCH(Settings!$B$8,$A$1:$P$1,0)),DATE(VALUE(LEFT(IFERROR(TRIM(INDEX($A494:$P494,MATCH(Settings!$B$8,$A$1:$P$1,0))&amp;""),""),4)),VALUE(MID(IFERROR(TRIM(INDEX($A494:$P494,MATCH(Settings!$B$8,$A$1:$P$1,0))&amp;""),""),6,2)),VALUE(MID(IFERROR(TRIM(INDEX($A494:$P494,MATCH(Settings!$B$8,$A$1:$P$1,0))&amp;""),""),9,2)))+TIME(VALUE(MID(IFERROR(TRIM(INDEX($A494:$P494,MATCH(Settings!$B$8,$A$1:$P$1,0))&amp;""),""),12,2)),VALUE(MID(IFERROR(TRIM(INDEX($A494:$P494,MATCH(Settings!$B$8,$A$1:$P$1,0))&amp;""),""),15,2)),VALUE(MID(IFERROR(TRIM(INDEX($A494:$P494,MATCH(Settings!$B$8,$A$1:$P$1,0))&amp;""),""),18,2)))),"")),""))</f>
        <v/>
      </c>
      <c r="V494" s="22">
        <f>IF(ISNUMBER($U494),DATE(YEAR($U494),MONTH($U494),1),"")</f>
        <v/>
      </c>
      <c r="W494" s="23">
        <f>IF(IFERROR(TRIM(INDEX($A494:$P494,MATCH(Settings!$B$10,$A$1:$P$1,0))&amp;""),"")&lt;&gt;"",IFERROR(TRIM(INDEX($A494:$P494,MATCH(Settings!$B$10,$A$1:$P$1,0))&amp;""),""),IFERROR(TRIM(INDEX($A494:$P494,MATCH(Settings!$B$11,$A$1:$P$1,0))&amp;""),""))</f>
        <v/>
      </c>
      <c r="X494" s="23">
        <f>IFERROR(TRIM(INDEX($A494:$P494,MATCH(Settings!$B$11,$A$1:$P$1,0))&amp;""),"")</f>
        <v/>
      </c>
      <c r="Y494" s="23">
        <f>IFERROR(TRIM(INDEX($A494:$P494,MATCH(Settings!$B$12,$A$1:$P$1,0))&amp;""),"")</f>
        <v/>
      </c>
      <c r="Z494" s="23">
        <f>IFERROR(TRIM(INDEX($A494:$P494,MATCH(Settings!$B$15,$A$1:$P$1,0))&amp;""),"")</f>
        <v/>
      </c>
      <c r="AA494" s="24">
        <f>IFERROR(IF(TRIM(INDEX($A494:$P494,MATCH(Settings!$B$13,$A$1:$P$1,0))&amp;"")="","",VALUE(TRIM(INDEX($A494:$P494,MATCH(Settings!$B$13,$A$1:$P$1,0))&amp;""))),"")</f>
        <v/>
      </c>
      <c r="AB494" s="24">
        <f>IF(NOT(ISNUMBER($AA494)),"",IF(TRIM($R494&amp;"")="Yes",$AA494,0))</f>
        <v/>
      </c>
      <c r="AC494" s="25">
        <f>IF(OR(NOT(ISNUMBER($AB494)),NOT(ISNUMBER(Settings!$D$2))),"",$AB494*Settings!$D$2)</f>
        <v/>
      </c>
      <c r="AD494" s="23">
        <f>IF(AND($AE494="",IFERROR(TRIM(INDEX($A494:$P494,MATCH(Settings!$B$13,$A$1:$P$1,0))&amp;""),"")=""),"",IF((IF($AE494="","; no name or email","")&amp;IF(IFERROR(TRIM(INDEX($A494:$P494,MATCH(Settings!$B$13,$A$1:$P$1,0))&amp;""),"")="","; no hours",IF(NOT(ISNUMBER($AA494)),"; hours not a number",IF($AA494&lt;=0,"; hours zero or less",IF(AND(ISNUMBER(Settings!$D$3),$AA494&gt;Settings!$D$3),"; over "&amp;Settings!$D$3&amp;" hours",""))))&amp;IF(NOT(ISNUMBER($U494)),"; no date",IF($U494&gt;TODAY(),"; date in the future",""))&amp;IF(AND($AE494&lt;&gt;"",ISNUMBER($U494)),IF(COUNTIFS($AE$2:$AE$1001,$AE494,$U$2:$U$1001,$U494,$Y$2:$Y$1001,$Y494)&gt;1,"; possible duplicate",""),""))="","OK",MID(IF($AE494="","; no name or email","")&amp;IF(IFERROR(TRIM(INDEX($A494:$P494,MATCH(Settings!$B$13,$A$1:$P$1,0))&amp;""),"")="","; no hours",IF(NOT(ISNUMBER($AA494)),"; hours not a number",IF($AA494&lt;=0,"; hours zero or less",IF(AND(ISNUMBER(Settings!$D$3),$AA494&gt;Settings!$D$3),"; over "&amp;Settings!$D$3&amp;" hours",""))))&amp;IF(NOT(ISNUMBER($U494)),"; no date",IF($U494&gt;TODAY(),"; date in the future",""))&amp;IF(AND($AE494&lt;&gt;"",ISNUMBER($U494)),IF(COUNTIFS($AE$2:$AE$1001,$AE494,$U$2:$U$1001,$U494,$Y$2:$Y$1001,$Y494)&gt;1,"; possible duplicate",""),""),3,300)))</f>
        <v/>
      </c>
      <c r="AE494" s="26">
        <f>IF(IFERROR(TRIM(INDEX($A494:$P494,MATCH(Settings!$B$11,$A$1:$P$1,0))&amp;""),"")&lt;&gt;"",LOWER(IFERROR(TRIM(INDEX($A494:$P494,MATCH(Settings!$B$11,$A$1:$P$1,0))&amp;""),"")),LOWER(IFERROR(TRIM(INDEX($A494:$P494,MATCH(Settings!$B$10,$A$1:$P$1,0))&amp;""),"")))</f>
        <v/>
      </c>
      <c r="AF494" s="26">
        <f>IF($AE494="","",IF(COUNTIF($AE$2:$AE494,$AE494)=1,MAX($AF$1:$AF493)+1,""))</f>
        <v/>
      </c>
      <c r="AG494" s="26">
        <f>IF(OR($AE494="",NOT(ISNUMBER($V494))),"",IF(COUNTIFS($AE$2:$AE494,$AE494,$V$2:$V494,$V494)=1,1,0))</f>
        <v/>
      </c>
      <c r="AH494" s="26">
        <f>IF(ISNUMBER($U494),$U494,0)</f>
        <v/>
      </c>
    </row>
    <row r="495">
      <c r="R495" s="27" t="n"/>
      <c r="S495" s="27" t="n"/>
      <c r="U495" s="21">
        <f>IF(ISNUMBER(IFERROR(IF(TRIM(INDEX($A495:$P495,MATCH(Settings!$B$9,$A$1:$P$1,0))&amp;"")="","",IF(ISNUMBER(INDEX($A495:$P495,MATCH(Settings!$B$9,$A$1:$P$1,0))),INT(INDEX($A495:$P495,MATCH(Settings!$B$9,$A$1:$P$1,0))),DATE(VALUE(LEFT(INDEX($A495:$P495,MATCH(Settings!$B$9,$A$1:$P$1,0)),4)),VALUE(MID(INDEX($A495:$P495,MATCH(Settings!$B$9,$A$1:$P$1,0)),6,2)),VALUE(MID(INDEX($A495:$P495,MATCH(Settings!$B$9,$A$1:$P$1,0)),9,2))))),"")),IFERROR(IF(TRIM(INDEX($A495:$P495,MATCH(Settings!$B$9,$A$1:$P$1,0))&amp;"")="","",IF(ISNUMBER(INDEX($A495:$P495,MATCH(Settings!$B$9,$A$1:$P$1,0))),INT(INDEX($A495:$P495,MATCH(Settings!$B$9,$A$1:$P$1,0))),DATE(VALUE(LEFT(INDEX($A495:$P495,MATCH(Settings!$B$9,$A$1:$P$1,0)),4)),VALUE(MID(INDEX($A495:$P495,MATCH(Settings!$B$9,$A$1:$P$1,0)),6,2)),VALUE(MID(INDEX($A495:$P495,MATCH(Settings!$B$9,$A$1:$P$1,0)),9,2))))),""),IFERROR(INT(IFERROR(IF(ISNUMBER(INDEX($A495:$P495,MATCH(Settings!$B$8,$A$1:$P$1,0))),INDEX($A495:$P495,MATCH(Settings!$B$8,$A$1:$P$1,0)),DATE(VALUE(LEFT(IFERROR(TRIM(INDEX($A495:$P495,MATCH(Settings!$B$8,$A$1:$P$1,0))&amp;""),""),4)),VALUE(MID(IFERROR(TRIM(INDEX($A495:$P495,MATCH(Settings!$B$8,$A$1:$P$1,0))&amp;""),""),6,2)),VALUE(MID(IFERROR(TRIM(INDEX($A495:$P495,MATCH(Settings!$B$8,$A$1:$P$1,0))&amp;""),""),9,2)))+TIME(VALUE(MID(IFERROR(TRIM(INDEX($A495:$P495,MATCH(Settings!$B$8,$A$1:$P$1,0))&amp;""),""),12,2)),VALUE(MID(IFERROR(TRIM(INDEX($A495:$P495,MATCH(Settings!$B$8,$A$1:$P$1,0))&amp;""),""),15,2)),VALUE(MID(IFERROR(TRIM(INDEX($A495:$P495,MATCH(Settings!$B$8,$A$1:$P$1,0))&amp;""),""),18,2)))),"")),""))</f>
        <v/>
      </c>
      <c r="V495" s="22">
        <f>IF(ISNUMBER($U495),DATE(YEAR($U495),MONTH($U495),1),"")</f>
        <v/>
      </c>
      <c r="W495" s="23">
        <f>IF(IFERROR(TRIM(INDEX($A495:$P495,MATCH(Settings!$B$10,$A$1:$P$1,0))&amp;""),"")&lt;&gt;"",IFERROR(TRIM(INDEX($A495:$P495,MATCH(Settings!$B$10,$A$1:$P$1,0))&amp;""),""),IFERROR(TRIM(INDEX($A495:$P495,MATCH(Settings!$B$11,$A$1:$P$1,0))&amp;""),""))</f>
        <v/>
      </c>
      <c r="X495" s="23">
        <f>IFERROR(TRIM(INDEX($A495:$P495,MATCH(Settings!$B$11,$A$1:$P$1,0))&amp;""),"")</f>
        <v/>
      </c>
      <c r="Y495" s="23">
        <f>IFERROR(TRIM(INDEX($A495:$P495,MATCH(Settings!$B$12,$A$1:$P$1,0))&amp;""),"")</f>
        <v/>
      </c>
      <c r="Z495" s="23">
        <f>IFERROR(TRIM(INDEX($A495:$P495,MATCH(Settings!$B$15,$A$1:$P$1,0))&amp;""),"")</f>
        <v/>
      </c>
      <c r="AA495" s="24">
        <f>IFERROR(IF(TRIM(INDEX($A495:$P495,MATCH(Settings!$B$13,$A$1:$P$1,0))&amp;"")="","",VALUE(TRIM(INDEX($A495:$P495,MATCH(Settings!$B$13,$A$1:$P$1,0))&amp;""))),"")</f>
        <v/>
      </c>
      <c r="AB495" s="24">
        <f>IF(NOT(ISNUMBER($AA495)),"",IF(TRIM($R495&amp;"")="Yes",$AA495,0))</f>
        <v/>
      </c>
      <c r="AC495" s="25">
        <f>IF(OR(NOT(ISNUMBER($AB495)),NOT(ISNUMBER(Settings!$D$2))),"",$AB495*Settings!$D$2)</f>
        <v/>
      </c>
      <c r="AD495" s="23">
        <f>IF(AND($AE495="",IFERROR(TRIM(INDEX($A495:$P495,MATCH(Settings!$B$13,$A$1:$P$1,0))&amp;""),"")=""),"",IF((IF($AE495="","; no name or email","")&amp;IF(IFERROR(TRIM(INDEX($A495:$P495,MATCH(Settings!$B$13,$A$1:$P$1,0))&amp;""),"")="","; no hours",IF(NOT(ISNUMBER($AA495)),"; hours not a number",IF($AA495&lt;=0,"; hours zero or less",IF(AND(ISNUMBER(Settings!$D$3),$AA495&gt;Settings!$D$3),"; over "&amp;Settings!$D$3&amp;" hours",""))))&amp;IF(NOT(ISNUMBER($U495)),"; no date",IF($U495&gt;TODAY(),"; date in the future",""))&amp;IF(AND($AE495&lt;&gt;"",ISNUMBER($U495)),IF(COUNTIFS($AE$2:$AE$1001,$AE495,$U$2:$U$1001,$U495,$Y$2:$Y$1001,$Y495)&gt;1,"; possible duplicate",""),""))="","OK",MID(IF($AE495="","; no name or email","")&amp;IF(IFERROR(TRIM(INDEX($A495:$P495,MATCH(Settings!$B$13,$A$1:$P$1,0))&amp;""),"")="","; no hours",IF(NOT(ISNUMBER($AA495)),"; hours not a number",IF($AA495&lt;=0,"; hours zero or less",IF(AND(ISNUMBER(Settings!$D$3),$AA495&gt;Settings!$D$3),"; over "&amp;Settings!$D$3&amp;" hours",""))))&amp;IF(NOT(ISNUMBER($U495)),"; no date",IF($U495&gt;TODAY(),"; date in the future",""))&amp;IF(AND($AE495&lt;&gt;"",ISNUMBER($U495)),IF(COUNTIFS($AE$2:$AE$1001,$AE495,$U$2:$U$1001,$U495,$Y$2:$Y$1001,$Y495)&gt;1,"; possible duplicate",""),""),3,300)))</f>
        <v/>
      </c>
      <c r="AE495" s="26">
        <f>IF(IFERROR(TRIM(INDEX($A495:$P495,MATCH(Settings!$B$11,$A$1:$P$1,0))&amp;""),"")&lt;&gt;"",LOWER(IFERROR(TRIM(INDEX($A495:$P495,MATCH(Settings!$B$11,$A$1:$P$1,0))&amp;""),"")),LOWER(IFERROR(TRIM(INDEX($A495:$P495,MATCH(Settings!$B$10,$A$1:$P$1,0))&amp;""),"")))</f>
        <v/>
      </c>
      <c r="AF495" s="26">
        <f>IF($AE495="","",IF(COUNTIF($AE$2:$AE495,$AE495)=1,MAX($AF$1:$AF494)+1,""))</f>
        <v/>
      </c>
      <c r="AG495" s="26">
        <f>IF(OR($AE495="",NOT(ISNUMBER($V495))),"",IF(COUNTIFS($AE$2:$AE495,$AE495,$V$2:$V495,$V495)=1,1,0))</f>
        <v/>
      </c>
      <c r="AH495" s="26">
        <f>IF(ISNUMBER($U495),$U495,0)</f>
        <v/>
      </c>
    </row>
    <row r="496">
      <c r="R496" s="27" t="n"/>
      <c r="S496" s="27" t="n"/>
      <c r="U496" s="21">
        <f>IF(ISNUMBER(IFERROR(IF(TRIM(INDEX($A496:$P496,MATCH(Settings!$B$9,$A$1:$P$1,0))&amp;"")="","",IF(ISNUMBER(INDEX($A496:$P496,MATCH(Settings!$B$9,$A$1:$P$1,0))),INT(INDEX($A496:$P496,MATCH(Settings!$B$9,$A$1:$P$1,0))),DATE(VALUE(LEFT(INDEX($A496:$P496,MATCH(Settings!$B$9,$A$1:$P$1,0)),4)),VALUE(MID(INDEX($A496:$P496,MATCH(Settings!$B$9,$A$1:$P$1,0)),6,2)),VALUE(MID(INDEX($A496:$P496,MATCH(Settings!$B$9,$A$1:$P$1,0)),9,2))))),"")),IFERROR(IF(TRIM(INDEX($A496:$P496,MATCH(Settings!$B$9,$A$1:$P$1,0))&amp;"")="","",IF(ISNUMBER(INDEX($A496:$P496,MATCH(Settings!$B$9,$A$1:$P$1,0))),INT(INDEX($A496:$P496,MATCH(Settings!$B$9,$A$1:$P$1,0))),DATE(VALUE(LEFT(INDEX($A496:$P496,MATCH(Settings!$B$9,$A$1:$P$1,0)),4)),VALUE(MID(INDEX($A496:$P496,MATCH(Settings!$B$9,$A$1:$P$1,0)),6,2)),VALUE(MID(INDEX($A496:$P496,MATCH(Settings!$B$9,$A$1:$P$1,0)),9,2))))),""),IFERROR(INT(IFERROR(IF(ISNUMBER(INDEX($A496:$P496,MATCH(Settings!$B$8,$A$1:$P$1,0))),INDEX($A496:$P496,MATCH(Settings!$B$8,$A$1:$P$1,0)),DATE(VALUE(LEFT(IFERROR(TRIM(INDEX($A496:$P496,MATCH(Settings!$B$8,$A$1:$P$1,0))&amp;""),""),4)),VALUE(MID(IFERROR(TRIM(INDEX($A496:$P496,MATCH(Settings!$B$8,$A$1:$P$1,0))&amp;""),""),6,2)),VALUE(MID(IFERROR(TRIM(INDEX($A496:$P496,MATCH(Settings!$B$8,$A$1:$P$1,0))&amp;""),""),9,2)))+TIME(VALUE(MID(IFERROR(TRIM(INDEX($A496:$P496,MATCH(Settings!$B$8,$A$1:$P$1,0))&amp;""),""),12,2)),VALUE(MID(IFERROR(TRIM(INDEX($A496:$P496,MATCH(Settings!$B$8,$A$1:$P$1,0))&amp;""),""),15,2)),VALUE(MID(IFERROR(TRIM(INDEX($A496:$P496,MATCH(Settings!$B$8,$A$1:$P$1,0))&amp;""),""),18,2)))),"")),""))</f>
        <v/>
      </c>
      <c r="V496" s="22">
        <f>IF(ISNUMBER($U496),DATE(YEAR($U496),MONTH($U496),1),"")</f>
        <v/>
      </c>
      <c r="W496" s="23">
        <f>IF(IFERROR(TRIM(INDEX($A496:$P496,MATCH(Settings!$B$10,$A$1:$P$1,0))&amp;""),"")&lt;&gt;"",IFERROR(TRIM(INDEX($A496:$P496,MATCH(Settings!$B$10,$A$1:$P$1,0))&amp;""),""),IFERROR(TRIM(INDEX($A496:$P496,MATCH(Settings!$B$11,$A$1:$P$1,0))&amp;""),""))</f>
        <v/>
      </c>
      <c r="X496" s="23">
        <f>IFERROR(TRIM(INDEX($A496:$P496,MATCH(Settings!$B$11,$A$1:$P$1,0))&amp;""),"")</f>
        <v/>
      </c>
      <c r="Y496" s="23">
        <f>IFERROR(TRIM(INDEX($A496:$P496,MATCH(Settings!$B$12,$A$1:$P$1,0))&amp;""),"")</f>
        <v/>
      </c>
      <c r="Z496" s="23">
        <f>IFERROR(TRIM(INDEX($A496:$P496,MATCH(Settings!$B$15,$A$1:$P$1,0))&amp;""),"")</f>
        <v/>
      </c>
      <c r="AA496" s="24">
        <f>IFERROR(IF(TRIM(INDEX($A496:$P496,MATCH(Settings!$B$13,$A$1:$P$1,0))&amp;"")="","",VALUE(TRIM(INDEX($A496:$P496,MATCH(Settings!$B$13,$A$1:$P$1,0))&amp;""))),"")</f>
        <v/>
      </c>
      <c r="AB496" s="24">
        <f>IF(NOT(ISNUMBER($AA496)),"",IF(TRIM($R496&amp;"")="Yes",$AA496,0))</f>
        <v/>
      </c>
      <c r="AC496" s="25">
        <f>IF(OR(NOT(ISNUMBER($AB496)),NOT(ISNUMBER(Settings!$D$2))),"",$AB496*Settings!$D$2)</f>
        <v/>
      </c>
      <c r="AD496" s="23">
        <f>IF(AND($AE496="",IFERROR(TRIM(INDEX($A496:$P496,MATCH(Settings!$B$13,$A$1:$P$1,0))&amp;""),"")=""),"",IF((IF($AE496="","; no name or email","")&amp;IF(IFERROR(TRIM(INDEX($A496:$P496,MATCH(Settings!$B$13,$A$1:$P$1,0))&amp;""),"")="","; no hours",IF(NOT(ISNUMBER($AA496)),"; hours not a number",IF($AA496&lt;=0,"; hours zero or less",IF(AND(ISNUMBER(Settings!$D$3),$AA496&gt;Settings!$D$3),"; over "&amp;Settings!$D$3&amp;" hours",""))))&amp;IF(NOT(ISNUMBER($U496)),"; no date",IF($U496&gt;TODAY(),"; date in the future",""))&amp;IF(AND($AE496&lt;&gt;"",ISNUMBER($U496)),IF(COUNTIFS($AE$2:$AE$1001,$AE496,$U$2:$U$1001,$U496,$Y$2:$Y$1001,$Y496)&gt;1,"; possible duplicate",""),""))="","OK",MID(IF($AE496="","; no name or email","")&amp;IF(IFERROR(TRIM(INDEX($A496:$P496,MATCH(Settings!$B$13,$A$1:$P$1,0))&amp;""),"")="","; no hours",IF(NOT(ISNUMBER($AA496)),"; hours not a number",IF($AA496&lt;=0,"; hours zero or less",IF(AND(ISNUMBER(Settings!$D$3),$AA496&gt;Settings!$D$3),"; over "&amp;Settings!$D$3&amp;" hours",""))))&amp;IF(NOT(ISNUMBER($U496)),"; no date",IF($U496&gt;TODAY(),"; date in the future",""))&amp;IF(AND($AE496&lt;&gt;"",ISNUMBER($U496)),IF(COUNTIFS($AE$2:$AE$1001,$AE496,$U$2:$U$1001,$U496,$Y$2:$Y$1001,$Y496)&gt;1,"; possible duplicate",""),""),3,300)))</f>
        <v/>
      </c>
      <c r="AE496" s="26">
        <f>IF(IFERROR(TRIM(INDEX($A496:$P496,MATCH(Settings!$B$11,$A$1:$P$1,0))&amp;""),"")&lt;&gt;"",LOWER(IFERROR(TRIM(INDEX($A496:$P496,MATCH(Settings!$B$11,$A$1:$P$1,0))&amp;""),"")),LOWER(IFERROR(TRIM(INDEX($A496:$P496,MATCH(Settings!$B$10,$A$1:$P$1,0))&amp;""),"")))</f>
        <v/>
      </c>
      <c r="AF496" s="26">
        <f>IF($AE496="","",IF(COUNTIF($AE$2:$AE496,$AE496)=1,MAX($AF$1:$AF495)+1,""))</f>
        <v/>
      </c>
      <c r="AG496" s="26">
        <f>IF(OR($AE496="",NOT(ISNUMBER($V496))),"",IF(COUNTIFS($AE$2:$AE496,$AE496,$V$2:$V496,$V496)=1,1,0))</f>
        <v/>
      </c>
      <c r="AH496" s="26">
        <f>IF(ISNUMBER($U496),$U496,0)</f>
        <v/>
      </c>
    </row>
    <row r="497">
      <c r="R497" s="27" t="n"/>
      <c r="S497" s="27" t="n"/>
      <c r="U497" s="21">
        <f>IF(ISNUMBER(IFERROR(IF(TRIM(INDEX($A497:$P497,MATCH(Settings!$B$9,$A$1:$P$1,0))&amp;"")="","",IF(ISNUMBER(INDEX($A497:$P497,MATCH(Settings!$B$9,$A$1:$P$1,0))),INT(INDEX($A497:$P497,MATCH(Settings!$B$9,$A$1:$P$1,0))),DATE(VALUE(LEFT(INDEX($A497:$P497,MATCH(Settings!$B$9,$A$1:$P$1,0)),4)),VALUE(MID(INDEX($A497:$P497,MATCH(Settings!$B$9,$A$1:$P$1,0)),6,2)),VALUE(MID(INDEX($A497:$P497,MATCH(Settings!$B$9,$A$1:$P$1,0)),9,2))))),"")),IFERROR(IF(TRIM(INDEX($A497:$P497,MATCH(Settings!$B$9,$A$1:$P$1,0))&amp;"")="","",IF(ISNUMBER(INDEX($A497:$P497,MATCH(Settings!$B$9,$A$1:$P$1,0))),INT(INDEX($A497:$P497,MATCH(Settings!$B$9,$A$1:$P$1,0))),DATE(VALUE(LEFT(INDEX($A497:$P497,MATCH(Settings!$B$9,$A$1:$P$1,0)),4)),VALUE(MID(INDEX($A497:$P497,MATCH(Settings!$B$9,$A$1:$P$1,0)),6,2)),VALUE(MID(INDEX($A497:$P497,MATCH(Settings!$B$9,$A$1:$P$1,0)),9,2))))),""),IFERROR(INT(IFERROR(IF(ISNUMBER(INDEX($A497:$P497,MATCH(Settings!$B$8,$A$1:$P$1,0))),INDEX($A497:$P497,MATCH(Settings!$B$8,$A$1:$P$1,0)),DATE(VALUE(LEFT(IFERROR(TRIM(INDEX($A497:$P497,MATCH(Settings!$B$8,$A$1:$P$1,0))&amp;""),""),4)),VALUE(MID(IFERROR(TRIM(INDEX($A497:$P497,MATCH(Settings!$B$8,$A$1:$P$1,0))&amp;""),""),6,2)),VALUE(MID(IFERROR(TRIM(INDEX($A497:$P497,MATCH(Settings!$B$8,$A$1:$P$1,0))&amp;""),""),9,2)))+TIME(VALUE(MID(IFERROR(TRIM(INDEX($A497:$P497,MATCH(Settings!$B$8,$A$1:$P$1,0))&amp;""),""),12,2)),VALUE(MID(IFERROR(TRIM(INDEX($A497:$P497,MATCH(Settings!$B$8,$A$1:$P$1,0))&amp;""),""),15,2)),VALUE(MID(IFERROR(TRIM(INDEX($A497:$P497,MATCH(Settings!$B$8,$A$1:$P$1,0))&amp;""),""),18,2)))),"")),""))</f>
        <v/>
      </c>
      <c r="V497" s="22">
        <f>IF(ISNUMBER($U497),DATE(YEAR($U497),MONTH($U497),1),"")</f>
        <v/>
      </c>
      <c r="W497" s="23">
        <f>IF(IFERROR(TRIM(INDEX($A497:$P497,MATCH(Settings!$B$10,$A$1:$P$1,0))&amp;""),"")&lt;&gt;"",IFERROR(TRIM(INDEX($A497:$P497,MATCH(Settings!$B$10,$A$1:$P$1,0))&amp;""),""),IFERROR(TRIM(INDEX($A497:$P497,MATCH(Settings!$B$11,$A$1:$P$1,0))&amp;""),""))</f>
        <v/>
      </c>
      <c r="X497" s="23">
        <f>IFERROR(TRIM(INDEX($A497:$P497,MATCH(Settings!$B$11,$A$1:$P$1,0))&amp;""),"")</f>
        <v/>
      </c>
      <c r="Y497" s="23">
        <f>IFERROR(TRIM(INDEX($A497:$P497,MATCH(Settings!$B$12,$A$1:$P$1,0))&amp;""),"")</f>
        <v/>
      </c>
      <c r="Z497" s="23">
        <f>IFERROR(TRIM(INDEX($A497:$P497,MATCH(Settings!$B$15,$A$1:$P$1,0))&amp;""),"")</f>
        <v/>
      </c>
      <c r="AA497" s="24">
        <f>IFERROR(IF(TRIM(INDEX($A497:$P497,MATCH(Settings!$B$13,$A$1:$P$1,0))&amp;"")="","",VALUE(TRIM(INDEX($A497:$P497,MATCH(Settings!$B$13,$A$1:$P$1,0))&amp;""))),"")</f>
        <v/>
      </c>
      <c r="AB497" s="24">
        <f>IF(NOT(ISNUMBER($AA497)),"",IF(TRIM($R497&amp;"")="Yes",$AA497,0))</f>
        <v/>
      </c>
      <c r="AC497" s="25">
        <f>IF(OR(NOT(ISNUMBER($AB497)),NOT(ISNUMBER(Settings!$D$2))),"",$AB497*Settings!$D$2)</f>
        <v/>
      </c>
      <c r="AD497" s="23">
        <f>IF(AND($AE497="",IFERROR(TRIM(INDEX($A497:$P497,MATCH(Settings!$B$13,$A$1:$P$1,0))&amp;""),"")=""),"",IF((IF($AE497="","; no name or email","")&amp;IF(IFERROR(TRIM(INDEX($A497:$P497,MATCH(Settings!$B$13,$A$1:$P$1,0))&amp;""),"")="","; no hours",IF(NOT(ISNUMBER($AA497)),"; hours not a number",IF($AA497&lt;=0,"; hours zero or less",IF(AND(ISNUMBER(Settings!$D$3),$AA497&gt;Settings!$D$3),"; over "&amp;Settings!$D$3&amp;" hours",""))))&amp;IF(NOT(ISNUMBER($U497)),"; no date",IF($U497&gt;TODAY(),"; date in the future",""))&amp;IF(AND($AE497&lt;&gt;"",ISNUMBER($U497)),IF(COUNTIFS($AE$2:$AE$1001,$AE497,$U$2:$U$1001,$U497,$Y$2:$Y$1001,$Y497)&gt;1,"; possible duplicate",""),""))="","OK",MID(IF($AE497="","; no name or email","")&amp;IF(IFERROR(TRIM(INDEX($A497:$P497,MATCH(Settings!$B$13,$A$1:$P$1,0))&amp;""),"")="","; no hours",IF(NOT(ISNUMBER($AA497)),"; hours not a number",IF($AA497&lt;=0,"; hours zero or less",IF(AND(ISNUMBER(Settings!$D$3),$AA497&gt;Settings!$D$3),"; over "&amp;Settings!$D$3&amp;" hours",""))))&amp;IF(NOT(ISNUMBER($U497)),"; no date",IF($U497&gt;TODAY(),"; date in the future",""))&amp;IF(AND($AE497&lt;&gt;"",ISNUMBER($U497)),IF(COUNTIFS($AE$2:$AE$1001,$AE497,$U$2:$U$1001,$U497,$Y$2:$Y$1001,$Y497)&gt;1,"; possible duplicate",""),""),3,300)))</f>
        <v/>
      </c>
      <c r="AE497" s="26">
        <f>IF(IFERROR(TRIM(INDEX($A497:$P497,MATCH(Settings!$B$11,$A$1:$P$1,0))&amp;""),"")&lt;&gt;"",LOWER(IFERROR(TRIM(INDEX($A497:$P497,MATCH(Settings!$B$11,$A$1:$P$1,0))&amp;""),"")),LOWER(IFERROR(TRIM(INDEX($A497:$P497,MATCH(Settings!$B$10,$A$1:$P$1,0))&amp;""),"")))</f>
        <v/>
      </c>
      <c r="AF497" s="26">
        <f>IF($AE497="","",IF(COUNTIF($AE$2:$AE497,$AE497)=1,MAX($AF$1:$AF496)+1,""))</f>
        <v/>
      </c>
      <c r="AG497" s="26">
        <f>IF(OR($AE497="",NOT(ISNUMBER($V497))),"",IF(COUNTIFS($AE$2:$AE497,$AE497,$V$2:$V497,$V497)=1,1,0))</f>
        <v/>
      </c>
      <c r="AH497" s="26">
        <f>IF(ISNUMBER($U497),$U497,0)</f>
        <v/>
      </c>
    </row>
    <row r="498">
      <c r="R498" s="27" t="n"/>
      <c r="S498" s="27" t="n"/>
      <c r="U498" s="21">
        <f>IF(ISNUMBER(IFERROR(IF(TRIM(INDEX($A498:$P498,MATCH(Settings!$B$9,$A$1:$P$1,0))&amp;"")="","",IF(ISNUMBER(INDEX($A498:$P498,MATCH(Settings!$B$9,$A$1:$P$1,0))),INT(INDEX($A498:$P498,MATCH(Settings!$B$9,$A$1:$P$1,0))),DATE(VALUE(LEFT(INDEX($A498:$P498,MATCH(Settings!$B$9,$A$1:$P$1,0)),4)),VALUE(MID(INDEX($A498:$P498,MATCH(Settings!$B$9,$A$1:$P$1,0)),6,2)),VALUE(MID(INDEX($A498:$P498,MATCH(Settings!$B$9,$A$1:$P$1,0)),9,2))))),"")),IFERROR(IF(TRIM(INDEX($A498:$P498,MATCH(Settings!$B$9,$A$1:$P$1,0))&amp;"")="","",IF(ISNUMBER(INDEX($A498:$P498,MATCH(Settings!$B$9,$A$1:$P$1,0))),INT(INDEX($A498:$P498,MATCH(Settings!$B$9,$A$1:$P$1,0))),DATE(VALUE(LEFT(INDEX($A498:$P498,MATCH(Settings!$B$9,$A$1:$P$1,0)),4)),VALUE(MID(INDEX($A498:$P498,MATCH(Settings!$B$9,$A$1:$P$1,0)),6,2)),VALUE(MID(INDEX($A498:$P498,MATCH(Settings!$B$9,$A$1:$P$1,0)),9,2))))),""),IFERROR(INT(IFERROR(IF(ISNUMBER(INDEX($A498:$P498,MATCH(Settings!$B$8,$A$1:$P$1,0))),INDEX($A498:$P498,MATCH(Settings!$B$8,$A$1:$P$1,0)),DATE(VALUE(LEFT(IFERROR(TRIM(INDEX($A498:$P498,MATCH(Settings!$B$8,$A$1:$P$1,0))&amp;""),""),4)),VALUE(MID(IFERROR(TRIM(INDEX($A498:$P498,MATCH(Settings!$B$8,$A$1:$P$1,0))&amp;""),""),6,2)),VALUE(MID(IFERROR(TRIM(INDEX($A498:$P498,MATCH(Settings!$B$8,$A$1:$P$1,0))&amp;""),""),9,2)))+TIME(VALUE(MID(IFERROR(TRIM(INDEX($A498:$P498,MATCH(Settings!$B$8,$A$1:$P$1,0))&amp;""),""),12,2)),VALUE(MID(IFERROR(TRIM(INDEX($A498:$P498,MATCH(Settings!$B$8,$A$1:$P$1,0))&amp;""),""),15,2)),VALUE(MID(IFERROR(TRIM(INDEX($A498:$P498,MATCH(Settings!$B$8,$A$1:$P$1,0))&amp;""),""),18,2)))),"")),""))</f>
        <v/>
      </c>
      <c r="V498" s="22">
        <f>IF(ISNUMBER($U498),DATE(YEAR($U498),MONTH($U498),1),"")</f>
        <v/>
      </c>
      <c r="W498" s="23">
        <f>IF(IFERROR(TRIM(INDEX($A498:$P498,MATCH(Settings!$B$10,$A$1:$P$1,0))&amp;""),"")&lt;&gt;"",IFERROR(TRIM(INDEX($A498:$P498,MATCH(Settings!$B$10,$A$1:$P$1,0))&amp;""),""),IFERROR(TRIM(INDEX($A498:$P498,MATCH(Settings!$B$11,$A$1:$P$1,0))&amp;""),""))</f>
        <v/>
      </c>
      <c r="X498" s="23">
        <f>IFERROR(TRIM(INDEX($A498:$P498,MATCH(Settings!$B$11,$A$1:$P$1,0))&amp;""),"")</f>
        <v/>
      </c>
      <c r="Y498" s="23">
        <f>IFERROR(TRIM(INDEX($A498:$P498,MATCH(Settings!$B$12,$A$1:$P$1,0))&amp;""),"")</f>
        <v/>
      </c>
      <c r="Z498" s="23">
        <f>IFERROR(TRIM(INDEX($A498:$P498,MATCH(Settings!$B$15,$A$1:$P$1,0))&amp;""),"")</f>
        <v/>
      </c>
      <c r="AA498" s="24">
        <f>IFERROR(IF(TRIM(INDEX($A498:$P498,MATCH(Settings!$B$13,$A$1:$P$1,0))&amp;"")="","",VALUE(TRIM(INDEX($A498:$P498,MATCH(Settings!$B$13,$A$1:$P$1,0))&amp;""))),"")</f>
        <v/>
      </c>
      <c r="AB498" s="24">
        <f>IF(NOT(ISNUMBER($AA498)),"",IF(TRIM($R498&amp;"")="Yes",$AA498,0))</f>
        <v/>
      </c>
      <c r="AC498" s="25">
        <f>IF(OR(NOT(ISNUMBER($AB498)),NOT(ISNUMBER(Settings!$D$2))),"",$AB498*Settings!$D$2)</f>
        <v/>
      </c>
      <c r="AD498" s="23">
        <f>IF(AND($AE498="",IFERROR(TRIM(INDEX($A498:$P498,MATCH(Settings!$B$13,$A$1:$P$1,0))&amp;""),"")=""),"",IF((IF($AE498="","; no name or email","")&amp;IF(IFERROR(TRIM(INDEX($A498:$P498,MATCH(Settings!$B$13,$A$1:$P$1,0))&amp;""),"")="","; no hours",IF(NOT(ISNUMBER($AA498)),"; hours not a number",IF($AA498&lt;=0,"; hours zero or less",IF(AND(ISNUMBER(Settings!$D$3),$AA498&gt;Settings!$D$3),"; over "&amp;Settings!$D$3&amp;" hours",""))))&amp;IF(NOT(ISNUMBER($U498)),"; no date",IF($U498&gt;TODAY(),"; date in the future",""))&amp;IF(AND($AE498&lt;&gt;"",ISNUMBER($U498)),IF(COUNTIFS($AE$2:$AE$1001,$AE498,$U$2:$U$1001,$U498,$Y$2:$Y$1001,$Y498)&gt;1,"; possible duplicate",""),""))="","OK",MID(IF($AE498="","; no name or email","")&amp;IF(IFERROR(TRIM(INDEX($A498:$P498,MATCH(Settings!$B$13,$A$1:$P$1,0))&amp;""),"")="","; no hours",IF(NOT(ISNUMBER($AA498)),"; hours not a number",IF($AA498&lt;=0,"; hours zero or less",IF(AND(ISNUMBER(Settings!$D$3),$AA498&gt;Settings!$D$3),"; over "&amp;Settings!$D$3&amp;" hours",""))))&amp;IF(NOT(ISNUMBER($U498)),"; no date",IF($U498&gt;TODAY(),"; date in the future",""))&amp;IF(AND($AE498&lt;&gt;"",ISNUMBER($U498)),IF(COUNTIFS($AE$2:$AE$1001,$AE498,$U$2:$U$1001,$U498,$Y$2:$Y$1001,$Y498)&gt;1,"; possible duplicate",""),""),3,300)))</f>
        <v/>
      </c>
      <c r="AE498" s="26">
        <f>IF(IFERROR(TRIM(INDEX($A498:$P498,MATCH(Settings!$B$11,$A$1:$P$1,0))&amp;""),"")&lt;&gt;"",LOWER(IFERROR(TRIM(INDEX($A498:$P498,MATCH(Settings!$B$11,$A$1:$P$1,0))&amp;""),"")),LOWER(IFERROR(TRIM(INDEX($A498:$P498,MATCH(Settings!$B$10,$A$1:$P$1,0))&amp;""),"")))</f>
        <v/>
      </c>
      <c r="AF498" s="26">
        <f>IF($AE498="","",IF(COUNTIF($AE$2:$AE498,$AE498)=1,MAX($AF$1:$AF497)+1,""))</f>
        <v/>
      </c>
      <c r="AG498" s="26">
        <f>IF(OR($AE498="",NOT(ISNUMBER($V498))),"",IF(COUNTIFS($AE$2:$AE498,$AE498,$V$2:$V498,$V498)=1,1,0))</f>
        <v/>
      </c>
      <c r="AH498" s="26">
        <f>IF(ISNUMBER($U498),$U498,0)</f>
        <v/>
      </c>
    </row>
    <row r="499">
      <c r="R499" s="27" t="n"/>
      <c r="S499" s="27" t="n"/>
      <c r="U499" s="21">
        <f>IF(ISNUMBER(IFERROR(IF(TRIM(INDEX($A499:$P499,MATCH(Settings!$B$9,$A$1:$P$1,0))&amp;"")="","",IF(ISNUMBER(INDEX($A499:$P499,MATCH(Settings!$B$9,$A$1:$P$1,0))),INT(INDEX($A499:$P499,MATCH(Settings!$B$9,$A$1:$P$1,0))),DATE(VALUE(LEFT(INDEX($A499:$P499,MATCH(Settings!$B$9,$A$1:$P$1,0)),4)),VALUE(MID(INDEX($A499:$P499,MATCH(Settings!$B$9,$A$1:$P$1,0)),6,2)),VALUE(MID(INDEX($A499:$P499,MATCH(Settings!$B$9,$A$1:$P$1,0)),9,2))))),"")),IFERROR(IF(TRIM(INDEX($A499:$P499,MATCH(Settings!$B$9,$A$1:$P$1,0))&amp;"")="","",IF(ISNUMBER(INDEX($A499:$P499,MATCH(Settings!$B$9,$A$1:$P$1,0))),INT(INDEX($A499:$P499,MATCH(Settings!$B$9,$A$1:$P$1,0))),DATE(VALUE(LEFT(INDEX($A499:$P499,MATCH(Settings!$B$9,$A$1:$P$1,0)),4)),VALUE(MID(INDEX($A499:$P499,MATCH(Settings!$B$9,$A$1:$P$1,0)),6,2)),VALUE(MID(INDEX($A499:$P499,MATCH(Settings!$B$9,$A$1:$P$1,0)),9,2))))),""),IFERROR(INT(IFERROR(IF(ISNUMBER(INDEX($A499:$P499,MATCH(Settings!$B$8,$A$1:$P$1,0))),INDEX($A499:$P499,MATCH(Settings!$B$8,$A$1:$P$1,0)),DATE(VALUE(LEFT(IFERROR(TRIM(INDEX($A499:$P499,MATCH(Settings!$B$8,$A$1:$P$1,0))&amp;""),""),4)),VALUE(MID(IFERROR(TRIM(INDEX($A499:$P499,MATCH(Settings!$B$8,$A$1:$P$1,0))&amp;""),""),6,2)),VALUE(MID(IFERROR(TRIM(INDEX($A499:$P499,MATCH(Settings!$B$8,$A$1:$P$1,0))&amp;""),""),9,2)))+TIME(VALUE(MID(IFERROR(TRIM(INDEX($A499:$P499,MATCH(Settings!$B$8,$A$1:$P$1,0))&amp;""),""),12,2)),VALUE(MID(IFERROR(TRIM(INDEX($A499:$P499,MATCH(Settings!$B$8,$A$1:$P$1,0))&amp;""),""),15,2)),VALUE(MID(IFERROR(TRIM(INDEX($A499:$P499,MATCH(Settings!$B$8,$A$1:$P$1,0))&amp;""),""),18,2)))),"")),""))</f>
        <v/>
      </c>
      <c r="V499" s="22">
        <f>IF(ISNUMBER($U499),DATE(YEAR($U499),MONTH($U499),1),"")</f>
        <v/>
      </c>
      <c r="W499" s="23">
        <f>IF(IFERROR(TRIM(INDEX($A499:$P499,MATCH(Settings!$B$10,$A$1:$P$1,0))&amp;""),"")&lt;&gt;"",IFERROR(TRIM(INDEX($A499:$P499,MATCH(Settings!$B$10,$A$1:$P$1,0))&amp;""),""),IFERROR(TRIM(INDEX($A499:$P499,MATCH(Settings!$B$11,$A$1:$P$1,0))&amp;""),""))</f>
        <v/>
      </c>
      <c r="X499" s="23">
        <f>IFERROR(TRIM(INDEX($A499:$P499,MATCH(Settings!$B$11,$A$1:$P$1,0))&amp;""),"")</f>
        <v/>
      </c>
      <c r="Y499" s="23">
        <f>IFERROR(TRIM(INDEX($A499:$P499,MATCH(Settings!$B$12,$A$1:$P$1,0))&amp;""),"")</f>
        <v/>
      </c>
      <c r="Z499" s="23">
        <f>IFERROR(TRIM(INDEX($A499:$P499,MATCH(Settings!$B$15,$A$1:$P$1,0))&amp;""),"")</f>
        <v/>
      </c>
      <c r="AA499" s="24">
        <f>IFERROR(IF(TRIM(INDEX($A499:$P499,MATCH(Settings!$B$13,$A$1:$P$1,0))&amp;"")="","",VALUE(TRIM(INDEX($A499:$P499,MATCH(Settings!$B$13,$A$1:$P$1,0))&amp;""))),"")</f>
        <v/>
      </c>
      <c r="AB499" s="24">
        <f>IF(NOT(ISNUMBER($AA499)),"",IF(TRIM($R499&amp;"")="Yes",$AA499,0))</f>
        <v/>
      </c>
      <c r="AC499" s="25">
        <f>IF(OR(NOT(ISNUMBER($AB499)),NOT(ISNUMBER(Settings!$D$2))),"",$AB499*Settings!$D$2)</f>
        <v/>
      </c>
      <c r="AD499" s="23">
        <f>IF(AND($AE499="",IFERROR(TRIM(INDEX($A499:$P499,MATCH(Settings!$B$13,$A$1:$P$1,0))&amp;""),"")=""),"",IF((IF($AE499="","; no name or email","")&amp;IF(IFERROR(TRIM(INDEX($A499:$P499,MATCH(Settings!$B$13,$A$1:$P$1,0))&amp;""),"")="","; no hours",IF(NOT(ISNUMBER($AA499)),"; hours not a number",IF($AA499&lt;=0,"; hours zero or less",IF(AND(ISNUMBER(Settings!$D$3),$AA499&gt;Settings!$D$3),"; over "&amp;Settings!$D$3&amp;" hours",""))))&amp;IF(NOT(ISNUMBER($U499)),"; no date",IF($U499&gt;TODAY(),"; date in the future",""))&amp;IF(AND($AE499&lt;&gt;"",ISNUMBER($U499)),IF(COUNTIFS($AE$2:$AE$1001,$AE499,$U$2:$U$1001,$U499,$Y$2:$Y$1001,$Y499)&gt;1,"; possible duplicate",""),""))="","OK",MID(IF($AE499="","; no name or email","")&amp;IF(IFERROR(TRIM(INDEX($A499:$P499,MATCH(Settings!$B$13,$A$1:$P$1,0))&amp;""),"")="","; no hours",IF(NOT(ISNUMBER($AA499)),"; hours not a number",IF($AA499&lt;=0,"; hours zero or less",IF(AND(ISNUMBER(Settings!$D$3),$AA499&gt;Settings!$D$3),"; over "&amp;Settings!$D$3&amp;" hours",""))))&amp;IF(NOT(ISNUMBER($U499)),"; no date",IF($U499&gt;TODAY(),"; date in the future",""))&amp;IF(AND($AE499&lt;&gt;"",ISNUMBER($U499)),IF(COUNTIFS($AE$2:$AE$1001,$AE499,$U$2:$U$1001,$U499,$Y$2:$Y$1001,$Y499)&gt;1,"; possible duplicate",""),""),3,300)))</f>
        <v/>
      </c>
      <c r="AE499" s="26">
        <f>IF(IFERROR(TRIM(INDEX($A499:$P499,MATCH(Settings!$B$11,$A$1:$P$1,0))&amp;""),"")&lt;&gt;"",LOWER(IFERROR(TRIM(INDEX($A499:$P499,MATCH(Settings!$B$11,$A$1:$P$1,0))&amp;""),"")),LOWER(IFERROR(TRIM(INDEX($A499:$P499,MATCH(Settings!$B$10,$A$1:$P$1,0))&amp;""),"")))</f>
        <v/>
      </c>
      <c r="AF499" s="26">
        <f>IF($AE499="","",IF(COUNTIF($AE$2:$AE499,$AE499)=1,MAX($AF$1:$AF498)+1,""))</f>
        <v/>
      </c>
      <c r="AG499" s="26">
        <f>IF(OR($AE499="",NOT(ISNUMBER($V499))),"",IF(COUNTIFS($AE$2:$AE499,$AE499,$V$2:$V499,$V499)=1,1,0))</f>
        <v/>
      </c>
      <c r="AH499" s="26">
        <f>IF(ISNUMBER($U499),$U499,0)</f>
        <v/>
      </c>
    </row>
    <row r="500">
      <c r="R500" s="27" t="n"/>
      <c r="S500" s="27" t="n"/>
      <c r="U500" s="21">
        <f>IF(ISNUMBER(IFERROR(IF(TRIM(INDEX($A500:$P500,MATCH(Settings!$B$9,$A$1:$P$1,0))&amp;"")="","",IF(ISNUMBER(INDEX($A500:$P500,MATCH(Settings!$B$9,$A$1:$P$1,0))),INT(INDEX($A500:$P500,MATCH(Settings!$B$9,$A$1:$P$1,0))),DATE(VALUE(LEFT(INDEX($A500:$P500,MATCH(Settings!$B$9,$A$1:$P$1,0)),4)),VALUE(MID(INDEX($A500:$P500,MATCH(Settings!$B$9,$A$1:$P$1,0)),6,2)),VALUE(MID(INDEX($A500:$P500,MATCH(Settings!$B$9,$A$1:$P$1,0)),9,2))))),"")),IFERROR(IF(TRIM(INDEX($A500:$P500,MATCH(Settings!$B$9,$A$1:$P$1,0))&amp;"")="","",IF(ISNUMBER(INDEX($A500:$P500,MATCH(Settings!$B$9,$A$1:$P$1,0))),INT(INDEX($A500:$P500,MATCH(Settings!$B$9,$A$1:$P$1,0))),DATE(VALUE(LEFT(INDEX($A500:$P500,MATCH(Settings!$B$9,$A$1:$P$1,0)),4)),VALUE(MID(INDEX($A500:$P500,MATCH(Settings!$B$9,$A$1:$P$1,0)),6,2)),VALUE(MID(INDEX($A500:$P500,MATCH(Settings!$B$9,$A$1:$P$1,0)),9,2))))),""),IFERROR(INT(IFERROR(IF(ISNUMBER(INDEX($A500:$P500,MATCH(Settings!$B$8,$A$1:$P$1,0))),INDEX($A500:$P500,MATCH(Settings!$B$8,$A$1:$P$1,0)),DATE(VALUE(LEFT(IFERROR(TRIM(INDEX($A500:$P500,MATCH(Settings!$B$8,$A$1:$P$1,0))&amp;""),""),4)),VALUE(MID(IFERROR(TRIM(INDEX($A500:$P500,MATCH(Settings!$B$8,$A$1:$P$1,0))&amp;""),""),6,2)),VALUE(MID(IFERROR(TRIM(INDEX($A500:$P500,MATCH(Settings!$B$8,$A$1:$P$1,0))&amp;""),""),9,2)))+TIME(VALUE(MID(IFERROR(TRIM(INDEX($A500:$P500,MATCH(Settings!$B$8,$A$1:$P$1,0))&amp;""),""),12,2)),VALUE(MID(IFERROR(TRIM(INDEX($A500:$P500,MATCH(Settings!$B$8,$A$1:$P$1,0))&amp;""),""),15,2)),VALUE(MID(IFERROR(TRIM(INDEX($A500:$P500,MATCH(Settings!$B$8,$A$1:$P$1,0))&amp;""),""),18,2)))),"")),""))</f>
        <v/>
      </c>
      <c r="V500" s="22">
        <f>IF(ISNUMBER($U500),DATE(YEAR($U500),MONTH($U500),1),"")</f>
        <v/>
      </c>
      <c r="W500" s="23">
        <f>IF(IFERROR(TRIM(INDEX($A500:$P500,MATCH(Settings!$B$10,$A$1:$P$1,0))&amp;""),"")&lt;&gt;"",IFERROR(TRIM(INDEX($A500:$P500,MATCH(Settings!$B$10,$A$1:$P$1,0))&amp;""),""),IFERROR(TRIM(INDEX($A500:$P500,MATCH(Settings!$B$11,$A$1:$P$1,0))&amp;""),""))</f>
        <v/>
      </c>
      <c r="X500" s="23">
        <f>IFERROR(TRIM(INDEX($A500:$P500,MATCH(Settings!$B$11,$A$1:$P$1,0))&amp;""),"")</f>
        <v/>
      </c>
      <c r="Y500" s="23">
        <f>IFERROR(TRIM(INDEX($A500:$P500,MATCH(Settings!$B$12,$A$1:$P$1,0))&amp;""),"")</f>
        <v/>
      </c>
      <c r="Z500" s="23">
        <f>IFERROR(TRIM(INDEX($A500:$P500,MATCH(Settings!$B$15,$A$1:$P$1,0))&amp;""),"")</f>
        <v/>
      </c>
      <c r="AA500" s="24">
        <f>IFERROR(IF(TRIM(INDEX($A500:$P500,MATCH(Settings!$B$13,$A$1:$P$1,0))&amp;"")="","",VALUE(TRIM(INDEX($A500:$P500,MATCH(Settings!$B$13,$A$1:$P$1,0))&amp;""))),"")</f>
        <v/>
      </c>
      <c r="AB500" s="24">
        <f>IF(NOT(ISNUMBER($AA500)),"",IF(TRIM($R500&amp;"")="Yes",$AA500,0))</f>
        <v/>
      </c>
      <c r="AC500" s="25">
        <f>IF(OR(NOT(ISNUMBER($AB500)),NOT(ISNUMBER(Settings!$D$2))),"",$AB500*Settings!$D$2)</f>
        <v/>
      </c>
      <c r="AD500" s="23">
        <f>IF(AND($AE500="",IFERROR(TRIM(INDEX($A500:$P500,MATCH(Settings!$B$13,$A$1:$P$1,0))&amp;""),"")=""),"",IF((IF($AE500="","; no name or email","")&amp;IF(IFERROR(TRIM(INDEX($A500:$P500,MATCH(Settings!$B$13,$A$1:$P$1,0))&amp;""),"")="","; no hours",IF(NOT(ISNUMBER($AA500)),"; hours not a number",IF($AA500&lt;=0,"; hours zero or less",IF(AND(ISNUMBER(Settings!$D$3),$AA500&gt;Settings!$D$3),"; over "&amp;Settings!$D$3&amp;" hours",""))))&amp;IF(NOT(ISNUMBER($U500)),"; no date",IF($U500&gt;TODAY(),"; date in the future",""))&amp;IF(AND($AE500&lt;&gt;"",ISNUMBER($U500)),IF(COUNTIFS($AE$2:$AE$1001,$AE500,$U$2:$U$1001,$U500,$Y$2:$Y$1001,$Y500)&gt;1,"; possible duplicate",""),""))="","OK",MID(IF($AE500="","; no name or email","")&amp;IF(IFERROR(TRIM(INDEX($A500:$P500,MATCH(Settings!$B$13,$A$1:$P$1,0))&amp;""),"")="","; no hours",IF(NOT(ISNUMBER($AA500)),"; hours not a number",IF($AA500&lt;=0,"; hours zero or less",IF(AND(ISNUMBER(Settings!$D$3),$AA500&gt;Settings!$D$3),"; over "&amp;Settings!$D$3&amp;" hours",""))))&amp;IF(NOT(ISNUMBER($U500)),"; no date",IF($U500&gt;TODAY(),"; date in the future",""))&amp;IF(AND($AE500&lt;&gt;"",ISNUMBER($U500)),IF(COUNTIFS($AE$2:$AE$1001,$AE500,$U$2:$U$1001,$U500,$Y$2:$Y$1001,$Y500)&gt;1,"; possible duplicate",""),""),3,300)))</f>
        <v/>
      </c>
      <c r="AE500" s="26">
        <f>IF(IFERROR(TRIM(INDEX($A500:$P500,MATCH(Settings!$B$11,$A$1:$P$1,0))&amp;""),"")&lt;&gt;"",LOWER(IFERROR(TRIM(INDEX($A500:$P500,MATCH(Settings!$B$11,$A$1:$P$1,0))&amp;""),"")),LOWER(IFERROR(TRIM(INDEX($A500:$P500,MATCH(Settings!$B$10,$A$1:$P$1,0))&amp;""),"")))</f>
        <v/>
      </c>
      <c r="AF500" s="26">
        <f>IF($AE500="","",IF(COUNTIF($AE$2:$AE500,$AE500)=1,MAX($AF$1:$AF499)+1,""))</f>
        <v/>
      </c>
      <c r="AG500" s="26">
        <f>IF(OR($AE500="",NOT(ISNUMBER($V500))),"",IF(COUNTIFS($AE$2:$AE500,$AE500,$V$2:$V500,$V500)=1,1,0))</f>
        <v/>
      </c>
      <c r="AH500" s="26">
        <f>IF(ISNUMBER($U500),$U500,0)</f>
        <v/>
      </c>
    </row>
    <row r="501">
      <c r="R501" s="27" t="n"/>
      <c r="S501" s="27" t="n"/>
      <c r="U501" s="21">
        <f>IF(ISNUMBER(IFERROR(IF(TRIM(INDEX($A501:$P501,MATCH(Settings!$B$9,$A$1:$P$1,0))&amp;"")="","",IF(ISNUMBER(INDEX($A501:$P501,MATCH(Settings!$B$9,$A$1:$P$1,0))),INT(INDEX($A501:$P501,MATCH(Settings!$B$9,$A$1:$P$1,0))),DATE(VALUE(LEFT(INDEX($A501:$P501,MATCH(Settings!$B$9,$A$1:$P$1,0)),4)),VALUE(MID(INDEX($A501:$P501,MATCH(Settings!$B$9,$A$1:$P$1,0)),6,2)),VALUE(MID(INDEX($A501:$P501,MATCH(Settings!$B$9,$A$1:$P$1,0)),9,2))))),"")),IFERROR(IF(TRIM(INDEX($A501:$P501,MATCH(Settings!$B$9,$A$1:$P$1,0))&amp;"")="","",IF(ISNUMBER(INDEX($A501:$P501,MATCH(Settings!$B$9,$A$1:$P$1,0))),INT(INDEX($A501:$P501,MATCH(Settings!$B$9,$A$1:$P$1,0))),DATE(VALUE(LEFT(INDEX($A501:$P501,MATCH(Settings!$B$9,$A$1:$P$1,0)),4)),VALUE(MID(INDEX($A501:$P501,MATCH(Settings!$B$9,$A$1:$P$1,0)),6,2)),VALUE(MID(INDEX($A501:$P501,MATCH(Settings!$B$9,$A$1:$P$1,0)),9,2))))),""),IFERROR(INT(IFERROR(IF(ISNUMBER(INDEX($A501:$P501,MATCH(Settings!$B$8,$A$1:$P$1,0))),INDEX($A501:$P501,MATCH(Settings!$B$8,$A$1:$P$1,0)),DATE(VALUE(LEFT(IFERROR(TRIM(INDEX($A501:$P501,MATCH(Settings!$B$8,$A$1:$P$1,0))&amp;""),""),4)),VALUE(MID(IFERROR(TRIM(INDEX($A501:$P501,MATCH(Settings!$B$8,$A$1:$P$1,0))&amp;""),""),6,2)),VALUE(MID(IFERROR(TRIM(INDEX($A501:$P501,MATCH(Settings!$B$8,$A$1:$P$1,0))&amp;""),""),9,2)))+TIME(VALUE(MID(IFERROR(TRIM(INDEX($A501:$P501,MATCH(Settings!$B$8,$A$1:$P$1,0))&amp;""),""),12,2)),VALUE(MID(IFERROR(TRIM(INDEX($A501:$P501,MATCH(Settings!$B$8,$A$1:$P$1,0))&amp;""),""),15,2)),VALUE(MID(IFERROR(TRIM(INDEX($A501:$P501,MATCH(Settings!$B$8,$A$1:$P$1,0))&amp;""),""),18,2)))),"")),""))</f>
        <v/>
      </c>
      <c r="V501" s="22">
        <f>IF(ISNUMBER($U501),DATE(YEAR($U501),MONTH($U501),1),"")</f>
        <v/>
      </c>
      <c r="W501" s="23">
        <f>IF(IFERROR(TRIM(INDEX($A501:$P501,MATCH(Settings!$B$10,$A$1:$P$1,0))&amp;""),"")&lt;&gt;"",IFERROR(TRIM(INDEX($A501:$P501,MATCH(Settings!$B$10,$A$1:$P$1,0))&amp;""),""),IFERROR(TRIM(INDEX($A501:$P501,MATCH(Settings!$B$11,$A$1:$P$1,0))&amp;""),""))</f>
        <v/>
      </c>
      <c r="X501" s="23">
        <f>IFERROR(TRIM(INDEX($A501:$P501,MATCH(Settings!$B$11,$A$1:$P$1,0))&amp;""),"")</f>
        <v/>
      </c>
      <c r="Y501" s="23">
        <f>IFERROR(TRIM(INDEX($A501:$P501,MATCH(Settings!$B$12,$A$1:$P$1,0))&amp;""),"")</f>
        <v/>
      </c>
      <c r="Z501" s="23">
        <f>IFERROR(TRIM(INDEX($A501:$P501,MATCH(Settings!$B$15,$A$1:$P$1,0))&amp;""),"")</f>
        <v/>
      </c>
      <c r="AA501" s="24">
        <f>IFERROR(IF(TRIM(INDEX($A501:$P501,MATCH(Settings!$B$13,$A$1:$P$1,0))&amp;"")="","",VALUE(TRIM(INDEX($A501:$P501,MATCH(Settings!$B$13,$A$1:$P$1,0))&amp;""))),"")</f>
        <v/>
      </c>
      <c r="AB501" s="24">
        <f>IF(NOT(ISNUMBER($AA501)),"",IF(TRIM($R501&amp;"")="Yes",$AA501,0))</f>
        <v/>
      </c>
      <c r="AC501" s="25">
        <f>IF(OR(NOT(ISNUMBER($AB501)),NOT(ISNUMBER(Settings!$D$2))),"",$AB501*Settings!$D$2)</f>
        <v/>
      </c>
      <c r="AD501" s="23">
        <f>IF(AND($AE501="",IFERROR(TRIM(INDEX($A501:$P501,MATCH(Settings!$B$13,$A$1:$P$1,0))&amp;""),"")=""),"",IF((IF($AE501="","; no name or email","")&amp;IF(IFERROR(TRIM(INDEX($A501:$P501,MATCH(Settings!$B$13,$A$1:$P$1,0))&amp;""),"")="","; no hours",IF(NOT(ISNUMBER($AA501)),"; hours not a number",IF($AA501&lt;=0,"; hours zero or less",IF(AND(ISNUMBER(Settings!$D$3),$AA501&gt;Settings!$D$3),"; over "&amp;Settings!$D$3&amp;" hours",""))))&amp;IF(NOT(ISNUMBER($U501)),"; no date",IF($U501&gt;TODAY(),"; date in the future",""))&amp;IF(AND($AE501&lt;&gt;"",ISNUMBER($U501)),IF(COUNTIFS($AE$2:$AE$1001,$AE501,$U$2:$U$1001,$U501,$Y$2:$Y$1001,$Y501)&gt;1,"; possible duplicate",""),""))="","OK",MID(IF($AE501="","; no name or email","")&amp;IF(IFERROR(TRIM(INDEX($A501:$P501,MATCH(Settings!$B$13,$A$1:$P$1,0))&amp;""),"")="","; no hours",IF(NOT(ISNUMBER($AA501)),"; hours not a number",IF($AA501&lt;=0,"; hours zero or less",IF(AND(ISNUMBER(Settings!$D$3),$AA501&gt;Settings!$D$3),"; over "&amp;Settings!$D$3&amp;" hours",""))))&amp;IF(NOT(ISNUMBER($U501)),"; no date",IF($U501&gt;TODAY(),"; date in the future",""))&amp;IF(AND($AE501&lt;&gt;"",ISNUMBER($U501)),IF(COUNTIFS($AE$2:$AE$1001,$AE501,$U$2:$U$1001,$U501,$Y$2:$Y$1001,$Y501)&gt;1,"; possible duplicate",""),""),3,300)))</f>
        <v/>
      </c>
      <c r="AE501" s="26">
        <f>IF(IFERROR(TRIM(INDEX($A501:$P501,MATCH(Settings!$B$11,$A$1:$P$1,0))&amp;""),"")&lt;&gt;"",LOWER(IFERROR(TRIM(INDEX($A501:$P501,MATCH(Settings!$B$11,$A$1:$P$1,0))&amp;""),"")),LOWER(IFERROR(TRIM(INDEX($A501:$P501,MATCH(Settings!$B$10,$A$1:$P$1,0))&amp;""),"")))</f>
        <v/>
      </c>
      <c r="AF501" s="26">
        <f>IF($AE501="","",IF(COUNTIF($AE$2:$AE501,$AE501)=1,MAX($AF$1:$AF500)+1,""))</f>
        <v/>
      </c>
      <c r="AG501" s="26">
        <f>IF(OR($AE501="",NOT(ISNUMBER($V501))),"",IF(COUNTIFS($AE$2:$AE501,$AE501,$V$2:$V501,$V501)=1,1,0))</f>
        <v/>
      </c>
      <c r="AH501" s="26">
        <f>IF(ISNUMBER($U501),$U501,0)</f>
        <v/>
      </c>
    </row>
    <row r="502">
      <c r="R502" s="27" t="n"/>
      <c r="S502" s="27" t="n"/>
      <c r="U502" s="21">
        <f>IF(ISNUMBER(IFERROR(IF(TRIM(INDEX($A502:$P502,MATCH(Settings!$B$9,$A$1:$P$1,0))&amp;"")="","",IF(ISNUMBER(INDEX($A502:$P502,MATCH(Settings!$B$9,$A$1:$P$1,0))),INT(INDEX($A502:$P502,MATCH(Settings!$B$9,$A$1:$P$1,0))),DATE(VALUE(LEFT(INDEX($A502:$P502,MATCH(Settings!$B$9,$A$1:$P$1,0)),4)),VALUE(MID(INDEX($A502:$P502,MATCH(Settings!$B$9,$A$1:$P$1,0)),6,2)),VALUE(MID(INDEX($A502:$P502,MATCH(Settings!$B$9,$A$1:$P$1,0)),9,2))))),"")),IFERROR(IF(TRIM(INDEX($A502:$P502,MATCH(Settings!$B$9,$A$1:$P$1,0))&amp;"")="","",IF(ISNUMBER(INDEX($A502:$P502,MATCH(Settings!$B$9,$A$1:$P$1,0))),INT(INDEX($A502:$P502,MATCH(Settings!$B$9,$A$1:$P$1,0))),DATE(VALUE(LEFT(INDEX($A502:$P502,MATCH(Settings!$B$9,$A$1:$P$1,0)),4)),VALUE(MID(INDEX($A502:$P502,MATCH(Settings!$B$9,$A$1:$P$1,0)),6,2)),VALUE(MID(INDEX($A502:$P502,MATCH(Settings!$B$9,$A$1:$P$1,0)),9,2))))),""),IFERROR(INT(IFERROR(IF(ISNUMBER(INDEX($A502:$P502,MATCH(Settings!$B$8,$A$1:$P$1,0))),INDEX($A502:$P502,MATCH(Settings!$B$8,$A$1:$P$1,0)),DATE(VALUE(LEFT(IFERROR(TRIM(INDEX($A502:$P502,MATCH(Settings!$B$8,$A$1:$P$1,0))&amp;""),""),4)),VALUE(MID(IFERROR(TRIM(INDEX($A502:$P502,MATCH(Settings!$B$8,$A$1:$P$1,0))&amp;""),""),6,2)),VALUE(MID(IFERROR(TRIM(INDEX($A502:$P502,MATCH(Settings!$B$8,$A$1:$P$1,0))&amp;""),""),9,2)))+TIME(VALUE(MID(IFERROR(TRIM(INDEX($A502:$P502,MATCH(Settings!$B$8,$A$1:$P$1,0))&amp;""),""),12,2)),VALUE(MID(IFERROR(TRIM(INDEX($A502:$P502,MATCH(Settings!$B$8,$A$1:$P$1,0))&amp;""),""),15,2)),VALUE(MID(IFERROR(TRIM(INDEX($A502:$P502,MATCH(Settings!$B$8,$A$1:$P$1,0))&amp;""),""),18,2)))),"")),""))</f>
        <v/>
      </c>
      <c r="V502" s="22">
        <f>IF(ISNUMBER($U502),DATE(YEAR($U502),MONTH($U502),1),"")</f>
        <v/>
      </c>
      <c r="W502" s="23">
        <f>IF(IFERROR(TRIM(INDEX($A502:$P502,MATCH(Settings!$B$10,$A$1:$P$1,0))&amp;""),"")&lt;&gt;"",IFERROR(TRIM(INDEX($A502:$P502,MATCH(Settings!$B$10,$A$1:$P$1,0))&amp;""),""),IFERROR(TRIM(INDEX($A502:$P502,MATCH(Settings!$B$11,$A$1:$P$1,0))&amp;""),""))</f>
        <v/>
      </c>
      <c r="X502" s="23">
        <f>IFERROR(TRIM(INDEX($A502:$P502,MATCH(Settings!$B$11,$A$1:$P$1,0))&amp;""),"")</f>
        <v/>
      </c>
      <c r="Y502" s="23">
        <f>IFERROR(TRIM(INDEX($A502:$P502,MATCH(Settings!$B$12,$A$1:$P$1,0))&amp;""),"")</f>
        <v/>
      </c>
      <c r="Z502" s="23">
        <f>IFERROR(TRIM(INDEX($A502:$P502,MATCH(Settings!$B$15,$A$1:$P$1,0))&amp;""),"")</f>
        <v/>
      </c>
      <c r="AA502" s="24">
        <f>IFERROR(IF(TRIM(INDEX($A502:$P502,MATCH(Settings!$B$13,$A$1:$P$1,0))&amp;"")="","",VALUE(TRIM(INDEX($A502:$P502,MATCH(Settings!$B$13,$A$1:$P$1,0))&amp;""))),"")</f>
        <v/>
      </c>
      <c r="AB502" s="24">
        <f>IF(NOT(ISNUMBER($AA502)),"",IF(TRIM($R502&amp;"")="Yes",$AA502,0))</f>
        <v/>
      </c>
      <c r="AC502" s="25">
        <f>IF(OR(NOT(ISNUMBER($AB502)),NOT(ISNUMBER(Settings!$D$2))),"",$AB502*Settings!$D$2)</f>
        <v/>
      </c>
      <c r="AD502" s="23">
        <f>IF(AND($AE502="",IFERROR(TRIM(INDEX($A502:$P502,MATCH(Settings!$B$13,$A$1:$P$1,0))&amp;""),"")=""),"",IF((IF($AE502="","; no name or email","")&amp;IF(IFERROR(TRIM(INDEX($A502:$P502,MATCH(Settings!$B$13,$A$1:$P$1,0))&amp;""),"")="","; no hours",IF(NOT(ISNUMBER($AA502)),"; hours not a number",IF($AA502&lt;=0,"; hours zero or less",IF(AND(ISNUMBER(Settings!$D$3),$AA502&gt;Settings!$D$3),"; over "&amp;Settings!$D$3&amp;" hours",""))))&amp;IF(NOT(ISNUMBER($U502)),"; no date",IF($U502&gt;TODAY(),"; date in the future",""))&amp;IF(AND($AE502&lt;&gt;"",ISNUMBER($U502)),IF(COUNTIFS($AE$2:$AE$1001,$AE502,$U$2:$U$1001,$U502,$Y$2:$Y$1001,$Y502)&gt;1,"; possible duplicate",""),""))="","OK",MID(IF($AE502="","; no name or email","")&amp;IF(IFERROR(TRIM(INDEX($A502:$P502,MATCH(Settings!$B$13,$A$1:$P$1,0))&amp;""),"")="","; no hours",IF(NOT(ISNUMBER($AA502)),"; hours not a number",IF($AA502&lt;=0,"; hours zero or less",IF(AND(ISNUMBER(Settings!$D$3),$AA502&gt;Settings!$D$3),"; over "&amp;Settings!$D$3&amp;" hours",""))))&amp;IF(NOT(ISNUMBER($U502)),"; no date",IF($U502&gt;TODAY(),"; date in the future",""))&amp;IF(AND($AE502&lt;&gt;"",ISNUMBER($U502)),IF(COUNTIFS($AE$2:$AE$1001,$AE502,$U$2:$U$1001,$U502,$Y$2:$Y$1001,$Y502)&gt;1,"; possible duplicate",""),""),3,300)))</f>
        <v/>
      </c>
      <c r="AE502" s="26">
        <f>IF(IFERROR(TRIM(INDEX($A502:$P502,MATCH(Settings!$B$11,$A$1:$P$1,0))&amp;""),"")&lt;&gt;"",LOWER(IFERROR(TRIM(INDEX($A502:$P502,MATCH(Settings!$B$11,$A$1:$P$1,0))&amp;""),"")),LOWER(IFERROR(TRIM(INDEX($A502:$P502,MATCH(Settings!$B$10,$A$1:$P$1,0))&amp;""),"")))</f>
        <v/>
      </c>
      <c r="AF502" s="26">
        <f>IF($AE502="","",IF(COUNTIF($AE$2:$AE502,$AE502)=1,MAX($AF$1:$AF501)+1,""))</f>
        <v/>
      </c>
      <c r="AG502" s="26">
        <f>IF(OR($AE502="",NOT(ISNUMBER($V502))),"",IF(COUNTIFS($AE$2:$AE502,$AE502,$V$2:$V502,$V502)=1,1,0))</f>
        <v/>
      </c>
      <c r="AH502" s="26">
        <f>IF(ISNUMBER($U502),$U502,0)</f>
        <v/>
      </c>
    </row>
    <row r="503">
      <c r="R503" s="27" t="n"/>
      <c r="S503" s="27" t="n"/>
      <c r="U503" s="21">
        <f>IF(ISNUMBER(IFERROR(IF(TRIM(INDEX($A503:$P503,MATCH(Settings!$B$9,$A$1:$P$1,0))&amp;"")="","",IF(ISNUMBER(INDEX($A503:$P503,MATCH(Settings!$B$9,$A$1:$P$1,0))),INT(INDEX($A503:$P503,MATCH(Settings!$B$9,$A$1:$P$1,0))),DATE(VALUE(LEFT(INDEX($A503:$P503,MATCH(Settings!$B$9,$A$1:$P$1,0)),4)),VALUE(MID(INDEX($A503:$P503,MATCH(Settings!$B$9,$A$1:$P$1,0)),6,2)),VALUE(MID(INDEX($A503:$P503,MATCH(Settings!$B$9,$A$1:$P$1,0)),9,2))))),"")),IFERROR(IF(TRIM(INDEX($A503:$P503,MATCH(Settings!$B$9,$A$1:$P$1,0))&amp;"")="","",IF(ISNUMBER(INDEX($A503:$P503,MATCH(Settings!$B$9,$A$1:$P$1,0))),INT(INDEX($A503:$P503,MATCH(Settings!$B$9,$A$1:$P$1,0))),DATE(VALUE(LEFT(INDEX($A503:$P503,MATCH(Settings!$B$9,$A$1:$P$1,0)),4)),VALUE(MID(INDEX($A503:$P503,MATCH(Settings!$B$9,$A$1:$P$1,0)),6,2)),VALUE(MID(INDEX($A503:$P503,MATCH(Settings!$B$9,$A$1:$P$1,0)),9,2))))),""),IFERROR(INT(IFERROR(IF(ISNUMBER(INDEX($A503:$P503,MATCH(Settings!$B$8,$A$1:$P$1,0))),INDEX($A503:$P503,MATCH(Settings!$B$8,$A$1:$P$1,0)),DATE(VALUE(LEFT(IFERROR(TRIM(INDEX($A503:$P503,MATCH(Settings!$B$8,$A$1:$P$1,0))&amp;""),""),4)),VALUE(MID(IFERROR(TRIM(INDEX($A503:$P503,MATCH(Settings!$B$8,$A$1:$P$1,0))&amp;""),""),6,2)),VALUE(MID(IFERROR(TRIM(INDEX($A503:$P503,MATCH(Settings!$B$8,$A$1:$P$1,0))&amp;""),""),9,2)))+TIME(VALUE(MID(IFERROR(TRIM(INDEX($A503:$P503,MATCH(Settings!$B$8,$A$1:$P$1,0))&amp;""),""),12,2)),VALUE(MID(IFERROR(TRIM(INDEX($A503:$P503,MATCH(Settings!$B$8,$A$1:$P$1,0))&amp;""),""),15,2)),VALUE(MID(IFERROR(TRIM(INDEX($A503:$P503,MATCH(Settings!$B$8,$A$1:$P$1,0))&amp;""),""),18,2)))),"")),""))</f>
        <v/>
      </c>
      <c r="V503" s="22">
        <f>IF(ISNUMBER($U503),DATE(YEAR($U503),MONTH($U503),1),"")</f>
        <v/>
      </c>
      <c r="W503" s="23">
        <f>IF(IFERROR(TRIM(INDEX($A503:$P503,MATCH(Settings!$B$10,$A$1:$P$1,0))&amp;""),"")&lt;&gt;"",IFERROR(TRIM(INDEX($A503:$P503,MATCH(Settings!$B$10,$A$1:$P$1,0))&amp;""),""),IFERROR(TRIM(INDEX($A503:$P503,MATCH(Settings!$B$11,$A$1:$P$1,0))&amp;""),""))</f>
        <v/>
      </c>
      <c r="X503" s="23">
        <f>IFERROR(TRIM(INDEX($A503:$P503,MATCH(Settings!$B$11,$A$1:$P$1,0))&amp;""),"")</f>
        <v/>
      </c>
      <c r="Y503" s="23">
        <f>IFERROR(TRIM(INDEX($A503:$P503,MATCH(Settings!$B$12,$A$1:$P$1,0))&amp;""),"")</f>
        <v/>
      </c>
      <c r="Z503" s="23">
        <f>IFERROR(TRIM(INDEX($A503:$P503,MATCH(Settings!$B$15,$A$1:$P$1,0))&amp;""),"")</f>
        <v/>
      </c>
      <c r="AA503" s="24">
        <f>IFERROR(IF(TRIM(INDEX($A503:$P503,MATCH(Settings!$B$13,$A$1:$P$1,0))&amp;"")="","",VALUE(TRIM(INDEX($A503:$P503,MATCH(Settings!$B$13,$A$1:$P$1,0))&amp;""))),"")</f>
        <v/>
      </c>
      <c r="AB503" s="24">
        <f>IF(NOT(ISNUMBER($AA503)),"",IF(TRIM($R503&amp;"")="Yes",$AA503,0))</f>
        <v/>
      </c>
      <c r="AC503" s="25">
        <f>IF(OR(NOT(ISNUMBER($AB503)),NOT(ISNUMBER(Settings!$D$2))),"",$AB503*Settings!$D$2)</f>
        <v/>
      </c>
      <c r="AD503" s="23">
        <f>IF(AND($AE503="",IFERROR(TRIM(INDEX($A503:$P503,MATCH(Settings!$B$13,$A$1:$P$1,0))&amp;""),"")=""),"",IF((IF($AE503="","; no name or email","")&amp;IF(IFERROR(TRIM(INDEX($A503:$P503,MATCH(Settings!$B$13,$A$1:$P$1,0))&amp;""),"")="","; no hours",IF(NOT(ISNUMBER($AA503)),"; hours not a number",IF($AA503&lt;=0,"; hours zero or less",IF(AND(ISNUMBER(Settings!$D$3),$AA503&gt;Settings!$D$3),"; over "&amp;Settings!$D$3&amp;" hours",""))))&amp;IF(NOT(ISNUMBER($U503)),"; no date",IF($U503&gt;TODAY(),"; date in the future",""))&amp;IF(AND($AE503&lt;&gt;"",ISNUMBER($U503)),IF(COUNTIFS($AE$2:$AE$1001,$AE503,$U$2:$U$1001,$U503,$Y$2:$Y$1001,$Y503)&gt;1,"; possible duplicate",""),""))="","OK",MID(IF($AE503="","; no name or email","")&amp;IF(IFERROR(TRIM(INDEX($A503:$P503,MATCH(Settings!$B$13,$A$1:$P$1,0))&amp;""),"")="","; no hours",IF(NOT(ISNUMBER($AA503)),"; hours not a number",IF($AA503&lt;=0,"; hours zero or less",IF(AND(ISNUMBER(Settings!$D$3),$AA503&gt;Settings!$D$3),"; over "&amp;Settings!$D$3&amp;" hours",""))))&amp;IF(NOT(ISNUMBER($U503)),"; no date",IF($U503&gt;TODAY(),"; date in the future",""))&amp;IF(AND($AE503&lt;&gt;"",ISNUMBER($U503)),IF(COUNTIFS($AE$2:$AE$1001,$AE503,$U$2:$U$1001,$U503,$Y$2:$Y$1001,$Y503)&gt;1,"; possible duplicate",""),""),3,300)))</f>
        <v/>
      </c>
      <c r="AE503" s="26">
        <f>IF(IFERROR(TRIM(INDEX($A503:$P503,MATCH(Settings!$B$11,$A$1:$P$1,0))&amp;""),"")&lt;&gt;"",LOWER(IFERROR(TRIM(INDEX($A503:$P503,MATCH(Settings!$B$11,$A$1:$P$1,0))&amp;""),"")),LOWER(IFERROR(TRIM(INDEX($A503:$P503,MATCH(Settings!$B$10,$A$1:$P$1,0))&amp;""),"")))</f>
        <v/>
      </c>
      <c r="AF503" s="26">
        <f>IF($AE503="","",IF(COUNTIF($AE$2:$AE503,$AE503)=1,MAX($AF$1:$AF502)+1,""))</f>
        <v/>
      </c>
      <c r="AG503" s="26">
        <f>IF(OR($AE503="",NOT(ISNUMBER($V503))),"",IF(COUNTIFS($AE$2:$AE503,$AE503,$V$2:$V503,$V503)=1,1,0))</f>
        <v/>
      </c>
      <c r="AH503" s="26">
        <f>IF(ISNUMBER($U503),$U503,0)</f>
        <v/>
      </c>
    </row>
    <row r="504">
      <c r="R504" s="27" t="n"/>
      <c r="S504" s="27" t="n"/>
      <c r="U504" s="21">
        <f>IF(ISNUMBER(IFERROR(IF(TRIM(INDEX($A504:$P504,MATCH(Settings!$B$9,$A$1:$P$1,0))&amp;"")="","",IF(ISNUMBER(INDEX($A504:$P504,MATCH(Settings!$B$9,$A$1:$P$1,0))),INT(INDEX($A504:$P504,MATCH(Settings!$B$9,$A$1:$P$1,0))),DATE(VALUE(LEFT(INDEX($A504:$P504,MATCH(Settings!$B$9,$A$1:$P$1,0)),4)),VALUE(MID(INDEX($A504:$P504,MATCH(Settings!$B$9,$A$1:$P$1,0)),6,2)),VALUE(MID(INDEX($A504:$P504,MATCH(Settings!$B$9,$A$1:$P$1,0)),9,2))))),"")),IFERROR(IF(TRIM(INDEX($A504:$P504,MATCH(Settings!$B$9,$A$1:$P$1,0))&amp;"")="","",IF(ISNUMBER(INDEX($A504:$P504,MATCH(Settings!$B$9,$A$1:$P$1,0))),INT(INDEX($A504:$P504,MATCH(Settings!$B$9,$A$1:$P$1,0))),DATE(VALUE(LEFT(INDEX($A504:$P504,MATCH(Settings!$B$9,$A$1:$P$1,0)),4)),VALUE(MID(INDEX($A504:$P504,MATCH(Settings!$B$9,$A$1:$P$1,0)),6,2)),VALUE(MID(INDEX($A504:$P504,MATCH(Settings!$B$9,$A$1:$P$1,0)),9,2))))),""),IFERROR(INT(IFERROR(IF(ISNUMBER(INDEX($A504:$P504,MATCH(Settings!$B$8,$A$1:$P$1,0))),INDEX($A504:$P504,MATCH(Settings!$B$8,$A$1:$P$1,0)),DATE(VALUE(LEFT(IFERROR(TRIM(INDEX($A504:$P504,MATCH(Settings!$B$8,$A$1:$P$1,0))&amp;""),""),4)),VALUE(MID(IFERROR(TRIM(INDEX($A504:$P504,MATCH(Settings!$B$8,$A$1:$P$1,0))&amp;""),""),6,2)),VALUE(MID(IFERROR(TRIM(INDEX($A504:$P504,MATCH(Settings!$B$8,$A$1:$P$1,0))&amp;""),""),9,2)))+TIME(VALUE(MID(IFERROR(TRIM(INDEX($A504:$P504,MATCH(Settings!$B$8,$A$1:$P$1,0))&amp;""),""),12,2)),VALUE(MID(IFERROR(TRIM(INDEX($A504:$P504,MATCH(Settings!$B$8,$A$1:$P$1,0))&amp;""),""),15,2)),VALUE(MID(IFERROR(TRIM(INDEX($A504:$P504,MATCH(Settings!$B$8,$A$1:$P$1,0))&amp;""),""),18,2)))),"")),""))</f>
        <v/>
      </c>
      <c r="V504" s="22">
        <f>IF(ISNUMBER($U504),DATE(YEAR($U504),MONTH($U504),1),"")</f>
        <v/>
      </c>
      <c r="W504" s="23">
        <f>IF(IFERROR(TRIM(INDEX($A504:$P504,MATCH(Settings!$B$10,$A$1:$P$1,0))&amp;""),"")&lt;&gt;"",IFERROR(TRIM(INDEX($A504:$P504,MATCH(Settings!$B$10,$A$1:$P$1,0))&amp;""),""),IFERROR(TRIM(INDEX($A504:$P504,MATCH(Settings!$B$11,$A$1:$P$1,0))&amp;""),""))</f>
        <v/>
      </c>
      <c r="X504" s="23">
        <f>IFERROR(TRIM(INDEX($A504:$P504,MATCH(Settings!$B$11,$A$1:$P$1,0))&amp;""),"")</f>
        <v/>
      </c>
      <c r="Y504" s="23">
        <f>IFERROR(TRIM(INDEX($A504:$P504,MATCH(Settings!$B$12,$A$1:$P$1,0))&amp;""),"")</f>
        <v/>
      </c>
      <c r="Z504" s="23">
        <f>IFERROR(TRIM(INDEX($A504:$P504,MATCH(Settings!$B$15,$A$1:$P$1,0))&amp;""),"")</f>
        <v/>
      </c>
      <c r="AA504" s="24">
        <f>IFERROR(IF(TRIM(INDEX($A504:$P504,MATCH(Settings!$B$13,$A$1:$P$1,0))&amp;"")="","",VALUE(TRIM(INDEX($A504:$P504,MATCH(Settings!$B$13,$A$1:$P$1,0))&amp;""))),"")</f>
        <v/>
      </c>
      <c r="AB504" s="24">
        <f>IF(NOT(ISNUMBER($AA504)),"",IF(TRIM($R504&amp;"")="Yes",$AA504,0))</f>
        <v/>
      </c>
      <c r="AC504" s="25">
        <f>IF(OR(NOT(ISNUMBER($AB504)),NOT(ISNUMBER(Settings!$D$2))),"",$AB504*Settings!$D$2)</f>
        <v/>
      </c>
      <c r="AD504" s="23">
        <f>IF(AND($AE504="",IFERROR(TRIM(INDEX($A504:$P504,MATCH(Settings!$B$13,$A$1:$P$1,0))&amp;""),"")=""),"",IF((IF($AE504="","; no name or email","")&amp;IF(IFERROR(TRIM(INDEX($A504:$P504,MATCH(Settings!$B$13,$A$1:$P$1,0))&amp;""),"")="","; no hours",IF(NOT(ISNUMBER($AA504)),"; hours not a number",IF($AA504&lt;=0,"; hours zero or less",IF(AND(ISNUMBER(Settings!$D$3),$AA504&gt;Settings!$D$3),"; over "&amp;Settings!$D$3&amp;" hours",""))))&amp;IF(NOT(ISNUMBER($U504)),"; no date",IF($U504&gt;TODAY(),"; date in the future",""))&amp;IF(AND($AE504&lt;&gt;"",ISNUMBER($U504)),IF(COUNTIFS($AE$2:$AE$1001,$AE504,$U$2:$U$1001,$U504,$Y$2:$Y$1001,$Y504)&gt;1,"; possible duplicate",""),""))="","OK",MID(IF($AE504="","; no name or email","")&amp;IF(IFERROR(TRIM(INDEX($A504:$P504,MATCH(Settings!$B$13,$A$1:$P$1,0))&amp;""),"")="","; no hours",IF(NOT(ISNUMBER($AA504)),"; hours not a number",IF($AA504&lt;=0,"; hours zero or less",IF(AND(ISNUMBER(Settings!$D$3),$AA504&gt;Settings!$D$3),"; over "&amp;Settings!$D$3&amp;" hours",""))))&amp;IF(NOT(ISNUMBER($U504)),"; no date",IF($U504&gt;TODAY(),"; date in the future",""))&amp;IF(AND($AE504&lt;&gt;"",ISNUMBER($U504)),IF(COUNTIFS($AE$2:$AE$1001,$AE504,$U$2:$U$1001,$U504,$Y$2:$Y$1001,$Y504)&gt;1,"; possible duplicate",""),""),3,300)))</f>
        <v/>
      </c>
      <c r="AE504" s="26">
        <f>IF(IFERROR(TRIM(INDEX($A504:$P504,MATCH(Settings!$B$11,$A$1:$P$1,0))&amp;""),"")&lt;&gt;"",LOWER(IFERROR(TRIM(INDEX($A504:$P504,MATCH(Settings!$B$11,$A$1:$P$1,0))&amp;""),"")),LOWER(IFERROR(TRIM(INDEX($A504:$P504,MATCH(Settings!$B$10,$A$1:$P$1,0))&amp;""),"")))</f>
        <v/>
      </c>
      <c r="AF504" s="26">
        <f>IF($AE504="","",IF(COUNTIF($AE$2:$AE504,$AE504)=1,MAX($AF$1:$AF503)+1,""))</f>
        <v/>
      </c>
      <c r="AG504" s="26">
        <f>IF(OR($AE504="",NOT(ISNUMBER($V504))),"",IF(COUNTIFS($AE$2:$AE504,$AE504,$V$2:$V504,$V504)=1,1,0))</f>
        <v/>
      </c>
      <c r="AH504" s="26">
        <f>IF(ISNUMBER($U504),$U504,0)</f>
        <v/>
      </c>
    </row>
    <row r="505">
      <c r="R505" s="27" t="n"/>
      <c r="S505" s="27" t="n"/>
      <c r="U505" s="21">
        <f>IF(ISNUMBER(IFERROR(IF(TRIM(INDEX($A505:$P505,MATCH(Settings!$B$9,$A$1:$P$1,0))&amp;"")="","",IF(ISNUMBER(INDEX($A505:$P505,MATCH(Settings!$B$9,$A$1:$P$1,0))),INT(INDEX($A505:$P505,MATCH(Settings!$B$9,$A$1:$P$1,0))),DATE(VALUE(LEFT(INDEX($A505:$P505,MATCH(Settings!$B$9,$A$1:$P$1,0)),4)),VALUE(MID(INDEX($A505:$P505,MATCH(Settings!$B$9,$A$1:$P$1,0)),6,2)),VALUE(MID(INDEX($A505:$P505,MATCH(Settings!$B$9,$A$1:$P$1,0)),9,2))))),"")),IFERROR(IF(TRIM(INDEX($A505:$P505,MATCH(Settings!$B$9,$A$1:$P$1,0))&amp;"")="","",IF(ISNUMBER(INDEX($A505:$P505,MATCH(Settings!$B$9,$A$1:$P$1,0))),INT(INDEX($A505:$P505,MATCH(Settings!$B$9,$A$1:$P$1,0))),DATE(VALUE(LEFT(INDEX($A505:$P505,MATCH(Settings!$B$9,$A$1:$P$1,0)),4)),VALUE(MID(INDEX($A505:$P505,MATCH(Settings!$B$9,$A$1:$P$1,0)),6,2)),VALUE(MID(INDEX($A505:$P505,MATCH(Settings!$B$9,$A$1:$P$1,0)),9,2))))),""),IFERROR(INT(IFERROR(IF(ISNUMBER(INDEX($A505:$P505,MATCH(Settings!$B$8,$A$1:$P$1,0))),INDEX($A505:$P505,MATCH(Settings!$B$8,$A$1:$P$1,0)),DATE(VALUE(LEFT(IFERROR(TRIM(INDEX($A505:$P505,MATCH(Settings!$B$8,$A$1:$P$1,0))&amp;""),""),4)),VALUE(MID(IFERROR(TRIM(INDEX($A505:$P505,MATCH(Settings!$B$8,$A$1:$P$1,0))&amp;""),""),6,2)),VALUE(MID(IFERROR(TRIM(INDEX($A505:$P505,MATCH(Settings!$B$8,$A$1:$P$1,0))&amp;""),""),9,2)))+TIME(VALUE(MID(IFERROR(TRIM(INDEX($A505:$P505,MATCH(Settings!$B$8,$A$1:$P$1,0))&amp;""),""),12,2)),VALUE(MID(IFERROR(TRIM(INDEX($A505:$P505,MATCH(Settings!$B$8,$A$1:$P$1,0))&amp;""),""),15,2)),VALUE(MID(IFERROR(TRIM(INDEX($A505:$P505,MATCH(Settings!$B$8,$A$1:$P$1,0))&amp;""),""),18,2)))),"")),""))</f>
        <v/>
      </c>
      <c r="V505" s="22">
        <f>IF(ISNUMBER($U505),DATE(YEAR($U505),MONTH($U505),1),"")</f>
        <v/>
      </c>
      <c r="W505" s="23">
        <f>IF(IFERROR(TRIM(INDEX($A505:$P505,MATCH(Settings!$B$10,$A$1:$P$1,0))&amp;""),"")&lt;&gt;"",IFERROR(TRIM(INDEX($A505:$P505,MATCH(Settings!$B$10,$A$1:$P$1,0))&amp;""),""),IFERROR(TRIM(INDEX($A505:$P505,MATCH(Settings!$B$11,$A$1:$P$1,0))&amp;""),""))</f>
        <v/>
      </c>
      <c r="X505" s="23">
        <f>IFERROR(TRIM(INDEX($A505:$P505,MATCH(Settings!$B$11,$A$1:$P$1,0))&amp;""),"")</f>
        <v/>
      </c>
      <c r="Y505" s="23">
        <f>IFERROR(TRIM(INDEX($A505:$P505,MATCH(Settings!$B$12,$A$1:$P$1,0))&amp;""),"")</f>
        <v/>
      </c>
      <c r="Z505" s="23">
        <f>IFERROR(TRIM(INDEX($A505:$P505,MATCH(Settings!$B$15,$A$1:$P$1,0))&amp;""),"")</f>
        <v/>
      </c>
      <c r="AA505" s="24">
        <f>IFERROR(IF(TRIM(INDEX($A505:$P505,MATCH(Settings!$B$13,$A$1:$P$1,0))&amp;"")="","",VALUE(TRIM(INDEX($A505:$P505,MATCH(Settings!$B$13,$A$1:$P$1,0))&amp;""))),"")</f>
        <v/>
      </c>
      <c r="AB505" s="24">
        <f>IF(NOT(ISNUMBER($AA505)),"",IF(TRIM($R505&amp;"")="Yes",$AA505,0))</f>
        <v/>
      </c>
      <c r="AC505" s="25">
        <f>IF(OR(NOT(ISNUMBER($AB505)),NOT(ISNUMBER(Settings!$D$2))),"",$AB505*Settings!$D$2)</f>
        <v/>
      </c>
      <c r="AD505" s="23">
        <f>IF(AND($AE505="",IFERROR(TRIM(INDEX($A505:$P505,MATCH(Settings!$B$13,$A$1:$P$1,0))&amp;""),"")=""),"",IF((IF($AE505="","; no name or email","")&amp;IF(IFERROR(TRIM(INDEX($A505:$P505,MATCH(Settings!$B$13,$A$1:$P$1,0))&amp;""),"")="","; no hours",IF(NOT(ISNUMBER($AA505)),"; hours not a number",IF($AA505&lt;=0,"; hours zero or less",IF(AND(ISNUMBER(Settings!$D$3),$AA505&gt;Settings!$D$3),"; over "&amp;Settings!$D$3&amp;" hours",""))))&amp;IF(NOT(ISNUMBER($U505)),"; no date",IF($U505&gt;TODAY(),"; date in the future",""))&amp;IF(AND($AE505&lt;&gt;"",ISNUMBER($U505)),IF(COUNTIFS($AE$2:$AE$1001,$AE505,$U$2:$U$1001,$U505,$Y$2:$Y$1001,$Y505)&gt;1,"; possible duplicate",""),""))="","OK",MID(IF($AE505="","; no name or email","")&amp;IF(IFERROR(TRIM(INDEX($A505:$P505,MATCH(Settings!$B$13,$A$1:$P$1,0))&amp;""),"")="","; no hours",IF(NOT(ISNUMBER($AA505)),"; hours not a number",IF($AA505&lt;=0,"; hours zero or less",IF(AND(ISNUMBER(Settings!$D$3),$AA505&gt;Settings!$D$3),"; over "&amp;Settings!$D$3&amp;" hours",""))))&amp;IF(NOT(ISNUMBER($U505)),"; no date",IF($U505&gt;TODAY(),"; date in the future",""))&amp;IF(AND($AE505&lt;&gt;"",ISNUMBER($U505)),IF(COUNTIFS($AE$2:$AE$1001,$AE505,$U$2:$U$1001,$U505,$Y$2:$Y$1001,$Y505)&gt;1,"; possible duplicate",""),""),3,300)))</f>
        <v/>
      </c>
      <c r="AE505" s="26">
        <f>IF(IFERROR(TRIM(INDEX($A505:$P505,MATCH(Settings!$B$11,$A$1:$P$1,0))&amp;""),"")&lt;&gt;"",LOWER(IFERROR(TRIM(INDEX($A505:$P505,MATCH(Settings!$B$11,$A$1:$P$1,0))&amp;""),"")),LOWER(IFERROR(TRIM(INDEX($A505:$P505,MATCH(Settings!$B$10,$A$1:$P$1,0))&amp;""),"")))</f>
        <v/>
      </c>
      <c r="AF505" s="26">
        <f>IF($AE505="","",IF(COUNTIF($AE$2:$AE505,$AE505)=1,MAX($AF$1:$AF504)+1,""))</f>
        <v/>
      </c>
      <c r="AG505" s="26">
        <f>IF(OR($AE505="",NOT(ISNUMBER($V505))),"",IF(COUNTIFS($AE$2:$AE505,$AE505,$V$2:$V505,$V505)=1,1,0))</f>
        <v/>
      </c>
      <c r="AH505" s="26">
        <f>IF(ISNUMBER($U505),$U505,0)</f>
        <v/>
      </c>
    </row>
    <row r="506">
      <c r="R506" s="27" t="n"/>
      <c r="S506" s="27" t="n"/>
      <c r="U506" s="21">
        <f>IF(ISNUMBER(IFERROR(IF(TRIM(INDEX($A506:$P506,MATCH(Settings!$B$9,$A$1:$P$1,0))&amp;"")="","",IF(ISNUMBER(INDEX($A506:$P506,MATCH(Settings!$B$9,$A$1:$P$1,0))),INT(INDEX($A506:$P506,MATCH(Settings!$B$9,$A$1:$P$1,0))),DATE(VALUE(LEFT(INDEX($A506:$P506,MATCH(Settings!$B$9,$A$1:$P$1,0)),4)),VALUE(MID(INDEX($A506:$P506,MATCH(Settings!$B$9,$A$1:$P$1,0)),6,2)),VALUE(MID(INDEX($A506:$P506,MATCH(Settings!$B$9,$A$1:$P$1,0)),9,2))))),"")),IFERROR(IF(TRIM(INDEX($A506:$P506,MATCH(Settings!$B$9,$A$1:$P$1,0))&amp;"")="","",IF(ISNUMBER(INDEX($A506:$P506,MATCH(Settings!$B$9,$A$1:$P$1,0))),INT(INDEX($A506:$P506,MATCH(Settings!$B$9,$A$1:$P$1,0))),DATE(VALUE(LEFT(INDEX($A506:$P506,MATCH(Settings!$B$9,$A$1:$P$1,0)),4)),VALUE(MID(INDEX($A506:$P506,MATCH(Settings!$B$9,$A$1:$P$1,0)),6,2)),VALUE(MID(INDEX($A506:$P506,MATCH(Settings!$B$9,$A$1:$P$1,0)),9,2))))),""),IFERROR(INT(IFERROR(IF(ISNUMBER(INDEX($A506:$P506,MATCH(Settings!$B$8,$A$1:$P$1,0))),INDEX($A506:$P506,MATCH(Settings!$B$8,$A$1:$P$1,0)),DATE(VALUE(LEFT(IFERROR(TRIM(INDEX($A506:$P506,MATCH(Settings!$B$8,$A$1:$P$1,0))&amp;""),""),4)),VALUE(MID(IFERROR(TRIM(INDEX($A506:$P506,MATCH(Settings!$B$8,$A$1:$P$1,0))&amp;""),""),6,2)),VALUE(MID(IFERROR(TRIM(INDEX($A506:$P506,MATCH(Settings!$B$8,$A$1:$P$1,0))&amp;""),""),9,2)))+TIME(VALUE(MID(IFERROR(TRIM(INDEX($A506:$P506,MATCH(Settings!$B$8,$A$1:$P$1,0))&amp;""),""),12,2)),VALUE(MID(IFERROR(TRIM(INDEX($A506:$P506,MATCH(Settings!$B$8,$A$1:$P$1,0))&amp;""),""),15,2)),VALUE(MID(IFERROR(TRIM(INDEX($A506:$P506,MATCH(Settings!$B$8,$A$1:$P$1,0))&amp;""),""),18,2)))),"")),""))</f>
        <v/>
      </c>
      <c r="V506" s="22">
        <f>IF(ISNUMBER($U506),DATE(YEAR($U506),MONTH($U506),1),"")</f>
        <v/>
      </c>
      <c r="W506" s="23">
        <f>IF(IFERROR(TRIM(INDEX($A506:$P506,MATCH(Settings!$B$10,$A$1:$P$1,0))&amp;""),"")&lt;&gt;"",IFERROR(TRIM(INDEX($A506:$P506,MATCH(Settings!$B$10,$A$1:$P$1,0))&amp;""),""),IFERROR(TRIM(INDEX($A506:$P506,MATCH(Settings!$B$11,$A$1:$P$1,0))&amp;""),""))</f>
        <v/>
      </c>
      <c r="X506" s="23">
        <f>IFERROR(TRIM(INDEX($A506:$P506,MATCH(Settings!$B$11,$A$1:$P$1,0))&amp;""),"")</f>
        <v/>
      </c>
      <c r="Y506" s="23">
        <f>IFERROR(TRIM(INDEX($A506:$P506,MATCH(Settings!$B$12,$A$1:$P$1,0))&amp;""),"")</f>
        <v/>
      </c>
      <c r="Z506" s="23">
        <f>IFERROR(TRIM(INDEX($A506:$P506,MATCH(Settings!$B$15,$A$1:$P$1,0))&amp;""),"")</f>
        <v/>
      </c>
      <c r="AA506" s="24">
        <f>IFERROR(IF(TRIM(INDEX($A506:$P506,MATCH(Settings!$B$13,$A$1:$P$1,0))&amp;"")="","",VALUE(TRIM(INDEX($A506:$P506,MATCH(Settings!$B$13,$A$1:$P$1,0))&amp;""))),"")</f>
        <v/>
      </c>
      <c r="AB506" s="24">
        <f>IF(NOT(ISNUMBER($AA506)),"",IF(TRIM($R506&amp;"")="Yes",$AA506,0))</f>
        <v/>
      </c>
      <c r="AC506" s="25">
        <f>IF(OR(NOT(ISNUMBER($AB506)),NOT(ISNUMBER(Settings!$D$2))),"",$AB506*Settings!$D$2)</f>
        <v/>
      </c>
      <c r="AD506" s="23">
        <f>IF(AND($AE506="",IFERROR(TRIM(INDEX($A506:$P506,MATCH(Settings!$B$13,$A$1:$P$1,0))&amp;""),"")=""),"",IF((IF($AE506="","; no name or email","")&amp;IF(IFERROR(TRIM(INDEX($A506:$P506,MATCH(Settings!$B$13,$A$1:$P$1,0))&amp;""),"")="","; no hours",IF(NOT(ISNUMBER($AA506)),"; hours not a number",IF($AA506&lt;=0,"; hours zero or less",IF(AND(ISNUMBER(Settings!$D$3),$AA506&gt;Settings!$D$3),"; over "&amp;Settings!$D$3&amp;" hours",""))))&amp;IF(NOT(ISNUMBER($U506)),"; no date",IF($U506&gt;TODAY(),"; date in the future",""))&amp;IF(AND($AE506&lt;&gt;"",ISNUMBER($U506)),IF(COUNTIFS($AE$2:$AE$1001,$AE506,$U$2:$U$1001,$U506,$Y$2:$Y$1001,$Y506)&gt;1,"; possible duplicate",""),""))="","OK",MID(IF($AE506="","; no name or email","")&amp;IF(IFERROR(TRIM(INDEX($A506:$P506,MATCH(Settings!$B$13,$A$1:$P$1,0))&amp;""),"")="","; no hours",IF(NOT(ISNUMBER($AA506)),"; hours not a number",IF($AA506&lt;=0,"; hours zero or less",IF(AND(ISNUMBER(Settings!$D$3),$AA506&gt;Settings!$D$3),"; over "&amp;Settings!$D$3&amp;" hours",""))))&amp;IF(NOT(ISNUMBER($U506)),"; no date",IF($U506&gt;TODAY(),"; date in the future",""))&amp;IF(AND($AE506&lt;&gt;"",ISNUMBER($U506)),IF(COUNTIFS($AE$2:$AE$1001,$AE506,$U$2:$U$1001,$U506,$Y$2:$Y$1001,$Y506)&gt;1,"; possible duplicate",""),""),3,300)))</f>
        <v/>
      </c>
      <c r="AE506" s="26">
        <f>IF(IFERROR(TRIM(INDEX($A506:$P506,MATCH(Settings!$B$11,$A$1:$P$1,0))&amp;""),"")&lt;&gt;"",LOWER(IFERROR(TRIM(INDEX($A506:$P506,MATCH(Settings!$B$11,$A$1:$P$1,0))&amp;""),"")),LOWER(IFERROR(TRIM(INDEX($A506:$P506,MATCH(Settings!$B$10,$A$1:$P$1,0))&amp;""),"")))</f>
        <v/>
      </c>
      <c r="AF506" s="26">
        <f>IF($AE506="","",IF(COUNTIF($AE$2:$AE506,$AE506)=1,MAX($AF$1:$AF505)+1,""))</f>
        <v/>
      </c>
      <c r="AG506" s="26">
        <f>IF(OR($AE506="",NOT(ISNUMBER($V506))),"",IF(COUNTIFS($AE$2:$AE506,$AE506,$V$2:$V506,$V506)=1,1,0))</f>
        <v/>
      </c>
      <c r="AH506" s="26">
        <f>IF(ISNUMBER($U506),$U506,0)</f>
        <v/>
      </c>
    </row>
    <row r="507">
      <c r="R507" s="27" t="n"/>
      <c r="S507" s="27" t="n"/>
      <c r="U507" s="21">
        <f>IF(ISNUMBER(IFERROR(IF(TRIM(INDEX($A507:$P507,MATCH(Settings!$B$9,$A$1:$P$1,0))&amp;"")="","",IF(ISNUMBER(INDEX($A507:$P507,MATCH(Settings!$B$9,$A$1:$P$1,0))),INT(INDEX($A507:$P507,MATCH(Settings!$B$9,$A$1:$P$1,0))),DATE(VALUE(LEFT(INDEX($A507:$P507,MATCH(Settings!$B$9,$A$1:$P$1,0)),4)),VALUE(MID(INDEX($A507:$P507,MATCH(Settings!$B$9,$A$1:$P$1,0)),6,2)),VALUE(MID(INDEX($A507:$P507,MATCH(Settings!$B$9,$A$1:$P$1,0)),9,2))))),"")),IFERROR(IF(TRIM(INDEX($A507:$P507,MATCH(Settings!$B$9,$A$1:$P$1,0))&amp;"")="","",IF(ISNUMBER(INDEX($A507:$P507,MATCH(Settings!$B$9,$A$1:$P$1,0))),INT(INDEX($A507:$P507,MATCH(Settings!$B$9,$A$1:$P$1,0))),DATE(VALUE(LEFT(INDEX($A507:$P507,MATCH(Settings!$B$9,$A$1:$P$1,0)),4)),VALUE(MID(INDEX($A507:$P507,MATCH(Settings!$B$9,$A$1:$P$1,0)),6,2)),VALUE(MID(INDEX($A507:$P507,MATCH(Settings!$B$9,$A$1:$P$1,0)),9,2))))),""),IFERROR(INT(IFERROR(IF(ISNUMBER(INDEX($A507:$P507,MATCH(Settings!$B$8,$A$1:$P$1,0))),INDEX($A507:$P507,MATCH(Settings!$B$8,$A$1:$P$1,0)),DATE(VALUE(LEFT(IFERROR(TRIM(INDEX($A507:$P507,MATCH(Settings!$B$8,$A$1:$P$1,0))&amp;""),""),4)),VALUE(MID(IFERROR(TRIM(INDEX($A507:$P507,MATCH(Settings!$B$8,$A$1:$P$1,0))&amp;""),""),6,2)),VALUE(MID(IFERROR(TRIM(INDEX($A507:$P507,MATCH(Settings!$B$8,$A$1:$P$1,0))&amp;""),""),9,2)))+TIME(VALUE(MID(IFERROR(TRIM(INDEX($A507:$P507,MATCH(Settings!$B$8,$A$1:$P$1,0))&amp;""),""),12,2)),VALUE(MID(IFERROR(TRIM(INDEX($A507:$P507,MATCH(Settings!$B$8,$A$1:$P$1,0))&amp;""),""),15,2)),VALUE(MID(IFERROR(TRIM(INDEX($A507:$P507,MATCH(Settings!$B$8,$A$1:$P$1,0))&amp;""),""),18,2)))),"")),""))</f>
        <v/>
      </c>
      <c r="V507" s="22">
        <f>IF(ISNUMBER($U507),DATE(YEAR($U507),MONTH($U507),1),"")</f>
        <v/>
      </c>
      <c r="W507" s="23">
        <f>IF(IFERROR(TRIM(INDEX($A507:$P507,MATCH(Settings!$B$10,$A$1:$P$1,0))&amp;""),"")&lt;&gt;"",IFERROR(TRIM(INDEX($A507:$P507,MATCH(Settings!$B$10,$A$1:$P$1,0))&amp;""),""),IFERROR(TRIM(INDEX($A507:$P507,MATCH(Settings!$B$11,$A$1:$P$1,0))&amp;""),""))</f>
        <v/>
      </c>
      <c r="X507" s="23">
        <f>IFERROR(TRIM(INDEX($A507:$P507,MATCH(Settings!$B$11,$A$1:$P$1,0))&amp;""),"")</f>
        <v/>
      </c>
      <c r="Y507" s="23">
        <f>IFERROR(TRIM(INDEX($A507:$P507,MATCH(Settings!$B$12,$A$1:$P$1,0))&amp;""),"")</f>
        <v/>
      </c>
      <c r="Z507" s="23">
        <f>IFERROR(TRIM(INDEX($A507:$P507,MATCH(Settings!$B$15,$A$1:$P$1,0))&amp;""),"")</f>
        <v/>
      </c>
      <c r="AA507" s="24">
        <f>IFERROR(IF(TRIM(INDEX($A507:$P507,MATCH(Settings!$B$13,$A$1:$P$1,0))&amp;"")="","",VALUE(TRIM(INDEX($A507:$P507,MATCH(Settings!$B$13,$A$1:$P$1,0))&amp;""))),"")</f>
        <v/>
      </c>
      <c r="AB507" s="24">
        <f>IF(NOT(ISNUMBER($AA507)),"",IF(TRIM($R507&amp;"")="Yes",$AA507,0))</f>
        <v/>
      </c>
      <c r="AC507" s="25">
        <f>IF(OR(NOT(ISNUMBER($AB507)),NOT(ISNUMBER(Settings!$D$2))),"",$AB507*Settings!$D$2)</f>
        <v/>
      </c>
      <c r="AD507" s="23">
        <f>IF(AND($AE507="",IFERROR(TRIM(INDEX($A507:$P507,MATCH(Settings!$B$13,$A$1:$P$1,0))&amp;""),"")=""),"",IF((IF($AE507="","; no name or email","")&amp;IF(IFERROR(TRIM(INDEX($A507:$P507,MATCH(Settings!$B$13,$A$1:$P$1,0))&amp;""),"")="","; no hours",IF(NOT(ISNUMBER($AA507)),"; hours not a number",IF($AA507&lt;=0,"; hours zero or less",IF(AND(ISNUMBER(Settings!$D$3),$AA507&gt;Settings!$D$3),"; over "&amp;Settings!$D$3&amp;" hours",""))))&amp;IF(NOT(ISNUMBER($U507)),"; no date",IF($U507&gt;TODAY(),"; date in the future",""))&amp;IF(AND($AE507&lt;&gt;"",ISNUMBER($U507)),IF(COUNTIFS($AE$2:$AE$1001,$AE507,$U$2:$U$1001,$U507,$Y$2:$Y$1001,$Y507)&gt;1,"; possible duplicate",""),""))="","OK",MID(IF($AE507="","; no name or email","")&amp;IF(IFERROR(TRIM(INDEX($A507:$P507,MATCH(Settings!$B$13,$A$1:$P$1,0))&amp;""),"")="","; no hours",IF(NOT(ISNUMBER($AA507)),"; hours not a number",IF($AA507&lt;=0,"; hours zero or less",IF(AND(ISNUMBER(Settings!$D$3),$AA507&gt;Settings!$D$3),"; over "&amp;Settings!$D$3&amp;" hours",""))))&amp;IF(NOT(ISNUMBER($U507)),"; no date",IF($U507&gt;TODAY(),"; date in the future",""))&amp;IF(AND($AE507&lt;&gt;"",ISNUMBER($U507)),IF(COUNTIFS($AE$2:$AE$1001,$AE507,$U$2:$U$1001,$U507,$Y$2:$Y$1001,$Y507)&gt;1,"; possible duplicate",""),""),3,300)))</f>
        <v/>
      </c>
      <c r="AE507" s="26">
        <f>IF(IFERROR(TRIM(INDEX($A507:$P507,MATCH(Settings!$B$11,$A$1:$P$1,0))&amp;""),"")&lt;&gt;"",LOWER(IFERROR(TRIM(INDEX($A507:$P507,MATCH(Settings!$B$11,$A$1:$P$1,0))&amp;""),"")),LOWER(IFERROR(TRIM(INDEX($A507:$P507,MATCH(Settings!$B$10,$A$1:$P$1,0))&amp;""),"")))</f>
        <v/>
      </c>
      <c r="AF507" s="26">
        <f>IF($AE507="","",IF(COUNTIF($AE$2:$AE507,$AE507)=1,MAX($AF$1:$AF506)+1,""))</f>
        <v/>
      </c>
      <c r="AG507" s="26">
        <f>IF(OR($AE507="",NOT(ISNUMBER($V507))),"",IF(COUNTIFS($AE$2:$AE507,$AE507,$V$2:$V507,$V507)=1,1,0))</f>
        <v/>
      </c>
      <c r="AH507" s="26">
        <f>IF(ISNUMBER($U507),$U507,0)</f>
        <v/>
      </c>
    </row>
    <row r="508">
      <c r="R508" s="27" t="n"/>
      <c r="S508" s="27" t="n"/>
      <c r="U508" s="21">
        <f>IF(ISNUMBER(IFERROR(IF(TRIM(INDEX($A508:$P508,MATCH(Settings!$B$9,$A$1:$P$1,0))&amp;"")="","",IF(ISNUMBER(INDEX($A508:$P508,MATCH(Settings!$B$9,$A$1:$P$1,0))),INT(INDEX($A508:$P508,MATCH(Settings!$B$9,$A$1:$P$1,0))),DATE(VALUE(LEFT(INDEX($A508:$P508,MATCH(Settings!$B$9,$A$1:$P$1,0)),4)),VALUE(MID(INDEX($A508:$P508,MATCH(Settings!$B$9,$A$1:$P$1,0)),6,2)),VALUE(MID(INDEX($A508:$P508,MATCH(Settings!$B$9,$A$1:$P$1,0)),9,2))))),"")),IFERROR(IF(TRIM(INDEX($A508:$P508,MATCH(Settings!$B$9,$A$1:$P$1,0))&amp;"")="","",IF(ISNUMBER(INDEX($A508:$P508,MATCH(Settings!$B$9,$A$1:$P$1,0))),INT(INDEX($A508:$P508,MATCH(Settings!$B$9,$A$1:$P$1,0))),DATE(VALUE(LEFT(INDEX($A508:$P508,MATCH(Settings!$B$9,$A$1:$P$1,0)),4)),VALUE(MID(INDEX($A508:$P508,MATCH(Settings!$B$9,$A$1:$P$1,0)),6,2)),VALUE(MID(INDEX($A508:$P508,MATCH(Settings!$B$9,$A$1:$P$1,0)),9,2))))),""),IFERROR(INT(IFERROR(IF(ISNUMBER(INDEX($A508:$P508,MATCH(Settings!$B$8,$A$1:$P$1,0))),INDEX($A508:$P508,MATCH(Settings!$B$8,$A$1:$P$1,0)),DATE(VALUE(LEFT(IFERROR(TRIM(INDEX($A508:$P508,MATCH(Settings!$B$8,$A$1:$P$1,0))&amp;""),""),4)),VALUE(MID(IFERROR(TRIM(INDEX($A508:$P508,MATCH(Settings!$B$8,$A$1:$P$1,0))&amp;""),""),6,2)),VALUE(MID(IFERROR(TRIM(INDEX($A508:$P508,MATCH(Settings!$B$8,$A$1:$P$1,0))&amp;""),""),9,2)))+TIME(VALUE(MID(IFERROR(TRIM(INDEX($A508:$P508,MATCH(Settings!$B$8,$A$1:$P$1,0))&amp;""),""),12,2)),VALUE(MID(IFERROR(TRIM(INDEX($A508:$P508,MATCH(Settings!$B$8,$A$1:$P$1,0))&amp;""),""),15,2)),VALUE(MID(IFERROR(TRIM(INDEX($A508:$P508,MATCH(Settings!$B$8,$A$1:$P$1,0))&amp;""),""),18,2)))),"")),""))</f>
        <v/>
      </c>
      <c r="V508" s="22">
        <f>IF(ISNUMBER($U508),DATE(YEAR($U508),MONTH($U508),1),"")</f>
        <v/>
      </c>
      <c r="W508" s="23">
        <f>IF(IFERROR(TRIM(INDEX($A508:$P508,MATCH(Settings!$B$10,$A$1:$P$1,0))&amp;""),"")&lt;&gt;"",IFERROR(TRIM(INDEX($A508:$P508,MATCH(Settings!$B$10,$A$1:$P$1,0))&amp;""),""),IFERROR(TRIM(INDEX($A508:$P508,MATCH(Settings!$B$11,$A$1:$P$1,0))&amp;""),""))</f>
        <v/>
      </c>
      <c r="X508" s="23">
        <f>IFERROR(TRIM(INDEX($A508:$P508,MATCH(Settings!$B$11,$A$1:$P$1,0))&amp;""),"")</f>
        <v/>
      </c>
      <c r="Y508" s="23">
        <f>IFERROR(TRIM(INDEX($A508:$P508,MATCH(Settings!$B$12,$A$1:$P$1,0))&amp;""),"")</f>
        <v/>
      </c>
      <c r="Z508" s="23">
        <f>IFERROR(TRIM(INDEX($A508:$P508,MATCH(Settings!$B$15,$A$1:$P$1,0))&amp;""),"")</f>
        <v/>
      </c>
      <c r="AA508" s="24">
        <f>IFERROR(IF(TRIM(INDEX($A508:$P508,MATCH(Settings!$B$13,$A$1:$P$1,0))&amp;"")="","",VALUE(TRIM(INDEX($A508:$P508,MATCH(Settings!$B$13,$A$1:$P$1,0))&amp;""))),"")</f>
        <v/>
      </c>
      <c r="AB508" s="24">
        <f>IF(NOT(ISNUMBER($AA508)),"",IF(TRIM($R508&amp;"")="Yes",$AA508,0))</f>
        <v/>
      </c>
      <c r="AC508" s="25">
        <f>IF(OR(NOT(ISNUMBER($AB508)),NOT(ISNUMBER(Settings!$D$2))),"",$AB508*Settings!$D$2)</f>
        <v/>
      </c>
      <c r="AD508" s="23">
        <f>IF(AND($AE508="",IFERROR(TRIM(INDEX($A508:$P508,MATCH(Settings!$B$13,$A$1:$P$1,0))&amp;""),"")=""),"",IF((IF($AE508="","; no name or email","")&amp;IF(IFERROR(TRIM(INDEX($A508:$P508,MATCH(Settings!$B$13,$A$1:$P$1,0))&amp;""),"")="","; no hours",IF(NOT(ISNUMBER($AA508)),"; hours not a number",IF($AA508&lt;=0,"; hours zero or less",IF(AND(ISNUMBER(Settings!$D$3),$AA508&gt;Settings!$D$3),"; over "&amp;Settings!$D$3&amp;" hours",""))))&amp;IF(NOT(ISNUMBER($U508)),"; no date",IF($U508&gt;TODAY(),"; date in the future",""))&amp;IF(AND($AE508&lt;&gt;"",ISNUMBER($U508)),IF(COUNTIFS($AE$2:$AE$1001,$AE508,$U$2:$U$1001,$U508,$Y$2:$Y$1001,$Y508)&gt;1,"; possible duplicate",""),""))="","OK",MID(IF($AE508="","; no name or email","")&amp;IF(IFERROR(TRIM(INDEX($A508:$P508,MATCH(Settings!$B$13,$A$1:$P$1,0))&amp;""),"")="","; no hours",IF(NOT(ISNUMBER($AA508)),"; hours not a number",IF($AA508&lt;=0,"; hours zero or less",IF(AND(ISNUMBER(Settings!$D$3),$AA508&gt;Settings!$D$3),"; over "&amp;Settings!$D$3&amp;" hours",""))))&amp;IF(NOT(ISNUMBER($U508)),"; no date",IF($U508&gt;TODAY(),"; date in the future",""))&amp;IF(AND($AE508&lt;&gt;"",ISNUMBER($U508)),IF(COUNTIFS($AE$2:$AE$1001,$AE508,$U$2:$U$1001,$U508,$Y$2:$Y$1001,$Y508)&gt;1,"; possible duplicate",""),""),3,300)))</f>
        <v/>
      </c>
      <c r="AE508" s="26">
        <f>IF(IFERROR(TRIM(INDEX($A508:$P508,MATCH(Settings!$B$11,$A$1:$P$1,0))&amp;""),"")&lt;&gt;"",LOWER(IFERROR(TRIM(INDEX($A508:$P508,MATCH(Settings!$B$11,$A$1:$P$1,0))&amp;""),"")),LOWER(IFERROR(TRIM(INDEX($A508:$P508,MATCH(Settings!$B$10,$A$1:$P$1,0))&amp;""),"")))</f>
        <v/>
      </c>
      <c r="AF508" s="26">
        <f>IF($AE508="","",IF(COUNTIF($AE$2:$AE508,$AE508)=1,MAX($AF$1:$AF507)+1,""))</f>
        <v/>
      </c>
      <c r="AG508" s="26">
        <f>IF(OR($AE508="",NOT(ISNUMBER($V508))),"",IF(COUNTIFS($AE$2:$AE508,$AE508,$V$2:$V508,$V508)=1,1,0))</f>
        <v/>
      </c>
      <c r="AH508" s="26">
        <f>IF(ISNUMBER($U508),$U508,0)</f>
        <v/>
      </c>
    </row>
    <row r="509">
      <c r="R509" s="27" t="n"/>
      <c r="S509" s="27" t="n"/>
      <c r="U509" s="21">
        <f>IF(ISNUMBER(IFERROR(IF(TRIM(INDEX($A509:$P509,MATCH(Settings!$B$9,$A$1:$P$1,0))&amp;"")="","",IF(ISNUMBER(INDEX($A509:$P509,MATCH(Settings!$B$9,$A$1:$P$1,0))),INT(INDEX($A509:$P509,MATCH(Settings!$B$9,$A$1:$P$1,0))),DATE(VALUE(LEFT(INDEX($A509:$P509,MATCH(Settings!$B$9,$A$1:$P$1,0)),4)),VALUE(MID(INDEX($A509:$P509,MATCH(Settings!$B$9,$A$1:$P$1,0)),6,2)),VALUE(MID(INDEX($A509:$P509,MATCH(Settings!$B$9,$A$1:$P$1,0)),9,2))))),"")),IFERROR(IF(TRIM(INDEX($A509:$P509,MATCH(Settings!$B$9,$A$1:$P$1,0))&amp;"")="","",IF(ISNUMBER(INDEX($A509:$P509,MATCH(Settings!$B$9,$A$1:$P$1,0))),INT(INDEX($A509:$P509,MATCH(Settings!$B$9,$A$1:$P$1,0))),DATE(VALUE(LEFT(INDEX($A509:$P509,MATCH(Settings!$B$9,$A$1:$P$1,0)),4)),VALUE(MID(INDEX($A509:$P509,MATCH(Settings!$B$9,$A$1:$P$1,0)),6,2)),VALUE(MID(INDEX($A509:$P509,MATCH(Settings!$B$9,$A$1:$P$1,0)),9,2))))),""),IFERROR(INT(IFERROR(IF(ISNUMBER(INDEX($A509:$P509,MATCH(Settings!$B$8,$A$1:$P$1,0))),INDEX($A509:$P509,MATCH(Settings!$B$8,$A$1:$P$1,0)),DATE(VALUE(LEFT(IFERROR(TRIM(INDEX($A509:$P509,MATCH(Settings!$B$8,$A$1:$P$1,0))&amp;""),""),4)),VALUE(MID(IFERROR(TRIM(INDEX($A509:$P509,MATCH(Settings!$B$8,$A$1:$P$1,0))&amp;""),""),6,2)),VALUE(MID(IFERROR(TRIM(INDEX($A509:$P509,MATCH(Settings!$B$8,$A$1:$P$1,0))&amp;""),""),9,2)))+TIME(VALUE(MID(IFERROR(TRIM(INDEX($A509:$P509,MATCH(Settings!$B$8,$A$1:$P$1,0))&amp;""),""),12,2)),VALUE(MID(IFERROR(TRIM(INDEX($A509:$P509,MATCH(Settings!$B$8,$A$1:$P$1,0))&amp;""),""),15,2)),VALUE(MID(IFERROR(TRIM(INDEX($A509:$P509,MATCH(Settings!$B$8,$A$1:$P$1,0))&amp;""),""),18,2)))),"")),""))</f>
        <v/>
      </c>
      <c r="V509" s="22">
        <f>IF(ISNUMBER($U509),DATE(YEAR($U509),MONTH($U509),1),"")</f>
        <v/>
      </c>
      <c r="W509" s="23">
        <f>IF(IFERROR(TRIM(INDEX($A509:$P509,MATCH(Settings!$B$10,$A$1:$P$1,0))&amp;""),"")&lt;&gt;"",IFERROR(TRIM(INDEX($A509:$P509,MATCH(Settings!$B$10,$A$1:$P$1,0))&amp;""),""),IFERROR(TRIM(INDEX($A509:$P509,MATCH(Settings!$B$11,$A$1:$P$1,0))&amp;""),""))</f>
        <v/>
      </c>
      <c r="X509" s="23">
        <f>IFERROR(TRIM(INDEX($A509:$P509,MATCH(Settings!$B$11,$A$1:$P$1,0))&amp;""),"")</f>
        <v/>
      </c>
      <c r="Y509" s="23">
        <f>IFERROR(TRIM(INDEX($A509:$P509,MATCH(Settings!$B$12,$A$1:$P$1,0))&amp;""),"")</f>
        <v/>
      </c>
      <c r="Z509" s="23">
        <f>IFERROR(TRIM(INDEX($A509:$P509,MATCH(Settings!$B$15,$A$1:$P$1,0))&amp;""),"")</f>
        <v/>
      </c>
      <c r="AA509" s="24">
        <f>IFERROR(IF(TRIM(INDEX($A509:$P509,MATCH(Settings!$B$13,$A$1:$P$1,0))&amp;"")="","",VALUE(TRIM(INDEX($A509:$P509,MATCH(Settings!$B$13,$A$1:$P$1,0))&amp;""))),"")</f>
        <v/>
      </c>
      <c r="AB509" s="24">
        <f>IF(NOT(ISNUMBER($AA509)),"",IF(TRIM($R509&amp;"")="Yes",$AA509,0))</f>
        <v/>
      </c>
      <c r="AC509" s="25">
        <f>IF(OR(NOT(ISNUMBER($AB509)),NOT(ISNUMBER(Settings!$D$2))),"",$AB509*Settings!$D$2)</f>
        <v/>
      </c>
      <c r="AD509" s="23">
        <f>IF(AND($AE509="",IFERROR(TRIM(INDEX($A509:$P509,MATCH(Settings!$B$13,$A$1:$P$1,0))&amp;""),"")=""),"",IF((IF($AE509="","; no name or email","")&amp;IF(IFERROR(TRIM(INDEX($A509:$P509,MATCH(Settings!$B$13,$A$1:$P$1,0))&amp;""),"")="","; no hours",IF(NOT(ISNUMBER($AA509)),"; hours not a number",IF($AA509&lt;=0,"; hours zero or less",IF(AND(ISNUMBER(Settings!$D$3),$AA509&gt;Settings!$D$3),"; over "&amp;Settings!$D$3&amp;" hours",""))))&amp;IF(NOT(ISNUMBER($U509)),"; no date",IF($U509&gt;TODAY(),"; date in the future",""))&amp;IF(AND($AE509&lt;&gt;"",ISNUMBER($U509)),IF(COUNTIFS($AE$2:$AE$1001,$AE509,$U$2:$U$1001,$U509,$Y$2:$Y$1001,$Y509)&gt;1,"; possible duplicate",""),""))="","OK",MID(IF($AE509="","; no name or email","")&amp;IF(IFERROR(TRIM(INDEX($A509:$P509,MATCH(Settings!$B$13,$A$1:$P$1,0))&amp;""),"")="","; no hours",IF(NOT(ISNUMBER($AA509)),"; hours not a number",IF($AA509&lt;=0,"; hours zero or less",IF(AND(ISNUMBER(Settings!$D$3),$AA509&gt;Settings!$D$3),"; over "&amp;Settings!$D$3&amp;" hours",""))))&amp;IF(NOT(ISNUMBER($U509)),"; no date",IF($U509&gt;TODAY(),"; date in the future",""))&amp;IF(AND($AE509&lt;&gt;"",ISNUMBER($U509)),IF(COUNTIFS($AE$2:$AE$1001,$AE509,$U$2:$U$1001,$U509,$Y$2:$Y$1001,$Y509)&gt;1,"; possible duplicate",""),""),3,300)))</f>
        <v/>
      </c>
      <c r="AE509" s="26">
        <f>IF(IFERROR(TRIM(INDEX($A509:$P509,MATCH(Settings!$B$11,$A$1:$P$1,0))&amp;""),"")&lt;&gt;"",LOWER(IFERROR(TRIM(INDEX($A509:$P509,MATCH(Settings!$B$11,$A$1:$P$1,0))&amp;""),"")),LOWER(IFERROR(TRIM(INDEX($A509:$P509,MATCH(Settings!$B$10,$A$1:$P$1,0))&amp;""),"")))</f>
        <v/>
      </c>
      <c r="AF509" s="26">
        <f>IF($AE509="","",IF(COUNTIF($AE$2:$AE509,$AE509)=1,MAX($AF$1:$AF508)+1,""))</f>
        <v/>
      </c>
      <c r="AG509" s="26">
        <f>IF(OR($AE509="",NOT(ISNUMBER($V509))),"",IF(COUNTIFS($AE$2:$AE509,$AE509,$V$2:$V509,$V509)=1,1,0))</f>
        <v/>
      </c>
      <c r="AH509" s="26">
        <f>IF(ISNUMBER($U509),$U509,0)</f>
        <v/>
      </c>
    </row>
    <row r="510">
      <c r="R510" s="27" t="n"/>
      <c r="S510" s="27" t="n"/>
      <c r="U510" s="21">
        <f>IF(ISNUMBER(IFERROR(IF(TRIM(INDEX($A510:$P510,MATCH(Settings!$B$9,$A$1:$P$1,0))&amp;"")="","",IF(ISNUMBER(INDEX($A510:$P510,MATCH(Settings!$B$9,$A$1:$P$1,0))),INT(INDEX($A510:$P510,MATCH(Settings!$B$9,$A$1:$P$1,0))),DATE(VALUE(LEFT(INDEX($A510:$P510,MATCH(Settings!$B$9,$A$1:$P$1,0)),4)),VALUE(MID(INDEX($A510:$P510,MATCH(Settings!$B$9,$A$1:$P$1,0)),6,2)),VALUE(MID(INDEX($A510:$P510,MATCH(Settings!$B$9,$A$1:$P$1,0)),9,2))))),"")),IFERROR(IF(TRIM(INDEX($A510:$P510,MATCH(Settings!$B$9,$A$1:$P$1,0))&amp;"")="","",IF(ISNUMBER(INDEX($A510:$P510,MATCH(Settings!$B$9,$A$1:$P$1,0))),INT(INDEX($A510:$P510,MATCH(Settings!$B$9,$A$1:$P$1,0))),DATE(VALUE(LEFT(INDEX($A510:$P510,MATCH(Settings!$B$9,$A$1:$P$1,0)),4)),VALUE(MID(INDEX($A510:$P510,MATCH(Settings!$B$9,$A$1:$P$1,0)),6,2)),VALUE(MID(INDEX($A510:$P510,MATCH(Settings!$B$9,$A$1:$P$1,0)),9,2))))),""),IFERROR(INT(IFERROR(IF(ISNUMBER(INDEX($A510:$P510,MATCH(Settings!$B$8,$A$1:$P$1,0))),INDEX($A510:$P510,MATCH(Settings!$B$8,$A$1:$P$1,0)),DATE(VALUE(LEFT(IFERROR(TRIM(INDEX($A510:$P510,MATCH(Settings!$B$8,$A$1:$P$1,0))&amp;""),""),4)),VALUE(MID(IFERROR(TRIM(INDEX($A510:$P510,MATCH(Settings!$B$8,$A$1:$P$1,0))&amp;""),""),6,2)),VALUE(MID(IFERROR(TRIM(INDEX($A510:$P510,MATCH(Settings!$B$8,$A$1:$P$1,0))&amp;""),""),9,2)))+TIME(VALUE(MID(IFERROR(TRIM(INDEX($A510:$P510,MATCH(Settings!$B$8,$A$1:$P$1,0))&amp;""),""),12,2)),VALUE(MID(IFERROR(TRIM(INDEX($A510:$P510,MATCH(Settings!$B$8,$A$1:$P$1,0))&amp;""),""),15,2)),VALUE(MID(IFERROR(TRIM(INDEX($A510:$P510,MATCH(Settings!$B$8,$A$1:$P$1,0))&amp;""),""),18,2)))),"")),""))</f>
        <v/>
      </c>
      <c r="V510" s="22">
        <f>IF(ISNUMBER($U510),DATE(YEAR($U510),MONTH($U510),1),"")</f>
        <v/>
      </c>
      <c r="W510" s="23">
        <f>IF(IFERROR(TRIM(INDEX($A510:$P510,MATCH(Settings!$B$10,$A$1:$P$1,0))&amp;""),"")&lt;&gt;"",IFERROR(TRIM(INDEX($A510:$P510,MATCH(Settings!$B$10,$A$1:$P$1,0))&amp;""),""),IFERROR(TRIM(INDEX($A510:$P510,MATCH(Settings!$B$11,$A$1:$P$1,0))&amp;""),""))</f>
        <v/>
      </c>
      <c r="X510" s="23">
        <f>IFERROR(TRIM(INDEX($A510:$P510,MATCH(Settings!$B$11,$A$1:$P$1,0))&amp;""),"")</f>
        <v/>
      </c>
      <c r="Y510" s="23">
        <f>IFERROR(TRIM(INDEX($A510:$P510,MATCH(Settings!$B$12,$A$1:$P$1,0))&amp;""),"")</f>
        <v/>
      </c>
      <c r="Z510" s="23">
        <f>IFERROR(TRIM(INDEX($A510:$P510,MATCH(Settings!$B$15,$A$1:$P$1,0))&amp;""),"")</f>
        <v/>
      </c>
      <c r="AA510" s="24">
        <f>IFERROR(IF(TRIM(INDEX($A510:$P510,MATCH(Settings!$B$13,$A$1:$P$1,0))&amp;"")="","",VALUE(TRIM(INDEX($A510:$P510,MATCH(Settings!$B$13,$A$1:$P$1,0))&amp;""))),"")</f>
        <v/>
      </c>
      <c r="AB510" s="24">
        <f>IF(NOT(ISNUMBER($AA510)),"",IF(TRIM($R510&amp;"")="Yes",$AA510,0))</f>
        <v/>
      </c>
      <c r="AC510" s="25">
        <f>IF(OR(NOT(ISNUMBER($AB510)),NOT(ISNUMBER(Settings!$D$2))),"",$AB510*Settings!$D$2)</f>
        <v/>
      </c>
      <c r="AD510" s="23">
        <f>IF(AND($AE510="",IFERROR(TRIM(INDEX($A510:$P510,MATCH(Settings!$B$13,$A$1:$P$1,0))&amp;""),"")=""),"",IF((IF($AE510="","; no name or email","")&amp;IF(IFERROR(TRIM(INDEX($A510:$P510,MATCH(Settings!$B$13,$A$1:$P$1,0))&amp;""),"")="","; no hours",IF(NOT(ISNUMBER($AA510)),"; hours not a number",IF($AA510&lt;=0,"; hours zero or less",IF(AND(ISNUMBER(Settings!$D$3),$AA510&gt;Settings!$D$3),"; over "&amp;Settings!$D$3&amp;" hours",""))))&amp;IF(NOT(ISNUMBER($U510)),"; no date",IF($U510&gt;TODAY(),"; date in the future",""))&amp;IF(AND($AE510&lt;&gt;"",ISNUMBER($U510)),IF(COUNTIFS($AE$2:$AE$1001,$AE510,$U$2:$U$1001,$U510,$Y$2:$Y$1001,$Y510)&gt;1,"; possible duplicate",""),""))="","OK",MID(IF($AE510="","; no name or email","")&amp;IF(IFERROR(TRIM(INDEX($A510:$P510,MATCH(Settings!$B$13,$A$1:$P$1,0))&amp;""),"")="","; no hours",IF(NOT(ISNUMBER($AA510)),"; hours not a number",IF($AA510&lt;=0,"; hours zero or less",IF(AND(ISNUMBER(Settings!$D$3),$AA510&gt;Settings!$D$3),"; over "&amp;Settings!$D$3&amp;" hours",""))))&amp;IF(NOT(ISNUMBER($U510)),"; no date",IF($U510&gt;TODAY(),"; date in the future",""))&amp;IF(AND($AE510&lt;&gt;"",ISNUMBER($U510)),IF(COUNTIFS($AE$2:$AE$1001,$AE510,$U$2:$U$1001,$U510,$Y$2:$Y$1001,$Y510)&gt;1,"; possible duplicate",""),""),3,300)))</f>
        <v/>
      </c>
      <c r="AE510" s="26">
        <f>IF(IFERROR(TRIM(INDEX($A510:$P510,MATCH(Settings!$B$11,$A$1:$P$1,0))&amp;""),"")&lt;&gt;"",LOWER(IFERROR(TRIM(INDEX($A510:$P510,MATCH(Settings!$B$11,$A$1:$P$1,0))&amp;""),"")),LOWER(IFERROR(TRIM(INDEX($A510:$P510,MATCH(Settings!$B$10,$A$1:$P$1,0))&amp;""),"")))</f>
        <v/>
      </c>
      <c r="AF510" s="26">
        <f>IF($AE510="","",IF(COUNTIF($AE$2:$AE510,$AE510)=1,MAX($AF$1:$AF509)+1,""))</f>
        <v/>
      </c>
      <c r="AG510" s="26">
        <f>IF(OR($AE510="",NOT(ISNUMBER($V510))),"",IF(COUNTIFS($AE$2:$AE510,$AE510,$V$2:$V510,$V510)=1,1,0))</f>
        <v/>
      </c>
      <c r="AH510" s="26">
        <f>IF(ISNUMBER($U510),$U510,0)</f>
        <v/>
      </c>
    </row>
    <row r="511">
      <c r="R511" s="27" t="n"/>
      <c r="S511" s="27" t="n"/>
      <c r="U511" s="21">
        <f>IF(ISNUMBER(IFERROR(IF(TRIM(INDEX($A511:$P511,MATCH(Settings!$B$9,$A$1:$P$1,0))&amp;"")="","",IF(ISNUMBER(INDEX($A511:$P511,MATCH(Settings!$B$9,$A$1:$P$1,0))),INT(INDEX($A511:$P511,MATCH(Settings!$B$9,$A$1:$P$1,0))),DATE(VALUE(LEFT(INDEX($A511:$P511,MATCH(Settings!$B$9,$A$1:$P$1,0)),4)),VALUE(MID(INDEX($A511:$P511,MATCH(Settings!$B$9,$A$1:$P$1,0)),6,2)),VALUE(MID(INDEX($A511:$P511,MATCH(Settings!$B$9,$A$1:$P$1,0)),9,2))))),"")),IFERROR(IF(TRIM(INDEX($A511:$P511,MATCH(Settings!$B$9,$A$1:$P$1,0))&amp;"")="","",IF(ISNUMBER(INDEX($A511:$P511,MATCH(Settings!$B$9,$A$1:$P$1,0))),INT(INDEX($A511:$P511,MATCH(Settings!$B$9,$A$1:$P$1,0))),DATE(VALUE(LEFT(INDEX($A511:$P511,MATCH(Settings!$B$9,$A$1:$P$1,0)),4)),VALUE(MID(INDEX($A511:$P511,MATCH(Settings!$B$9,$A$1:$P$1,0)),6,2)),VALUE(MID(INDEX($A511:$P511,MATCH(Settings!$B$9,$A$1:$P$1,0)),9,2))))),""),IFERROR(INT(IFERROR(IF(ISNUMBER(INDEX($A511:$P511,MATCH(Settings!$B$8,$A$1:$P$1,0))),INDEX($A511:$P511,MATCH(Settings!$B$8,$A$1:$P$1,0)),DATE(VALUE(LEFT(IFERROR(TRIM(INDEX($A511:$P511,MATCH(Settings!$B$8,$A$1:$P$1,0))&amp;""),""),4)),VALUE(MID(IFERROR(TRIM(INDEX($A511:$P511,MATCH(Settings!$B$8,$A$1:$P$1,0))&amp;""),""),6,2)),VALUE(MID(IFERROR(TRIM(INDEX($A511:$P511,MATCH(Settings!$B$8,$A$1:$P$1,0))&amp;""),""),9,2)))+TIME(VALUE(MID(IFERROR(TRIM(INDEX($A511:$P511,MATCH(Settings!$B$8,$A$1:$P$1,0))&amp;""),""),12,2)),VALUE(MID(IFERROR(TRIM(INDEX($A511:$P511,MATCH(Settings!$B$8,$A$1:$P$1,0))&amp;""),""),15,2)),VALUE(MID(IFERROR(TRIM(INDEX($A511:$P511,MATCH(Settings!$B$8,$A$1:$P$1,0))&amp;""),""),18,2)))),"")),""))</f>
        <v/>
      </c>
      <c r="V511" s="22">
        <f>IF(ISNUMBER($U511),DATE(YEAR($U511),MONTH($U511),1),"")</f>
        <v/>
      </c>
      <c r="W511" s="23">
        <f>IF(IFERROR(TRIM(INDEX($A511:$P511,MATCH(Settings!$B$10,$A$1:$P$1,0))&amp;""),"")&lt;&gt;"",IFERROR(TRIM(INDEX($A511:$P511,MATCH(Settings!$B$10,$A$1:$P$1,0))&amp;""),""),IFERROR(TRIM(INDEX($A511:$P511,MATCH(Settings!$B$11,$A$1:$P$1,0))&amp;""),""))</f>
        <v/>
      </c>
      <c r="X511" s="23">
        <f>IFERROR(TRIM(INDEX($A511:$P511,MATCH(Settings!$B$11,$A$1:$P$1,0))&amp;""),"")</f>
        <v/>
      </c>
      <c r="Y511" s="23">
        <f>IFERROR(TRIM(INDEX($A511:$P511,MATCH(Settings!$B$12,$A$1:$P$1,0))&amp;""),"")</f>
        <v/>
      </c>
      <c r="Z511" s="23">
        <f>IFERROR(TRIM(INDEX($A511:$P511,MATCH(Settings!$B$15,$A$1:$P$1,0))&amp;""),"")</f>
        <v/>
      </c>
      <c r="AA511" s="24">
        <f>IFERROR(IF(TRIM(INDEX($A511:$P511,MATCH(Settings!$B$13,$A$1:$P$1,0))&amp;"")="","",VALUE(TRIM(INDEX($A511:$P511,MATCH(Settings!$B$13,$A$1:$P$1,0))&amp;""))),"")</f>
        <v/>
      </c>
      <c r="AB511" s="24">
        <f>IF(NOT(ISNUMBER($AA511)),"",IF(TRIM($R511&amp;"")="Yes",$AA511,0))</f>
        <v/>
      </c>
      <c r="AC511" s="25">
        <f>IF(OR(NOT(ISNUMBER($AB511)),NOT(ISNUMBER(Settings!$D$2))),"",$AB511*Settings!$D$2)</f>
        <v/>
      </c>
      <c r="AD511" s="23">
        <f>IF(AND($AE511="",IFERROR(TRIM(INDEX($A511:$P511,MATCH(Settings!$B$13,$A$1:$P$1,0))&amp;""),"")=""),"",IF((IF($AE511="","; no name or email","")&amp;IF(IFERROR(TRIM(INDEX($A511:$P511,MATCH(Settings!$B$13,$A$1:$P$1,0))&amp;""),"")="","; no hours",IF(NOT(ISNUMBER($AA511)),"; hours not a number",IF($AA511&lt;=0,"; hours zero or less",IF(AND(ISNUMBER(Settings!$D$3),$AA511&gt;Settings!$D$3),"; over "&amp;Settings!$D$3&amp;" hours",""))))&amp;IF(NOT(ISNUMBER($U511)),"; no date",IF($U511&gt;TODAY(),"; date in the future",""))&amp;IF(AND($AE511&lt;&gt;"",ISNUMBER($U511)),IF(COUNTIFS($AE$2:$AE$1001,$AE511,$U$2:$U$1001,$U511,$Y$2:$Y$1001,$Y511)&gt;1,"; possible duplicate",""),""))="","OK",MID(IF($AE511="","; no name or email","")&amp;IF(IFERROR(TRIM(INDEX($A511:$P511,MATCH(Settings!$B$13,$A$1:$P$1,0))&amp;""),"")="","; no hours",IF(NOT(ISNUMBER($AA511)),"; hours not a number",IF($AA511&lt;=0,"; hours zero or less",IF(AND(ISNUMBER(Settings!$D$3),$AA511&gt;Settings!$D$3),"; over "&amp;Settings!$D$3&amp;" hours",""))))&amp;IF(NOT(ISNUMBER($U511)),"; no date",IF($U511&gt;TODAY(),"; date in the future",""))&amp;IF(AND($AE511&lt;&gt;"",ISNUMBER($U511)),IF(COUNTIFS($AE$2:$AE$1001,$AE511,$U$2:$U$1001,$U511,$Y$2:$Y$1001,$Y511)&gt;1,"; possible duplicate",""),""),3,300)))</f>
        <v/>
      </c>
      <c r="AE511" s="26">
        <f>IF(IFERROR(TRIM(INDEX($A511:$P511,MATCH(Settings!$B$11,$A$1:$P$1,0))&amp;""),"")&lt;&gt;"",LOWER(IFERROR(TRIM(INDEX($A511:$P511,MATCH(Settings!$B$11,$A$1:$P$1,0))&amp;""),"")),LOWER(IFERROR(TRIM(INDEX($A511:$P511,MATCH(Settings!$B$10,$A$1:$P$1,0))&amp;""),"")))</f>
        <v/>
      </c>
      <c r="AF511" s="26">
        <f>IF($AE511="","",IF(COUNTIF($AE$2:$AE511,$AE511)=1,MAX($AF$1:$AF510)+1,""))</f>
        <v/>
      </c>
      <c r="AG511" s="26">
        <f>IF(OR($AE511="",NOT(ISNUMBER($V511))),"",IF(COUNTIFS($AE$2:$AE511,$AE511,$V$2:$V511,$V511)=1,1,0))</f>
        <v/>
      </c>
      <c r="AH511" s="26">
        <f>IF(ISNUMBER($U511),$U511,0)</f>
        <v/>
      </c>
    </row>
    <row r="512">
      <c r="R512" s="27" t="n"/>
      <c r="S512" s="27" t="n"/>
      <c r="U512" s="21">
        <f>IF(ISNUMBER(IFERROR(IF(TRIM(INDEX($A512:$P512,MATCH(Settings!$B$9,$A$1:$P$1,0))&amp;"")="","",IF(ISNUMBER(INDEX($A512:$P512,MATCH(Settings!$B$9,$A$1:$P$1,0))),INT(INDEX($A512:$P512,MATCH(Settings!$B$9,$A$1:$P$1,0))),DATE(VALUE(LEFT(INDEX($A512:$P512,MATCH(Settings!$B$9,$A$1:$P$1,0)),4)),VALUE(MID(INDEX($A512:$P512,MATCH(Settings!$B$9,$A$1:$P$1,0)),6,2)),VALUE(MID(INDEX($A512:$P512,MATCH(Settings!$B$9,$A$1:$P$1,0)),9,2))))),"")),IFERROR(IF(TRIM(INDEX($A512:$P512,MATCH(Settings!$B$9,$A$1:$P$1,0))&amp;"")="","",IF(ISNUMBER(INDEX($A512:$P512,MATCH(Settings!$B$9,$A$1:$P$1,0))),INT(INDEX($A512:$P512,MATCH(Settings!$B$9,$A$1:$P$1,0))),DATE(VALUE(LEFT(INDEX($A512:$P512,MATCH(Settings!$B$9,$A$1:$P$1,0)),4)),VALUE(MID(INDEX($A512:$P512,MATCH(Settings!$B$9,$A$1:$P$1,0)),6,2)),VALUE(MID(INDEX($A512:$P512,MATCH(Settings!$B$9,$A$1:$P$1,0)),9,2))))),""),IFERROR(INT(IFERROR(IF(ISNUMBER(INDEX($A512:$P512,MATCH(Settings!$B$8,$A$1:$P$1,0))),INDEX($A512:$P512,MATCH(Settings!$B$8,$A$1:$P$1,0)),DATE(VALUE(LEFT(IFERROR(TRIM(INDEX($A512:$P512,MATCH(Settings!$B$8,$A$1:$P$1,0))&amp;""),""),4)),VALUE(MID(IFERROR(TRIM(INDEX($A512:$P512,MATCH(Settings!$B$8,$A$1:$P$1,0))&amp;""),""),6,2)),VALUE(MID(IFERROR(TRIM(INDEX($A512:$P512,MATCH(Settings!$B$8,$A$1:$P$1,0))&amp;""),""),9,2)))+TIME(VALUE(MID(IFERROR(TRIM(INDEX($A512:$P512,MATCH(Settings!$B$8,$A$1:$P$1,0))&amp;""),""),12,2)),VALUE(MID(IFERROR(TRIM(INDEX($A512:$P512,MATCH(Settings!$B$8,$A$1:$P$1,0))&amp;""),""),15,2)),VALUE(MID(IFERROR(TRIM(INDEX($A512:$P512,MATCH(Settings!$B$8,$A$1:$P$1,0))&amp;""),""),18,2)))),"")),""))</f>
        <v/>
      </c>
      <c r="V512" s="22">
        <f>IF(ISNUMBER($U512),DATE(YEAR($U512),MONTH($U512),1),"")</f>
        <v/>
      </c>
      <c r="W512" s="23">
        <f>IF(IFERROR(TRIM(INDEX($A512:$P512,MATCH(Settings!$B$10,$A$1:$P$1,0))&amp;""),"")&lt;&gt;"",IFERROR(TRIM(INDEX($A512:$P512,MATCH(Settings!$B$10,$A$1:$P$1,0))&amp;""),""),IFERROR(TRIM(INDEX($A512:$P512,MATCH(Settings!$B$11,$A$1:$P$1,0))&amp;""),""))</f>
        <v/>
      </c>
      <c r="X512" s="23">
        <f>IFERROR(TRIM(INDEX($A512:$P512,MATCH(Settings!$B$11,$A$1:$P$1,0))&amp;""),"")</f>
        <v/>
      </c>
      <c r="Y512" s="23">
        <f>IFERROR(TRIM(INDEX($A512:$P512,MATCH(Settings!$B$12,$A$1:$P$1,0))&amp;""),"")</f>
        <v/>
      </c>
      <c r="Z512" s="23">
        <f>IFERROR(TRIM(INDEX($A512:$P512,MATCH(Settings!$B$15,$A$1:$P$1,0))&amp;""),"")</f>
        <v/>
      </c>
      <c r="AA512" s="24">
        <f>IFERROR(IF(TRIM(INDEX($A512:$P512,MATCH(Settings!$B$13,$A$1:$P$1,0))&amp;"")="","",VALUE(TRIM(INDEX($A512:$P512,MATCH(Settings!$B$13,$A$1:$P$1,0))&amp;""))),"")</f>
        <v/>
      </c>
      <c r="AB512" s="24">
        <f>IF(NOT(ISNUMBER($AA512)),"",IF(TRIM($R512&amp;"")="Yes",$AA512,0))</f>
        <v/>
      </c>
      <c r="AC512" s="25">
        <f>IF(OR(NOT(ISNUMBER($AB512)),NOT(ISNUMBER(Settings!$D$2))),"",$AB512*Settings!$D$2)</f>
        <v/>
      </c>
      <c r="AD512" s="23">
        <f>IF(AND($AE512="",IFERROR(TRIM(INDEX($A512:$P512,MATCH(Settings!$B$13,$A$1:$P$1,0))&amp;""),"")=""),"",IF((IF($AE512="","; no name or email","")&amp;IF(IFERROR(TRIM(INDEX($A512:$P512,MATCH(Settings!$B$13,$A$1:$P$1,0))&amp;""),"")="","; no hours",IF(NOT(ISNUMBER($AA512)),"; hours not a number",IF($AA512&lt;=0,"; hours zero or less",IF(AND(ISNUMBER(Settings!$D$3),$AA512&gt;Settings!$D$3),"; over "&amp;Settings!$D$3&amp;" hours",""))))&amp;IF(NOT(ISNUMBER($U512)),"; no date",IF($U512&gt;TODAY(),"; date in the future",""))&amp;IF(AND($AE512&lt;&gt;"",ISNUMBER($U512)),IF(COUNTIFS($AE$2:$AE$1001,$AE512,$U$2:$U$1001,$U512,$Y$2:$Y$1001,$Y512)&gt;1,"; possible duplicate",""),""))="","OK",MID(IF($AE512="","; no name or email","")&amp;IF(IFERROR(TRIM(INDEX($A512:$P512,MATCH(Settings!$B$13,$A$1:$P$1,0))&amp;""),"")="","; no hours",IF(NOT(ISNUMBER($AA512)),"; hours not a number",IF($AA512&lt;=0,"; hours zero or less",IF(AND(ISNUMBER(Settings!$D$3),$AA512&gt;Settings!$D$3),"; over "&amp;Settings!$D$3&amp;" hours",""))))&amp;IF(NOT(ISNUMBER($U512)),"; no date",IF($U512&gt;TODAY(),"; date in the future",""))&amp;IF(AND($AE512&lt;&gt;"",ISNUMBER($U512)),IF(COUNTIFS($AE$2:$AE$1001,$AE512,$U$2:$U$1001,$U512,$Y$2:$Y$1001,$Y512)&gt;1,"; possible duplicate",""),""),3,300)))</f>
        <v/>
      </c>
      <c r="AE512" s="26">
        <f>IF(IFERROR(TRIM(INDEX($A512:$P512,MATCH(Settings!$B$11,$A$1:$P$1,0))&amp;""),"")&lt;&gt;"",LOWER(IFERROR(TRIM(INDEX($A512:$P512,MATCH(Settings!$B$11,$A$1:$P$1,0))&amp;""),"")),LOWER(IFERROR(TRIM(INDEX($A512:$P512,MATCH(Settings!$B$10,$A$1:$P$1,0))&amp;""),"")))</f>
        <v/>
      </c>
      <c r="AF512" s="26">
        <f>IF($AE512="","",IF(COUNTIF($AE$2:$AE512,$AE512)=1,MAX($AF$1:$AF511)+1,""))</f>
        <v/>
      </c>
      <c r="AG512" s="26">
        <f>IF(OR($AE512="",NOT(ISNUMBER($V512))),"",IF(COUNTIFS($AE$2:$AE512,$AE512,$V$2:$V512,$V512)=1,1,0))</f>
        <v/>
      </c>
      <c r="AH512" s="26">
        <f>IF(ISNUMBER($U512),$U512,0)</f>
        <v/>
      </c>
    </row>
    <row r="513">
      <c r="R513" s="27" t="n"/>
      <c r="S513" s="27" t="n"/>
      <c r="U513" s="21">
        <f>IF(ISNUMBER(IFERROR(IF(TRIM(INDEX($A513:$P513,MATCH(Settings!$B$9,$A$1:$P$1,0))&amp;"")="","",IF(ISNUMBER(INDEX($A513:$P513,MATCH(Settings!$B$9,$A$1:$P$1,0))),INT(INDEX($A513:$P513,MATCH(Settings!$B$9,$A$1:$P$1,0))),DATE(VALUE(LEFT(INDEX($A513:$P513,MATCH(Settings!$B$9,$A$1:$P$1,0)),4)),VALUE(MID(INDEX($A513:$P513,MATCH(Settings!$B$9,$A$1:$P$1,0)),6,2)),VALUE(MID(INDEX($A513:$P513,MATCH(Settings!$B$9,$A$1:$P$1,0)),9,2))))),"")),IFERROR(IF(TRIM(INDEX($A513:$P513,MATCH(Settings!$B$9,$A$1:$P$1,0))&amp;"")="","",IF(ISNUMBER(INDEX($A513:$P513,MATCH(Settings!$B$9,$A$1:$P$1,0))),INT(INDEX($A513:$P513,MATCH(Settings!$B$9,$A$1:$P$1,0))),DATE(VALUE(LEFT(INDEX($A513:$P513,MATCH(Settings!$B$9,$A$1:$P$1,0)),4)),VALUE(MID(INDEX($A513:$P513,MATCH(Settings!$B$9,$A$1:$P$1,0)),6,2)),VALUE(MID(INDEX($A513:$P513,MATCH(Settings!$B$9,$A$1:$P$1,0)),9,2))))),""),IFERROR(INT(IFERROR(IF(ISNUMBER(INDEX($A513:$P513,MATCH(Settings!$B$8,$A$1:$P$1,0))),INDEX($A513:$P513,MATCH(Settings!$B$8,$A$1:$P$1,0)),DATE(VALUE(LEFT(IFERROR(TRIM(INDEX($A513:$P513,MATCH(Settings!$B$8,$A$1:$P$1,0))&amp;""),""),4)),VALUE(MID(IFERROR(TRIM(INDEX($A513:$P513,MATCH(Settings!$B$8,$A$1:$P$1,0))&amp;""),""),6,2)),VALUE(MID(IFERROR(TRIM(INDEX($A513:$P513,MATCH(Settings!$B$8,$A$1:$P$1,0))&amp;""),""),9,2)))+TIME(VALUE(MID(IFERROR(TRIM(INDEX($A513:$P513,MATCH(Settings!$B$8,$A$1:$P$1,0))&amp;""),""),12,2)),VALUE(MID(IFERROR(TRIM(INDEX($A513:$P513,MATCH(Settings!$B$8,$A$1:$P$1,0))&amp;""),""),15,2)),VALUE(MID(IFERROR(TRIM(INDEX($A513:$P513,MATCH(Settings!$B$8,$A$1:$P$1,0))&amp;""),""),18,2)))),"")),""))</f>
        <v/>
      </c>
      <c r="V513" s="22">
        <f>IF(ISNUMBER($U513),DATE(YEAR($U513),MONTH($U513),1),"")</f>
        <v/>
      </c>
      <c r="W513" s="23">
        <f>IF(IFERROR(TRIM(INDEX($A513:$P513,MATCH(Settings!$B$10,$A$1:$P$1,0))&amp;""),"")&lt;&gt;"",IFERROR(TRIM(INDEX($A513:$P513,MATCH(Settings!$B$10,$A$1:$P$1,0))&amp;""),""),IFERROR(TRIM(INDEX($A513:$P513,MATCH(Settings!$B$11,$A$1:$P$1,0))&amp;""),""))</f>
        <v/>
      </c>
      <c r="X513" s="23">
        <f>IFERROR(TRIM(INDEX($A513:$P513,MATCH(Settings!$B$11,$A$1:$P$1,0))&amp;""),"")</f>
        <v/>
      </c>
      <c r="Y513" s="23">
        <f>IFERROR(TRIM(INDEX($A513:$P513,MATCH(Settings!$B$12,$A$1:$P$1,0))&amp;""),"")</f>
        <v/>
      </c>
      <c r="Z513" s="23">
        <f>IFERROR(TRIM(INDEX($A513:$P513,MATCH(Settings!$B$15,$A$1:$P$1,0))&amp;""),"")</f>
        <v/>
      </c>
      <c r="AA513" s="24">
        <f>IFERROR(IF(TRIM(INDEX($A513:$P513,MATCH(Settings!$B$13,$A$1:$P$1,0))&amp;"")="","",VALUE(TRIM(INDEX($A513:$P513,MATCH(Settings!$B$13,$A$1:$P$1,0))&amp;""))),"")</f>
        <v/>
      </c>
      <c r="AB513" s="24">
        <f>IF(NOT(ISNUMBER($AA513)),"",IF(TRIM($R513&amp;"")="Yes",$AA513,0))</f>
        <v/>
      </c>
      <c r="AC513" s="25">
        <f>IF(OR(NOT(ISNUMBER($AB513)),NOT(ISNUMBER(Settings!$D$2))),"",$AB513*Settings!$D$2)</f>
        <v/>
      </c>
      <c r="AD513" s="23">
        <f>IF(AND($AE513="",IFERROR(TRIM(INDEX($A513:$P513,MATCH(Settings!$B$13,$A$1:$P$1,0))&amp;""),"")=""),"",IF((IF($AE513="","; no name or email","")&amp;IF(IFERROR(TRIM(INDEX($A513:$P513,MATCH(Settings!$B$13,$A$1:$P$1,0))&amp;""),"")="","; no hours",IF(NOT(ISNUMBER($AA513)),"; hours not a number",IF($AA513&lt;=0,"; hours zero or less",IF(AND(ISNUMBER(Settings!$D$3),$AA513&gt;Settings!$D$3),"; over "&amp;Settings!$D$3&amp;" hours",""))))&amp;IF(NOT(ISNUMBER($U513)),"; no date",IF($U513&gt;TODAY(),"; date in the future",""))&amp;IF(AND($AE513&lt;&gt;"",ISNUMBER($U513)),IF(COUNTIFS($AE$2:$AE$1001,$AE513,$U$2:$U$1001,$U513,$Y$2:$Y$1001,$Y513)&gt;1,"; possible duplicate",""),""))="","OK",MID(IF($AE513="","; no name or email","")&amp;IF(IFERROR(TRIM(INDEX($A513:$P513,MATCH(Settings!$B$13,$A$1:$P$1,0))&amp;""),"")="","; no hours",IF(NOT(ISNUMBER($AA513)),"; hours not a number",IF($AA513&lt;=0,"; hours zero or less",IF(AND(ISNUMBER(Settings!$D$3),$AA513&gt;Settings!$D$3),"; over "&amp;Settings!$D$3&amp;" hours",""))))&amp;IF(NOT(ISNUMBER($U513)),"; no date",IF($U513&gt;TODAY(),"; date in the future",""))&amp;IF(AND($AE513&lt;&gt;"",ISNUMBER($U513)),IF(COUNTIFS($AE$2:$AE$1001,$AE513,$U$2:$U$1001,$U513,$Y$2:$Y$1001,$Y513)&gt;1,"; possible duplicate",""),""),3,300)))</f>
        <v/>
      </c>
      <c r="AE513" s="26">
        <f>IF(IFERROR(TRIM(INDEX($A513:$P513,MATCH(Settings!$B$11,$A$1:$P$1,0))&amp;""),"")&lt;&gt;"",LOWER(IFERROR(TRIM(INDEX($A513:$P513,MATCH(Settings!$B$11,$A$1:$P$1,0))&amp;""),"")),LOWER(IFERROR(TRIM(INDEX($A513:$P513,MATCH(Settings!$B$10,$A$1:$P$1,0))&amp;""),"")))</f>
        <v/>
      </c>
      <c r="AF513" s="26">
        <f>IF($AE513="","",IF(COUNTIF($AE$2:$AE513,$AE513)=1,MAX($AF$1:$AF512)+1,""))</f>
        <v/>
      </c>
      <c r="AG513" s="26">
        <f>IF(OR($AE513="",NOT(ISNUMBER($V513))),"",IF(COUNTIFS($AE$2:$AE513,$AE513,$V$2:$V513,$V513)=1,1,0))</f>
        <v/>
      </c>
      <c r="AH513" s="26">
        <f>IF(ISNUMBER($U513),$U513,0)</f>
        <v/>
      </c>
    </row>
    <row r="514">
      <c r="R514" s="27" t="n"/>
      <c r="S514" s="27" t="n"/>
      <c r="U514" s="21">
        <f>IF(ISNUMBER(IFERROR(IF(TRIM(INDEX($A514:$P514,MATCH(Settings!$B$9,$A$1:$P$1,0))&amp;"")="","",IF(ISNUMBER(INDEX($A514:$P514,MATCH(Settings!$B$9,$A$1:$P$1,0))),INT(INDEX($A514:$P514,MATCH(Settings!$B$9,$A$1:$P$1,0))),DATE(VALUE(LEFT(INDEX($A514:$P514,MATCH(Settings!$B$9,$A$1:$P$1,0)),4)),VALUE(MID(INDEX($A514:$P514,MATCH(Settings!$B$9,$A$1:$P$1,0)),6,2)),VALUE(MID(INDEX($A514:$P514,MATCH(Settings!$B$9,$A$1:$P$1,0)),9,2))))),"")),IFERROR(IF(TRIM(INDEX($A514:$P514,MATCH(Settings!$B$9,$A$1:$P$1,0))&amp;"")="","",IF(ISNUMBER(INDEX($A514:$P514,MATCH(Settings!$B$9,$A$1:$P$1,0))),INT(INDEX($A514:$P514,MATCH(Settings!$B$9,$A$1:$P$1,0))),DATE(VALUE(LEFT(INDEX($A514:$P514,MATCH(Settings!$B$9,$A$1:$P$1,0)),4)),VALUE(MID(INDEX($A514:$P514,MATCH(Settings!$B$9,$A$1:$P$1,0)),6,2)),VALUE(MID(INDEX($A514:$P514,MATCH(Settings!$B$9,$A$1:$P$1,0)),9,2))))),""),IFERROR(INT(IFERROR(IF(ISNUMBER(INDEX($A514:$P514,MATCH(Settings!$B$8,$A$1:$P$1,0))),INDEX($A514:$P514,MATCH(Settings!$B$8,$A$1:$P$1,0)),DATE(VALUE(LEFT(IFERROR(TRIM(INDEX($A514:$P514,MATCH(Settings!$B$8,$A$1:$P$1,0))&amp;""),""),4)),VALUE(MID(IFERROR(TRIM(INDEX($A514:$P514,MATCH(Settings!$B$8,$A$1:$P$1,0))&amp;""),""),6,2)),VALUE(MID(IFERROR(TRIM(INDEX($A514:$P514,MATCH(Settings!$B$8,$A$1:$P$1,0))&amp;""),""),9,2)))+TIME(VALUE(MID(IFERROR(TRIM(INDEX($A514:$P514,MATCH(Settings!$B$8,$A$1:$P$1,0))&amp;""),""),12,2)),VALUE(MID(IFERROR(TRIM(INDEX($A514:$P514,MATCH(Settings!$B$8,$A$1:$P$1,0))&amp;""),""),15,2)),VALUE(MID(IFERROR(TRIM(INDEX($A514:$P514,MATCH(Settings!$B$8,$A$1:$P$1,0))&amp;""),""),18,2)))),"")),""))</f>
        <v/>
      </c>
      <c r="V514" s="22">
        <f>IF(ISNUMBER($U514),DATE(YEAR($U514),MONTH($U514),1),"")</f>
        <v/>
      </c>
      <c r="W514" s="23">
        <f>IF(IFERROR(TRIM(INDEX($A514:$P514,MATCH(Settings!$B$10,$A$1:$P$1,0))&amp;""),"")&lt;&gt;"",IFERROR(TRIM(INDEX($A514:$P514,MATCH(Settings!$B$10,$A$1:$P$1,0))&amp;""),""),IFERROR(TRIM(INDEX($A514:$P514,MATCH(Settings!$B$11,$A$1:$P$1,0))&amp;""),""))</f>
        <v/>
      </c>
      <c r="X514" s="23">
        <f>IFERROR(TRIM(INDEX($A514:$P514,MATCH(Settings!$B$11,$A$1:$P$1,0))&amp;""),"")</f>
        <v/>
      </c>
      <c r="Y514" s="23">
        <f>IFERROR(TRIM(INDEX($A514:$P514,MATCH(Settings!$B$12,$A$1:$P$1,0))&amp;""),"")</f>
        <v/>
      </c>
      <c r="Z514" s="23">
        <f>IFERROR(TRIM(INDEX($A514:$P514,MATCH(Settings!$B$15,$A$1:$P$1,0))&amp;""),"")</f>
        <v/>
      </c>
      <c r="AA514" s="24">
        <f>IFERROR(IF(TRIM(INDEX($A514:$P514,MATCH(Settings!$B$13,$A$1:$P$1,0))&amp;"")="","",VALUE(TRIM(INDEX($A514:$P514,MATCH(Settings!$B$13,$A$1:$P$1,0))&amp;""))),"")</f>
        <v/>
      </c>
      <c r="AB514" s="24">
        <f>IF(NOT(ISNUMBER($AA514)),"",IF(TRIM($R514&amp;"")="Yes",$AA514,0))</f>
        <v/>
      </c>
      <c r="AC514" s="25">
        <f>IF(OR(NOT(ISNUMBER($AB514)),NOT(ISNUMBER(Settings!$D$2))),"",$AB514*Settings!$D$2)</f>
        <v/>
      </c>
      <c r="AD514" s="23">
        <f>IF(AND($AE514="",IFERROR(TRIM(INDEX($A514:$P514,MATCH(Settings!$B$13,$A$1:$P$1,0))&amp;""),"")=""),"",IF((IF($AE514="","; no name or email","")&amp;IF(IFERROR(TRIM(INDEX($A514:$P514,MATCH(Settings!$B$13,$A$1:$P$1,0))&amp;""),"")="","; no hours",IF(NOT(ISNUMBER($AA514)),"; hours not a number",IF($AA514&lt;=0,"; hours zero or less",IF(AND(ISNUMBER(Settings!$D$3),$AA514&gt;Settings!$D$3),"; over "&amp;Settings!$D$3&amp;" hours",""))))&amp;IF(NOT(ISNUMBER($U514)),"; no date",IF($U514&gt;TODAY(),"; date in the future",""))&amp;IF(AND($AE514&lt;&gt;"",ISNUMBER($U514)),IF(COUNTIFS($AE$2:$AE$1001,$AE514,$U$2:$U$1001,$U514,$Y$2:$Y$1001,$Y514)&gt;1,"; possible duplicate",""),""))="","OK",MID(IF($AE514="","; no name or email","")&amp;IF(IFERROR(TRIM(INDEX($A514:$P514,MATCH(Settings!$B$13,$A$1:$P$1,0))&amp;""),"")="","; no hours",IF(NOT(ISNUMBER($AA514)),"; hours not a number",IF($AA514&lt;=0,"; hours zero or less",IF(AND(ISNUMBER(Settings!$D$3),$AA514&gt;Settings!$D$3),"; over "&amp;Settings!$D$3&amp;" hours",""))))&amp;IF(NOT(ISNUMBER($U514)),"; no date",IF($U514&gt;TODAY(),"; date in the future",""))&amp;IF(AND($AE514&lt;&gt;"",ISNUMBER($U514)),IF(COUNTIFS($AE$2:$AE$1001,$AE514,$U$2:$U$1001,$U514,$Y$2:$Y$1001,$Y514)&gt;1,"; possible duplicate",""),""),3,300)))</f>
        <v/>
      </c>
      <c r="AE514" s="26">
        <f>IF(IFERROR(TRIM(INDEX($A514:$P514,MATCH(Settings!$B$11,$A$1:$P$1,0))&amp;""),"")&lt;&gt;"",LOWER(IFERROR(TRIM(INDEX($A514:$P514,MATCH(Settings!$B$11,$A$1:$P$1,0))&amp;""),"")),LOWER(IFERROR(TRIM(INDEX($A514:$P514,MATCH(Settings!$B$10,$A$1:$P$1,0))&amp;""),"")))</f>
        <v/>
      </c>
      <c r="AF514" s="26">
        <f>IF($AE514="","",IF(COUNTIF($AE$2:$AE514,$AE514)=1,MAX($AF$1:$AF513)+1,""))</f>
        <v/>
      </c>
      <c r="AG514" s="26">
        <f>IF(OR($AE514="",NOT(ISNUMBER($V514))),"",IF(COUNTIFS($AE$2:$AE514,$AE514,$V$2:$V514,$V514)=1,1,0))</f>
        <v/>
      </c>
      <c r="AH514" s="26">
        <f>IF(ISNUMBER($U514),$U514,0)</f>
        <v/>
      </c>
    </row>
    <row r="515">
      <c r="R515" s="27" t="n"/>
      <c r="S515" s="27" t="n"/>
      <c r="U515" s="21">
        <f>IF(ISNUMBER(IFERROR(IF(TRIM(INDEX($A515:$P515,MATCH(Settings!$B$9,$A$1:$P$1,0))&amp;"")="","",IF(ISNUMBER(INDEX($A515:$P515,MATCH(Settings!$B$9,$A$1:$P$1,0))),INT(INDEX($A515:$P515,MATCH(Settings!$B$9,$A$1:$P$1,0))),DATE(VALUE(LEFT(INDEX($A515:$P515,MATCH(Settings!$B$9,$A$1:$P$1,0)),4)),VALUE(MID(INDEX($A515:$P515,MATCH(Settings!$B$9,$A$1:$P$1,0)),6,2)),VALUE(MID(INDEX($A515:$P515,MATCH(Settings!$B$9,$A$1:$P$1,0)),9,2))))),"")),IFERROR(IF(TRIM(INDEX($A515:$P515,MATCH(Settings!$B$9,$A$1:$P$1,0))&amp;"")="","",IF(ISNUMBER(INDEX($A515:$P515,MATCH(Settings!$B$9,$A$1:$P$1,0))),INT(INDEX($A515:$P515,MATCH(Settings!$B$9,$A$1:$P$1,0))),DATE(VALUE(LEFT(INDEX($A515:$P515,MATCH(Settings!$B$9,$A$1:$P$1,0)),4)),VALUE(MID(INDEX($A515:$P515,MATCH(Settings!$B$9,$A$1:$P$1,0)),6,2)),VALUE(MID(INDEX($A515:$P515,MATCH(Settings!$B$9,$A$1:$P$1,0)),9,2))))),""),IFERROR(INT(IFERROR(IF(ISNUMBER(INDEX($A515:$P515,MATCH(Settings!$B$8,$A$1:$P$1,0))),INDEX($A515:$P515,MATCH(Settings!$B$8,$A$1:$P$1,0)),DATE(VALUE(LEFT(IFERROR(TRIM(INDEX($A515:$P515,MATCH(Settings!$B$8,$A$1:$P$1,0))&amp;""),""),4)),VALUE(MID(IFERROR(TRIM(INDEX($A515:$P515,MATCH(Settings!$B$8,$A$1:$P$1,0))&amp;""),""),6,2)),VALUE(MID(IFERROR(TRIM(INDEX($A515:$P515,MATCH(Settings!$B$8,$A$1:$P$1,0))&amp;""),""),9,2)))+TIME(VALUE(MID(IFERROR(TRIM(INDEX($A515:$P515,MATCH(Settings!$B$8,$A$1:$P$1,0))&amp;""),""),12,2)),VALUE(MID(IFERROR(TRIM(INDEX($A515:$P515,MATCH(Settings!$B$8,$A$1:$P$1,0))&amp;""),""),15,2)),VALUE(MID(IFERROR(TRIM(INDEX($A515:$P515,MATCH(Settings!$B$8,$A$1:$P$1,0))&amp;""),""),18,2)))),"")),""))</f>
        <v/>
      </c>
      <c r="V515" s="22">
        <f>IF(ISNUMBER($U515),DATE(YEAR($U515),MONTH($U515),1),"")</f>
        <v/>
      </c>
      <c r="W515" s="23">
        <f>IF(IFERROR(TRIM(INDEX($A515:$P515,MATCH(Settings!$B$10,$A$1:$P$1,0))&amp;""),"")&lt;&gt;"",IFERROR(TRIM(INDEX($A515:$P515,MATCH(Settings!$B$10,$A$1:$P$1,0))&amp;""),""),IFERROR(TRIM(INDEX($A515:$P515,MATCH(Settings!$B$11,$A$1:$P$1,0))&amp;""),""))</f>
        <v/>
      </c>
      <c r="X515" s="23">
        <f>IFERROR(TRIM(INDEX($A515:$P515,MATCH(Settings!$B$11,$A$1:$P$1,0))&amp;""),"")</f>
        <v/>
      </c>
      <c r="Y515" s="23">
        <f>IFERROR(TRIM(INDEX($A515:$P515,MATCH(Settings!$B$12,$A$1:$P$1,0))&amp;""),"")</f>
        <v/>
      </c>
      <c r="Z515" s="23">
        <f>IFERROR(TRIM(INDEX($A515:$P515,MATCH(Settings!$B$15,$A$1:$P$1,0))&amp;""),"")</f>
        <v/>
      </c>
      <c r="AA515" s="24">
        <f>IFERROR(IF(TRIM(INDEX($A515:$P515,MATCH(Settings!$B$13,$A$1:$P$1,0))&amp;"")="","",VALUE(TRIM(INDEX($A515:$P515,MATCH(Settings!$B$13,$A$1:$P$1,0))&amp;""))),"")</f>
        <v/>
      </c>
      <c r="AB515" s="24">
        <f>IF(NOT(ISNUMBER($AA515)),"",IF(TRIM($R515&amp;"")="Yes",$AA515,0))</f>
        <v/>
      </c>
      <c r="AC515" s="25">
        <f>IF(OR(NOT(ISNUMBER($AB515)),NOT(ISNUMBER(Settings!$D$2))),"",$AB515*Settings!$D$2)</f>
        <v/>
      </c>
      <c r="AD515" s="23">
        <f>IF(AND($AE515="",IFERROR(TRIM(INDEX($A515:$P515,MATCH(Settings!$B$13,$A$1:$P$1,0))&amp;""),"")=""),"",IF((IF($AE515="","; no name or email","")&amp;IF(IFERROR(TRIM(INDEX($A515:$P515,MATCH(Settings!$B$13,$A$1:$P$1,0))&amp;""),"")="","; no hours",IF(NOT(ISNUMBER($AA515)),"; hours not a number",IF($AA515&lt;=0,"; hours zero or less",IF(AND(ISNUMBER(Settings!$D$3),$AA515&gt;Settings!$D$3),"; over "&amp;Settings!$D$3&amp;" hours",""))))&amp;IF(NOT(ISNUMBER($U515)),"; no date",IF($U515&gt;TODAY(),"; date in the future",""))&amp;IF(AND($AE515&lt;&gt;"",ISNUMBER($U515)),IF(COUNTIFS($AE$2:$AE$1001,$AE515,$U$2:$U$1001,$U515,$Y$2:$Y$1001,$Y515)&gt;1,"; possible duplicate",""),""))="","OK",MID(IF($AE515="","; no name or email","")&amp;IF(IFERROR(TRIM(INDEX($A515:$P515,MATCH(Settings!$B$13,$A$1:$P$1,0))&amp;""),"")="","; no hours",IF(NOT(ISNUMBER($AA515)),"; hours not a number",IF($AA515&lt;=0,"; hours zero or less",IF(AND(ISNUMBER(Settings!$D$3),$AA515&gt;Settings!$D$3),"; over "&amp;Settings!$D$3&amp;" hours",""))))&amp;IF(NOT(ISNUMBER($U515)),"; no date",IF($U515&gt;TODAY(),"; date in the future",""))&amp;IF(AND($AE515&lt;&gt;"",ISNUMBER($U515)),IF(COUNTIFS($AE$2:$AE$1001,$AE515,$U$2:$U$1001,$U515,$Y$2:$Y$1001,$Y515)&gt;1,"; possible duplicate",""),""),3,300)))</f>
        <v/>
      </c>
      <c r="AE515" s="26">
        <f>IF(IFERROR(TRIM(INDEX($A515:$P515,MATCH(Settings!$B$11,$A$1:$P$1,0))&amp;""),"")&lt;&gt;"",LOWER(IFERROR(TRIM(INDEX($A515:$P515,MATCH(Settings!$B$11,$A$1:$P$1,0))&amp;""),"")),LOWER(IFERROR(TRIM(INDEX($A515:$P515,MATCH(Settings!$B$10,$A$1:$P$1,0))&amp;""),"")))</f>
        <v/>
      </c>
      <c r="AF515" s="26">
        <f>IF($AE515="","",IF(COUNTIF($AE$2:$AE515,$AE515)=1,MAX($AF$1:$AF514)+1,""))</f>
        <v/>
      </c>
      <c r="AG515" s="26">
        <f>IF(OR($AE515="",NOT(ISNUMBER($V515))),"",IF(COUNTIFS($AE$2:$AE515,$AE515,$V$2:$V515,$V515)=1,1,0))</f>
        <v/>
      </c>
      <c r="AH515" s="26">
        <f>IF(ISNUMBER($U515),$U515,0)</f>
        <v/>
      </c>
    </row>
    <row r="516">
      <c r="R516" s="27" t="n"/>
      <c r="S516" s="27" t="n"/>
      <c r="U516" s="21">
        <f>IF(ISNUMBER(IFERROR(IF(TRIM(INDEX($A516:$P516,MATCH(Settings!$B$9,$A$1:$P$1,0))&amp;"")="","",IF(ISNUMBER(INDEX($A516:$P516,MATCH(Settings!$B$9,$A$1:$P$1,0))),INT(INDEX($A516:$P516,MATCH(Settings!$B$9,$A$1:$P$1,0))),DATE(VALUE(LEFT(INDEX($A516:$P516,MATCH(Settings!$B$9,$A$1:$P$1,0)),4)),VALUE(MID(INDEX($A516:$P516,MATCH(Settings!$B$9,$A$1:$P$1,0)),6,2)),VALUE(MID(INDEX($A516:$P516,MATCH(Settings!$B$9,$A$1:$P$1,0)),9,2))))),"")),IFERROR(IF(TRIM(INDEX($A516:$P516,MATCH(Settings!$B$9,$A$1:$P$1,0))&amp;"")="","",IF(ISNUMBER(INDEX($A516:$P516,MATCH(Settings!$B$9,$A$1:$P$1,0))),INT(INDEX($A516:$P516,MATCH(Settings!$B$9,$A$1:$P$1,0))),DATE(VALUE(LEFT(INDEX($A516:$P516,MATCH(Settings!$B$9,$A$1:$P$1,0)),4)),VALUE(MID(INDEX($A516:$P516,MATCH(Settings!$B$9,$A$1:$P$1,0)),6,2)),VALUE(MID(INDEX($A516:$P516,MATCH(Settings!$B$9,$A$1:$P$1,0)),9,2))))),""),IFERROR(INT(IFERROR(IF(ISNUMBER(INDEX($A516:$P516,MATCH(Settings!$B$8,$A$1:$P$1,0))),INDEX($A516:$P516,MATCH(Settings!$B$8,$A$1:$P$1,0)),DATE(VALUE(LEFT(IFERROR(TRIM(INDEX($A516:$P516,MATCH(Settings!$B$8,$A$1:$P$1,0))&amp;""),""),4)),VALUE(MID(IFERROR(TRIM(INDEX($A516:$P516,MATCH(Settings!$B$8,$A$1:$P$1,0))&amp;""),""),6,2)),VALUE(MID(IFERROR(TRIM(INDEX($A516:$P516,MATCH(Settings!$B$8,$A$1:$P$1,0))&amp;""),""),9,2)))+TIME(VALUE(MID(IFERROR(TRIM(INDEX($A516:$P516,MATCH(Settings!$B$8,$A$1:$P$1,0))&amp;""),""),12,2)),VALUE(MID(IFERROR(TRIM(INDEX($A516:$P516,MATCH(Settings!$B$8,$A$1:$P$1,0))&amp;""),""),15,2)),VALUE(MID(IFERROR(TRIM(INDEX($A516:$P516,MATCH(Settings!$B$8,$A$1:$P$1,0))&amp;""),""),18,2)))),"")),""))</f>
        <v/>
      </c>
      <c r="V516" s="22">
        <f>IF(ISNUMBER($U516),DATE(YEAR($U516),MONTH($U516),1),"")</f>
        <v/>
      </c>
      <c r="W516" s="23">
        <f>IF(IFERROR(TRIM(INDEX($A516:$P516,MATCH(Settings!$B$10,$A$1:$P$1,0))&amp;""),"")&lt;&gt;"",IFERROR(TRIM(INDEX($A516:$P516,MATCH(Settings!$B$10,$A$1:$P$1,0))&amp;""),""),IFERROR(TRIM(INDEX($A516:$P516,MATCH(Settings!$B$11,$A$1:$P$1,0))&amp;""),""))</f>
        <v/>
      </c>
      <c r="X516" s="23">
        <f>IFERROR(TRIM(INDEX($A516:$P516,MATCH(Settings!$B$11,$A$1:$P$1,0))&amp;""),"")</f>
        <v/>
      </c>
      <c r="Y516" s="23">
        <f>IFERROR(TRIM(INDEX($A516:$P516,MATCH(Settings!$B$12,$A$1:$P$1,0))&amp;""),"")</f>
        <v/>
      </c>
      <c r="Z516" s="23">
        <f>IFERROR(TRIM(INDEX($A516:$P516,MATCH(Settings!$B$15,$A$1:$P$1,0))&amp;""),"")</f>
        <v/>
      </c>
      <c r="AA516" s="24">
        <f>IFERROR(IF(TRIM(INDEX($A516:$P516,MATCH(Settings!$B$13,$A$1:$P$1,0))&amp;"")="","",VALUE(TRIM(INDEX($A516:$P516,MATCH(Settings!$B$13,$A$1:$P$1,0))&amp;""))),"")</f>
        <v/>
      </c>
      <c r="AB516" s="24">
        <f>IF(NOT(ISNUMBER($AA516)),"",IF(TRIM($R516&amp;"")="Yes",$AA516,0))</f>
        <v/>
      </c>
      <c r="AC516" s="25">
        <f>IF(OR(NOT(ISNUMBER($AB516)),NOT(ISNUMBER(Settings!$D$2))),"",$AB516*Settings!$D$2)</f>
        <v/>
      </c>
      <c r="AD516" s="23">
        <f>IF(AND($AE516="",IFERROR(TRIM(INDEX($A516:$P516,MATCH(Settings!$B$13,$A$1:$P$1,0))&amp;""),"")=""),"",IF((IF($AE516="","; no name or email","")&amp;IF(IFERROR(TRIM(INDEX($A516:$P516,MATCH(Settings!$B$13,$A$1:$P$1,0))&amp;""),"")="","; no hours",IF(NOT(ISNUMBER($AA516)),"; hours not a number",IF($AA516&lt;=0,"; hours zero or less",IF(AND(ISNUMBER(Settings!$D$3),$AA516&gt;Settings!$D$3),"; over "&amp;Settings!$D$3&amp;" hours",""))))&amp;IF(NOT(ISNUMBER($U516)),"; no date",IF($U516&gt;TODAY(),"; date in the future",""))&amp;IF(AND($AE516&lt;&gt;"",ISNUMBER($U516)),IF(COUNTIFS($AE$2:$AE$1001,$AE516,$U$2:$U$1001,$U516,$Y$2:$Y$1001,$Y516)&gt;1,"; possible duplicate",""),""))="","OK",MID(IF($AE516="","; no name or email","")&amp;IF(IFERROR(TRIM(INDEX($A516:$P516,MATCH(Settings!$B$13,$A$1:$P$1,0))&amp;""),"")="","; no hours",IF(NOT(ISNUMBER($AA516)),"; hours not a number",IF($AA516&lt;=0,"; hours zero or less",IF(AND(ISNUMBER(Settings!$D$3),$AA516&gt;Settings!$D$3),"; over "&amp;Settings!$D$3&amp;" hours",""))))&amp;IF(NOT(ISNUMBER($U516)),"; no date",IF($U516&gt;TODAY(),"; date in the future",""))&amp;IF(AND($AE516&lt;&gt;"",ISNUMBER($U516)),IF(COUNTIFS($AE$2:$AE$1001,$AE516,$U$2:$U$1001,$U516,$Y$2:$Y$1001,$Y516)&gt;1,"; possible duplicate",""),""),3,300)))</f>
        <v/>
      </c>
      <c r="AE516" s="26">
        <f>IF(IFERROR(TRIM(INDEX($A516:$P516,MATCH(Settings!$B$11,$A$1:$P$1,0))&amp;""),"")&lt;&gt;"",LOWER(IFERROR(TRIM(INDEX($A516:$P516,MATCH(Settings!$B$11,$A$1:$P$1,0))&amp;""),"")),LOWER(IFERROR(TRIM(INDEX($A516:$P516,MATCH(Settings!$B$10,$A$1:$P$1,0))&amp;""),"")))</f>
        <v/>
      </c>
      <c r="AF516" s="26">
        <f>IF($AE516="","",IF(COUNTIF($AE$2:$AE516,$AE516)=1,MAX($AF$1:$AF515)+1,""))</f>
        <v/>
      </c>
      <c r="AG516" s="26">
        <f>IF(OR($AE516="",NOT(ISNUMBER($V516))),"",IF(COUNTIFS($AE$2:$AE516,$AE516,$V$2:$V516,$V516)=1,1,0))</f>
        <v/>
      </c>
      <c r="AH516" s="26">
        <f>IF(ISNUMBER($U516),$U516,0)</f>
        <v/>
      </c>
    </row>
    <row r="517">
      <c r="R517" s="27" t="n"/>
      <c r="S517" s="27" t="n"/>
      <c r="U517" s="21">
        <f>IF(ISNUMBER(IFERROR(IF(TRIM(INDEX($A517:$P517,MATCH(Settings!$B$9,$A$1:$P$1,0))&amp;"")="","",IF(ISNUMBER(INDEX($A517:$P517,MATCH(Settings!$B$9,$A$1:$P$1,0))),INT(INDEX($A517:$P517,MATCH(Settings!$B$9,$A$1:$P$1,0))),DATE(VALUE(LEFT(INDEX($A517:$P517,MATCH(Settings!$B$9,$A$1:$P$1,0)),4)),VALUE(MID(INDEX($A517:$P517,MATCH(Settings!$B$9,$A$1:$P$1,0)),6,2)),VALUE(MID(INDEX($A517:$P517,MATCH(Settings!$B$9,$A$1:$P$1,0)),9,2))))),"")),IFERROR(IF(TRIM(INDEX($A517:$P517,MATCH(Settings!$B$9,$A$1:$P$1,0))&amp;"")="","",IF(ISNUMBER(INDEX($A517:$P517,MATCH(Settings!$B$9,$A$1:$P$1,0))),INT(INDEX($A517:$P517,MATCH(Settings!$B$9,$A$1:$P$1,0))),DATE(VALUE(LEFT(INDEX($A517:$P517,MATCH(Settings!$B$9,$A$1:$P$1,0)),4)),VALUE(MID(INDEX($A517:$P517,MATCH(Settings!$B$9,$A$1:$P$1,0)),6,2)),VALUE(MID(INDEX($A517:$P517,MATCH(Settings!$B$9,$A$1:$P$1,0)),9,2))))),""),IFERROR(INT(IFERROR(IF(ISNUMBER(INDEX($A517:$P517,MATCH(Settings!$B$8,$A$1:$P$1,0))),INDEX($A517:$P517,MATCH(Settings!$B$8,$A$1:$P$1,0)),DATE(VALUE(LEFT(IFERROR(TRIM(INDEX($A517:$P517,MATCH(Settings!$B$8,$A$1:$P$1,0))&amp;""),""),4)),VALUE(MID(IFERROR(TRIM(INDEX($A517:$P517,MATCH(Settings!$B$8,$A$1:$P$1,0))&amp;""),""),6,2)),VALUE(MID(IFERROR(TRIM(INDEX($A517:$P517,MATCH(Settings!$B$8,$A$1:$P$1,0))&amp;""),""),9,2)))+TIME(VALUE(MID(IFERROR(TRIM(INDEX($A517:$P517,MATCH(Settings!$B$8,$A$1:$P$1,0))&amp;""),""),12,2)),VALUE(MID(IFERROR(TRIM(INDEX($A517:$P517,MATCH(Settings!$B$8,$A$1:$P$1,0))&amp;""),""),15,2)),VALUE(MID(IFERROR(TRIM(INDEX($A517:$P517,MATCH(Settings!$B$8,$A$1:$P$1,0))&amp;""),""),18,2)))),"")),""))</f>
        <v/>
      </c>
      <c r="V517" s="22">
        <f>IF(ISNUMBER($U517),DATE(YEAR($U517),MONTH($U517),1),"")</f>
        <v/>
      </c>
      <c r="W517" s="23">
        <f>IF(IFERROR(TRIM(INDEX($A517:$P517,MATCH(Settings!$B$10,$A$1:$P$1,0))&amp;""),"")&lt;&gt;"",IFERROR(TRIM(INDEX($A517:$P517,MATCH(Settings!$B$10,$A$1:$P$1,0))&amp;""),""),IFERROR(TRIM(INDEX($A517:$P517,MATCH(Settings!$B$11,$A$1:$P$1,0))&amp;""),""))</f>
        <v/>
      </c>
      <c r="X517" s="23">
        <f>IFERROR(TRIM(INDEX($A517:$P517,MATCH(Settings!$B$11,$A$1:$P$1,0))&amp;""),"")</f>
        <v/>
      </c>
      <c r="Y517" s="23">
        <f>IFERROR(TRIM(INDEX($A517:$P517,MATCH(Settings!$B$12,$A$1:$P$1,0))&amp;""),"")</f>
        <v/>
      </c>
      <c r="Z517" s="23">
        <f>IFERROR(TRIM(INDEX($A517:$P517,MATCH(Settings!$B$15,$A$1:$P$1,0))&amp;""),"")</f>
        <v/>
      </c>
      <c r="AA517" s="24">
        <f>IFERROR(IF(TRIM(INDEX($A517:$P517,MATCH(Settings!$B$13,$A$1:$P$1,0))&amp;"")="","",VALUE(TRIM(INDEX($A517:$P517,MATCH(Settings!$B$13,$A$1:$P$1,0))&amp;""))),"")</f>
        <v/>
      </c>
      <c r="AB517" s="24">
        <f>IF(NOT(ISNUMBER($AA517)),"",IF(TRIM($R517&amp;"")="Yes",$AA517,0))</f>
        <v/>
      </c>
      <c r="AC517" s="25">
        <f>IF(OR(NOT(ISNUMBER($AB517)),NOT(ISNUMBER(Settings!$D$2))),"",$AB517*Settings!$D$2)</f>
        <v/>
      </c>
      <c r="AD517" s="23">
        <f>IF(AND($AE517="",IFERROR(TRIM(INDEX($A517:$P517,MATCH(Settings!$B$13,$A$1:$P$1,0))&amp;""),"")=""),"",IF((IF($AE517="","; no name or email","")&amp;IF(IFERROR(TRIM(INDEX($A517:$P517,MATCH(Settings!$B$13,$A$1:$P$1,0))&amp;""),"")="","; no hours",IF(NOT(ISNUMBER($AA517)),"; hours not a number",IF($AA517&lt;=0,"; hours zero or less",IF(AND(ISNUMBER(Settings!$D$3),$AA517&gt;Settings!$D$3),"; over "&amp;Settings!$D$3&amp;" hours",""))))&amp;IF(NOT(ISNUMBER($U517)),"; no date",IF($U517&gt;TODAY(),"; date in the future",""))&amp;IF(AND($AE517&lt;&gt;"",ISNUMBER($U517)),IF(COUNTIFS($AE$2:$AE$1001,$AE517,$U$2:$U$1001,$U517,$Y$2:$Y$1001,$Y517)&gt;1,"; possible duplicate",""),""))="","OK",MID(IF($AE517="","; no name or email","")&amp;IF(IFERROR(TRIM(INDEX($A517:$P517,MATCH(Settings!$B$13,$A$1:$P$1,0))&amp;""),"")="","; no hours",IF(NOT(ISNUMBER($AA517)),"; hours not a number",IF($AA517&lt;=0,"; hours zero or less",IF(AND(ISNUMBER(Settings!$D$3),$AA517&gt;Settings!$D$3),"; over "&amp;Settings!$D$3&amp;" hours",""))))&amp;IF(NOT(ISNUMBER($U517)),"; no date",IF($U517&gt;TODAY(),"; date in the future",""))&amp;IF(AND($AE517&lt;&gt;"",ISNUMBER($U517)),IF(COUNTIFS($AE$2:$AE$1001,$AE517,$U$2:$U$1001,$U517,$Y$2:$Y$1001,$Y517)&gt;1,"; possible duplicate",""),""),3,300)))</f>
        <v/>
      </c>
      <c r="AE517" s="26">
        <f>IF(IFERROR(TRIM(INDEX($A517:$P517,MATCH(Settings!$B$11,$A$1:$P$1,0))&amp;""),"")&lt;&gt;"",LOWER(IFERROR(TRIM(INDEX($A517:$P517,MATCH(Settings!$B$11,$A$1:$P$1,0))&amp;""),"")),LOWER(IFERROR(TRIM(INDEX($A517:$P517,MATCH(Settings!$B$10,$A$1:$P$1,0))&amp;""),"")))</f>
        <v/>
      </c>
      <c r="AF517" s="26">
        <f>IF($AE517="","",IF(COUNTIF($AE$2:$AE517,$AE517)=1,MAX($AF$1:$AF516)+1,""))</f>
        <v/>
      </c>
      <c r="AG517" s="26">
        <f>IF(OR($AE517="",NOT(ISNUMBER($V517))),"",IF(COUNTIFS($AE$2:$AE517,$AE517,$V$2:$V517,$V517)=1,1,0))</f>
        <v/>
      </c>
      <c r="AH517" s="26">
        <f>IF(ISNUMBER($U517),$U517,0)</f>
        <v/>
      </c>
    </row>
    <row r="518">
      <c r="R518" s="27" t="n"/>
      <c r="S518" s="27" t="n"/>
      <c r="U518" s="21">
        <f>IF(ISNUMBER(IFERROR(IF(TRIM(INDEX($A518:$P518,MATCH(Settings!$B$9,$A$1:$P$1,0))&amp;"")="","",IF(ISNUMBER(INDEX($A518:$P518,MATCH(Settings!$B$9,$A$1:$P$1,0))),INT(INDEX($A518:$P518,MATCH(Settings!$B$9,$A$1:$P$1,0))),DATE(VALUE(LEFT(INDEX($A518:$P518,MATCH(Settings!$B$9,$A$1:$P$1,0)),4)),VALUE(MID(INDEX($A518:$P518,MATCH(Settings!$B$9,$A$1:$P$1,0)),6,2)),VALUE(MID(INDEX($A518:$P518,MATCH(Settings!$B$9,$A$1:$P$1,0)),9,2))))),"")),IFERROR(IF(TRIM(INDEX($A518:$P518,MATCH(Settings!$B$9,$A$1:$P$1,0))&amp;"")="","",IF(ISNUMBER(INDEX($A518:$P518,MATCH(Settings!$B$9,$A$1:$P$1,0))),INT(INDEX($A518:$P518,MATCH(Settings!$B$9,$A$1:$P$1,0))),DATE(VALUE(LEFT(INDEX($A518:$P518,MATCH(Settings!$B$9,$A$1:$P$1,0)),4)),VALUE(MID(INDEX($A518:$P518,MATCH(Settings!$B$9,$A$1:$P$1,0)),6,2)),VALUE(MID(INDEX($A518:$P518,MATCH(Settings!$B$9,$A$1:$P$1,0)),9,2))))),""),IFERROR(INT(IFERROR(IF(ISNUMBER(INDEX($A518:$P518,MATCH(Settings!$B$8,$A$1:$P$1,0))),INDEX($A518:$P518,MATCH(Settings!$B$8,$A$1:$P$1,0)),DATE(VALUE(LEFT(IFERROR(TRIM(INDEX($A518:$P518,MATCH(Settings!$B$8,$A$1:$P$1,0))&amp;""),""),4)),VALUE(MID(IFERROR(TRIM(INDEX($A518:$P518,MATCH(Settings!$B$8,$A$1:$P$1,0))&amp;""),""),6,2)),VALUE(MID(IFERROR(TRIM(INDEX($A518:$P518,MATCH(Settings!$B$8,$A$1:$P$1,0))&amp;""),""),9,2)))+TIME(VALUE(MID(IFERROR(TRIM(INDEX($A518:$P518,MATCH(Settings!$B$8,$A$1:$P$1,0))&amp;""),""),12,2)),VALUE(MID(IFERROR(TRIM(INDEX($A518:$P518,MATCH(Settings!$B$8,$A$1:$P$1,0))&amp;""),""),15,2)),VALUE(MID(IFERROR(TRIM(INDEX($A518:$P518,MATCH(Settings!$B$8,$A$1:$P$1,0))&amp;""),""),18,2)))),"")),""))</f>
        <v/>
      </c>
      <c r="V518" s="22">
        <f>IF(ISNUMBER($U518),DATE(YEAR($U518),MONTH($U518),1),"")</f>
        <v/>
      </c>
      <c r="W518" s="23">
        <f>IF(IFERROR(TRIM(INDEX($A518:$P518,MATCH(Settings!$B$10,$A$1:$P$1,0))&amp;""),"")&lt;&gt;"",IFERROR(TRIM(INDEX($A518:$P518,MATCH(Settings!$B$10,$A$1:$P$1,0))&amp;""),""),IFERROR(TRIM(INDEX($A518:$P518,MATCH(Settings!$B$11,$A$1:$P$1,0))&amp;""),""))</f>
        <v/>
      </c>
      <c r="X518" s="23">
        <f>IFERROR(TRIM(INDEX($A518:$P518,MATCH(Settings!$B$11,$A$1:$P$1,0))&amp;""),"")</f>
        <v/>
      </c>
      <c r="Y518" s="23">
        <f>IFERROR(TRIM(INDEX($A518:$P518,MATCH(Settings!$B$12,$A$1:$P$1,0))&amp;""),"")</f>
        <v/>
      </c>
      <c r="Z518" s="23">
        <f>IFERROR(TRIM(INDEX($A518:$P518,MATCH(Settings!$B$15,$A$1:$P$1,0))&amp;""),"")</f>
        <v/>
      </c>
      <c r="AA518" s="24">
        <f>IFERROR(IF(TRIM(INDEX($A518:$P518,MATCH(Settings!$B$13,$A$1:$P$1,0))&amp;"")="","",VALUE(TRIM(INDEX($A518:$P518,MATCH(Settings!$B$13,$A$1:$P$1,0))&amp;""))),"")</f>
        <v/>
      </c>
      <c r="AB518" s="24">
        <f>IF(NOT(ISNUMBER($AA518)),"",IF(TRIM($R518&amp;"")="Yes",$AA518,0))</f>
        <v/>
      </c>
      <c r="AC518" s="25">
        <f>IF(OR(NOT(ISNUMBER($AB518)),NOT(ISNUMBER(Settings!$D$2))),"",$AB518*Settings!$D$2)</f>
        <v/>
      </c>
      <c r="AD518" s="23">
        <f>IF(AND($AE518="",IFERROR(TRIM(INDEX($A518:$P518,MATCH(Settings!$B$13,$A$1:$P$1,0))&amp;""),"")=""),"",IF((IF($AE518="","; no name or email","")&amp;IF(IFERROR(TRIM(INDEX($A518:$P518,MATCH(Settings!$B$13,$A$1:$P$1,0))&amp;""),"")="","; no hours",IF(NOT(ISNUMBER($AA518)),"; hours not a number",IF($AA518&lt;=0,"; hours zero or less",IF(AND(ISNUMBER(Settings!$D$3),$AA518&gt;Settings!$D$3),"; over "&amp;Settings!$D$3&amp;" hours",""))))&amp;IF(NOT(ISNUMBER($U518)),"; no date",IF($U518&gt;TODAY(),"; date in the future",""))&amp;IF(AND($AE518&lt;&gt;"",ISNUMBER($U518)),IF(COUNTIFS($AE$2:$AE$1001,$AE518,$U$2:$U$1001,$U518,$Y$2:$Y$1001,$Y518)&gt;1,"; possible duplicate",""),""))="","OK",MID(IF($AE518="","; no name or email","")&amp;IF(IFERROR(TRIM(INDEX($A518:$P518,MATCH(Settings!$B$13,$A$1:$P$1,0))&amp;""),"")="","; no hours",IF(NOT(ISNUMBER($AA518)),"; hours not a number",IF($AA518&lt;=0,"; hours zero or less",IF(AND(ISNUMBER(Settings!$D$3),$AA518&gt;Settings!$D$3),"; over "&amp;Settings!$D$3&amp;" hours",""))))&amp;IF(NOT(ISNUMBER($U518)),"; no date",IF($U518&gt;TODAY(),"; date in the future",""))&amp;IF(AND($AE518&lt;&gt;"",ISNUMBER($U518)),IF(COUNTIFS($AE$2:$AE$1001,$AE518,$U$2:$U$1001,$U518,$Y$2:$Y$1001,$Y518)&gt;1,"; possible duplicate",""),""),3,300)))</f>
        <v/>
      </c>
      <c r="AE518" s="26">
        <f>IF(IFERROR(TRIM(INDEX($A518:$P518,MATCH(Settings!$B$11,$A$1:$P$1,0))&amp;""),"")&lt;&gt;"",LOWER(IFERROR(TRIM(INDEX($A518:$P518,MATCH(Settings!$B$11,$A$1:$P$1,0))&amp;""),"")),LOWER(IFERROR(TRIM(INDEX($A518:$P518,MATCH(Settings!$B$10,$A$1:$P$1,0))&amp;""),"")))</f>
        <v/>
      </c>
      <c r="AF518" s="26">
        <f>IF($AE518="","",IF(COUNTIF($AE$2:$AE518,$AE518)=1,MAX($AF$1:$AF517)+1,""))</f>
        <v/>
      </c>
      <c r="AG518" s="26">
        <f>IF(OR($AE518="",NOT(ISNUMBER($V518))),"",IF(COUNTIFS($AE$2:$AE518,$AE518,$V$2:$V518,$V518)=1,1,0))</f>
        <v/>
      </c>
      <c r="AH518" s="26">
        <f>IF(ISNUMBER($U518),$U518,0)</f>
        <v/>
      </c>
    </row>
    <row r="519">
      <c r="R519" s="27" t="n"/>
      <c r="S519" s="27" t="n"/>
      <c r="U519" s="21">
        <f>IF(ISNUMBER(IFERROR(IF(TRIM(INDEX($A519:$P519,MATCH(Settings!$B$9,$A$1:$P$1,0))&amp;"")="","",IF(ISNUMBER(INDEX($A519:$P519,MATCH(Settings!$B$9,$A$1:$P$1,0))),INT(INDEX($A519:$P519,MATCH(Settings!$B$9,$A$1:$P$1,0))),DATE(VALUE(LEFT(INDEX($A519:$P519,MATCH(Settings!$B$9,$A$1:$P$1,0)),4)),VALUE(MID(INDEX($A519:$P519,MATCH(Settings!$B$9,$A$1:$P$1,0)),6,2)),VALUE(MID(INDEX($A519:$P519,MATCH(Settings!$B$9,$A$1:$P$1,0)),9,2))))),"")),IFERROR(IF(TRIM(INDEX($A519:$P519,MATCH(Settings!$B$9,$A$1:$P$1,0))&amp;"")="","",IF(ISNUMBER(INDEX($A519:$P519,MATCH(Settings!$B$9,$A$1:$P$1,0))),INT(INDEX($A519:$P519,MATCH(Settings!$B$9,$A$1:$P$1,0))),DATE(VALUE(LEFT(INDEX($A519:$P519,MATCH(Settings!$B$9,$A$1:$P$1,0)),4)),VALUE(MID(INDEX($A519:$P519,MATCH(Settings!$B$9,$A$1:$P$1,0)),6,2)),VALUE(MID(INDEX($A519:$P519,MATCH(Settings!$B$9,$A$1:$P$1,0)),9,2))))),""),IFERROR(INT(IFERROR(IF(ISNUMBER(INDEX($A519:$P519,MATCH(Settings!$B$8,$A$1:$P$1,0))),INDEX($A519:$P519,MATCH(Settings!$B$8,$A$1:$P$1,0)),DATE(VALUE(LEFT(IFERROR(TRIM(INDEX($A519:$P519,MATCH(Settings!$B$8,$A$1:$P$1,0))&amp;""),""),4)),VALUE(MID(IFERROR(TRIM(INDEX($A519:$P519,MATCH(Settings!$B$8,$A$1:$P$1,0))&amp;""),""),6,2)),VALUE(MID(IFERROR(TRIM(INDEX($A519:$P519,MATCH(Settings!$B$8,$A$1:$P$1,0))&amp;""),""),9,2)))+TIME(VALUE(MID(IFERROR(TRIM(INDEX($A519:$P519,MATCH(Settings!$B$8,$A$1:$P$1,0))&amp;""),""),12,2)),VALUE(MID(IFERROR(TRIM(INDEX($A519:$P519,MATCH(Settings!$B$8,$A$1:$P$1,0))&amp;""),""),15,2)),VALUE(MID(IFERROR(TRIM(INDEX($A519:$P519,MATCH(Settings!$B$8,$A$1:$P$1,0))&amp;""),""),18,2)))),"")),""))</f>
        <v/>
      </c>
      <c r="V519" s="22">
        <f>IF(ISNUMBER($U519),DATE(YEAR($U519),MONTH($U519),1),"")</f>
        <v/>
      </c>
      <c r="W519" s="23">
        <f>IF(IFERROR(TRIM(INDEX($A519:$P519,MATCH(Settings!$B$10,$A$1:$P$1,0))&amp;""),"")&lt;&gt;"",IFERROR(TRIM(INDEX($A519:$P519,MATCH(Settings!$B$10,$A$1:$P$1,0))&amp;""),""),IFERROR(TRIM(INDEX($A519:$P519,MATCH(Settings!$B$11,$A$1:$P$1,0))&amp;""),""))</f>
        <v/>
      </c>
      <c r="X519" s="23">
        <f>IFERROR(TRIM(INDEX($A519:$P519,MATCH(Settings!$B$11,$A$1:$P$1,0))&amp;""),"")</f>
        <v/>
      </c>
      <c r="Y519" s="23">
        <f>IFERROR(TRIM(INDEX($A519:$P519,MATCH(Settings!$B$12,$A$1:$P$1,0))&amp;""),"")</f>
        <v/>
      </c>
      <c r="Z519" s="23">
        <f>IFERROR(TRIM(INDEX($A519:$P519,MATCH(Settings!$B$15,$A$1:$P$1,0))&amp;""),"")</f>
        <v/>
      </c>
      <c r="AA519" s="24">
        <f>IFERROR(IF(TRIM(INDEX($A519:$P519,MATCH(Settings!$B$13,$A$1:$P$1,0))&amp;"")="","",VALUE(TRIM(INDEX($A519:$P519,MATCH(Settings!$B$13,$A$1:$P$1,0))&amp;""))),"")</f>
        <v/>
      </c>
      <c r="AB519" s="24">
        <f>IF(NOT(ISNUMBER($AA519)),"",IF(TRIM($R519&amp;"")="Yes",$AA519,0))</f>
        <v/>
      </c>
      <c r="AC519" s="25">
        <f>IF(OR(NOT(ISNUMBER($AB519)),NOT(ISNUMBER(Settings!$D$2))),"",$AB519*Settings!$D$2)</f>
        <v/>
      </c>
      <c r="AD519" s="23">
        <f>IF(AND($AE519="",IFERROR(TRIM(INDEX($A519:$P519,MATCH(Settings!$B$13,$A$1:$P$1,0))&amp;""),"")=""),"",IF((IF($AE519="","; no name or email","")&amp;IF(IFERROR(TRIM(INDEX($A519:$P519,MATCH(Settings!$B$13,$A$1:$P$1,0))&amp;""),"")="","; no hours",IF(NOT(ISNUMBER($AA519)),"; hours not a number",IF($AA519&lt;=0,"; hours zero or less",IF(AND(ISNUMBER(Settings!$D$3),$AA519&gt;Settings!$D$3),"; over "&amp;Settings!$D$3&amp;" hours",""))))&amp;IF(NOT(ISNUMBER($U519)),"; no date",IF($U519&gt;TODAY(),"; date in the future",""))&amp;IF(AND($AE519&lt;&gt;"",ISNUMBER($U519)),IF(COUNTIFS($AE$2:$AE$1001,$AE519,$U$2:$U$1001,$U519,$Y$2:$Y$1001,$Y519)&gt;1,"; possible duplicate",""),""))="","OK",MID(IF($AE519="","; no name or email","")&amp;IF(IFERROR(TRIM(INDEX($A519:$P519,MATCH(Settings!$B$13,$A$1:$P$1,0))&amp;""),"")="","; no hours",IF(NOT(ISNUMBER($AA519)),"; hours not a number",IF($AA519&lt;=0,"; hours zero or less",IF(AND(ISNUMBER(Settings!$D$3),$AA519&gt;Settings!$D$3),"; over "&amp;Settings!$D$3&amp;" hours",""))))&amp;IF(NOT(ISNUMBER($U519)),"; no date",IF($U519&gt;TODAY(),"; date in the future",""))&amp;IF(AND($AE519&lt;&gt;"",ISNUMBER($U519)),IF(COUNTIFS($AE$2:$AE$1001,$AE519,$U$2:$U$1001,$U519,$Y$2:$Y$1001,$Y519)&gt;1,"; possible duplicate",""),""),3,300)))</f>
        <v/>
      </c>
      <c r="AE519" s="26">
        <f>IF(IFERROR(TRIM(INDEX($A519:$P519,MATCH(Settings!$B$11,$A$1:$P$1,0))&amp;""),"")&lt;&gt;"",LOWER(IFERROR(TRIM(INDEX($A519:$P519,MATCH(Settings!$B$11,$A$1:$P$1,0))&amp;""),"")),LOWER(IFERROR(TRIM(INDEX($A519:$P519,MATCH(Settings!$B$10,$A$1:$P$1,0))&amp;""),"")))</f>
        <v/>
      </c>
      <c r="AF519" s="26">
        <f>IF($AE519="","",IF(COUNTIF($AE$2:$AE519,$AE519)=1,MAX($AF$1:$AF518)+1,""))</f>
        <v/>
      </c>
      <c r="AG519" s="26">
        <f>IF(OR($AE519="",NOT(ISNUMBER($V519))),"",IF(COUNTIFS($AE$2:$AE519,$AE519,$V$2:$V519,$V519)=1,1,0))</f>
        <v/>
      </c>
      <c r="AH519" s="26">
        <f>IF(ISNUMBER($U519),$U519,0)</f>
        <v/>
      </c>
    </row>
    <row r="520">
      <c r="R520" s="27" t="n"/>
      <c r="S520" s="27" t="n"/>
      <c r="U520" s="21">
        <f>IF(ISNUMBER(IFERROR(IF(TRIM(INDEX($A520:$P520,MATCH(Settings!$B$9,$A$1:$P$1,0))&amp;"")="","",IF(ISNUMBER(INDEX($A520:$P520,MATCH(Settings!$B$9,$A$1:$P$1,0))),INT(INDEX($A520:$P520,MATCH(Settings!$B$9,$A$1:$P$1,0))),DATE(VALUE(LEFT(INDEX($A520:$P520,MATCH(Settings!$B$9,$A$1:$P$1,0)),4)),VALUE(MID(INDEX($A520:$P520,MATCH(Settings!$B$9,$A$1:$P$1,0)),6,2)),VALUE(MID(INDEX($A520:$P520,MATCH(Settings!$B$9,$A$1:$P$1,0)),9,2))))),"")),IFERROR(IF(TRIM(INDEX($A520:$P520,MATCH(Settings!$B$9,$A$1:$P$1,0))&amp;"")="","",IF(ISNUMBER(INDEX($A520:$P520,MATCH(Settings!$B$9,$A$1:$P$1,0))),INT(INDEX($A520:$P520,MATCH(Settings!$B$9,$A$1:$P$1,0))),DATE(VALUE(LEFT(INDEX($A520:$P520,MATCH(Settings!$B$9,$A$1:$P$1,0)),4)),VALUE(MID(INDEX($A520:$P520,MATCH(Settings!$B$9,$A$1:$P$1,0)),6,2)),VALUE(MID(INDEX($A520:$P520,MATCH(Settings!$B$9,$A$1:$P$1,0)),9,2))))),""),IFERROR(INT(IFERROR(IF(ISNUMBER(INDEX($A520:$P520,MATCH(Settings!$B$8,$A$1:$P$1,0))),INDEX($A520:$P520,MATCH(Settings!$B$8,$A$1:$P$1,0)),DATE(VALUE(LEFT(IFERROR(TRIM(INDEX($A520:$P520,MATCH(Settings!$B$8,$A$1:$P$1,0))&amp;""),""),4)),VALUE(MID(IFERROR(TRIM(INDEX($A520:$P520,MATCH(Settings!$B$8,$A$1:$P$1,0))&amp;""),""),6,2)),VALUE(MID(IFERROR(TRIM(INDEX($A520:$P520,MATCH(Settings!$B$8,$A$1:$P$1,0))&amp;""),""),9,2)))+TIME(VALUE(MID(IFERROR(TRIM(INDEX($A520:$P520,MATCH(Settings!$B$8,$A$1:$P$1,0))&amp;""),""),12,2)),VALUE(MID(IFERROR(TRIM(INDEX($A520:$P520,MATCH(Settings!$B$8,$A$1:$P$1,0))&amp;""),""),15,2)),VALUE(MID(IFERROR(TRIM(INDEX($A520:$P520,MATCH(Settings!$B$8,$A$1:$P$1,0))&amp;""),""),18,2)))),"")),""))</f>
        <v/>
      </c>
      <c r="V520" s="22">
        <f>IF(ISNUMBER($U520),DATE(YEAR($U520),MONTH($U520),1),"")</f>
        <v/>
      </c>
      <c r="W520" s="23">
        <f>IF(IFERROR(TRIM(INDEX($A520:$P520,MATCH(Settings!$B$10,$A$1:$P$1,0))&amp;""),"")&lt;&gt;"",IFERROR(TRIM(INDEX($A520:$P520,MATCH(Settings!$B$10,$A$1:$P$1,0))&amp;""),""),IFERROR(TRIM(INDEX($A520:$P520,MATCH(Settings!$B$11,$A$1:$P$1,0))&amp;""),""))</f>
        <v/>
      </c>
      <c r="X520" s="23">
        <f>IFERROR(TRIM(INDEX($A520:$P520,MATCH(Settings!$B$11,$A$1:$P$1,0))&amp;""),"")</f>
        <v/>
      </c>
      <c r="Y520" s="23">
        <f>IFERROR(TRIM(INDEX($A520:$P520,MATCH(Settings!$B$12,$A$1:$P$1,0))&amp;""),"")</f>
        <v/>
      </c>
      <c r="Z520" s="23">
        <f>IFERROR(TRIM(INDEX($A520:$P520,MATCH(Settings!$B$15,$A$1:$P$1,0))&amp;""),"")</f>
        <v/>
      </c>
      <c r="AA520" s="24">
        <f>IFERROR(IF(TRIM(INDEX($A520:$P520,MATCH(Settings!$B$13,$A$1:$P$1,0))&amp;"")="","",VALUE(TRIM(INDEX($A520:$P520,MATCH(Settings!$B$13,$A$1:$P$1,0))&amp;""))),"")</f>
        <v/>
      </c>
      <c r="AB520" s="24">
        <f>IF(NOT(ISNUMBER($AA520)),"",IF(TRIM($R520&amp;"")="Yes",$AA520,0))</f>
        <v/>
      </c>
      <c r="AC520" s="25">
        <f>IF(OR(NOT(ISNUMBER($AB520)),NOT(ISNUMBER(Settings!$D$2))),"",$AB520*Settings!$D$2)</f>
        <v/>
      </c>
      <c r="AD520" s="23">
        <f>IF(AND($AE520="",IFERROR(TRIM(INDEX($A520:$P520,MATCH(Settings!$B$13,$A$1:$P$1,0))&amp;""),"")=""),"",IF((IF($AE520="","; no name or email","")&amp;IF(IFERROR(TRIM(INDEX($A520:$P520,MATCH(Settings!$B$13,$A$1:$P$1,0))&amp;""),"")="","; no hours",IF(NOT(ISNUMBER($AA520)),"; hours not a number",IF($AA520&lt;=0,"; hours zero or less",IF(AND(ISNUMBER(Settings!$D$3),$AA520&gt;Settings!$D$3),"; over "&amp;Settings!$D$3&amp;" hours",""))))&amp;IF(NOT(ISNUMBER($U520)),"; no date",IF($U520&gt;TODAY(),"; date in the future",""))&amp;IF(AND($AE520&lt;&gt;"",ISNUMBER($U520)),IF(COUNTIFS($AE$2:$AE$1001,$AE520,$U$2:$U$1001,$U520,$Y$2:$Y$1001,$Y520)&gt;1,"; possible duplicate",""),""))="","OK",MID(IF($AE520="","; no name or email","")&amp;IF(IFERROR(TRIM(INDEX($A520:$P520,MATCH(Settings!$B$13,$A$1:$P$1,0))&amp;""),"")="","; no hours",IF(NOT(ISNUMBER($AA520)),"; hours not a number",IF($AA520&lt;=0,"; hours zero or less",IF(AND(ISNUMBER(Settings!$D$3),$AA520&gt;Settings!$D$3),"; over "&amp;Settings!$D$3&amp;" hours",""))))&amp;IF(NOT(ISNUMBER($U520)),"; no date",IF($U520&gt;TODAY(),"; date in the future",""))&amp;IF(AND($AE520&lt;&gt;"",ISNUMBER($U520)),IF(COUNTIFS($AE$2:$AE$1001,$AE520,$U$2:$U$1001,$U520,$Y$2:$Y$1001,$Y520)&gt;1,"; possible duplicate",""),""),3,300)))</f>
        <v/>
      </c>
      <c r="AE520" s="26">
        <f>IF(IFERROR(TRIM(INDEX($A520:$P520,MATCH(Settings!$B$11,$A$1:$P$1,0))&amp;""),"")&lt;&gt;"",LOWER(IFERROR(TRIM(INDEX($A520:$P520,MATCH(Settings!$B$11,$A$1:$P$1,0))&amp;""),"")),LOWER(IFERROR(TRIM(INDEX($A520:$P520,MATCH(Settings!$B$10,$A$1:$P$1,0))&amp;""),"")))</f>
        <v/>
      </c>
      <c r="AF520" s="26">
        <f>IF($AE520="","",IF(COUNTIF($AE$2:$AE520,$AE520)=1,MAX($AF$1:$AF519)+1,""))</f>
        <v/>
      </c>
      <c r="AG520" s="26">
        <f>IF(OR($AE520="",NOT(ISNUMBER($V520))),"",IF(COUNTIFS($AE$2:$AE520,$AE520,$V$2:$V520,$V520)=1,1,0))</f>
        <v/>
      </c>
      <c r="AH520" s="26">
        <f>IF(ISNUMBER($U520),$U520,0)</f>
        <v/>
      </c>
    </row>
    <row r="521">
      <c r="R521" s="27" t="n"/>
      <c r="S521" s="27" t="n"/>
      <c r="U521" s="21">
        <f>IF(ISNUMBER(IFERROR(IF(TRIM(INDEX($A521:$P521,MATCH(Settings!$B$9,$A$1:$P$1,0))&amp;"")="","",IF(ISNUMBER(INDEX($A521:$P521,MATCH(Settings!$B$9,$A$1:$P$1,0))),INT(INDEX($A521:$P521,MATCH(Settings!$B$9,$A$1:$P$1,0))),DATE(VALUE(LEFT(INDEX($A521:$P521,MATCH(Settings!$B$9,$A$1:$P$1,0)),4)),VALUE(MID(INDEX($A521:$P521,MATCH(Settings!$B$9,$A$1:$P$1,0)),6,2)),VALUE(MID(INDEX($A521:$P521,MATCH(Settings!$B$9,$A$1:$P$1,0)),9,2))))),"")),IFERROR(IF(TRIM(INDEX($A521:$P521,MATCH(Settings!$B$9,$A$1:$P$1,0))&amp;"")="","",IF(ISNUMBER(INDEX($A521:$P521,MATCH(Settings!$B$9,$A$1:$P$1,0))),INT(INDEX($A521:$P521,MATCH(Settings!$B$9,$A$1:$P$1,0))),DATE(VALUE(LEFT(INDEX($A521:$P521,MATCH(Settings!$B$9,$A$1:$P$1,0)),4)),VALUE(MID(INDEX($A521:$P521,MATCH(Settings!$B$9,$A$1:$P$1,0)),6,2)),VALUE(MID(INDEX($A521:$P521,MATCH(Settings!$B$9,$A$1:$P$1,0)),9,2))))),""),IFERROR(INT(IFERROR(IF(ISNUMBER(INDEX($A521:$P521,MATCH(Settings!$B$8,$A$1:$P$1,0))),INDEX($A521:$P521,MATCH(Settings!$B$8,$A$1:$P$1,0)),DATE(VALUE(LEFT(IFERROR(TRIM(INDEX($A521:$P521,MATCH(Settings!$B$8,$A$1:$P$1,0))&amp;""),""),4)),VALUE(MID(IFERROR(TRIM(INDEX($A521:$P521,MATCH(Settings!$B$8,$A$1:$P$1,0))&amp;""),""),6,2)),VALUE(MID(IFERROR(TRIM(INDEX($A521:$P521,MATCH(Settings!$B$8,$A$1:$P$1,0))&amp;""),""),9,2)))+TIME(VALUE(MID(IFERROR(TRIM(INDEX($A521:$P521,MATCH(Settings!$B$8,$A$1:$P$1,0))&amp;""),""),12,2)),VALUE(MID(IFERROR(TRIM(INDEX($A521:$P521,MATCH(Settings!$B$8,$A$1:$P$1,0))&amp;""),""),15,2)),VALUE(MID(IFERROR(TRIM(INDEX($A521:$P521,MATCH(Settings!$B$8,$A$1:$P$1,0))&amp;""),""),18,2)))),"")),""))</f>
        <v/>
      </c>
      <c r="V521" s="22">
        <f>IF(ISNUMBER($U521),DATE(YEAR($U521),MONTH($U521),1),"")</f>
        <v/>
      </c>
      <c r="W521" s="23">
        <f>IF(IFERROR(TRIM(INDEX($A521:$P521,MATCH(Settings!$B$10,$A$1:$P$1,0))&amp;""),"")&lt;&gt;"",IFERROR(TRIM(INDEX($A521:$P521,MATCH(Settings!$B$10,$A$1:$P$1,0))&amp;""),""),IFERROR(TRIM(INDEX($A521:$P521,MATCH(Settings!$B$11,$A$1:$P$1,0))&amp;""),""))</f>
        <v/>
      </c>
      <c r="X521" s="23">
        <f>IFERROR(TRIM(INDEX($A521:$P521,MATCH(Settings!$B$11,$A$1:$P$1,0))&amp;""),"")</f>
        <v/>
      </c>
      <c r="Y521" s="23">
        <f>IFERROR(TRIM(INDEX($A521:$P521,MATCH(Settings!$B$12,$A$1:$P$1,0))&amp;""),"")</f>
        <v/>
      </c>
      <c r="Z521" s="23">
        <f>IFERROR(TRIM(INDEX($A521:$P521,MATCH(Settings!$B$15,$A$1:$P$1,0))&amp;""),"")</f>
        <v/>
      </c>
      <c r="AA521" s="24">
        <f>IFERROR(IF(TRIM(INDEX($A521:$P521,MATCH(Settings!$B$13,$A$1:$P$1,0))&amp;"")="","",VALUE(TRIM(INDEX($A521:$P521,MATCH(Settings!$B$13,$A$1:$P$1,0))&amp;""))),"")</f>
        <v/>
      </c>
      <c r="AB521" s="24">
        <f>IF(NOT(ISNUMBER($AA521)),"",IF(TRIM($R521&amp;"")="Yes",$AA521,0))</f>
        <v/>
      </c>
      <c r="AC521" s="25">
        <f>IF(OR(NOT(ISNUMBER($AB521)),NOT(ISNUMBER(Settings!$D$2))),"",$AB521*Settings!$D$2)</f>
        <v/>
      </c>
      <c r="AD521" s="23">
        <f>IF(AND($AE521="",IFERROR(TRIM(INDEX($A521:$P521,MATCH(Settings!$B$13,$A$1:$P$1,0))&amp;""),"")=""),"",IF((IF($AE521="","; no name or email","")&amp;IF(IFERROR(TRIM(INDEX($A521:$P521,MATCH(Settings!$B$13,$A$1:$P$1,0))&amp;""),"")="","; no hours",IF(NOT(ISNUMBER($AA521)),"; hours not a number",IF($AA521&lt;=0,"; hours zero or less",IF(AND(ISNUMBER(Settings!$D$3),$AA521&gt;Settings!$D$3),"; over "&amp;Settings!$D$3&amp;" hours",""))))&amp;IF(NOT(ISNUMBER($U521)),"; no date",IF($U521&gt;TODAY(),"; date in the future",""))&amp;IF(AND($AE521&lt;&gt;"",ISNUMBER($U521)),IF(COUNTIFS($AE$2:$AE$1001,$AE521,$U$2:$U$1001,$U521,$Y$2:$Y$1001,$Y521)&gt;1,"; possible duplicate",""),""))="","OK",MID(IF($AE521="","; no name or email","")&amp;IF(IFERROR(TRIM(INDEX($A521:$P521,MATCH(Settings!$B$13,$A$1:$P$1,0))&amp;""),"")="","; no hours",IF(NOT(ISNUMBER($AA521)),"; hours not a number",IF($AA521&lt;=0,"; hours zero or less",IF(AND(ISNUMBER(Settings!$D$3),$AA521&gt;Settings!$D$3),"; over "&amp;Settings!$D$3&amp;" hours",""))))&amp;IF(NOT(ISNUMBER($U521)),"; no date",IF($U521&gt;TODAY(),"; date in the future",""))&amp;IF(AND($AE521&lt;&gt;"",ISNUMBER($U521)),IF(COUNTIFS($AE$2:$AE$1001,$AE521,$U$2:$U$1001,$U521,$Y$2:$Y$1001,$Y521)&gt;1,"; possible duplicate",""),""),3,300)))</f>
        <v/>
      </c>
      <c r="AE521" s="26">
        <f>IF(IFERROR(TRIM(INDEX($A521:$P521,MATCH(Settings!$B$11,$A$1:$P$1,0))&amp;""),"")&lt;&gt;"",LOWER(IFERROR(TRIM(INDEX($A521:$P521,MATCH(Settings!$B$11,$A$1:$P$1,0))&amp;""),"")),LOWER(IFERROR(TRIM(INDEX($A521:$P521,MATCH(Settings!$B$10,$A$1:$P$1,0))&amp;""),"")))</f>
        <v/>
      </c>
      <c r="AF521" s="26">
        <f>IF($AE521="","",IF(COUNTIF($AE$2:$AE521,$AE521)=1,MAX($AF$1:$AF520)+1,""))</f>
        <v/>
      </c>
      <c r="AG521" s="26">
        <f>IF(OR($AE521="",NOT(ISNUMBER($V521))),"",IF(COUNTIFS($AE$2:$AE521,$AE521,$V$2:$V521,$V521)=1,1,0))</f>
        <v/>
      </c>
      <c r="AH521" s="26">
        <f>IF(ISNUMBER($U521),$U521,0)</f>
        <v/>
      </c>
    </row>
    <row r="522">
      <c r="R522" s="27" t="n"/>
      <c r="S522" s="27" t="n"/>
      <c r="U522" s="21">
        <f>IF(ISNUMBER(IFERROR(IF(TRIM(INDEX($A522:$P522,MATCH(Settings!$B$9,$A$1:$P$1,0))&amp;"")="","",IF(ISNUMBER(INDEX($A522:$P522,MATCH(Settings!$B$9,$A$1:$P$1,0))),INT(INDEX($A522:$P522,MATCH(Settings!$B$9,$A$1:$P$1,0))),DATE(VALUE(LEFT(INDEX($A522:$P522,MATCH(Settings!$B$9,$A$1:$P$1,0)),4)),VALUE(MID(INDEX($A522:$P522,MATCH(Settings!$B$9,$A$1:$P$1,0)),6,2)),VALUE(MID(INDEX($A522:$P522,MATCH(Settings!$B$9,$A$1:$P$1,0)),9,2))))),"")),IFERROR(IF(TRIM(INDEX($A522:$P522,MATCH(Settings!$B$9,$A$1:$P$1,0))&amp;"")="","",IF(ISNUMBER(INDEX($A522:$P522,MATCH(Settings!$B$9,$A$1:$P$1,0))),INT(INDEX($A522:$P522,MATCH(Settings!$B$9,$A$1:$P$1,0))),DATE(VALUE(LEFT(INDEX($A522:$P522,MATCH(Settings!$B$9,$A$1:$P$1,0)),4)),VALUE(MID(INDEX($A522:$P522,MATCH(Settings!$B$9,$A$1:$P$1,0)),6,2)),VALUE(MID(INDEX($A522:$P522,MATCH(Settings!$B$9,$A$1:$P$1,0)),9,2))))),""),IFERROR(INT(IFERROR(IF(ISNUMBER(INDEX($A522:$P522,MATCH(Settings!$B$8,$A$1:$P$1,0))),INDEX($A522:$P522,MATCH(Settings!$B$8,$A$1:$P$1,0)),DATE(VALUE(LEFT(IFERROR(TRIM(INDEX($A522:$P522,MATCH(Settings!$B$8,$A$1:$P$1,0))&amp;""),""),4)),VALUE(MID(IFERROR(TRIM(INDEX($A522:$P522,MATCH(Settings!$B$8,$A$1:$P$1,0))&amp;""),""),6,2)),VALUE(MID(IFERROR(TRIM(INDEX($A522:$P522,MATCH(Settings!$B$8,$A$1:$P$1,0))&amp;""),""),9,2)))+TIME(VALUE(MID(IFERROR(TRIM(INDEX($A522:$P522,MATCH(Settings!$B$8,$A$1:$P$1,0))&amp;""),""),12,2)),VALUE(MID(IFERROR(TRIM(INDEX($A522:$P522,MATCH(Settings!$B$8,$A$1:$P$1,0))&amp;""),""),15,2)),VALUE(MID(IFERROR(TRIM(INDEX($A522:$P522,MATCH(Settings!$B$8,$A$1:$P$1,0))&amp;""),""),18,2)))),"")),""))</f>
        <v/>
      </c>
      <c r="V522" s="22">
        <f>IF(ISNUMBER($U522),DATE(YEAR($U522),MONTH($U522),1),"")</f>
        <v/>
      </c>
      <c r="W522" s="23">
        <f>IF(IFERROR(TRIM(INDEX($A522:$P522,MATCH(Settings!$B$10,$A$1:$P$1,0))&amp;""),"")&lt;&gt;"",IFERROR(TRIM(INDEX($A522:$P522,MATCH(Settings!$B$10,$A$1:$P$1,0))&amp;""),""),IFERROR(TRIM(INDEX($A522:$P522,MATCH(Settings!$B$11,$A$1:$P$1,0))&amp;""),""))</f>
        <v/>
      </c>
      <c r="X522" s="23">
        <f>IFERROR(TRIM(INDEX($A522:$P522,MATCH(Settings!$B$11,$A$1:$P$1,0))&amp;""),"")</f>
        <v/>
      </c>
      <c r="Y522" s="23">
        <f>IFERROR(TRIM(INDEX($A522:$P522,MATCH(Settings!$B$12,$A$1:$P$1,0))&amp;""),"")</f>
        <v/>
      </c>
      <c r="Z522" s="23">
        <f>IFERROR(TRIM(INDEX($A522:$P522,MATCH(Settings!$B$15,$A$1:$P$1,0))&amp;""),"")</f>
        <v/>
      </c>
      <c r="AA522" s="24">
        <f>IFERROR(IF(TRIM(INDEX($A522:$P522,MATCH(Settings!$B$13,$A$1:$P$1,0))&amp;"")="","",VALUE(TRIM(INDEX($A522:$P522,MATCH(Settings!$B$13,$A$1:$P$1,0))&amp;""))),"")</f>
        <v/>
      </c>
      <c r="AB522" s="24">
        <f>IF(NOT(ISNUMBER($AA522)),"",IF(TRIM($R522&amp;"")="Yes",$AA522,0))</f>
        <v/>
      </c>
      <c r="AC522" s="25">
        <f>IF(OR(NOT(ISNUMBER($AB522)),NOT(ISNUMBER(Settings!$D$2))),"",$AB522*Settings!$D$2)</f>
        <v/>
      </c>
      <c r="AD522" s="23">
        <f>IF(AND($AE522="",IFERROR(TRIM(INDEX($A522:$P522,MATCH(Settings!$B$13,$A$1:$P$1,0))&amp;""),"")=""),"",IF((IF($AE522="","; no name or email","")&amp;IF(IFERROR(TRIM(INDEX($A522:$P522,MATCH(Settings!$B$13,$A$1:$P$1,0))&amp;""),"")="","; no hours",IF(NOT(ISNUMBER($AA522)),"; hours not a number",IF($AA522&lt;=0,"; hours zero or less",IF(AND(ISNUMBER(Settings!$D$3),$AA522&gt;Settings!$D$3),"; over "&amp;Settings!$D$3&amp;" hours",""))))&amp;IF(NOT(ISNUMBER($U522)),"; no date",IF($U522&gt;TODAY(),"; date in the future",""))&amp;IF(AND($AE522&lt;&gt;"",ISNUMBER($U522)),IF(COUNTIFS($AE$2:$AE$1001,$AE522,$U$2:$U$1001,$U522,$Y$2:$Y$1001,$Y522)&gt;1,"; possible duplicate",""),""))="","OK",MID(IF($AE522="","; no name or email","")&amp;IF(IFERROR(TRIM(INDEX($A522:$P522,MATCH(Settings!$B$13,$A$1:$P$1,0))&amp;""),"")="","; no hours",IF(NOT(ISNUMBER($AA522)),"; hours not a number",IF($AA522&lt;=0,"; hours zero or less",IF(AND(ISNUMBER(Settings!$D$3),$AA522&gt;Settings!$D$3),"; over "&amp;Settings!$D$3&amp;" hours",""))))&amp;IF(NOT(ISNUMBER($U522)),"; no date",IF($U522&gt;TODAY(),"; date in the future",""))&amp;IF(AND($AE522&lt;&gt;"",ISNUMBER($U522)),IF(COUNTIFS($AE$2:$AE$1001,$AE522,$U$2:$U$1001,$U522,$Y$2:$Y$1001,$Y522)&gt;1,"; possible duplicate",""),""),3,300)))</f>
        <v/>
      </c>
      <c r="AE522" s="26">
        <f>IF(IFERROR(TRIM(INDEX($A522:$P522,MATCH(Settings!$B$11,$A$1:$P$1,0))&amp;""),"")&lt;&gt;"",LOWER(IFERROR(TRIM(INDEX($A522:$P522,MATCH(Settings!$B$11,$A$1:$P$1,0))&amp;""),"")),LOWER(IFERROR(TRIM(INDEX($A522:$P522,MATCH(Settings!$B$10,$A$1:$P$1,0))&amp;""),"")))</f>
        <v/>
      </c>
      <c r="AF522" s="26">
        <f>IF($AE522="","",IF(COUNTIF($AE$2:$AE522,$AE522)=1,MAX($AF$1:$AF521)+1,""))</f>
        <v/>
      </c>
      <c r="AG522" s="26">
        <f>IF(OR($AE522="",NOT(ISNUMBER($V522))),"",IF(COUNTIFS($AE$2:$AE522,$AE522,$V$2:$V522,$V522)=1,1,0))</f>
        <v/>
      </c>
      <c r="AH522" s="26">
        <f>IF(ISNUMBER($U522),$U522,0)</f>
        <v/>
      </c>
    </row>
    <row r="523">
      <c r="R523" s="27" t="n"/>
      <c r="S523" s="27" t="n"/>
      <c r="U523" s="21">
        <f>IF(ISNUMBER(IFERROR(IF(TRIM(INDEX($A523:$P523,MATCH(Settings!$B$9,$A$1:$P$1,0))&amp;"")="","",IF(ISNUMBER(INDEX($A523:$P523,MATCH(Settings!$B$9,$A$1:$P$1,0))),INT(INDEX($A523:$P523,MATCH(Settings!$B$9,$A$1:$P$1,0))),DATE(VALUE(LEFT(INDEX($A523:$P523,MATCH(Settings!$B$9,$A$1:$P$1,0)),4)),VALUE(MID(INDEX($A523:$P523,MATCH(Settings!$B$9,$A$1:$P$1,0)),6,2)),VALUE(MID(INDEX($A523:$P523,MATCH(Settings!$B$9,$A$1:$P$1,0)),9,2))))),"")),IFERROR(IF(TRIM(INDEX($A523:$P523,MATCH(Settings!$B$9,$A$1:$P$1,0))&amp;"")="","",IF(ISNUMBER(INDEX($A523:$P523,MATCH(Settings!$B$9,$A$1:$P$1,0))),INT(INDEX($A523:$P523,MATCH(Settings!$B$9,$A$1:$P$1,0))),DATE(VALUE(LEFT(INDEX($A523:$P523,MATCH(Settings!$B$9,$A$1:$P$1,0)),4)),VALUE(MID(INDEX($A523:$P523,MATCH(Settings!$B$9,$A$1:$P$1,0)),6,2)),VALUE(MID(INDEX($A523:$P523,MATCH(Settings!$B$9,$A$1:$P$1,0)),9,2))))),""),IFERROR(INT(IFERROR(IF(ISNUMBER(INDEX($A523:$P523,MATCH(Settings!$B$8,$A$1:$P$1,0))),INDEX($A523:$P523,MATCH(Settings!$B$8,$A$1:$P$1,0)),DATE(VALUE(LEFT(IFERROR(TRIM(INDEX($A523:$P523,MATCH(Settings!$B$8,$A$1:$P$1,0))&amp;""),""),4)),VALUE(MID(IFERROR(TRIM(INDEX($A523:$P523,MATCH(Settings!$B$8,$A$1:$P$1,0))&amp;""),""),6,2)),VALUE(MID(IFERROR(TRIM(INDEX($A523:$P523,MATCH(Settings!$B$8,$A$1:$P$1,0))&amp;""),""),9,2)))+TIME(VALUE(MID(IFERROR(TRIM(INDEX($A523:$P523,MATCH(Settings!$B$8,$A$1:$P$1,0))&amp;""),""),12,2)),VALUE(MID(IFERROR(TRIM(INDEX($A523:$P523,MATCH(Settings!$B$8,$A$1:$P$1,0))&amp;""),""),15,2)),VALUE(MID(IFERROR(TRIM(INDEX($A523:$P523,MATCH(Settings!$B$8,$A$1:$P$1,0))&amp;""),""),18,2)))),"")),""))</f>
        <v/>
      </c>
      <c r="V523" s="22">
        <f>IF(ISNUMBER($U523),DATE(YEAR($U523),MONTH($U523),1),"")</f>
        <v/>
      </c>
      <c r="W523" s="23">
        <f>IF(IFERROR(TRIM(INDEX($A523:$P523,MATCH(Settings!$B$10,$A$1:$P$1,0))&amp;""),"")&lt;&gt;"",IFERROR(TRIM(INDEX($A523:$P523,MATCH(Settings!$B$10,$A$1:$P$1,0))&amp;""),""),IFERROR(TRIM(INDEX($A523:$P523,MATCH(Settings!$B$11,$A$1:$P$1,0))&amp;""),""))</f>
        <v/>
      </c>
      <c r="X523" s="23">
        <f>IFERROR(TRIM(INDEX($A523:$P523,MATCH(Settings!$B$11,$A$1:$P$1,0))&amp;""),"")</f>
        <v/>
      </c>
      <c r="Y523" s="23">
        <f>IFERROR(TRIM(INDEX($A523:$P523,MATCH(Settings!$B$12,$A$1:$P$1,0))&amp;""),"")</f>
        <v/>
      </c>
      <c r="Z523" s="23">
        <f>IFERROR(TRIM(INDEX($A523:$P523,MATCH(Settings!$B$15,$A$1:$P$1,0))&amp;""),"")</f>
        <v/>
      </c>
      <c r="AA523" s="24">
        <f>IFERROR(IF(TRIM(INDEX($A523:$P523,MATCH(Settings!$B$13,$A$1:$P$1,0))&amp;"")="","",VALUE(TRIM(INDEX($A523:$P523,MATCH(Settings!$B$13,$A$1:$P$1,0))&amp;""))),"")</f>
        <v/>
      </c>
      <c r="AB523" s="24">
        <f>IF(NOT(ISNUMBER($AA523)),"",IF(TRIM($R523&amp;"")="Yes",$AA523,0))</f>
        <v/>
      </c>
      <c r="AC523" s="25">
        <f>IF(OR(NOT(ISNUMBER($AB523)),NOT(ISNUMBER(Settings!$D$2))),"",$AB523*Settings!$D$2)</f>
        <v/>
      </c>
      <c r="AD523" s="23">
        <f>IF(AND($AE523="",IFERROR(TRIM(INDEX($A523:$P523,MATCH(Settings!$B$13,$A$1:$P$1,0))&amp;""),"")=""),"",IF((IF($AE523="","; no name or email","")&amp;IF(IFERROR(TRIM(INDEX($A523:$P523,MATCH(Settings!$B$13,$A$1:$P$1,0))&amp;""),"")="","; no hours",IF(NOT(ISNUMBER($AA523)),"; hours not a number",IF($AA523&lt;=0,"; hours zero or less",IF(AND(ISNUMBER(Settings!$D$3),$AA523&gt;Settings!$D$3),"; over "&amp;Settings!$D$3&amp;" hours",""))))&amp;IF(NOT(ISNUMBER($U523)),"; no date",IF($U523&gt;TODAY(),"; date in the future",""))&amp;IF(AND($AE523&lt;&gt;"",ISNUMBER($U523)),IF(COUNTIFS($AE$2:$AE$1001,$AE523,$U$2:$U$1001,$U523,$Y$2:$Y$1001,$Y523)&gt;1,"; possible duplicate",""),""))="","OK",MID(IF($AE523="","; no name or email","")&amp;IF(IFERROR(TRIM(INDEX($A523:$P523,MATCH(Settings!$B$13,$A$1:$P$1,0))&amp;""),"")="","; no hours",IF(NOT(ISNUMBER($AA523)),"; hours not a number",IF($AA523&lt;=0,"; hours zero or less",IF(AND(ISNUMBER(Settings!$D$3),$AA523&gt;Settings!$D$3),"; over "&amp;Settings!$D$3&amp;" hours",""))))&amp;IF(NOT(ISNUMBER($U523)),"; no date",IF($U523&gt;TODAY(),"; date in the future",""))&amp;IF(AND($AE523&lt;&gt;"",ISNUMBER($U523)),IF(COUNTIFS($AE$2:$AE$1001,$AE523,$U$2:$U$1001,$U523,$Y$2:$Y$1001,$Y523)&gt;1,"; possible duplicate",""),""),3,300)))</f>
        <v/>
      </c>
      <c r="AE523" s="26">
        <f>IF(IFERROR(TRIM(INDEX($A523:$P523,MATCH(Settings!$B$11,$A$1:$P$1,0))&amp;""),"")&lt;&gt;"",LOWER(IFERROR(TRIM(INDEX($A523:$P523,MATCH(Settings!$B$11,$A$1:$P$1,0))&amp;""),"")),LOWER(IFERROR(TRIM(INDEX($A523:$P523,MATCH(Settings!$B$10,$A$1:$P$1,0))&amp;""),"")))</f>
        <v/>
      </c>
      <c r="AF523" s="26">
        <f>IF($AE523="","",IF(COUNTIF($AE$2:$AE523,$AE523)=1,MAX($AF$1:$AF522)+1,""))</f>
        <v/>
      </c>
      <c r="AG523" s="26">
        <f>IF(OR($AE523="",NOT(ISNUMBER($V523))),"",IF(COUNTIFS($AE$2:$AE523,$AE523,$V$2:$V523,$V523)=1,1,0))</f>
        <v/>
      </c>
      <c r="AH523" s="26">
        <f>IF(ISNUMBER($U523),$U523,0)</f>
        <v/>
      </c>
    </row>
    <row r="524">
      <c r="R524" s="27" t="n"/>
      <c r="S524" s="27" t="n"/>
      <c r="U524" s="21">
        <f>IF(ISNUMBER(IFERROR(IF(TRIM(INDEX($A524:$P524,MATCH(Settings!$B$9,$A$1:$P$1,0))&amp;"")="","",IF(ISNUMBER(INDEX($A524:$P524,MATCH(Settings!$B$9,$A$1:$P$1,0))),INT(INDEX($A524:$P524,MATCH(Settings!$B$9,$A$1:$P$1,0))),DATE(VALUE(LEFT(INDEX($A524:$P524,MATCH(Settings!$B$9,$A$1:$P$1,0)),4)),VALUE(MID(INDEX($A524:$P524,MATCH(Settings!$B$9,$A$1:$P$1,0)),6,2)),VALUE(MID(INDEX($A524:$P524,MATCH(Settings!$B$9,$A$1:$P$1,0)),9,2))))),"")),IFERROR(IF(TRIM(INDEX($A524:$P524,MATCH(Settings!$B$9,$A$1:$P$1,0))&amp;"")="","",IF(ISNUMBER(INDEX($A524:$P524,MATCH(Settings!$B$9,$A$1:$P$1,0))),INT(INDEX($A524:$P524,MATCH(Settings!$B$9,$A$1:$P$1,0))),DATE(VALUE(LEFT(INDEX($A524:$P524,MATCH(Settings!$B$9,$A$1:$P$1,0)),4)),VALUE(MID(INDEX($A524:$P524,MATCH(Settings!$B$9,$A$1:$P$1,0)),6,2)),VALUE(MID(INDEX($A524:$P524,MATCH(Settings!$B$9,$A$1:$P$1,0)),9,2))))),""),IFERROR(INT(IFERROR(IF(ISNUMBER(INDEX($A524:$P524,MATCH(Settings!$B$8,$A$1:$P$1,0))),INDEX($A524:$P524,MATCH(Settings!$B$8,$A$1:$P$1,0)),DATE(VALUE(LEFT(IFERROR(TRIM(INDEX($A524:$P524,MATCH(Settings!$B$8,$A$1:$P$1,0))&amp;""),""),4)),VALUE(MID(IFERROR(TRIM(INDEX($A524:$P524,MATCH(Settings!$B$8,$A$1:$P$1,0))&amp;""),""),6,2)),VALUE(MID(IFERROR(TRIM(INDEX($A524:$P524,MATCH(Settings!$B$8,$A$1:$P$1,0))&amp;""),""),9,2)))+TIME(VALUE(MID(IFERROR(TRIM(INDEX($A524:$P524,MATCH(Settings!$B$8,$A$1:$P$1,0))&amp;""),""),12,2)),VALUE(MID(IFERROR(TRIM(INDEX($A524:$P524,MATCH(Settings!$B$8,$A$1:$P$1,0))&amp;""),""),15,2)),VALUE(MID(IFERROR(TRIM(INDEX($A524:$P524,MATCH(Settings!$B$8,$A$1:$P$1,0))&amp;""),""),18,2)))),"")),""))</f>
        <v/>
      </c>
      <c r="V524" s="22">
        <f>IF(ISNUMBER($U524),DATE(YEAR($U524),MONTH($U524),1),"")</f>
        <v/>
      </c>
      <c r="W524" s="23">
        <f>IF(IFERROR(TRIM(INDEX($A524:$P524,MATCH(Settings!$B$10,$A$1:$P$1,0))&amp;""),"")&lt;&gt;"",IFERROR(TRIM(INDEX($A524:$P524,MATCH(Settings!$B$10,$A$1:$P$1,0))&amp;""),""),IFERROR(TRIM(INDEX($A524:$P524,MATCH(Settings!$B$11,$A$1:$P$1,0))&amp;""),""))</f>
        <v/>
      </c>
      <c r="X524" s="23">
        <f>IFERROR(TRIM(INDEX($A524:$P524,MATCH(Settings!$B$11,$A$1:$P$1,0))&amp;""),"")</f>
        <v/>
      </c>
      <c r="Y524" s="23">
        <f>IFERROR(TRIM(INDEX($A524:$P524,MATCH(Settings!$B$12,$A$1:$P$1,0))&amp;""),"")</f>
        <v/>
      </c>
      <c r="Z524" s="23">
        <f>IFERROR(TRIM(INDEX($A524:$P524,MATCH(Settings!$B$15,$A$1:$P$1,0))&amp;""),"")</f>
        <v/>
      </c>
      <c r="AA524" s="24">
        <f>IFERROR(IF(TRIM(INDEX($A524:$P524,MATCH(Settings!$B$13,$A$1:$P$1,0))&amp;"")="","",VALUE(TRIM(INDEX($A524:$P524,MATCH(Settings!$B$13,$A$1:$P$1,0))&amp;""))),"")</f>
        <v/>
      </c>
      <c r="AB524" s="24">
        <f>IF(NOT(ISNUMBER($AA524)),"",IF(TRIM($R524&amp;"")="Yes",$AA524,0))</f>
        <v/>
      </c>
      <c r="AC524" s="25">
        <f>IF(OR(NOT(ISNUMBER($AB524)),NOT(ISNUMBER(Settings!$D$2))),"",$AB524*Settings!$D$2)</f>
        <v/>
      </c>
      <c r="AD524" s="23">
        <f>IF(AND($AE524="",IFERROR(TRIM(INDEX($A524:$P524,MATCH(Settings!$B$13,$A$1:$P$1,0))&amp;""),"")=""),"",IF((IF($AE524="","; no name or email","")&amp;IF(IFERROR(TRIM(INDEX($A524:$P524,MATCH(Settings!$B$13,$A$1:$P$1,0))&amp;""),"")="","; no hours",IF(NOT(ISNUMBER($AA524)),"; hours not a number",IF($AA524&lt;=0,"; hours zero or less",IF(AND(ISNUMBER(Settings!$D$3),$AA524&gt;Settings!$D$3),"; over "&amp;Settings!$D$3&amp;" hours",""))))&amp;IF(NOT(ISNUMBER($U524)),"; no date",IF($U524&gt;TODAY(),"; date in the future",""))&amp;IF(AND($AE524&lt;&gt;"",ISNUMBER($U524)),IF(COUNTIFS($AE$2:$AE$1001,$AE524,$U$2:$U$1001,$U524,$Y$2:$Y$1001,$Y524)&gt;1,"; possible duplicate",""),""))="","OK",MID(IF($AE524="","; no name or email","")&amp;IF(IFERROR(TRIM(INDEX($A524:$P524,MATCH(Settings!$B$13,$A$1:$P$1,0))&amp;""),"")="","; no hours",IF(NOT(ISNUMBER($AA524)),"; hours not a number",IF($AA524&lt;=0,"; hours zero or less",IF(AND(ISNUMBER(Settings!$D$3),$AA524&gt;Settings!$D$3),"; over "&amp;Settings!$D$3&amp;" hours",""))))&amp;IF(NOT(ISNUMBER($U524)),"; no date",IF($U524&gt;TODAY(),"; date in the future",""))&amp;IF(AND($AE524&lt;&gt;"",ISNUMBER($U524)),IF(COUNTIFS($AE$2:$AE$1001,$AE524,$U$2:$U$1001,$U524,$Y$2:$Y$1001,$Y524)&gt;1,"; possible duplicate",""),""),3,300)))</f>
        <v/>
      </c>
      <c r="AE524" s="26">
        <f>IF(IFERROR(TRIM(INDEX($A524:$P524,MATCH(Settings!$B$11,$A$1:$P$1,0))&amp;""),"")&lt;&gt;"",LOWER(IFERROR(TRIM(INDEX($A524:$P524,MATCH(Settings!$B$11,$A$1:$P$1,0))&amp;""),"")),LOWER(IFERROR(TRIM(INDEX($A524:$P524,MATCH(Settings!$B$10,$A$1:$P$1,0))&amp;""),"")))</f>
        <v/>
      </c>
      <c r="AF524" s="26">
        <f>IF($AE524="","",IF(COUNTIF($AE$2:$AE524,$AE524)=1,MAX($AF$1:$AF523)+1,""))</f>
        <v/>
      </c>
      <c r="AG524" s="26">
        <f>IF(OR($AE524="",NOT(ISNUMBER($V524))),"",IF(COUNTIFS($AE$2:$AE524,$AE524,$V$2:$V524,$V524)=1,1,0))</f>
        <v/>
      </c>
      <c r="AH524" s="26">
        <f>IF(ISNUMBER($U524),$U524,0)</f>
        <v/>
      </c>
    </row>
    <row r="525">
      <c r="R525" s="27" t="n"/>
      <c r="S525" s="27" t="n"/>
      <c r="U525" s="21">
        <f>IF(ISNUMBER(IFERROR(IF(TRIM(INDEX($A525:$P525,MATCH(Settings!$B$9,$A$1:$P$1,0))&amp;"")="","",IF(ISNUMBER(INDEX($A525:$P525,MATCH(Settings!$B$9,$A$1:$P$1,0))),INT(INDEX($A525:$P525,MATCH(Settings!$B$9,$A$1:$P$1,0))),DATE(VALUE(LEFT(INDEX($A525:$P525,MATCH(Settings!$B$9,$A$1:$P$1,0)),4)),VALUE(MID(INDEX($A525:$P525,MATCH(Settings!$B$9,$A$1:$P$1,0)),6,2)),VALUE(MID(INDEX($A525:$P525,MATCH(Settings!$B$9,$A$1:$P$1,0)),9,2))))),"")),IFERROR(IF(TRIM(INDEX($A525:$P525,MATCH(Settings!$B$9,$A$1:$P$1,0))&amp;"")="","",IF(ISNUMBER(INDEX($A525:$P525,MATCH(Settings!$B$9,$A$1:$P$1,0))),INT(INDEX($A525:$P525,MATCH(Settings!$B$9,$A$1:$P$1,0))),DATE(VALUE(LEFT(INDEX($A525:$P525,MATCH(Settings!$B$9,$A$1:$P$1,0)),4)),VALUE(MID(INDEX($A525:$P525,MATCH(Settings!$B$9,$A$1:$P$1,0)),6,2)),VALUE(MID(INDEX($A525:$P525,MATCH(Settings!$B$9,$A$1:$P$1,0)),9,2))))),""),IFERROR(INT(IFERROR(IF(ISNUMBER(INDEX($A525:$P525,MATCH(Settings!$B$8,$A$1:$P$1,0))),INDEX($A525:$P525,MATCH(Settings!$B$8,$A$1:$P$1,0)),DATE(VALUE(LEFT(IFERROR(TRIM(INDEX($A525:$P525,MATCH(Settings!$B$8,$A$1:$P$1,0))&amp;""),""),4)),VALUE(MID(IFERROR(TRIM(INDEX($A525:$P525,MATCH(Settings!$B$8,$A$1:$P$1,0))&amp;""),""),6,2)),VALUE(MID(IFERROR(TRIM(INDEX($A525:$P525,MATCH(Settings!$B$8,$A$1:$P$1,0))&amp;""),""),9,2)))+TIME(VALUE(MID(IFERROR(TRIM(INDEX($A525:$P525,MATCH(Settings!$B$8,$A$1:$P$1,0))&amp;""),""),12,2)),VALUE(MID(IFERROR(TRIM(INDEX($A525:$P525,MATCH(Settings!$B$8,$A$1:$P$1,0))&amp;""),""),15,2)),VALUE(MID(IFERROR(TRIM(INDEX($A525:$P525,MATCH(Settings!$B$8,$A$1:$P$1,0))&amp;""),""),18,2)))),"")),""))</f>
        <v/>
      </c>
      <c r="V525" s="22">
        <f>IF(ISNUMBER($U525),DATE(YEAR($U525),MONTH($U525),1),"")</f>
        <v/>
      </c>
      <c r="W525" s="23">
        <f>IF(IFERROR(TRIM(INDEX($A525:$P525,MATCH(Settings!$B$10,$A$1:$P$1,0))&amp;""),"")&lt;&gt;"",IFERROR(TRIM(INDEX($A525:$P525,MATCH(Settings!$B$10,$A$1:$P$1,0))&amp;""),""),IFERROR(TRIM(INDEX($A525:$P525,MATCH(Settings!$B$11,$A$1:$P$1,0))&amp;""),""))</f>
        <v/>
      </c>
      <c r="X525" s="23">
        <f>IFERROR(TRIM(INDEX($A525:$P525,MATCH(Settings!$B$11,$A$1:$P$1,0))&amp;""),"")</f>
        <v/>
      </c>
      <c r="Y525" s="23">
        <f>IFERROR(TRIM(INDEX($A525:$P525,MATCH(Settings!$B$12,$A$1:$P$1,0))&amp;""),"")</f>
        <v/>
      </c>
      <c r="Z525" s="23">
        <f>IFERROR(TRIM(INDEX($A525:$P525,MATCH(Settings!$B$15,$A$1:$P$1,0))&amp;""),"")</f>
        <v/>
      </c>
      <c r="AA525" s="24">
        <f>IFERROR(IF(TRIM(INDEX($A525:$P525,MATCH(Settings!$B$13,$A$1:$P$1,0))&amp;"")="","",VALUE(TRIM(INDEX($A525:$P525,MATCH(Settings!$B$13,$A$1:$P$1,0))&amp;""))),"")</f>
        <v/>
      </c>
      <c r="AB525" s="24">
        <f>IF(NOT(ISNUMBER($AA525)),"",IF(TRIM($R525&amp;"")="Yes",$AA525,0))</f>
        <v/>
      </c>
      <c r="AC525" s="25">
        <f>IF(OR(NOT(ISNUMBER($AB525)),NOT(ISNUMBER(Settings!$D$2))),"",$AB525*Settings!$D$2)</f>
        <v/>
      </c>
      <c r="AD525" s="23">
        <f>IF(AND($AE525="",IFERROR(TRIM(INDEX($A525:$P525,MATCH(Settings!$B$13,$A$1:$P$1,0))&amp;""),"")=""),"",IF((IF($AE525="","; no name or email","")&amp;IF(IFERROR(TRIM(INDEX($A525:$P525,MATCH(Settings!$B$13,$A$1:$P$1,0))&amp;""),"")="","; no hours",IF(NOT(ISNUMBER($AA525)),"; hours not a number",IF($AA525&lt;=0,"; hours zero or less",IF(AND(ISNUMBER(Settings!$D$3),$AA525&gt;Settings!$D$3),"; over "&amp;Settings!$D$3&amp;" hours",""))))&amp;IF(NOT(ISNUMBER($U525)),"; no date",IF($U525&gt;TODAY(),"; date in the future",""))&amp;IF(AND($AE525&lt;&gt;"",ISNUMBER($U525)),IF(COUNTIFS($AE$2:$AE$1001,$AE525,$U$2:$U$1001,$U525,$Y$2:$Y$1001,$Y525)&gt;1,"; possible duplicate",""),""))="","OK",MID(IF($AE525="","; no name or email","")&amp;IF(IFERROR(TRIM(INDEX($A525:$P525,MATCH(Settings!$B$13,$A$1:$P$1,0))&amp;""),"")="","; no hours",IF(NOT(ISNUMBER($AA525)),"; hours not a number",IF($AA525&lt;=0,"; hours zero or less",IF(AND(ISNUMBER(Settings!$D$3),$AA525&gt;Settings!$D$3),"; over "&amp;Settings!$D$3&amp;" hours",""))))&amp;IF(NOT(ISNUMBER($U525)),"; no date",IF($U525&gt;TODAY(),"; date in the future",""))&amp;IF(AND($AE525&lt;&gt;"",ISNUMBER($U525)),IF(COUNTIFS($AE$2:$AE$1001,$AE525,$U$2:$U$1001,$U525,$Y$2:$Y$1001,$Y525)&gt;1,"; possible duplicate",""),""),3,300)))</f>
        <v/>
      </c>
      <c r="AE525" s="26">
        <f>IF(IFERROR(TRIM(INDEX($A525:$P525,MATCH(Settings!$B$11,$A$1:$P$1,0))&amp;""),"")&lt;&gt;"",LOWER(IFERROR(TRIM(INDEX($A525:$P525,MATCH(Settings!$B$11,$A$1:$P$1,0))&amp;""),"")),LOWER(IFERROR(TRIM(INDEX($A525:$P525,MATCH(Settings!$B$10,$A$1:$P$1,0))&amp;""),"")))</f>
        <v/>
      </c>
      <c r="AF525" s="26">
        <f>IF($AE525="","",IF(COUNTIF($AE$2:$AE525,$AE525)=1,MAX($AF$1:$AF524)+1,""))</f>
        <v/>
      </c>
      <c r="AG525" s="26">
        <f>IF(OR($AE525="",NOT(ISNUMBER($V525))),"",IF(COUNTIFS($AE$2:$AE525,$AE525,$V$2:$V525,$V525)=1,1,0))</f>
        <v/>
      </c>
      <c r="AH525" s="26">
        <f>IF(ISNUMBER($U525),$U525,0)</f>
        <v/>
      </c>
    </row>
    <row r="526">
      <c r="R526" s="27" t="n"/>
      <c r="S526" s="27" t="n"/>
      <c r="U526" s="21">
        <f>IF(ISNUMBER(IFERROR(IF(TRIM(INDEX($A526:$P526,MATCH(Settings!$B$9,$A$1:$P$1,0))&amp;"")="","",IF(ISNUMBER(INDEX($A526:$P526,MATCH(Settings!$B$9,$A$1:$P$1,0))),INT(INDEX($A526:$P526,MATCH(Settings!$B$9,$A$1:$P$1,0))),DATE(VALUE(LEFT(INDEX($A526:$P526,MATCH(Settings!$B$9,$A$1:$P$1,0)),4)),VALUE(MID(INDEX($A526:$P526,MATCH(Settings!$B$9,$A$1:$P$1,0)),6,2)),VALUE(MID(INDEX($A526:$P526,MATCH(Settings!$B$9,$A$1:$P$1,0)),9,2))))),"")),IFERROR(IF(TRIM(INDEX($A526:$P526,MATCH(Settings!$B$9,$A$1:$P$1,0))&amp;"")="","",IF(ISNUMBER(INDEX($A526:$P526,MATCH(Settings!$B$9,$A$1:$P$1,0))),INT(INDEX($A526:$P526,MATCH(Settings!$B$9,$A$1:$P$1,0))),DATE(VALUE(LEFT(INDEX($A526:$P526,MATCH(Settings!$B$9,$A$1:$P$1,0)),4)),VALUE(MID(INDEX($A526:$P526,MATCH(Settings!$B$9,$A$1:$P$1,0)),6,2)),VALUE(MID(INDEX($A526:$P526,MATCH(Settings!$B$9,$A$1:$P$1,0)),9,2))))),""),IFERROR(INT(IFERROR(IF(ISNUMBER(INDEX($A526:$P526,MATCH(Settings!$B$8,$A$1:$P$1,0))),INDEX($A526:$P526,MATCH(Settings!$B$8,$A$1:$P$1,0)),DATE(VALUE(LEFT(IFERROR(TRIM(INDEX($A526:$P526,MATCH(Settings!$B$8,$A$1:$P$1,0))&amp;""),""),4)),VALUE(MID(IFERROR(TRIM(INDEX($A526:$P526,MATCH(Settings!$B$8,$A$1:$P$1,0))&amp;""),""),6,2)),VALUE(MID(IFERROR(TRIM(INDEX($A526:$P526,MATCH(Settings!$B$8,$A$1:$P$1,0))&amp;""),""),9,2)))+TIME(VALUE(MID(IFERROR(TRIM(INDEX($A526:$P526,MATCH(Settings!$B$8,$A$1:$P$1,0))&amp;""),""),12,2)),VALUE(MID(IFERROR(TRIM(INDEX($A526:$P526,MATCH(Settings!$B$8,$A$1:$P$1,0))&amp;""),""),15,2)),VALUE(MID(IFERROR(TRIM(INDEX($A526:$P526,MATCH(Settings!$B$8,$A$1:$P$1,0))&amp;""),""),18,2)))),"")),""))</f>
        <v/>
      </c>
      <c r="V526" s="22">
        <f>IF(ISNUMBER($U526),DATE(YEAR($U526),MONTH($U526),1),"")</f>
        <v/>
      </c>
      <c r="W526" s="23">
        <f>IF(IFERROR(TRIM(INDEX($A526:$P526,MATCH(Settings!$B$10,$A$1:$P$1,0))&amp;""),"")&lt;&gt;"",IFERROR(TRIM(INDEX($A526:$P526,MATCH(Settings!$B$10,$A$1:$P$1,0))&amp;""),""),IFERROR(TRIM(INDEX($A526:$P526,MATCH(Settings!$B$11,$A$1:$P$1,0))&amp;""),""))</f>
        <v/>
      </c>
      <c r="X526" s="23">
        <f>IFERROR(TRIM(INDEX($A526:$P526,MATCH(Settings!$B$11,$A$1:$P$1,0))&amp;""),"")</f>
        <v/>
      </c>
      <c r="Y526" s="23">
        <f>IFERROR(TRIM(INDEX($A526:$P526,MATCH(Settings!$B$12,$A$1:$P$1,0))&amp;""),"")</f>
        <v/>
      </c>
      <c r="Z526" s="23">
        <f>IFERROR(TRIM(INDEX($A526:$P526,MATCH(Settings!$B$15,$A$1:$P$1,0))&amp;""),"")</f>
        <v/>
      </c>
      <c r="AA526" s="24">
        <f>IFERROR(IF(TRIM(INDEX($A526:$P526,MATCH(Settings!$B$13,$A$1:$P$1,0))&amp;"")="","",VALUE(TRIM(INDEX($A526:$P526,MATCH(Settings!$B$13,$A$1:$P$1,0))&amp;""))),"")</f>
        <v/>
      </c>
      <c r="AB526" s="24">
        <f>IF(NOT(ISNUMBER($AA526)),"",IF(TRIM($R526&amp;"")="Yes",$AA526,0))</f>
        <v/>
      </c>
      <c r="AC526" s="25">
        <f>IF(OR(NOT(ISNUMBER($AB526)),NOT(ISNUMBER(Settings!$D$2))),"",$AB526*Settings!$D$2)</f>
        <v/>
      </c>
      <c r="AD526" s="23">
        <f>IF(AND($AE526="",IFERROR(TRIM(INDEX($A526:$P526,MATCH(Settings!$B$13,$A$1:$P$1,0))&amp;""),"")=""),"",IF((IF($AE526="","; no name or email","")&amp;IF(IFERROR(TRIM(INDEX($A526:$P526,MATCH(Settings!$B$13,$A$1:$P$1,0))&amp;""),"")="","; no hours",IF(NOT(ISNUMBER($AA526)),"; hours not a number",IF($AA526&lt;=0,"; hours zero or less",IF(AND(ISNUMBER(Settings!$D$3),$AA526&gt;Settings!$D$3),"; over "&amp;Settings!$D$3&amp;" hours",""))))&amp;IF(NOT(ISNUMBER($U526)),"; no date",IF($U526&gt;TODAY(),"; date in the future",""))&amp;IF(AND($AE526&lt;&gt;"",ISNUMBER($U526)),IF(COUNTIFS($AE$2:$AE$1001,$AE526,$U$2:$U$1001,$U526,$Y$2:$Y$1001,$Y526)&gt;1,"; possible duplicate",""),""))="","OK",MID(IF($AE526="","; no name or email","")&amp;IF(IFERROR(TRIM(INDEX($A526:$P526,MATCH(Settings!$B$13,$A$1:$P$1,0))&amp;""),"")="","; no hours",IF(NOT(ISNUMBER($AA526)),"; hours not a number",IF($AA526&lt;=0,"; hours zero or less",IF(AND(ISNUMBER(Settings!$D$3),$AA526&gt;Settings!$D$3),"; over "&amp;Settings!$D$3&amp;" hours",""))))&amp;IF(NOT(ISNUMBER($U526)),"; no date",IF($U526&gt;TODAY(),"; date in the future",""))&amp;IF(AND($AE526&lt;&gt;"",ISNUMBER($U526)),IF(COUNTIFS($AE$2:$AE$1001,$AE526,$U$2:$U$1001,$U526,$Y$2:$Y$1001,$Y526)&gt;1,"; possible duplicate",""),""),3,300)))</f>
        <v/>
      </c>
      <c r="AE526" s="26">
        <f>IF(IFERROR(TRIM(INDEX($A526:$P526,MATCH(Settings!$B$11,$A$1:$P$1,0))&amp;""),"")&lt;&gt;"",LOWER(IFERROR(TRIM(INDEX($A526:$P526,MATCH(Settings!$B$11,$A$1:$P$1,0))&amp;""),"")),LOWER(IFERROR(TRIM(INDEX($A526:$P526,MATCH(Settings!$B$10,$A$1:$P$1,0))&amp;""),"")))</f>
        <v/>
      </c>
      <c r="AF526" s="26">
        <f>IF($AE526="","",IF(COUNTIF($AE$2:$AE526,$AE526)=1,MAX($AF$1:$AF525)+1,""))</f>
        <v/>
      </c>
      <c r="AG526" s="26">
        <f>IF(OR($AE526="",NOT(ISNUMBER($V526))),"",IF(COUNTIFS($AE$2:$AE526,$AE526,$V$2:$V526,$V526)=1,1,0))</f>
        <v/>
      </c>
      <c r="AH526" s="26">
        <f>IF(ISNUMBER($U526),$U526,0)</f>
        <v/>
      </c>
    </row>
    <row r="527">
      <c r="R527" s="27" t="n"/>
      <c r="S527" s="27" t="n"/>
      <c r="U527" s="21">
        <f>IF(ISNUMBER(IFERROR(IF(TRIM(INDEX($A527:$P527,MATCH(Settings!$B$9,$A$1:$P$1,0))&amp;"")="","",IF(ISNUMBER(INDEX($A527:$P527,MATCH(Settings!$B$9,$A$1:$P$1,0))),INT(INDEX($A527:$P527,MATCH(Settings!$B$9,$A$1:$P$1,0))),DATE(VALUE(LEFT(INDEX($A527:$P527,MATCH(Settings!$B$9,$A$1:$P$1,0)),4)),VALUE(MID(INDEX($A527:$P527,MATCH(Settings!$B$9,$A$1:$P$1,0)),6,2)),VALUE(MID(INDEX($A527:$P527,MATCH(Settings!$B$9,$A$1:$P$1,0)),9,2))))),"")),IFERROR(IF(TRIM(INDEX($A527:$P527,MATCH(Settings!$B$9,$A$1:$P$1,0))&amp;"")="","",IF(ISNUMBER(INDEX($A527:$P527,MATCH(Settings!$B$9,$A$1:$P$1,0))),INT(INDEX($A527:$P527,MATCH(Settings!$B$9,$A$1:$P$1,0))),DATE(VALUE(LEFT(INDEX($A527:$P527,MATCH(Settings!$B$9,$A$1:$P$1,0)),4)),VALUE(MID(INDEX($A527:$P527,MATCH(Settings!$B$9,$A$1:$P$1,0)),6,2)),VALUE(MID(INDEX($A527:$P527,MATCH(Settings!$B$9,$A$1:$P$1,0)),9,2))))),""),IFERROR(INT(IFERROR(IF(ISNUMBER(INDEX($A527:$P527,MATCH(Settings!$B$8,$A$1:$P$1,0))),INDEX($A527:$P527,MATCH(Settings!$B$8,$A$1:$P$1,0)),DATE(VALUE(LEFT(IFERROR(TRIM(INDEX($A527:$P527,MATCH(Settings!$B$8,$A$1:$P$1,0))&amp;""),""),4)),VALUE(MID(IFERROR(TRIM(INDEX($A527:$P527,MATCH(Settings!$B$8,$A$1:$P$1,0))&amp;""),""),6,2)),VALUE(MID(IFERROR(TRIM(INDEX($A527:$P527,MATCH(Settings!$B$8,$A$1:$P$1,0))&amp;""),""),9,2)))+TIME(VALUE(MID(IFERROR(TRIM(INDEX($A527:$P527,MATCH(Settings!$B$8,$A$1:$P$1,0))&amp;""),""),12,2)),VALUE(MID(IFERROR(TRIM(INDEX($A527:$P527,MATCH(Settings!$B$8,$A$1:$P$1,0))&amp;""),""),15,2)),VALUE(MID(IFERROR(TRIM(INDEX($A527:$P527,MATCH(Settings!$B$8,$A$1:$P$1,0))&amp;""),""),18,2)))),"")),""))</f>
        <v/>
      </c>
      <c r="V527" s="22">
        <f>IF(ISNUMBER($U527),DATE(YEAR($U527),MONTH($U527),1),"")</f>
        <v/>
      </c>
      <c r="W527" s="23">
        <f>IF(IFERROR(TRIM(INDEX($A527:$P527,MATCH(Settings!$B$10,$A$1:$P$1,0))&amp;""),"")&lt;&gt;"",IFERROR(TRIM(INDEX($A527:$P527,MATCH(Settings!$B$10,$A$1:$P$1,0))&amp;""),""),IFERROR(TRIM(INDEX($A527:$P527,MATCH(Settings!$B$11,$A$1:$P$1,0))&amp;""),""))</f>
        <v/>
      </c>
      <c r="X527" s="23">
        <f>IFERROR(TRIM(INDEX($A527:$P527,MATCH(Settings!$B$11,$A$1:$P$1,0))&amp;""),"")</f>
        <v/>
      </c>
      <c r="Y527" s="23">
        <f>IFERROR(TRIM(INDEX($A527:$P527,MATCH(Settings!$B$12,$A$1:$P$1,0))&amp;""),"")</f>
        <v/>
      </c>
      <c r="Z527" s="23">
        <f>IFERROR(TRIM(INDEX($A527:$P527,MATCH(Settings!$B$15,$A$1:$P$1,0))&amp;""),"")</f>
        <v/>
      </c>
      <c r="AA527" s="24">
        <f>IFERROR(IF(TRIM(INDEX($A527:$P527,MATCH(Settings!$B$13,$A$1:$P$1,0))&amp;"")="","",VALUE(TRIM(INDEX($A527:$P527,MATCH(Settings!$B$13,$A$1:$P$1,0))&amp;""))),"")</f>
        <v/>
      </c>
      <c r="AB527" s="24">
        <f>IF(NOT(ISNUMBER($AA527)),"",IF(TRIM($R527&amp;"")="Yes",$AA527,0))</f>
        <v/>
      </c>
      <c r="AC527" s="25">
        <f>IF(OR(NOT(ISNUMBER($AB527)),NOT(ISNUMBER(Settings!$D$2))),"",$AB527*Settings!$D$2)</f>
        <v/>
      </c>
      <c r="AD527" s="23">
        <f>IF(AND($AE527="",IFERROR(TRIM(INDEX($A527:$P527,MATCH(Settings!$B$13,$A$1:$P$1,0))&amp;""),"")=""),"",IF((IF($AE527="","; no name or email","")&amp;IF(IFERROR(TRIM(INDEX($A527:$P527,MATCH(Settings!$B$13,$A$1:$P$1,0))&amp;""),"")="","; no hours",IF(NOT(ISNUMBER($AA527)),"; hours not a number",IF($AA527&lt;=0,"; hours zero or less",IF(AND(ISNUMBER(Settings!$D$3),$AA527&gt;Settings!$D$3),"; over "&amp;Settings!$D$3&amp;" hours",""))))&amp;IF(NOT(ISNUMBER($U527)),"; no date",IF($U527&gt;TODAY(),"; date in the future",""))&amp;IF(AND($AE527&lt;&gt;"",ISNUMBER($U527)),IF(COUNTIFS($AE$2:$AE$1001,$AE527,$U$2:$U$1001,$U527,$Y$2:$Y$1001,$Y527)&gt;1,"; possible duplicate",""),""))="","OK",MID(IF($AE527="","; no name or email","")&amp;IF(IFERROR(TRIM(INDEX($A527:$P527,MATCH(Settings!$B$13,$A$1:$P$1,0))&amp;""),"")="","; no hours",IF(NOT(ISNUMBER($AA527)),"; hours not a number",IF($AA527&lt;=0,"; hours zero or less",IF(AND(ISNUMBER(Settings!$D$3),$AA527&gt;Settings!$D$3),"; over "&amp;Settings!$D$3&amp;" hours",""))))&amp;IF(NOT(ISNUMBER($U527)),"; no date",IF($U527&gt;TODAY(),"; date in the future",""))&amp;IF(AND($AE527&lt;&gt;"",ISNUMBER($U527)),IF(COUNTIFS($AE$2:$AE$1001,$AE527,$U$2:$U$1001,$U527,$Y$2:$Y$1001,$Y527)&gt;1,"; possible duplicate",""),""),3,300)))</f>
        <v/>
      </c>
      <c r="AE527" s="26">
        <f>IF(IFERROR(TRIM(INDEX($A527:$P527,MATCH(Settings!$B$11,$A$1:$P$1,0))&amp;""),"")&lt;&gt;"",LOWER(IFERROR(TRIM(INDEX($A527:$P527,MATCH(Settings!$B$11,$A$1:$P$1,0))&amp;""),"")),LOWER(IFERROR(TRIM(INDEX($A527:$P527,MATCH(Settings!$B$10,$A$1:$P$1,0))&amp;""),"")))</f>
        <v/>
      </c>
      <c r="AF527" s="26">
        <f>IF($AE527="","",IF(COUNTIF($AE$2:$AE527,$AE527)=1,MAX($AF$1:$AF526)+1,""))</f>
        <v/>
      </c>
      <c r="AG527" s="26">
        <f>IF(OR($AE527="",NOT(ISNUMBER($V527))),"",IF(COUNTIFS($AE$2:$AE527,$AE527,$V$2:$V527,$V527)=1,1,0))</f>
        <v/>
      </c>
      <c r="AH527" s="26">
        <f>IF(ISNUMBER($U527),$U527,0)</f>
        <v/>
      </c>
    </row>
    <row r="528">
      <c r="R528" s="27" t="n"/>
      <c r="S528" s="27" t="n"/>
      <c r="U528" s="21">
        <f>IF(ISNUMBER(IFERROR(IF(TRIM(INDEX($A528:$P528,MATCH(Settings!$B$9,$A$1:$P$1,0))&amp;"")="","",IF(ISNUMBER(INDEX($A528:$P528,MATCH(Settings!$B$9,$A$1:$P$1,0))),INT(INDEX($A528:$P528,MATCH(Settings!$B$9,$A$1:$P$1,0))),DATE(VALUE(LEFT(INDEX($A528:$P528,MATCH(Settings!$B$9,$A$1:$P$1,0)),4)),VALUE(MID(INDEX($A528:$P528,MATCH(Settings!$B$9,$A$1:$P$1,0)),6,2)),VALUE(MID(INDEX($A528:$P528,MATCH(Settings!$B$9,$A$1:$P$1,0)),9,2))))),"")),IFERROR(IF(TRIM(INDEX($A528:$P528,MATCH(Settings!$B$9,$A$1:$P$1,0))&amp;"")="","",IF(ISNUMBER(INDEX($A528:$P528,MATCH(Settings!$B$9,$A$1:$P$1,0))),INT(INDEX($A528:$P528,MATCH(Settings!$B$9,$A$1:$P$1,0))),DATE(VALUE(LEFT(INDEX($A528:$P528,MATCH(Settings!$B$9,$A$1:$P$1,0)),4)),VALUE(MID(INDEX($A528:$P528,MATCH(Settings!$B$9,$A$1:$P$1,0)),6,2)),VALUE(MID(INDEX($A528:$P528,MATCH(Settings!$B$9,$A$1:$P$1,0)),9,2))))),""),IFERROR(INT(IFERROR(IF(ISNUMBER(INDEX($A528:$P528,MATCH(Settings!$B$8,$A$1:$P$1,0))),INDEX($A528:$P528,MATCH(Settings!$B$8,$A$1:$P$1,0)),DATE(VALUE(LEFT(IFERROR(TRIM(INDEX($A528:$P528,MATCH(Settings!$B$8,$A$1:$P$1,0))&amp;""),""),4)),VALUE(MID(IFERROR(TRIM(INDEX($A528:$P528,MATCH(Settings!$B$8,$A$1:$P$1,0))&amp;""),""),6,2)),VALUE(MID(IFERROR(TRIM(INDEX($A528:$P528,MATCH(Settings!$B$8,$A$1:$P$1,0))&amp;""),""),9,2)))+TIME(VALUE(MID(IFERROR(TRIM(INDEX($A528:$P528,MATCH(Settings!$B$8,$A$1:$P$1,0))&amp;""),""),12,2)),VALUE(MID(IFERROR(TRIM(INDEX($A528:$P528,MATCH(Settings!$B$8,$A$1:$P$1,0))&amp;""),""),15,2)),VALUE(MID(IFERROR(TRIM(INDEX($A528:$P528,MATCH(Settings!$B$8,$A$1:$P$1,0))&amp;""),""),18,2)))),"")),""))</f>
        <v/>
      </c>
      <c r="V528" s="22">
        <f>IF(ISNUMBER($U528),DATE(YEAR($U528),MONTH($U528),1),"")</f>
        <v/>
      </c>
      <c r="W528" s="23">
        <f>IF(IFERROR(TRIM(INDEX($A528:$P528,MATCH(Settings!$B$10,$A$1:$P$1,0))&amp;""),"")&lt;&gt;"",IFERROR(TRIM(INDEX($A528:$P528,MATCH(Settings!$B$10,$A$1:$P$1,0))&amp;""),""),IFERROR(TRIM(INDEX($A528:$P528,MATCH(Settings!$B$11,$A$1:$P$1,0))&amp;""),""))</f>
        <v/>
      </c>
      <c r="X528" s="23">
        <f>IFERROR(TRIM(INDEX($A528:$P528,MATCH(Settings!$B$11,$A$1:$P$1,0))&amp;""),"")</f>
        <v/>
      </c>
      <c r="Y528" s="23">
        <f>IFERROR(TRIM(INDEX($A528:$P528,MATCH(Settings!$B$12,$A$1:$P$1,0))&amp;""),"")</f>
        <v/>
      </c>
      <c r="Z528" s="23">
        <f>IFERROR(TRIM(INDEX($A528:$P528,MATCH(Settings!$B$15,$A$1:$P$1,0))&amp;""),"")</f>
        <v/>
      </c>
      <c r="AA528" s="24">
        <f>IFERROR(IF(TRIM(INDEX($A528:$P528,MATCH(Settings!$B$13,$A$1:$P$1,0))&amp;"")="","",VALUE(TRIM(INDEX($A528:$P528,MATCH(Settings!$B$13,$A$1:$P$1,0))&amp;""))),"")</f>
        <v/>
      </c>
      <c r="AB528" s="24">
        <f>IF(NOT(ISNUMBER($AA528)),"",IF(TRIM($R528&amp;"")="Yes",$AA528,0))</f>
        <v/>
      </c>
      <c r="AC528" s="25">
        <f>IF(OR(NOT(ISNUMBER($AB528)),NOT(ISNUMBER(Settings!$D$2))),"",$AB528*Settings!$D$2)</f>
        <v/>
      </c>
      <c r="AD528" s="23">
        <f>IF(AND($AE528="",IFERROR(TRIM(INDEX($A528:$P528,MATCH(Settings!$B$13,$A$1:$P$1,0))&amp;""),"")=""),"",IF((IF($AE528="","; no name or email","")&amp;IF(IFERROR(TRIM(INDEX($A528:$P528,MATCH(Settings!$B$13,$A$1:$P$1,0))&amp;""),"")="","; no hours",IF(NOT(ISNUMBER($AA528)),"; hours not a number",IF($AA528&lt;=0,"; hours zero or less",IF(AND(ISNUMBER(Settings!$D$3),$AA528&gt;Settings!$D$3),"; over "&amp;Settings!$D$3&amp;" hours",""))))&amp;IF(NOT(ISNUMBER($U528)),"; no date",IF($U528&gt;TODAY(),"; date in the future",""))&amp;IF(AND($AE528&lt;&gt;"",ISNUMBER($U528)),IF(COUNTIFS($AE$2:$AE$1001,$AE528,$U$2:$U$1001,$U528,$Y$2:$Y$1001,$Y528)&gt;1,"; possible duplicate",""),""))="","OK",MID(IF($AE528="","; no name or email","")&amp;IF(IFERROR(TRIM(INDEX($A528:$P528,MATCH(Settings!$B$13,$A$1:$P$1,0))&amp;""),"")="","; no hours",IF(NOT(ISNUMBER($AA528)),"; hours not a number",IF($AA528&lt;=0,"; hours zero or less",IF(AND(ISNUMBER(Settings!$D$3),$AA528&gt;Settings!$D$3),"; over "&amp;Settings!$D$3&amp;" hours",""))))&amp;IF(NOT(ISNUMBER($U528)),"; no date",IF($U528&gt;TODAY(),"; date in the future",""))&amp;IF(AND($AE528&lt;&gt;"",ISNUMBER($U528)),IF(COUNTIFS($AE$2:$AE$1001,$AE528,$U$2:$U$1001,$U528,$Y$2:$Y$1001,$Y528)&gt;1,"; possible duplicate",""),""),3,300)))</f>
        <v/>
      </c>
      <c r="AE528" s="26">
        <f>IF(IFERROR(TRIM(INDEX($A528:$P528,MATCH(Settings!$B$11,$A$1:$P$1,0))&amp;""),"")&lt;&gt;"",LOWER(IFERROR(TRIM(INDEX($A528:$P528,MATCH(Settings!$B$11,$A$1:$P$1,0))&amp;""),"")),LOWER(IFERROR(TRIM(INDEX($A528:$P528,MATCH(Settings!$B$10,$A$1:$P$1,0))&amp;""),"")))</f>
        <v/>
      </c>
      <c r="AF528" s="26">
        <f>IF($AE528="","",IF(COUNTIF($AE$2:$AE528,$AE528)=1,MAX($AF$1:$AF527)+1,""))</f>
        <v/>
      </c>
      <c r="AG528" s="26">
        <f>IF(OR($AE528="",NOT(ISNUMBER($V528))),"",IF(COUNTIFS($AE$2:$AE528,$AE528,$V$2:$V528,$V528)=1,1,0))</f>
        <v/>
      </c>
      <c r="AH528" s="26">
        <f>IF(ISNUMBER($U528),$U528,0)</f>
        <v/>
      </c>
    </row>
    <row r="529">
      <c r="R529" s="27" t="n"/>
      <c r="S529" s="27" t="n"/>
      <c r="U529" s="21">
        <f>IF(ISNUMBER(IFERROR(IF(TRIM(INDEX($A529:$P529,MATCH(Settings!$B$9,$A$1:$P$1,0))&amp;"")="","",IF(ISNUMBER(INDEX($A529:$P529,MATCH(Settings!$B$9,$A$1:$P$1,0))),INT(INDEX($A529:$P529,MATCH(Settings!$B$9,$A$1:$P$1,0))),DATE(VALUE(LEFT(INDEX($A529:$P529,MATCH(Settings!$B$9,$A$1:$P$1,0)),4)),VALUE(MID(INDEX($A529:$P529,MATCH(Settings!$B$9,$A$1:$P$1,0)),6,2)),VALUE(MID(INDEX($A529:$P529,MATCH(Settings!$B$9,$A$1:$P$1,0)),9,2))))),"")),IFERROR(IF(TRIM(INDEX($A529:$P529,MATCH(Settings!$B$9,$A$1:$P$1,0))&amp;"")="","",IF(ISNUMBER(INDEX($A529:$P529,MATCH(Settings!$B$9,$A$1:$P$1,0))),INT(INDEX($A529:$P529,MATCH(Settings!$B$9,$A$1:$P$1,0))),DATE(VALUE(LEFT(INDEX($A529:$P529,MATCH(Settings!$B$9,$A$1:$P$1,0)),4)),VALUE(MID(INDEX($A529:$P529,MATCH(Settings!$B$9,$A$1:$P$1,0)),6,2)),VALUE(MID(INDEX($A529:$P529,MATCH(Settings!$B$9,$A$1:$P$1,0)),9,2))))),""),IFERROR(INT(IFERROR(IF(ISNUMBER(INDEX($A529:$P529,MATCH(Settings!$B$8,$A$1:$P$1,0))),INDEX($A529:$P529,MATCH(Settings!$B$8,$A$1:$P$1,0)),DATE(VALUE(LEFT(IFERROR(TRIM(INDEX($A529:$P529,MATCH(Settings!$B$8,$A$1:$P$1,0))&amp;""),""),4)),VALUE(MID(IFERROR(TRIM(INDEX($A529:$P529,MATCH(Settings!$B$8,$A$1:$P$1,0))&amp;""),""),6,2)),VALUE(MID(IFERROR(TRIM(INDEX($A529:$P529,MATCH(Settings!$B$8,$A$1:$P$1,0))&amp;""),""),9,2)))+TIME(VALUE(MID(IFERROR(TRIM(INDEX($A529:$P529,MATCH(Settings!$B$8,$A$1:$P$1,0))&amp;""),""),12,2)),VALUE(MID(IFERROR(TRIM(INDEX($A529:$P529,MATCH(Settings!$B$8,$A$1:$P$1,0))&amp;""),""),15,2)),VALUE(MID(IFERROR(TRIM(INDEX($A529:$P529,MATCH(Settings!$B$8,$A$1:$P$1,0))&amp;""),""),18,2)))),"")),""))</f>
        <v/>
      </c>
      <c r="V529" s="22">
        <f>IF(ISNUMBER($U529),DATE(YEAR($U529),MONTH($U529),1),"")</f>
        <v/>
      </c>
      <c r="W529" s="23">
        <f>IF(IFERROR(TRIM(INDEX($A529:$P529,MATCH(Settings!$B$10,$A$1:$P$1,0))&amp;""),"")&lt;&gt;"",IFERROR(TRIM(INDEX($A529:$P529,MATCH(Settings!$B$10,$A$1:$P$1,0))&amp;""),""),IFERROR(TRIM(INDEX($A529:$P529,MATCH(Settings!$B$11,$A$1:$P$1,0))&amp;""),""))</f>
        <v/>
      </c>
      <c r="X529" s="23">
        <f>IFERROR(TRIM(INDEX($A529:$P529,MATCH(Settings!$B$11,$A$1:$P$1,0))&amp;""),"")</f>
        <v/>
      </c>
      <c r="Y529" s="23">
        <f>IFERROR(TRIM(INDEX($A529:$P529,MATCH(Settings!$B$12,$A$1:$P$1,0))&amp;""),"")</f>
        <v/>
      </c>
      <c r="Z529" s="23">
        <f>IFERROR(TRIM(INDEX($A529:$P529,MATCH(Settings!$B$15,$A$1:$P$1,0))&amp;""),"")</f>
        <v/>
      </c>
      <c r="AA529" s="24">
        <f>IFERROR(IF(TRIM(INDEX($A529:$P529,MATCH(Settings!$B$13,$A$1:$P$1,0))&amp;"")="","",VALUE(TRIM(INDEX($A529:$P529,MATCH(Settings!$B$13,$A$1:$P$1,0))&amp;""))),"")</f>
        <v/>
      </c>
      <c r="AB529" s="24">
        <f>IF(NOT(ISNUMBER($AA529)),"",IF(TRIM($R529&amp;"")="Yes",$AA529,0))</f>
        <v/>
      </c>
      <c r="AC529" s="25">
        <f>IF(OR(NOT(ISNUMBER($AB529)),NOT(ISNUMBER(Settings!$D$2))),"",$AB529*Settings!$D$2)</f>
        <v/>
      </c>
      <c r="AD529" s="23">
        <f>IF(AND($AE529="",IFERROR(TRIM(INDEX($A529:$P529,MATCH(Settings!$B$13,$A$1:$P$1,0))&amp;""),"")=""),"",IF((IF($AE529="","; no name or email","")&amp;IF(IFERROR(TRIM(INDEX($A529:$P529,MATCH(Settings!$B$13,$A$1:$P$1,0))&amp;""),"")="","; no hours",IF(NOT(ISNUMBER($AA529)),"; hours not a number",IF($AA529&lt;=0,"; hours zero or less",IF(AND(ISNUMBER(Settings!$D$3),$AA529&gt;Settings!$D$3),"; over "&amp;Settings!$D$3&amp;" hours",""))))&amp;IF(NOT(ISNUMBER($U529)),"; no date",IF($U529&gt;TODAY(),"; date in the future",""))&amp;IF(AND($AE529&lt;&gt;"",ISNUMBER($U529)),IF(COUNTIFS($AE$2:$AE$1001,$AE529,$U$2:$U$1001,$U529,$Y$2:$Y$1001,$Y529)&gt;1,"; possible duplicate",""),""))="","OK",MID(IF($AE529="","; no name or email","")&amp;IF(IFERROR(TRIM(INDEX($A529:$P529,MATCH(Settings!$B$13,$A$1:$P$1,0))&amp;""),"")="","; no hours",IF(NOT(ISNUMBER($AA529)),"; hours not a number",IF($AA529&lt;=0,"; hours zero or less",IF(AND(ISNUMBER(Settings!$D$3),$AA529&gt;Settings!$D$3),"; over "&amp;Settings!$D$3&amp;" hours",""))))&amp;IF(NOT(ISNUMBER($U529)),"; no date",IF($U529&gt;TODAY(),"; date in the future",""))&amp;IF(AND($AE529&lt;&gt;"",ISNUMBER($U529)),IF(COUNTIFS($AE$2:$AE$1001,$AE529,$U$2:$U$1001,$U529,$Y$2:$Y$1001,$Y529)&gt;1,"; possible duplicate",""),""),3,300)))</f>
        <v/>
      </c>
      <c r="AE529" s="26">
        <f>IF(IFERROR(TRIM(INDEX($A529:$P529,MATCH(Settings!$B$11,$A$1:$P$1,0))&amp;""),"")&lt;&gt;"",LOWER(IFERROR(TRIM(INDEX($A529:$P529,MATCH(Settings!$B$11,$A$1:$P$1,0))&amp;""),"")),LOWER(IFERROR(TRIM(INDEX($A529:$P529,MATCH(Settings!$B$10,$A$1:$P$1,0))&amp;""),"")))</f>
        <v/>
      </c>
      <c r="AF529" s="26">
        <f>IF($AE529="","",IF(COUNTIF($AE$2:$AE529,$AE529)=1,MAX($AF$1:$AF528)+1,""))</f>
        <v/>
      </c>
      <c r="AG529" s="26">
        <f>IF(OR($AE529="",NOT(ISNUMBER($V529))),"",IF(COUNTIFS($AE$2:$AE529,$AE529,$V$2:$V529,$V529)=1,1,0))</f>
        <v/>
      </c>
      <c r="AH529" s="26">
        <f>IF(ISNUMBER($U529),$U529,0)</f>
        <v/>
      </c>
    </row>
    <row r="530">
      <c r="R530" s="27" t="n"/>
      <c r="S530" s="27" t="n"/>
      <c r="U530" s="21">
        <f>IF(ISNUMBER(IFERROR(IF(TRIM(INDEX($A530:$P530,MATCH(Settings!$B$9,$A$1:$P$1,0))&amp;"")="","",IF(ISNUMBER(INDEX($A530:$P530,MATCH(Settings!$B$9,$A$1:$P$1,0))),INT(INDEX($A530:$P530,MATCH(Settings!$B$9,$A$1:$P$1,0))),DATE(VALUE(LEFT(INDEX($A530:$P530,MATCH(Settings!$B$9,$A$1:$P$1,0)),4)),VALUE(MID(INDEX($A530:$P530,MATCH(Settings!$B$9,$A$1:$P$1,0)),6,2)),VALUE(MID(INDEX($A530:$P530,MATCH(Settings!$B$9,$A$1:$P$1,0)),9,2))))),"")),IFERROR(IF(TRIM(INDEX($A530:$P530,MATCH(Settings!$B$9,$A$1:$P$1,0))&amp;"")="","",IF(ISNUMBER(INDEX($A530:$P530,MATCH(Settings!$B$9,$A$1:$P$1,0))),INT(INDEX($A530:$P530,MATCH(Settings!$B$9,$A$1:$P$1,0))),DATE(VALUE(LEFT(INDEX($A530:$P530,MATCH(Settings!$B$9,$A$1:$P$1,0)),4)),VALUE(MID(INDEX($A530:$P530,MATCH(Settings!$B$9,$A$1:$P$1,0)),6,2)),VALUE(MID(INDEX($A530:$P530,MATCH(Settings!$B$9,$A$1:$P$1,0)),9,2))))),""),IFERROR(INT(IFERROR(IF(ISNUMBER(INDEX($A530:$P530,MATCH(Settings!$B$8,$A$1:$P$1,0))),INDEX($A530:$P530,MATCH(Settings!$B$8,$A$1:$P$1,0)),DATE(VALUE(LEFT(IFERROR(TRIM(INDEX($A530:$P530,MATCH(Settings!$B$8,$A$1:$P$1,0))&amp;""),""),4)),VALUE(MID(IFERROR(TRIM(INDEX($A530:$P530,MATCH(Settings!$B$8,$A$1:$P$1,0))&amp;""),""),6,2)),VALUE(MID(IFERROR(TRIM(INDEX($A530:$P530,MATCH(Settings!$B$8,$A$1:$P$1,0))&amp;""),""),9,2)))+TIME(VALUE(MID(IFERROR(TRIM(INDEX($A530:$P530,MATCH(Settings!$B$8,$A$1:$P$1,0))&amp;""),""),12,2)),VALUE(MID(IFERROR(TRIM(INDEX($A530:$P530,MATCH(Settings!$B$8,$A$1:$P$1,0))&amp;""),""),15,2)),VALUE(MID(IFERROR(TRIM(INDEX($A530:$P530,MATCH(Settings!$B$8,$A$1:$P$1,0))&amp;""),""),18,2)))),"")),""))</f>
        <v/>
      </c>
      <c r="V530" s="22">
        <f>IF(ISNUMBER($U530),DATE(YEAR($U530),MONTH($U530),1),"")</f>
        <v/>
      </c>
      <c r="W530" s="23">
        <f>IF(IFERROR(TRIM(INDEX($A530:$P530,MATCH(Settings!$B$10,$A$1:$P$1,0))&amp;""),"")&lt;&gt;"",IFERROR(TRIM(INDEX($A530:$P530,MATCH(Settings!$B$10,$A$1:$P$1,0))&amp;""),""),IFERROR(TRIM(INDEX($A530:$P530,MATCH(Settings!$B$11,$A$1:$P$1,0))&amp;""),""))</f>
        <v/>
      </c>
      <c r="X530" s="23">
        <f>IFERROR(TRIM(INDEX($A530:$P530,MATCH(Settings!$B$11,$A$1:$P$1,0))&amp;""),"")</f>
        <v/>
      </c>
      <c r="Y530" s="23">
        <f>IFERROR(TRIM(INDEX($A530:$P530,MATCH(Settings!$B$12,$A$1:$P$1,0))&amp;""),"")</f>
        <v/>
      </c>
      <c r="Z530" s="23">
        <f>IFERROR(TRIM(INDEX($A530:$P530,MATCH(Settings!$B$15,$A$1:$P$1,0))&amp;""),"")</f>
        <v/>
      </c>
      <c r="AA530" s="24">
        <f>IFERROR(IF(TRIM(INDEX($A530:$P530,MATCH(Settings!$B$13,$A$1:$P$1,0))&amp;"")="","",VALUE(TRIM(INDEX($A530:$P530,MATCH(Settings!$B$13,$A$1:$P$1,0))&amp;""))),"")</f>
        <v/>
      </c>
      <c r="AB530" s="24">
        <f>IF(NOT(ISNUMBER($AA530)),"",IF(TRIM($R530&amp;"")="Yes",$AA530,0))</f>
        <v/>
      </c>
      <c r="AC530" s="25">
        <f>IF(OR(NOT(ISNUMBER($AB530)),NOT(ISNUMBER(Settings!$D$2))),"",$AB530*Settings!$D$2)</f>
        <v/>
      </c>
      <c r="AD530" s="23">
        <f>IF(AND($AE530="",IFERROR(TRIM(INDEX($A530:$P530,MATCH(Settings!$B$13,$A$1:$P$1,0))&amp;""),"")=""),"",IF((IF($AE530="","; no name or email","")&amp;IF(IFERROR(TRIM(INDEX($A530:$P530,MATCH(Settings!$B$13,$A$1:$P$1,0))&amp;""),"")="","; no hours",IF(NOT(ISNUMBER($AA530)),"; hours not a number",IF($AA530&lt;=0,"; hours zero or less",IF(AND(ISNUMBER(Settings!$D$3),$AA530&gt;Settings!$D$3),"; over "&amp;Settings!$D$3&amp;" hours",""))))&amp;IF(NOT(ISNUMBER($U530)),"; no date",IF($U530&gt;TODAY(),"; date in the future",""))&amp;IF(AND($AE530&lt;&gt;"",ISNUMBER($U530)),IF(COUNTIFS($AE$2:$AE$1001,$AE530,$U$2:$U$1001,$U530,$Y$2:$Y$1001,$Y530)&gt;1,"; possible duplicate",""),""))="","OK",MID(IF($AE530="","; no name or email","")&amp;IF(IFERROR(TRIM(INDEX($A530:$P530,MATCH(Settings!$B$13,$A$1:$P$1,0))&amp;""),"")="","; no hours",IF(NOT(ISNUMBER($AA530)),"; hours not a number",IF($AA530&lt;=0,"; hours zero or less",IF(AND(ISNUMBER(Settings!$D$3),$AA530&gt;Settings!$D$3),"; over "&amp;Settings!$D$3&amp;" hours",""))))&amp;IF(NOT(ISNUMBER($U530)),"; no date",IF($U530&gt;TODAY(),"; date in the future",""))&amp;IF(AND($AE530&lt;&gt;"",ISNUMBER($U530)),IF(COUNTIFS($AE$2:$AE$1001,$AE530,$U$2:$U$1001,$U530,$Y$2:$Y$1001,$Y530)&gt;1,"; possible duplicate",""),""),3,300)))</f>
        <v/>
      </c>
      <c r="AE530" s="26">
        <f>IF(IFERROR(TRIM(INDEX($A530:$P530,MATCH(Settings!$B$11,$A$1:$P$1,0))&amp;""),"")&lt;&gt;"",LOWER(IFERROR(TRIM(INDEX($A530:$P530,MATCH(Settings!$B$11,$A$1:$P$1,0))&amp;""),"")),LOWER(IFERROR(TRIM(INDEX($A530:$P530,MATCH(Settings!$B$10,$A$1:$P$1,0))&amp;""),"")))</f>
        <v/>
      </c>
      <c r="AF530" s="26">
        <f>IF($AE530="","",IF(COUNTIF($AE$2:$AE530,$AE530)=1,MAX($AF$1:$AF529)+1,""))</f>
        <v/>
      </c>
      <c r="AG530" s="26">
        <f>IF(OR($AE530="",NOT(ISNUMBER($V530))),"",IF(COUNTIFS($AE$2:$AE530,$AE530,$V$2:$V530,$V530)=1,1,0))</f>
        <v/>
      </c>
      <c r="AH530" s="26">
        <f>IF(ISNUMBER($U530),$U530,0)</f>
        <v/>
      </c>
    </row>
    <row r="531">
      <c r="R531" s="27" t="n"/>
      <c r="S531" s="27" t="n"/>
      <c r="U531" s="21">
        <f>IF(ISNUMBER(IFERROR(IF(TRIM(INDEX($A531:$P531,MATCH(Settings!$B$9,$A$1:$P$1,0))&amp;"")="","",IF(ISNUMBER(INDEX($A531:$P531,MATCH(Settings!$B$9,$A$1:$P$1,0))),INT(INDEX($A531:$P531,MATCH(Settings!$B$9,$A$1:$P$1,0))),DATE(VALUE(LEFT(INDEX($A531:$P531,MATCH(Settings!$B$9,$A$1:$P$1,0)),4)),VALUE(MID(INDEX($A531:$P531,MATCH(Settings!$B$9,$A$1:$P$1,0)),6,2)),VALUE(MID(INDEX($A531:$P531,MATCH(Settings!$B$9,$A$1:$P$1,0)),9,2))))),"")),IFERROR(IF(TRIM(INDEX($A531:$P531,MATCH(Settings!$B$9,$A$1:$P$1,0))&amp;"")="","",IF(ISNUMBER(INDEX($A531:$P531,MATCH(Settings!$B$9,$A$1:$P$1,0))),INT(INDEX($A531:$P531,MATCH(Settings!$B$9,$A$1:$P$1,0))),DATE(VALUE(LEFT(INDEX($A531:$P531,MATCH(Settings!$B$9,$A$1:$P$1,0)),4)),VALUE(MID(INDEX($A531:$P531,MATCH(Settings!$B$9,$A$1:$P$1,0)),6,2)),VALUE(MID(INDEX($A531:$P531,MATCH(Settings!$B$9,$A$1:$P$1,0)),9,2))))),""),IFERROR(INT(IFERROR(IF(ISNUMBER(INDEX($A531:$P531,MATCH(Settings!$B$8,$A$1:$P$1,0))),INDEX($A531:$P531,MATCH(Settings!$B$8,$A$1:$P$1,0)),DATE(VALUE(LEFT(IFERROR(TRIM(INDEX($A531:$P531,MATCH(Settings!$B$8,$A$1:$P$1,0))&amp;""),""),4)),VALUE(MID(IFERROR(TRIM(INDEX($A531:$P531,MATCH(Settings!$B$8,$A$1:$P$1,0))&amp;""),""),6,2)),VALUE(MID(IFERROR(TRIM(INDEX($A531:$P531,MATCH(Settings!$B$8,$A$1:$P$1,0))&amp;""),""),9,2)))+TIME(VALUE(MID(IFERROR(TRIM(INDEX($A531:$P531,MATCH(Settings!$B$8,$A$1:$P$1,0))&amp;""),""),12,2)),VALUE(MID(IFERROR(TRIM(INDEX($A531:$P531,MATCH(Settings!$B$8,$A$1:$P$1,0))&amp;""),""),15,2)),VALUE(MID(IFERROR(TRIM(INDEX($A531:$P531,MATCH(Settings!$B$8,$A$1:$P$1,0))&amp;""),""),18,2)))),"")),""))</f>
        <v/>
      </c>
      <c r="V531" s="22">
        <f>IF(ISNUMBER($U531),DATE(YEAR($U531),MONTH($U531),1),"")</f>
        <v/>
      </c>
      <c r="W531" s="23">
        <f>IF(IFERROR(TRIM(INDEX($A531:$P531,MATCH(Settings!$B$10,$A$1:$P$1,0))&amp;""),"")&lt;&gt;"",IFERROR(TRIM(INDEX($A531:$P531,MATCH(Settings!$B$10,$A$1:$P$1,0))&amp;""),""),IFERROR(TRIM(INDEX($A531:$P531,MATCH(Settings!$B$11,$A$1:$P$1,0))&amp;""),""))</f>
        <v/>
      </c>
      <c r="X531" s="23">
        <f>IFERROR(TRIM(INDEX($A531:$P531,MATCH(Settings!$B$11,$A$1:$P$1,0))&amp;""),"")</f>
        <v/>
      </c>
      <c r="Y531" s="23">
        <f>IFERROR(TRIM(INDEX($A531:$P531,MATCH(Settings!$B$12,$A$1:$P$1,0))&amp;""),"")</f>
        <v/>
      </c>
      <c r="Z531" s="23">
        <f>IFERROR(TRIM(INDEX($A531:$P531,MATCH(Settings!$B$15,$A$1:$P$1,0))&amp;""),"")</f>
        <v/>
      </c>
      <c r="AA531" s="24">
        <f>IFERROR(IF(TRIM(INDEX($A531:$P531,MATCH(Settings!$B$13,$A$1:$P$1,0))&amp;"")="","",VALUE(TRIM(INDEX($A531:$P531,MATCH(Settings!$B$13,$A$1:$P$1,0))&amp;""))),"")</f>
        <v/>
      </c>
      <c r="AB531" s="24">
        <f>IF(NOT(ISNUMBER($AA531)),"",IF(TRIM($R531&amp;"")="Yes",$AA531,0))</f>
        <v/>
      </c>
      <c r="AC531" s="25">
        <f>IF(OR(NOT(ISNUMBER($AB531)),NOT(ISNUMBER(Settings!$D$2))),"",$AB531*Settings!$D$2)</f>
        <v/>
      </c>
      <c r="AD531" s="23">
        <f>IF(AND($AE531="",IFERROR(TRIM(INDEX($A531:$P531,MATCH(Settings!$B$13,$A$1:$P$1,0))&amp;""),"")=""),"",IF((IF($AE531="","; no name or email","")&amp;IF(IFERROR(TRIM(INDEX($A531:$P531,MATCH(Settings!$B$13,$A$1:$P$1,0))&amp;""),"")="","; no hours",IF(NOT(ISNUMBER($AA531)),"; hours not a number",IF($AA531&lt;=0,"; hours zero or less",IF(AND(ISNUMBER(Settings!$D$3),$AA531&gt;Settings!$D$3),"; over "&amp;Settings!$D$3&amp;" hours",""))))&amp;IF(NOT(ISNUMBER($U531)),"; no date",IF($U531&gt;TODAY(),"; date in the future",""))&amp;IF(AND($AE531&lt;&gt;"",ISNUMBER($U531)),IF(COUNTIFS($AE$2:$AE$1001,$AE531,$U$2:$U$1001,$U531,$Y$2:$Y$1001,$Y531)&gt;1,"; possible duplicate",""),""))="","OK",MID(IF($AE531="","; no name or email","")&amp;IF(IFERROR(TRIM(INDEX($A531:$P531,MATCH(Settings!$B$13,$A$1:$P$1,0))&amp;""),"")="","; no hours",IF(NOT(ISNUMBER($AA531)),"; hours not a number",IF($AA531&lt;=0,"; hours zero or less",IF(AND(ISNUMBER(Settings!$D$3),$AA531&gt;Settings!$D$3),"; over "&amp;Settings!$D$3&amp;" hours",""))))&amp;IF(NOT(ISNUMBER($U531)),"; no date",IF($U531&gt;TODAY(),"; date in the future",""))&amp;IF(AND($AE531&lt;&gt;"",ISNUMBER($U531)),IF(COUNTIFS($AE$2:$AE$1001,$AE531,$U$2:$U$1001,$U531,$Y$2:$Y$1001,$Y531)&gt;1,"; possible duplicate",""),""),3,300)))</f>
        <v/>
      </c>
      <c r="AE531" s="26">
        <f>IF(IFERROR(TRIM(INDEX($A531:$P531,MATCH(Settings!$B$11,$A$1:$P$1,0))&amp;""),"")&lt;&gt;"",LOWER(IFERROR(TRIM(INDEX($A531:$P531,MATCH(Settings!$B$11,$A$1:$P$1,0))&amp;""),"")),LOWER(IFERROR(TRIM(INDEX($A531:$P531,MATCH(Settings!$B$10,$A$1:$P$1,0))&amp;""),"")))</f>
        <v/>
      </c>
      <c r="AF531" s="26">
        <f>IF($AE531="","",IF(COUNTIF($AE$2:$AE531,$AE531)=1,MAX($AF$1:$AF530)+1,""))</f>
        <v/>
      </c>
      <c r="AG531" s="26">
        <f>IF(OR($AE531="",NOT(ISNUMBER($V531))),"",IF(COUNTIFS($AE$2:$AE531,$AE531,$V$2:$V531,$V531)=1,1,0))</f>
        <v/>
      </c>
      <c r="AH531" s="26">
        <f>IF(ISNUMBER($U531),$U531,0)</f>
        <v/>
      </c>
    </row>
    <row r="532">
      <c r="R532" s="27" t="n"/>
      <c r="S532" s="27" t="n"/>
      <c r="U532" s="21">
        <f>IF(ISNUMBER(IFERROR(IF(TRIM(INDEX($A532:$P532,MATCH(Settings!$B$9,$A$1:$P$1,0))&amp;"")="","",IF(ISNUMBER(INDEX($A532:$P532,MATCH(Settings!$B$9,$A$1:$P$1,0))),INT(INDEX($A532:$P532,MATCH(Settings!$B$9,$A$1:$P$1,0))),DATE(VALUE(LEFT(INDEX($A532:$P532,MATCH(Settings!$B$9,$A$1:$P$1,0)),4)),VALUE(MID(INDEX($A532:$P532,MATCH(Settings!$B$9,$A$1:$P$1,0)),6,2)),VALUE(MID(INDEX($A532:$P532,MATCH(Settings!$B$9,$A$1:$P$1,0)),9,2))))),"")),IFERROR(IF(TRIM(INDEX($A532:$P532,MATCH(Settings!$B$9,$A$1:$P$1,0))&amp;"")="","",IF(ISNUMBER(INDEX($A532:$P532,MATCH(Settings!$B$9,$A$1:$P$1,0))),INT(INDEX($A532:$P532,MATCH(Settings!$B$9,$A$1:$P$1,0))),DATE(VALUE(LEFT(INDEX($A532:$P532,MATCH(Settings!$B$9,$A$1:$P$1,0)),4)),VALUE(MID(INDEX($A532:$P532,MATCH(Settings!$B$9,$A$1:$P$1,0)),6,2)),VALUE(MID(INDEX($A532:$P532,MATCH(Settings!$B$9,$A$1:$P$1,0)),9,2))))),""),IFERROR(INT(IFERROR(IF(ISNUMBER(INDEX($A532:$P532,MATCH(Settings!$B$8,$A$1:$P$1,0))),INDEX($A532:$P532,MATCH(Settings!$B$8,$A$1:$P$1,0)),DATE(VALUE(LEFT(IFERROR(TRIM(INDEX($A532:$P532,MATCH(Settings!$B$8,$A$1:$P$1,0))&amp;""),""),4)),VALUE(MID(IFERROR(TRIM(INDEX($A532:$P532,MATCH(Settings!$B$8,$A$1:$P$1,0))&amp;""),""),6,2)),VALUE(MID(IFERROR(TRIM(INDEX($A532:$P532,MATCH(Settings!$B$8,$A$1:$P$1,0))&amp;""),""),9,2)))+TIME(VALUE(MID(IFERROR(TRIM(INDEX($A532:$P532,MATCH(Settings!$B$8,$A$1:$P$1,0))&amp;""),""),12,2)),VALUE(MID(IFERROR(TRIM(INDEX($A532:$P532,MATCH(Settings!$B$8,$A$1:$P$1,0))&amp;""),""),15,2)),VALUE(MID(IFERROR(TRIM(INDEX($A532:$P532,MATCH(Settings!$B$8,$A$1:$P$1,0))&amp;""),""),18,2)))),"")),""))</f>
        <v/>
      </c>
      <c r="V532" s="22">
        <f>IF(ISNUMBER($U532),DATE(YEAR($U532),MONTH($U532),1),"")</f>
        <v/>
      </c>
      <c r="W532" s="23">
        <f>IF(IFERROR(TRIM(INDEX($A532:$P532,MATCH(Settings!$B$10,$A$1:$P$1,0))&amp;""),"")&lt;&gt;"",IFERROR(TRIM(INDEX($A532:$P532,MATCH(Settings!$B$10,$A$1:$P$1,0))&amp;""),""),IFERROR(TRIM(INDEX($A532:$P532,MATCH(Settings!$B$11,$A$1:$P$1,0))&amp;""),""))</f>
        <v/>
      </c>
      <c r="X532" s="23">
        <f>IFERROR(TRIM(INDEX($A532:$P532,MATCH(Settings!$B$11,$A$1:$P$1,0))&amp;""),"")</f>
        <v/>
      </c>
      <c r="Y532" s="23">
        <f>IFERROR(TRIM(INDEX($A532:$P532,MATCH(Settings!$B$12,$A$1:$P$1,0))&amp;""),"")</f>
        <v/>
      </c>
      <c r="Z532" s="23">
        <f>IFERROR(TRIM(INDEX($A532:$P532,MATCH(Settings!$B$15,$A$1:$P$1,0))&amp;""),"")</f>
        <v/>
      </c>
      <c r="AA532" s="24">
        <f>IFERROR(IF(TRIM(INDEX($A532:$P532,MATCH(Settings!$B$13,$A$1:$P$1,0))&amp;"")="","",VALUE(TRIM(INDEX($A532:$P532,MATCH(Settings!$B$13,$A$1:$P$1,0))&amp;""))),"")</f>
        <v/>
      </c>
      <c r="AB532" s="24">
        <f>IF(NOT(ISNUMBER($AA532)),"",IF(TRIM($R532&amp;"")="Yes",$AA532,0))</f>
        <v/>
      </c>
      <c r="AC532" s="25">
        <f>IF(OR(NOT(ISNUMBER($AB532)),NOT(ISNUMBER(Settings!$D$2))),"",$AB532*Settings!$D$2)</f>
        <v/>
      </c>
      <c r="AD532" s="23">
        <f>IF(AND($AE532="",IFERROR(TRIM(INDEX($A532:$P532,MATCH(Settings!$B$13,$A$1:$P$1,0))&amp;""),"")=""),"",IF((IF($AE532="","; no name or email","")&amp;IF(IFERROR(TRIM(INDEX($A532:$P532,MATCH(Settings!$B$13,$A$1:$P$1,0))&amp;""),"")="","; no hours",IF(NOT(ISNUMBER($AA532)),"; hours not a number",IF($AA532&lt;=0,"; hours zero or less",IF(AND(ISNUMBER(Settings!$D$3),$AA532&gt;Settings!$D$3),"; over "&amp;Settings!$D$3&amp;" hours",""))))&amp;IF(NOT(ISNUMBER($U532)),"; no date",IF($U532&gt;TODAY(),"; date in the future",""))&amp;IF(AND($AE532&lt;&gt;"",ISNUMBER($U532)),IF(COUNTIFS($AE$2:$AE$1001,$AE532,$U$2:$U$1001,$U532,$Y$2:$Y$1001,$Y532)&gt;1,"; possible duplicate",""),""))="","OK",MID(IF($AE532="","; no name or email","")&amp;IF(IFERROR(TRIM(INDEX($A532:$P532,MATCH(Settings!$B$13,$A$1:$P$1,0))&amp;""),"")="","; no hours",IF(NOT(ISNUMBER($AA532)),"; hours not a number",IF($AA532&lt;=0,"; hours zero or less",IF(AND(ISNUMBER(Settings!$D$3),$AA532&gt;Settings!$D$3),"; over "&amp;Settings!$D$3&amp;" hours",""))))&amp;IF(NOT(ISNUMBER($U532)),"; no date",IF($U532&gt;TODAY(),"; date in the future",""))&amp;IF(AND($AE532&lt;&gt;"",ISNUMBER($U532)),IF(COUNTIFS($AE$2:$AE$1001,$AE532,$U$2:$U$1001,$U532,$Y$2:$Y$1001,$Y532)&gt;1,"; possible duplicate",""),""),3,300)))</f>
        <v/>
      </c>
      <c r="AE532" s="26">
        <f>IF(IFERROR(TRIM(INDEX($A532:$P532,MATCH(Settings!$B$11,$A$1:$P$1,0))&amp;""),"")&lt;&gt;"",LOWER(IFERROR(TRIM(INDEX($A532:$P532,MATCH(Settings!$B$11,$A$1:$P$1,0))&amp;""),"")),LOWER(IFERROR(TRIM(INDEX($A532:$P532,MATCH(Settings!$B$10,$A$1:$P$1,0))&amp;""),"")))</f>
        <v/>
      </c>
      <c r="AF532" s="26">
        <f>IF($AE532="","",IF(COUNTIF($AE$2:$AE532,$AE532)=1,MAX($AF$1:$AF531)+1,""))</f>
        <v/>
      </c>
      <c r="AG532" s="26">
        <f>IF(OR($AE532="",NOT(ISNUMBER($V532))),"",IF(COUNTIFS($AE$2:$AE532,$AE532,$V$2:$V532,$V532)=1,1,0))</f>
        <v/>
      </c>
      <c r="AH532" s="26">
        <f>IF(ISNUMBER($U532),$U532,0)</f>
        <v/>
      </c>
    </row>
    <row r="533">
      <c r="R533" s="27" t="n"/>
      <c r="S533" s="27" t="n"/>
      <c r="U533" s="21">
        <f>IF(ISNUMBER(IFERROR(IF(TRIM(INDEX($A533:$P533,MATCH(Settings!$B$9,$A$1:$P$1,0))&amp;"")="","",IF(ISNUMBER(INDEX($A533:$P533,MATCH(Settings!$B$9,$A$1:$P$1,0))),INT(INDEX($A533:$P533,MATCH(Settings!$B$9,$A$1:$P$1,0))),DATE(VALUE(LEFT(INDEX($A533:$P533,MATCH(Settings!$B$9,$A$1:$P$1,0)),4)),VALUE(MID(INDEX($A533:$P533,MATCH(Settings!$B$9,$A$1:$P$1,0)),6,2)),VALUE(MID(INDEX($A533:$P533,MATCH(Settings!$B$9,$A$1:$P$1,0)),9,2))))),"")),IFERROR(IF(TRIM(INDEX($A533:$P533,MATCH(Settings!$B$9,$A$1:$P$1,0))&amp;"")="","",IF(ISNUMBER(INDEX($A533:$P533,MATCH(Settings!$B$9,$A$1:$P$1,0))),INT(INDEX($A533:$P533,MATCH(Settings!$B$9,$A$1:$P$1,0))),DATE(VALUE(LEFT(INDEX($A533:$P533,MATCH(Settings!$B$9,$A$1:$P$1,0)),4)),VALUE(MID(INDEX($A533:$P533,MATCH(Settings!$B$9,$A$1:$P$1,0)),6,2)),VALUE(MID(INDEX($A533:$P533,MATCH(Settings!$B$9,$A$1:$P$1,0)),9,2))))),""),IFERROR(INT(IFERROR(IF(ISNUMBER(INDEX($A533:$P533,MATCH(Settings!$B$8,$A$1:$P$1,0))),INDEX($A533:$P533,MATCH(Settings!$B$8,$A$1:$P$1,0)),DATE(VALUE(LEFT(IFERROR(TRIM(INDEX($A533:$P533,MATCH(Settings!$B$8,$A$1:$P$1,0))&amp;""),""),4)),VALUE(MID(IFERROR(TRIM(INDEX($A533:$P533,MATCH(Settings!$B$8,$A$1:$P$1,0))&amp;""),""),6,2)),VALUE(MID(IFERROR(TRIM(INDEX($A533:$P533,MATCH(Settings!$B$8,$A$1:$P$1,0))&amp;""),""),9,2)))+TIME(VALUE(MID(IFERROR(TRIM(INDEX($A533:$P533,MATCH(Settings!$B$8,$A$1:$P$1,0))&amp;""),""),12,2)),VALUE(MID(IFERROR(TRIM(INDEX($A533:$P533,MATCH(Settings!$B$8,$A$1:$P$1,0))&amp;""),""),15,2)),VALUE(MID(IFERROR(TRIM(INDEX($A533:$P533,MATCH(Settings!$B$8,$A$1:$P$1,0))&amp;""),""),18,2)))),"")),""))</f>
        <v/>
      </c>
      <c r="V533" s="22">
        <f>IF(ISNUMBER($U533),DATE(YEAR($U533),MONTH($U533),1),"")</f>
        <v/>
      </c>
      <c r="W533" s="23">
        <f>IF(IFERROR(TRIM(INDEX($A533:$P533,MATCH(Settings!$B$10,$A$1:$P$1,0))&amp;""),"")&lt;&gt;"",IFERROR(TRIM(INDEX($A533:$P533,MATCH(Settings!$B$10,$A$1:$P$1,0))&amp;""),""),IFERROR(TRIM(INDEX($A533:$P533,MATCH(Settings!$B$11,$A$1:$P$1,0))&amp;""),""))</f>
        <v/>
      </c>
      <c r="X533" s="23">
        <f>IFERROR(TRIM(INDEX($A533:$P533,MATCH(Settings!$B$11,$A$1:$P$1,0))&amp;""),"")</f>
        <v/>
      </c>
      <c r="Y533" s="23">
        <f>IFERROR(TRIM(INDEX($A533:$P533,MATCH(Settings!$B$12,$A$1:$P$1,0))&amp;""),"")</f>
        <v/>
      </c>
      <c r="Z533" s="23">
        <f>IFERROR(TRIM(INDEX($A533:$P533,MATCH(Settings!$B$15,$A$1:$P$1,0))&amp;""),"")</f>
        <v/>
      </c>
      <c r="AA533" s="24">
        <f>IFERROR(IF(TRIM(INDEX($A533:$P533,MATCH(Settings!$B$13,$A$1:$P$1,0))&amp;"")="","",VALUE(TRIM(INDEX($A533:$P533,MATCH(Settings!$B$13,$A$1:$P$1,0))&amp;""))),"")</f>
        <v/>
      </c>
      <c r="AB533" s="24">
        <f>IF(NOT(ISNUMBER($AA533)),"",IF(TRIM($R533&amp;"")="Yes",$AA533,0))</f>
        <v/>
      </c>
      <c r="AC533" s="25">
        <f>IF(OR(NOT(ISNUMBER($AB533)),NOT(ISNUMBER(Settings!$D$2))),"",$AB533*Settings!$D$2)</f>
        <v/>
      </c>
      <c r="AD533" s="23">
        <f>IF(AND($AE533="",IFERROR(TRIM(INDEX($A533:$P533,MATCH(Settings!$B$13,$A$1:$P$1,0))&amp;""),"")=""),"",IF((IF($AE533="","; no name or email","")&amp;IF(IFERROR(TRIM(INDEX($A533:$P533,MATCH(Settings!$B$13,$A$1:$P$1,0))&amp;""),"")="","; no hours",IF(NOT(ISNUMBER($AA533)),"; hours not a number",IF($AA533&lt;=0,"; hours zero or less",IF(AND(ISNUMBER(Settings!$D$3),$AA533&gt;Settings!$D$3),"; over "&amp;Settings!$D$3&amp;" hours",""))))&amp;IF(NOT(ISNUMBER($U533)),"; no date",IF($U533&gt;TODAY(),"; date in the future",""))&amp;IF(AND($AE533&lt;&gt;"",ISNUMBER($U533)),IF(COUNTIFS($AE$2:$AE$1001,$AE533,$U$2:$U$1001,$U533,$Y$2:$Y$1001,$Y533)&gt;1,"; possible duplicate",""),""))="","OK",MID(IF($AE533="","; no name or email","")&amp;IF(IFERROR(TRIM(INDEX($A533:$P533,MATCH(Settings!$B$13,$A$1:$P$1,0))&amp;""),"")="","; no hours",IF(NOT(ISNUMBER($AA533)),"; hours not a number",IF($AA533&lt;=0,"; hours zero or less",IF(AND(ISNUMBER(Settings!$D$3),$AA533&gt;Settings!$D$3),"; over "&amp;Settings!$D$3&amp;" hours",""))))&amp;IF(NOT(ISNUMBER($U533)),"; no date",IF($U533&gt;TODAY(),"; date in the future",""))&amp;IF(AND($AE533&lt;&gt;"",ISNUMBER($U533)),IF(COUNTIFS($AE$2:$AE$1001,$AE533,$U$2:$U$1001,$U533,$Y$2:$Y$1001,$Y533)&gt;1,"; possible duplicate",""),""),3,300)))</f>
        <v/>
      </c>
      <c r="AE533" s="26">
        <f>IF(IFERROR(TRIM(INDEX($A533:$P533,MATCH(Settings!$B$11,$A$1:$P$1,0))&amp;""),"")&lt;&gt;"",LOWER(IFERROR(TRIM(INDEX($A533:$P533,MATCH(Settings!$B$11,$A$1:$P$1,0))&amp;""),"")),LOWER(IFERROR(TRIM(INDEX($A533:$P533,MATCH(Settings!$B$10,$A$1:$P$1,0))&amp;""),"")))</f>
        <v/>
      </c>
      <c r="AF533" s="26">
        <f>IF($AE533="","",IF(COUNTIF($AE$2:$AE533,$AE533)=1,MAX($AF$1:$AF532)+1,""))</f>
        <v/>
      </c>
      <c r="AG533" s="26">
        <f>IF(OR($AE533="",NOT(ISNUMBER($V533))),"",IF(COUNTIFS($AE$2:$AE533,$AE533,$V$2:$V533,$V533)=1,1,0))</f>
        <v/>
      </c>
      <c r="AH533" s="26">
        <f>IF(ISNUMBER($U533),$U533,0)</f>
        <v/>
      </c>
    </row>
    <row r="534">
      <c r="R534" s="27" t="n"/>
      <c r="S534" s="27" t="n"/>
      <c r="U534" s="21">
        <f>IF(ISNUMBER(IFERROR(IF(TRIM(INDEX($A534:$P534,MATCH(Settings!$B$9,$A$1:$P$1,0))&amp;"")="","",IF(ISNUMBER(INDEX($A534:$P534,MATCH(Settings!$B$9,$A$1:$P$1,0))),INT(INDEX($A534:$P534,MATCH(Settings!$B$9,$A$1:$P$1,0))),DATE(VALUE(LEFT(INDEX($A534:$P534,MATCH(Settings!$B$9,$A$1:$P$1,0)),4)),VALUE(MID(INDEX($A534:$P534,MATCH(Settings!$B$9,$A$1:$P$1,0)),6,2)),VALUE(MID(INDEX($A534:$P534,MATCH(Settings!$B$9,$A$1:$P$1,0)),9,2))))),"")),IFERROR(IF(TRIM(INDEX($A534:$P534,MATCH(Settings!$B$9,$A$1:$P$1,0))&amp;"")="","",IF(ISNUMBER(INDEX($A534:$P534,MATCH(Settings!$B$9,$A$1:$P$1,0))),INT(INDEX($A534:$P534,MATCH(Settings!$B$9,$A$1:$P$1,0))),DATE(VALUE(LEFT(INDEX($A534:$P534,MATCH(Settings!$B$9,$A$1:$P$1,0)),4)),VALUE(MID(INDEX($A534:$P534,MATCH(Settings!$B$9,$A$1:$P$1,0)),6,2)),VALUE(MID(INDEX($A534:$P534,MATCH(Settings!$B$9,$A$1:$P$1,0)),9,2))))),""),IFERROR(INT(IFERROR(IF(ISNUMBER(INDEX($A534:$P534,MATCH(Settings!$B$8,$A$1:$P$1,0))),INDEX($A534:$P534,MATCH(Settings!$B$8,$A$1:$P$1,0)),DATE(VALUE(LEFT(IFERROR(TRIM(INDEX($A534:$P534,MATCH(Settings!$B$8,$A$1:$P$1,0))&amp;""),""),4)),VALUE(MID(IFERROR(TRIM(INDEX($A534:$P534,MATCH(Settings!$B$8,$A$1:$P$1,0))&amp;""),""),6,2)),VALUE(MID(IFERROR(TRIM(INDEX($A534:$P534,MATCH(Settings!$B$8,$A$1:$P$1,0))&amp;""),""),9,2)))+TIME(VALUE(MID(IFERROR(TRIM(INDEX($A534:$P534,MATCH(Settings!$B$8,$A$1:$P$1,0))&amp;""),""),12,2)),VALUE(MID(IFERROR(TRIM(INDEX($A534:$P534,MATCH(Settings!$B$8,$A$1:$P$1,0))&amp;""),""),15,2)),VALUE(MID(IFERROR(TRIM(INDEX($A534:$P534,MATCH(Settings!$B$8,$A$1:$P$1,0))&amp;""),""),18,2)))),"")),""))</f>
        <v/>
      </c>
      <c r="V534" s="22">
        <f>IF(ISNUMBER($U534),DATE(YEAR($U534),MONTH($U534),1),"")</f>
        <v/>
      </c>
      <c r="W534" s="23">
        <f>IF(IFERROR(TRIM(INDEX($A534:$P534,MATCH(Settings!$B$10,$A$1:$P$1,0))&amp;""),"")&lt;&gt;"",IFERROR(TRIM(INDEX($A534:$P534,MATCH(Settings!$B$10,$A$1:$P$1,0))&amp;""),""),IFERROR(TRIM(INDEX($A534:$P534,MATCH(Settings!$B$11,$A$1:$P$1,0))&amp;""),""))</f>
        <v/>
      </c>
      <c r="X534" s="23">
        <f>IFERROR(TRIM(INDEX($A534:$P534,MATCH(Settings!$B$11,$A$1:$P$1,0))&amp;""),"")</f>
        <v/>
      </c>
      <c r="Y534" s="23">
        <f>IFERROR(TRIM(INDEX($A534:$P534,MATCH(Settings!$B$12,$A$1:$P$1,0))&amp;""),"")</f>
        <v/>
      </c>
      <c r="Z534" s="23">
        <f>IFERROR(TRIM(INDEX($A534:$P534,MATCH(Settings!$B$15,$A$1:$P$1,0))&amp;""),"")</f>
        <v/>
      </c>
      <c r="AA534" s="24">
        <f>IFERROR(IF(TRIM(INDEX($A534:$P534,MATCH(Settings!$B$13,$A$1:$P$1,0))&amp;"")="","",VALUE(TRIM(INDEX($A534:$P534,MATCH(Settings!$B$13,$A$1:$P$1,0))&amp;""))),"")</f>
        <v/>
      </c>
      <c r="AB534" s="24">
        <f>IF(NOT(ISNUMBER($AA534)),"",IF(TRIM($R534&amp;"")="Yes",$AA534,0))</f>
        <v/>
      </c>
      <c r="AC534" s="25">
        <f>IF(OR(NOT(ISNUMBER($AB534)),NOT(ISNUMBER(Settings!$D$2))),"",$AB534*Settings!$D$2)</f>
        <v/>
      </c>
      <c r="AD534" s="23">
        <f>IF(AND($AE534="",IFERROR(TRIM(INDEX($A534:$P534,MATCH(Settings!$B$13,$A$1:$P$1,0))&amp;""),"")=""),"",IF((IF($AE534="","; no name or email","")&amp;IF(IFERROR(TRIM(INDEX($A534:$P534,MATCH(Settings!$B$13,$A$1:$P$1,0))&amp;""),"")="","; no hours",IF(NOT(ISNUMBER($AA534)),"; hours not a number",IF($AA534&lt;=0,"; hours zero or less",IF(AND(ISNUMBER(Settings!$D$3),$AA534&gt;Settings!$D$3),"; over "&amp;Settings!$D$3&amp;" hours",""))))&amp;IF(NOT(ISNUMBER($U534)),"; no date",IF($U534&gt;TODAY(),"; date in the future",""))&amp;IF(AND($AE534&lt;&gt;"",ISNUMBER($U534)),IF(COUNTIFS($AE$2:$AE$1001,$AE534,$U$2:$U$1001,$U534,$Y$2:$Y$1001,$Y534)&gt;1,"; possible duplicate",""),""))="","OK",MID(IF($AE534="","; no name or email","")&amp;IF(IFERROR(TRIM(INDEX($A534:$P534,MATCH(Settings!$B$13,$A$1:$P$1,0))&amp;""),"")="","; no hours",IF(NOT(ISNUMBER($AA534)),"; hours not a number",IF($AA534&lt;=0,"; hours zero or less",IF(AND(ISNUMBER(Settings!$D$3),$AA534&gt;Settings!$D$3),"; over "&amp;Settings!$D$3&amp;" hours",""))))&amp;IF(NOT(ISNUMBER($U534)),"; no date",IF($U534&gt;TODAY(),"; date in the future",""))&amp;IF(AND($AE534&lt;&gt;"",ISNUMBER($U534)),IF(COUNTIFS($AE$2:$AE$1001,$AE534,$U$2:$U$1001,$U534,$Y$2:$Y$1001,$Y534)&gt;1,"; possible duplicate",""),""),3,300)))</f>
        <v/>
      </c>
      <c r="AE534" s="26">
        <f>IF(IFERROR(TRIM(INDEX($A534:$P534,MATCH(Settings!$B$11,$A$1:$P$1,0))&amp;""),"")&lt;&gt;"",LOWER(IFERROR(TRIM(INDEX($A534:$P534,MATCH(Settings!$B$11,$A$1:$P$1,0))&amp;""),"")),LOWER(IFERROR(TRIM(INDEX($A534:$P534,MATCH(Settings!$B$10,$A$1:$P$1,0))&amp;""),"")))</f>
        <v/>
      </c>
      <c r="AF534" s="26">
        <f>IF($AE534="","",IF(COUNTIF($AE$2:$AE534,$AE534)=1,MAX($AF$1:$AF533)+1,""))</f>
        <v/>
      </c>
      <c r="AG534" s="26">
        <f>IF(OR($AE534="",NOT(ISNUMBER($V534))),"",IF(COUNTIFS($AE$2:$AE534,$AE534,$V$2:$V534,$V534)=1,1,0))</f>
        <v/>
      </c>
      <c r="AH534" s="26">
        <f>IF(ISNUMBER($U534),$U534,0)</f>
        <v/>
      </c>
    </row>
    <row r="535">
      <c r="R535" s="27" t="n"/>
      <c r="S535" s="27" t="n"/>
      <c r="U535" s="21">
        <f>IF(ISNUMBER(IFERROR(IF(TRIM(INDEX($A535:$P535,MATCH(Settings!$B$9,$A$1:$P$1,0))&amp;"")="","",IF(ISNUMBER(INDEX($A535:$P535,MATCH(Settings!$B$9,$A$1:$P$1,0))),INT(INDEX($A535:$P535,MATCH(Settings!$B$9,$A$1:$P$1,0))),DATE(VALUE(LEFT(INDEX($A535:$P535,MATCH(Settings!$B$9,$A$1:$P$1,0)),4)),VALUE(MID(INDEX($A535:$P535,MATCH(Settings!$B$9,$A$1:$P$1,0)),6,2)),VALUE(MID(INDEX($A535:$P535,MATCH(Settings!$B$9,$A$1:$P$1,0)),9,2))))),"")),IFERROR(IF(TRIM(INDEX($A535:$P535,MATCH(Settings!$B$9,$A$1:$P$1,0))&amp;"")="","",IF(ISNUMBER(INDEX($A535:$P535,MATCH(Settings!$B$9,$A$1:$P$1,0))),INT(INDEX($A535:$P535,MATCH(Settings!$B$9,$A$1:$P$1,0))),DATE(VALUE(LEFT(INDEX($A535:$P535,MATCH(Settings!$B$9,$A$1:$P$1,0)),4)),VALUE(MID(INDEX($A535:$P535,MATCH(Settings!$B$9,$A$1:$P$1,0)),6,2)),VALUE(MID(INDEX($A535:$P535,MATCH(Settings!$B$9,$A$1:$P$1,0)),9,2))))),""),IFERROR(INT(IFERROR(IF(ISNUMBER(INDEX($A535:$P535,MATCH(Settings!$B$8,$A$1:$P$1,0))),INDEX($A535:$P535,MATCH(Settings!$B$8,$A$1:$P$1,0)),DATE(VALUE(LEFT(IFERROR(TRIM(INDEX($A535:$P535,MATCH(Settings!$B$8,$A$1:$P$1,0))&amp;""),""),4)),VALUE(MID(IFERROR(TRIM(INDEX($A535:$P535,MATCH(Settings!$B$8,$A$1:$P$1,0))&amp;""),""),6,2)),VALUE(MID(IFERROR(TRIM(INDEX($A535:$P535,MATCH(Settings!$B$8,$A$1:$P$1,0))&amp;""),""),9,2)))+TIME(VALUE(MID(IFERROR(TRIM(INDEX($A535:$P535,MATCH(Settings!$B$8,$A$1:$P$1,0))&amp;""),""),12,2)),VALUE(MID(IFERROR(TRIM(INDEX($A535:$P535,MATCH(Settings!$B$8,$A$1:$P$1,0))&amp;""),""),15,2)),VALUE(MID(IFERROR(TRIM(INDEX($A535:$P535,MATCH(Settings!$B$8,$A$1:$P$1,0))&amp;""),""),18,2)))),"")),""))</f>
        <v/>
      </c>
      <c r="V535" s="22">
        <f>IF(ISNUMBER($U535),DATE(YEAR($U535),MONTH($U535),1),"")</f>
        <v/>
      </c>
      <c r="W535" s="23">
        <f>IF(IFERROR(TRIM(INDEX($A535:$P535,MATCH(Settings!$B$10,$A$1:$P$1,0))&amp;""),"")&lt;&gt;"",IFERROR(TRIM(INDEX($A535:$P535,MATCH(Settings!$B$10,$A$1:$P$1,0))&amp;""),""),IFERROR(TRIM(INDEX($A535:$P535,MATCH(Settings!$B$11,$A$1:$P$1,0))&amp;""),""))</f>
        <v/>
      </c>
      <c r="X535" s="23">
        <f>IFERROR(TRIM(INDEX($A535:$P535,MATCH(Settings!$B$11,$A$1:$P$1,0))&amp;""),"")</f>
        <v/>
      </c>
      <c r="Y535" s="23">
        <f>IFERROR(TRIM(INDEX($A535:$P535,MATCH(Settings!$B$12,$A$1:$P$1,0))&amp;""),"")</f>
        <v/>
      </c>
      <c r="Z535" s="23">
        <f>IFERROR(TRIM(INDEX($A535:$P535,MATCH(Settings!$B$15,$A$1:$P$1,0))&amp;""),"")</f>
        <v/>
      </c>
      <c r="AA535" s="24">
        <f>IFERROR(IF(TRIM(INDEX($A535:$P535,MATCH(Settings!$B$13,$A$1:$P$1,0))&amp;"")="","",VALUE(TRIM(INDEX($A535:$P535,MATCH(Settings!$B$13,$A$1:$P$1,0))&amp;""))),"")</f>
        <v/>
      </c>
      <c r="AB535" s="24">
        <f>IF(NOT(ISNUMBER($AA535)),"",IF(TRIM($R535&amp;"")="Yes",$AA535,0))</f>
        <v/>
      </c>
      <c r="AC535" s="25">
        <f>IF(OR(NOT(ISNUMBER($AB535)),NOT(ISNUMBER(Settings!$D$2))),"",$AB535*Settings!$D$2)</f>
        <v/>
      </c>
      <c r="AD535" s="23">
        <f>IF(AND($AE535="",IFERROR(TRIM(INDEX($A535:$P535,MATCH(Settings!$B$13,$A$1:$P$1,0))&amp;""),"")=""),"",IF((IF($AE535="","; no name or email","")&amp;IF(IFERROR(TRIM(INDEX($A535:$P535,MATCH(Settings!$B$13,$A$1:$P$1,0))&amp;""),"")="","; no hours",IF(NOT(ISNUMBER($AA535)),"; hours not a number",IF($AA535&lt;=0,"; hours zero or less",IF(AND(ISNUMBER(Settings!$D$3),$AA535&gt;Settings!$D$3),"; over "&amp;Settings!$D$3&amp;" hours",""))))&amp;IF(NOT(ISNUMBER($U535)),"; no date",IF($U535&gt;TODAY(),"; date in the future",""))&amp;IF(AND($AE535&lt;&gt;"",ISNUMBER($U535)),IF(COUNTIFS($AE$2:$AE$1001,$AE535,$U$2:$U$1001,$U535,$Y$2:$Y$1001,$Y535)&gt;1,"; possible duplicate",""),""))="","OK",MID(IF($AE535="","; no name or email","")&amp;IF(IFERROR(TRIM(INDEX($A535:$P535,MATCH(Settings!$B$13,$A$1:$P$1,0))&amp;""),"")="","; no hours",IF(NOT(ISNUMBER($AA535)),"; hours not a number",IF($AA535&lt;=0,"; hours zero or less",IF(AND(ISNUMBER(Settings!$D$3),$AA535&gt;Settings!$D$3),"; over "&amp;Settings!$D$3&amp;" hours",""))))&amp;IF(NOT(ISNUMBER($U535)),"; no date",IF($U535&gt;TODAY(),"; date in the future",""))&amp;IF(AND($AE535&lt;&gt;"",ISNUMBER($U535)),IF(COUNTIFS($AE$2:$AE$1001,$AE535,$U$2:$U$1001,$U535,$Y$2:$Y$1001,$Y535)&gt;1,"; possible duplicate",""),""),3,300)))</f>
        <v/>
      </c>
      <c r="AE535" s="26">
        <f>IF(IFERROR(TRIM(INDEX($A535:$P535,MATCH(Settings!$B$11,$A$1:$P$1,0))&amp;""),"")&lt;&gt;"",LOWER(IFERROR(TRIM(INDEX($A535:$P535,MATCH(Settings!$B$11,$A$1:$P$1,0))&amp;""),"")),LOWER(IFERROR(TRIM(INDEX($A535:$P535,MATCH(Settings!$B$10,$A$1:$P$1,0))&amp;""),"")))</f>
        <v/>
      </c>
      <c r="AF535" s="26">
        <f>IF($AE535="","",IF(COUNTIF($AE$2:$AE535,$AE535)=1,MAX($AF$1:$AF534)+1,""))</f>
        <v/>
      </c>
      <c r="AG535" s="26">
        <f>IF(OR($AE535="",NOT(ISNUMBER($V535))),"",IF(COUNTIFS($AE$2:$AE535,$AE535,$V$2:$V535,$V535)=1,1,0))</f>
        <v/>
      </c>
      <c r="AH535" s="26">
        <f>IF(ISNUMBER($U535),$U535,0)</f>
        <v/>
      </c>
    </row>
    <row r="536">
      <c r="R536" s="27" t="n"/>
      <c r="S536" s="27" t="n"/>
      <c r="U536" s="21">
        <f>IF(ISNUMBER(IFERROR(IF(TRIM(INDEX($A536:$P536,MATCH(Settings!$B$9,$A$1:$P$1,0))&amp;"")="","",IF(ISNUMBER(INDEX($A536:$P536,MATCH(Settings!$B$9,$A$1:$P$1,0))),INT(INDEX($A536:$P536,MATCH(Settings!$B$9,$A$1:$P$1,0))),DATE(VALUE(LEFT(INDEX($A536:$P536,MATCH(Settings!$B$9,$A$1:$P$1,0)),4)),VALUE(MID(INDEX($A536:$P536,MATCH(Settings!$B$9,$A$1:$P$1,0)),6,2)),VALUE(MID(INDEX($A536:$P536,MATCH(Settings!$B$9,$A$1:$P$1,0)),9,2))))),"")),IFERROR(IF(TRIM(INDEX($A536:$P536,MATCH(Settings!$B$9,$A$1:$P$1,0))&amp;"")="","",IF(ISNUMBER(INDEX($A536:$P536,MATCH(Settings!$B$9,$A$1:$P$1,0))),INT(INDEX($A536:$P536,MATCH(Settings!$B$9,$A$1:$P$1,0))),DATE(VALUE(LEFT(INDEX($A536:$P536,MATCH(Settings!$B$9,$A$1:$P$1,0)),4)),VALUE(MID(INDEX($A536:$P536,MATCH(Settings!$B$9,$A$1:$P$1,0)),6,2)),VALUE(MID(INDEX($A536:$P536,MATCH(Settings!$B$9,$A$1:$P$1,0)),9,2))))),""),IFERROR(INT(IFERROR(IF(ISNUMBER(INDEX($A536:$P536,MATCH(Settings!$B$8,$A$1:$P$1,0))),INDEX($A536:$P536,MATCH(Settings!$B$8,$A$1:$P$1,0)),DATE(VALUE(LEFT(IFERROR(TRIM(INDEX($A536:$P536,MATCH(Settings!$B$8,$A$1:$P$1,0))&amp;""),""),4)),VALUE(MID(IFERROR(TRIM(INDEX($A536:$P536,MATCH(Settings!$B$8,$A$1:$P$1,0))&amp;""),""),6,2)),VALUE(MID(IFERROR(TRIM(INDEX($A536:$P536,MATCH(Settings!$B$8,$A$1:$P$1,0))&amp;""),""),9,2)))+TIME(VALUE(MID(IFERROR(TRIM(INDEX($A536:$P536,MATCH(Settings!$B$8,$A$1:$P$1,0))&amp;""),""),12,2)),VALUE(MID(IFERROR(TRIM(INDEX($A536:$P536,MATCH(Settings!$B$8,$A$1:$P$1,0))&amp;""),""),15,2)),VALUE(MID(IFERROR(TRIM(INDEX($A536:$P536,MATCH(Settings!$B$8,$A$1:$P$1,0))&amp;""),""),18,2)))),"")),""))</f>
        <v/>
      </c>
      <c r="V536" s="22">
        <f>IF(ISNUMBER($U536),DATE(YEAR($U536),MONTH($U536),1),"")</f>
        <v/>
      </c>
      <c r="W536" s="23">
        <f>IF(IFERROR(TRIM(INDEX($A536:$P536,MATCH(Settings!$B$10,$A$1:$P$1,0))&amp;""),"")&lt;&gt;"",IFERROR(TRIM(INDEX($A536:$P536,MATCH(Settings!$B$10,$A$1:$P$1,0))&amp;""),""),IFERROR(TRIM(INDEX($A536:$P536,MATCH(Settings!$B$11,$A$1:$P$1,0))&amp;""),""))</f>
        <v/>
      </c>
      <c r="X536" s="23">
        <f>IFERROR(TRIM(INDEX($A536:$P536,MATCH(Settings!$B$11,$A$1:$P$1,0))&amp;""),"")</f>
        <v/>
      </c>
      <c r="Y536" s="23">
        <f>IFERROR(TRIM(INDEX($A536:$P536,MATCH(Settings!$B$12,$A$1:$P$1,0))&amp;""),"")</f>
        <v/>
      </c>
      <c r="Z536" s="23">
        <f>IFERROR(TRIM(INDEX($A536:$P536,MATCH(Settings!$B$15,$A$1:$P$1,0))&amp;""),"")</f>
        <v/>
      </c>
      <c r="AA536" s="24">
        <f>IFERROR(IF(TRIM(INDEX($A536:$P536,MATCH(Settings!$B$13,$A$1:$P$1,0))&amp;"")="","",VALUE(TRIM(INDEX($A536:$P536,MATCH(Settings!$B$13,$A$1:$P$1,0))&amp;""))),"")</f>
        <v/>
      </c>
      <c r="AB536" s="24">
        <f>IF(NOT(ISNUMBER($AA536)),"",IF(TRIM($R536&amp;"")="Yes",$AA536,0))</f>
        <v/>
      </c>
      <c r="AC536" s="25">
        <f>IF(OR(NOT(ISNUMBER($AB536)),NOT(ISNUMBER(Settings!$D$2))),"",$AB536*Settings!$D$2)</f>
        <v/>
      </c>
      <c r="AD536" s="23">
        <f>IF(AND($AE536="",IFERROR(TRIM(INDEX($A536:$P536,MATCH(Settings!$B$13,$A$1:$P$1,0))&amp;""),"")=""),"",IF((IF($AE536="","; no name or email","")&amp;IF(IFERROR(TRIM(INDEX($A536:$P536,MATCH(Settings!$B$13,$A$1:$P$1,0))&amp;""),"")="","; no hours",IF(NOT(ISNUMBER($AA536)),"; hours not a number",IF($AA536&lt;=0,"; hours zero or less",IF(AND(ISNUMBER(Settings!$D$3),$AA536&gt;Settings!$D$3),"; over "&amp;Settings!$D$3&amp;" hours",""))))&amp;IF(NOT(ISNUMBER($U536)),"; no date",IF($U536&gt;TODAY(),"; date in the future",""))&amp;IF(AND($AE536&lt;&gt;"",ISNUMBER($U536)),IF(COUNTIFS($AE$2:$AE$1001,$AE536,$U$2:$U$1001,$U536,$Y$2:$Y$1001,$Y536)&gt;1,"; possible duplicate",""),""))="","OK",MID(IF($AE536="","; no name or email","")&amp;IF(IFERROR(TRIM(INDEX($A536:$P536,MATCH(Settings!$B$13,$A$1:$P$1,0))&amp;""),"")="","; no hours",IF(NOT(ISNUMBER($AA536)),"; hours not a number",IF($AA536&lt;=0,"; hours zero or less",IF(AND(ISNUMBER(Settings!$D$3),$AA536&gt;Settings!$D$3),"; over "&amp;Settings!$D$3&amp;" hours",""))))&amp;IF(NOT(ISNUMBER($U536)),"; no date",IF($U536&gt;TODAY(),"; date in the future",""))&amp;IF(AND($AE536&lt;&gt;"",ISNUMBER($U536)),IF(COUNTIFS($AE$2:$AE$1001,$AE536,$U$2:$U$1001,$U536,$Y$2:$Y$1001,$Y536)&gt;1,"; possible duplicate",""),""),3,300)))</f>
        <v/>
      </c>
      <c r="AE536" s="26">
        <f>IF(IFERROR(TRIM(INDEX($A536:$P536,MATCH(Settings!$B$11,$A$1:$P$1,0))&amp;""),"")&lt;&gt;"",LOWER(IFERROR(TRIM(INDEX($A536:$P536,MATCH(Settings!$B$11,$A$1:$P$1,0))&amp;""),"")),LOWER(IFERROR(TRIM(INDEX($A536:$P536,MATCH(Settings!$B$10,$A$1:$P$1,0))&amp;""),"")))</f>
        <v/>
      </c>
      <c r="AF536" s="26">
        <f>IF($AE536="","",IF(COUNTIF($AE$2:$AE536,$AE536)=1,MAX($AF$1:$AF535)+1,""))</f>
        <v/>
      </c>
      <c r="AG536" s="26">
        <f>IF(OR($AE536="",NOT(ISNUMBER($V536))),"",IF(COUNTIFS($AE$2:$AE536,$AE536,$V$2:$V536,$V536)=1,1,0))</f>
        <v/>
      </c>
      <c r="AH536" s="26">
        <f>IF(ISNUMBER($U536),$U536,0)</f>
        <v/>
      </c>
    </row>
    <row r="537">
      <c r="R537" s="27" t="n"/>
      <c r="S537" s="27" t="n"/>
      <c r="U537" s="21">
        <f>IF(ISNUMBER(IFERROR(IF(TRIM(INDEX($A537:$P537,MATCH(Settings!$B$9,$A$1:$P$1,0))&amp;"")="","",IF(ISNUMBER(INDEX($A537:$P537,MATCH(Settings!$B$9,$A$1:$P$1,0))),INT(INDEX($A537:$P537,MATCH(Settings!$B$9,$A$1:$P$1,0))),DATE(VALUE(LEFT(INDEX($A537:$P537,MATCH(Settings!$B$9,$A$1:$P$1,0)),4)),VALUE(MID(INDEX($A537:$P537,MATCH(Settings!$B$9,$A$1:$P$1,0)),6,2)),VALUE(MID(INDEX($A537:$P537,MATCH(Settings!$B$9,$A$1:$P$1,0)),9,2))))),"")),IFERROR(IF(TRIM(INDEX($A537:$P537,MATCH(Settings!$B$9,$A$1:$P$1,0))&amp;"")="","",IF(ISNUMBER(INDEX($A537:$P537,MATCH(Settings!$B$9,$A$1:$P$1,0))),INT(INDEX($A537:$P537,MATCH(Settings!$B$9,$A$1:$P$1,0))),DATE(VALUE(LEFT(INDEX($A537:$P537,MATCH(Settings!$B$9,$A$1:$P$1,0)),4)),VALUE(MID(INDEX($A537:$P537,MATCH(Settings!$B$9,$A$1:$P$1,0)),6,2)),VALUE(MID(INDEX($A537:$P537,MATCH(Settings!$B$9,$A$1:$P$1,0)),9,2))))),""),IFERROR(INT(IFERROR(IF(ISNUMBER(INDEX($A537:$P537,MATCH(Settings!$B$8,$A$1:$P$1,0))),INDEX($A537:$P537,MATCH(Settings!$B$8,$A$1:$P$1,0)),DATE(VALUE(LEFT(IFERROR(TRIM(INDEX($A537:$P537,MATCH(Settings!$B$8,$A$1:$P$1,0))&amp;""),""),4)),VALUE(MID(IFERROR(TRIM(INDEX($A537:$P537,MATCH(Settings!$B$8,$A$1:$P$1,0))&amp;""),""),6,2)),VALUE(MID(IFERROR(TRIM(INDEX($A537:$P537,MATCH(Settings!$B$8,$A$1:$P$1,0))&amp;""),""),9,2)))+TIME(VALUE(MID(IFERROR(TRIM(INDEX($A537:$P537,MATCH(Settings!$B$8,$A$1:$P$1,0))&amp;""),""),12,2)),VALUE(MID(IFERROR(TRIM(INDEX($A537:$P537,MATCH(Settings!$B$8,$A$1:$P$1,0))&amp;""),""),15,2)),VALUE(MID(IFERROR(TRIM(INDEX($A537:$P537,MATCH(Settings!$B$8,$A$1:$P$1,0))&amp;""),""),18,2)))),"")),""))</f>
        <v/>
      </c>
      <c r="V537" s="22">
        <f>IF(ISNUMBER($U537),DATE(YEAR($U537),MONTH($U537),1),"")</f>
        <v/>
      </c>
      <c r="W537" s="23">
        <f>IF(IFERROR(TRIM(INDEX($A537:$P537,MATCH(Settings!$B$10,$A$1:$P$1,0))&amp;""),"")&lt;&gt;"",IFERROR(TRIM(INDEX($A537:$P537,MATCH(Settings!$B$10,$A$1:$P$1,0))&amp;""),""),IFERROR(TRIM(INDEX($A537:$P537,MATCH(Settings!$B$11,$A$1:$P$1,0))&amp;""),""))</f>
        <v/>
      </c>
      <c r="X537" s="23">
        <f>IFERROR(TRIM(INDEX($A537:$P537,MATCH(Settings!$B$11,$A$1:$P$1,0))&amp;""),"")</f>
        <v/>
      </c>
      <c r="Y537" s="23">
        <f>IFERROR(TRIM(INDEX($A537:$P537,MATCH(Settings!$B$12,$A$1:$P$1,0))&amp;""),"")</f>
        <v/>
      </c>
      <c r="Z537" s="23">
        <f>IFERROR(TRIM(INDEX($A537:$P537,MATCH(Settings!$B$15,$A$1:$P$1,0))&amp;""),"")</f>
        <v/>
      </c>
      <c r="AA537" s="24">
        <f>IFERROR(IF(TRIM(INDEX($A537:$P537,MATCH(Settings!$B$13,$A$1:$P$1,0))&amp;"")="","",VALUE(TRIM(INDEX($A537:$P537,MATCH(Settings!$B$13,$A$1:$P$1,0))&amp;""))),"")</f>
        <v/>
      </c>
      <c r="AB537" s="24">
        <f>IF(NOT(ISNUMBER($AA537)),"",IF(TRIM($R537&amp;"")="Yes",$AA537,0))</f>
        <v/>
      </c>
      <c r="AC537" s="25">
        <f>IF(OR(NOT(ISNUMBER($AB537)),NOT(ISNUMBER(Settings!$D$2))),"",$AB537*Settings!$D$2)</f>
        <v/>
      </c>
      <c r="AD537" s="23">
        <f>IF(AND($AE537="",IFERROR(TRIM(INDEX($A537:$P537,MATCH(Settings!$B$13,$A$1:$P$1,0))&amp;""),"")=""),"",IF((IF($AE537="","; no name or email","")&amp;IF(IFERROR(TRIM(INDEX($A537:$P537,MATCH(Settings!$B$13,$A$1:$P$1,0))&amp;""),"")="","; no hours",IF(NOT(ISNUMBER($AA537)),"; hours not a number",IF($AA537&lt;=0,"; hours zero or less",IF(AND(ISNUMBER(Settings!$D$3),$AA537&gt;Settings!$D$3),"; over "&amp;Settings!$D$3&amp;" hours",""))))&amp;IF(NOT(ISNUMBER($U537)),"; no date",IF($U537&gt;TODAY(),"; date in the future",""))&amp;IF(AND($AE537&lt;&gt;"",ISNUMBER($U537)),IF(COUNTIFS($AE$2:$AE$1001,$AE537,$U$2:$U$1001,$U537,$Y$2:$Y$1001,$Y537)&gt;1,"; possible duplicate",""),""))="","OK",MID(IF($AE537="","; no name or email","")&amp;IF(IFERROR(TRIM(INDEX($A537:$P537,MATCH(Settings!$B$13,$A$1:$P$1,0))&amp;""),"")="","; no hours",IF(NOT(ISNUMBER($AA537)),"; hours not a number",IF($AA537&lt;=0,"; hours zero or less",IF(AND(ISNUMBER(Settings!$D$3),$AA537&gt;Settings!$D$3),"; over "&amp;Settings!$D$3&amp;" hours",""))))&amp;IF(NOT(ISNUMBER($U537)),"; no date",IF($U537&gt;TODAY(),"; date in the future",""))&amp;IF(AND($AE537&lt;&gt;"",ISNUMBER($U537)),IF(COUNTIFS($AE$2:$AE$1001,$AE537,$U$2:$U$1001,$U537,$Y$2:$Y$1001,$Y537)&gt;1,"; possible duplicate",""),""),3,300)))</f>
        <v/>
      </c>
      <c r="AE537" s="26">
        <f>IF(IFERROR(TRIM(INDEX($A537:$P537,MATCH(Settings!$B$11,$A$1:$P$1,0))&amp;""),"")&lt;&gt;"",LOWER(IFERROR(TRIM(INDEX($A537:$P537,MATCH(Settings!$B$11,$A$1:$P$1,0))&amp;""),"")),LOWER(IFERROR(TRIM(INDEX($A537:$P537,MATCH(Settings!$B$10,$A$1:$P$1,0))&amp;""),"")))</f>
        <v/>
      </c>
      <c r="AF537" s="26">
        <f>IF($AE537="","",IF(COUNTIF($AE$2:$AE537,$AE537)=1,MAX($AF$1:$AF536)+1,""))</f>
        <v/>
      </c>
      <c r="AG537" s="26">
        <f>IF(OR($AE537="",NOT(ISNUMBER($V537))),"",IF(COUNTIFS($AE$2:$AE537,$AE537,$V$2:$V537,$V537)=1,1,0))</f>
        <v/>
      </c>
      <c r="AH537" s="26">
        <f>IF(ISNUMBER($U537),$U537,0)</f>
        <v/>
      </c>
    </row>
    <row r="538">
      <c r="R538" s="27" t="n"/>
      <c r="S538" s="27" t="n"/>
      <c r="U538" s="21">
        <f>IF(ISNUMBER(IFERROR(IF(TRIM(INDEX($A538:$P538,MATCH(Settings!$B$9,$A$1:$P$1,0))&amp;"")="","",IF(ISNUMBER(INDEX($A538:$P538,MATCH(Settings!$B$9,$A$1:$P$1,0))),INT(INDEX($A538:$P538,MATCH(Settings!$B$9,$A$1:$P$1,0))),DATE(VALUE(LEFT(INDEX($A538:$P538,MATCH(Settings!$B$9,$A$1:$P$1,0)),4)),VALUE(MID(INDEX($A538:$P538,MATCH(Settings!$B$9,$A$1:$P$1,0)),6,2)),VALUE(MID(INDEX($A538:$P538,MATCH(Settings!$B$9,$A$1:$P$1,0)),9,2))))),"")),IFERROR(IF(TRIM(INDEX($A538:$P538,MATCH(Settings!$B$9,$A$1:$P$1,0))&amp;"")="","",IF(ISNUMBER(INDEX($A538:$P538,MATCH(Settings!$B$9,$A$1:$P$1,0))),INT(INDEX($A538:$P538,MATCH(Settings!$B$9,$A$1:$P$1,0))),DATE(VALUE(LEFT(INDEX($A538:$P538,MATCH(Settings!$B$9,$A$1:$P$1,0)),4)),VALUE(MID(INDEX($A538:$P538,MATCH(Settings!$B$9,$A$1:$P$1,0)),6,2)),VALUE(MID(INDEX($A538:$P538,MATCH(Settings!$B$9,$A$1:$P$1,0)),9,2))))),""),IFERROR(INT(IFERROR(IF(ISNUMBER(INDEX($A538:$P538,MATCH(Settings!$B$8,$A$1:$P$1,0))),INDEX($A538:$P538,MATCH(Settings!$B$8,$A$1:$P$1,0)),DATE(VALUE(LEFT(IFERROR(TRIM(INDEX($A538:$P538,MATCH(Settings!$B$8,$A$1:$P$1,0))&amp;""),""),4)),VALUE(MID(IFERROR(TRIM(INDEX($A538:$P538,MATCH(Settings!$B$8,$A$1:$P$1,0))&amp;""),""),6,2)),VALUE(MID(IFERROR(TRIM(INDEX($A538:$P538,MATCH(Settings!$B$8,$A$1:$P$1,0))&amp;""),""),9,2)))+TIME(VALUE(MID(IFERROR(TRIM(INDEX($A538:$P538,MATCH(Settings!$B$8,$A$1:$P$1,0))&amp;""),""),12,2)),VALUE(MID(IFERROR(TRIM(INDEX($A538:$P538,MATCH(Settings!$B$8,$A$1:$P$1,0))&amp;""),""),15,2)),VALUE(MID(IFERROR(TRIM(INDEX($A538:$P538,MATCH(Settings!$B$8,$A$1:$P$1,0))&amp;""),""),18,2)))),"")),""))</f>
        <v/>
      </c>
      <c r="V538" s="22">
        <f>IF(ISNUMBER($U538),DATE(YEAR($U538),MONTH($U538),1),"")</f>
        <v/>
      </c>
      <c r="W538" s="23">
        <f>IF(IFERROR(TRIM(INDEX($A538:$P538,MATCH(Settings!$B$10,$A$1:$P$1,0))&amp;""),"")&lt;&gt;"",IFERROR(TRIM(INDEX($A538:$P538,MATCH(Settings!$B$10,$A$1:$P$1,0))&amp;""),""),IFERROR(TRIM(INDEX($A538:$P538,MATCH(Settings!$B$11,$A$1:$P$1,0))&amp;""),""))</f>
        <v/>
      </c>
      <c r="X538" s="23">
        <f>IFERROR(TRIM(INDEX($A538:$P538,MATCH(Settings!$B$11,$A$1:$P$1,0))&amp;""),"")</f>
        <v/>
      </c>
      <c r="Y538" s="23">
        <f>IFERROR(TRIM(INDEX($A538:$P538,MATCH(Settings!$B$12,$A$1:$P$1,0))&amp;""),"")</f>
        <v/>
      </c>
      <c r="Z538" s="23">
        <f>IFERROR(TRIM(INDEX($A538:$P538,MATCH(Settings!$B$15,$A$1:$P$1,0))&amp;""),"")</f>
        <v/>
      </c>
      <c r="AA538" s="24">
        <f>IFERROR(IF(TRIM(INDEX($A538:$P538,MATCH(Settings!$B$13,$A$1:$P$1,0))&amp;"")="","",VALUE(TRIM(INDEX($A538:$P538,MATCH(Settings!$B$13,$A$1:$P$1,0))&amp;""))),"")</f>
        <v/>
      </c>
      <c r="AB538" s="24">
        <f>IF(NOT(ISNUMBER($AA538)),"",IF(TRIM($R538&amp;"")="Yes",$AA538,0))</f>
        <v/>
      </c>
      <c r="AC538" s="25">
        <f>IF(OR(NOT(ISNUMBER($AB538)),NOT(ISNUMBER(Settings!$D$2))),"",$AB538*Settings!$D$2)</f>
        <v/>
      </c>
      <c r="AD538" s="23">
        <f>IF(AND($AE538="",IFERROR(TRIM(INDEX($A538:$P538,MATCH(Settings!$B$13,$A$1:$P$1,0))&amp;""),"")=""),"",IF((IF($AE538="","; no name or email","")&amp;IF(IFERROR(TRIM(INDEX($A538:$P538,MATCH(Settings!$B$13,$A$1:$P$1,0))&amp;""),"")="","; no hours",IF(NOT(ISNUMBER($AA538)),"; hours not a number",IF($AA538&lt;=0,"; hours zero or less",IF(AND(ISNUMBER(Settings!$D$3),$AA538&gt;Settings!$D$3),"; over "&amp;Settings!$D$3&amp;" hours",""))))&amp;IF(NOT(ISNUMBER($U538)),"; no date",IF($U538&gt;TODAY(),"; date in the future",""))&amp;IF(AND($AE538&lt;&gt;"",ISNUMBER($U538)),IF(COUNTIFS($AE$2:$AE$1001,$AE538,$U$2:$U$1001,$U538,$Y$2:$Y$1001,$Y538)&gt;1,"; possible duplicate",""),""))="","OK",MID(IF($AE538="","; no name or email","")&amp;IF(IFERROR(TRIM(INDEX($A538:$P538,MATCH(Settings!$B$13,$A$1:$P$1,0))&amp;""),"")="","; no hours",IF(NOT(ISNUMBER($AA538)),"; hours not a number",IF($AA538&lt;=0,"; hours zero or less",IF(AND(ISNUMBER(Settings!$D$3),$AA538&gt;Settings!$D$3),"; over "&amp;Settings!$D$3&amp;" hours",""))))&amp;IF(NOT(ISNUMBER($U538)),"; no date",IF($U538&gt;TODAY(),"; date in the future",""))&amp;IF(AND($AE538&lt;&gt;"",ISNUMBER($U538)),IF(COUNTIFS($AE$2:$AE$1001,$AE538,$U$2:$U$1001,$U538,$Y$2:$Y$1001,$Y538)&gt;1,"; possible duplicate",""),""),3,300)))</f>
        <v/>
      </c>
      <c r="AE538" s="26">
        <f>IF(IFERROR(TRIM(INDEX($A538:$P538,MATCH(Settings!$B$11,$A$1:$P$1,0))&amp;""),"")&lt;&gt;"",LOWER(IFERROR(TRIM(INDEX($A538:$P538,MATCH(Settings!$B$11,$A$1:$P$1,0))&amp;""),"")),LOWER(IFERROR(TRIM(INDEX($A538:$P538,MATCH(Settings!$B$10,$A$1:$P$1,0))&amp;""),"")))</f>
        <v/>
      </c>
      <c r="AF538" s="26">
        <f>IF($AE538="","",IF(COUNTIF($AE$2:$AE538,$AE538)=1,MAX($AF$1:$AF537)+1,""))</f>
        <v/>
      </c>
      <c r="AG538" s="26">
        <f>IF(OR($AE538="",NOT(ISNUMBER($V538))),"",IF(COUNTIFS($AE$2:$AE538,$AE538,$V$2:$V538,$V538)=1,1,0))</f>
        <v/>
      </c>
      <c r="AH538" s="26">
        <f>IF(ISNUMBER($U538),$U538,0)</f>
        <v/>
      </c>
    </row>
    <row r="539">
      <c r="R539" s="27" t="n"/>
      <c r="S539" s="27" t="n"/>
      <c r="U539" s="21">
        <f>IF(ISNUMBER(IFERROR(IF(TRIM(INDEX($A539:$P539,MATCH(Settings!$B$9,$A$1:$P$1,0))&amp;"")="","",IF(ISNUMBER(INDEX($A539:$P539,MATCH(Settings!$B$9,$A$1:$P$1,0))),INT(INDEX($A539:$P539,MATCH(Settings!$B$9,$A$1:$P$1,0))),DATE(VALUE(LEFT(INDEX($A539:$P539,MATCH(Settings!$B$9,$A$1:$P$1,0)),4)),VALUE(MID(INDEX($A539:$P539,MATCH(Settings!$B$9,$A$1:$P$1,0)),6,2)),VALUE(MID(INDEX($A539:$P539,MATCH(Settings!$B$9,$A$1:$P$1,0)),9,2))))),"")),IFERROR(IF(TRIM(INDEX($A539:$P539,MATCH(Settings!$B$9,$A$1:$P$1,0))&amp;"")="","",IF(ISNUMBER(INDEX($A539:$P539,MATCH(Settings!$B$9,$A$1:$P$1,0))),INT(INDEX($A539:$P539,MATCH(Settings!$B$9,$A$1:$P$1,0))),DATE(VALUE(LEFT(INDEX($A539:$P539,MATCH(Settings!$B$9,$A$1:$P$1,0)),4)),VALUE(MID(INDEX($A539:$P539,MATCH(Settings!$B$9,$A$1:$P$1,0)),6,2)),VALUE(MID(INDEX($A539:$P539,MATCH(Settings!$B$9,$A$1:$P$1,0)),9,2))))),""),IFERROR(INT(IFERROR(IF(ISNUMBER(INDEX($A539:$P539,MATCH(Settings!$B$8,$A$1:$P$1,0))),INDEX($A539:$P539,MATCH(Settings!$B$8,$A$1:$P$1,0)),DATE(VALUE(LEFT(IFERROR(TRIM(INDEX($A539:$P539,MATCH(Settings!$B$8,$A$1:$P$1,0))&amp;""),""),4)),VALUE(MID(IFERROR(TRIM(INDEX($A539:$P539,MATCH(Settings!$B$8,$A$1:$P$1,0))&amp;""),""),6,2)),VALUE(MID(IFERROR(TRIM(INDEX($A539:$P539,MATCH(Settings!$B$8,$A$1:$P$1,0))&amp;""),""),9,2)))+TIME(VALUE(MID(IFERROR(TRIM(INDEX($A539:$P539,MATCH(Settings!$B$8,$A$1:$P$1,0))&amp;""),""),12,2)),VALUE(MID(IFERROR(TRIM(INDEX($A539:$P539,MATCH(Settings!$B$8,$A$1:$P$1,0))&amp;""),""),15,2)),VALUE(MID(IFERROR(TRIM(INDEX($A539:$P539,MATCH(Settings!$B$8,$A$1:$P$1,0))&amp;""),""),18,2)))),"")),""))</f>
        <v/>
      </c>
      <c r="V539" s="22">
        <f>IF(ISNUMBER($U539),DATE(YEAR($U539),MONTH($U539),1),"")</f>
        <v/>
      </c>
      <c r="W539" s="23">
        <f>IF(IFERROR(TRIM(INDEX($A539:$P539,MATCH(Settings!$B$10,$A$1:$P$1,0))&amp;""),"")&lt;&gt;"",IFERROR(TRIM(INDEX($A539:$P539,MATCH(Settings!$B$10,$A$1:$P$1,0))&amp;""),""),IFERROR(TRIM(INDEX($A539:$P539,MATCH(Settings!$B$11,$A$1:$P$1,0))&amp;""),""))</f>
        <v/>
      </c>
      <c r="X539" s="23">
        <f>IFERROR(TRIM(INDEX($A539:$P539,MATCH(Settings!$B$11,$A$1:$P$1,0))&amp;""),"")</f>
        <v/>
      </c>
      <c r="Y539" s="23">
        <f>IFERROR(TRIM(INDEX($A539:$P539,MATCH(Settings!$B$12,$A$1:$P$1,0))&amp;""),"")</f>
        <v/>
      </c>
      <c r="Z539" s="23">
        <f>IFERROR(TRIM(INDEX($A539:$P539,MATCH(Settings!$B$15,$A$1:$P$1,0))&amp;""),"")</f>
        <v/>
      </c>
      <c r="AA539" s="24">
        <f>IFERROR(IF(TRIM(INDEX($A539:$P539,MATCH(Settings!$B$13,$A$1:$P$1,0))&amp;"")="","",VALUE(TRIM(INDEX($A539:$P539,MATCH(Settings!$B$13,$A$1:$P$1,0))&amp;""))),"")</f>
        <v/>
      </c>
      <c r="AB539" s="24">
        <f>IF(NOT(ISNUMBER($AA539)),"",IF(TRIM($R539&amp;"")="Yes",$AA539,0))</f>
        <v/>
      </c>
      <c r="AC539" s="25">
        <f>IF(OR(NOT(ISNUMBER($AB539)),NOT(ISNUMBER(Settings!$D$2))),"",$AB539*Settings!$D$2)</f>
        <v/>
      </c>
      <c r="AD539" s="23">
        <f>IF(AND($AE539="",IFERROR(TRIM(INDEX($A539:$P539,MATCH(Settings!$B$13,$A$1:$P$1,0))&amp;""),"")=""),"",IF((IF($AE539="","; no name or email","")&amp;IF(IFERROR(TRIM(INDEX($A539:$P539,MATCH(Settings!$B$13,$A$1:$P$1,0))&amp;""),"")="","; no hours",IF(NOT(ISNUMBER($AA539)),"; hours not a number",IF($AA539&lt;=0,"; hours zero or less",IF(AND(ISNUMBER(Settings!$D$3),$AA539&gt;Settings!$D$3),"; over "&amp;Settings!$D$3&amp;" hours",""))))&amp;IF(NOT(ISNUMBER($U539)),"; no date",IF($U539&gt;TODAY(),"; date in the future",""))&amp;IF(AND($AE539&lt;&gt;"",ISNUMBER($U539)),IF(COUNTIFS($AE$2:$AE$1001,$AE539,$U$2:$U$1001,$U539,$Y$2:$Y$1001,$Y539)&gt;1,"; possible duplicate",""),""))="","OK",MID(IF($AE539="","; no name or email","")&amp;IF(IFERROR(TRIM(INDEX($A539:$P539,MATCH(Settings!$B$13,$A$1:$P$1,0))&amp;""),"")="","; no hours",IF(NOT(ISNUMBER($AA539)),"; hours not a number",IF($AA539&lt;=0,"; hours zero or less",IF(AND(ISNUMBER(Settings!$D$3),$AA539&gt;Settings!$D$3),"; over "&amp;Settings!$D$3&amp;" hours",""))))&amp;IF(NOT(ISNUMBER($U539)),"; no date",IF($U539&gt;TODAY(),"; date in the future",""))&amp;IF(AND($AE539&lt;&gt;"",ISNUMBER($U539)),IF(COUNTIFS($AE$2:$AE$1001,$AE539,$U$2:$U$1001,$U539,$Y$2:$Y$1001,$Y539)&gt;1,"; possible duplicate",""),""),3,300)))</f>
        <v/>
      </c>
      <c r="AE539" s="26">
        <f>IF(IFERROR(TRIM(INDEX($A539:$P539,MATCH(Settings!$B$11,$A$1:$P$1,0))&amp;""),"")&lt;&gt;"",LOWER(IFERROR(TRIM(INDEX($A539:$P539,MATCH(Settings!$B$11,$A$1:$P$1,0))&amp;""),"")),LOWER(IFERROR(TRIM(INDEX($A539:$P539,MATCH(Settings!$B$10,$A$1:$P$1,0))&amp;""),"")))</f>
        <v/>
      </c>
      <c r="AF539" s="26">
        <f>IF($AE539="","",IF(COUNTIF($AE$2:$AE539,$AE539)=1,MAX($AF$1:$AF538)+1,""))</f>
        <v/>
      </c>
      <c r="AG539" s="26">
        <f>IF(OR($AE539="",NOT(ISNUMBER($V539))),"",IF(COUNTIFS($AE$2:$AE539,$AE539,$V$2:$V539,$V539)=1,1,0))</f>
        <v/>
      </c>
      <c r="AH539" s="26">
        <f>IF(ISNUMBER($U539),$U539,0)</f>
        <v/>
      </c>
    </row>
    <row r="540">
      <c r="R540" s="27" t="n"/>
      <c r="S540" s="27" t="n"/>
      <c r="U540" s="21">
        <f>IF(ISNUMBER(IFERROR(IF(TRIM(INDEX($A540:$P540,MATCH(Settings!$B$9,$A$1:$P$1,0))&amp;"")="","",IF(ISNUMBER(INDEX($A540:$P540,MATCH(Settings!$B$9,$A$1:$P$1,0))),INT(INDEX($A540:$P540,MATCH(Settings!$B$9,$A$1:$P$1,0))),DATE(VALUE(LEFT(INDEX($A540:$P540,MATCH(Settings!$B$9,$A$1:$P$1,0)),4)),VALUE(MID(INDEX($A540:$P540,MATCH(Settings!$B$9,$A$1:$P$1,0)),6,2)),VALUE(MID(INDEX($A540:$P540,MATCH(Settings!$B$9,$A$1:$P$1,0)),9,2))))),"")),IFERROR(IF(TRIM(INDEX($A540:$P540,MATCH(Settings!$B$9,$A$1:$P$1,0))&amp;"")="","",IF(ISNUMBER(INDEX($A540:$P540,MATCH(Settings!$B$9,$A$1:$P$1,0))),INT(INDEX($A540:$P540,MATCH(Settings!$B$9,$A$1:$P$1,0))),DATE(VALUE(LEFT(INDEX($A540:$P540,MATCH(Settings!$B$9,$A$1:$P$1,0)),4)),VALUE(MID(INDEX($A540:$P540,MATCH(Settings!$B$9,$A$1:$P$1,0)),6,2)),VALUE(MID(INDEX($A540:$P540,MATCH(Settings!$B$9,$A$1:$P$1,0)),9,2))))),""),IFERROR(INT(IFERROR(IF(ISNUMBER(INDEX($A540:$P540,MATCH(Settings!$B$8,$A$1:$P$1,0))),INDEX($A540:$P540,MATCH(Settings!$B$8,$A$1:$P$1,0)),DATE(VALUE(LEFT(IFERROR(TRIM(INDEX($A540:$P540,MATCH(Settings!$B$8,$A$1:$P$1,0))&amp;""),""),4)),VALUE(MID(IFERROR(TRIM(INDEX($A540:$P540,MATCH(Settings!$B$8,$A$1:$P$1,0))&amp;""),""),6,2)),VALUE(MID(IFERROR(TRIM(INDEX($A540:$P540,MATCH(Settings!$B$8,$A$1:$P$1,0))&amp;""),""),9,2)))+TIME(VALUE(MID(IFERROR(TRIM(INDEX($A540:$P540,MATCH(Settings!$B$8,$A$1:$P$1,0))&amp;""),""),12,2)),VALUE(MID(IFERROR(TRIM(INDEX($A540:$P540,MATCH(Settings!$B$8,$A$1:$P$1,0))&amp;""),""),15,2)),VALUE(MID(IFERROR(TRIM(INDEX($A540:$P540,MATCH(Settings!$B$8,$A$1:$P$1,0))&amp;""),""),18,2)))),"")),""))</f>
        <v/>
      </c>
      <c r="V540" s="22">
        <f>IF(ISNUMBER($U540),DATE(YEAR($U540),MONTH($U540),1),"")</f>
        <v/>
      </c>
      <c r="W540" s="23">
        <f>IF(IFERROR(TRIM(INDEX($A540:$P540,MATCH(Settings!$B$10,$A$1:$P$1,0))&amp;""),"")&lt;&gt;"",IFERROR(TRIM(INDEX($A540:$P540,MATCH(Settings!$B$10,$A$1:$P$1,0))&amp;""),""),IFERROR(TRIM(INDEX($A540:$P540,MATCH(Settings!$B$11,$A$1:$P$1,0))&amp;""),""))</f>
        <v/>
      </c>
      <c r="X540" s="23">
        <f>IFERROR(TRIM(INDEX($A540:$P540,MATCH(Settings!$B$11,$A$1:$P$1,0))&amp;""),"")</f>
        <v/>
      </c>
      <c r="Y540" s="23">
        <f>IFERROR(TRIM(INDEX($A540:$P540,MATCH(Settings!$B$12,$A$1:$P$1,0))&amp;""),"")</f>
        <v/>
      </c>
      <c r="Z540" s="23">
        <f>IFERROR(TRIM(INDEX($A540:$P540,MATCH(Settings!$B$15,$A$1:$P$1,0))&amp;""),"")</f>
        <v/>
      </c>
      <c r="AA540" s="24">
        <f>IFERROR(IF(TRIM(INDEX($A540:$P540,MATCH(Settings!$B$13,$A$1:$P$1,0))&amp;"")="","",VALUE(TRIM(INDEX($A540:$P540,MATCH(Settings!$B$13,$A$1:$P$1,0))&amp;""))),"")</f>
        <v/>
      </c>
      <c r="AB540" s="24">
        <f>IF(NOT(ISNUMBER($AA540)),"",IF(TRIM($R540&amp;"")="Yes",$AA540,0))</f>
        <v/>
      </c>
      <c r="AC540" s="25">
        <f>IF(OR(NOT(ISNUMBER($AB540)),NOT(ISNUMBER(Settings!$D$2))),"",$AB540*Settings!$D$2)</f>
        <v/>
      </c>
      <c r="AD540" s="23">
        <f>IF(AND($AE540="",IFERROR(TRIM(INDEX($A540:$P540,MATCH(Settings!$B$13,$A$1:$P$1,0))&amp;""),"")=""),"",IF((IF($AE540="","; no name or email","")&amp;IF(IFERROR(TRIM(INDEX($A540:$P540,MATCH(Settings!$B$13,$A$1:$P$1,0))&amp;""),"")="","; no hours",IF(NOT(ISNUMBER($AA540)),"; hours not a number",IF($AA540&lt;=0,"; hours zero or less",IF(AND(ISNUMBER(Settings!$D$3),$AA540&gt;Settings!$D$3),"; over "&amp;Settings!$D$3&amp;" hours",""))))&amp;IF(NOT(ISNUMBER($U540)),"; no date",IF($U540&gt;TODAY(),"; date in the future",""))&amp;IF(AND($AE540&lt;&gt;"",ISNUMBER($U540)),IF(COUNTIFS($AE$2:$AE$1001,$AE540,$U$2:$U$1001,$U540,$Y$2:$Y$1001,$Y540)&gt;1,"; possible duplicate",""),""))="","OK",MID(IF($AE540="","; no name or email","")&amp;IF(IFERROR(TRIM(INDEX($A540:$P540,MATCH(Settings!$B$13,$A$1:$P$1,0))&amp;""),"")="","; no hours",IF(NOT(ISNUMBER($AA540)),"; hours not a number",IF($AA540&lt;=0,"; hours zero or less",IF(AND(ISNUMBER(Settings!$D$3),$AA540&gt;Settings!$D$3),"; over "&amp;Settings!$D$3&amp;" hours",""))))&amp;IF(NOT(ISNUMBER($U540)),"; no date",IF($U540&gt;TODAY(),"; date in the future",""))&amp;IF(AND($AE540&lt;&gt;"",ISNUMBER($U540)),IF(COUNTIFS($AE$2:$AE$1001,$AE540,$U$2:$U$1001,$U540,$Y$2:$Y$1001,$Y540)&gt;1,"; possible duplicate",""),""),3,300)))</f>
        <v/>
      </c>
      <c r="AE540" s="26">
        <f>IF(IFERROR(TRIM(INDEX($A540:$P540,MATCH(Settings!$B$11,$A$1:$P$1,0))&amp;""),"")&lt;&gt;"",LOWER(IFERROR(TRIM(INDEX($A540:$P540,MATCH(Settings!$B$11,$A$1:$P$1,0))&amp;""),"")),LOWER(IFERROR(TRIM(INDEX($A540:$P540,MATCH(Settings!$B$10,$A$1:$P$1,0))&amp;""),"")))</f>
        <v/>
      </c>
      <c r="AF540" s="26">
        <f>IF($AE540="","",IF(COUNTIF($AE$2:$AE540,$AE540)=1,MAX($AF$1:$AF539)+1,""))</f>
        <v/>
      </c>
      <c r="AG540" s="26">
        <f>IF(OR($AE540="",NOT(ISNUMBER($V540))),"",IF(COUNTIFS($AE$2:$AE540,$AE540,$V$2:$V540,$V540)=1,1,0))</f>
        <v/>
      </c>
      <c r="AH540" s="26">
        <f>IF(ISNUMBER($U540),$U540,0)</f>
        <v/>
      </c>
    </row>
    <row r="541">
      <c r="R541" s="27" t="n"/>
      <c r="S541" s="27" t="n"/>
      <c r="U541" s="21">
        <f>IF(ISNUMBER(IFERROR(IF(TRIM(INDEX($A541:$P541,MATCH(Settings!$B$9,$A$1:$P$1,0))&amp;"")="","",IF(ISNUMBER(INDEX($A541:$P541,MATCH(Settings!$B$9,$A$1:$P$1,0))),INT(INDEX($A541:$P541,MATCH(Settings!$B$9,$A$1:$P$1,0))),DATE(VALUE(LEFT(INDEX($A541:$P541,MATCH(Settings!$B$9,$A$1:$P$1,0)),4)),VALUE(MID(INDEX($A541:$P541,MATCH(Settings!$B$9,$A$1:$P$1,0)),6,2)),VALUE(MID(INDEX($A541:$P541,MATCH(Settings!$B$9,$A$1:$P$1,0)),9,2))))),"")),IFERROR(IF(TRIM(INDEX($A541:$P541,MATCH(Settings!$B$9,$A$1:$P$1,0))&amp;"")="","",IF(ISNUMBER(INDEX($A541:$P541,MATCH(Settings!$B$9,$A$1:$P$1,0))),INT(INDEX($A541:$P541,MATCH(Settings!$B$9,$A$1:$P$1,0))),DATE(VALUE(LEFT(INDEX($A541:$P541,MATCH(Settings!$B$9,$A$1:$P$1,0)),4)),VALUE(MID(INDEX($A541:$P541,MATCH(Settings!$B$9,$A$1:$P$1,0)),6,2)),VALUE(MID(INDEX($A541:$P541,MATCH(Settings!$B$9,$A$1:$P$1,0)),9,2))))),""),IFERROR(INT(IFERROR(IF(ISNUMBER(INDEX($A541:$P541,MATCH(Settings!$B$8,$A$1:$P$1,0))),INDEX($A541:$P541,MATCH(Settings!$B$8,$A$1:$P$1,0)),DATE(VALUE(LEFT(IFERROR(TRIM(INDEX($A541:$P541,MATCH(Settings!$B$8,$A$1:$P$1,0))&amp;""),""),4)),VALUE(MID(IFERROR(TRIM(INDEX($A541:$P541,MATCH(Settings!$B$8,$A$1:$P$1,0))&amp;""),""),6,2)),VALUE(MID(IFERROR(TRIM(INDEX($A541:$P541,MATCH(Settings!$B$8,$A$1:$P$1,0))&amp;""),""),9,2)))+TIME(VALUE(MID(IFERROR(TRIM(INDEX($A541:$P541,MATCH(Settings!$B$8,$A$1:$P$1,0))&amp;""),""),12,2)),VALUE(MID(IFERROR(TRIM(INDEX($A541:$P541,MATCH(Settings!$B$8,$A$1:$P$1,0))&amp;""),""),15,2)),VALUE(MID(IFERROR(TRIM(INDEX($A541:$P541,MATCH(Settings!$B$8,$A$1:$P$1,0))&amp;""),""),18,2)))),"")),""))</f>
        <v/>
      </c>
      <c r="V541" s="22">
        <f>IF(ISNUMBER($U541),DATE(YEAR($U541),MONTH($U541),1),"")</f>
        <v/>
      </c>
      <c r="W541" s="23">
        <f>IF(IFERROR(TRIM(INDEX($A541:$P541,MATCH(Settings!$B$10,$A$1:$P$1,0))&amp;""),"")&lt;&gt;"",IFERROR(TRIM(INDEX($A541:$P541,MATCH(Settings!$B$10,$A$1:$P$1,0))&amp;""),""),IFERROR(TRIM(INDEX($A541:$P541,MATCH(Settings!$B$11,$A$1:$P$1,0))&amp;""),""))</f>
        <v/>
      </c>
      <c r="X541" s="23">
        <f>IFERROR(TRIM(INDEX($A541:$P541,MATCH(Settings!$B$11,$A$1:$P$1,0))&amp;""),"")</f>
        <v/>
      </c>
      <c r="Y541" s="23">
        <f>IFERROR(TRIM(INDEX($A541:$P541,MATCH(Settings!$B$12,$A$1:$P$1,0))&amp;""),"")</f>
        <v/>
      </c>
      <c r="Z541" s="23">
        <f>IFERROR(TRIM(INDEX($A541:$P541,MATCH(Settings!$B$15,$A$1:$P$1,0))&amp;""),"")</f>
        <v/>
      </c>
      <c r="AA541" s="24">
        <f>IFERROR(IF(TRIM(INDEX($A541:$P541,MATCH(Settings!$B$13,$A$1:$P$1,0))&amp;"")="","",VALUE(TRIM(INDEX($A541:$P541,MATCH(Settings!$B$13,$A$1:$P$1,0))&amp;""))),"")</f>
        <v/>
      </c>
      <c r="AB541" s="24">
        <f>IF(NOT(ISNUMBER($AA541)),"",IF(TRIM($R541&amp;"")="Yes",$AA541,0))</f>
        <v/>
      </c>
      <c r="AC541" s="25">
        <f>IF(OR(NOT(ISNUMBER($AB541)),NOT(ISNUMBER(Settings!$D$2))),"",$AB541*Settings!$D$2)</f>
        <v/>
      </c>
      <c r="AD541" s="23">
        <f>IF(AND($AE541="",IFERROR(TRIM(INDEX($A541:$P541,MATCH(Settings!$B$13,$A$1:$P$1,0))&amp;""),"")=""),"",IF((IF($AE541="","; no name or email","")&amp;IF(IFERROR(TRIM(INDEX($A541:$P541,MATCH(Settings!$B$13,$A$1:$P$1,0))&amp;""),"")="","; no hours",IF(NOT(ISNUMBER($AA541)),"; hours not a number",IF($AA541&lt;=0,"; hours zero or less",IF(AND(ISNUMBER(Settings!$D$3),$AA541&gt;Settings!$D$3),"; over "&amp;Settings!$D$3&amp;" hours",""))))&amp;IF(NOT(ISNUMBER($U541)),"; no date",IF($U541&gt;TODAY(),"; date in the future",""))&amp;IF(AND($AE541&lt;&gt;"",ISNUMBER($U541)),IF(COUNTIFS($AE$2:$AE$1001,$AE541,$U$2:$U$1001,$U541,$Y$2:$Y$1001,$Y541)&gt;1,"; possible duplicate",""),""))="","OK",MID(IF($AE541="","; no name or email","")&amp;IF(IFERROR(TRIM(INDEX($A541:$P541,MATCH(Settings!$B$13,$A$1:$P$1,0))&amp;""),"")="","; no hours",IF(NOT(ISNUMBER($AA541)),"; hours not a number",IF($AA541&lt;=0,"; hours zero or less",IF(AND(ISNUMBER(Settings!$D$3),$AA541&gt;Settings!$D$3),"; over "&amp;Settings!$D$3&amp;" hours",""))))&amp;IF(NOT(ISNUMBER($U541)),"; no date",IF($U541&gt;TODAY(),"; date in the future",""))&amp;IF(AND($AE541&lt;&gt;"",ISNUMBER($U541)),IF(COUNTIFS($AE$2:$AE$1001,$AE541,$U$2:$U$1001,$U541,$Y$2:$Y$1001,$Y541)&gt;1,"; possible duplicate",""),""),3,300)))</f>
        <v/>
      </c>
      <c r="AE541" s="26">
        <f>IF(IFERROR(TRIM(INDEX($A541:$P541,MATCH(Settings!$B$11,$A$1:$P$1,0))&amp;""),"")&lt;&gt;"",LOWER(IFERROR(TRIM(INDEX($A541:$P541,MATCH(Settings!$B$11,$A$1:$P$1,0))&amp;""),"")),LOWER(IFERROR(TRIM(INDEX($A541:$P541,MATCH(Settings!$B$10,$A$1:$P$1,0))&amp;""),"")))</f>
        <v/>
      </c>
      <c r="AF541" s="26">
        <f>IF($AE541="","",IF(COUNTIF($AE$2:$AE541,$AE541)=1,MAX($AF$1:$AF540)+1,""))</f>
        <v/>
      </c>
      <c r="AG541" s="26">
        <f>IF(OR($AE541="",NOT(ISNUMBER($V541))),"",IF(COUNTIFS($AE$2:$AE541,$AE541,$V$2:$V541,$V541)=1,1,0))</f>
        <v/>
      </c>
      <c r="AH541" s="26">
        <f>IF(ISNUMBER($U541),$U541,0)</f>
        <v/>
      </c>
    </row>
    <row r="542">
      <c r="R542" s="27" t="n"/>
      <c r="S542" s="27" t="n"/>
      <c r="U542" s="21">
        <f>IF(ISNUMBER(IFERROR(IF(TRIM(INDEX($A542:$P542,MATCH(Settings!$B$9,$A$1:$P$1,0))&amp;"")="","",IF(ISNUMBER(INDEX($A542:$P542,MATCH(Settings!$B$9,$A$1:$P$1,0))),INT(INDEX($A542:$P542,MATCH(Settings!$B$9,$A$1:$P$1,0))),DATE(VALUE(LEFT(INDEX($A542:$P542,MATCH(Settings!$B$9,$A$1:$P$1,0)),4)),VALUE(MID(INDEX($A542:$P542,MATCH(Settings!$B$9,$A$1:$P$1,0)),6,2)),VALUE(MID(INDEX($A542:$P542,MATCH(Settings!$B$9,$A$1:$P$1,0)),9,2))))),"")),IFERROR(IF(TRIM(INDEX($A542:$P542,MATCH(Settings!$B$9,$A$1:$P$1,0))&amp;"")="","",IF(ISNUMBER(INDEX($A542:$P542,MATCH(Settings!$B$9,$A$1:$P$1,0))),INT(INDEX($A542:$P542,MATCH(Settings!$B$9,$A$1:$P$1,0))),DATE(VALUE(LEFT(INDEX($A542:$P542,MATCH(Settings!$B$9,$A$1:$P$1,0)),4)),VALUE(MID(INDEX($A542:$P542,MATCH(Settings!$B$9,$A$1:$P$1,0)),6,2)),VALUE(MID(INDEX($A542:$P542,MATCH(Settings!$B$9,$A$1:$P$1,0)),9,2))))),""),IFERROR(INT(IFERROR(IF(ISNUMBER(INDEX($A542:$P542,MATCH(Settings!$B$8,$A$1:$P$1,0))),INDEX($A542:$P542,MATCH(Settings!$B$8,$A$1:$P$1,0)),DATE(VALUE(LEFT(IFERROR(TRIM(INDEX($A542:$P542,MATCH(Settings!$B$8,$A$1:$P$1,0))&amp;""),""),4)),VALUE(MID(IFERROR(TRIM(INDEX($A542:$P542,MATCH(Settings!$B$8,$A$1:$P$1,0))&amp;""),""),6,2)),VALUE(MID(IFERROR(TRIM(INDEX($A542:$P542,MATCH(Settings!$B$8,$A$1:$P$1,0))&amp;""),""),9,2)))+TIME(VALUE(MID(IFERROR(TRIM(INDEX($A542:$P542,MATCH(Settings!$B$8,$A$1:$P$1,0))&amp;""),""),12,2)),VALUE(MID(IFERROR(TRIM(INDEX($A542:$P542,MATCH(Settings!$B$8,$A$1:$P$1,0))&amp;""),""),15,2)),VALUE(MID(IFERROR(TRIM(INDEX($A542:$P542,MATCH(Settings!$B$8,$A$1:$P$1,0))&amp;""),""),18,2)))),"")),""))</f>
        <v/>
      </c>
      <c r="V542" s="22">
        <f>IF(ISNUMBER($U542),DATE(YEAR($U542),MONTH($U542),1),"")</f>
        <v/>
      </c>
      <c r="W542" s="23">
        <f>IF(IFERROR(TRIM(INDEX($A542:$P542,MATCH(Settings!$B$10,$A$1:$P$1,0))&amp;""),"")&lt;&gt;"",IFERROR(TRIM(INDEX($A542:$P542,MATCH(Settings!$B$10,$A$1:$P$1,0))&amp;""),""),IFERROR(TRIM(INDEX($A542:$P542,MATCH(Settings!$B$11,$A$1:$P$1,0))&amp;""),""))</f>
        <v/>
      </c>
      <c r="X542" s="23">
        <f>IFERROR(TRIM(INDEX($A542:$P542,MATCH(Settings!$B$11,$A$1:$P$1,0))&amp;""),"")</f>
        <v/>
      </c>
      <c r="Y542" s="23">
        <f>IFERROR(TRIM(INDEX($A542:$P542,MATCH(Settings!$B$12,$A$1:$P$1,0))&amp;""),"")</f>
        <v/>
      </c>
      <c r="Z542" s="23">
        <f>IFERROR(TRIM(INDEX($A542:$P542,MATCH(Settings!$B$15,$A$1:$P$1,0))&amp;""),"")</f>
        <v/>
      </c>
      <c r="AA542" s="24">
        <f>IFERROR(IF(TRIM(INDEX($A542:$P542,MATCH(Settings!$B$13,$A$1:$P$1,0))&amp;"")="","",VALUE(TRIM(INDEX($A542:$P542,MATCH(Settings!$B$13,$A$1:$P$1,0))&amp;""))),"")</f>
        <v/>
      </c>
      <c r="AB542" s="24">
        <f>IF(NOT(ISNUMBER($AA542)),"",IF(TRIM($R542&amp;"")="Yes",$AA542,0))</f>
        <v/>
      </c>
      <c r="AC542" s="25">
        <f>IF(OR(NOT(ISNUMBER($AB542)),NOT(ISNUMBER(Settings!$D$2))),"",$AB542*Settings!$D$2)</f>
        <v/>
      </c>
      <c r="AD542" s="23">
        <f>IF(AND($AE542="",IFERROR(TRIM(INDEX($A542:$P542,MATCH(Settings!$B$13,$A$1:$P$1,0))&amp;""),"")=""),"",IF((IF($AE542="","; no name or email","")&amp;IF(IFERROR(TRIM(INDEX($A542:$P542,MATCH(Settings!$B$13,$A$1:$P$1,0))&amp;""),"")="","; no hours",IF(NOT(ISNUMBER($AA542)),"; hours not a number",IF($AA542&lt;=0,"; hours zero or less",IF(AND(ISNUMBER(Settings!$D$3),$AA542&gt;Settings!$D$3),"; over "&amp;Settings!$D$3&amp;" hours",""))))&amp;IF(NOT(ISNUMBER($U542)),"; no date",IF($U542&gt;TODAY(),"; date in the future",""))&amp;IF(AND($AE542&lt;&gt;"",ISNUMBER($U542)),IF(COUNTIFS($AE$2:$AE$1001,$AE542,$U$2:$U$1001,$U542,$Y$2:$Y$1001,$Y542)&gt;1,"; possible duplicate",""),""))="","OK",MID(IF($AE542="","; no name or email","")&amp;IF(IFERROR(TRIM(INDEX($A542:$P542,MATCH(Settings!$B$13,$A$1:$P$1,0))&amp;""),"")="","; no hours",IF(NOT(ISNUMBER($AA542)),"; hours not a number",IF($AA542&lt;=0,"; hours zero or less",IF(AND(ISNUMBER(Settings!$D$3),$AA542&gt;Settings!$D$3),"; over "&amp;Settings!$D$3&amp;" hours",""))))&amp;IF(NOT(ISNUMBER($U542)),"; no date",IF($U542&gt;TODAY(),"; date in the future",""))&amp;IF(AND($AE542&lt;&gt;"",ISNUMBER($U542)),IF(COUNTIFS($AE$2:$AE$1001,$AE542,$U$2:$U$1001,$U542,$Y$2:$Y$1001,$Y542)&gt;1,"; possible duplicate",""),""),3,300)))</f>
        <v/>
      </c>
      <c r="AE542" s="26">
        <f>IF(IFERROR(TRIM(INDEX($A542:$P542,MATCH(Settings!$B$11,$A$1:$P$1,0))&amp;""),"")&lt;&gt;"",LOWER(IFERROR(TRIM(INDEX($A542:$P542,MATCH(Settings!$B$11,$A$1:$P$1,0))&amp;""),"")),LOWER(IFERROR(TRIM(INDEX($A542:$P542,MATCH(Settings!$B$10,$A$1:$P$1,0))&amp;""),"")))</f>
        <v/>
      </c>
      <c r="AF542" s="26">
        <f>IF($AE542="","",IF(COUNTIF($AE$2:$AE542,$AE542)=1,MAX($AF$1:$AF541)+1,""))</f>
        <v/>
      </c>
      <c r="AG542" s="26">
        <f>IF(OR($AE542="",NOT(ISNUMBER($V542))),"",IF(COUNTIFS($AE$2:$AE542,$AE542,$V$2:$V542,$V542)=1,1,0))</f>
        <v/>
      </c>
      <c r="AH542" s="26">
        <f>IF(ISNUMBER($U542),$U542,0)</f>
        <v/>
      </c>
    </row>
    <row r="543">
      <c r="R543" s="27" t="n"/>
      <c r="S543" s="27" t="n"/>
      <c r="U543" s="21">
        <f>IF(ISNUMBER(IFERROR(IF(TRIM(INDEX($A543:$P543,MATCH(Settings!$B$9,$A$1:$P$1,0))&amp;"")="","",IF(ISNUMBER(INDEX($A543:$P543,MATCH(Settings!$B$9,$A$1:$P$1,0))),INT(INDEX($A543:$P543,MATCH(Settings!$B$9,$A$1:$P$1,0))),DATE(VALUE(LEFT(INDEX($A543:$P543,MATCH(Settings!$B$9,$A$1:$P$1,0)),4)),VALUE(MID(INDEX($A543:$P543,MATCH(Settings!$B$9,$A$1:$P$1,0)),6,2)),VALUE(MID(INDEX($A543:$P543,MATCH(Settings!$B$9,$A$1:$P$1,0)),9,2))))),"")),IFERROR(IF(TRIM(INDEX($A543:$P543,MATCH(Settings!$B$9,$A$1:$P$1,0))&amp;"")="","",IF(ISNUMBER(INDEX($A543:$P543,MATCH(Settings!$B$9,$A$1:$P$1,0))),INT(INDEX($A543:$P543,MATCH(Settings!$B$9,$A$1:$P$1,0))),DATE(VALUE(LEFT(INDEX($A543:$P543,MATCH(Settings!$B$9,$A$1:$P$1,0)),4)),VALUE(MID(INDEX($A543:$P543,MATCH(Settings!$B$9,$A$1:$P$1,0)),6,2)),VALUE(MID(INDEX($A543:$P543,MATCH(Settings!$B$9,$A$1:$P$1,0)),9,2))))),""),IFERROR(INT(IFERROR(IF(ISNUMBER(INDEX($A543:$P543,MATCH(Settings!$B$8,$A$1:$P$1,0))),INDEX($A543:$P543,MATCH(Settings!$B$8,$A$1:$P$1,0)),DATE(VALUE(LEFT(IFERROR(TRIM(INDEX($A543:$P543,MATCH(Settings!$B$8,$A$1:$P$1,0))&amp;""),""),4)),VALUE(MID(IFERROR(TRIM(INDEX($A543:$P543,MATCH(Settings!$B$8,$A$1:$P$1,0))&amp;""),""),6,2)),VALUE(MID(IFERROR(TRIM(INDEX($A543:$P543,MATCH(Settings!$B$8,$A$1:$P$1,0))&amp;""),""),9,2)))+TIME(VALUE(MID(IFERROR(TRIM(INDEX($A543:$P543,MATCH(Settings!$B$8,$A$1:$P$1,0))&amp;""),""),12,2)),VALUE(MID(IFERROR(TRIM(INDEX($A543:$P543,MATCH(Settings!$B$8,$A$1:$P$1,0))&amp;""),""),15,2)),VALUE(MID(IFERROR(TRIM(INDEX($A543:$P543,MATCH(Settings!$B$8,$A$1:$P$1,0))&amp;""),""),18,2)))),"")),""))</f>
        <v/>
      </c>
      <c r="V543" s="22">
        <f>IF(ISNUMBER($U543),DATE(YEAR($U543),MONTH($U543),1),"")</f>
        <v/>
      </c>
      <c r="W543" s="23">
        <f>IF(IFERROR(TRIM(INDEX($A543:$P543,MATCH(Settings!$B$10,$A$1:$P$1,0))&amp;""),"")&lt;&gt;"",IFERROR(TRIM(INDEX($A543:$P543,MATCH(Settings!$B$10,$A$1:$P$1,0))&amp;""),""),IFERROR(TRIM(INDEX($A543:$P543,MATCH(Settings!$B$11,$A$1:$P$1,0))&amp;""),""))</f>
        <v/>
      </c>
      <c r="X543" s="23">
        <f>IFERROR(TRIM(INDEX($A543:$P543,MATCH(Settings!$B$11,$A$1:$P$1,0))&amp;""),"")</f>
        <v/>
      </c>
      <c r="Y543" s="23">
        <f>IFERROR(TRIM(INDEX($A543:$P543,MATCH(Settings!$B$12,$A$1:$P$1,0))&amp;""),"")</f>
        <v/>
      </c>
      <c r="Z543" s="23">
        <f>IFERROR(TRIM(INDEX($A543:$P543,MATCH(Settings!$B$15,$A$1:$P$1,0))&amp;""),"")</f>
        <v/>
      </c>
      <c r="AA543" s="24">
        <f>IFERROR(IF(TRIM(INDEX($A543:$P543,MATCH(Settings!$B$13,$A$1:$P$1,0))&amp;"")="","",VALUE(TRIM(INDEX($A543:$P543,MATCH(Settings!$B$13,$A$1:$P$1,0))&amp;""))),"")</f>
        <v/>
      </c>
      <c r="AB543" s="24">
        <f>IF(NOT(ISNUMBER($AA543)),"",IF(TRIM($R543&amp;"")="Yes",$AA543,0))</f>
        <v/>
      </c>
      <c r="AC543" s="25">
        <f>IF(OR(NOT(ISNUMBER($AB543)),NOT(ISNUMBER(Settings!$D$2))),"",$AB543*Settings!$D$2)</f>
        <v/>
      </c>
      <c r="AD543" s="23">
        <f>IF(AND($AE543="",IFERROR(TRIM(INDEX($A543:$P543,MATCH(Settings!$B$13,$A$1:$P$1,0))&amp;""),"")=""),"",IF((IF($AE543="","; no name or email","")&amp;IF(IFERROR(TRIM(INDEX($A543:$P543,MATCH(Settings!$B$13,$A$1:$P$1,0))&amp;""),"")="","; no hours",IF(NOT(ISNUMBER($AA543)),"; hours not a number",IF($AA543&lt;=0,"; hours zero or less",IF(AND(ISNUMBER(Settings!$D$3),$AA543&gt;Settings!$D$3),"; over "&amp;Settings!$D$3&amp;" hours",""))))&amp;IF(NOT(ISNUMBER($U543)),"; no date",IF($U543&gt;TODAY(),"; date in the future",""))&amp;IF(AND($AE543&lt;&gt;"",ISNUMBER($U543)),IF(COUNTIFS($AE$2:$AE$1001,$AE543,$U$2:$U$1001,$U543,$Y$2:$Y$1001,$Y543)&gt;1,"; possible duplicate",""),""))="","OK",MID(IF($AE543="","; no name or email","")&amp;IF(IFERROR(TRIM(INDEX($A543:$P543,MATCH(Settings!$B$13,$A$1:$P$1,0))&amp;""),"")="","; no hours",IF(NOT(ISNUMBER($AA543)),"; hours not a number",IF($AA543&lt;=0,"; hours zero or less",IF(AND(ISNUMBER(Settings!$D$3),$AA543&gt;Settings!$D$3),"; over "&amp;Settings!$D$3&amp;" hours",""))))&amp;IF(NOT(ISNUMBER($U543)),"; no date",IF($U543&gt;TODAY(),"; date in the future",""))&amp;IF(AND($AE543&lt;&gt;"",ISNUMBER($U543)),IF(COUNTIFS($AE$2:$AE$1001,$AE543,$U$2:$U$1001,$U543,$Y$2:$Y$1001,$Y543)&gt;1,"; possible duplicate",""),""),3,300)))</f>
        <v/>
      </c>
      <c r="AE543" s="26">
        <f>IF(IFERROR(TRIM(INDEX($A543:$P543,MATCH(Settings!$B$11,$A$1:$P$1,0))&amp;""),"")&lt;&gt;"",LOWER(IFERROR(TRIM(INDEX($A543:$P543,MATCH(Settings!$B$11,$A$1:$P$1,0))&amp;""),"")),LOWER(IFERROR(TRIM(INDEX($A543:$P543,MATCH(Settings!$B$10,$A$1:$P$1,0))&amp;""),"")))</f>
        <v/>
      </c>
      <c r="AF543" s="26">
        <f>IF($AE543="","",IF(COUNTIF($AE$2:$AE543,$AE543)=1,MAX($AF$1:$AF542)+1,""))</f>
        <v/>
      </c>
      <c r="AG543" s="26">
        <f>IF(OR($AE543="",NOT(ISNUMBER($V543))),"",IF(COUNTIFS($AE$2:$AE543,$AE543,$V$2:$V543,$V543)=1,1,0))</f>
        <v/>
      </c>
      <c r="AH543" s="26">
        <f>IF(ISNUMBER($U543),$U543,0)</f>
        <v/>
      </c>
    </row>
    <row r="544">
      <c r="R544" s="27" t="n"/>
      <c r="S544" s="27" t="n"/>
      <c r="U544" s="21">
        <f>IF(ISNUMBER(IFERROR(IF(TRIM(INDEX($A544:$P544,MATCH(Settings!$B$9,$A$1:$P$1,0))&amp;"")="","",IF(ISNUMBER(INDEX($A544:$P544,MATCH(Settings!$B$9,$A$1:$P$1,0))),INT(INDEX($A544:$P544,MATCH(Settings!$B$9,$A$1:$P$1,0))),DATE(VALUE(LEFT(INDEX($A544:$P544,MATCH(Settings!$B$9,$A$1:$P$1,0)),4)),VALUE(MID(INDEX($A544:$P544,MATCH(Settings!$B$9,$A$1:$P$1,0)),6,2)),VALUE(MID(INDEX($A544:$P544,MATCH(Settings!$B$9,$A$1:$P$1,0)),9,2))))),"")),IFERROR(IF(TRIM(INDEX($A544:$P544,MATCH(Settings!$B$9,$A$1:$P$1,0))&amp;"")="","",IF(ISNUMBER(INDEX($A544:$P544,MATCH(Settings!$B$9,$A$1:$P$1,0))),INT(INDEX($A544:$P544,MATCH(Settings!$B$9,$A$1:$P$1,0))),DATE(VALUE(LEFT(INDEX($A544:$P544,MATCH(Settings!$B$9,$A$1:$P$1,0)),4)),VALUE(MID(INDEX($A544:$P544,MATCH(Settings!$B$9,$A$1:$P$1,0)),6,2)),VALUE(MID(INDEX($A544:$P544,MATCH(Settings!$B$9,$A$1:$P$1,0)),9,2))))),""),IFERROR(INT(IFERROR(IF(ISNUMBER(INDEX($A544:$P544,MATCH(Settings!$B$8,$A$1:$P$1,0))),INDEX($A544:$P544,MATCH(Settings!$B$8,$A$1:$P$1,0)),DATE(VALUE(LEFT(IFERROR(TRIM(INDEX($A544:$P544,MATCH(Settings!$B$8,$A$1:$P$1,0))&amp;""),""),4)),VALUE(MID(IFERROR(TRIM(INDEX($A544:$P544,MATCH(Settings!$B$8,$A$1:$P$1,0))&amp;""),""),6,2)),VALUE(MID(IFERROR(TRIM(INDEX($A544:$P544,MATCH(Settings!$B$8,$A$1:$P$1,0))&amp;""),""),9,2)))+TIME(VALUE(MID(IFERROR(TRIM(INDEX($A544:$P544,MATCH(Settings!$B$8,$A$1:$P$1,0))&amp;""),""),12,2)),VALUE(MID(IFERROR(TRIM(INDEX($A544:$P544,MATCH(Settings!$B$8,$A$1:$P$1,0))&amp;""),""),15,2)),VALUE(MID(IFERROR(TRIM(INDEX($A544:$P544,MATCH(Settings!$B$8,$A$1:$P$1,0))&amp;""),""),18,2)))),"")),""))</f>
        <v/>
      </c>
      <c r="V544" s="22">
        <f>IF(ISNUMBER($U544),DATE(YEAR($U544),MONTH($U544),1),"")</f>
        <v/>
      </c>
      <c r="W544" s="23">
        <f>IF(IFERROR(TRIM(INDEX($A544:$P544,MATCH(Settings!$B$10,$A$1:$P$1,0))&amp;""),"")&lt;&gt;"",IFERROR(TRIM(INDEX($A544:$P544,MATCH(Settings!$B$10,$A$1:$P$1,0))&amp;""),""),IFERROR(TRIM(INDEX($A544:$P544,MATCH(Settings!$B$11,$A$1:$P$1,0))&amp;""),""))</f>
        <v/>
      </c>
      <c r="X544" s="23">
        <f>IFERROR(TRIM(INDEX($A544:$P544,MATCH(Settings!$B$11,$A$1:$P$1,0))&amp;""),"")</f>
        <v/>
      </c>
      <c r="Y544" s="23">
        <f>IFERROR(TRIM(INDEX($A544:$P544,MATCH(Settings!$B$12,$A$1:$P$1,0))&amp;""),"")</f>
        <v/>
      </c>
      <c r="Z544" s="23">
        <f>IFERROR(TRIM(INDEX($A544:$P544,MATCH(Settings!$B$15,$A$1:$P$1,0))&amp;""),"")</f>
        <v/>
      </c>
      <c r="AA544" s="24">
        <f>IFERROR(IF(TRIM(INDEX($A544:$P544,MATCH(Settings!$B$13,$A$1:$P$1,0))&amp;"")="","",VALUE(TRIM(INDEX($A544:$P544,MATCH(Settings!$B$13,$A$1:$P$1,0))&amp;""))),"")</f>
        <v/>
      </c>
      <c r="AB544" s="24">
        <f>IF(NOT(ISNUMBER($AA544)),"",IF(TRIM($R544&amp;"")="Yes",$AA544,0))</f>
        <v/>
      </c>
      <c r="AC544" s="25">
        <f>IF(OR(NOT(ISNUMBER($AB544)),NOT(ISNUMBER(Settings!$D$2))),"",$AB544*Settings!$D$2)</f>
        <v/>
      </c>
      <c r="AD544" s="23">
        <f>IF(AND($AE544="",IFERROR(TRIM(INDEX($A544:$P544,MATCH(Settings!$B$13,$A$1:$P$1,0))&amp;""),"")=""),"",IF((IF($AE544="","; no name or email","")&amp;IF(IFERROR(TRIM(INDEX($A544:$P544,MATCH(Settings!$B$13,$A$1:$P$1,0))&amp;""),"")="","; no hours",IF(NOT(ISNUMBER($AA544)),"; hours not a number",IF($AA544&lt;=0,"; hours zero or less",IF(AND(ISNUMBER(Settings!$D$3),$AA544&gt;Settings!$D$3),"; over "&amp;Settings!$D$3&amp;" hours",""))))&amp;IF(NOT(ISNUMBER($U544)),"; no date",IF($U544&gt;TODAY(),"; date in the future",""))&amp;IF(AND($AE544&lt;&gt;"",ISNUMBER($U544)),IF(COUNTIFS($AE$2:$AE$1001,$AE544,$U$2:$U$1001,$U544,$Y$2:$Y$1001,$Y544)&gt;1,"; possible duplicate",""),""))="","OK",MID(IF($AE544="","; no name or email","")&amp;IF(IFERROR(TRIM(INDEX($A544:$P544,MATCH(Settings!$B$13,$A$1:$P$1,0))&amp;""),"")="","; no hours",IF(NOT(ISNUMBER($AA544)),"; hours not a number",IF($AA544&lt;=0,"; hours zero or less",IF(AND(ISNUMBER(Settings!$D$3),$AA544&gt;Settings!$D$3),"; over "&amp;Settings!$D$3&amp;" hours",""))))&amp;IF(NOT(ISNUMBER($U544)),"; no date",IF($U544&gt;TODAY(),"; date in the future",""))&amp;IF(AND($AE544&lt;&gt;"",ISNUMBER($U544)),IF(COUNTIFS($AE$2:$AE$1001,$AE544,$U$2:$U$1001,$U544,$Y$2:$Y$1001,$Y544)&gt;1,"; possible duplicate",""),""),3,300)))</f>
        <v/>
      </c>
      <c r="AE544" s="26">
        <f>IF(IFERROR(TRIM(INDEX($A544:$P544,MATCH(Settings!$B$11,$A$1:$P$1,0))&amp;""),"")&lt;&gt;"",LOWER(IFERROR(TRIM(INDEX($A544:$P544,MATCH(Settings!$B$11,$A$1:$P$1,0))&amp;""),"")),LOWER(IFERROR(TRIM(INDEX($A544:$P544,MATCH(Settings!$B$10,$A$1:$P$1,0))&amp;""),"")))</f>
        <v/>
      </c>
      <c r="AF544" s="26">
        <f>IF($AE544="","",IF(COUNTIF($AE$2:$AE544,$AE544)=1,MAX($AF$1:$AF543)+1,""))</f>
        <v/>
      </c>
      <c r="AG544" s="26">
        <f>IF(OR($AE544="",NOT(ISNUMBER($V544))),"",IF(COUNTIFS($AE$2:$AE544,$AE544,$V$2:$V544,$V544)=1,1,0))</f>
        <v/>
      </c>
      <c r="AH544" s="26">
        <f>IF(ISNUMBER($U544),$U544,0)</f>
        <v/>
      </c>
    </row>
    <row r="545">
      <c r="R545" s="27" t="n"/>
      <c r="S545" s="27" t="n"/>
      <c r="U545" s="21">
        <f>IF(ISNUMBER(IFERROR(IF(TRIM(INDEX($A545:$P545,MATCH(Settings!$B$9,$A$1:$P$1,0))&amp;"")="","",IF(ISNUMBER(INDEX($A545:$P545,MATCH(Settings!$B$9,$A$1:$P$1,0))),INT(INDEX($A545:$P545,MATCH(Settings!$B$9,$A$1:$P$1,0))),DATE(VALUE(LEFT(INDEX($A545:$P545,MATCH(Settings!$B$9,$A$1:$P$1,0)),4)),VALUE(MID(INDEX($A545:$P545,MATCH(Settings!$B$9,$A$1:$P$1,0)),6,2)),VALUE(MID(INDEX($A545:$P545,MATCH(Settings!$B$9,$A$1:$P$1,0)),9,2))))),"")),IFERROR(IF(TRIM(INDEX($A545:$P545,MATCH(Settings!$B$9,$A$1:$P$1,0))&amp;"")="","",IF(ISNUMBER(INDEX($A545:$P545,MATCH(Settings!$B$9,$A$1:$P$1,0))),INT(INDEX($A545:$P545,MATCH(Settings!$B$9,$A$1:$P$1,0))),DATE(VALUE(LEFT(INDEX($A545:$P545,MATCH(Settings!$B$9,$A$1:$P$1,0)),4)),VALUE(MID(INDEX($A545:$P545,MATCH(Settings!$B$9,$A$1:$P$1,0)),6,2)),VALUE(MID(INDEX($A545:$P545,MATCH(Settings!$B$9,$A$1:$P$1,0)),9,2))))),""),IFERROR(INT(IFERROR(IF(ISNUMBER(INDEX($A545:$P545,MATCH(Settings!$B$8,$A$1:$P$1,0))),INDEX($A545:$P545,MATCH(Settings!$B$8,$A$1:$P$1,0)),DATE(VALUE(LEFT(IFERROR(TRIM(INDEX($A545:$P545,MATCH(Settings!$B$8,$A$1:$P$1,0))&amp;""),""),4)),VALUE(MID(IFERROR(TRIM(INDEX($A545:$P545,MATCH(Settings!$B$8,$A$1:$P$1,0))&amp;""),""),6,2)),VALUE(MID(IFERROR(TRIM(INDEX($A545:$P545,MATCH(Settings!$B$8,$A$1:$P$1,0))&amp;""),""),9,2)))+TIME(VALUE(MID(IFERROR(TRIM(INDEX($A545:$P545,MATCH(Settings!$B$8,$A$1:$P$1,0))&amp;""),""),12,2)),VALUE(MID(IFERROR(TRIM(INDEX($A545:$P545,MATCH(Settings!$B$8,$A$1:$P$1,0))&amp;""),""),15,2)),VALUE(MID(IFERROR(TRIM(INDEX($A545:$P545,MATCH(Settings!$B$8,$A$1:$P$1,0))&amp;""),""),18,2)))),"")),""))</f>
        <v/>
      </c>
      <c r="V545" s="22">
        <f>IF(ISNUMBER($U545),DATE(YEAR($U545),MONTH($U545),1),"")</f>
        <v/>
      </c>
      <c r="W545" s="23">
        <f>IF(IFERROR(TRIM(INDEX($A545:$P545,MATCH(Settings!$B$10,$A$1:$P$1,0))&amp;""),"")&lt;&gt;"",IFERROR(TRIM(INDEX($A545:$P545,MATCH(Settings!$B$10,$A$1:$P$1,0))&amp;""),""),IFERROR(TRIM(INDEX($A545:$P545,MATCH(Settings!$B$11,$A$1:$P$1,0))&amp;""),""))</f>
        <v/>
      </c>
      <c r="X545" s="23">
        <f>IFERROR(TRIM(INDEX($A545:$P545,MATCH(Settings!$B$11,$A$1:$P$1,0))&amp;""),"")</f>
        <v/>
      </c>
      <c r="Y545" s="23">
        <f>IFERROR(TRIM(INDEX($A545:$P545,MATCH(Settings!$B$12,$A$1:$P$1,0))&amp;""),"")</f>
        <v/>
      </c>
      <c r="Z545" s="23">
        <f>IFERROR(TRIM(INDEX($A545:$P545,MATCH(Settings!$B$15,$A$1:$P$1,0))&amp;""),"")</f>
        <v/>
      </c>
      <c r="AA545" s="24">
        <f>IFERROR(IF(TRIM(INDEX($A545:$P545,MATCH(Settings!$B$13,$A$1:$P$1,0))&amp;"")="","",VALUE(TRIM(INDEX($A545:$P545,MATCH(Settings!$B$13,$A$1:$P$1,0))&amp;""))),"")</f>
        <v/>
      </c>
      <c r="AB545" s="24">
        <f>IF(NOT(ISNUMBER($AA545)),"",IF(TRIM($R545&amp;"")="Yes",$AA545,0))</f>
        <v/>
      </c>
      <c r="AC545" s="25">
        <f>IF(OR(NOT(ISNUMBER($AB545)),NOT(ISNUMBER(Settings!$D$2))),"",$AB545*Settings!$D$2)</f>
        <v/>
      </c>
      <c r="AD545" s="23">
        <f>IF(AND($AE545="",IFERROR(TRIM(INDEX($A545:$P545,MATCH(Settings!$B$13,$A$1:$P$1,0))&amp;""),"")=""),"",IF((IF($AE545="","; no name or email","")&amp;IF(IFERROR(TRIM(INDEX($A545:$P545,MATCH(Settings!$B$13,$A$1:$P$1,0))&amp;""),"")="","; no hours",IF(NOT(ISNUMBER($AA545)),"; hours not a number",IF($AA545&lt;=0,"; hours zero or less",IF(AND(ISNUMBER(Settings!$D$3),$AA545&gt;Settings!$D$3),"; over "&amp;Settings!$D$3&amp;" hours",""))))&amp;IF(NOT(ISNUMBER($U545)),"; no date",IF($U545&gt;TODAY(),"; date in the future",""))&amp;IF(AND($AE545&lt;&gt;"",ISNUMBER($U545)),IF(COUNTIFS($AE$2:$AE$1001,$AE545,$U$2:$U$1001,$U545,$Y$2:$Y$1001,$Y545)&gt;1,"; possible duplicate",""),""))="","OK",MID(IF($AE545="","; no name or email","")&amp;IF(IFERROR(TRIM(INDEX($A545:$P545,MATCH(Settings!$B$13,$A$1:$P$1,0))&amp;""),"")="","; no hours",IF(NOT(ISNUMBER($AA545)),"; hours not a number",IF($AA545&lt;=0,"; hours zero or less",IF(AND(ISNUMBER(Settings!$D$3),$AA545&gt;Settings!$D$3),"; over "&amp;Settings!$D$3&amp;" hours",""))))&amp;IF(NOT(ISNUMBER($U545)),"; no date",IF($U545&gt;TODAY(),"; date in the future",""))&amp;IF(AND($AE545&lt;&gt;"",ISNUMBER($U545)),IF(COUNTIFS($AE$2:$AE$1001,$AE545,$U$2:$U$1001,$U545,$Y$2:$Y$1001,$Y545)&gt;1,"; possible duplicate",""),""),3,300)))</f>
        <v/>
      </c>
      <c r="AE545" s="26">
        <f>IF(IFERROR(TRIM(INDEX($A545:$P545,MATCH(Settings!$B$11,$A$1:$P$1,0))&amp;""),"")&lt;&gt;"",LOWER(IFERROR(TRIM(INDEX($A545:$P545,MATCH(Settings!$B$11,$A$1:$P$1,0))&amp;""),"")),LOWER(IFERROR(TRIM(INDEX($A545:$P545,MATCH(Settings!$B$10,$A$1:$P$1,0))&amp;""),"")))</f>
        <v/>
      </c>
      <c r="AF545" s="26">
        <f>IF($AE545="","",IF(COUNTIF($AE$2:$AE545,$AE545)=1,MAX($AF$1:$AF544)+1,""))</f>
        <v/>
      </c>
      <c r="AG545" s="26">
        <f>IF(OR($AE545="",NOT(ISNUMBER($V545))),"",IF(COUNTIFS($AE$2:$AE545,$AE545,$V$2:$V545,$V545)=1,1,0))</f>
        <v/>
      </c>
      <c r="AH545" s="26">
        <f>IF(ISNUMBER($U545),$U545,0)</f>
        <v/>
      </c>
    </row>
    <row r="546">
      <c r="R546" s="27" t="n"/>
      <c r="S546" s="27" t="n"/>
      <c r="U546" s="21">
        <f>IF(ISNUMBER(IFERROR(IF(TRIM(INDEX($A546:$P546,MATCH(Settings!$B$9,$A$1:$P$1,0))&amp;"")="","",IF(ISNUMBER(INDEX($A546:$P546,MATCH(Settings!$B$9,$A$1:$P$1,0))),INT(INDEX($A546:$P546,MATCH(Settings!$B$9,$A$1:$P$1,0))),DATE(VALUE(LEFT(INDEX($A546:$P546,MATCH(Settings!$B$9,$A$1:$P$1,0)),4)),VALUE(MID(INDEX($A546:$P546,MATCH(Settings!$B$9,$A$1:$P$1,0)),6,2)),VALUE(MID(INDEX($A546:$P546,MATCH(Settings!$B$9,$A$1:$P$1,0)),9,2))))),"")),IFERROR(IF(TRIM(INDEX($A546:$P546,MATCH(Settings!$B$9,$A$1:$P$1,0))&amp;"")="","",IF(ISNUMBER(INDEX($A546:$P546,MATCH(Settings!$B$9,$A$1:$P$1,0))),INT(INDEX($A546:$P546,MATCH(Settings!$B$9,$A$1:$P$1,0))),DATE(VALUE(LEFT(INDEX($A546:$P546,MATCH(Settings!$B$9,$A$1:$P$1,0)),4)),VALUE(MID(INDEX($A546:$P546,MATCH(Settings!$B$9,$A$1:$P$1,0)),6,2)),VALUE(MID(INDEX($A546:$P546,MATCH(Settings!$B$9,$A$1:$P$1,0)),9,2))))),""),IFERROR(INT(IFERROR(IF(ISNUMBER(INDEX($A546:$P546,MATCH(Settings!$B$8,$A$1:$P$1,0))),INDEX($A546:$P546,MATCH(Settings!$B$8,$A$1:$P$1,0)),DATE(VALUE(LEFT(IFERROR(TRIM(INDEX($A546:$P546,MATCH(Settings!$B$8,$A$1:$P$1,0))&amp;""),""),4)),VALUE(MID(IFERROR(TRIM(INDEX($A546:$P546,MATCH(Settings!$B$8,$A$1:$P$1,0))&amp;""),""),6,2)),VALUE(MID(IFERROR(TRIM(INDEX($A546:$P546,MATCH(Settings!$B$8,$A$1:$P$1,0))&amp;""),""),9,2)))+TIME(VALUE(MID(IFERROR(TRIM(INDEX($A546:$P546,MATCH(Settings!$B$8,$A$1:$P$1,0))&amp;""),""),12,2)),VALUE(MID(IFERROR(TRIM(INDEX($A546:$P546,MATCH(Settings!$B$8,$A$1:$P$1,0))&amp;""),""),15,2)),VALUE(MID(IFERROR(TRIM(INDEX($A546:$P546,MATCH(Settings!$B$8,$A$1:$P$1,0))&amp;""),""),18,2)))),"")),""))</f>
        <v/>
      </c>
      <c r="V546" s="22">
        <f>IF(ISNUMBER($U546),DATE(YEAR($U546),MONTH($U546),1),"")</f>
        <v/>
      </c>
      <c r="W546" s="23">
        <f>IF(IFERROR(TRIM(INDEX($A546:$P546,MATCH(Settings!$B$10,$A$1:$P$1,0))&amp;""),"")&lt;&gt;"",IFERROR(TRIM(INDEX($A546:$P546,MATCH(Settings!$B$10,$A$1:$P$1,0))&amp;""),""),IFERROR(TRIM(INDEX($A546:$P546,MATCH(Settings!$B$11,$A$1:$P$1,0))&amp;""),""))</f>
        <v/>
      </c>
      <c r="X546" s="23">
        <f>IFERROR(TRIM(INDEX($A546:$P546,MATCH(Settings!$B$11,$A$1:$P$1,0))&amp;""),"")</f>
        <v/>
      </c>
      <c r="Y546" s="23">
        <f>IFERROR(TRIM(INDEX($A546:$P546,MATCH(Settings!$B$12,$A$1:$P$1,0))&amp;""),"")</f>
        <v/>
      </c>
      <c r="Z546" s="23">
        <f>IFERROR(TRIM(INDEX($A546:$P546,MATCH(Settings!$B$15,$A$1:$P$1,0))&amp;""),"")</f>
        <v/>
      </c>
      <c r="AA546" s="24">
        <f>IFERROR(IF(TRIM(INDEX($A546:$P546,MATCH(Settings!$B$13,$A$1:$P$1,0))&amp;"")="","",VALUE(TRIM(INDEX($A546:$P546,MATCH(Settings!$B$13,$A$1:$P$1,0))&amp;""))),"")</f>
        <v/>
      </c>
      <c r="AB546" s="24">
        <f>IF(NOT(ISNUMBER($AA546)),"",IF(TRIM($R546&amp;"")="Yes",$AA546,0))</f>
        <v/>
      </c>
      <c r="AC546" s="25">
        <f>IF(OR(NOT(ISNUMBER($AB546)),NOT(ISNUMBER(Settings!$D$2))),"",$AB546*Settings!$D$2)</f>
        <v/>
      </c>
      <c r="AD546" s="23">
        <f>IF(AND($AE546="",IFERROR(TRIM(INDEX($A546:$P546,MATCH(Settings!$B$13,$A$1:$P$1,0))&amp;""),"")=""),"",IF((IF($AE546="","; no name or email","")&amp;IF(IFERROR(TRIM(INDEX($A546:$P546,MATCH(Settings!$B$13,$A$1:$P$1,0))&amp;""),"")="","; no hours",IF(NOT(ISNUMBER($AA546)),"; hours not a number",IF($AA546&lt;=0,"; hours zero or less",IF(AND(ISNUMBER(Settings!$D$3),$AA546&gt;Settings!$D$3),"; over "&amp;Settings!$D$3&amp;" hours",""))))&amp;IF(NOT(ISNUMBER($U546)),"; no date",IF($U546&gt;TODAY(),"; date in the future",""))&amp;IF(AND($AE546&lt;&gt;"",ISNUMBER($U546)),IF(COUNTIFS($AE$2:$AE$1001,$AE546,$U$2:$U$1001,$U546,$Y$2:$Y$1001,$Y546)&gt;1,"; possible duplicate",""),""))="","OK",MID(IF($AE546="","; no name or email","")&amp;IF(IFERROR(TRIM(INDEX($A546:$P546,MATCH(Settings!$B$13,$A$1:$P$1,0))&amp;""),"")="","; no hours",IF(NOT(ISNUMBER($AA546)),"; hours not a number",IF($AA546&lt;=0,"; hours zero or less",IF(AND(ISNUMBER(Settings!$D$3),$AA546&gt;Settings!$D$3),"; over "&amp;Settings!$D$3&amp;" hours",""))))&amp;IF(NOT(ISNUMBER($U546)),"; no date",IF($U546&gt;TODAY(),"; date in the future",""))&amp;IF(AND($AE546&lt;&gt;"",ISNUMBER($U546)),IF(COUNTIFS($AE$2:$AE$1001,$AE546,$U$2:$U$1001,$U546,$Y$2:$Y$1001,$Y546)&gt;1,"; possible duplicate",""),""),3,300)))</f>
        <v/>
      </c>
      <c r="AE546" s="26">
        <f>IF(IFERROR(TRIM(INDEX($A546:$P546,MATCH(Settings!$B$11,$A$1:$P$1,0))&amp;""),"")&lt;&gt;"",LOWER(IFERROR(TRIM(INDEX($A546:$P546,MATCH(Settings!$B$11,$A$1:$P$1,0))&amp;""),"")),LOWER(IFERROR(TRIM(INDEX($A546:$P546,MATCH(Settings!$B$10,$A$1:$P$1,0))&amp;""),"")))</f>
        <v/>
      </c>
      <c r="AF546" s="26">
        <f>IF($AE546="","",IF(COUNTIF($AE$2:$AE546,$AE546)=1,MAX($AF$1:$AF545)+1,""))</f>
        <v/>
      </c>
      <c r="AG546" s="26">
        <f>IF(OR($AE546="",NOT(ISNUMBER($V546))),"",IF(COUNTIFS($AE$2:$AE546,$AE546,$V$2:$V546,$V546)=1,1,0))</f>
        <v/>
      </c>
      <c r="AH546" s="26">
        <f>IF(ISNUMBER($U546),$U546,0)</f>
        <v/>
      </c>
    </row>
    <row r="547">
      <c r="R547" s="27" t="n"/>
      <c r="S547" s="27" t="n"/>
      <c r="U547" s="21">
        <f>IF(ISNUMBER(IFERROR(IF(TRIM(INDEX($A547:$P547,MATCH(Settings!$B$9,$A$1:$P$1,0))&amp;"")="","",IF(ISNUMBER(INDEX($A547:$P547,MATCH(Settings!$B$9,$A$1:$P$1,0))),INT(INDEX($A547:$P547,MATCH(Settings!$B$9,$A$1:$P$1,0))),DATE(VALUE(LEFT(INDEX($A547:$P547,MATCH(Settings!$B$9,$A$1:$P$1,0)),4)),VALUE(MID(INDEX($A547:$P547,MATCH(Settings!$B$9,$A$1:$P$1,0)),6,2)),VALUE(MID(INDEX($A547:$P547,MATCH(Settings!$B$9,$A$1:$P$1,0)),9,2))))),"")),IFERROR(IF(TRIM(INDEX($A547:$P547,MATCH(Settings!$B$9,$A$1:$P$1,0))&amp;"")="","",IF(ISNUMBER(INDEX($A547:$P547,MATCH(Settings!$B$9,$A$1:$P$1,0))),INT(INDEX($A547:$P547,MATCH(Settings!$B$9,$A$1:$P$1,0))),DATE(VALUE(LEFT(INDEX($A547:$P547,MATCH(Settings!$B$9,$A$1:$P$1,0)),4)),VALUE(MID(INDEX($A547:$P547,MATCH(Settings!$B$9,$A$1:$P$1,0)),6,2)),VALUE(MID(INDEX($A547:$P547,MATCH(Settings!$B$9,$A$1:$P$1,0)),9,2))))),""),IFERROR(INT(IFERROR(IF(ISNUMBER(INDEX($A547:$P547,MATCH(Settings!$B$8,$A$1:$P$1,0))),INDEX($A547:$P547,MATCH(Settings!$B$8,$A$1:$P$1,0)),DATE(VALUE(LEFT(IFERROR(TRIM(INDEX($A547:$P547,MATCH(Settings!$B$8,$A$1:$P$1,0))&amp;""),""),4)),VALUE(MID(IFERROR(TRIM(INDEX($A547:$P547,MATCH(Settings!$B$8,$A$1:$P$1,0))&amp;""),""),6,2)),VALUE(MID(IFERROR(TRIM(INDEX($A547:$P547,MATCH(Settings!$B$8,$A$1:$P$1,0))&amp;""),""),9,2)))+TIME(VALUE(MID(IFERROR(TRIM(INDEX($A547:$P547,MATCH(Settings!$B$8,$A$1:$P$1,0))&amp;""),""),12,2)),VALUE(MID(IFERROR(TRIM(INDEX($A547:$P547,MATCH(Settings!$B$8,$A$1:$P$1,0))&amp;""),""),15,2)),VALUE(MID(IFERROR(TRIM(INDEX($A547:$P547,MATCH(Settings!$B$8,$A$1:$P$1,0))&amp;""),""),18,2)))),"")),""))</f>
        <v/>
      </c>
      <c r="V547" s="22">
        <f>IF(ISNUMBER($U547),DATE(YEAR($U547),MONTH($U547),1),"")</f>
        <v/>
      </c>
      <c r="W547" s="23">
        <f>IF(IFERROR(TRIM(INDEX($A547:$P547,MATCH(Settings!$B$10,$A$1:$P$1,0))&amp;""),"")&lt;&gt;"",IFERROR(TRIM(INDEX($A547:$P547,MATCH(Settings!$B$10,$A$1:$P$1,0))&amp;""),""),IFERROR(TRIM(INDEX($A547:$P547,MATCH(Settings!$B$11,$A$1:$P$1,0))&amp;""),""))</f>
        <v/>
      </c>
      <c r="X547" s="23">
        <f>IFERROR(TRIM(INDEX($A547:$P547,MATCH(Settings!$B$11,$A$1:$P$1,0))&amp;""),"")</f>
        <v/>
      </c>
      <c r="Y547" s="23">
        <f>IFERROR(TRIM(INDEX($A547:$P547,MATCH(Settings!$B$12,$A$1:$P$1,0))&amp;""),"")</f>
        <v/>
      </c>
      <c r="Z547" s="23">
        <f>IFERROR(TRIM(INDEX($A547:$P547,MATCH(Settings!$B$15,$A$1:$P$1,0))&amp;""),"")</f>
        <v/>
      </c>
      <c r="AA547" s="24">
        <f>IFERROR(IF(TRIM(INDEX($A547:$P547,MATCH(Settings!$B$13,$A$1:$P$1,0))&amp;"")="","",VALUE(TRIM(INDEX($A547:$P547,MATCH(Settings!$B$13,$A$1:$P$1,0))&amp;""))),"")</f>
        <v/>
      </c>
      <c r="AB547" s="24">
        <f>IF(NOT(ISNUMBER($AA547)),"",IF(TRIM($R547&amp;"")="Yes",$AA547,0))</f>
        <v/>
      </c>
      <c r="AC547" s="25">
        <f>IF(OR(NOT(ISNUMBER($AB547)),NOT(ISNUMBER(Settings!$D$2))),"",$AB547*Settings!$D$2)</f>
        <v/>
      </c>
      <c r="AD547" s="23">
        <f>IF(AND($AE547="",IFERROR(TRIM(INDEX($A547:$P547,MATCH(Settings!$B$13,$A$1:$P$1,0))&amp;""),"")=""),"",IF((IF($AE547="","; no name or email","")&amp;IF(IFERROR(TRIM(INDEX($A547:$P547,MATCH(Settings!$B$13,$A$1:$P$1,0))&amp;""),"")="","; no hours",IF(NOT(ISNUMBER($AA547)),"; hours not a number",IF($AA547&lt;=0,"; hours zero or less",IF(AND(ISNUMBER(Settings!$D$3),$AA547&gt;Settings!$D$3),"; over "&amp;Settings!$D$3&amp;" hours",""))))&amp;IF(NOT(ISNUMBER($U547)),"; no date",IF($U547&gt;TODAY(),"; date in the future",""))&amp;IF(AND($AE547&lt;&gt;"",ISNUMBER($U547)),IF(COUNTIFS($AE$2:$AE$1001,$AE547,$U$2:$U$1001,$U547,$Y$2:$Y$1001,$Y547)&gt;1,"; possible duplicate",""),""))="","OK",MID(IF($AE547="","; no name or email","")&amp;IF(IFERROR(TRIM(INDEX($A547:$P547,MATCH(Settings!$B$13,$A$1:$P$1,0))&amp;""),"")="","; no hours",IF(NOT(ISNUMBER($AA547)),"; hours not a number",IF($AA547&lt;=0,"; hours zero or less",IF(AND(ISNUMBER(Settings!$D$3),$AA547&gt;Settings!$D$3),"; over "&amp;Settings!$D$3&amp;" hours",""))))&amp;IF(NOT(ISNUMBER($U547)),"; no date",IF($U547&gt;TODAY(),"; date in the future",""))&amp;IF(AND($AE547&lt;&gt;"",ISNUMBER($U547)),IF(COUNTIFS($AE$2:$AE$1001,$AE547,$U$2:$U$1001,$U547,$Y$2:$Y$1001,$Y547)&gt;1,"; possible duplicate",""),""),3,300)))</f>
        <v/>
      </c>
      <c r="AE547" s="26">
        <f>IF(IFERROR(TRIM(INDEX($A547:$P547,MATCH(Settings!$B$11,$A$1:$P$1,0))&amp;""),"")&lt;&gt;"",LOWER(IFERROR(TRIM(INDEX($A547:$P547,MATCH(Settings!$B$11,$A$1:$P$1,0))&amp;""),"")),LOWER(IFERROR(TRIM(INDEX($A547:$P547,MATCH(Settings!$B$10,$A$1:$P$1,0))&amp;""),"")))</f>
        <v/>
      </c>
      <c r="AF547" s="26">
        <f>IF($AE547="","",IF(COUNTIF($AE$2:$AE547,$AE547)=1,MAX($AF$1:$AF546)+1,""))</f>
        <v/>
      </c>
      <c r="AG547" s="26">
        <f>IF(OR($AE547="",NOT(ISNUMBER($V547))),"",IF(COUNTIFS($AE$2:$AE547,$AE547,$V$2:$V547,$V547)=1,1,0))</f>
        <v/>
      </c>
      <c r="AH547" s="26">
        <f>IF(ISNUMBER($U547),$U547,0)</f>
        <v/>
      </c>
    </row>
    <row r="548">
      <c r="R548" s="27" t="n"/>
      <c r="S548" s="27" t="n"/>
      <c r="U548" s="21">
        <f>IF(ISNUMBER(IFERROR(IF(TRIM(INDEX($A548:$P548,MATCH(Settings!$B$9,$A$1:$P$1,0))&amp;"")="","",IF(ISNUMBER(INDEX($A548:$P548,MATCH(Settings!$B$9,$A$1:$P$1,0))),INT(INDEX($A548:$P548,MATCH(Settings!$B$9,$A$1:$P$1,0))),DATE(VALUE(LEFT(INDEX($A548:$P548,MATCH(Settings!$B$9,$A$1:$P$1,0)),4)),VALUE(MID(INDEX($A548:$P548,MATCH(Settings!$B$9,$A$1:$P$1,0)),6,2)),VALUE(MID(INDEX($A548:$P548,MATCH(Settings!$B$9,$A$1:$P$1,0)),9,2))))),"")),IFERROR(IF(TRIM(INDEX($A548:$P548,MATCH(Settings!$B$9,$A$1:$P$1,0))&amp;"")="","",IF(ISNUMBER(INDEX($A548:$P548,MATCH(Settings!$B$9,$A$1:$P$1,0))),INT(INDEX($A548:$P548,MATCH(Settings!$B$9,$A$1:$P$1,0))),DATE(VALUE(LEFT(INDEX($A548:$P548,MATCH(Settings!$B$9,$A$1:$P$1,0)),4)),VALUE(MID(INDEX($A548:$P548,MATCH(Settings!$B$9,$A$1:$P$1,0)),6,2)),VALUE(MID(INDEX($A548:$P548,MATCH(Settings!$B$9,$A$1:$P$1,0)),9,2))))),""),IFERROR(INT(IFERROR(IF(ISNUMBER(INDEX($A548:$P548,MATCH(Settings!$B$8,$A$1:$P$1,0))),INDEX($A548:$P548,MATCH(Settings!$B$8,$A$1:$P$1,0)),DATE(VALUE(LEFT(IFERROR(TRIM(INDEX($A548:$P548,MATCH(Settings!$B$8,$A$1:$P$1,0))&amp;""),""),4)),VALUE(MID(IFERROR(TRIM(INDEX($A548:$P548,MATCH(Settings!$B$8,$A$1:$P$1,0))&amp;""),""),6,2)),VALUE(MID(IFERROR(TRIM(INDEX($A548:$P548,MATCH(Settings!$B$8,$A$1:$P$1,0))&amp;""),""),9,2)))+TIME(VALUE(MID(IFERROR(TRIM(INDEX($A548:$P548,MATCH(Settings!$B$8,$A$1:$P$1,0))&amp;""),""),12,2)),VALUE(MID(IFERROR(TRIM(INDEX($A548:$P548,MATCH(Settings!$B$8,$A$1:$P$1,0))&amp;""),""),15,2)),VALUE(MID(IFERROR(TRIM(INDEX($A548:$P548,MATCH(Settings!$B$8,$A$1:$P$1,0))&amp;""),""),18,2)))),"")),""))</f>
        <v/>
      </c>
      <c r="V548" s="22">
        <f>IF(ISNUMBER($U548),DATE(YEAR($U548),MONTH($U548),1),"")</f>
        <v/>
      </c>
      <c r="W548" s="23">
        <f>IF(IFERROR(TRIM(INDEX($A548:$P548,MATCH(Settings!$B$10,$A$1:$P$1,0))&amp;""),"")&lt;&gt;"",IFERROR(TRIM(INDEX($A548:$P548,MATCH(Settings!$B$10,$A$1:$P$1,0))&amp;""),""),IFERROR(TRIM(INDEX($A548:$P548,MATCH(Settings!$B$11,$A$1:$P$1,0))&amp;""),""))</f>
        <v/>
      </c>
      <c r="X548" s="23">
        <f>IFERROR(TRIM(INDEX($A548:$P548,MATCH(Settings!$B$11,$A$1:$P$1,0))&amp;""),"")</f>
        <v/>
      </c>
      <c r="Y548" s="23">
        <f>IFERROR(TRIM(INDEX($A548:$P548,MATCH(Settings!$B$12,$A$1:$P$1,0))&amp;""),"")</f>
        <v/>
      </c>
      <c r="Z548" s="23">
        <f>IFERROR(TRIM(INDEX($A548:$P548,MATCH(Settings!$B$15,$A$1:$P$1,0))&amp;""),"")</f>
        <v/>
      </c>
      <c r="AA548" s="24">
        <f>IFERROR(IF(TRIM(INDEX($A548:$P548,MATCH(Settings!$B$13,$A$1:$P$1,0))&amp;"")="","",VALUE(TRIM(INDEX($A548:$P548,MATCH(Settings!$B$13,$A$1:$P$1,0))&amp;""))),"")</f>
        <v/>
      </c>
      <c r="AB548" s="24">
        <f>IF(NOT(ISNUMBER($AA548)),"",IF(TRIM($R548&amp;"")="Yes",$AA548,0))</f>
        <v/>
      </c>
      <c r="AC548" s="25">
        <f>IF(OR(NOT(ISNUMBER($AB548)),NOT(ISNUMBER(Settings!$D$2))),"",$AB548*Settings!$D$2)</f>
        <v/>
      </c>
      <c r="AD548" s="23">
        <f>IF(AND($AE548="",IFERROR(TRIM(INDEX($A548:$P548,MATCH(Settings!$B$13,$A$1:$P$1,0))&amp;""),"")=""),"",IF((IF($AE548="","; no name or email","")&amp;IF(IFERROR(TRIM(INDEX($A548:$P548,MATCH(Settings!$B$13,$A$1:$P$1,0))&amp;""),"")="","; no hours",IF(NOT(ISNUMBER($AA548)),"; hours not a number",IF($AA548&lt;=0,"; hours zero or less",IF(AND(ISNUMBER(Settings!$D$3),$AA548&gt;Settings!$D$3),"; over "&amp;Settings!$D$3&amp;" hours",""))))&amp;IF(NOT(ISNUMBER($U548)),"; no date",IF($U548&gt;TODAY(),"; date in the future",""))&amp;IF(AND($AE548&lt;&gt;"",ISNUMBER($U548)),IF(COUNTIFS($AE$2:$AE$1001,$AE548,$U$2:$U$1001,$U548,$Y$2:$Y$1001,$Y548)&gt;1,"; possible duplicate",""),""))="","OK",MID(IF($AE548="","; no name or email","")&amp;IF(IFERROR(TRIM(INDEX($A548:$P548,MATCH(Settings!$B$13,$A$1:$P$1,0))&amp;""),"")="","; no hours",IF(NOT(ISNUMBER($AA548)),"; hours not a number",IF($AA548&lt;=0,"; hours zero or less",IF(AND(ISNUMBER(Settings!$D$3),$AA548&gt;Settings!$D$3),"; over "&amp;Settings!$D$3&amp;" hours",""))))&amp;IF(NOT(ISNUMBER($U548)),"; no date",IF($U548&gt;TODAY(),"; date in the future",""))&amp;IF(AND($AE548&lt;&gt;"",ISNUMBER($U548)),IF(COUNTIFS($AE$2:$AE$1001,$AE548,$U$2:$U$1001,$U548,$Y$2:$Y$1001,$Y548)&gt;1,"; possible duplicate",""),""),3,300)))</f>
        <v/>
      </c>
      <c r="AE548" s="26">
        <f>IF(IFERROR(TRIM(INDEX($A548:$P548,MATCH(Settings!$B$11,$A$1:$P$1,0))&amp;""),"")&lt;&gt;"",LOWER(IFERROR(TRIM(INDEX($A548:$P548,MATCH(Settings!$B$11,$A$1:$P$1,0))&amp;""),"")),LOWER(IFERROR(TRIM(INDEX($A548:$P548,MATCH(Settings!$B$10,$A$1:$P$1,0))&amp;""),"")))</f>
        <v/>
      </c>
      <c r="AF548" s="26">
        <f>IF($AE548="","",IF(COUNTIF($AE$2:$AE548,$AE548)=1,MAX($AF$1:$AF547)+1,""))</f>
        <v/>
      </c>
      <c r="AG548" s="26">
        <f>IF(OR($AE548="",NOT(ISNUMBER($V548))),"",IF(COUNTIFS($AE$2:$AE548,$AE548,$V$2:$V548,$V548)=1,1,0))</f>
        <v/>
      </c>
      <c r="AH548" s="26">
        <f>IF(ISNUMBER($U548),$U548,0)</f>
        <v/>
      </c>
    </row>
    <row r="549">
      <c r="R549" s="27" t="n"/>
      <c r="S549" s="27" t="n"/>
      <c r="U549" s="21">
        <f>IF(ISNUMBER(IFERROR(IF(TRIM(INDEX($A549:$P549,MATCH(Settings!$B$9,$A$1:$P$1,0))&amp;"")="","",IF(ISNUMBER(INDEX($A549:$P549,MATCH(Settings!$B$9,$A$1:$P$1,0))),INT(INDEX($A549:$P549,MATCH(Settings!$B$9,$A$1:$P$1,0))),DATE(VALUE(LEFT(INDEX($A549:$P549,MATCH(Settings!$B$9,$A$1:$P$1,0)),4)),VALUE(MID(INDEX($A549:$P549,MATCH(Settings!$B$9,$A$1:$P$1,0)),6,2)),VALUE(MID(INDEX($A549:$P549,MATCH(Settings!$B$9,$A$1:$P$1,0)),9,2))))),"")),IFERROR(IF(TRIM(INDEX($A549:$P549,MATCH(Settings!$B$9,$A$1:$P$1,0))&amp;"")="","",IF(ISNUMBER(INDEX($A549:$P549,MATCH(Settings!$B$9,$A$1:$P$1,0))),INT(INDEX($A549:$P549,MATCH(Settings!$B$9,$A$1:$P$1,0))),DATE(VALUE(LEFT(INDEX($A549:$P549,MATCH(Settings!$B$9,$A$1:$P$1,0)),4)),VALUE(MID(INDEX($A549:$P549,MATCH(Settings!$B$9,$A$1:$P$1,0)),6,2)),VALUE(MID(INDEX($A549:$P549,MATCH(Settings!$B$9,$A$1:$P$1,0)),9,2))))),""),IFERROR(INT(IFERROR(IF(ISNUMBER(INDEX($A549:$P549,MATCH(Settings!$B$8,$A$1:$P$1,0))),INDEX($A549:$P549,MATCH(Settings!$B$8,$A$1:$P$1,0)),DATE(VALUE(LEFT(IFERROR(TRIM(INDEX($A549:$P549,MATCH(Settings!$B$8,$A$1:$P$1,0))&amp;""),""),4)),VALUE(MID(IFERROR(TRIM(INDEX($A549:$P549,MATCH(Settings!$B$8,$A$1:$P$1,0))&amp;""),""),6,2)),VALUE(MID(IFERROR(TRIM(INDEX($A549:$P549,MATCH(Settings!$B$8,$A$1:$P$1,0))&amp;""),""),9,2)))+TIME(VALUE(MID(IFERROR(TRIM(INDEX($A549:$P549,MATCH(Settings!$B$8,$A$1:$P$1,0))&amp;""),""),12,2)),VALUE(MID(IFERROR(TRIM(INDEX($A549:$P549,MATCH(Settings!$B$8,$A$1:$P$1,0))&amp;""),""),15,2)),VALUE(MID(IFERROR(TRIM(INDEX($A549:$P549,MATCH(Settings!$B$8,$A$1:$P$1,0))&amp;""),""),18,2)))),"")),""))</f>
        <v/>
      </c>
      <c r="V549" s="22">
        <f>IF(ISNUMBER($U549),DATE(YEAR($U549),MONTH($U549),1),"")</f>
        <v/>
      </c>
      <c r="W549" s="23">
        <f>IF(IFERROR(TRIM(INDEX($A549:$P549,MATCH(Settings!$B$10,$A$1:$P$1,0))&amp;""),"")&lt;&gt;"",IFERROR(TRIM(INDEX($A549:$P549,MATCH(Settings!$B$10,$A$1:$P$1,0))&amp;""),""),IFERROR(TRIM(INDEX($A549:$P549,MATCH(Settings!$B$11,$A$1:$P$1,0))&amp;""),""))</f>
        <v/>
      </c>
      <c r="X549" s="23">
        <f>IFERROR(TRIM(INDEX($A549:$P549,MATCH(Settings!$B$11,$A$1:$P$1,0))&amp;""),"")</f>
        <v/>
      </c>
      <c r="Y549" s="23">
        <f>IFERROR(TRIM(INDEX($A549:$P549,MATCH(Settings!$B$12,$A$1:$P$1,0))&amp;""),"")</f>
        <v/>
      </c>
      <c r="Z549" s="23">
        <f>IFERROR(TRIM(INDEX($A549:$P549,MATCH(Settings!$B$15,$A$1:$P$1,0))&amp;""),"")</f>
        <v/>
      </c>
      <c r="AA549" s="24">
        <f>IFERROR(IF(TRIM(INDEX($A549:$P549,MATCH(Settings!$B$13,$A$1:$P$1,0))&amp;"")="","",VALUE(TRIM(INDEX($A549:$P549,MATCH(Settings!$B$13,$A$1:$P$1,0))&amp;""))),"")</f>
        <v/>
      </c>
      <c r="AB549" s="24">
        <f>IF(NOT(ISNUMBER($AA549)),"",IF(TRIM($R549&amp;"")="Yes",$AA549,0))</f>
        <v/>
      </c>
      <c r="AC549" s="25">
        <f>IF(OR(NOT(ISNUMBER($AB549)),NOT(ISNUMBER(Settings!$D$2))),"",$AB549*Settings!$D$2)</f>
        <v/>
      </c>
      <c r="AD549" s="23">
        <f>IF(AND($AE549="",IFERROR(TRIM(INDEX($A549:$P549,MATCH(Settings!$B$13,$A$1:$P$1,0))&amp;""),"")=""),"",IF((IF($AE549="","; no name or email","")&amp;IF(IFERROR(TRIM(INDEX($A549:$P549,MATCH(Settings!$B$13,$A$1:$P$1,0))&amp;""),"")="","; no hours",IF(NOT(ISNUMBER($AA549)),"; hours not a number",IF($AA549&lt;=0,"; hours zero or less",IF(AND(ISNUMBER(Settings!$D$3),$AA549&gt;Settings!$D$3),"; over "&amp;Settings!$D$3&amp;" hours",""))))&amp;IF(NOT(ISNUMBER($U549)),"; no date",IF($U549&gt;TODAY(),"; date in the future",""))&amp;IF(AND($AE549&lt;&gt;"",ISNUMBER($U549)),IF(COUNTIFS($AE$2:$AE$1001,$AE549,$U$2:$U$1001,$U549,$Y$2:$Y$1001,$Y549)&gt;1,"; possible duplicate",""),""))="","OK",MID(IF($AE549="","; no name or email","")&amp;IF(IFERROR(TRIM(INDEX($A549:$P549,MATCH(Settings!$B$13,$A$1:$P$1,0))&amp;""),"")="","; no hours",IF(NOT(ISNUMBER($AA549)),"; hours not a number",IF($AA549&lt;=0,"; hours zero or less",IF(AND(ISNUMBER(Settings!$D$3),$AA549&gt;Settings!$D$3),"; over "&amp;Settings!$D$3&amp;" hours",""))))&amp;IF(NOT(ISNUMBER($U549)),"; no date",IF($U549&gt;TODAY(),"; date in the future",""))&amp;IF(AND($AE549&lt;&gt;"",ISNUMBER($U549)),IF(COUNTIFS($AE$2:$AE$1001,$AE549,$U$2:$U$1001,$U549,$Y$2:$Y$1001,$Y549)&gt;1,"; possible duplicate",""),""),3,300)))</f>
        <v/>
      </c>
      <c r="AE549" s="26">
        <f>IF(IFERROR(TRIM(INDEX($A549:$P549,MATCH(Settings!$B$11,$A$1:$P$1,0))&amp;""),"")&lt;&gt;"",LOWER(IFERROR(TRIM(INDEX($A549:$P549,MATCH(Settings!$B$11,$A$1:$P$1,0))&amp;""),"")),LOWER(IFERROR(TRIM(INDEX($A549:$P549,MATCH(Settings!$B$10,$A$1:$P$1,0))&amp;""),"")))</f>
        <v/>
      </c>
      <c r="AF549" s="26">
        <f>IF($AE549="","",IF(COUNTIF($AE$2:$AE549,$AE549)=1,MAX($AF$1:$AF548)+1,""))</f>
        <v/>
      </c>
      <c r="AG549" s="26">
        <f>IF(OR($AE549="",NOT(ISNUMBER($V549))),"",IF(COUNTIFS($AE$2:$AE549,$AE549,$V$2:$V549,$V549)=1,1,0))</f>
        <v/>
      </c>
      <c r="AH549" s="26">
        <f>IF(ISNUMBER($U549),$U549,0)</f>
        <v/>
      </c>
    </row>
    <row r="550">
      <c r="R550" s="27" t="n"/>
      <c r="S550" s="27" t="n"/>
      <c r="U550" s="21">
        <f>IF(ISNUMBER(IFERROR(IF(TRIM(INDEX($A550:$P550,MATCH(Settings!$B$9,$A$1:$P$1,0))&amp;"")="","",IF(ISNUMBER(INDEX($A550:$P550,MATCH(Settings!$B$9,$A$1:$P$1,0))),INT(INDEX($A550:$P550,MATCH(Settings!$B$9,$A$1:$P$1,0))),DATE(VALUE(LEFT(INDEX($A550:$P550,MATCH(Settings!$B$9,$A$1:$P$1,0)),4)),VALUE(MID(INDEX($A550:$P550,MATCH(Settings!$B$9,$A$1:$P$1,0)),6,2)),VALUE(MID(INDEX($A550:$P550,MATCH(Settings!$B$9,$A$1:$P$1,0)),9,2))))),"")),IFERROR(IF(TRIM(INDEX($A550:$P550,MATCH(Settings!$B$9,$A$1:$P$1,0))&amp;"")="","",IF(ISNUMBER(INDEX($A550:$P550,MATCH(Settings!$B$9,$A$1:$P$1,0))),INT(INDEX($A550:$P550,MATCH(Settings!$B$9,$A$1:$P$1,0))),DATE(VALUE(LEFT(INDEX($A550:$P550,MATCH(Settings!$B$9,$A$1:$P$1,0)),4)),VALUE(MID(INDEX($A550:$P550,MATCH(Settings!$B$9,$A$1:$P$1,0)),6,2)),VALUE(MID(INDEX($A550:$P550,MATCH(Settings!$B$9,$A$1:$P$1,0)),9,2))))),""),IFERROR(INT(IFERROR(IF(ISNUMBER(INDEX($A550:$P550,MATCH(Settings!$B$8,$A$1:$P$1,0))),INDEX($A550:$P550,MATCH(Settings!$B$8,$A$1:$P$1,0)),DATE(VALUE(LEFT(IFERROR(TRIM(INDEX($A550:$P550,MATCH(Settings!$B$8,$A$1:$P$1,0))&amp;""),""),4)),VALUE(MID(IFERROR(TRIM(INDEX($A550:$P550,MATCH(Settings!$B$8,$A$1:$P$1,0))&amp;""),""),6,2)),VALUE(MID(IFERROR(TRIM(INDEX($A550:$P550,MATCH(Settings!$B$8,$A$1:$P$1,0))&amp;""),""),9,2)))+TIME(VALUE(MID(IFERROR(TRIM(INDEX($A550:$P550,MATCH(Settings!$B$8,$A$1:$P$1,0))&amp;""),""),12,2)),VALUE(MID(IFERROR(TRIM(INDEX($A550:$P550,MATCH(Settings!$B$8,$A$1:$P$1,0))&amp;""),""),15,2)),VALUE(MID(IFERROR(TRIM(INDEX($A550:$P550,MATCH(Settings!$B$8,$A$1:$P$1,0))&amp;""),""),18,2)))),"")),""))</f>
        <v/>
      </c>
      <c r="V550" s="22">
        <f>IF(ISNUMBER($U550),DATE(YEAR($U550),MONTH($U550),1),"")</f>
        <v/>
      </c>
      <c r="W550" s="23">
        <f>IF(IFERROR(TRIM(INDEX($A550:$P550,MATCH(Settings!$B$10,$A$1:$P$1,0))&amp;""),"")&lt;&gt;"",IFERROR(TRIM(INDEX($A550:$P550,MATCH(Settings!$B$10,$A$1:$P$1,0))&amp;""),""),IFERROR(TRIM(INDEX($A550:$P550,MATCH(Settings!$B$11,$A$1:$P$1,0))&amp;""),""))</f>
        <v/>
      </c>
      <c r="X550" s="23">
        <f>IFERROR(TRIM(INDEX($A550:$P550,MATCH(Settings!$B$11,$A$1:$P$1,0))&amp;""),"")</f>
        <v/>
      </c>
      <c r="Y550" s="23">
        <f>IFERROR(TRIM(INDEX($A550:$P550,MATCH(Settings!$B$12,$A$1:$P$1,0))&amp;""),"")</f>
        <v/>
      </c>
      <c r="Z550" s="23">
        <f>IFERROR(TRIM(INDEX($A550:$P550,MATCH(Settings!$B$15,$A$1:$P$1,0))&amp;""),"")</f>
        <v/>
      </c>
      <c r="AA550" s="24">
        <f>IFERROR(IF(TRIM(INDEX($A550:$P550,MATCH(Settings!$B$13,$A$1:$P$1,0))&amp;"")="","",VALUE(TRIM(INDEX($A550:$P550,MATCH(Settings!$B$13,$A$1:$P$1,0))&amp;""))),"")</f>
        <v/>
      </c>
      <c r="AB550" s="24">
        <f>IF(NOT(ISNUMBER($AA550)),"",IF(TRIM($R550&amp;"")="Yes",$AA550,0))</f>
        <v/>
      </c>
      <c r="AC550" s="25">
        <f>IF(OR(NOT(ISNUMBER($AB550)),NOT(ISNUMBER(Settings!$D$2))),"",$AB550*Settings!$D$2)</f>
        <v/>
      </c>
      <c r="AD550" s="23">
        <f>IF(AND($AE550="",IFERROR(TRIM(INDEX($A550:$P550,MATCH(Settings!$B$13,$A$1:$P$1,0))&amp;""),"")=""),"",IF((IF($AE550="","; no name or email","")&amp;IF(IFERROR(TRIM(INDEX($A550:$P550,MATCH(Settings!$B$13,$A$1:$P$1,0))&amp;""),"")="","; no hours",IF(NOT(ISNUMBER($AA550)),"; hours not a number",IF($AA550&lt;=0,"; hours zero or less",IF(AND(ISNUMBER(Settings!$D$3),$AA550&gt;Settings!$D$3),"; over "&amp;Settings!$D$3&amp;" hours",""))))&amp;IF(NOT(ISNUMBER($U550)),"; no date",IF($U550&gt;TODAY(),"; date in the future",""))&amp;IF(AND($AE550&lt;&gt;"",ISNUMBER($U550)),IF(COUNTIFS($AE$2:$AE$1001,$AE550,$U$2:$U$1001,$U550,$Y$2:$Y$1001,$Y550)&gt;1,"; possible duplicate",""),""))="","OK",MID(IF($AE550="","; no name or email","")&amp;IF(IFERROR(TRIM(INDEX($A550:$P550,MATCH(Settings!$B$13,$A$1:$P$1,0))&amp;""),"")="","; no hours",IF(NOT(ISNUMBER($AA550)),"; hours not a number",IF($AA550&lt;=0,"; hours zero or less",IF(AND(ISNUMBER(Settings!$D$3),$AA550&gt;Settings!$D$3),"; over "&amp;Settings!$D$3&amp;" hours",""))))&amp;IF(NOT(ISNUMBER($U550)),"; no date",IF($U550&gt;TODAY(),"; date in the future",""))&amp;IF(AND($AE550&lt;&gt;"",ISNUMBER($U550)),IF(COUNTIFS($AE$2:$AE$1001,$AE550,$U$2:$U$1001,$U550,$Y$2:$Y$1001,$Y550)&gt;1,"; possible duplicate",""),""),3,300)))</f>
        <v/>
      </c>
      <c r="AE550" s="26">
        <f>IF(IFERROR(TRIM(INDEX($A550:$P550,MATCH(Settings!$B$11,$A$1:$P$1,0))&amp;""),"")&lt;&gt;"",LOWER(IFERROR(TRIM(INDEX($A550:$P550,MATCH(Settings!$B$11,$A$1:$P$1,0))&amp;""),"")),LOWER(IFERROR(TRIM(INDEX($A550:$P550,MATCH(Settings!$B$10,$A$1:$P$1,0))&amp;""),"")))</f>
        <v/>
      </c>
      <c r="AF550" s="26">
        <f>IF($AE550="","",IF(COUNTIF($AE$2:$AE550,$AE550)=1,MAX($AF$1:$AF549)+1,""))</f>
        <v/>
      </c>
      <c r="AG550" s="26">
        <f>IF(OR($AE550="",NOT(ISNUMBER($V550))),"",IF(COUNTIFS($AE$2:$AE550,$AE550,$V$2:$V550,$V550)=1,1,0))</f>
        <v/>
      </c>
      <c r="AH550" s="26">
        <f>IF(ISNUMBER($U550),$U550,0)</f>
        <v/>
      </c>
    </row>
    <row r="551">
      <c r="R551" s="27" t="n"/>
      <c r="S551" s="27" t="n"/>
      <c r="U551" s="21">
        <f>IF(ISNUMBER(IFERROR(IF(TRIM(INDEX($A551:$P551,MATCH(Settings!$B$9,$A$1:$P$1,0))&amp;"")="","",IF(ISNUMBER(INDEX($A551:$P551,MATCH(Settings!$B$9,$A$1:$P$1,0))),INT(INDEX($A551:$P551,MATCH(Settings!$B$9,$A$1:$P$1,0))),DATE(VALUE(LEFT(INDEX($A551:$P551,MATCH(Settings!$B$9,$A$1:$P$1,0)),4)),VALUE(MID(INDEX($A551:$P551,MATCH(Settings!$B$9,$A$1:$P$1,0)),6,2)),VALUE(MID(INDEX($A551:$P551,MATCH(Settings!$B$9,$A$1:$P$1,0)),9,2))))),"")),IFERROR(IF(TRIM(INDEX($A551:$P551,MATCH(Settings!$B$9,$A$1:$P$1,0))&amp;"")="","",IF(ISNUMBER(INDEX($A551:$P551,MATCH(Settings!$B$9,$A$1:$P$1,0))),INT(INDEX($A551:$P551,MATCH(Settings!$B$9,$A$1:$P$1,0))),DATE(VALUE(LEFT(INDEX($A551:$P551,MATCH(Settings!$B$9,$A$1:$P$1,0)),4)),VALUE(MID(INDEX($A551:$P551,MATCH(Settings!$B$9,$A$1:$P$1,0)),6,2)),VALUE(MID(INDEX($A551:$P551,MATCH(Settings!$B$9,$A$1:$P$1,0)),9,2))))),""),IFERROR(INT(IFERROR(IF(ISNUMBER(INDEX($A551:$P551,MATCH(Settings!$B$8,$A$1:$P$1,0))),INDEX($A551:$P551,MATCH(Settings!$B$8,$A$1:$P$1,0)),DATE(VALUE(LEFT(IFERROR(TRIM(INDEX($A551:$P551,MATCH(Settings!$B$8,$A$1:$P$1,0))&amp;""),""),4)),VALUE(MID(IFERROR(TRIM(INDEX($A551:$P551,MATCH(Settings!$B$8,$A$1:$P$1,0))&amp;""),""),6,2)),VALUE(MID(IFERROR(TRIM(INDEX($A551:$P551,MATCH(Settings!$B$8,$A$1:$P$1,0))&amp;""),""),9,2)))+TIME(VALUE(MID(IFERROR(TRIM(INDEX($A551:$P551,MATCH(Settings!$B$8,$A$1:$P$1,0))&amp;""),""),12,2)),VALUE(MID(IFERROR(TRIM(INDEX($A551:$P551,MATCH(Settings!$B$8,$A$1:$P$1,0))&amp;""),""),15,2)),VALUE(MID(IFERROR(TRIM(INDEX($A551:$P551,MATCH(Settings!$B$8,$A$1:$P$1,0))&amp;""),""),18,2)))),"")),""))</f>
        <v/>
      </c>
      <c r="V551" s="22">
        <f>IF(ISNUMBER($U551),DATE(YEAR($U551),MONTH($U551),1),"")</f>
        <v/>
      </c>
      <c r="W551" s="23">
        <f>IF(IFERROR(TRIM(INDEX($A551:$P551,MATCH(Settings!$B$10,$A$1:$P$1,0))&amp;""),"")&lt;&gt;"",IFERROR(TRIM(INDEX($A551:$P551,MATCH(Settings!$B$10,$A$1:$P$1,0))&amp;""),""),IFERROR(TRIM(INDEX($A551:$P551,MATCH(Settings!$B$11,$A$1:$P$1,0))&amp;""),""))</f>
        <v/>
      </c>
      <c r="X551" s="23">
        <f>IFERROR(TRIM(INDEX($A551:$P551,MATCH(Settings!$B$11,$A$1:$P$1,0))&amp;""),"")</f>
        <v/>
      </c>
      <c r="Y551" s="23">
        <f>IFERROR(TRIM(INDEX($A551:$P551,MATCH(Settings!$B$12,$A$1:$P$1,0))&amp;""),"")</f>
        <v/>
      </c>
      <c r="Z551" s="23">
        <f>IFERROR(TRIM(INDEX($A551:$P551,MATCH(Settings!$B$15,$A$1:$P$1,0))&amp;""),"")</f>
        <v/>
      </c>
      <c r="AA551" s="24">
        <f>IFERROR(IF(TRIM(INDEX($A551:$P551,MATCH(Settings!$B$13,$A$1:$P$1,0))&amp;"")="","",VALUE(TRIM(INDEX($A551:$P551,MATCH(Settings!$B$13,$A$1:$P$1,0))&amp;""))),"")</f>
        <v/>
      </c>
      <c r="AB551" s="24">
        <f>IF(NOT(ISNUMBER($AA551)),"",IF(TRIM($R551&amp;"")="Yes",$AA551,0))</f>
        <v/>
      </c>
      <c r="AC551" s="25">
        <f>IF(OR(NOT(ISNUMBER($AB551)),NOT(ISNUMBER(Settings!$D$2))),"",$AB551*Settings!$D$2)</f>
        <v/>
      </c>
      <c r="AD551" s="23">
        <f>IF(AND($AE551="",IFERROR(TRIM(INDEX($A551:$P551,MATCH(Settings!$B$13,$A$1:$P$1,0))&amp;""),"")=""),"",IF((IF($AE551="","; no name or email","")&amp;IF(IFERROR(TRIM(INDEX($A551:$P551,MATCH(Settings!$B$13,$A$1:$P$1,0))&amp;""),"")="","; no hours",IF(NOT(ISNUMBER($AA551)),"; hours not a number",IF($AA551&lt;=0,"; hours zero or less",IF(AND(ISNUMBER(Settings!$D$3),$AA551&gt;Settings!$D$3),"; over "&amp;Settings!$D$3&amp;" hours",""))))&amp;IF(NOT(ISNUMBER($U551)),"; no date",IF($U551&gt;TODAY(),"; date in the future",""))&amp;IF(AND($AE551&lt;&gt;"",ISNUMBER($U551)),IF(COUNTIFS($AE$2:$AE$1001,$AE551,$U$2:$U$1001,$U551,$Y$2:$Y$1001,$Y551)&gt;1,"; possible duplicate",""),""))="","OK",MID(IF($AE551="","; no name or email","")&amp;IF(IFERROR(TRIM(INDEX($A551:$P551,MATCH(Settings!$B$13,$A$1:$P$1,0))&amp;""),"")="","; no hours",IF(NOT(ISNUMBER($AA551)),"; hours not a number",IF($AA551&lt;=0,"; hours zero or less",IF(AND(ISNUMBER(Settings!$D$3),$AA551&gt;Settings!$D$3),"; over "&amp;Settings!$D$3&amp;" hours",""))))&amp;IF(NOT(ISNUMBER($U551)),"; no date",IF($U551&gt;TODAY(),"; date in the future",""))&amp;IF(AND($AE551&lt;&gt;"",ISNUMBER($U551)),IF(COUNTIFS($AE$2:$AE$1001,$AE551,$U$2:$U$1001,$U551,$Y$2:$Y$1001,$Y551)&gt;1,"; possible duplicate",""),""),3,300)))</f>
        <v/>
      </c>
      <c r="AE551" s="26">
        <f>IF(IFERROR(TRIM(INDEX($A551:$P551,MATCH(Settings!$B$11,$A$1:$P$1,0))&amp;""),"")&lt;&gt;"",LOWER(IFERROR(TRIM(INDEX($A551:$P551,MATCH(Settings!$B$11,$A$1:$P$1,0))&amp;""),"")),LOWER(IFERROR(TRIM(INDEX($A551:$P551,MATCH(Settings!$B$10,$A$1:$P$1,0))&amp;""),"")))</f>
        <v/>
      </c>
      <c r="AF551" s="26">
        <f>IF($AE551="","",IF(COUNTIF($AE$2:$AE551,$AE551)=1,MAX($AF$1:$AF550)+1,""))</f>
        <v/>
      </c>
      <c r="AG551" s="26">
        <f>IF(OR($AE551="",NOT(ISNUMBER($V551))),"",IF(COUNTIFS($AE$2:$AE551,$AE551,$V$2:$V551,$V551)=1,1,0))</f>
        <v/>
      </c>
      <c r="AH551" s="26">
        <f>IF(ISNUMBER($U551),$U551,0)</f>
        <v/>
      </c>
    </row>
    <row r="552">
      <c r="R552" s="27" t="n"/>
      <c r="S552" s="27" t="n"/>
      <c r="U552" s="21">
        <f>IF(ISNUMBER(IFERROR(IF(TRIM(INDEX($A552:$P552,MATCH(Settings!$B$9,$A$1:$P$1,0))&amp;"")="","",IF(ISNUMBER(INDEX($A552:$P552,MATCH(Settings!$B$9,$A$1:$P$1,0))),INT(INDEX($A552:$P552,MATCH(Settings!$B$9,$A$1:$P$1,0))),DATE(VALUE(LEFT(INDEX($A552:$P552,MATCH(Settings!$B$9,$A$1:$P$1,0)),4)),VALUE(MID(INDEX($A552:$P552,MATCH(Settings!$B$9,$A$1:$P$1,0)),6,2)),VALUE(MID(INDEX($A552:$P552,MATCH(Settings!$B$9,$A$1:$P$1,0)),9,2))))),"")),IFERROR(IF(TRIM(INDEX($A552:$P552,MATCH(Settings!$B$9,$A$1:$P$1,0))&amp;"")="","",IF(ISNUMBER(INDEX($A552:$P552,MATCH(Settings!$B$9,$A$1:$P$1,0))),INT(INDEX($A552:$P552,MATCH(Settings!$B$9,$A$1:$P$1,0))),DATE(VALUE(LEFT(INDEX($A552:$P552,MATCH(Settings!$B$9,$A$1:$P$1,0)),4)),VALUE(MID(INDEX($A552:$P552,MATCH(Settings!$B$9,$A$1:$P$1,0)),6,2)),VALUE(MID(INDEX($A552:$P552,MATCH(Settings!$B$9,$A$1:$P$1,0)),9,2))))),""),IFERROR(INT(IFERROR(IF(ISNUMBER(INDEX($A552:$P552,MATCH(Settings!$B$8,$A$1:$P$1,0))),INDEX($A552:$P552,MATCH(Settings!$B$8,$A$1:$P$1,0)),DATE(VALUE(LEFT(IFERROR(TRIM(INDEX($A552:$P552,MATCH(Settings!$B$8,$A$1:$P$1,0))&amp;""),""),4)),VALUE(MID(IFERROR(TRIM(INDEX($A552:$P552,MATCH(Settings!$B$8,$A$1:$P$1,0))&amp;""),""),6,2)),VALUE(MID(IFERROR(TRIM(INDEX($A552:$P552,MATCH(Settings!$B$8,$A$1:$P$1,0))&amp;""),""),9,2)))+TIME(VALUE(MID(IFERROR(TRIM(INDEX($A552:$P552,MATCH(Settings!$B$8,$A$1:$P$1,0))&amp;""),""),12,2)),VALUE(MID(IFERROR(TRIM(INDEX($A552:$P552,MATCH(Settings!$B$8,$A$1:$P$1,0))&amp;""),""),15,2)),VALUE(MID(IFERROR(TRIM(INDEX($A552:$P552,MATCH(Settings!$B$8,$A$1:$P$1,0))&amp;""),""),18,2)))),"")),""))</f>
        <v/>
      </c>
      <c r="V552" s="22">
        <f>IF(ISNUMBER($U552),DATE(YEAR($U552),MONTH($U552),1),"")</f>
        <v/>
      </c>
      <c r="W552" s="23">
        <f>IF(IFERROR(TRIM(INDEX($A552:$P552,MATCH(Settings!$B$10,$A$1:$P$1,0))&amp;""),"")&lt;&gt;"",IFERROR(TRIM(INDEX($A552:$P552,MATCH(Settings!$B$10,$A$1:$P$1,0))&amp;""),""),IFERROR(TRIM(INDEX($A552:$P552,MATCH(Settings!$B$11,$A$1:$P$1,0))&amp;""),""))</f>
        <v/>
      </c>
      <c r="X552" s="23">
        <f>IFERROR(TRIM(INDEX($A552:$P552,MATCH(Settings!$B$11,$A$1:$P$1,0))&amp;""),"")</f>
        <v/>
      </c>
      <c r="Y552" s="23">
        <f>IFERROR(TRIM(INDEX($A552:$P552,MATCH(Settings!$B$12,$A$1:$P$1,0))&amp;""),"")</f>
        <v/>
      </c>
      <c r="Z552" s="23">
        <f>IFERROR(TRIM(INDEX($A552:$P552,MATCH(Settings!$B$15,$A$1:$P$1,0))&amp;""),"")</f>
        <v/>
      </c>
      <c r="AA552" s="24">
        <f>IFERROR(IF(TRIM(INDEX($A552:$P552,MATCH(Settings!$B$13,$A$1:$P$1,0))&amp;"")="","",VALUE(TRIM(INDEX($A552:$P552,MATCH(Settings!$B$13,$A$1:$P$1,0))&amp;""))),"")</f>
        <v/>
      </c>
      <c r="AB552" s="24">
        <f>IF(NOT(ISNUMBER($AA552)),"",IF(TRIM($R552&amp;"")="Yes",$AA552,0))</f>
        <v/>
      </c>
      <c r="AC552" s="25">
        <f>IF(OR(NOT(ISNUMBER($AB552)),NOT(ISNUMBER(Settings!$D$2))),"",$AB552*Settings!$D$2)</f>
        <v/>
      </c>
      <c r="AD552" s="23">
        <f>IF(AND($AE552="",IFERROR(TRIM(INDEX($A552:$P552,MATCH(Settings!$B$13,$A$1:$P$1,0))&amp;""),"")=""),"",IF((IF($AE552="","; no name or email","")&amp;IF(IFERROR(TRIM(INDEX($A552:$P552,MATCH(Settings!$B$13,$A$1:$P$1,0))&amp;""),"")="","; no hours",IF(NOT(ISNUMBER($AA552)),"; hours not a number",IF($AA552&lt;=0,"; hours zero or less",IF(AND(ISNUMBER(Settings!$D$3),$AA552&gt;Settings!$D$3),"; over "&amp;Settings!$D$3&amp;" hours",""))))&amp;IF(NOT(ISNUMBER($U552)),"; no date",IF($U552&gt;TODAY(),"; date in the future",""))&amp;IF(AND($AE552&lt;&gt;"",ISNUMBER($U552)),IF(COUNTIFS($AE$2:$AE$1001,$AE552,$U$2:$U$1001,$U552,$Y$2:$Y$1001,$Y552)&gt;1,"; possible duplicate",""),""))="","OK",MID(IF($AE552="","; no name or email","")&amp;IF(IFERROR(TRIM(INDEX($A552:$P552,MATCH(Settings!$B$13,$A$1:$P$1,0))&amp;""),"")="","; no hours",IF(NOT(ISNUMBER($AA552)),"; hours not a number",IF($AA552&lt;=0,"; hours zero or less",IF(AND(ISNUMBER(Settings!$D$3),$AA552&gt;Settings!$D$3),"; over "&amp;Settings!$D$3&amp;" hours",""))))&amp;IF(NOT(ISNUMBER($U552)),"; no date",IF($U552&gt;TODAY(),"; date in the future",""))&amp;IF(AND($AE552&lt;&gt;"",ISNUMBER($U552)),IF(COUNTIFS($AE$2:$AE$1001,$AE552,$U$2:$U$1001,$U552,$Y$2:$Y$1001,$Y552)&gt;1,"; possible duplicate",""),""),3,300)))</f>
        <v/>
      </c>
      <c r="AE552" s="26">
        <f>IF(IFERROR(TRIM(INDEX($A552:$P552,MATCH(Settings!$B$11,$A$1:$P$1,0))&amp;""),"")&lt;&gt;"",LOWER(IFERROR(TRIM(INDEX($A552:$P552,MATCH(Settings!$B$11,$A$1:$P$1,0))&amp;""),"")),LOWER(IFERROR(TRIM(INDEX($A552:$P552,MATCH(Settings!$B$10,$A$1:$P$1,0))&amp;""),"")))</f>
        <v/>
      </c>
      <c r="AF552" s="26">
        <f>IF($AE552="","",IF(COUNTIF($AE$2:$AE552,$AE552)=1,MAX($AF$1:$AF551)+1,""))</f>
        <v/>
      </c>
      <c r="AG552" s="26">
        <f>IF(OR($AE552="",NOT(ISNUMBER($V552))),"",IF(COUNTIFS($AE$2:$AE552,$AE552,$V$2:$V552,$V552)=1,1,0))</f>
        <v/>
      </c>
      <c r="AH552" s="26">
        <f>IF(ISNUMBER($U552),$U552,0)</f>
        <v/>
      </c>
    </row>
    <row r="553">
      <c r="R553" s="27" t="n"/>
      <c r="S553" s="27" t="n"/>
      <c r="U553" s="21">
        <f>IF(ISNUMBER(IFERROR(IF(TRIM(INDEX($A553:$P553,MATCH(Settings!$B$9,$A$1:$P$1,0))&amp;"")="","",IF(ISNUMBER(INDEX($A553:$P553,MATCH(Settings!$B$9,$A$1:$P$1,0))),INT(INDEX($A553:$P553,MATCH(Settings!$B$9,$A$1:$P$1,0))),DATE(VALUE(LEFT(INDEX($A553:$P553,MATCH(Settings!$B$9,$A$1:$P$1,0)),4)),VALUE(MID(INDEX($A553:$P553,MATCH(Settings!$B$9,$A$1:$P$1,0)),6,2)),VALUE(MID(INDEX($A553:$P553,MATCH(Settings!$B$9,$A$1:$P$1,0)),9,2))))),"")),IFERROR(IF(TRIM(INDEX($A553:$P553,MATCH(Settings!$B$9,$A$1:$P$1,0))&amp;"")="","",IF(ISNUMBER(INDEX($A553:$P553,MATCH(Settings!$B$9,$A$1:$P$1,0))),INT(INDEX($A553:$P553,MATCH(Settings!$B$9,$A$1:$P$1,0))),DATE(VALUE(LEFT(INDEX($A553:$P553,MATCH(Settings!$B$9,$A$1:$P$1,0)),4)),VALUE(MID(INDEX($A553:$P553,MATCH(Settings!$B$9,$A$1:$P$1,0)),6,2)),VALUE(MID(INDEX($A553:$P553,MATCH(Settings!$B$9,$A$1:$P$1,0)),9,2))))),""),IFERROR(INT(IFERROR(IF(ISNUMBER(INDEX($A553:$P553,MATCH(Settings!$B$8,$A$1:$P$1,0))),INDEX($A553:$P553,MATCH(Settings!$B$8,$A$1:$P$1,0)),DATE(VALUE(LEFT(IFERROR(TRIM(INDEX($A553:$P553,MATCH(Settings!$B$8,$A$1:$P$1,0))&amp;""),""),4)),VALUE(MID(IFERROR(TRIM(INDEX($A553:$P553,MATCH(Settings!$B$8,$A$1:$P$1,0))&amp;""),""),6,2)),VALUE(MID(IFERROR(TRIM(INDEX($A553:$P553,MATCH(Settings!$B$8,$A$1:$P$1,0))&amp;""),""),9,2)))+TIME(VALUE(MID(IFERROR(TRIM(INDEX($A553:$P553,MATCH(Settings!$B$8,$A$1:$P$1,0))&amp;""),""),12,2)),VALUE(MID(IFERROR(TRIM(INDEX($A553:$P553,MATCH(Settings!$B$8,$A$1:$P$1,0))&amp;""),""),15,2)),VALUE(MID(IFERROR(TRIM(INDEX($A553:$P553,MATCH(Settings!$B$8,$A$1:$P$1,0))&amp;""),""),18,2)))),"")),""))</f>
        <v/>
      </c>
      <c r="V553" s="22">
        <f>IF(ISNUMBER($U553),DATE(YEAR($U553),MONTH($U553),1),"")</f>
        <v/>
      </c>
      <c r="W553" s="23">
        <f>IF(IFERROR(TRIM(INDEX($A553:$P553,MATCH(Settings!$B$10,$A$1:$P$1,0))&amp;""),"")&lt;&gt;"",IFERROR(TRIM(INDEX($A553:$P553,MATCH(Settings!$B$10,$A$1:$P$1,0))&amp;""),""),IFERROR(TRIM(INDEX($A553:$P553,MATCH(Settings!$B$11,$A$1:$P$1,0))&amp;""),""))</f>
        <v/>
      </c>
      <c r="X553" s="23">
        <f>IFERROR(TRIM(INDEX($A553:$P553,MATCH(Settings!$B$11,$A$1:$P$1,0))&amp;""),"")</f>
        <v/>
      </c>
      <c r="Y553" s="23">
        <f>IFERROR(TRIM(INDEX($A553:$P553,MATCH(Settings!$B$12,$A$1:$P$1,0))&amp;""),"")</f>
        <v/>
      </c>
      <c r="Z553" s="23">
        <f>IFERROR(TRIM(INDEX($A553:$P553,MATCH(Settings!$B$15,$A$1:$P$1,0))&amp;""),"")</f>
        <v/>
      </c>
      <c r="AA553" s="24">
        <f>IFERROR(IF(TRIM(INDEX($A553:$P553,MATCH(Settings!$B$13,$A$1:$P$1,0))&amp;"")="","",VALUE(TRIM(INDEX($A553:$P553,MATCH(Settings!$B$13,$A$1:$P$1,0))&amp;""))),"")</f>
        <v/>
      </c>
      <c r="AB553" s="24">
        <f>IF(NOT(ISNUMBER($AA553)),"",IF(TRIM($R553&amp;"")="Yes",$AA553,0))</f>
        <v/>
      </c>
      <c r="AC553" s="25">
        <f>IF(OR(NOT(ISNUMBER($AB553)),NOT(ISNUMBER(Settings!$D$2))),"",$AB553*Settings!$D$2)</f>
        <v/>
      </c>
      <c r="AD553" s="23">
        <f>IF(AND($AE553="",IFERROR(TRIM(INDEX($A553:$P553,MATCH(Settings!$B$13,$A$1:$P$1,0))&amp;""),"")=""),"",IF((IF($AE553="","; no name or email","")&amp;IF(IFERROR(TRIM(INDEX($A553:$P553,MATCH(Settings!$B$13,$A$1:$P$1,0))&amp;""),"")="","; no hours",IF(NOT(ISNUMBER($AA553)),"; hours not a number",IF($AA553&lt;=0,"; hours zero or less",IF(AND(ISNUMBER(Settings!$D$3),$AA553&gt;Settings!$D$3),"; over "&amp;Settings!$D$3&amp;" hours",""))))&amp;IF(NOT(ISNUMBER($U553)),"; no date",IF($U553&gt;TODAY(),"; date in the future",""))&amp;IF(AND($AE553&lt;&gt;"",ISNUMBER($U553)),IF(COUNTIFS($AE$2:$AE$1001,$AE553,$U$2:$U$1001,$U553,$Y$2:$Y$1001,$Y553)&gt;1,"; possible duplicate",""),""))="","OK",MID(IF($AE553="","; no name or email","")&amp;IF(IFERROR(TRIM(INDEX($A553:$P553,MATCH(Settings!$B$13,$A$1:$P$1,0))&amp;""),"")="","; no hours",IF(NOT(ISNUMBER($AA553)),"; hours not a number",IF($AA553&lt;=0,"; hours zero or less",IF(AND(ISNUMBER(Settings!$D$3),$AA553&gt;Settings!$D$3),"; over "&amp;Settings!$D$3&amp;" hours",""))))&amp;IF(NOT(ISNUMBER($U553)),"; no date",IF($U553&gt;TODAY(),"; date in the future",""))&amp;IF(AND($AE553&lt;&gt;"",ISNUMBER($U553)),IF(COUNTIFS($AE$2:$AE$1001,$AE553,$U$2:$U$1001,$U553,$Y$2:$Y$1001,$Y553)&gt;1,"; possible duplicate",""),""),3,300)))</f>
        <v/>
      </c>
      <c r="AE553" s="26">
        <f>IF(IFERROR(TRIM(INDEX($A553:$P553,MATCH(Settings!$B$11,$A$1:$P$1,0))&amp;""),"")&lt;&gt;"",LOWER(IFERROR(TRIM(INDEX($A553:$P553,MATCH(Settings!$B$11,$A$1:$P$1,0))&amp;""),"")),LOWER(IFERROR(TRIM(INDEX($A553:$P553,MATCH(Settings!$B$10,$A$1:$P$1,0))&amp;""),"")))</f>
        <v/>
      </c>
      <c r="AF553" s="26">
        <f>IF($AE553="","",IF(COUNTIF($AE$2:$AE553,$AE553)=1,MAX($AF$1:$AF552)+1,""))</f>
        <v/>
      </c>
      <c r="AG553" s="26">
        <f>IF(OR($AE553="",NOT(ISNUMBER($V553))),"",IF(COUNTIFS($AE$2:$AE553,$AE553,$V$2:$V553,$V553)=1,1,0))</f>
        <v/>
      </c>
      <c r="AH553" s="26">
        <f>IF(ISNUMBER($U553),$U553,0)</f>
        <v/>
      </c>
    </row>
    <row r="554">
      <c r="R554" s="27" t="n"/>
      <c r="S554" s="27" t="n"/>
      <c r="U554" s="21">
        <f>IF(ISNUMBER(IFERROR(IF(TRIM(INDEX($A554:$P554,MATCH(Settings!$B$9,$A$1:$P$1,0))&amp;"")="","",IF(ISNUMBER(INDEX($A554:$P554,MATCH(Settings!$B$9,$A$1:$P$1,0))),INT(INDEX($A554:$P554,MATCH(Settings!$B$9,$A$1:$P$1,0))),DATE(VALUE(LEFT(INDEX($A554:$P554,MATCH(Settings!$B$9,$A$1:$P$1,0)),4)),VALUE(MID(INDEX($A554:$P554,MATCH(Settings!$B$9,$A$1:$P$1,0)),6,2)),VALUE(MID(INDEX($A554:$P554,MATCH(Settings!$B$9,$A$1:$P$1,0)),9,2))))),"")),IFERROR(IF(TRIM(INDEX($A554:$P554,MATCH(Settings!$B$9,$A$1:$P$1,0))&amp;"")="","",IF(ISNUMBER(INDEX($A554:$P554,MATCH(Settings!$B$9,$A$1:$P$1,0))),INT(INDEX($A554:$P554,MATCH(Settings!$B$9,$A$1:$P$1,0))),DATE(VALUE(LEFT(INDEX($A554:$P554,MATCH(Settings!$B$9,$A$1:$P$1,0)),4)),VALUE(MID(INDEX($A554:$P554,MATCH(Settings!$B$9,$A$1:$P$1,0)),6,2)),VALUE(MID(INDEX($A554:$P554,MATCH(Settings!$B$9,$A$1:$P$1,0)),9,2))))),""),IFERROR(INT(IFERROR(IF(ISNUMBER(INDEX($A554:$P554,MATCH(Settings!$B$8,$A$1:$P$1,0))),INDEX($A554:$P554,MATCH(Settings!$B$8,$A$1:$P$1,0)),DATE(VALUE(LEFT(IFERROR(TRIM(INDEX($A554:$P554,MATCH(Settings!$B$8,$A$1:$P$1,0))&amp;""),""),4)),VALUE(MID(IFERROR(TRIM(INDEX($A554:$P554,MATCH(Settings!$B$8,$A$1:$P$1,0))&amp;""),""),6,2)),VALUE(MID(IFERROR(TRIM(INDEX($A554:$P554,MATCH(Settings!$B$8,$A$1:$P$1,0))&amp;""),""),9,2)))+TIME(VALUE(MID(IFERROR(TRIM(INDEX($A554:$P554,MATCH(Settings!$B$8,$A$1:$P$1,0))&amp;""),""),12,2)),VALUE(MID(IFERROR(TRIM(INDEX($A554:$P554,MATCH(Settings!$B$8,$A$1:$P$1,0))&amp;""),""),15,2)),VALUE(MID(IFERROR(TRIM(INDEX($A554:$P554,MATCH(Settings!$B$8,$A$1:$P$1,0))&amp;""),""),18,2)))),"")),""))</f>
        <v/>
      </c>
      <c r="V554" s="22">
        <f>IF(ISNUMBER($U554),DATE(YEAR($U554),MONTH($U554),1),"")</f>
        <v/>
      </c>
      <c r="W554" s="23">
        <f>IF(IFERROR(TRIM(INDEX($A554:$P554,MATCH(Settings!$B$10,$A$1:$P$1,0))&amp;""),"")&lt;&gt;"",IFERROR(TRIM(INDEX($A554:$P554,MATCH(Settings!$B$10,$A$1:$P$1,0))&amp;""),""),IFERROR(TRIM(INDEX($A554:$P554,MATCH(Settings!$B$11,$A$1:$P$1,0))&amp;""),""))</f>
        <v/>
      </c>
      <c r="X554" s="23">
        <f>IFERROR(TRIM(INDEX($A554:$P554,MATCH(Settings!$B$11,$A$1:$P$1,0))&amp;""),"")</f>
        <v/>
      </c>
      <c r="Y554" s="23">
        <f>IFERROR(TRIM(INDEX($A554:$P554,MATCH(Settings!$B$12,$A$1:$P$1,0))&amp;""),"")</f>
        <v/>
      </c>
      <c r="Z554" s="23">
        <f>IFERROR(TRIM(INDEX($A554:$P554,MATCH(Settings!$B$15,$A$1:$P$1,0))&amp;""),"")</f>
        <v/>
      </c>
      <c r="AA554" s="24">
        <f>IFERROR(IF(TRIM(INDEX($A554:$P554,MATCH(Settings!$B$13,$A$1:$P$1,0))&amp;"")="","",VALUE(TRIM(INDEX($A554:$P554,MATCH(Settings!$B$13,$A$1:$P$1,0))&amp;""))),"")</f>
        <v/>
      </c>
      <c r="AB554" s="24">
        <f>IF(NOT(ISNUMBER($AA554)),"",IF(TRIM($R554&amp;"")="Yes",$AA554,0))</f>
        <v/>
      </c>
      <c r="AC554" s="25">
        <f>IF(OR(NOT(ISNUMBER($AB554)),NOT(ISNUMBER(Settings!$D$2))),"",$AB554*Settings!$D$2)</f>
        <v/>
      </c>
      <c r="AD554" s="23">
        <f>IF(AND($AE554="",IFERROR(TRIM(INDEX($A554:$P554,MATCH(Settings!$B$13,$A$1:$P$1,0))&amp;""),"")=""),"",IF((IF($AE554="","; no name or email","")&amp;IF(IFERROR(TRIM(INDEX($A554:$P554,MATCH(Settings!$B$13,$A$1:$P$1,0))&amp;""),"")="","; no hours",IF(NOT(ISNUMBER($AA554)),"; hours not a number",IF($AA554&lt;=0,"; hours zero or less",IF(AND(ISNUMBER(Settings!$D$3),$AA554&gt;Settings!$D$3),"; over "&amp;Settings!$D$3&amp;" hours",""))))&amp;IF(NOT(ISNUMBER($U554)),"; no date",IF($U554&gt;TODAY(),"; date in the future",""))&amp;IF(AND($AE554&lt;&gt;"",ISNUMBER($U554)),IF(COUNTIFS($AE$2:$AE$1001,$AE554,$U$2:$U$1001,$U554,$Y$2:$Y$1001,$Y554)&gt;1,"; possible duplicate",""),""))="","OK",MID(IF($AE554="","; no name or email","")&amp;IF(IFERROR(TRIM(INDEX($A554:$P554,MATCH(Settings!$B$13,$A$1:$P$1,0))&amp;""),"")="","; no hours",IF(NOT(ISNUMBER($AA554)),"; hours not a number",IF($AA554&lt;=0,"; hours zero or less",IF(AND(ISNUMBER(Settings!$D$3),$AA554&gt;Settings!$D$3),"; over "&amp;Settings!$D$3&amp;" hours",""))))&amp;IF(NOT(ISNUMBER($U554)),"; no date",IF($U554&gt;TODAY(),"; date in the future",""))&amp;IF(AND($AE554&lt;&gt;"",ISNUMBER($U554)),IF(COUNTIFS($AE$2:$AE$1001,$AE554,$U$2:$U$1001,$U554,$Y$2:$Y$1001,$Y554)&gt;1,"; possible duplicate",""),""),3,300)))</f>
        <v/>
      </c>
      <c r="AE554" s="26">
        <f>IF(IFERROR(TRIM(INDEX($A554:$P554,MATCH(Settings!$B$11,$A$1:$P$1,0))&amp;""),"")&lt;&gt;"",LOWER(IFERROR(TRIM(INDEX($A554:$P554,MATCH(Settings!$B$11,$A$1:$P$1,0))&amp;""),"")),LOWER(IFERROR(TRIM(INDEX($A554:$P554,MATCH(Settings!$B$10,$A$1:$P$1,0))&amp;""),"")))</f>
        <v/>
      </c>
      <c r="AF554" s="26">
        <f>IF($AE554="","",IF(COUNTIF($AE$2:$AE554,$AE554)=1,MAX($AF$1:$AF553)+1,""))</f>
        <v/>
      </c>
      <c r="AG554" s="26">
        <f>IF(OR($AE554="",NOT(ISNUMBER($V554))),"",IF(COUNTIFS($AE$2:$AE554,$AE554,$V$2:$V554,$V554)=1,1,0))</f>
        <v/>
      </c>
      <c r="AH554" s="26">
        <f>IF(ISNUMBER($U554),$U554,0)</f>
        <v/>
      </c>
    </row>
    <row r="555">
      <c r="R555" s="27" t="n"/>
      <c r="S555" s="27" t="n"/>
      <c r="U555" s="21">
        <f>IF(ISNUMBER(IFERROR(IF(TRIM(INDEX($A555:$P555,MATCH(Settings!$B$9,$A$1:$P$1,0))&amp;"")="","",IF(ISNUMBER(INDEX($A555:$P555,MATCH(Settings!$B$9,$A$1:$P$1,0))),INT(INDEX($A555:$P555,MATCH(Settings!$B$9,$A$1:$P$1,0))),DATE(VALUE(LEFT(INDEX($A555:$P555,MATCH(Settings!$B$9,$A$1:$P$1,0)),4)),VALUE(MID(INDEX($A555:$P555,MATCH(Settings!$B$9,$A$1:$P$1,0)),6,2)),VALUE(MID(INDEX($A555:$P555,MATCH(Settings!$B$9,$A$1:$P$1,0)),9,2))))),"")),IFERROR(IF(TRIM(INDEX($A555:$P555,MATCH(Settings!$B$9,$A$1:$P$1,0))&amp;"")="","",IF(ISNUMBER(INDEX($A555:$P555,MATCH(Settings!$B$9,$A$1:$P$1,0))),INT(INDEX($A555:$P555,MATCH(Settings!$B$9,$A$1:$P$1,0))),DATE(VALUE(LEFT(INDEX($A555:$P555,MATCH(Settings!$B$9,$A$1:$P$1,0)),4)),VALUE(MID(INDEX($A555:$P555,MATCH(Settings!$B$9,$A$1:$P$1,0)),6,2)),VALUE(MID(INDEX($A555:$P555,MATCH(Settings!$B$9,$A$1:$P$1,0)),9,2))))),""),IFERROR(INT(IFERROR(IF(ISNUMBER(INDEX($A555:$P555,MATCH(Settings!$B$8,$A$1:$P$1,0))),INDEX($A555:$P555,MATCH(Settings!$B$8,$A$1:$P$1,0)),DATE(VALUE(LEFT(IFERROR(TRIM(INDEX($A555:$P555,MATCH(Settings!$B$8,$A$1:$P$1,0))&amp;""),""),4)),VALUE(MID(IFERROR(TRIM(INDEX($A555:$P555,MATCH(Settings!$B$8,$A$1:$P$1,0))&amp;""),""),6,2)),VALUE(MID(IFERROR(TRIM(INDEX($A555:$P555,MATCH(Settings!$B$8,$A$1:$P$1,0))&amp;""),""),9,2)))+TIME(VALUE(MID(IFERROR(TRIM(INDEX($A555:$P555,MATCH(Settings!$B$8,$A$1:$P$1,0))&amp;""),""),12,2)),VALUE(MID(IFERROR(TRIM(INDEX($A555:$P555,MATCH(Settings!$B$8,$A$1:$P$1,0))&amp;""),""),15,2)),VALUE(MID(IFERROR(TRIM(INDEX($A555:$P555,MATCH(Settings!$B$8,$A$1:$P$1,0))&amp;""),""),18,2)))),"")),""))</f>
        <v/>
      </c>
      <c r="V555" s="22">
        <f>IF(ISNUMBER($U555),DATE(YEAR($U555),MONTH($U555),1),"")</f>
        <v/>
      </c>
      <c r="W555" s="23">
        <f>IF(IFERROR(TRIM(INDEX($A555:$P555,MATCH(Settings!$B$10,$A$1:$P$1,0))&amp;""),"")&lt;&gt;"",IFERROR(TRIM(INDEX($A555:$P555,MATCH(Settings!$B$10,$A$1:$P$1,0))&amp;""),""),IFERROR(TRIM(INDEX($A555:$P555,MATCH(Settings!$B$11,$A$1:$P$1,0))&amp;""),""))</f>
        <v/>
      </c>
      <c r="X555" s="23">
        <f>IFERROR(TRIM(INDEX($A555:$P555,MATCH(Settings!$B$11,$A$1:$P$1,0))&amp;""),"")</f>
        <v/>
      </c>
      <c r="Y555" s="23">
        <f>IFERROR(TRIM(INDEX($A555:$P555,MATCH(Settings!$B$12,$A$1:$P$1,0))&amp;""),"")</f>
        <v/>
      </c>
      <c r="Z555" s="23">
        <f>IFERROR(TRIM(INDEX($A555:$P555,MATCH(Settings!$B$15,$A$1:$P$1,0))&amp;""),"")</f>
        <v/>
      </c>
      <c r="AA555" s="24">
        <f>IFERROR(IF(TRIM(INDEX($A555:$P555,MATCH(Settings!$B$13,$A$1:$P$1,0))&amp;"")="","",VALUE(TRIM(INDEX($A555:$P555,MATCH(Settings!$B$13,$A$1:$P$1,0))&amp;""))),"")</f>
        <v/>
      </c>
      <c r="AB555" s="24">
        <f>IF(NOT(ISNUMBER($AA555)),"",IF(TRIM($R555&amp;"")="Yes",$AA555,0))</f>
        <v/>
      </c>
      <c r="AC555" s="25">
        <f>IF(OR(NOT(ISNUMBER($AB555)),NOT(ISNUMBER(Settings!$D$2))),"",$AB555*Settings!$D$2)</f>
        <v/>
      </c>
      <c r="AD555" s="23">
        <f>IF(AND($AE555="",IFERROR(TRIM(INDEX($A555:$P555,MATCH(Settings!$B$13,$A$1:$P$1,0))&amp;""),"")=""),"",IF((IF($AE555="","; no name or email","")&amp;IF(IFERROR(TRIM(INDEX($A555:$P555,MATCH(Settings!$B$13,$A$1:$P$1,0))&amp;""),"")="","; no hours",IF(NOT(ISNUMBER($AA555)),"; hours not a number",IF($AA555&lt;=0,"; hours zero or less",IF(AND(ISNUMBER(Settings!$D$3),$AA555&gt;Settings!$D$3),"; over "&amp;Settings!$D$3&amp;" hours",""))))&amp;IF(NOT(ISNUMBER($U555)),"; no date",IF($U555&gt;TODAY(),"; date in the future",""))&amp;IF(AND($AE555&lt;&gt;"",ISNUMBER($U555)),IF(COUNTIFS($AE$2:$AE$1001,$AE555,$U$2:$U$1001,$U555,$Y$2:$Y$1001,$Y555)&gt;1,"; possible duplicate",""),""))="","OK",MID(IF($AE555="","; no name or email","")&amp;IF(IFERROR(TRIM(INDEX($A555:$P555,MATCH(Settings!$B$13,$A$1:$P$1,0))&amp;""),"")="","; no hours",IF(NOT(ISNUMBER($AA555)),"; hours not a number",IF($AA555&lt;=0,"; hours zero or less",IF(AND(ISNUMBER(Settings!$D$3),$AA555&gt;Settings!$D$3),"; over "&amp;Settings!$D$3&amp;" hours",""))))&amp;IF(NOT(ISNUMBER($U555)),"; no date",IF($U555&gt;TODAY(),"; date in the future",""))&amp;IF(AND($AE555&lt;&gt;"",ISNUMBER($U555)),IF(COUNTIFS($AE$2:$AE$1001,$AE555,$U$2:$U$1001,$U555,$Y$2:$Y$1001,$Y555)&gt;1,"; possible duplicate",""),""),3,300)))</f>
        <v/>
      </c>
      <c r="AE555" s="26">
        <f>IF(IFERROR(TRIM(INDEX($A555:$P555,MATCH(Settings!$B$11,$A$1:$P$1,0))&amp;""),"")&lt;&gt;"",LOWER(IFERROR(TRIM(INDEX($A555:$P555,MATCH(Settings!$B$11,$A$1:$P$1,0))&amp;""),"")),LOWER(IFERROR(TRIM(INDEX($A555:$P555,MATCH(Settings!$B$10,$A$1:$P$1,0))&amp;""),"")))</f>
        <v/>
      </c>
      <c r="AF555" s="26">
        <f>IF($AE555="","",IF(COUNTIF($AE$2:$AE555,$AE555)=1,MAX($AF$1:$AF554)+1,""))</f>
        <v/>
      </c>
      <c r="AG555" s="26">
        <f>IF(OR($AE555="",NOT(ISNUMBER($V555))),"",IF(COUNTIFS($AE$2:$AE555,$AE555,$V$2:$V555,$V555)=1,1,0))</f>
        <v/>
      </c>
      <c r="AH555" s="26">
        <f>IF(ISNUMBER($U555),$U555,0)</f>
        <v/>
      </c>
    </row>
    <row r="556">
      <c r="R556" s="27" t="n"/>
      <c r="S556" s="27" t="n"/>
      <c r="U556" s="21">
        <f>IF(ISNUMBER(IFERROR(IF(TRIM(INDEX($A556:$P556,MATCH(Settings!$B$9,$A$1:$P$1,0))&amp;"")="","",IF(ISNUMBER(INDEX($A556:$P556,MATCH(Settings!$B$9,$A$1:$P$1,0))),INT(INDEX($A556:$P556,MATCH(Settings!$B$9,$A$1:$P$1,0))),DATE(VALUE(LEFT(INDEX($A556:$P556,MATCH(Settings!$B$9,$A$1:$P$1,0)),4)),VALUE(MID(INDEX($A556:$P556,MATCH(Settings!$B$9,$A$1:$P$1,0)),6,2)),VALUE(MID(INDEX($A556:$P556,MATCH(Settings!$B$9,$A$1:$P$1,0)),9,2))))),"")),IFERROR(IF(TRIM(INDEX($A556:$P556,MATCH(Settings!$B$9,$A$1:$P$1,0))&amp;"")="","",IF(ISNUMBER(INDEX($A556:$P556,MATCH(Settings!$B$9,$A$1:$P$1,0))),INT(INDEX($A556:$P556,MATCH(Settings!$B$9,$A$1:$P$1,0))),DATE(VALUE(LEFT(INDEX($A556:$P556,MATCH(Settings!$B$9,$A$1:$P$1,0)),4)),VALUE(MID(INDEX($A556:$P556,MATCH(Settings!$B$9,$A$1:$P$1,0)),6,2)),VALUE(MID(INDEX($A556:$P556,MATCH(Settings!$B$9,$A$1:$P$1,0)),9,2))))),""),IFERROR(INT(IFERROR(IF(ISNUMBER(INDEX($A556:$P556,MATCH(Settings!$B$8,$A$1:$P$1,0))),INDEX($A556:$P556,MATCH(Settings!$B$8,$A$1:$P$1,0)),DATE(VALUE(LEFT(IFERROR(TRIM(INDEX($A556:$P556,MATCH(Settings!$B$8,$A$1:$P$1,0))&amp;""),""),4)),VALUE(MID(IFERROR(TRIM(INDEX($A556:$P556,MATCH(Settings!$B$8,$A$1:$P$1,0))&amp;""),""),6,2)),VALUE(MID(IFERROR(TRIM(INDEX($A556:$P556,MATCH(Settings!$B$8,$A$1:$P$1,0))&amp;""),""),9,2)))+TIME(VALUE(MID(IFERROR(TRIM(INDEX($A556:$P556,MATCH(Settings!$B$8,$A$1:$P$1,0))&amp;""),""),12,2)),VALUE(MID(IFERROR(TRIM(INDEX($A556:$P556,MATCH(Settings!$B$8,$A$1:$P$1,0))&amp;""),""),15,2)),VALUE(MID(IFERROR(TRIM(INDEX($A556:$P556,MATCH(Settings!$B$8,$A$1:$P$1,0))&amp;""),""),18,2)))),"")),""))</f>
        <v/>
      </c>
      <c r="V556" s="22">
        <f>IF(ISNUMBER($U556),DATE(YEAR($U556),MONTH($U556),1),"")</f>
        <v/>
      </c>
      <c r="W556" s="23">
        <f>IF(IFERROR(TRIM(INDEX($A556:$P556,MATCH(Settings!$B$10,$A$1:$P$1,0))&amp;""),"")&lt;&gt;"",IFERROR(TRIM(INDEX($A556:$P556,MATCH(Settings!$B$10,$A$1:$P$1,0))&amp;""),""),IFERROR(TRIM(INDEX($A556:$P556,MATCH(Settings!$B$11,$A$1:$P$1,0))&amp;""),""))</f>
        <v/>
      </c>
      <c r="X556" s="23">
        <f>IFERROR(TRIM(INDEX($A556:$P556,MATCH(Settings!$B$11,$A$1:$P$1,0))&amp;""),"")</f>
        <v/>
      </c>
      <c r="Y556" s="23">
        <f>IFERROR(TRIM(INDEX($A556:$P556,MATCH(Settings!$B$12,$A$1:$P$1,0))&amp;""),"")</f>
        <v/>
      </c>
      <c r="Z556" s="23">
        <f>IFERROR(TRIM(INDEX($A556:$P556,MATCH(Settings!$B$15,$A$1:$P$1,0))&amp;""),"")</f>
        <v/>
      </c>
      <c r="AA556" s="24">
        <f>IFERROR(IF(TRIM(INDEX($A556:$P556,MATCH(Settings!$B$13,$A$1:$P$1,0))&amp;"")="","",VALUE(TRIM(INDEX($A556:$P556,MATCH(Settings!$B$13,$A$1:$P$1,0))&amp;""))),"")</f>
        <v/>
      </c>
      <c r="AB556" s="24">
        <f>IF(NOT(ISNUMBER($AA556)),"",IF(TRIM($R556&amp;"")="Yes",$AA556,0))</f>
        <v/>
      </c>
      <c r="AC556" s="25">
        <f>IF(OR(NOT(ISNUMBER($AB556)),NOT(ISNUMBER(Settings!$D$2))),"",$AB556*Settings!$D$2)</f>
        <v/>
      </c>
      <c r="AD556" s="23">
        <f>IF(AND($AE556="",IFERROR(TRIM(INDEX($A556:$P556,MATCH(Settings!$B$13,$A$1:$P$1,0))&amp;""),"")=""),"",IF((IF($AE556="","; no name or email","")&amp;IF(IFERROR(TRIM(INDEX($A556:$P556,MATCH(Settings!$B$13,$A$1:$P$1,0))&amp;""),"")="","; no hours",IF(NOT(ISNUMBER($AA556)),"; hours not a number",IF($AA556&lt;=0,"; hours zero or less",IF(AND(ISNUMBER(Settings!$D$3),$AA556&gt;Settings!$D$3),"; over "&amp;Settings!$D$3&amp;" hours",""))))&amp;IF(NOT(ISNUMBER($U556)),"; no date",IF($U556&gt;TODAY(),"; date in the future",""))&amp;IF(AND($AE556&lt;&gt;"",ISNUMBER($U556)),IF(COUNTIFS($AE$2:$AE$1001,$AE556,$U$2:$U$1001,$U556,$Y$2:$Y$1001,$Y556)&gt;1,"; possible duplicate",""),""))="","OK",MID(IF($AE556="","; no name or email","")&amp;IF(IFERROR(TRIM(INDEX($A556:$P556,MATCH(Settings!$B$13,$A$1:$P$1,0))&amp;""),"")="","; no hours",IF(NOT(ISNUMBER($AA556)),"; hours not a number",IF($AA556&lt;=0,"; hours zero or less",IF(AND(ISNUMBER(Settings!$D$3),$AA556&gt;Settings!$D$3),"; over "&amp;Settings!$D$3&amp;" hours",""))))&amp;IF(NOT(ISNUMBER($U556)),"; no date",IF($U556&gt;TODAY(),"; date in the future",""))&amp;IF(AND($AE556&lt;&gt;"",ISNUMBER($U556)),IF(COUNTIFS($AE$2:$AE$1001,$AE556,$U$2:$U$1001,$U556,$Y$2:$Y$1001,$Y556)&gt;1,"; possible duplicate",""),""),3,300)))</f>
        <v/>
      </c>
      <c r="AE556" s="26">
        <f>IF(IFERROR(TRIM(INDEX($A556:$P556,MATCH(Settings!$B$11,$A$1:$P$1,0))&amp;""),"")&lt;&gt;"",LOWER(IFERROR(TRIM(INDEX($A556:$P556,MATCH(Settings!$B$11,$A$1:$P$1,0))&amp;""),"")),LOWER(IFERROR(TRIM(INDEX($A556:$P556,MATCH(Settings!$B$10,$A$1:$P$1,0))&amp;""),"")))</f>
        <v/>
      </c>
      <c r="AF556" s="26">
        <f>IF($AE556="","",IF(COUNTIF($AE$2:$AE556,$AE556)=1,MAX($AF$1:$AF555)+1,""))</f>
        <v/>
      </c>
      <c r="AG556" s="26">
        <f>IF(OR($AE556="",NOT(ISNUMBER($V556))),"",IF(COUNTIFS($AE$2:$AE556,$AE556,$V$2:$V556,$V556)=1,1,0))</f>
        <v/>
      </c>
      <c r="AH556" s="26">
        <f>IF(ISNUMBER($U556),$U556,0)</f>
        <v/>
      </c>
    </row>
    <row r="557">
      <c r="R557" s="27" t="n"/>
      <c r="S557" s="27" t="n"/>
      <c r="U557" s="21">
        <f>IF(ISNUMBER(IFERROR(IF(TRIM(INDEX($A557:$P557,MATCH(Settings!$B$9,$A$1:$P$1,0))&amp;"")="","",IF(ISNUMBER(INDEX($A557:$P557,MATCH(Settings!$B$9,$A$1:$P$1,0))),INT(INDEX($A557:$P557,MATCH(Settings!$B$9,$A$1:$P$1,0))),DATE(VALUE(LEFT(INDEX($A557:$P557,MATCH(Settings!$B$9,$A$1:$P$1,0)),4)),VALUE(MID(INDEX($A557:$P557,MATCH(Settings!$B$9,$A$1:$P$1,0)),6,2)),VALUE(MID(INDEX($A557:$P557,MATCH(Settings!$B$9,$A$1:$P$1,0)),9,2))))),"")),IFERROR(IF(TRIM(INDEX($A557:$P557,MATCH(Settings!$B$9,$A$1:$P$1,0))&amp;"")="","",IF(ISNUMBER(INDEX($A557:$P557,MATCH(Settings!$B$9,$A$1:$P$1,0))),INT(INDEX($A557:$P557,MATCH(Settings!$B$9,$A$1:$P$1,0))),DATE(VALUE(LEFT(INDEX($A557:$P557,MATCH(Settings!$B$9,$A$1:$P$1,0)),4)),VALUE(MID(INDEX($A557:$P557,MATCH(Settings!$B$9,$A$1:$P$1,0)),6,2)),VALUE(MID(INDEX($A557:$P557,MATCH(Settings!$B$9,$A$1:$P$1,0)),9,2))))),""),IFERROR(INT(IFERROR(IF(ISNUMBER(INDEX($A557:$P557,MATCH(Settings!$B$8,$A$1:$P$1,0))),INDEX($A557:$P557,MATCH(Settings!$B$8,$A$1:$P$1,0)),DATE(VALUE(LEFT(IFERROR(TRIM(INDEX($A557:$P557,MATCH(Settings!$B$8,$A$1:$P$1,0))&amp;""),""),4)),VALUE(MID(IFERROR(TRIM(INDEX($A557:$P557,MATCH(Settings!$B$8,$A$1:$P$1,0))&amp;""),""),6,2)),VALUE(MID(IFERROR(TRIM(INDEX($A557:$P557,MATCH(Settings!$B$8,$A$1:$P$1,0))&amp;""),""),9,2)))+TIME(VALUE(MID(IFERROR(TRIM(INDEX($A557:$P557,MATCH(Settings!$B$8,$A$1:$P$1,0))&amp;""),""),12,2)),VALUE(MID(IFERROR(TRIM(INDEX($A557:$P557,MATCH(Settings!$B$8,$A$1:$P$1,0))&amp;""),""),15,2)),VALUE(MID(IFERROR(TRIM(INDEX($A557:$P557,MATCH(Settings!$B$8,$A$1:$P$1,0))&amp;""),""),18,2)))),"")),""))</f>
        <v/>
      </c>
      <c r="V557" s="22">
        <f>IF(ISNUMBER($U557),DATE(YEAR($U557),MONTH($U557),1),"")</f>
        <v/>
      </c>
      <c r="W557" s="23">
        <f>IF(IFERROR(TRIM(INDEX($A557:$P557,MATCH(Settings!$B$10,$A$1:$P$1,0))&amp;""),"")&lt;&gt;"",IFERROR(TRIM(INDEX($A557:$P557,MATCH(Settings!$B$10,$A$1:$P$1,0))&amp;""),""),IFERROR(TRIM(INDEX($A557:$P557,MATCH(Settings!$B$11,$A$1:$P$1,0))&amp;""),""))</f>
        <v/>
      </c>
      <c r="X557" s="23">
        <f>IFERROR(TRIM(INDEX($A557:$P557,MATCH(Settings!$B$11,$A$1:$P$1,0))&amp;""),"")</f>
        <v/>
      </c>
      <c r="Y557" s="23">
        <f>IFERROR(TRIM(INDEX($A557:$P557,MATCH(Settings!$B$12,$A$1:$P$1,0))&amp;""),"")</f>
        <v/>
      </c>
      <c r="Z557" s="23">
        <f>IFERROR(TRIM(INDEX($A557:$P557,MATCH(Settings!$B$15,$A$1:$P$1,0))&amp;""),"")</f>
        <v/>
      </c>
      <c r="AA557" s="24">
        <f>IFERROR(IF(TRIM(INDEX($A557:$P557,MATCH(Settings!$B$13,$A$1:$P$1,0))&amp;"")="","",VALUE(TRIM(INDEX($A557:$P557,MATCH(Settings!$B$13,$A$1:$P$1,0))&amp;""))),"")</f>
        <v/>
      </c>
      <c r="AB557" s="24">
        <f>IF(NOT(ISNUMBER($AA557)),"",IF(TRIM($R557&amp;"")="Yes",$AA557,0))</f>
        <v/>
      </c>
      <c r="AC557" s="25">
        <f>IF(OR(NOT(ISNUMBER($AB557)),NOT(ISNUMBER(Settings!$D$2))),"",$AB557*Settings!$D$2)</f>
        <v/>
      </c>
      <c r="AD557" s="23">
        <f>IF(AND($AE557="",IFERROR(TRIM(INDEX($A557:$P557,MATCH(Settings!$B$13,$A$1:$P$1,0))&amp;""),"")=""),"",IF((IF($AE557="","; no name or email","")&amp;IF(IFERROR(TRIM(INDEX($A557:$P557,MATCH(Settings!$B$13,$A$1:$P$1,0))&amp;""),"")="","; no hours",IF(NOT(ISNUMBER($AA557)),"; hours not a number",IF($AA557&lt;=0,"; hours zero or less",IF(AND(ISNUMBER(Settings!$D$3),$AA557&gt;Settings!$D$3),"; over "&amp;Settings!$D$3&amp;" hours",""))))&amp;IF(NOT(ISNUMBER($U557)),"; no date",IF($U557&gt;TODAY(),"; date in the future",""))&amp;IF(AND($AE557&lt;&gt;"",ISNUMBER($U557)),IF(COUNTIFS($AE$2:$AE$1001,$AE557,$U$2:$U$1001,$U557,$Y$2:$Y$1001,$Y557)&gt;1,"; possible duplicate",""),""))="","OK",MID(IF($AE557="","; no name or email","")&amp;IF(IFERROR(TRIM(INDEX($A557:$P557,MATCH(Settings!$B$13,$A$1:$P$1,0))&amp;""),"")="","; no hours",IF(NOT(ISNUMBER($AA557)),"; hours not a number",IF($AA557&lt;=0,"; hours zero or less",IF(AND(ISNUMBER(Settings!$D$3),$AA557&gt;Settings!$D$3),"; over "&amp;Settings!$D$3&amp;" hours",""))))&amp;IF(NOT(ISNUMBER($U557)),"; no date",IF($U557&gt;TODAY(),"; date in the future",""))&amp;IF(AND($AE557&lt;&gt;"",ISNUMBER($U557)),IF(COUNTIFS($AE$2:$AE$1001,$AE557,$U$2:$U$1001,$U557,$Y$2:$Y$1001,$Y557)&gt;1,"; possible duplicate",""),""),3,300)))</f>
        <v/>
      </c>
      <c r="AE557" s="26">
        <f>IF(IFERROR(TRIM(INDEX($A557:$P557,MATCH(Settings!$B$11,$A$1:$P$1,0))&amp;""),"")&lt;&gt;"",LOWER(IFERROR(TRIM(INDEX($A557:$P557,MATCH(Settings!$B$11,$A$1:$P$1,0))&amp;""),"")),LOWER(IFERROR(TRIM(INDEX($A557:$P557,MATCH(Settings!$B$10,$A$1:$P$1,0))&amp;""),"")))</f>
        <v/>
      </c>
      <c r="AF557" s="26">
        <f>IF($AE557="","",IF(COUNTIF($AE$2:$AE557,$AE557)=1,MAX($AF$1:$AF556)+1,""))</f>
        <v/>
      </c>
      <c r="AG557" s="26">
        <f>IF(OR($AE557="",NOT(ISNUMBER($V557))),"",IF(COUNTIFS($AE$2:$AE557,$AE557,$V$2:$V557,$V557)=1,1,0))</f>
        <v/>
      </c>
      <c r="AH557" s="26">
        <f>IF(ISNUMBER($U557),$U557,0)</f>
        <v/>
      </c>
    </row>
    <row r="558">
      <c r="R558" s="27" t="n"/>
      <c r="S558" s="27" t="n"/>
      <c r="U558" s="21">
        <f>IF(ISNUMBER(IFERROR(IF(TRIM(INDEX($A558:$P558,MATCH(Settings!$B$9,$A$1:$P$1,0))&amp;"")="","",IF(ISNUMBER(INDEX($A558:$P558,MATCH(Settings!$B$9,$A$1:$P$1,0))),INT(INDEX($A558:$P558,MATCH(Settings!$B$9,$A$1:$P$1,0))),DATE(VALUE(LEFT(INDEX($A558:$P558,MATCH(Settings!$B$9,$A$1:$P$1,0)),4)),VALUE(MID(INDEX($A558:$P558,MATCH(Settings!$B$9,$A$1:$P$1,0)),6,2)),VALUE(MID(INDEX($A558:$P558,MATCH(Settings!$B$9,$A$1:$P$1,0)),9,2))))),"")),IFERROR(IF(TRIM(INDEX($A558:$P558,MATCH(Settings!$B$9,$A$1:$P$1,0))&amp;"")="","",IF(ISNUMBER(INDEX($A558:$P558,MATCH(Settings!$B$9,$A$1:$P$1,0))),INT(INDEX($A558:$P558,MATCH(Settings!$B$9,$A$1:$P$1,0))),DATE(VALUE(LEFT(INDEX($A558:$P558,MATCH(Settings!$B$9,$A$1:$P$1,0)),4)),VALUE(MID(INDEX($A558:$P558,MATCH(Settings!$B$9,$A$1:$P$1,0)),6,2)),VALUE(MID(INDEX($A558:$P558,MATCH(Settings!$B$9,$A$1:$P$1,0)),9,2))))),""),IFERROR(INT(IFERROR(IF(ISNUMBER(INDEX($A558:$P558,MATCH(Settings!$B$8,$A$1:$P$1,0))),INDEX($A558:$P558,MATCH(Settings!$B$8,$A$1:$P$1,0)),DATE(VALUE(LEFT(IFERROR(TRIM(INDEX($A558:$P558,MATCH(Settings!$B$8,$A$1:$P$1,0))&amp;""),""),4)),VALUE(MID(IFERROR(TRIM(INDEX($A558:$P558,MATCH(Settings!$B$8,$A$1:$P$1,0))&amp;""),""),6,2)),VALUE(MID(IFERROR(TRIM(INDEX($A558:$P558,MATCH(Settings!$B$8,$A$1:$P$1,0))&amp;""),""),9,2)))+TIME(VALUE(MID(IFERROR(TRIM(INDEX($A558:$P558,MATCH(Settings!$B$8,$A$1:$P$1,0))&amp;""),""),12,2)),VALUE(MID(IFERROR(TRIM(INDEX($A558:$P558,MATCH(Settings!$B$8,$A$1:$P$1,0))&amp;""),""),15,2)),VALUE(MID(IFERROR(TRIM(INDEX($A558:$P558,MATCH(Settings!$B$8,$A$1:$P$1,0))&amp;""),""),18,2)))),"")),""))</f>
        <v/>
      </c>
      <c r="V558" s="22">
        <f>IF(ISNUMBER($U558),DATE(YEAR($U558),MONTH($U558),1),"")</f>
        <v/>
      </c>
      <c r="W558" s="23">
        <f>IF(IFERROR(TRIM(INDEX($A558:$P558,MATCH(Settings!$B$10,$A$1:$P$1,0))&amp;""),"")&lt;&gt;"",IFERROR(TRIM(INDEX($A558:$P558,MATCH(Settings!$B$10,$A$1:$P$1,0))&amp;""),""),IFERROR(TRIM(INDEX($A558:$P558,MATCH(Settings!$B$11,$A$1:$P$1,0))&amp;""),""))</f>
        <v/>
      </c>
      <c r="X558" s="23">
        <f>IFERROR(TRIM(INDEX($A558:$P558,MATCH(Settings!$B$11,$A$1:$P$1,0))&amp;""),"")</f>
        <v/>
      </c>
      <c r="Y558" s="23">
        <f>IFERROR(TRIM(INDEX($A558:$P558,MATCH(Settings!$B$12,$A$1:$P$1,0))&amp;""),"")</f>
        <v/>
      </c>
      <c r="Z558" s="23">
        <f>IFERROR(TRIM(INDEX($A558:$P558,MATCH(Settings!$B$15,$A$1:$P$1,0))&amp;""),"")</f>
        <v/>
      </c>
      <c r="AA558" s="24">
        <f>IFERROR(IF(TRIM(INDEX($A558:$P558,MATCH(Settings!$B$13,$A$1:$P$1,0))&amp;"")="","",VALUE(TRIM(INDEX($A558:$P558,MATCH(Settings!$B$13,$A$1:$P$1,0))&amp;""))),"")</f>
        <v/>
      </c>
      <c r="AB558" s="24">
        <f>IF(NOT(ISNUMBER($AA558)),"",IF(TRIM($R558&amp;"")="Yes",$AA558,0))</f>
        <v/>
      </c>
      <c r="AC558" s="25">
        <f>IF(OR(NOT(ISNUMBER($AB558)),NOT(ISNUMBER(Settings!$D$2))),"",$AB558*Settings!$D$2)</f>
        <v/>
      </c>
      <c r="AD558" s="23">
        <f>IF(AND($AE558="",IFERROR(TRIM(INDEX($A558:$P558,MATCH(Settings!$B$13,$A$1:$P$1,0))&amp;""),"")=""),"",IF((IF($AE558="","; no name or email","")&amp;IF(IFERROR(TRIM(INDEX($A558:$P558,MATCH(Settings!$B$13,$A$1:$P$1,0))&amp;""),"")="","; no hours",IF(NOT(ISNUMBER($AA558)),"; hours not a number",IF($AA558&lt;=0,"; hours zero or less",IF(AND(ISNUMBER(Settings!$D$3),$AA558&gt;Settings!$D$3),"; over "&amp;Settings!$D$3&amp;" hours",""))))&amp;IF(NOT(ISNUMBER($U558)),"; no date",IF($U558&gt;TODAY(),"; date in the future",""))&amp;IF(AND($AE558&lt;&gt;"",ISNUMBER($U558)),IF(COUNTIFS($AE$2:$AE$1001,$AE558,$U$2:$U$1001,$U558,$Y$2:$Y$1001,$Y558)&gt;1,"; possible duplicate",""),""))="","OK",MID(IF($AE558="","; no name or email","")&amp;IF(IFERROR(TRIM(INDEX($A558:$P558,MATCH(Settings!$B$13,$A$1:$P$1,0))&amp;""),"")="","; no hours",IF(NOT(ISNUMBER($AA558)),"; hours not a number",IF($AA558&lt;=0,"; hours zero or less",IF(AND(ISNUMBER(Settings!$D$3),$AA558&gt;Settings!$D$3),"; over "&amp;Settings!$D$3&amp;" hours",""))))&amp;IF(NOT(ISNUMBER($U558)),"; no date",IF($U558&gt;TODAY(),"; date in the future",""))&amp;IF(AND($AE558&lt;&gt;"",ISNUMBER($U558)),IF(COUNTIFS($AE$2:$AE$1001,$AE558,$U$2:$U$1001,$U558,$Y$2:$Y$1001,$Y558)&gt;1,"; possible duplicate",""),""),3,300)))</f>
        <v/>
      </c>
      <c r="AE558" s="26">
        <f>IF(IFERROR(TRIM(INDEX($A558:$P558,MATCH(Settings!$B$11,$A$1:$P$1,0))&amp;""),"")&lt;&gt;"",LOWER(IFERROR(TRIM(INDEX($A558:$P558,MATCH(Settings!$B$11,$A$1:$P$1,0))&amp;""),"")),LOWER(IFERROR(TRIM(INDEX($A558:$P558,MATCH(Settings!$B$10,$A$1:$P$1,0))&amp;""),"")))</f>
        <v/>
      </c>
      <c r="AF558" s="26">
        <f>IF($AE558="","",IF(COUNTIF($AE$2:$AE558,$AE558)=1,MAX($AF$1:$AF557)+1,""))</f>
        <v/>
      </c>
      <c r="AG558" s="26">
        <f>IF(OR($AE558="",NOT(ISNUMBER($V558))),"",IF(COUNTIFS($AE$2:$AE558,$AE558,$V$2:$V558,$V558)=1,1,0))</f>
        <v/>
      </c>
      <c r="AH558" s="26">
        <f>IF(ISNUMBER($U558),$U558,0)</f>
        <v/>
      </c>
    </row>
    <row r="559">
      <c r="R559" s="27" t="n"/>
      <c r="S559" s="27" t="n"/>
      <c r="U559" s="21">
        <f>IF(ISNUMBER(IFERROR(IF(TRIM(INDEX($A559:$P559,MATCH(Settings!$B$9,$A$1:$P$1,0))&amp;"")="","",IF(ISNUMBER(INDEX($A559:$P559,MATCH(Settings!$B$9,$A$1:$P$1,0))),INT(INDEX($A559:$P559,MATCH(Settings!$B$9,$A$1:$P$1,0))),DATE(VALUE(LEFT(INDEX($A559:$P559,MATCH(Settings!$B$9,$A$1:$P$1,0)),4)),VALUE(MID(INDEX($A559:$P559,MATCH(Settings!$B$9,$A$1:$P$1,0)),6,2)),VALUE(MID(INDEX($A559:$P559,MATCH(Settings!$B$9,$A$1:$P$1,0)),9,2))))),"")),IFERROR(IF(TRIM(INDEX($A559:$P559,MATCH(Settings!$B$9,$A$1:$P$1,0))&amp;"")="","",IF(ISNUMBER(INDEX($A559:$P559,MATCH(Settings!$B$9,$A$1:$P$1,0))),INT(INDEX($A559:$P559,MATCH(Settings!$B$9,$A$1:$P$1,0))),DATE(VALUE(LEFT(INDEX($A559:$P559,MATCH(Settings!$B$9,$A$1:$P$1,0)),4)),VALUE(MID(INDEX($A559:$P559,MATCH(Settings!$B$9,$A$1:$P$1,0)),6,2)),VALUE(MID(INDEX($A559:$P559,MATCH(Settings!$B$9,$A$1:$P$1,0)),9,2))))),""),IFERROR(INT(IFERROR(IF(ISNUMBER(INDEX($A559:$P559,MATCH(Settings!$B$8,$A$1:$P$1,0))),INDEX($A559:$P559,MATCH(Settings!$B$8,$A$1:$P$1,0)),DATE(VALUE(LEFT(IFERROR(TRIM(INDEX($A559:$P559,MATCH(Settings!$B$8,$A$1:$P$1,0))&amp;""),""),4)),VALUE(MID(IFERROR(TRIM(INDEX($A559:$P559,MATCH(Settings!$B$8,$A$1:$P$1,0))&amp;""),""),6,2)),VALUE(MID(IFERROR(TRIM(INDEX($A559:$P559,MATCH(Settings!$B$8,$A$1:$P$1,0))&amp;""),""),9,2)))+TIME(VALUE(MID(IFERROR(TRIM(INDEX($A559:$P559,MATCH(Settings!$B$8,$A$1:$P$1,0))&amp;""),""),12,2)),VALUE(MID(IFERROR(TRIM(INDEX($A559:$P559,MATCH(Settings!$B$8,$A$1:$P$1,0))&amp;""),""),15,2)),VALUE(MID(IFERROR(TRIM(INDEX($A559:$P559,MATCH(Settings!$B$8,$A$1:$P$1,0))&amp;""),""),18,2)))),"")),""))</f>
        <v/>
      </c>
      <c r="V559" s="22">
        <f>IF(ISNUMBER($U559),DATE(YEAR($U559),MONTH($U559),1),"")</f>
        <v/>
      </c>
      <c r="W559" s="23">
        <f>IF(IFERROR(TRIM(INDEX($A559:$P559,MATCH(Settings!$B$10,$A$1:$P$1,0))&amp;""),"")&lt;&gt;"",IFERROR(TRIM(INDEX($A559:$P559,MATCH(Settings!$B$10,$A$1:$P$1,0))&amp;""),""),IFERROR(TRIM(INDEX($A559:$P559,MATCH(Settings!$B$11,$A$1:$P$1,0))&amp;""),""))</f>
        <v/>
      </c>
      <c r="X559" s="23">
        <f>IFERROR(TRIM(INDEX($A559:$P559,MATCH(Settings!$B$11,$A$1:$P$1,0))&amp;""),"")</f>
        <v/>
      </c>
      <c r="Y559" s="23">
        <f>IFERROR(TRIM(INDEX($A559:$P559,MATCH(Settings!$B$12,$A$1:$P$1,0))&amp;""),"")</f>
        <v/>
      </c>
      <c r="Z559" s="23">
        <f>IFERROR(TRIM(INDEX($A559:$P559,MATCH(Settings!$B$15,$A$1:$P$1,0))&amp;""),"")</f>
        <v/>
      </c>
      <c r="AA559" s="24">
        <f>IFERROR(IF(TRIM(INDEX($A559:$P559,MATCH(Settings!$B$13,$A$1:$P$1,0))&amp;"")="","",VALUE(TRIM(INDEX($A559:$P559,MATCH(Settings!$B$13,$A$1:$P$1,0))&amp;""))),"")</f>
        <v/>
      </c>
      <c r="AB559" s="24">
        <f>IF(NOT(ISNUMBER($AA559)),"",IF(TRIM($R559&amp;"")="Yes",$AA559,0))</f>
        <v/>
      </c>
      <c r="AC559" s="25">
        <f>IF(OR(NOT(ISNUMBER($AB559)),NOT(ISNUMBER(Settings!$D$2))),"",$AB559*Settings!$D$2)</f>
        <v/>
      </c>
      <c r="AD559" s="23">
        <f>IF(AND($AE559="",IFERROR(TRIM(INDEX($A559:$P559,MATCH(Settings!$B$13,$A$1:$P$1,0))&amp;""),"")=""),"",IF((IF($AE559="","; no name or email","")&amp;IF(IFERROR(TRIM(INDEX($A559:$P559,MATCH(Settings!$B$13,$A$1:$P$1,0))&amp;""),"")="","; no hours",IF(NOT(ISNUMBER($AA559)),"; hours not a number",IF($AA559&lt;=0,"; hours zero or less",IF(AND(ISNUMBER(Settings!$D$3),$AA559&gt;Settings!$D$3),"; over "&amp;Settings!$D$3&amp;" hours",""))))&amp;IF(NOT(ISNUMBER($U559)),"; no date",IF($U559&gt;TODAY(),"; date in the future",""))&amp;IF(AND($AE559&lt;&gt;"",ISNUMBER($U559)),IF(COUNTIFS($AE$2:$AE$1001,$AE559,$U$2:$U$1001,$U559,$Y$2:$Y$1001,$Y559)&gt;1,"; possible duplicate",""),""))="","OK",MID(IF($AE559="","; no name or email","")&amp;IF(IFERROR(TRIM(INDEX($A559:$P559,MATCH(Settings!$B$13,$A$1:$P$1,0))&amp;""),"")="","; no hours",IF(NOT(ISNUMBER($AA559)),"; hours not a number",IF($AA559&lt;=0,"; hours zero or less",IF(AND(ISNUMBER(Settings!$D$3),$AA559&gt;Settings!$D$3),"; over "&amp;Settings!$D$3&amp;" hours",""))))&amp;IF(NOT(ISNUMBER($U559)),"; no date",IF($U559&gt;TODAY(),"; date in the future",""))&amp;IF(AND($AE559&lt;&gt;"",ISNUMBER($U559)),IF(COUNTIFS($AE$2:$AE$1001,$AE559,$U$2:$U$1001,$U559,$Y$2:$Y$1001,$Y559)&gt;1,"; possible duplicate",""),""),3,300)))</f>
        <v/>
      </c>
      <c r="AE559" s="26">
        <f>IF(IFERROR(TRIM(INDEX($A559:$P559,MATCH(Settings!$B$11,$A$1:$P$1,0))&amp;""),"")&lt;&gt;"",LOWER(IFERROR(TRIM(INDEX($A559:$P559,MATCH(Settings!$B$11,$A$1:$P$1,0))&amp;""),"")),LOWER(IFERROR(TRIM(INDEX($A559:$P559,MATCH(Settings!$B$10,$A$1:$P$1,0))&amp;""),"")))</f>
        <v/>
      </c>
      <c r="AF559" s="26">
        <f>IF($AE559="","",IF(COUNTIF($AE$2:$AE559,$AE559)=1,MAX($AF$1:$AF558)+1,""))</f>
        <v/>
      </c>
      <c r="AG559" s="26">
        <f>IF(OR($AE559="",NOT(ISNUMBER($V559))),"",IF(COUNTIFS($AE$2:$AE559,$AE559,$V$2:$V559,$V559)=1,1,0))</f>
        <v/>
      </c>
      <c r="AH559" s="26">
        <f>IF(ISNUMBER($U559),$U559,0)</f>
        <v/>
      </c>
    </row>
    <row r="560">
      <c r="R560" s="27" t="n"/>
      <c r="S560" s="27" t="n"/>
      <c r="U560" s="21">
        <f>IF(ISNUMBER(IFERROR(IF(TRIM(INDEX($A560:$P560,MATCH(Settings!$B$9,$A$1:$P$1,0))&amp;"")="","",IF(ISNUMBER(INDEX($A560:$P560,MATCH(Settings!$B$9,$A$1:$P$1,0))),INT(INDEX($A560:$P560,MATCH(Settings!$B$9,$A$1:$P$1,0))),DATE(VALUE(LEFT(INDEX($A560:$P560,MATCH(Settings!$B$9,$A$1:$P$1,0)),4)),VALUE(MID(INDEX($A560:$P560,MATCH(Settings!$B$9,$A$1:$P$1,0)),6,2)),VALUE(MID(INDEX($A560:$P560,MATCH(Settings!$B$9,$A$1:$P$1,0)),9,2))))),"")),IFERROR(IF(TRIM(INDEX($A560:$P560,MATCH(Settings!$B$9,$A$1:$P$1,0))&amp;"")="","",IF(ISNUMBER(INDEX($A560:$P560,MATCH(Settings!$B$9,$A$1:$P$1,0))),INT(INDEX($A560:$P560,MATCH(Settings!$B$9,$A$1:$P$1,0))),DATE(VALUE(LEFT(INDEX($A560:$P560,MATCH(Settings!$B$9,$A$1:$P$1,0)),4)),VALUE(MID(INDEX($A560:$P560,MATCH(Settings!$B$9,$A$1:$P$1,0)),6,2)),VALUE(MID(INDEX($A560:$P560,MATCH(Settings!$B$9,$A$1:$P$1,0)),9,2))))),""),IFERROR(INT(IFERROR(IF(ISNUMBER(INDEX($A560:$P560,MATCH(Settings!$B$8,$A$1:$P$1,0))),INDEX($A560:$P560,MATCH(Settings!$B$8,$A$1:$P$1,0)),DATE(VALUE(LEFT(IFERROR(TRIM(INDEX($A560:$P560,MATCH(Settings!$B$8,$A$1:$P$1,0))&amp;""),""),4)),VALUE(MID(IFERROR(TRIM(INDEX($A560:$P560,MATCH(Settings!$B$8,$A$1:$P$1,0))&amp;""),""),6,2)),VALUE(MID(IFERROR(TRIM(INDEX($A560:$P560,MATCH(Settings!$B$8,$A$1:$P$1,0))&amp;""),""),9,2)))+TIME(VALUE(MID(IFERROR(TRIM(INDEX($A560:$P560,MATCH(Settings!$B$8,$A$1:$P$1,0))&amp;""),""),12,2)),VALUE(MID(IFERROR(TRIM(INDEX($A560:$P560,MATCH(Settings!$B$8,$A$1:$P$1,0))&amp;""),""),15,2)),VALUE(MID(IFERROR(TRIM(INDEX($A560:$P560,MATCH(Settings!$B$8,$A$1:$P$1,0))&amp;""),""),18,2)))),"")),""))</f>
        <v/>
      </c>
      <c r="V560" s="22">
        <f>IF(ISNUMBER($U560),DATE(YEAR($U560),MONTH($U560),1),"")</f>
        <v/>
      </c>
      <c r="W560" s="23">
        <f>IF(IFERROR(TRIM(INDEX($A560:$P560,MATCH(Settings!$B$10,$A$1:$P$1,0))&amp;""),"")&lt;&gt;"",IFERROR(TRIM(INDEX($A560:$P560,MATCH(Settings!$B$10,$A$1:$P$1,0))&amp;""),""),IFERROR(TRIM(INDEX($A560:$P560,MATCH(Settings!$B$11,$A$1:$P$1,0))&amp;""),""))</f>
        <v/>
      </c>
      <c r="X560" s="23">
        <f>IFERROR(TRIM(INDEX($A560:$P560,MATCH(Settings!$B$11,$A$1:$P$1,0))&amp;""),"")</f>
        <v/>
      </c>
      <c r="Y560" s="23">
        <f>IFERROR(TRIM(INDEX($A560:$P560,MATCH(Settings!$B$12,$A$1:$P$1,0))&amp;""),"")</f>
        <v/>
      </c>
      <c r="Z560" s="23">
        <f>IFERROR(TRIM(INDEX($A560:$P560,MATCH(Settings!$B$15,$A$1:$P$1,0))&amp;""),"")</f>
        <v/>
      </c>
      <c r="AA560" s="24">
        <f>IFERROR(IF(TRIM(INDEX($A560:$P560,MATCH(Settings!$B$13,$A$1:$P$1,0))&amp;"")="","",VALUE(TRIM(INDEX($A560:$P560,MATCH(Settings!$B$13,$A$1:$P$1,0))&amp;""))),"")</f>
        <v/>
      </c>
      <c r="AB560" s="24">
        <f>IF(NOT(ISNUMBER($AA560)),"",IF(TRIM($R560&amp;"")="Yes",$AA560,0))</f>
        <v/>
      </c>
      <c r="AC560" s="25">
        <f>IF(OR(NOT(ISNUMBER($AB560)),NOT(ISNUMBER(Settings!$D$2))),"",$AB560*Settings!$D$2)</f>
        <v/>
      </c>
      <c r="AD560" s="23">
        <f>IF(AND($AE560="",IFERROR(TRIM(INDEX($A560:$P560,MATCH(Settings!$B$13,$A$1:$P$1,0))&amp;""),"")=""),"",IF((IF($AE560="","; no name or email","")&amp;IF(IFERROR(TRIM(INDEX($A560:$P560,MATCH(Settings!$B$13,$A$1:$P$1,0))&amp;""),"")="","; no hours",IF(NOT(ISNUMBER($AA560)),"; hours not a number",IF($AA560&lt;=0,"; hours zero or less",IF(AND(ISNUMBER(Settings!$D$3),$AA560&gt;Settings!$D$3),"; over "&amp;Settings!$D$3&amp;" hours",""))))&amp;IF(NOT(ISNUMBER($U560)),"; no date",IF($U560&gt;TODAY(),"; date in the future",""))&amp;IF(AND($AE560&lt;&gt;"",ISNUMBER($U560)),IF(COUNTIFS($AE$2:$AE$1001,$AE560,$U$2:$U$1001,$U560,$Y$2:$Y$1001,$Y560)&gt;1,"; possible duplicate",""),""))="","OK",MID(IF($AE560="","; no name or email","")&amp;IF(IFERROR(TRIM(INDEX($A560:$P560,MATCH(Settings!$B$13,$A$1:$P$1,0))&amp;""),"")="","; no hours",IF(NOT(ISNUMBER($AA560)),"; hours not a number",IF($AA560&lt;=0,"; hours zero or less",IF(AND(ISNUMBER(Settings!$D$3),$AA560&gt;Settings!$D$3),"; over "&amp;Settings!$D$3&amp;" hours",""))))&amp;IF(NOT(ISNUMBER($U560)),"; no date",IF($U560&gt;TODAY(),"; date in the future",""))&amp;IF(AND($AE560&lt;&gt;"",ISNUMBER($U560)),IF(COUNTIFS($AE$2:$AE$1001,$AE560,$U$2:$U$1001,$U560,$Y$2:$Y$1001,$Y560)&gt;1,"; possible duplicate",""),""),3,300)))</f>
        <v/>
      </c>
      <c r="AE560" s="26">
        <f>IF(IFERROR(TRIM(INDEX($A560:$P560,MATCH(Settings!$B$11,$A$1:$P$1,0))&amp;""),"")&lt;&gt;"",LOWER(IFERROR(TRIM(INDEX($A560:$P560,MATCH(Settings!$B$11,$A$1:$P$1,0))&amp;""),"")),LOWER(IFERROR(TRIM(INDEX($A560:$P560,MATCH(Settings!$B$10,$A$1:$P$1,0))&amp;""),"")))</f>
        <v/>
      </c>
      <c r="AF560" s="26">
        <f>IF($AE560="","",IF(COUNTIF($AE$2:$AE560,$AE560)=1,MAX($AF$1:$AF559)+1,""))</f>
        <v/>
      </c>
      <c r="AG560" s="26">
        <f>IF(OR($AE560="",NOT(ISNUMBER($V560))),"",IF(COUNTIFS($AE$2:$AE560,$AE560,$V$2:$V560,$V560)=1,1,0))</f>
        <v/>
      </c>
      <c r="AH560" s="26">
        <f>IF(ISNUMBER($U560),$U560,0)</f>
        <v/>
      </c>
    </row>
    <row r="561">
      <c r="R561" s="27" t="n"/>
      <c r="S561" s="27" t="n"/>
      <c r="U561" s="21">
        <f>IF(ISNUMBER(IFERROR(IF(TRIM(INDEX($A561:$P561,MATCH(Settings!$B$9,$A$1:$P$1,0))&amp;"")="","",IF(ISNUMBER(INDEX($A561:$P561,MATCH(Settings!$B$9,$A$1:$P$1,0))),INT(INDEX($A561:$P561,MATCH(Settings!$B$9,$A$1:$P$1,0))),DATE(VALUE(LEFT(INDEX($A561:$P561,MATCH(Settings!$B$9,$A$1:$P$1,0)),4)),VALUE(MID(INDEX($A561:$P561,MATCH(Settings!$B$9,$A$1:$P$1,0)),6,2)),VALUE(MID(INDEX($A561:$P561,MATCH(Settings!$B$9,$A$1:$P$1,0)),9,2))))),"")),IFERROR(IF(TRIM(INDEX($A561:$P561,MATCH(Settings!$B$9,$A$1:$P$1,0))&amp;"")="","",IF(ISNUMBER(INDEX($A561:$P561,MATCH(Settings!$B$9,$A$1:$P$1,0))),INT(INDEX($A561:$P561,MATCH(Settings!$B$9,$A$1:$P$1,0))),DATE(VALUE(LEFT(INDEX($A561:$P561,MATCH(Settings!$B$9,$A$1:$P$1,0)),4)),VALUE(MID(INDEX($A561:$P561,MATCH(Settings!$B$9,$A$1:$P$1,0)),6,2)),VALUE(MID(INDEX($A561:$P561,MATCH(Settings!$B$9,$A$1:$P$1,0)),9,2))))),""),IFERROR(INT(IFERROR(IF(ISNUMBER(INDEX($A561:$P561,MATCH(Settings!$B$8,$A$1:$P$1,0))),INDEX($A561:$P561,MATCH(Settings!$B$8,$A$1:$P$1,0)),DATE(VALUE(LEFT(IFERROR(TRIM(INDEX($A561:$P561,MATCH(Settings!$B$8,$A$1:$P$1,0))&amp;""),""),4)),VALUE(MID(IFERROR(TRIM(INDEX($A561:$P561,MATCH(Settings!$B$8,$A$1:$P$1,0))&amp;""),""),6,2)),VALUE(MID(IFERROR(TRIM(INDEX($A561:$P561,MATCH(Settings!$B$8,$A$1:$P$1,0))&amp;""),""),9,2)))+TIME(VALUE(MID(IFERROR(TRIM(INDEX($A561:$P561,MATCH(Settings!$B$8,$A$1:$P$1,0))&amp;""),""),12,2)),VALUE(MID(IFERROR(TRIM(INDEX($A561:$P561,MATCH(Settings!$B$8,$A$1:$P$1,0))&amp;""),""),15,2)),VALUE(MID(IFERROR(TRIM(INDEX($A561:$P561,MATCH(Settings!$B$8,$A$1:$P$1,0))&amp;""),""),18,2)))),"")),""))</f>
        <v/>
      </c>
      <c r="V561" s="22">
        <f>IF(ISNUMBER($U561),DATE(YEAR($U561),MONTH($U561),1),"")</f>
        <v/>
      </c>
      <c r="W561" s="23">
        <f>IF(IFERROR(TRIM(INDEX($A561:$P561,MATCH(Settings!$B$10,$A$1:$P$1,0))&amp;""),"")&lt;&gt;"",IFERROR(TRIM(INDEX($A561:$P561,MATCH(Settings!$B$10,$A$1:$P$1,0))&amp;""),""),IFERROR(TRIM(INDEX($A561:$P561,MATCH(Settings!$B$11,$A$1:$P$1,0))&amp;""),""))</f>
        <v/>
      </c>
      <c r="X561" s="23">
        <f>IFERROR(TRIM(INDEX($A561:$P561,MATCH(Settings!$B$11,$A$1:$P$1,0))&amp;""),"")</f>
        <v/>
      </c>
      <c r="Y561" s="23">
        <f>IFERROR(TRIM(INDEX($A561:$P561,MATCH(Settings!$B$12,$A$1:$P$1,0))&amp;""),"")</f>
        <v/>
      </c>
      <c r="Z561" s="23">
        <f>IFERROR(TRIM(INDEX($A561:$P561,MATCH(Settings!$B$15,$A$1:$P$1,0))&amp;""),"")</f>
        <v/>
      </c>
      <c r="AA561" s="24">
        <f>IFERROR(IF(TRIM(INDEX($A561:$P561,MATCH(Settings!$B$13,$A$1:$P$1,0))&amp;"")="","",VALUE(TRIM(INDEX($A561:$P561,MATCH(Settings!$B$13,$A$1:$P$1,0))&amp;""))),"")</f>
        <v/>
      </c>
      <c r="AB561" s="24">
        <f>IF(NOT(ISNUMBER($AA561)),"",IF(TRIM($R561&amp;"")="Yes",$AA561,0))</f>
        <v/>
      </c>
      <c r="AC561" s="25">
        <f>IF(OR(NOT(ISNUMBER($AB561)),NOT(ISNUMBER(Settings!$D$2))),"",$AB561*Settings!$D$2)</f>
        <v/>
      </c>
      <c r="AD561" s="23">
        <f>IF(AND($AE561="",IFERROR(TRIM(INDEX($A561:$P561,MATCH(Settings!$B$13,$A$1:$P$1,0))&amp;""),"")=""),"",IF((IF($AE561="","; no name or email","")&amp;IF(IFERROR(TRIM(INDEX($A561:$P561,MATCH(Settings!$B$13,$A$1:$P$1,0))&amp;""),"")="","; no hours",IF(NOT(ISNUMBER($AA561)),"; hours not a number",IF($AA561&lt;=0,"; hours zero or less",IF(AND(ISNUMBER(Settings!$D$3),$AA561&gt;Settings!$D$3),"; over "&amp;Settings!$D$3&amp;" hours",""))))&amp;IF(NOT(ISNUMBER($U561)),"; no date",IF($U561&gt;TODAY(),"; date in the future",""))&amp;IF(AND($AE561&lt;&gt;"",ISNUMBER($U561)),IF(COUNTIFS($AE$2:$AE$1001,$AE561,$U$2:$U$1001,$U561,$Y$2:$Y$1001,$Y561)&gt;1,"; possible duplicate",""),""))="","OK",MID(IF($AE561="","; no name or email","")&amp;IF(IFERROR(TRIM(INDEX($A561:$P561,MATCH(Settings!$B$13,$A$1:$P$1,0))&amp;""),"")="","; no hours",IF(NOT(ISNUMBER($AA561)),"; hours not a number",IF($AA561&lt;=0,"; hours zero or less",IF(AND(ISNUMBER(Settings!$D$3),$AA561&gt;Settings!$D$3),"; over "&amp;Settings!$D$3&amp;" hours",""))))&amp;IF(NOT(ISNUMBER($U561)),"; no date",IF($U561&gt;TODAY(),"; date in the future",""))&amp;IF(AND($AE561&lt;&gt;"",ISNUMBER($U561)),IF(COUNTIFS($AE$2:$AE$1001,$AE561,$U$2:$U$1001,$U561,$Y$2:$Y$1001,$Y561)&gt;1,"; possible duplicate",""),""),3,300)))</f>
        <v/>
      </c>
      <c r="AE561" s="26">
        <f>IF(IFERROR(TRIM(INDEX($A561:$P561,MATCH(Settings!$B$11,$A$1:$P$1,0))&amp;""),"")&lt;&gt;"",LOWER(IFERROR(TRIM(INDEX($A561:$P561,MATCH(Settings!$B$11,$A$1:$P$1,0))&amp;""),"")),LOWER(IFERROR(TRIM(INDEX($A561:$P561,MATCH(Settings!$B$10,$A$1:$P$1,0))&amp;""),"")))</f>
        <v/>
      </c>
      <c r="AF561" s="26">
        <f>IF($AE561="","",IF(COUNTIF($AE$2:$AE561,$AE561)=1,MAX($AF$1:$AF560)+1,""))</f>
        <v/>
      </c>
      <c r="AG561" s="26">
        <f>IF(OR($AE561="",NOT(ISNUMBER($V561))),"",IF(COUNTIFS($AE$2:$AE561,$AE561,$V$2:$V561,$V561)=1,1,0))</f>
        <v/>
      </c>
      <c r="AH561" s="26">
        <f>IF(ISNUMBER($U561),$U561,0)</f>
        <v/>
      </c>
    </row>
    <row r="562">
      <c r="R562" s="27" t="n"/>
      <c r="S562" s="27" t="n"/>
      <c r="U562" s="21">
        <f>IF(ISNUMBER(IFERROR(IF(TRIM(INDEX($A562:$P562,MATCH(Settings!$B$9,$A$1:$P$1,0))&amp;"")="","",IF(ISNUMBER(INDEX($A562:$P562,MATCH(Settings!$B$9,$A$1:$P$1,0))),INT(INDEX($A562:$P562,MATCH(Settings!$B$9,$A$1:$P$1,0))),DATE(VALUE(LEFT(INDEX($A562:$P562,MATCH(Settings!$B$9,$A$1:$P$1,0)),4)),VALUE(MID(INDEX($A562:$P562,MATCH(Settings!$B$9,$A$1:$P$1,0)),6,2)),VALUE(MID(INDEX($A562:$P562,MATCH(Settings!$B$9,$A$1:$P$1,0)),9,2))))),"")),IFERROR(IF(TRIM(INDEX($A562:$P562,MATCH(Settings!$B$9,$A$1:$P$1,0))&amp;"")="","",IF(ISNUMBER(INDEX($A562:$P562,MATCH(Settings!$B$9,$A$1:$P$1,0))),INT(INDEX($A562:$P562,MATCH(Settings!$B$9,$A$1:$P$1,0))),DATE(VALUE(LEFT(INDEX($A562:$P562,MATCH(Settings!$B$9,$A$1:$P$1,0)),4)),VALUE(MID(INDEX($A562:$P562,MATCH(Settings!$B$9,$A$1:$P$1,0)),6,2)),VALUE(MID(INDEX($A562:$P562,MATCH(Settings!$B$9,$A$1:$P$1,0)),9,2))))),""),IFERROR(INT(IFERROR(IF(ISNUMBER(INDEX($A562:$P562,MATCH(Settings!$B$8,$A$1:$P$1,0))),INDEX($A562:$P562,MATCH(Settings!$B$8,$A$1:$P$1,0)),DATE(VALUE(LEFT(IFERROR(TRIM(INDEX($A562:$P562,MATCH(Settings!$B$8,$A$1:$P$1,0))&amp;""),""),4)),VALUE(MID(IFERROR(TRIM(INDEX($A562:$P562,MATCH(Settings!$B$8,$A$1:$P$1,0))&amp;""),""),6,2)),VALUE(MID(IFERROR(TRIM(INDEX($A562:$P562,MATCH(Settings!$B$8,$A$1:$P$1,0))&amp;""),""),9,2)))+TIME(VALUE(MID(IFERROR(TRIM(INDEX($A562:$P562,MATCH(Settings!$B$8,$A$1:$P$1,0))&amp;""),""),12,2)),VALUE(MID(IFERROR(TRIM(INDEX($A562:$P562,MATCH(Settings!$B$8,$A$1:$P$1,0))&amp;""),""),15,2)),VALUE(MID(IFERROR(TRIM(INDEX($A562:$P562,MATCH(Settings!$B$8,$A$1:$P$1,0))&amp;""),""),18,2)))),"")),""))</f>
        <v/>
      </c>
      <c r="V562" s="22">
        <f>IF(ISNUMBER($U562),DATE(YEAR($U562),MONTH($U562),1),"")</f>
        <v/>
      </c>
      <c r="W562" s="23">
        <f>IF(IFERROR(TRIM(INDEX($A562:$P562,MATCH(Settings!$B$10,$A$1:$P$1,0))&amp;""),"")&lt;&gt;"",IFERROR(TRIM(INDEX($A562:$P562,MATCH(Settings!$B$10,$A$1:$P$1,0))&amp;""),""),IFERROR(TRIM(INDEX($A562:$P562,MATCH(Settings!$B$11,$A$1:$P$1,0))&amp;""),""))</f>
        <v/>
      </c>
      <c r="X562" s="23">
        <f>IFERROR(TRIM(INDEX($A562:$P562,MATCH(Settings!$B$11,$A$1:$P$1,0))&amp;""),"")</f>
        <v/>
      </c>
      <c r="Y562" s="23">
        <f>IFERROR(TRIM(INDEX($A562:$P562,MATCH(Settings!$B$12,$A$1:$P$1,0))&amp;""),"")</f>
        <v/>
      </c>
      <c r="Z562" s="23">
        <f>IFERROR(TRIM(INDEX($A562:$P562,MATCH(Settings!$B$15,$A$1:$P$1,0))&amp;""),"")</f>
        <v/>
      </c>
      <c r="AA562" s="24">
        <f>IFERROR(IF(TRIM(INDEX($A562:$P562,MATCH(Settings!$B$13,$A$1:$P$1,0))&amp;"")="","",VALUE(TRIM(INDEX($A562:$P562,MATCH(Settings!$B$13,$A$1:$P$1,0))&amp;""))),"")</f>
        <v/>
      </c>
      <c r="AB562" s="24">
        <f>IF(NOT(ISNUMBER($AA562)),"",IF(TRIM($R562&amp;"")="Yes",$AA562,0))</f>
        <v/>
      </c>
      <c r="AC562" s="25">
        <f>IF(OR(NOT(ISNUMBER($AB562)),NOT(ISNUMBER(Settings!$D$2))),"",$AB562*Settings!$D$2)</f>
        <v/>
      </c>
      <c r="AD562" s="23">
        <f>IF(AND($AE562="",IFERROR(TRIM(INDEX($A562:$P562,MATCH(Settings!$B$13,$A$1:$P$1,0))&amp;""),"")=""),"",IF((IF($AE562="","; no name or email","")&amp;IF(IFERROR(TRIM(INDEX($A562:$P562,MATCH(Settings!$B$13,$A$1:$P$1,0))&amp;""),"")="","; no hours",IF(NOT(ISNUMBER($AA562)),"; hours not a number",IF($AA562&lt;=0,"; hours zero or less",IF(AND(ISNUMBER(Settings!$D$3),$AA562&gt;Settings!$D$3),"; over "&amp;Settings!$D$3&amp;" hours",""))))&amp;IF(NOT(ISNUMBER($U562)),"; no date",IF($U562&gt;TODAY(),"; date in the future",""))&amp;IF(AND($AE562&lt;&gt;"",ISNUMBER($U562)),IF(COUNTIFS($AE$2:$AE$1001,$AE562,$U$2:$U$1001,$U562,$Y$2:$Y$1001,$Y562)&gt;1,"; possible duplicate",""),""))="","OK",MID(IF($AE562="","; no name or email","")&amp;IF(IFERROR(TRIM(INDEX($A562:$P562,MATCH(Settings!$B$13,$A$1:$P$1,0))&amp;""),"")="","; no hours",IF(NOT(ISNUMBER($AA562)),"; hours not a number",IF($AA562&lt;=0,"; hours zero or less",IF(AND(ISNUMBER(Settings!$D$3),$AA562&gt;Settings!$D$3),"; over "&amp;Settings!$D$3&amp;" hours",""))))&amp;IF(NOT(ISNUMBER($U562)),"; no date",IF($U562&gt;TODAY(),"; date in the future",""))&amp;IF(AND($AE562&lt;&gt;"",ISNUMBER($U562)),IF(COUNTIFS($AE$2:$AE$1001,$AE562,$U$2:$U$1001,$U562,$Y$2:$Y$1001,$Y562)&gt;1,"; possible duplicate",""),""),3,300)))</f>
        <v/>
      </c>
      <c r="AE562" s="26">
        <f>IF(IFERROR(TRIM(INDEX($A562:$P562,MATCH(Settings!$B$11,$A$1:$P$1,0))&amp;""),"")&lt;&gt;"",LOWER(IFERROR(TRIM(INDEX($A562:$P562,MATCH(Settings!$B$11,$A$1:$P$1,0))&amp;""),"")),LOWER(IFERROR(TRIM(INDEX($A562:$P562,MATCH(Settings!$B$10,$A$1:$P$1,0))&amp;""),"")))</f>
        <v/>
      </c>
      <c r="AF562" s="26">
        <f>IF($AE562="","",IF(COUNTIF($AE$2:$AE562,$AE562)=1,MAX($AF$1:$AF561)+1,""))</f>
        <v/>
      </c>
      <c r="AG562" s="26">
        <f>IF(OR($AE562="",NOT(ISNUMBER($V562))),"",IF(COUNTIFS($AE$2:$AE562,$AE562,$V$2:$V562,$V562)=1,1,0))</f>
        <v/>
      </c>
      <c r="AH562" s="26">
        <f>IF(ISNUMBER($U562),$U562,0)</f>
        <v/>
      </c>
    </row>
    <row r="563">
      <c r="R563" s="27" t="n"/>
      <c r="S563" s="27" t="n"/>
      <c r="U563" s="21">
        <f>IF(ISNUMBER(IFERROR(IF(TRIM(INDEX($A563:$P563,MATCH(Settings!$B$9,$A$1:$P$1,0))&amp;"")="","",IF(ISNUMBER(INDEX($A563:$P563,MATCH(Settings!$B$9,$A$1:$P$1,0))),INT(INDEX($A563:$P563,MATCH(Settings!$B$9,$A$1:$P$1,0))),DATE(VALUE(LEFT(INDEX($A563:$P563,MATCH(Settings!$B$9,$A$1:$P$1,0)),4)),VALUE(MID(INDEX($A563:$P563,MATCH(Settings!$B$9,$A$1:$P$1,0)),6,2)),VALUE(MID(INDEX($A563:$P563,MATCH(Settings!$B$9,$A$1:$P$1,0)),9,2))))),"")),IFERROR(IF(TRIM(INDEX($A563:$P563,MATCH(Settings!$B$9,$A$1:$P$1,0))&amp;"")="","",IF(ISNUMBER(INDEX($A563:$P563,MATCH(Settings!$B$9,$A$1:$P$1,0))),INT(INDEX($A563:$P563,MATCH(Settings!$B$9,$A$1:$P$1,0))),DATE(VALUE(LEFT(INDEX($A563:$P563,MATCH(Settings!$B$9,$A$1:$P$1,0)),4)),VALUE(MID(INDEX($A563:$P563,MATCH(Settings!$B$9,$A$1:$P$1,0)),6,2)),VALUE(MID(INDEX($A563:$P563,MATCH(Settings!$B$9,$A$1:$P$1,0)),9,2))))),""),IFERROR(INT(IFERROR(IF(ISNUMBER(INDEX($A563:$P563,MATCH(Settings!$B$8,$A$1:$P$1,0))),INDEX($A563:$P563,MATCH(Settings!$B$8,$A$1:$P$1,0)),DATE(VALUE(LEFT(IFERROR(TRIM(INDEX($A563:$P563,MATCH(Settings!$B$8,$A$1:$P$1,0))&amp;""),""),4)),VALUE(MID(IFERROR(TRIM(INDEX($A563:$P563,MATCH(Settings!$B$8,$A$1:$P$1,0))&amp;""),""),6,2)),VALUE(MID(IFERROR(TRIM(INDEX($A563:$P563,MATCH(Settings!$B$8,$A$1:$P$1,0))&amp;""),""),9,2)))+TIME(VALUE(MID(IFERROR(TRIM(INDEX($A563:$P563,MATCH(Settings!$B$8,$A$1:$P$1,0))&amp;""),""),12,2)),VALUE(MID(IFERROR(TRIM(INDEX($A563:$P563,MATCH(Settings!$B$8,$A$1:$P$1,0))&amp;""),""),15,2)),VALUE(MID(IFERROR(TRIM(INDEX($A563:$P563,MATCH(Settings!$B$8,$A$1:$P$1,0))&amp;""),""),18,2)))),"")),""))</f>
        <v/>
      </c>
      <c r="V563" s="22">
        <f>IF(ISNUMBER($U563),DATE(YEAR($U563),MONTH($U563),1),"")</f>
        <v/>
      </c>
      <c r="W563" s="23">
        <f>IF(IFERROR(TRIM(INDEX($A563:$P563,MATCH(Settings!$B$10,$A$1:$P$1,0))&amp;""),"")&lt;&gt;"",IFERROR(TRIM(INDEX($A563:$P563,MATCH(Settings!$B$10,$A$1:$P$1,0))&amp;""),""),IFERROR(TRIM(INDEX($A563:$P563,MATCH(Settings!$B$11,$A$1:$P$1,0))&amp;""),""))</f>
        <v/>
      </c>
      <c r="X563" s="23">
        <f>IFERROR(TRIM(INDEX($A563:$P563,MATCH(Settings!$B$11,$A$1:$P$1,0))&amp;""),"")</f>
        <v/>
      </c>
      <c r="Y563" s="23">
        <f>IFERROR(TRIM(INDEX($A563:$P563,MATCH(Settings!$B$12,$A$1:$P$1,0))&amp;""),"")</f>
        <v/>
      </c>
      <c r="Z563" s="23">
        <f>IFERROR(TRIM(INDEX($A563:$P563,MATCH(Settings!$B$15,$A$1:$P$1,0))&amp;""),"")</f>
        <v/>
      </c>
      <c r="AA563" s="24">
        <f>IFERROR(IF(TRIM(INDEX($A563:$P563,MATCH(Settings!$B$13,$A$1:$P$1,0))&amp;"")="","",VALUE(TRIM(INDEX($A563:$P563,MATCH(Settings!$B$13,$A$1:$P$1,0))&amp;""))),"")</f>
        <v/>
      </c>
      <c r="AB563" s="24">
        <f>IF(NOT(ISNUMBER($AA563)),"",IF(TRIM($R563&amp;"")="Yes",$AA563,0))</f>
        <v/>
      </c>
      <c r="AC563" s="25">
        <f>IF(OR(NOT(ISNUMBER($AB563)),NOT(ISNUMBER(Settings!$D$2))),"",$AB563*Settings!$D$2)</f>
        <v/>
      </c>
      <c r="AD563" s="23">
        <f>IF(AND($AE563="",IFERROR(TRIM(INDEX($A563:$P563,MATCH(Settings!$B$13,$A$1:$P$1,0))&amp;""),"")=""),"",IF((IF($AE563="","; no name or email","")&amp;IF(IFERROR(TRIM(INDEX($A563:$P563,MATCH(Settings!$B$13,$A$1:$P$1,0))&amp;""),"")="","; no hours",IF(NOT(ISNUMBER($AA563)),"; hours not a number",IF($AA563&lt;=0,"; hours zero or less",IF(AND(ISNUMBER(Settings!$D$3),$AA563&gt;Settings!$D$3),"; over "&amp;Settings!$D$3&amp;" hours",""))))&amp;IF(NOT(ISNUMBER($U563)),"; no date",IF($U563&gt;TODAY(),"; date in the future",""))&amp;IF(AND($AE563&lt;&gt;"",ISNUMBER($U563)),IF(COUNTIFS($AE$2:$AE$1001,$AE563,$U$2:$U$1001,$U563,$Y$2:$Y$1001,$Y563)&gt;1,"; possible duplicate",""),""))="","OK",MID(IF($AE563="","; no name or email","")&amp;IF(IFERROR(TRIM(INDEX($A563:$P563,MATCH(Settings!$B$13,$A$1:$P$1,0))&amp;""),"")="","; no hours",IF(NOT(ISNUMBER($AA563)),"; hours not a number",IF($AA563&lt;=0,"; hours zero or less",IF(AND(ISNUMBER(Settings!$D$3),$AA563&gt;Settings!$D$3),"; over "&amp;Settings!$D$3&amp;" hours",""))))&amp;IF(NOT(ISNUMBER($U563)),"; no date",IF($U563&gt;TODAY(),"; date in the future",""))&amp;IF(AND($AE563&lt;&gt;"",ISNUMBER($U563)),IF(COUNTIFS($AE$2:$AE$1001,$AE563,$U$2:$U$1001,$U563,$Y$2:$Y$1001,$Y563)&gt;1,"; possible duplicate",""),""),3,300)))</f>
        <v/>
      </c>
      <c r="AE563" s="26">
        <f>IF(IFERROR(TRIM(INDEX($A563:$P563,MATCH(Settings!$B$11,$A$1:$P$1,0))&amp;""),"")&lt;&gt;"",LOWER(IFERROR(TRIM(INDEX($A563:$P563,MATCH(Settings!$B$11,$A$1:$P$1,0))&amp;""),"")),LOWER(IFERROR(TRIM(INDEX($A563:$P563,MATCH(Settings!$B$10,$A$1:$P$1,0))&amp;""),"")))</f>
        <v/>
      </c>
      <c r="AF563" s="26">
        <f>IF($AE563="","",IF(COUNTIF($AE$2:$AE563,$AE563)=1,MAX($AF$1:$AF562)+1,""))</f>
        <v/>
      </c>
      <c r="AG563" s="26">
        <f>IF(OR($AE563="",NOT(ISNUMBER($V563))),"",IF(COUNTIFS($AE$2:$AE563,$AE563,$V$2:$V563,$V563)=1,1,0))</f>
        <v/>
      </c>
      <c r="AH563" s="26">
        <f>IF(ISNUMBER($U563),$U563,0)</f>
        <v/>
      </c>
    </row>
    <row r="564">
      <c r="R564" s="27" t="n"/>
      <c r="S564" s="27" t="n"/>
      <c r="U564" s="21">
        <f>IF(ISNUMBER(IFERROR(IF(TRIM(INDEX($A564:$P564,MATCH(Settings!$B$9,$A$1:$P$1,0))&amp;"")="","",IF(ISNUMBER(INDEX($A564:$P564,MATCH(Settings!$B$9,$A$1:$P$1,0))),INT(INDEX($A564:$P564,MATCH(Settings!$B$9,$A$1:$P$1,0))),DATE(VALUE(LEFT(INDEX($A564:$P564,MATCH(Settings!$B$9,$A$1:$P$1,0)),4)),VALUE(MID(INDEX($A564:$P564,MATCH(Settings!$B$9,$A$1:$P$1,0)),6,2)),VALUE(MID(INDEX($A564:$P564,MATCH(Settings!$B$9,$A$1:$P$1,0)),9,2))))),"")),IFERROR(IF(TRIM(INDEX($A564:$P564,MATCH(Settings!$B$9,$A$1:$P$1,0))&amp;"")="","",IF(ISNUMBER(INDEX($A564:$P564,MATCH(Settings!$B$9,$A$1:$P$1,0))),INT(INDEX($A564:$P564,MATCH(Settings!$B$9,$A$1:$P$1,0))),DATE(VALUE(LEFT(INDEX($A564:$P564,MATCH(Settings!$B$9,$A$1:$P$1,0)),4)),VALUE(MID(INDEX($A564:$P564,MATCH(Settings!$B$9,$A$1:$P$1,0)),6,2)),VALUE(MID(INDEX($A564:$P564,MATCH(Settings!$B$9,$A$1:$P$1,0)),9,2))))),""),IFERROR(INT(IFERROR(IF(ISNUMBER(INDEX($A564:$P564,MATCH(Settings!$B$8,$A$1:$P$1,0))),INDEX($A564:$P564,MATCH(Settings!$B$8,$A$1:$P$1,0)),DATE(VALUE(LEFT(IFERROR(TRIM(INDEX($A564:$P564,MATCH(Settings!$B$8,$A$1:$P$1,0))&amp;""),""),4)),VALUE(MID(IFERROR(TRIM(INDEX($A564:$P564,MATCH(Settings!$B$8,$A$1:$P$1,0))&amp;""),""),6,2)),VALUE(MID(IFERROR(TRIM(INDEX($A564:$P564,MATCH(Settings!$B$8,$A$1:$P$1,0))&amp;""),""),9,2)))+TIME(VALUE(MID(IFERROR(TRIM(INDEX($A564:$P564,MATCH(Settings!$B$8,$A$1:$P$1,0))&amp;""),""),12,2)),VALUE(MID(IFERROR(TRIM(INDEX($A564:$P564,MATCH(Settings!$B$8,$A$1:$P$1,0))&amp;""),""),15,2)),VALUE(MID(IFERROR(TRIM(INDEX($A564:$P564,MATCH(Settings!$B$8,$A$1:$P$1,0))&amp;""),""),18,2)))),"")),""))</f>
        <v/>
      </c>
      <c r="V564" s="22">
        <f>IF(ISNUMBER($U564),DATE(YEAR($U564),MONTH($U564),1),"")</f>
        <v/>
      </c>
      <c r="W564" s="23">
        <f>IF(IFERROR(TRIM(INDEX($A564:$P564,MATCH(Settings!$B$10,$A$1:$P$1,0))&amp;""),"")&lt;&gt;"",IFERROR(TRIM(INDEX($A564:$P564,MATCH(Settings!$B$10,$A$1:$P$1,0))&amp;""),""),IFERROR(TRIM(INDEX($A564:$P564,MATCH(Settings!$B$11,$A$1:$P$1,0))&amp;""),""))</f>
        <v/>
      </c>
      <c r="X564" s="23">
        <f>IFERROR(TRIM(INDEX($A564:$P564,MATCH(Settings!$B$11,$A$1:$P$1,0))&amp;""),"")</f>
        <v/>
      </c>
      <c r="Y564" s="23">
        <f>IFERROR(TRIM(INDEX($A564:$P564,MATCH(Settings!$B$12,$A$1:$P$1,0))&amp;""),"")</f>
        <v/>
      </c>
      <c r="Z564" s="23">
        <f>IFERROR(TRIM(INDEX($A564:$P564,MATCH(Settings!$B$15,$A$1:$P$1,0))&amp;""),"")</f>
        <v/>
      </c>
      <c r="AA564" s="24">
        <f>IFERROR(IF(TRIM(INDEX($A564:$P564,MATCH(Settings!$B$13,$A$1:$P$1,0))&amp;"")="","",VALUE(TRIM(INDEX($A564:$P564,MATCH(Settings!$B$13,$A$1:$P$1,0))&amp;""))),"")</f>
        <v/>
      </c>
      <c r="AB564" s="24">
        <f>IF(NOT(ISNUMBER($AA564)),"",IF(TRIM($R564&amp;"")="Yes",$AA564,0))</f>
        <v/>
      </c>
      <c r="AC564" s="25">
        <f>IF(OR(NOT(ISNUMBER($AB564)),NOT(ISNUMBER(Settings!$D$2))),"",$AB564*Settings!$D$2)</f>
        <v/>
      </c>
      <c r="AD564" s="23">
        <f>IF(AND($AE564="",IFERROR(TRIM(INDEX($A564:$P564,MATCH(Settings!$B$13,$A$1:$P$1,0))&amp;""),"")=""),"",IF((IF($AE564="","; no name or email","")&amp;IF(IFERROR(TRIM(INDEX($A564:$P564,MATCH(Settings!$B$13,$A$1:$P$1,0))&amp;""),"")="","; no hours",IF(NOT(ISNUMBER($AA564)),"; hours not a number",IF($AA564&lt;=0,"; hours zero or less",IF(AND(ISNUMBER(Settings!$D$3),$AA564&gt;Settings!$D$3),"; over "&amp;Settings!$D$3&amp;" hours",""))))&amp;IF(NOT(ISNUMBER($U564)),"; no date",IF($U564&gt;TODAY(),"; date in the future",""))&amp;IF(AND($AE564&lt;&gt;"",ISNUMBER($U564)),IF(COUNTIFS($AE$2:$AE$1001,$AE564,$U$2:$U$1001,$U564,$Y$2:$Y$1001,$Y564)&gt;1,"; possible duplicate",""),""))="","OK",MID(IF($AE564="","; no name or email","")&amp;IF(IFERROR(TRIM(INDEX($A564:$P564,MATCH(Settings!$B$13,$A$1:$P$1,0))&amp;""),"")="","; no hours",IF(NOT(ISNUMBER($AA564)),"; hours not a number",IF($AA564&lt;=0,"; hours zero or less",IF(AND(ISNUMBER(Settings!$D$3),$AA564&gt;Settings!$D$3),"; over "&amp;Settings!$D$3&amp;" hours",""))))&amp;IF(NOT(ISNUMBER($U564)),"; no date",IF($U564&gt;TODAY(),"; date in the future",""))&amp;IF(AND($AE564&lt;&gt;"",ISNUMBER($U564)),IF(COUNTIFS($AE$2:$AE$1001,$AE564,$U$2:$U$1001,$U564,$Y$2:$Y$1001,$Y564)&gt;1,"; possible duplicate",""),""),3,300)))</f>
        <v/>
      </c>
      <c r="AE564" s="26">
        <f>IF(IFERROR(TRIM(INDEX($A564:$P564,MATCH(Settings!$B$11,$A$1:$P$1,0))&amp;""),"")&lt;&gt;"",LOWER(IFERROR(TRIM(INDEX($A564:$P564,MATCH(Settings!$B$11,$A$1:$P$1,0))&amp;""),"")),LOWER(IFERROR(TRIM(INDEX($A564:$P564,MATCH(Settings!$B$10,$A$1:$P$1,0))&amp;""),"")))</f>
        <v/>
      </c>
      <c r="AF564" s="26">
        <f>IF($AE564="","",IF(COUNTIF($AE$2:$AE564,$AE564)=1,MAX($AF$1:$AF563)+1,""))</f>
        <v/>
      </c>
      <c r="AG564" s="26">
        <f>IF(OR($AE564="",NOT(ISNUMBER($V564))),"",IF(COUNTIFS($AE$2:$AE564,$AE564,$V$2:$V564,$V564)=1,1,0))</f>
        <v/>
      </c>
      <c r="AH564" s="26">
        <f>IF(ISNUMBER($U564),$U564,0)</f>
        <v/>
      </c>
    </row>
    <row r="565">
      <c r="R565" s="27" t="n"/>
      <c r="S565" s="27" t="n"/>
      <c r="U565" s="21">
        <f>IF(ISNUMBER(IFERROR(IF(TRIM(INDEX($A565:$P565,MATCH(Settings!$B$9,$A$1:$P$1,0))&amp;"")="","",IF(ISNUMBER(INDEX($A565:$P565,MATCH(Settings!$B$9,$A$1:$P$1,0))),INT(INDEX($A565:$P565,MATCH(Settings!$B$9,$A$1:$P$1,0))),DATE(VALUE(LEFT(INDEX($A565:$P565,MATCH(Settings!$B$9,$A$1:$P$1,0)),4)),VALUE(MID(INDEX($A565:$P565,MATCH(Settings!$B$9,$A$1:$P$1,0)),6,2)),VALUE(MID(INDEX($A565:$P565,MATCH(Settings!$B$9,$A$1:$P$1,0)),9,2))))),"")),IFERROR(IF(TRIM(INDEX($A565:$P565,MATCH(Settings!$B$9,$A$1:$P$1,0))&amp;"")="","",IF(ISNUMBER(INDEX($A565:$P565,MATCH(Settings!$B$9,$A$1:$P$1,0))),INT(INDEX($A565:$P565,MATCH(Settings!$B$9,$A$1:$P$1,0))),DATE(VALUE(LEFT(INDEX($A565:$P565,MATCH(Settings!$B$9,$A$1:$P$1,0)),4)),VALUE(MID(INDEX($A565:$P565,MATCH(Settings!$B$9,$A$1:$P$1,0)),6,2)),VALUE(MID(INDEX($A565:$P565,MATCH(Settings!$B$9,$A$1:$P$1,0)),9,2))))),""),IFERROR(INT(IFERROR(IF(ISNUMBER(INDEX($A565:$P565,MATCH(Settings!$B$8,$A$1:$P$1,0))),INDEX($A565:$P565,MATCH(Settings!$B$8,$A$1:$P$1,0)),DATE(VALUE(LEFT(IFERROR(TRIM(INDEX($A565:$P565,MATCH(Settings!$B$8,$A$1:$P$1,0))&amp;""),""),4)),VALUE(MID(IFERROR(TRIM(INDEX($A565:$P565,MATCH(Settings!$B$8,$A$1:$P$1,0))&amp;""),""),6,2)),VALUE(MID(IFERROR(TRIM(INDEX($A565:$P565,MATCH(Settings!$B$8,$A$1:$P$1,0))&amp;""),""),9,2)))+TIME(VALUE(MID(IFERROR(TRIM(INDEX($A565:$P565,MATCH(Settings!$B$8,$A$1:$P$1,0))&amp;""),""),12,2)),VALUE(MID(IFERROR(TRIM(INDEX($A565:$P565,MATCH(Settings!$B$8,$A$1:$P$1,0))&amp;""),""),15,2)),VALUE(MID(IFERROR(TRIM(INDEX($A565:$P565,MATCH(Settings!$B$8,$A$1:$P$1,0))&amp;""),""),18,2)))),"")),""))</f>
        <v/>
      </c>
      <c r="V565" s="22">
        <f>IF(ISNUMBER($U565),DATE(YEAR($U565),MONTH($U565),1),"")</f>
        <v/>
      </c>
      <c r="W565" s="23">
        <f>IF(IFERROR(TRIM(INDEX($A565:$P565,MATCH(Settings!$B$10,$A$1:$P$1,0))&amp;""),"")&lt;&gt;"",IFERROR(TRIM(INDEX($A565:$P565,MATCH(Settings!$B$10,$A$1:$P$1,0))&amp;""),""),IFERROR(TRIM(INDEX($A565:$P565,MATCH(Settings!$B$11,$A$1:$P$1,0))&amp;""),""))</f>
        <v/>
      </c>
      <c r="X565" s="23">
        <f>IFERROR(TRIM(INDEX($A565:$P565,MATCH(Settings!$B$11,$A$1:$P$1,0))&amp;""),"")</f>
        <v/>
      </c>
      <c r="Y565" s="23">
        <f>IFERROR(TRIM(INDEX($A565:$P565,MATCH(Settings!$B$12,$A$1:$P$1,0))&amp;""),"")</f>
        <v/>
      </c>
      <c r="Z565" s="23">
        <f>IFERROR(TRIM(INDEX($A565:$P565,MATCH(Settings!$B$15,$A$1:$P$1,0))&amp;""),"")</f>
        <v/>
      </c>
      <c r="AA565" s="24">
        <f>IFERROR(IF(TRIM(INDEX($A565:$P565,MATCH(Settings!$B$13,$A$1:$P$1,0))&amp;"")="","",VALUE(TRIM(INDEX($A565:$P565,MATCH(Settings!$B$13,$A$1:$P$1,0))&amp;""))),"")</f>
        <v/>
      </c>
      <c r="AB565" s="24">
        <f>IF(NOT(ISNUMBER($AA565)),"",IF(TRIM($R565&amp;"")="Yes",$AA565,0))</f>
        <v/>
      </c>
      <c r="AC565" s="25">
        <f>IF(OR(NOT(ISNUMBER($AB565)),NOT(ISNUMBER(Settings!$D$2))),"",$AB565*Settings!$D$2)</f>
        <v/>
      </c>
      <c r="AD565" s="23">
        <f>IF(AND($AE565="",IFERROR(TRIM(INDEX($A565:$P565,MATCH(Settings!$B$13,$A$1:$P$1,0))&amp;""),"")=""),"",IF((IF($AE565="","; no name or email","")&amp;IF(IFERROR(TRIM(INDEX($A565:$P565,MATCH(Settings!$B$13,$A$1:$P$1,0))&amp;""),"")="","; no hours",IF(NOT(ISNUMBER($AA565)),"; hours not a number",IF($AA565&lt;=0,"; hours zero or less",IF(AND(ISNUMBER(Settings!$D$3),$AA565&gt;Settings!$D$3),"; over "&amp;Settings!$D$3&amp;" hours",""))))&amp;IF(NOT(ISNUMBER($U565)),"; no date",IF($U565&gt;TODAY(),"; date in the future",""))&amp;IF(AND($AE565&lt;&gt;"",ISNUMBER($U565)),IF(COUNTIFS($AE$2:$AE$1001,$AE565,$U$2:$U$1001,$U565,$Y$2:$Y$1001,$Y565)&gt;1,"; possible duplicate",""),""))="","OK",MID(IF($AE565="","; no name or email","")&amp;IF(IFERROR(TRIM(INDEX($A565:$P565,MATCH(Settings!$B$13,$A$1:$P$1,0))&amp;""),"")="","; no hours",IF(NOT(ISNUMBER($AA565)),"; hours not a number",IF($AA565&lt;=0,"; hours zero or less",IF(AND(ISNUMBER(Settings!$D$3),$AA565&gt;Settings!$D$3),"; over "&amp;Settings!$D$3&amp;" hours",""))))&amp;IF(NOT(ISNUMBER($U565)),"; no date",IF($U565&gt;TODAY(),"; date in the future",""))&amp;IF(AND($AE565&lt;&gt;"",ISNUMBER($U565)),IF(COUNTIFS($AE$2:$AE$1001,$AE565,$U$2:$U$1001,$U565,$Y$2:$Y$1001,$Y565)&gt;1,"; possible duplicate",""),""),3,300)))</f>
        <v/>
      </c>
      <c r="AE565" s="26">
        <f>IF(IFERROR(TRIM(INDEX($A565:$P565,MATCH(Settings!$B$11,$A$1:$P$1,0))&amp;""),"")&lt;&gt;"",LOWER(IFERROR(TRIM(INDEX($A565:$P565,MATCH(Settings!$B$11,$A$1:$P$1,0))&amp;""),"")),LOWER(IFERROR(TRIM(INDEX($A565:$P565,MATCH(Settings!$B$10,$A$1:$P$1,0))&amp;""),"")))</f>
        <v/>
      </c>
      <c r="AF565" s="26">
        <f>IF($AE565="","",IF(COUNTIF($AE$2:$AE565,$AE565)=1,MAX($AF$1:$AF564)+1,""))</f>
        <v/>
      </c>
      <c r="AG565" s="26">
        <f>IF(OR($AE565="",NOT(ISNUMBER($V565))),"",IF(COUNTIFS($AE$2:$AE565,$AE565,$V$2:$V565,$V565)=1,1,0))</f>
        <v/>
      </c>
      <c r="AH565" s="26">
        <f>IF(ISNUMBER($U565),$U565,0)</f>
        <v/>
      </c>
    </row>
    <row r="566">
      <c r="R566" s="27" t="n"/>
      <c r="S566" s="27" t="n"/>
      <c r="U566" s="21">
        <f>IF(ISNUMBER(IFERROR(IF(TRIM(INDEX($A566:$P566,MATCH(Settings!$B$9,$A$1:$P$1,0))&amp;"")="","",IF(ISNUMBER(INDEX($A566:$P566,MATCH(Settings!$B$9,$A$1:$P$1,0))),INT(INDEX($A566:$P566,MATCH(Settings!$B$9,$A$1:$P$1,0))),DATE(VALUE(LEFT(INDEX($A566:$P566,MATCH(Settings!$B$9,$A$1:$P$1,0)),4)),VALUE(MID(INDEX($A566:$P566,MATCH(Settings!$B$9,$A$1:$P$1,0)),6,2)),VALUE(MID(INDEX($A566:$P566,MATCH(Settings!$B$9,$A$1:$P$1,0)),9,2))))),"")),IFERROR(IF(TRIM(INDEX($A566:$P566,MATCH(Settings!$B$9,$A$1:$P$1,0))&amp;"")="","",IF(ISNUMBER(INDEX($A566:$P566,MATCH(Settings!$B$9,$A$1:$P$1,0))),INT(INDEX($A566:$P566,MATCH(Settings!$B$9,$A$1:$P$1,0))),DATE(VALUE(LEFT(INDEX($A566:$P566,MATCH(Settings!$B$9,$A$1:$P$1,0)),4)),VALUE(MID(INDEX($A566:$P566,MATCH(Settings!$B$9,$A$1:$P$1,0)),6,2)),VALUE(MID(INDEX($A566:$P566,MATCH(Settings!$B$9,$A$1:$P$1,0)),9,2))))),""),IFERROR(INT(IFERROR(IF(ISNUMBER(INDEX($A566:$P566,MATCH(Settings!$B$8,$A$1:$P$1,0))),INDEX($A566:$P566,MATCH(Settings!$B$8,$A$1:$P$1,0)),DATE(VALUE(LEFT(IFERROR(TRIM(INDEX($A566:$P566,MATCH(Settings!$B$8,$A$1:$P$1,0))&amp;""),""),4)),VALUE(MID(IFERROR(TRIM(INDEX($A566:$P566,MATCH(Settings!$B$8,$A$1:$P$1,0))&amp;""),""),6,2)),VALUE(MID(IFERROR(TRIM(INDEX($A566:$P566,MATCH(Settings!$B$8,$A$1:$P$1,0))&amp;""),""),9,2)))+TIME(VALUE(MID(IFERROR(TRIM(INDEX($A566:$P566,MATCH(Settings!$B$8,$A$1:$P$1,0))&amp;""),""),12,2)),VALUE(MID(IFERROR(TRIM(INDEX($A566:$P566,MATCH(Settings!$B$8,$A$1:$P$1,0))&amp;""),""),15,2)),VALUE(MID(IFERROR(TRIM(INDEX($A566:$P566,MATCH(Settings!$B$8,$A$1:$P$1,0))&amp;""),""),18,2)))),"")),""))</f>
        <v/>
      </c>
      <c r="V566" s="22">
        <f>IF(ISNUMBER($U566),DATE(YEAR($U566),MONTH($U566),1),"")</f>
        <v/>
      </c>
      <c r="W566" s="23">
        <f>IF(IFERROR(TRIM(INDEX($A566:$P566,MATCH(Settings!$B$10,$A$1:$P$1,0))&amp;""),"")&lt;&gt;"",IFERROR(TRIM(INDEX($A566:$P566,MATCH(Settings!$B$10,$A$1:$P$1,0))&amp;""),""),IFERROR(TRIM(INDEX($A566:$P566,MATCH(Settings!$B$11,$A$1:$P$1,0))&amp;""),""))</f>
        <v/>
      </c>
      <c r="X566" s="23">
        <f>IFERROR(TRIM(INDEX($A566:$P566,MATCH(Settings!$B$11,$A$1:$P$1,0))&amp;""),"")</f>
        <v/>
      </c>
      <c r="Y566" s="23">
        <f>IFERROR(TRIM(INDEX($A566:$P566,MATCH(Settings!$B$12,$A$1:$P$1,0))&amp;""),"")</f>
        <v/>
      </c>
      <c r="Z566" s="23">
        <f>IFERROR(TRIM(INDEX($A566:$P566,MATCH(Settings!$B$15,$A$1:$P$1,0))&amp;""),"")</f>
        <v/>
      </c>
      <c r="AA566" s="24">
        <f>IFERROR(IF(TRIM(INDEX($A566:$P566,MATCH(Settings!$B$13,$A$1:$P$1,0))&amp;"")="","",VALUE(TRIM(INDEX($A566:$P566,MATCH(Settings!$B$13,$A$1:$P$1,0))&amp;""))),"")</f>
        <v/>
      </c>
      <c r="AB566" s="24">
        <f>IF(NOT(ISNUMBER($AA566)),"",IF(TRIM($R566&amp;"")="Yes",$AA566,0))</f>
        <v/>
      </c>
      <c r="AC566" s="25">
        <f>IF(OR(NOT(ISNUMBER($AB566)),NOT(ISNUMBER(Settings!$D$2))),"",$AB566*Settings!$D$2)</f>
        <v/>
      </c>
      <c r="AD566" s="23">
        <f>IF(AND($AE566="",IFERROR(TRIM(INDEX($A566:$P566,MATCH(Settings!$B$13,$A$1:$P$1,0))&amp;""),"")=""),"",IF((IF($AE566="","; no name or email","")&amp;IF(IFERROR(TRIM(INDEX($A566:$P566,MATCH(Settings!$B$13,$A$1:$P$1,0))&amp;""),"")="","; no hours",IF(NOT(ISNUMBER($AA566)),"; hours not a number",IF($AA566&lt;=0,"; hours zero or less",IF(AND(ISNUMBER(Settings!$D$3),$AA566&gt;Settings!$D$3),"; over "&amp;Settings!$D$3&amp;" hours",""))))&amp;IF(NOT(ISNUMBER($U566)),"; no date",IF($U566&gt;TODAY(),"; date in the future",""))&amp;IF(AND($AE566&lt;&gt;"",ISNUMBER($U566)),IF(COUNTIFS($AE$2:$AE$1001,$AE566,$U$2:$U$1001,$U566,$Y$2:$Y$1001,$Y566)&gt;1,"; possible duplicate",""),""))="","OK",MID(IF($AE566="","; no name or email","")&amp;IF(IFERROR(TRIM(INDEX($A566:$P566,MATCH(Settings!$B$13,$A$1:$P$1,0))&amp;""),"")="","; no hours",IF(NOT(ISNUMBER($AA566)),"; hours not a number",IF($AA566&lt;=0,"; hours zero or less",IF(AND(ISNUMBER(Settings!$D$3),$AA566&gt;Settings!$D$3),"; over "&amp;Settings!$D$3&amp;" hours",""))))&amp;IF(NOT(ISNUMBER($U566)),"; no date",IF($U566&gt;TODAY(),"; date in the future",""))&amp;IF(AND($AE566&lt;&gt;"",ISNUMBER($U566)),IF(COUNTIFS($AE$2:$AE$1001,$AE566,$U$2:$U$1001,$U566,$Y$2:$Y$1001,$Y566)&gt;1,"; possible duplicate",""),""),3,300)))</f>
        <v/>
      </c>
      <c r="AE566" s="26">
        <f>IF(IFERROR(TRIM(INDEX($A566:$P566,MATCH(Settings!$B$11,$A$1:$P$1,0))&amp;""),"")&lt;&gt;"",LOWER(IFERROR(TRIM(INDEX($A566:$P566,MATCH(Settings!$B$11,$A$1:$P$1,0))&amp;""),"")),LOWER(IFERROR(TRIM(INDEX($A566:$P566,MATCH(Settings!$B$10,$A$1:$P$1,0))&amp;""),"")))</f>
        <v/>
      </c>
      <c r="AF566" s="26">
        <f>IF($AE566="","",IF(COUNTIF($AE$2:$AE566,$AE566)=1,MAX($AF$1:$AF565)+1,""))</f>
        <v/>
      </c>
      <c r="AG566" s="26">
        <f>IF(OR($AE566="",NOT(ISNUMBER($V566))),"",IF(COUNTIFS($AE$2:$AE566,$AE566,$V$2:$V566,$V566)=1,1,0))</f>
        <v/>
      </c>
      <c r="AH566" s="26">
        <f>IF(ISNUMBER($U566),$U566,0)</f>
        <v/>
      </c>
    </row>
    <row r="567">
      <c r="R567" s="27" t="n"/>
      <c r="S567" s="27" t="n"/>
      <c r="U567" s="21">
        <f>IF(ISNUMBER(IFERROR(IF(TRIM(INDEX($A567:$P567,MATCH(Settings!$B$9,$A$1:$P$1,0))&amp;"")="","",IF(ISNUMBER(INDEX($A567:$P567,MATCH(Settings!$B$9,$A$1:$P$1,0))),INT(INDEX($A567:$P567,MATCH(Settings!$B$9,$A$1:$P$1,0))),DATE(VALUE(LEFT(INDEX($A567:$P567,MATCH(Settings!$B$9,$A$1:$P$1,0)),4)),VALUE(MID(INDEX($A567:$P567,MATCH(Settings!$B$9,$A$1:$P$1,0)),6,2)),VALUE(MID(INDEX($A567:$P567,MATCH(Settings!$B$9,$A$1:$P$1,0)),9,2))))),"")),IFERROR(IF(TRIM(INDEX($A567:$P567,MATCH(Settings!$B$9,$A$1:$P$1,0))&amp;"")="","",IF(ISNUMBER(INDEX($A567:$P567,MATCH(Settings!$B$9,$A$1:$P$1,0))),INT(INDEX($A567:$P567,MATCH(Settings!$B$9,$A$1:$P$1,0))),DATE(VALUE(LEFT(INDEX($A567:$P567,MATCH(Settings!$B$9,$A$1:$P$1,0)),4)),VALUE(MID(INDEX($A567:$P567,MATCH(Settings!$B$9,$A$1:$P$1,0)),6,2)),VALUE(MID(INDEX($A567:$P567,MATCH(Settings!$B$9,$A$1:$P$1,0)),9,2))))),""),IFERROR(INT(IFERROR(IF(ISNUMBER(INDEX($A567:$P567,MATCH(Settings!$B$8,$A$1:$P$1,0))),INDEX($A567:$P567,MATCH(Settings!$B$8,$A$1:$P$1,0)),DATE(VALUE(LEFT(IFERROR(TRIM(INDEX($A567:$P567,MATCH(Settings!$B$8,$A$1:$P$1,0))&amp;""),""),4)),VALUE(MID(IFERROR(TRIM(INDEX($A567:$P567,MATCH(Settings!$B$8,$A$1:$P$1,0))&amp;""),""),6,2)),VALUE(MID(IFERROR(TRIM(INDEX($A567:$P567,MATCH(Settings!$B$8,$A$1:$P$1,0))&amp;""),""),9,2)))+TIME(VALUE(MID(IFERROR(TRIM(INDEX($A567:$P567,MATCH(Settings!$B$8,$A$1:$P$1,0))&amp;""),""),12,2)),VALUE(MID(IFERROR(TRIM(INDEX($A567:$P567,MATCH(Settings!$B$8,$A$1:$P$1,0))&amp;""),""),15,2)),VALUE(MID(IFERROR(TRIM(INDEX($A567:$P567,MATCH(Settings!$B$8,$A$1:$P$1,0))&amp;""),""),18,2)))),"")),""))</f>
        <v/>
      </c>
      <c r="V567" s="22">
        <f>IF(ISNUMBER($U567),DATE(YEAR($U567),MONTH($U567),1),"")</f>
        <v/>
      </c>
      <c r="W567" s="23">
        <f>IF(IFERROR(TRIM(INDEX($A567:$P567,MATCH(Settings!$B$10,$A$1:$P$1,0))&amp;""),"")&lt;&gt;"",IFERROR(TRIM(INDEX($A567:$P567,MATCH(Settings!$B$10,$A$1:$P$1,0))&amp;""),""),IFERROR(TRIM(INDEX($A567:$P567,MATCH(Settings!$B$11,$A$1:$P$1,0))&amp;""),""))</f>
        <v/>
      </c>
      <c r="X567" s="23">
        <f>IFERROR(TRIM(INDEX($A567:$P567,MATCH(Settings!$B$11,$A$1:$P$1,0))&amp;""),"")</f>
        <v/>
      </c>
      <c r="Y567" s="23">
        <f>IFERROR(TRIM(INDEX($A567:$P567,MATCH(Settings!$B$12,$A$1:$P$1,0))&amp;""),"")</f>
        <v/>
      </c>
      <c r="Z567" s="23">
        <f>IFERROR(TRIM(INDEX($A567:$P567,MATCH(Settings!$B$15,$A$1:$P$1,0))&amp;""),"")</f>
        <v/>
      </c>
      <c r="AA567" s="24">
        <f>IFERROR(IF(TRIM(INDEX($A567:$P567,MATCH(Settings!$B$13,$A$1:$P$1,0))&amp;"")="","",VALUE(TRIM(INDEX($A567:$P567,MATCH(Settings!$B$13,$A$1:$P$1,0))&amp;""))),"")</f>
        <v/>
      </c>
      <c r="AB567" s="24">
        <f>IF(NOT(ISNUMBER($AA567)),"",IF(TRIM($R567&amp;"")="Yes",$AA567,0))</f>
        <v/>
      </c>
      <c r="AC567" s="25">
        <f>IF(OR(NOT(ISNUMBER($AB567)),NOT(ISNUMBER(Settings!$D$2))),"",$AB567*Settings!$D$2)</f>
        <v/>
      </c>
      <c r="AD567" s="23">
        <f>IF(AND($AE567="",IFERROR(TRIM(INDEX($A567:$P567,MATCH(Settings!$B$13,$A$1:$P$1,0))&amp;""),"")=""),"",IF((IF($AE567="","; no name or email","")&amp;IF(IFERROR(TRIM(INDEX($A567:$P567,MATCH(Settings!$B$13,$A$1:$P$1,0))&amp;""),"")="","; no hours",IF(NOT(ISNUMBER($AA567)),"; hours not a number",IF($AA567&lt;=0,"; hours zero or less",IF(AND(ISNUMBER(Settings!$D$3),$AA567&gt;Settings!$D$3),"; over "&amp;Settings!$D$3&amp;" hours",""))))&amp;IF(NOT(ISNUMBER($U567)),"; no date",IF($U567&gt;TODAY(),"; date in the future",""))&amp;IF(AND($AE567&lt;&gt;"",ISNUMBER($U567)),IF(COUNTIFS($AE$2:$AE$1001,$AE567,$U$2:$U$1001,$U567,$Y$2:$Y$1001,$Y567)&gt;1,"; possible duplicate",""),""))="","OK",MID(IF($AE567="","; no name or email","")&amp;IF(IFERROR(TRIM(INDEX($A567:$P567,MATCH(Settings!$B$13,$A$1:$P$1,0))&amp;""),"")="","; no hours",IF(NOT(ISNUMBER($AA567)),"; hours not a number",IF($AA567&lt;=0,"; hours zero or less",IF(AND(ISNUMBER(Settings!$D$3),$AA567&gt;Settings!$D$3),"; over "&amp;Settings!$D$3&amp;" hours",""))))&amp;IF(NOT(ISNUMBER($U567)),"; no date",IF($U567&gt;TODAY(),"; date in the future",""))&amp;IF(AND($AE567&lt;&gt;"",ISNUMBER($U567)),IF(COUNTIFS($AE$2:$AE$1001,$AE567,$U$2:$U$1001,$U567,$Y$2:$Y$1001,$Y567)&gt;1,"; possible duplicate",""),""),3,300)))</f>
        <v/>
      </c>
      <c r="AE567" s="26">
        <f>IF(IFERROR(TRIM(INDEX($A567:$P567,MATCH(Settings!$B$11,$A$1:$P$1,0))&amp;""),"")&lt;&gt;"",LOWER(IFERROR(TRIM(INDEX($A567:$P567,MATCH(Settings!$B$11,$A$1:$P$1,0))&amp;""),"")),LOWER(IFERROR(TRIM(INDEX($A567:$P567,MATCH(Settings!$B$10,$A$1:$P$1,0))&amp;""),"")))</f>
        <v/>
      </c>
      <c r="AF567" s="26">
        <f>IF($AE567="","",IF(COUNTIF($AE$2:$AE567,$AE567)=1,MAX($AF$1:$AF566)+1,""))</f>
        <v/>
      </c>
      <c r="AG567" s="26">
        <f>IF(OR($AE567="",NOT(ISNUMBER($V567))),"",IF(COUNTIFS($AE$2:$AE567,$AE567,$V$2:$V567,$V567)=1,1,0))</f>
        <v/>
      </c>
      <c r="AH567" s="26">
        <f>IF(ISNUMBER($U567),$U567,0)</f>
        <v/>
      </c>
    </row>
    <row r="568">
      <c r="R568" s="27" t="n"/>
      <c r="S568" s="27" t="n"/>
      <c r="U568" s="21">
        <f>IF(ISNUMBER(IFERROR(IF(TRIM(INDEX($A568:$P568,MATCH(Settings!$B$9,$A$1:$P$1,0))&amp;"")="","",IF(ISNUMBER(INDEX($A568:$P568,MATCH(Settings!$B$9,$A$1:$P$1,0))),INT(INDEX($A568:$P568,MATCH(Settings!$B$9,$A$1:$P$1,0))),DATE(VALUE(LEFT(INDEX($A568:$P568,MATCH(Settings!$B$9,$A$1:$P$1,0)),4)),VALUE(MID(INDEX($A568:$P568,MATCH(Settings!$B$9,$A$1:$P$1,0)),6,2)),VALUE(MID(INDEX($A568:$P568,MATCH(Settings!$B$9,$A$1:$P$1,0)),9,2))))),"")),IFERROR(IF(TRIM(INDEX($A568:$P568,MATCH(Settings!$B$9,$A$1:$P$1,0))&amp;"")="","",IF(ISNUMBER(INDEX($A568:$P568,MATCH(Settings!$B$9,$A$1:$P$1,0))),INT(INDEX($A568:$P568,MATCH(Settings!$B$9,$A$1:$P$1,0))),DATE(VALUE(LEFT(INDEX($A568:$P568,MATCH(Settings!$B$9,$A$1:$P$1,0)),4)),VALUE(MID(INDEX($A568:$P568,MATCH(Settings!$B$9,$A$1:$P$1,0)),6,2)),VALUE(MID(INDEX($A568:$P568,MATCH(Settings!$B$9,$A$1:$P$1,0)),9,2))))),""),IFERROR(INT(IFERROR(IF(ISNUMBER(INDEX($A568:$P568,MATCH(Settings!$B$8,$A$1:$P$1,0))),INDEX($A568:$P568,MATCH(Settings!$B$8,$A$1:$P$1,0)),DATE(VALUE(LEFT(IFERROR(TRIM(INDEX($A568:$P568,MATCH(Settings!$B$8,$A$1:$P$1,0))&amp;""),""),4)),VALUE(MID(IFERROR(TRIM(INDEX($A568:$P568,MATCH(Settings!$B$8,$A$1:$P$1,0))&amp;""),""),6,2)),VALUE(MID(IFERROR(TRIM(INDEX($A568:$P568,MATCH(Settings!$B$8,$A$1:$P$1,0))&amp;""),""),9,2)))+TIME(VALUE(MID(IFERROR(TRIM(INDEX($A568:$P568,MATCH(Settings!$B$8,$A$1:$P$1,0))&amp;""),""),12,2)),VALUE(MID(IFERROR(TRIM(INDEX($A568:$P568,MATCH(Settings!$B$8,$A$1:$P$1,0))&amp;""),""),15,2)),VALUE(MID(IFERROR(TRIM(INDEX($A568:$P568,MATCH(Settings!$B$8,$A$1:$P$1,0))&amp;""),""),18,2)))),"")),""))</f>
        <v/>
      </c>
      <c r="V568" s="22">
        <f>IF(ISNUMBER($U568),DATE(YEAR($U568),MONTH($U568),1),"")</f>
        <v/>
      </c>
      <c r="W568" s="23">
        <f>IF(IFERROR(TRIM(INDEX($A568:$P568,MATCH(Settings!$B$10,$A$1:$P$1,0))&amp;""),"")&lt;&gt;"",IFERROR(TRIM(INDEX($A568:$P568,MATCH(Settings!$B$10,$A$1:$P$1,0))&amp;""),""),IFERROR(TRIM(INDEX($A568:$P568,MATCH(Settings!$B$11,$A$1:$P$1,0))&amp;""),""))</f>
        <v/>
      </c>
      <c r="X568" s="23">
        <f>IFERROR(TRIM(INDEX($A568:$P568,MATCH(Settings!$B$11,$A$1:$P$1,0))&amp;""),"")</f>
        <v/>
      </c>
      <c r="Y568" s="23">
        <f>IFERROR(TRIM(INDEX($A568:$P568,MATCH(Settings!$B$12,$A$1:$P$1,0))&amp;""),"")</f>
        <v/>
      </c>
      <c r="Z568" s="23">
        <f>IFERROR(TRIM(INDEX($A568:$P568,MATCH(Settings!$B$15,$A$1:$P$1,0))&amp;""),"")</f>
        <v/>
      </c>
      <c r="AA568" s="24">
        <f>IFERROR(IF(TRIM(INDEX($A568:$P568,MATCH(Settings!$B$13,$A$1:$P$1,0))&amp;"")="","",VALUE(TRIM(INDEX($A568:$P568,MATCH(Settings!$B$13,$A$1:$P$1,0))&amp;""))),"")</f>
        <v/>
      </c>
      <c r="AB568" s="24">
        <f>IF(NOT(ISNUMBER($AA568)),"",IF(TRIM($R568&amp;"")="Yes",$AA568,0))</f>
        <v/>
      </c>
      <c r="AC568" s="25">
        <f>IF(OR(NOT(ISNUMBER($AB568)),NOT(ISNUMBER(Settings!$D$2))),"",$AB568*Settings!$D$2)</f>
        <v/>
      </c>
      <c r="AD568" s="23">
        <f>IF(AND($AE568="",IFERROR(TRIM(INDEX($A568:$P568,MATCH(Settings!$B$13,$A$1:$P$1,0))&amp;""),"")=""),"",IF((IF($AE568="","; no name or email","")&amp;IF(IFERROR(TRIM(INDEX($A568:$P568,MATCH(Settings!$B$13,$A$1:$P$1,0))&amp;""),"")="","; no hours",IF(NOT(ISNUMBER($AA568)),"; hours not a number",IF($AA568&lt;=0,"; hours zero or less",IF(AND(ISNUMBER(Settings!$D$3),$AA568&gt;Settings!$D$3),"; over "&amp;Settings!$D$3&amp;" hours",""))))&amp;IF(NOT(ISNUMBER($U568)),"; no date",IF($U568&gt;TODAY(),"; date in the future",""))&amp;IF(AND($AE568&lt;&gt;"",ISNUMBER($U568)),IF(COUNTIFS($AE$2:$AE$1001,$AE568,$U$2:$U$1001,$U568,$Y$2:$Y$1001,$Y568)&gt;1,"; possible duplicate",""),""))="","OK",MID(IF($AE568="","; no name or email","")&amp;IF(IFERROR(TRIM(INDEX($A568:$P568,MATCH(Settings!$B$13,$A$1:$P$1,0))&amp;""),"")="","; no hours",IF(NOT(ISNUMBER($AA568)),"; hours not a number",IF($AA568&lt;=0,"; hours zero or less",IF(AND(ISNUMBER(Settings!$D$3),$AA568&gt;Settings!$D$3),"; over "&amp;Settings!$D$3&amp;" hours",""))))&amp;IF(NOT(ISNUMBER($U568)),"; no date",IF($U568&gt;TODAY(),"; date in the future",""))&amp;IF(AND($AE568&lt;&gt;"",ISNUMBER($U568)),IF(COUNTIFS($AE$2:$AE$1001,$AE568,$U$2:$U$1001,$U568,$Y$2:$Y$1001,$Y568)&gt;1,"; possible duplicate",""),""),3,300)))</f>
        <v/>
      </c>
      <c r="AE568" s="26">
        <f>IF(IFERROR(TRIM(INDEX($A568:$P568,MATCH(Settings!$B$11,$A$1:$P$1,0))&amp;""),"")&lt;&gt;"",LOWER(IFERROR(TRIM(INDEX($A568:$P568,MATCH(Settings!$B$11,$A$1:$P$1,0))&amp;""),"")),LOWER(IFERROR(TRIM(INDEX($A568:$P568,MATCH(Settings!$B$10,$A$1:$P$1,0))&amp;""),"")))</f>
        <v/>
      </c>
      <c r="AF568" s="26">
        <f>IF($AE568="","",IF(COUNTIF($AE$2:$AE568,$AE568)=1,MAX($AF$1:$AF567)+1,""))</f>
        <v/>
      </c>
      <c r="AG568" s="26">
        <f>IF(OR($AE568="",NOT(ISNUMBER($V568))),"",IF(COUNTIFS($AE$2:$AE568,$AE568,$V$2:$V568,$V568)=1,1,0))</f>
        <v/>
      </c>
      <c r="AH568" s="26">
        <f>IF(ISNUMBER($U568),$U568,0)</f>
        <v/>
      </c>
    </row>
    <row r="569">
      <c r="R569" s="27" t="n"/>
      <c r="S569" s="27" t="n"/>
      <c r="U569" s="21">
        <f>IF(ISNUMBER(IFERROR(IF(TRIM(INDEX($A569:$P569,MATCH(Settings!$B$9,$A$1:$P$1,0))&amp;"")="","",IF(ISNUMBER(INDEX($A569:$P569,MATCH(Settings!$B$9,$A$1:$P$1,0))),INT(INDEX($A569:$P569,MATCH(Settings!$B$9,$A$1:$P$1,0))),DATE(VALUE(LEFT(INDEX($A569:$P569,MATCH(Settings!$B$9,$A$1:$P$1,0)),4)),VALUE(MID(INDEX($A569:$P569,MATCH(Settings!$B$9,$A$1:$P$1,0)),6,2)),VALUE(MID(INDEX($A569:$P569,MATCH(Settings!$B$9,$A$1:$P$1,0)),9,2))))),"")),IFERROR(IF(TRIM(INDEX($A569:$P569,MATCH(Settings!$B$9,$A$1:$P$1,0))&amp;"")="","",IF(ISNUMBER(INDEX($A569:$P569,MATCH(Settings!$B$9,$A$1:$P$1,0))),INT(INDEX($A569:$P569,MATCH(Settings!$B$9,$A$1:$P$1,0))),DATE(VALUE(LEFT(INDEX($A569:$P569,MATCH(Settings!$B$9,$A$1:$P$1,0)),4)),VALUE(MID(INDEX($A569:$P569,MATCH(Settings!$B$9,$A$1:$P$1,0)),6,2)),VALUE(MID(INDEX($A569:$P569,MATCH(Settings!$B$9,$A$1:$P$1,0)),9,2))))),""),IFERROR(INT(IFERROR(IF(ISNUMBER(INDEX($A569:$P569,MATCH(Settings!$B$8,$A$1:$P$1,0))),INDEX($A569:$P569,MATCH(Settings!$B$8,$A$1:$P$1,0)),DATE(VALUE(LEFT(IFERROR(TRIM(INDEX($A569:$P569,MATCH(Settings!$B$8,$A$1:$P$1,0))&amp;""),""),4)),VALUE(MID(IFERROR(TRIM(INDEX($A569:$P569,MATCH(Settings!$B$8,$A$1:$P$1,0))&amp;""),""),6,2)),VALUE(MID(IFERROR(TRIM(INDEX($A569:$P569,MATCH(Settings!$B$8,$A$1:$P$1,0))&amp;""),""),9,2)))+TIME(VALUE(MID(IFERROR(TRIM(INDEX($A569:$P569,MATCH(Settings!$B$8,$A$1:$P$1,0))&amp;""),""),12,2)),VALUE(MID(IFERROR(TRIM(INDEX($A569:$P569,MATCH(Settings!$B$8,$A$1:$P$1,0))&amp;""),""),15,2)),VALUE(MID(IFERROR(TRIM(INDEX($A569:$P569,MATCH(Settings!$B$8,$A$1:$P$1,0))&amp;""),""),18,2)))),"")),""))</f>
        <v/>
      </c>
      <c r="V569" s="22">
        <f>IF(ISNUMBER($U569),DATE(YEAR($U569),MONTH($U569),1),"")</f>
        <v/>
      </c>
      <c r="W569" s="23">
        <f>IF(IFERROR(TRIM(INDEX($A569:$P569,MATCH(Settings!$B$10,$A$1:$P$1,0))&amp;""),"")&lt;&gt;"",IFERROR(TRIM(INDEX($A569:$P569,MATCH(Settings!$B$10,$A$1:$P$1,0))&amp;""),""),IFERROR(TRIM(INDEX($A569:$P569,MATCH(Settings!$B$11,$A$1:$P$1,0))&amp;""),""))</f>
        <v/>
      </c>
      <c r="X569" s="23">
        <f>IFERROR(TRIM(INDEX($A569:$P569,MATCH(Settings!$B$11,$A$1:$P$1,0))&amp;""),"")</f>
        <v/>
      </c>
      <c r="Y569" s="23">
        <f>IFERROR(TRIM(INDEX($A569:$P569,MATCH(Settings!$B$12,$A$1:$P$1,0))&amp;""),"")</f>
        <v/>
      </c>
      <c r="Z569" s="23">
        <f>IFERROR(TRIM(INDEX($A569:$P569,MATCH(Settings!$B$15,$A$1:$P$1,0))&amp;""),"")</f>
        <v/>
      </c>
      <c r="AA569" s="24">
        <f>IFERROR(IF(TRIM(INDEX($A569:$P569,MATCH(Settings!$B$13,$A$1:$P$1,0))&amp;"")="","",VALUE(TRIM(INDEX($A569:$P569,MATCH(Settings!$B$13,$A$1:$P$1,0))&amp;""))),"")</f>
        <v/>
      </c>
      <c r="AB569" s="24">
        <f>IF(NOT(ISNUMBER($AA569)),"",IF(TRIM($R569&amp;"")="Yes",$AA569,0))</f>
        <v/>
      </c>
      <c r="AC569" s="25">
        <f>IF(OR(NOT(ISNUMBER($AB569)),NOT(ISNUMBER(Settings!$D$2))),"",$AB569*Settings!$D$2)</f>
        <v/>
      </c>
      <c r="AD569" s="23">
        <f>IF(AND($AE569="",IFERROR(TRIM(INDEX($A569:$P569,MATCH(Settings!$B$13,$A$1:$P$1,0))&amp;""),"")=""),"",IF((IF($AE569="","; no name or email","")&amp;IF(IFERROR(TRIM(INDEX($A569:$P569,MATCH(Settings!$B$13,$A$1:$P$1,0))&amp;""),"")="","; no hours",IF(NOT(ISNUMBER($AA569)),"; hours not a number",IF($AA569&lt;=0,"; hours zero or less",IF(AND(ISNUMBER(Settings!$D$3),$AA569&gt;Settings!$D$3),"; over "&amp;Settings!$D$3&amp;" hours",""))))&amp;IF(NOT(ISNUMBER($U569)),"; no date",IF($U569&gt;TODAY(),"; date in the future",""))&amp;IF(AND($AE569&lt;&gt;"",ISNUMBER($U569)),IF(COUNTIFS($AE$2:$AE$1001,$AE569,$U$2:$U$1001,$U569,$Y$2:$Y$1001,$Y569)&gt;1,"; possible duplicate",""),""))="","OK",MID(IF($AE569="","; no name or email","")&amp;IF(IFERROR(TRIM(INDEX($A569:$P569,MATCH(Settings!$B$13,$A$1:$P$1,0))&amp;""),"")="","; no hours",IF(NOT(ISNUMBER($AA569)),"; hours not a number",IF($AA569&lt;=0,"; hours zero or less",IF(AND(ISNUMBER(Settings!$D$3),$AA569&gt;Settings!$D$3),"; over "&amp;Settings!$D$3&amp;" hours",""))))&amp;IF(NOT(ISNUMBER($U569)),"; no date",IF($U569&gt;TODAY(),"; date in the future",""))&amp;IF(AND($AE569&lt;&gt;"",ISNUMBER($U569)),IF(COUNTIFS($AE$2:$AE$1001,$AE569,$U$2:$U$1001,$U569,$Y$2:$Y$1001,$Y569)&gt;1,"; possible duplicate",""),""),3,300)))</f>
        <v/>
      </c>
      <c r="AE569" s="26">
        <f>IF(IFERROR(TRIM(INDEX($A569:$P569,MATCH(Settings!$B$11,$A$1:$P$1,0))&amp;""),"")&lt;&gt;"",LOWER(IFERROR(TRIM(INDEX($A569:$P569,MATCH(Settings!$B$11,$A$1:$P$1,0))&amp;""),"")),LOWER(IFERROR(TRIM(INDEX($A569:$P569,MATCH(Settings!$B$10,$A$1:$P$1,0))&amp;""),"")))</f>
        <v/>
      </c>
      <c r="AF569" s="26">
        <f>IF($AE569="","",IF(COUNTIF($AE$2:$AE569,$AE569)=1,MAX($AF$1:$AF568)+1,""))</f>
        <v/>
      </c>
      <c r="AG569" s="26">
        <f>IF(OR($AE569="",NOT(ISNUMBER($V569))),"",IF(COUNTIFS($AE$2:$AE569,$AE569,$V$2:$V569,$V569)=1,1,0))</f>
        <v/>
      </c>
      <c r="AH569" s="26">
        <f>IF(ISNUMBER($U569),$U569,0)</f>
        <v/>
      </c>
    </row>
    <row r="570">
      <c r="R570" s="27" t="n"/>
      <c r="S570" s="27" t="n"/>
      <c r="U570" s="21">
        <f>IF(ISNUMBER(IFERROR(IF(TRIM(INDEX($A570:$P570,MATCH(Settings!$B$9,$A$1:$P$1,0))&amp;"")="","",IF(ISNUMBER(INDEX($A570:$P570,MATCH(Settings!$B$9,$A$1:$P$1,0))),INT(INDEX($A570:$P570,MATCH(Settings!$B$9,$A$1:$P$1,0))),DATE(VALUE(LEFT(INDEX($A570:$P570,MATCH(Settings!$B$9,$A$1:$P$1,0)),4)),VALUE(MID(INDEX($A570:$P570,MATCH(Settings!$B$9,$A$1:$P$1,0)),6,2)),VALUE(MID(INDEX($A570:$P570,MATCH(Settings!$B$9,$A$1:$P$1,0)),9,2))))),"")),IFERROR(IF(TRIM(INDEX($A570:$P570,MATCH(Settings!$B$9,$A$1:$P$1,0))&amp;"")="","",IF(ISNUMBER(INDEX($A570:$P570,MATCH(Settings!$B$9,$A$1:$P$1,0))),INT(INDEX($A570:$P570,MATCH(Settings!$B$9,$A$1:$P$1,0))),DATE(VALUE(LEFT(INDEX($A570:$P570,MATCH(Settings!$B$9,$A$1:$P$1,0)),4)),VALUE(MID(INDEX($A570:$P570,MATCH(Settings!$B$9,$A$1:$P$1,0)),6,2)),VALUE(MID(INDEX($A570:$P570,MATCH(Settings!$B$9,$A$1:$P$1,0)),9,2))))),""),IFERROR(INT(IFERROR(IF(ISNUMBER(INDEX($A570:$P570,MATCH(Settings!$B$8,$A$1:$P$1,0))),INDEX($A570:$P570,MATCH(Settings!$B$8,$A$1:$P$1,0)),DATE(VALUE(LEFT(IFERROR(TRIM(INDEX($A570:$P570,MATCH(Settings!$B$8,$A$1:$P$1,0))&amp;""),""),4)),VALUE(MID(IFERROR(TRIM(INDEX($A570:$P570,MATCH(Settings!$B$8,$A$1:$P$1,0))&amp;""),""),6,2)),VALUE(MID(IFERROR(TRIM(INDEX($A570:$P570,MATCH(Settings!$B$8,$A$1:$P$1,0))&amp;""),""),9,2)))+TIME(VALUE(MID(IFERROR(TRIM(INDEX($A570:$P570,MATCH(Settings!$B$8,$A$1:$P$1,0))&amp;""),""),12,2)),VALUE(MID(IFERROR(TRIM(INDEX($A570:$P570,MATCH(Settings!$B$8,$A$1:$P$1,0))&amp;""),""),15,2)),VALUE(MID(IFERROR(TRIM(INDEX($A570:$P570,MATCH(Settings!$B$8,$A$1:$P$1,0))&amp;""),""),18,2)))),"")),""))</f>
        <v/>
      </c>
      <c r="V570" s="22">
        <f>IF(ISNUMBER($U570),DATE(YEAR($U570),MONTH($U570),1),"")</f>
        <v/>
      </c>
      <c r="W570" s="23">
        <f>IF(IFERROR(TRIM(INDEX($A570:$P570,MATCH(Settings!$B$10,$A$1:$P$1,0))&amp;""),"")&lt;&gt;"",IFERROR(TRIM(INDEX($A570:$P570,MATCH(Settings!$B$10,$A$1:$P$1,0))&amp;""),""),IFERROR(TRIM(INDEX($A570:$P570,MATCH(Settings!$B$11,$A$1:$P$1,0))&amp;""),""))</f>
        <v/>
      </c>
      <c r="X570" s="23">
        <f>IFERROR(TRIM(INDEX($A570:$P570,MATCH(Settings!$B$11,$A$1:$P$1,0))&amp;""),"")</f>
        <v/>
      </c>
      <c r="Y570" s="23">
        <f>IFERROR(TRIM(INDEX($A570:$P570,MATCH(Settings!$B$12,$A$1:$P$1,0))&amp;""),"")</f>
        <v/>
      </c>
      <c r="Z570" s="23">
        <f>IFERROR(TRIM(INDEX($A570:$P570,MATCH(Settings!$B$15,$A$1:$P$1,0))&amp;""),"")</f>
        <v/>
      </c>
      <c r="AA570" s="24">
        <f>IFERROR(IF(TRIM(INDEX($A570:$P570,MATCH(Settings!$B$13,$A$1:$P$1,0))&amp;"")="","",VALUE(TRIM(INDEX($A570:$P570,MATCH(Settings!$B$13,$A$1:$P$1,0))&amp;""))),"")</f>
        <v/>
      </c>
      <c r="AB570" s="24">
        <f>IF(NOT(ISNUMBER($AA570)),"",IF(TRIM($R570&amp;"")="Yes",$AA570,0))</f>
        <v/>
      </c>
      <c r="AC570" s="25">
        <f>IF(OR(NOT(ISNUMBER($AB570)),NOT(ISNUMBER(Settings!$D$2))),"",$AB570*Settings!$D$2)</f>
        <v/>
      </c>
      <c r="AD570" s="23">
        <f>IF(AND($AE570="",IFERROR(TRIM(INDEX($A570:$P570,MATCH(Settings!$B$13,$A$1:$P$1,0))&amp;""),"")=""),"",IF((IF($AE570="","; no name or email","")&amp;IF(IFERROR(TRIM(INDEX($A570:$P570,MATCH(Settings!$B$13,$A$1:$P$1,0))&amp;""),"")="","; no hours",IF(NOT(ISNUMBER($AA570)),"; hours not a number",IF($AA570&lt;=0,"; hours zero or less",IF(AND(ISNUMBER(Settings!$D$3),$AA570&gt;Settings!$D$3),"; over "&amp;Settings!$D$3&amp;" hours",""))))&amp;IF(NOT(ISNUMBER($U570)),"; no date",IF($U570&gt;TODAY(),"; date in the future",""))&amp;IF(AND($AE570&lt;&gt;"",ISNUMBER($U570)),IF(COUNTIFS($AE$2:$AE$1001,$AE570,$U$2:$U$1001,$U570,$Y$2:$Y$1001,$Y570)&gt;1,"; possible duplicate",""),""))="","OK",MID(IF($AE570="","; no name or email","")&amp;IF(IFERROR(TRIM(INDEX($A570:$P570,MATCH(Settings!$B$13,$A$1:$P$1,0))&amp;""),"")="","; no hours",IF(NOT(ISNUMBER($AA570)),"; hours not a number",IF($AA570&lt;=0,"; hours zero or less",IF(AND(ISNUMBER(Settings!$D$3),$AA570&gt;Settings!$D$3),"; over "&amp;Settings!$D$3&amp;" hours",""))))&amp;IF(NOT(ISNUMBER($U570)),"; no date",IF($U570&gt;TODAY(),"; date in the future",""))&amp;IF(AND($AE570&lt;&gt;"",ISNUMBER($U570)),IF(COUNTIFS($AE$2:$AE$1001,$AE570,$U$2:$U$1001,$U570,$Y$2:$Y$1001,$Y570)&gt;1,"; possible duplicate",""),""),3,300)))</f>
        <v/>
      </c>
      <c r="AE570" s="26">
        <f>IF(IFERROR(TRIM(INDEX($A570:$P570,MATCH(Settings!$B$11,$A$1:$P$1,0))&amp;""),"")&lt;&gt;"",LOWER(IFERROR(TRIM(INDEX($A570:$P570,MATCH(Settings!$B$11,$A$1:$P$1,0))&amp;""),"")),LOWER(IFERROR(TRIM(INDEX($A570:$P570,MATCH(Settings!$B$10,$A$1:$P$1,0))&amp;""),"")))</f>
        <v/>
      </c>
      <c r="AF570" s="26">
        <f>IF($AE570="","",IF(COUNTIF($AE$2:$AE570,$AE570)=1,MAX($AF$1:$AF569)+1,""))</f>
        <v/>
      </c>
      <c r="AG570" s="26">
        <f>IF(OR($AE570="",NOT(ISNUMBER($V570))),"",IF(COUNTIFS($AE$2:$AE570,$AE570,$V$2:$V570,$V570)=1,1,0))</f>
        <v/>
      </c>
      <c r="AH570" s="26">
        <f>IF(ISNUMBER($U570),$U570,0)</f>
        <v/>
      </c>
    </row>
    <row r="571">
      <c r="R571" s="27" t="n"/>
      <c r="S571" s="27" t="n"/>
      <c r="U571" s="21">
        <f>IF(ISNUMBER(IFERROR(IF(TRIM(INDEX($A571:$P571,MATCH(Settings!$B$9,$A$1:$P$1,0))&amp;"")="","",IF(ISNUMBER(INDEX($A571:$P571,MATCH(Settings!$B$9,$A$1:$P$1,0))),INT(INDEX($A571:$P571,MATCH(Settings!$B$9,$A$1:$P$1,0))),DATE(VALUE(LEFT(INDEX($A571:$P571,MATCH(Settings!$B$9,$A$1:$P$1,0)),4)),VALUE(MID(INDEX($A571:$P571,MATCH(Settings!$B$9,$A$1:$P$1,0)),6,2)),VALUE(MID(INDEX($A571:$P571,MATCH(Settings!$B$9,$A$1:$P$1,0)),9,2))))),"")),IFERROR(IF(TRIM(INDEX($A571:$P571,MATCH(Settings!$B$9,$A$1:$P$1,0))&amp;"")="","",IF(ISNUMBER(INDEX($A571:$P571,MATCH(Settings!$B$9,$A$1:$P$1,0))),INT(INDEX($A571:$P571,MATCH(Settings!$B$9,$A$1:$P$1,0))),DATE(VALUE(LEFT(INDEX($A571:$P571,MATCH(Settings!$B$9,$A$1:$P$1,0)),4)),VALUE(MID(INDEX($A571:$P571,MATCH(Settings!$B$9,$A$1:$P$1,0)),6,2)),VALUE(MID(INDEX($A571:$P571,MATCH(Settings!$B$9,$A$1:$P$1,0)),9,2))))),""),IFERROR(INT(IFERROR(IF(ISNUMBER(INDEX($A571:$P571,MATCH(Settings!$B$8,$A$1:$P$1,0))),INDEX($A571:$P571,MATCH(Settings!$B$8,$A$1:$P$1,0)),DATE(VALUE(LEFT(IFERROR(TRIM(INDEX($A571:$P571,MATCH(Settings!$B$8,$A$1:$P$1,0))&amp;""),""),4)),VALUE(MID(IFERROR(TRIM(INDEX($A571:$P571,MATCH(Settings!$B$8,$A$1:$P$1,0))&amp;""),""),6,2)),VALUE(MID(IFERROR(TRIM(INDEX($A571:$P571,MATCH(Settings!$B$8,$A$1:$P$1,0))&amp;""),""),9,2)))+TIME(VALUE(MID(IFERROR(TRIM(INDEX($A571:$P571,MATCH(Settings!$B$8,$A$1:$P$1,0))&amp;""),""),12,2)),VALUE(MID(IFERROR(TRIM(INDEX($A571:$P571,MATCH(Settings!$B$8,$A$1:$P$1,0))&amp;""),""),15,2)),VALUE(MID(IFERROR(TRIM(INDEX($A571:$P571,MATCH(Settings!$B$8,$A$1:$P$1,0))&amp;""),""),18,2)))),"")),""))</f>
        <v/>
      </c>
      <c r="V571" s="22">
        <f>IF(ISNUMBER($U571),DATE(YEAR($U571),MONTH($U571),1),"")</f>
        <v/>
      </c>
      <c r="W571" s="23">
        <f>IF(IFERROR(TRIM(INDEX($A571:$P571,MATCH(Settings!$B$10,$A$1:$P$1,0))&amp;""),"")&lt;&gt;"",IFERROR(TRIM(INDEX($A571:$P571,MATCH(Settings!$B$10,$A$1:$P$1,0))&amp;""),""),IFERROR(TRIM(INDEX($A571:$P571,MATCH(Settings!$B$11,$A$1:$P$1,0))&amp;""),""))</f>
        <v/>
      </c>
      <c r="X571" s="23">
        <f>IFERROR(TRIM(INDEX($A571:$P571,MATCH(Settings!$B$11,$A$1:$P$1,0))&amp;""),"")</f>
        <v/>
      </c>
      <c r="Y571" s="23">
        <f>IFERROR(TRIM(INDEX($A571:$P571,MATCH(Settings!$B$12,$A$1:$P$1,0))&amp;""),"")</f>
        <v/>
      </c>
      <c r="Z571" s="23">
        <f>IFERROR(TRIM(INDEX($A571:$P571,MATCH(Settings!$B$15,$A$1:$P$1,0))&amp;""),"")</f>
        <v/>
      </c>
      <c r="AA571" s="24">
        <f>IFERROR(IF(TRIM(INDEX($A571:$P571,MATCH(Settings!$B$13,$A$1:$P$1,0))&amp;"")="","",VALUE(TRIM(INDEX($A571:$P571,MATCH(Settings!$B$13,$A$1:$P$1,0))&amp;""))),"")</f>
        <v/>
      </c>
      <c r="AB571" s="24">
        <f>IF(NOT(ISNUMBER($AA571)),"",IF(TRIM($R571&amp;"")="Yes",$AA571,0))</f>
        <v/>
      </c>
      <c r="AC571" s="25">
        <f>IF(OR(NOT(ISNUMBER($AB571)),NOT(ISNUMBER(Settings!$D$2))),"",$AB571*Settings!$D$2)</f>
        <v/>
      </c>
      <c r="AD571" s="23">
        <f>IF(AND($AE571="",IFERROR(TRIM(INDEX($A571:$P571,MATCH(Settings!$B$13,$A$1:$P$1,0))&amp;""),"")=""),"",IF((IF($AE571="","; no name or email","")&amp;IF(IFERROR(TRIM(INDEX($A571:$P571,MATCH(Settings!$B$13,$A$1:$P$1,0))&amp;""),"")="","; no hours",IF(NOT(ISNUMBER($AA571)),"; hours not a number",IF($AA571&lt;=0,"; hours zero or less",IF(AND(ISNUMBER(Settings!$D$3),$AA571&gt;Settings!$D$3),"; over "&amp;Settings!$D$3&amp;" hours",""))))&amp;IF(NOT(ISNUMBER($U571)),"; no date",IF($U571&gt;TODAY(),"; date in the future",""))&amp;IF(AND($AE571&lt;&gt;"",ISNUMBER($U571)),IF(COUNTIFS($AE$2:$AE$1001,$AE571,$U$2:$U$1001,$U571,$Y$2:$Y$1001,$Y571)&gt;1,"; possible duplicate",""),""))="","OK",MID(IF($AE571="","; no name or email","")&amp;IF(IFERROR(TRIM(INDEX($A571:$P571,MATCH(Settings!$B$13,$A$1:$P$1,0))&amp;""),"")="","; no hours",IF(NOT(ISNUMBER($AA571)),"; hours not a number",IF($AA571&lt;=0,"; hours zero or less",IF(AND(ISNUMBER(Settings!$D$3),$AA571&gt;Settings!$D$3),"; over "&amp;Settings!$D$3&amp;" hours",""))))&amp;IF(NOT(ISNUMBER($U571)),"; no date",IF($U571&gt;TODAY(),"; date in the future",""))&amp;IF(AND($AE571&lt;&gt;"",ISNUMBER($U571)),IF(COUNTIFS($AE$2:$AE$1001,$AE571,$U$2:$U$1001,$U571,$Y$2:$Y$1001,$Y571)&gt;1,"; possible duplicate",""),""),3,300)))</f>
        <v/>
      </c>
      <c r="AE571" s="26">
        <f>IF(IFERROR(TRIM(INDEX($A571:$P571,MATCH(Settings!$B$11,$A$1:$P$1,0))&amp;""),"")&lt;&gt;"",LOWER(IFERROR(TRIM(INDEX($A571:$P571,MATCH(Settings!$B$11,$A$1:$P$1,0))&amp;""),"")),LOWER(IFERROR(TRIM(INDEX($A571:$P571,MATCH(Settings!$B$10,$A$1:$P$1,0))&amp;""),"")))</f>
        <v/>
      </c>
      <c r="AF571" s="26">
        <f>IF($AE571="","",IF(COUNTIF($AE$2:$AE571,$AE571)=1,MAX($AF$1:$AF570)+1,""))</f>
        <v/>
      </c>
      <c r="AG571" s="26">
        <f>IF(OR($AE571="",NOT(ISNUMBER($V571))),"",IF(COUNTIFS($AE$2:$AE571,$AE571,$V$2:$V571,$V571)=1,1,0))</f>
        <v/>
      </c>
      <c r="AH571" s="26">
        <f>IF(ISNUMBER($U571),$U571,0)</f>
        <v/>
      </c>
    </row>
    <row r="572">
      <c r="R572" s="27" t="n"/>
      <c r="S572" s="27" t="n"/>
      <c r="U572" s="21">
        <f>IF(ISNUMBER(IFERROR(IF(TRIM(INDEX($A572:$P572,MATCH(Settings!$B$9,$A$1:$P$1,0))&amp;"")="","",IF(ISNUMBER(INDEX($A572:$P572,MATCH(Settings!$B$9,$A$1:$P$1,0))),INT(INDEX($A572:$P572,MATCH(Settings!$B$9,$A$1:$P$1,0))),DATE(VALUE(LEFT(INDEX($A572:$P572,MATCH(Settings!$B$9,$A$1:$P$1,0)),4)),VALUE(MID(INDEX($A572:$P572,MATCH(Settings!$B$9,$A$1:$P$1,0)),6,2)),VALUE(MID(INDEX($A572:$P572,MATCH(Settings!$B$9,$A$1:$P$1,0)),9,2))))),"")),IFERROR(IF(TRIM(INDEX($A572:$P572,MATCH(Settings!$B$9,$A$1:$P$1,0))&amp;"")="","",IF(ISNUMBER(INDEX($A572:$P572,MATCH(Settings!$B$9,$A$1:$P$1,0))),INT(INDEX($A572:$P572,MATCH(Settings!$B$9,$A$1:$P$1,0))),DATE(VALUE(LEFT(INDEX($A572:$P572,MATCH(Settings!$B$9,$A$1:$P$1,0)),4)),VALUE(MID(INDEX($A572:$P572,MATCH(Settings!$B$9,$A$1:$P$1,0)),6,2)),VALUE(MID(INDEX($A572:$P572,MATCH(Settings!$B$9,$A$1:$P$1,0)),9,2))))),""),IFERROR(INT(IFERROR(IF(ISNUMBER(INDEX($A572:$P572,MATCH(Settings!$B$8,$A$1:$P$1,0))),INDEX($A572:$P572,MATCH(Settings!$B$8,$A$1:$P$1,0)),DATE(VALUE(LEFT(IFERROR(TRIM(INDEX($A572:$P572,MATCH(Settings!$B$8,$A$1:$P$1,0))&amp;""),""),4)),VALUE(MID(IFERROR(TRIM(INDEX($A572:$P572,MATCH(Settings!$B$8,$A$1:$P$1,0))&amp;""),""),6,2)),VALUE(MID(IFERROR(TRIM(INDEX($A572:$P572,MATCH(Settings!$B$8,$A$1:$P$1,0))&amp;""),""),9,2)))+TIME(VALUE(MID(IFERROR(TRIM(INDEX($A572:$P572,MATCH(Settings!$B$8,$A$1:$P$1,0))&amp;""),""),12,2)),VALUE(MID(IFERROR(TRIM(INDEX($A572:$P572,MATCH(Settings!$B$8,$A$1:$P$1,0))&amp;""),""),15,2)),VALUE(MID(IFERROR(TRIM(INDEX($A572:$P572,MATCH(Settings!$B$8,$A$1:$P$1,0))&amp;""),""),18,2)))),"")),""))</f>
        <v/>
      </c>
      <c r="V572" s="22">
        <f>IF(ISNUMBER($U572),DATE(YEAR($U572),MONTH($U572),1),"")</f>
        <v/>
      </c>
      <c r="W572" s="23">
        <f>IF(IFERROR(TRIM(INDEX($A572:$P572,MATCH(Settings!$B$10,$A$1:$P$1,0))&amp;""),"")&lt;&gt;"",IFERROR(TRIM(INDEX($A572:$P572,MATCH(Settings!$B$10,$A$1:$P$1,0))&amp;""),""),IFERROR(TRIM(INDEX($A572:$P572,MATCH(Settings!$B$11,$A$1:$P$1,0))&amp;""),""))</f>
        <v/>
      </c>
      <c r="X572" s="23">
        <f>IFERROR(TRIM(INDEX($A572:$P572,MATCH(Settings!$B$11,$A$1:$P$1,0))&amp;""),"")</f>
        <v/>
      </c>
      <c r="Y572" s="23">
        <f>IFERROR(TRIM(INDEX($A572:$P572,MATCH(Settings!$B$12,$A$1:$P$1,0))&amp;""),"")</f>
        <v/>
      </c>
      <c r="Z572" s="23">
        <f>IFERROR(TRIM(INDEX($A572:$P572,MATCH(Settings!$B$15,$A$1:$P$1,0))&amp;""),"")</f>
        <v/>
      </c>
      <c r="AA572" s="24">
        <f>IFERROR(IF(TRIM(INDEX($A572:$P572,MATCH(Settings!$B$13,$A$1:$P$1,0))&amp;"")="","",VALUE(TRIM(INDEX($A572:$P572,MATCH(Settings!$B$13,$A$1:$P$1,0))&amp;""))),"")</f>
        <v/>
      </c>
      <c r="AB572" s="24">
        <f>IF(NOT(ISNUMBER($AA572)),"",IF(TRIM($R572&amp;"")="Yes",$AA572,0))</f>
        <v/>
      </c>
      <c r="AC572" s="25">
        <f>IF(OR(NOT(ISNUMBER($AB572)),NOT(ISNUMBER(Settings!$D$2))),"",$AB572*Settings!$D$2)</f>
        <v/>
      </c>
      <c r="AD572" s="23">
        <f>IF(AND($AE572="",IFERROR(TRIM(INDEX($A572:$P572,MATCH(Settings!$B$13,$A$1:$P$1,0))&amp;""),"")=""),"",IF((IF($AE572="","; no name or email","")&amp;IF(IFERROR(TRIM(INDEX($A572:$P572,MATCH(Settings!$B$13,$A$1:$P$1,0))&amp;""),"")="","; no hours",IF(NOT(ISNUMBER($AA572)),"; hours not a number",IF($AA572&lt;=0,"; hours zero or less",IF(AND(ISNUMBER(Settings!$D$3),$AA572&gt;Settings!$D$3),"; over "&amp;Settings!$D$3&amp;" hours",""))))&amp;IF(NOT(ISNUMBER($U572)),"; no date",IF($U572&gt;TODAY(),"; date in the future",""))&amp;IF(AND($AE572&lt;&gt;"",ISNUMBER($U572)),IF(COUNTIFS($AE$2:$AE$1001,$AE572,$U$2:$U$1001,$U572,$Y$2:$Y$1001,$Y572)&gt;1,"; possible duplicate",""),""))="","OK",MID(IF($AE572="","; no name or email","")&amp;IF(IFERROR(TRIM(INDEX($A572:$P572,MATCH(Settings!$B$13,$A$1:$P$1,0))&amp;""),"")="","; no hours",IF(NOT(ISNUMBER($AA572)),"; hours not a number",IF($AA572&lt;=0,"; hours zero or less",IF(AND(ISNUMBER(Settings!$D$3),$AA572&gt;Settings!$D$3),"; over "&amp;Settings!$D$3&amp;" hours",""))))&amp;IF(NOT(ISNUMBER($U572)),"; no date",IF($U572&gt;TODAY(),"; date in the future",""))&amp;IF(AND($AE572&lt;&gt;"",ISNUMBER($U572)),IF(COUNTIFS($AE$2:$AE$1001,$AE572,$U$2:$U$1001,$U572,$Y$2:$Y$1001,$Y572)&gt;1,"; possible duplicate",""),""),3,300)))</f>
        <v/>
      </c>
      <c r="AE572" s="26">
        <f>IF(IFERROR(TRIM(INDEX($A572:$P572,MATCH(Settings!$B$11,$A$1:$P$1,0))&amp;""),"")&lt;&gt;"",LOWER(IFERROR(TRIM(INDEX($A572:$P572,MATCH(Settings!$B$11,$A$1:$P$1,0))&amp;""),"")),LOWER(IFERROR(TRIM(INDEX($A572:$P572,MATCH(Settings!$B$10,$A$1:$P$1,0))&amp;""),"")))</f>
        <v/>
      </c>
      <c r="AF572" s="26">
        <f>IF($AE572="","",IF(COUNTIF($AE$2:$AE572,$AE572)=1,MAX($AF$1:$AF571)+1,""))</f>
        <v/>
      </c>
      <c r="AG572" s="26">
        <f>IF(OR($AE572="",NOT(ISNUMBER($V572))),"",IF(COUNTIFS($AE$2:$AE572,$AE572,$V$2:$V572,$V572)=1,1,0))</f>
        <v/>
      </c>
      <c r="AH572" s="26">
        <f>IF(ISNUMBER($U572),$U572,0)</f>
        <v/>
      </c>
    </row>
    <row r="573">
      <c r="R573" s="27" t="n"/>
      <c r="S573" s="27" t="n"/>
      <c r="U573" s="21">
        <f>IF(ISNUMBER(IFERROR(IF(TRIM(INDEX($A573:$P573,MATCH(Settings!$B$9,$A$1:$P$1,0))&amp;"")="","",IF(ISNUMBER(INDEX($A573:$P573,MATCH(Settings!$B$9,$A$1:$P$1,0))),INT(INDEX($A573:$P573,MATCH(Settings!$B$9,$A$1:$P$1,0))),DATE(VALUE(LEFT(INDEX($A573:$P573,MATCH(Settings!$B$9,$A$1:$P$1,0)),4)),VALUE(MID(INDEX($A573:$P573,MATCH(Settings!$B$9,$A$1:$P$1,0)),6,2)),VALUE(MID(INDEX($A573:$P573,MATCH(Settings!$B$9,$A$1:$P$1,0)),9,2))))),"")),IFERROR(IF(TRIM(INDEX($A573:$P573,MATCH(Settings!$B$9,$A$1:$P$1,0))&amp;"")="","",IF(ISNUMBER(INDEX($A573:$P573,MATCH(Settings!$B$9,$A$1:$P$1,0))),INT(INDEX($A573:$P573,MATCH(Settings!$B$9,$A$1:$P$1,0))),DATE(VALUE(LEFT(INDEX($A573:$P573,MATCH(Settings!$B$9,$A$1:$P$1,0)),4)),VALUE(MID(INDEX($A573:$P573,MATCH(Settings!$B$9,$A$1:$P$1,0)),6,2)),VALUE(MID(INDEX($A573:$P573,MATCH(Settings!$B$9,$A$1:$P$1,0)),9,2))))),""),IFERROR(INT(IFERROR(IF(ISNUMBER(INDEX($A573:$P573,MATCH(Settings!$B$8,$A$1:$P$1,0))),INDEX($A573:$P573,MATCH(Settings!$B$8,$A$1:$P$1,0)),DATE(VALUE(LEFT(IFERROR(TRIM(INDEX($A573:$P573,MATCH(Settings!$B$8,$A$1:$P$1,0))&amp;""),""),4)),VALUE(MID(IFERROR(TRIM(INDEX($A573:$P573,MATCH(Settings!$B$8,$A$1:$P$1,0))&amp;""),""),6,2)),VALUE(MID(IFERROR(TRIM(INDEX($A573:$P573,MATCH(Settings!$B$8,$A$1:$P$1,0))&amp;""),""),9,2)))+TIME(VALUE(MID(IFERROR(TRIM(INDEX($A573:$P573,MATCH(Settings!$B$8,$A$1:$P$1,0))&amp;""),""),12,2)),VALUE(MID(IFERROR(TRIM(INDEX($A573:$P573,MATCH(Settings!$B$8,$A$1:$P$1,0))&amp;""),""),15,2)),VALUE(MID(IFERROR(TRIM(INDEX($A573:$P573,MATCH(Settings!$B$8,$A$1:$P$1,0))&amp;""),""),18,2)))),"")),""))</f>
        <v/>
      </c>
      <c r="V573" s="22">
        <f>IF(ISNUMBER($U573),DATE(YEAR($U573),MONTH($U573),1),"")</f>
        <v/>
      </c>
      <c r="W573" s="23">
        <f>IF(IFERROR(TRIM(INDEX($A573:$P573,MATCH(Settings!$B$10,$A$1:$P$1,0))&amp;""),"")&lt;&gt;"",IFERROR(TRIM(INDEX($A573:$P573,MATCH(Settings!$B$10,$A$1:$P$1,0))&amp;""),""),IFERROR(TRIM(INDEX($A573:$P573,MATCH(Settings!$B$11,$A$1:$P$1,0))&amp;""),""))</f>
        <v/>
      </c>
      <c r="X573" s="23">
        <f>IFERROR(TRIM(INDEX($A573:$P573,MATCH(Settings!$B$11,$A$1:$P$1,0))&amp;""),"")</f>
        <v/>
      </c>
      <c r="Y573" s="23">
        <f>IFERROR(TRIM(INDEX($A573:$P573,MATCH(Settings!$B$12,$A$1:$P$1,0))&amp;""),"")</f>
        <v/>
      </c>
      <c r="Z573" s="23">
        <f>IFERROR(TRIM(INDEX($A573:$P573,MATCH(Settings!$B$15,$A$1:$P$1,0))&amp;""),"")</f>
        <v/>
      </c>
      <c r="AA573" s="24">
        <f>IFERROR(IF(TRIM(INDEX($A573:$P573,MATCH(Settings!$B$13,$A$1:$P$1,0))&amp;"")="","",VALUE(TRIM(INDEX($A573:$P573,MATCH(Settings!$B$13,$A$1:$P$1,0))&amp;""))),"")</f>
        <v/>
      </c>
      <c r="AB573" s="24">
        <f>IF(NOT(ISNUMBER($AA573)),"",IF(TRIM($R573&amp;"")="Yes",$AA573,0))</f>
        <v/>
      </c>
      <c r="AC573" s="25">
        <f>IF(OR(NOT(ISNUMBER($AB573)),NOT(ISNUMBER(Settings!$D$2))),"",$AB573*Settings!$D$2)</f>
        <v/>
      </c>
      <c r="AD573" s="23">
        <f>IF(AND($AE573="",IFERROR(TRIM(INDEX($A573:$P573,MATCH(Settings!$B$13,$A$1:$P$1,0))&amp;""),"")=""),"",IF((IF($AE573="","; no name or email","")&amp;IF(IFERROR(TRIM(INDEX($A573:$P573,MATCH(Settings!$B$13,$A$1:$P$1,0))&amp;""),"")="","; no hours",IF(NOT(ISNUMBER($AA573)),"; hours not a number",IF($AA573&lt;=0,"; hours zero or less",IF(AND(ISNUMBER(Settings!$D$3),$AA573&gt;Settings!$D$3),"; over "&amp;Settings!$D$3&amp;" hours",""))))&amp;IF(NOT(ISNUMBER($U573)),"; no date",IF($U573&gt;TODAY(),"; date in the future",""))&amp;IF(AND($AE573&lt;&gt;"",ISNUMBER($U573)),IF(COUNTIFS($AE$2:$AE$1001,$AE573,$U$2:$U$1001,$U573,$Y$2:$Y$1001,$Y573)&gt;1,"; possible duplicate",""),""))="","OK",MID(IF($AE573="","; no name or email","")&amp;IF(IFERROR(TRIM(INDEX($A573:$P573,MATCH(Settings!$B$13,$A$1:$P$1,0))&amp;""),"")="","; no hours",IF(NOT(ISNUMBER($AA573)),"; hours not a number",IF($AA573&lt;=0,"; hours zero or less",IF(AND(ISNUMBER(Settings!$D$3),$AA573&gt;Settings!$D$3),"; over "&amp;Settings!$D$3&amp;" hours",""))))&amp;IF(NOT(ISNUMBER($U573)),"; no date",IF($U573&gt;TODAY(),"; date in the future",""))&amp;IF(AND($AE573&lt;&gt;"",ISNUMBER($U573)),IF(COUNTIFS($AE$2:$AE$1001,$AE573,$U$2:$U$1001,$U573,$Y$2:$Y$1001,$Y573)&gt;1,"; possible duplicate",""),""),3,300)))</f>
        <v/>
      </c>
      <c r="AE573" s="26">
        <f>IF(IFERROR(TRIM(INDEX($A573:$P573,MATCH(Settings!$B$11,$A$1:$P$1,0))&amp;""),"")&lt;&gt;"",LOWER(IFERROR(TRIM(INDEX($A573:$P573,MATCH(Settings!$B$11,$A$1:$P$1,0))&amp;""),"")),LOWER(IFERROR(TRIM(INDEX($A573:$P573,MATCH(Settings!$B$10,$A$1:$P$1,0))&amp;""),"")))</f>
        <v/>
      </c>
      <c r="AF573" s="26">
        <f>IF($AE573="","",IF(COUNTIF($AE$2:$AE573,$AE573)=1,MAX($AF$1:$AF572)+1,""))</f>
        <v/>
      </c>
      <c r="AG573" s="26">
        <f>IF(OR($AE573="",NOT(ISNUMBER($V573))),"",IF(COUNTIFS($AE$2:$AE573,$AE573,$V$2:$V573,$V573)=1,1,0))</f>
        <v/>
      </c>
      <c r="AH573" s="26">
        <f>IF(ISNUMBER($U573),$U573,0)</f>
        <v/>
      </c>
    </row>
    <row r="574">
      <c r="R574" s="27" t="n"/>
      <c r="S574" s="27" t="n"/>
      <c r="U574" s="21">
        <f>IF(ISNUMBER(IFERROR(IF(TRIM(INDEX($A574:$P574,MATCH(Settings!$B$9,$A$1:$P$1,0))&amp;"")="","",IF(ISNUMBER(INDEX($A574:$P574,MATCH(Settings!$B$9,$A$1:$P$1,0))),INT(INDEX($A574:$P574,MATCH(Settings!$B$9,$A$1:$P$1,0))),DATE(VALUE(LEFT(INDEX($A574:$P574,MATCH(Settings!$B$9,$A$1:$P$1,0)),4)),VALUE(MID(INDEX($A574:$P574,MATCH(Settings!$B$9,$A$1:$P$1,0)),6,2)),VALUE(MID(INDEX($A574:$P574,MATCH(Settings!$B$9,$A$1:$P$1,0)),9,2))))),"")),IFERROR(IF(TRIM(INDEX($A574:$P574,MATCH(Settings!$B$9,$A$1:$P$1,0))&amp;"")="","",IF(ISNUMBER(INDEX($A574:$P574,MATCH(Settings!$B$9,$A$1:$P$1,0))),INT(INDEX($A574:$P574,MATCH(Settings!$B$9,$A$1:$P$1,0))),DATE(VALUE(LEFT(INDEX($A574:$P574,MATCH(Settings!$B$9,$A$1:$P$1,0)),4)),VALUE(MID(INDEX($A574:$P574,MATCH(Settings!$B$9,$A$1:$P$1,0)),6,2)),VALUE(MID(INDEX($A574:$P574,MATCH(Settings!$B$9,$A$1:$P$1,0)),9,2))))),""),IFERROR(INT(IFERROR(IF(ISNUMBER(INDEX($A574:$P574,MATCH(Settings!$B$8,$A$1:$P$1,0))),INDEX($A574:$P574,MATCH(Settings!$B$8,$A$1:$P$1,0)),DATE(VALUE(LEFT(IFERROR(TRIM(INDEX($A574:$P574,MATCH(Settings!$B$8,$A$1:$P$1,0))&amp;""),""),4)),VALUE(MID(IFERROR(TRIM(INDEX($A574:$P574,MATCH(Settings!$B$8,$A$1:$P$1,0))&amp;""),""),6,2)),VALUE(MID(IFERROR(TRIM(INDEX($A574:$P574,MATCH(Settings!$B$8,$A$1:$P$1,0))&amp;""),""),9,2)))+TIME(VALUE(MID(IFERROR(TRIM(INDEX($A574:$P574,MATCH(Settings!$B$8,$A$1:$P$1,0))&amp;""),""),12,2)),VALUE(MID(IFERROR(TRIM(INDEX($A574:$P574,MATCH(Settings!$B$8,$A$1:$P$1,0))&amp;""),""),15,2)),VALUE(MID(IFERROR(TRIM(INDEX($A574:$P574,MATCH(Settings!$B$8,$A$1:$P$1,0))&amp;""),""),18,2)))),"")),""))</f>
        <v/>
      </c>
      <c r="V574" s="22">
        <f>IF(ISNUMBER($U574),DATE(YEAR($U574),MONTH($U574),1),"")</f>
        <v/>
      </c>
      <c r="W574" s="23">
        <f>IF(IFERROR(TRIM(INDEX($A574:$P574,MATCH(Settings!$B$10,$A$1:$P$1,0))&amp;""),"")&lt;&gt;"",IFERROR(TRIM(INDEX($A574:$P574,MATCH(Settings!$B$10,$A$1:$P$1,0))&amp;""),""),IFERROR(TRIM(INDEX($A574:$P574,MATCH(Settings!$B$11,$A$1:$P$1,0))&amp;""),""))</f>
        <v/>
      </c>
      <c r="X574" s="23">
        <f>IFERROR(TRIM(INDEX($A574:$P574,MATCH(Settings!$B$11,$A$1:$P$1,0))&amp;""),"")</f>
        <v/>
      </c>
      <c r="Y574" s="23">
        <f>IFERROR(TRIM(INDEX($A574:$P574,MATCH(Settings!$B$12,$A$1:$P$1,0))&amp;""),"")</f>
        <v/>
      </c>
      <c r="Z574" s="23">
        <f>IFERROR(TRIM(INDEX($A574:$P574,MATCH(Settings!$B$15,$A$1:$P$1,0))&amp;""),"")</f>
        <v/>
      </c>
      <c r="AA574" s="24">
        <f>IFERROR(IF(TRIM(INDEX($A574:$P574,MATCH(Settings!$B$13,$A$1:$P$1,0))&amp;"")="","",VALUE(TRIM(INDEX($A574:$P574,MATCH(Settings!$B$13,$A$1:$P$1,0))&amp;""))),"")</f>
        <v/>
      </c>
      <c r="AB574" s="24">
        <f>IF(NOT(ISNUMBER($AA574)),"",IF(TRIM($R574&amp;"")="Yes",$AA574,0))</f>
        <v/>
      </c>
      <c r="AC574" s="25">
        <f>IF(OR(NOT(ISNUMBER($AB574)),NOT(ISNUMBER(Settings!$D$2))),"",$AB574*Settings!$D$2)</f>
        <v/>
      </c>
      <c r="AD574" s="23">
        <f>IF(AND($AE574="",IFERROR(TRIM(INDEX($A574:$P574,MATCH(Settings!$B$13,$A$1:$P$1,0))&amp;""),"")=""),"",IF((IF($AE574="","; no name or email","")&amp;IF(IFERROR(TRIM(INDEX($A574:$P574,MATCH(Settings!$B$13,$A$1:$P$1,0))&amp;""),"")="","; no hours",IF(NOT(ISNUMBER($AA574)),"; hours not a number",IF($AA574&lt;=0,"; hours zero or less",IF(AND(ISNUMBER(Settings!$D$3),$AA574&gt;Settings!$D$3),"; over "&amp;Settings!$D$3&amp;" hours",""))))&amp;IF(NOT(ISNUMBER($U574)),"; no date",IF($U574&gt;TODAY(),"; date in the future",""))&amp;IF(AND($AE574&lt;&gt;"",ISNUMBER($U574)),IF(COUNTIFS($AE$2:$AE$1001,$AE574,$U$2:$U$1001,$U574,$Y$2:$Y$1001,$Y574)&gt;1,"; possible duplicate",""),""))="","OK",MID(IF($AE574="","; no name or email","")&amp;IF(IFERROR(TRIM(INDEX($A574:$P574,MATCH(Settings!$B$13,$A$1:$P$1,0))&amp;""),"")="","; no hours",IF(NOT(ISNUMBER($AA574)),"; hours not a number",IF($AA574&lt;=0,"; hours zero or less",IF(AND(ISNUMBER(Settings!$D$3),$AA574&gt;Settings!$D$3),"; over "&amp;Settings!$D$3&amp;" hours",""))))&amp;IF(NOT(ISNUMBER($U574)),"; no date",IF($U574&gt;TODAY(),"; date in the future",""))&amp;IF(AND($AE574&lt;&gt;"",ISNUMBER($U574)),IF(COUNTIFS($AE$2:$AE$1001,$AE574,$U$2:$U$1001,$U574,$Y$2:$Y$1001,$Y574)&gt;1,"; possible duplicate",""),""),3,300)))</f>
        <v/>
      </c>
      <c r="AE574" s="26">
        <f>IF(IFERROR(TRIM(INDEX($A574:$P574,MATCH(Settings!$B$11,$A$1:$P$1,0))&amp;""),"")&lt;&gt;"",LOWER(IFERROR(TRIM(INDEX($A574:$P574,MATCH(Settings!$B$11,$A$1:$P$1,0))&amp;""),"")),LOWER(IFERROR(TRIM(INDEX($A574:$P574,MATCH(Settings!$B$10,$A$1:$P$1,0))&amp;""),"")))</f>
        <v/>
      </c>
      <c r="AF574" s="26">
        <f>IF($AE574="","",IF(COUNTIF($AE$2:$AE574,$AE574)=1,MAX($AF$1:$AF573)+1,""))</f>
        <v/>
      </c>
      <c r="AG574" s="26">
        <f>IF(OR($AE574="",NOT(ISNUMBER($V574))),"",IF(COUNTIFS($AE$2:$AE574,$AE574,$V$2:$V574,$V574)=1,1,0))</f>
        <v/>
      </c>
      <c r="AH574" s="26">
        <f>IF(ISNUMBER($U574),$U574,0)</f>
        <v/>
      </c>
    </row>
    <row r="575">
      <c r="R575" s="27" t="n"/>
      <c r="S575" s="27" t="n"/>
      <c r="U575" s="21">
        <f>IF(ISNUMBER(IFERROR(IF(TRIM(INDEX($A575:$P575,MATCH(Settings!$B$9,$A$1:$P$1,0))&amp;"")="","",IF(ISNUMBER(INDEX($A575:$P575,MATCH(Settings!$B$9,$A$1:$P$1,0))),INT(INDEX($A575:$P575,MATCH(Settings!$B$9,$A$1:$P$1,0))),DATE(VALUE(LEFT(INDEX($A575:$P575,MATCH(Settings!$B$9,$A$1:$P$1,0)),4)),VALUE(MID(INDEX($A575:$P575,MATCH(Settings!$B$9,$A$1:$P$1,0)),6,2)),VALUE(MID(INDEX($A575:$P575,MATCH(Settings!$B$9,$A$1:$P$1,0)),9,2))))),"")),IFERROR(IF(TRIM(INDEX($A575:$P575,MATCH(Settings!$B$9,$A$1:$P$1,0))&amp;"")="","",IF(ISNUMBER(INDEX($A575:$P575,MATCH(Settings!$B$9,$A$1:$P$1,0))),INT(INDEX($A575:$P575,MATCH(Settings!$B$9,$A$1:$P$1,0))),DATE(VALUE(LEFT(INDEX($A575:$P575,MATCH(Settings!$B$9,$A$1:$P$1,0)),4)),VALUE(MID(INDEX($A575:$P575,MATCH(Settings!$B$9,$A$1:$P$1,0)),6,2)),VALUE(MID(INDEX($A575:$P575,MATCH(Settings!$B$9,$A$1:$P$1,0)),9,2))))),""),IFERROR(INT(IFERROR(IF(ISNUMBER(INDEX($A575:$P575,MATCH(Settings!$B$8,$A$1:$P$1,0))),INDEX($A575:$P575,MATCH(Settings!$B$8,$A$1:$P$1,0)),DATE(VALUE(LEFT(IFERROR(TRIM(INDEX($A575:$P575,MATCH(Settings!$B$8,$A$1:$P$1,0))&amp;""),""),4)),VALUE(MID(IFERROR(TRIM(INDEX($A575:$P575,MATCH(Settings!$B$8,$A$1:$P$1,0))&amp;""),""),6,2)),VALUE(MID(IFERROR(TRIM(INDEX($A575:$P575,MATCH(Settings!$B$8,$A$1:$P$1,0))&amp;""),""),9,2)))+TIME(VALUE(MID(IFERROR(TRIM(INDEX($A575:$P575,MATCH(Settings!$B$8,$A$1:$P$1,0))&amp;""),""),12,2)),VALUE(MID(IFERROR(TRIM(INDEX($A575:$P575,MATCH(Settings!$B$8,$A$1:$P$1,0))&amp;""),""),15,2)),VALUE(MID(IFERROR(TRIM(INDEX($A575:$P575,MATCH(Settings!$B$8,$A$1:$P$1,0))&amp;""),""),18,2)))),"")),""))</f>
        <v/>
      </c>
      <c r="V575" s="22">
        <f>IF(ISNUMBER($U575),DATE(YEAR($U575),MONTH($U575),1),"")</f>
        <v/>
      </c>
      <c r="W575" s="23">
        <f>IF(IFERROR(TRIM(INDEX($A575:$P575,MATCH(Settings!$B$10,$A$1:$P$1,0))&amp;""),"")&lt;&gt;"",IFERROR(TRIM(INDEX($A575:$P575,MATCH(Settings!$B$10,$A$1:$P$1,0))&amp;""),""),IFERROR(TRIM(INDEX($A575:$P575,MATCH(Settings!$B$11,$A$1:$P$1,0))&amp;""),""))</f>
        <v/>
      </c>
      <c r="X575" s="23">
        <f>IFERROR(TRIM(INDEX($A575:$P575,MATCH(Settings!$B$11,$A$1:$P$1,0))&amp;""),"")</f>
        <v/>
      </c>
      <c r="Y575" s="23">
        <f>IFERROR(TRIM(INDEX($A575:$P575,MATCH(Settings!$B$12,$A$1:$P$1,0))&amp;""),"")</f>
        <v/>
      </c>
      <c r="Z575" s="23">
        <f>IFERROR(TRIM(INDEX($A575:$P575,MATCH(Settings!$B$15,$A$1:$P$1,0))&amp;""),"")</f>
        <v/>
      </c>
      <c r="AA575" s="24">
        <f>IFERROR(IF(TRIM(INDEX($A575:$P575,MATCH(Settings!$B$13,$A$1:$P$1,0))&amp;"")="","",VALUE(TRIM(INDEX($A575:$P575,MATCH(Settings!$B$13,$A$1:$P$1,0))&amp;""))),"")</f>
        <v/>
      </c>
      <c r="AB575" s="24">
        <f>IF(NOT(ISNUMBER($AA575)),"",IF(TRIM($R575&amp;"")="Yes",$AA575,0))</f>
        <v/>
      </c>
      <c r="AC575" s="25">
        <f>IF(OR(NOT(ISNUMBER($AB575)),NOT(ISNUMBER(Settings!$D$2))),"",$AB575*Settings!$D$2)</f>
        <v/>
      </c>
      <c r="AD575" s="23">
        <f>IF(AND($AE575="",IFERROR(TRIM(INDEX($A575:$P575,MATCH(Settings!$B$13,$A$1:$P$1,0))&amp;""),"")=""),"",IF((IF($AE575="","; no name or email","")&amp;IF(IFERROR(TRIM(INDEX($A575:$P575,MATCH(Settings!$B$13,$A$1:$P$1,0))&amp;""),"")="","; no hours",IF(NOT(ISNUMBER($AA575)),"; hours not a number",IF($AA575&lt;=0,"; hours zero or less",IF(AND(ISNUMBER(Settings!$D$3),$AA575&gt;Settings!$D$3),"; over "&amp;Settings!$D$3&amp;" hours",""))))&amp;IF(NOT(ISNUMBER($U575)),"; no date",IF($U575&gt;TODAY(),"; date in the future",""))&amp;IF(AND($AE575&lt;&gt;"",ISNUMBER($U575)),IF(COUNTIFS($AE$2:$AE$1001,$AE575,$U$2:$U$1001,$U575,$Y$2:$Y$1001,$Y575)&gt;1,"; possible duplicate",""),""))="","OK",MID(IF($AE575="","; no name or email","")&amp;IF(IFERROR(TRIM(INDEX($A575:$P575,MATCH(Settings!$B$13,$A$1:$P$1,0))&amp;""),"")="","; no hours",IF(NOT(ISNUMBER($AA575)),"; hours not a number",IF($AA575&lt;=0,"; hours zero or less",IF(AND(ISNUMBER(Settings!$D$3),$AA575&gt;Settings!$D$3),"; over "&amp;Settings!$D$3&amp;" hours",""))))&amp;IF(NOT(ISNUMBER($U575)),"; no date",IF($U575&gt;TODAY(),"; date in the future",""))&amp;IF(AND($AE575&lt;&gt;"",ISNUMBER($U575)),IF(COUNTIFS($AE$2:$AE$1001,$AE575,$U$2:$U$1001,$U575,$Y$2:$Y$1001,$Y575)&gt;1,"; possible duplicate",""),""),3,300)))</f>
        <v/>
      </c>
      <c r="AE575" s="26">
        <f>IF(IFERROR(TRIM(INDEX($A575:$P575,MATCH(Settings!$B$11,$A$1:$P$1,0))&amp;""),"")&lt;&gt;"",LOWER(IFERROR(TRIM(INDEX($A575:$P575,MATCH(Settings!$B$11,$A$1:$P$1,0))&amp;""),"")),LOWER(IFERROR(TRIM(INDEX($A575:$P575,MATCH(Settings!$B$10,$A$1:$P$1,0))&amp;""),"")))</f>
        <v/>
      </c>
      <c r="AF575" s="26">
        <f>IF($AE575="","",IF(COUNTIF($AE$2:$AE575,$AE575)=1,MAX($AF$1:$AF574)+1,""))</f>
        <v/>
      </c>
      <c r="AG575" s="26">
        <f>IF(OR($AE575="",NOT(ISNUMBER($V575))),"",IF(COUNTIFS($AE$2:$AE575,$AE575,$V$2:$V575,$V575)=1,1,0))</f>
        <v/>
      </c>
      <c r="AH575" s="26">
        <f>IF(ISNUMBER($U575),$U575,0)</f>
        <v/>
      </c>
    </row>
    <row r="576">
      <c r="R576" s="27" t="n"/>
      <c r="S576" s="27" t="n"/>
      <c r="U576" s="21">
        <f>IF(ISNUMBER(IFERROR(IF(TRIM(INDEX($A576:$P576,MATCH(Settings!$B$9,$A$1:$P$1,0))&amp;"")="","",IF(ISNUMBER(INDEX($A576:$P576,MATCH(Settings!$B$9,$A$1:$P$1,0))),INT(INDEX($A576:$P576,MATCH(Settings!$B$9,$A$1:$P$1,0))),DATE(VALUE(LEFT(INDEX($A576:$P576,MATCH(Settings!$B$9,$A$1:$P$1,0)),4)),VALUE(MID(INDEX($A576:$P576,MATCH(Settings!$B$9,$A$1:$P$1,0)),6,2)),VALUE(MID(INDEX($A576:$P576,MATCH(Settings!$B$9,$A$1:$P$1,0)),9,2))))),"")),IFERROR(IF(TRIM(INDEX($A576:$P576,MATCH(Settings!$B$9,$A$1:$P$1,0))&amp;"")="","",IF(ISNUMBER(INDEX($A576:$P576,MATCH(Settings!$B$9,$A$1:$P$1,0))),INT(INDEX($A576:$P576,MATCH(Settings!$B$9,$A$1:$P$1,0))),DATE(VALUE(LEFT(INDEX($A576:$P576,MATCH(Settings!$B$9,$A$1:$P$1,0)),4)),VALUE(MID(INDEX($A576:$P576,MATCH(Settings!$B$9,$A$1:$P$1,0)),6,2)),VALUE(MID(INDEX($A576:$P576,MATCH(Settings!$B$9,$A$1:$P$1,0)),9,2))))),""),IFERROR(INT(IFERROR(IF(ISNUMBER(INDEX($A576:$P576,MATCH(Settings!$B$8,$A$1:$P$1,0))),INDEX($A576:$P576,MATCH(Settings!$B$8,$A$1:$P$1,0)),DATE(VALUE(LEFT(IFERROR(TRIM(INDEX($A576:$P576,MATCH(Settings!$B$8,$A$1:$P$1,0))&amp;""),""),4)),VALUE(MID(IFERROR(TRIM(INDEX($A576:$P576,MATCH(Settings!$B$8,$A$1:$P$1,0))&amp;""),""),6,2)),VALUE(MID(IFERROR(TRIM(INDEX($A576:$P576,MATCH(Settings!$B$8,$A$1:$P$1,0))&amp;""),""),9,2)))+TIME(VALUE(MID(IFERROR(TRIM(INDEX($A576:$P576,MATCH(Settings!$B$8,$A$1:$P$1,0))&amp;""),""),12,2)),VALUE(MID(IFERROR(TRIM(INDEX($A576:$P576,MATCH(Settings!$B$8,$A$1:$P$1,0))&amp;""),""),15,2)),VALUE(MID(IFERROR(TRIM(INDEX($A576:$P576,MATCH(Settings!$B$8,$A$1:$P$1,0))&amp;""),""),18,2)))),"")),""))</f>
        <v/>
      </c>
      <c r="V576" s="22">
        <f>IF(ISNUMBER($U576),DATE(YEAR($U576),MONTH($U576),1),"")</f>
        <v/>
      </c>
      <c r="W576" s="23">
        <f>IF(IFERROR(TRIM(INDEX($A576:$P576,MATCH(Settings!$B$10,$A$1:$P$1,0))&amp;""),"")&lt;&gt;"",IFERROR(TRIM(INDEX($A576:$P576,MATCH(Settings!$B$10,$A$1:$P$1,0))&amp;""),""),IFERROR(TRIM(INDEX($A576:$P576,MATCH(Settings!$B$11,$A$1:$P$1,0))&amp;""),""))</f>
        <v/>
      </c>
      <c r="X576" s="23">
        <f>IFERROR(TRIM(INDEX($A576:$P576,MATCH(Settings!$B$11,$A$1:$P$1,0))&amp;""),"")</f>
        <v/>
      </c>
      <c r="Y576" s="23">
        <f>IFERROR(TRIM(INDEX($A576:$P576,MATCH(Settings!$B$12,$A$1:$P$1,0))&amp;""),"")</f>
        <v/>
      </c>
      <c r="Z576" s="23">
        <f>IFERROR(TRIM(INDEX($A576:$P576,MATCH(Settings!$B$15,$A$1:$P$1,0))&amp;""),"")</f>
        <v/>
      </c>
      <c r="AA576" s="24">
        <f>IFERROR(IF(TRIM(INDEX($A576:$P576,MATCH(Settings!$B$13,$A$1:$P$1,0))&amp;"")="","",VALUE(TRIM(INDEX($A576:$P576,MATCH(Settings!$B$13,$A$1:$P$1,0))&amp;""))),"")</f>
        <v/>
      </c>
      <c r="AB576" s="24">
        <f>IF(NOT(ISNUMBER($AA576)),"",IF(TRIM($R576&amp;"")="Yes",$AA576,0))</f>
        <v/>
      </c>
      <c r="AC576" s="25">
        <f>IF(OR(NOT(ISNUMBER($AB576)),NOT(ISNUMBER(Settings!$D$2))),"",$AB576*Settings!$D$2)</f>
        <v/>
      </c>
      <c r="AD576" s="23">
        <f>IF(AND($AE576="",IFERROR(TRIM(INDEX($A576:$P576,MATCH(Settings!$B$13,$A$1:$P$1,0))&amp;""),"")=""),"",IF((IF($AE576="","; no name or email","")&amp;IF(IFERROR(TRIM(INDEX($A576:$P576,MATCH(Settings!$B$13,$A$1:$P$1,0))&amp;""),"")="","; no hours",IF(NOT(ISNUMBER($AA576)),"; hours not a number",IF($AA576&lt;=0,"; hours zero or less",IF(AND(ISNUMBER(Settings!$D$3),$AA576&gt;Settings!$D$3),"; over "&amp;Settings!$D$3&amp;" hours",""))))&amp;IF(NOT(ISNUMBER($U576)),"; no date",IF($U576&gt;TODAY(),"; date in the future",""))&amp;IF(AND($AE576&lt;&gt;"",ISNUMBER($U576)),IF(COUNTIFS($AE$2:$AE$1001,$AE576,$U$2:$U$1001,$U576,$Y$2:$Y$1001,$Y576)&gt;1,"; possible duplicate",""),""))="","OK",MID(IF($AE576="","; no name or email","")&amp;IF(IFERROR(TRIM(INDEX($A576:$P576,MATCH(Settings!$B$13,$A$1:$P$1,0))&amp;""),"")="","; no hours",IF(NOT(ISNUMBER($AA576)),"; hours not a number",IF($AA576&lt;=0,"; hours zero or less",IF(AND(ISNUMBER(Settings!$D$3),$AA576&gt;Settings!$D$3),"; over "&amp;Settings!$D$3&amp;" hours",""))))&amp;IF(NOT(ISNUMBER($U576)),"; no date",IF($U576&gt;TODAY(),"; date in the future",""))&amp;IF(AND($AE576&lt;&gt;"",ISNUMBER($U576)),IF(COUNTIFS($AE$2:$AE$1001,$AE576,$U$2:$U$1001,$U576,$Y$2:$Y$1001,$Y576)&gt;1,"; possible duplicate",""),""),3,300)))</f>
        <v/>
      </c>
      <c r="AE576" s="26">
        <f>IF(IFERROR(TRIM(INDEX($A576:$P576,MATCH(Settings!$B$11,$A$1:$P$1,0))&amp;""),"")&lt;&gt;"",LOWER(IFERROR(TRIM(INDEX($A576:$P576,MATCH(Settings!$B$11,$A$1:$P$1,0))&amp;""),"")),LOWER(IFERROR(TRIM(INDEX($A576:$P576,MATCH(Settings!$B$10,$A$1:$P$1,0))&amp;""),"")))</f>
        <v/>
      </c>
      <c r="AF576" s="26">
        <f>IF($AE576="","",IF(COUNTIF($AE$2:$AE576,$AE576)=1,MAX($AF$1:$AF575)+1,""))</f>
        <v/>
      </c>
      <c r="AG576" s="26">
        <f>IF(OR($AE576="",NOT(ISNUMBER($V576))),"",IF(COUNTIFS($AE$2:$AE576,$AE576,$V$2:$V576,$V576)=1,1,0))</f>
        <v/>
      </c>
      <c r="AH576" s="26">
        <f>IF(ISNUMBER($U576),$U576,0)</f>
        <v/>
      </c>
    </row>
    <row r="577">
      <c r="R577" s="27" t="n"/>
      <c r="S577" s="27" t="n"/>
      <c r="U577" s="21">
        <f>IF(ISNUMBER(IFERROR(IF(TRIM(INDEX($A577:$P577,MATCH(Settings!$B$9,$A$1:$P$1,0))&amp;"")="","",IF(ISNUMBER(INDEX($A577:$P577,MATCH(Settings!$B$9,$A$1:$P$1,0))),INT(INDEX($A577:$P577,MATCH(Settings!$B$9,$A$1:$P$1,0))),DATE(VALUE(LEFT(INDEX($A577:$P577,MATCH(Settings!$B$9,$A$1:$P$1,0)),4)),VALUE(MID(INDEX($A577:$P577,MATCH(Settings!$B$9,$A$1:$P$1,0)),6,2)),VALUE(MID(INDEX($A577:$P577,MATCH(Settings!$B$9,$A$1:$P$1,0)),9,2))))),"")),IFERROR(IF(TRIM(INDEX($A577:$P577,MATCH(Settings!$B$9,$A$1:$P$1,0))&amp;"")="","",IF(ISNUMBER(INDEX($A577:$P577,MATCH(Settings!$B$9,$A$1:$P$1,0))),INT(INDEX($A577:$P577,MATCH(Settings!$B$9,$A$1:$P$1,0))),DATE(VALUE(LEFT(INDEX($A577:$P577,MATCH(Settings!$B$9,$A$1:$P$1,0)),4)),VALUE(MID(INDEX($A577:$P577,MATCH(Settings!$B$9,$A$1:$P$1,0)),6,2)),VALUE(MID(INDEX($A577:$P577,MATCH(Settings!$B$9,$A$1:$P$1,0)),9,2))))),""),IFERROR(INT(IFERROR(IF(ISNUMBER(INDEX($A577:$P577,MATCH(Settings!$B$8,$A$1:$P$1,0))),INDEX($A577:$P577,MATCH(Settings!$B$8,$A$1:$P$1,0)),DATE(VALUE(LEFT(IFERROR(TRIM(INDEX($A577:$P577,MATCH(Settings!$B$8,$A$1:$P$1,0))&amp;""),""),4)),VALUE(MID(IFERROR(TRIM(INDEX($A577:$P577,MATCH(Settings!$B$8,$A$1:$P$1,0))&amp;""),""),6,2)),VALUE(MID(IFERROR(TRIM(INDEX($A577:$P577,MATCH(Settings!$B$8,$A$1:$P$1,0))&amp;""),""),9,2)))+TIME(VALUE(MID(IFERROR(TRIM(INDEX($A577:$P577,MATCH(Settings!$B$8,$A$1:$P$1,0))&amp;""),""),12,2)),VALUE(MID(IFERROR(TRIM(INDEX($A577:$P577,MATCH(Settings!$B$8,$A$1:$P$1,0))&amp;""),""),15,2)),VALUE(MID(IFERROR(TRIM(INDEX($A577:$P577,MATCH(Settings!$B$8,$A$1:$P$1,0))&amp;""),""),18,2)))),"")),""))</f>
        <v/>
      </c>
      <c r="V577" s="22">
        <f>IF(ISNUMBER($U577),DATE(YEAR($U577),MONTH($U577),1),"")</f>
        <v/>
      </c>
      <c r="W577" s="23">
        <f>IF(IFERROR(TRIM(INDEX($A577:$P577,MATCH(Settings!$B$10,$A$1:$P$1,0))&amp;""),"")&lt;&gt;"",IFERROR(TRIM(INDEX($A577:$P577,MATCH(Settings!$B$10,$A$1:$P$1,0))&amp;""),""),IFERROR(TRIM(INDEX($A577:$P577,MATCH(Settings!$B$11,$A$1:$P$1,0))&amp;""),""))</f>
        <v/>
      </c>
      <c r="X577" s="23">
        <f>IFERROR(TRIM(INDEX($A577:$P577,MATCH(Settings!$B$11,$A$1:$P$1,0))&amp;""),"")</f>
        <v/>
      </c>
      <c r="Y577" s="23">
        <f>IFERROR(TRIM(INDEX($A577:$P577,MATCH(Settings!$B$12,$A$1:$P$1,0))&amp;""),"")</f>
        <v/>
      </c>
      <c r="Z577" s="23">
        <f>IFERROR(TRIM(INDEX($A577:$P577,MATCH(Settings!$B$15,$A$1:$P$1,0))&amp;""),"")</f>
        <v/>
      </c>
      <c r="AA577" s="24">
        <f>IFERROR(IF(TRIM(INDEX($A577:$P577,MATCH(Settings!$B$13,$A$1:$P$1,0))&amp;"")="","",VALUE(TRIM(INDEX($A577:$P577,MATCH(Settings!$B$13,$A$1:$P$1,0))&amp;""))),"")</f>
        <v/>
      </c>
      <c r="AB577" s="24">
        <f>IF(NOT(ISNUMBER($AA577)),"",IF(TRIM($R577&amp;"")="Yes",$AA577,0))</f>
        <v/>
      </c>
      <c r="AC577" s="25">
        <f>IF(OR(NOT(ISNUMBER($AB577)),NOT(ISNUMBER(Settings!$D$2))),"",$AB577*Settings!$D$2)</f>
        <v/>
      </c>
      <c r="AD577" s="23">
        <f>IF(AND($AE577="",IFERROR(TRIM(INDEX($A577:$P577,MATCH(Settings!$B$13,$A$1:$P$1,0))&amp;""),"")=""),"",IF((IF($AE577="","; no name or email","")&amp;IF(IFERROR(TRIM(INDEX($A577:$P577,MATCH(Settings!$B$13,$A$1:$P$1,0))&amp;""),"")="","; no hours",IF(NOT(ISNUMBER($AA577)),"; hours not a number",IF($AA577&lt;=0,"; hours zero or less",IF(AND(ISNUMBER(Settings!$D$3),$AA577&gt;Settings!$D$3),"; over "&amp;Settings!$D$3&amp;" hours",""))))&amp;IF(NOT(ISNUMBER($U577)),"; no date",IF($U577&gt;TODAY(),"; date in the future",""))&amp;IF(AND($AE577&lt;&gt;"",ISNUMBER($U577)),IF(COUNTIFS($AE$2:$AE$1001,$AE577,$U$2:$U$1001,$U577,$Y$2:$Y$1001,$Y577)&gt;1,"; possible duplicate",""),""))="","OK",MID(IF($AE577="","; no name or email","")&amp;IF(IFERROR(TRIM(INDEX($A577:$P577,MATCH(Settings!$B$13,$A$1:$P$1,0))&amp;""),"")="","; no hours",IF(NOT(ISNUMBER($AA577)),"; hours not a number",IF($AA577&lt;=0,"; hours zero or less",IF(AND(ISNUMBER(Settings!$D$3),$AA577&gt;Settings!$D$3),"; over "&amp;Settings!$D$3&amp;" hours",""))))&amp;IF(NOT(ISNUMBER($U577)),"; no date",IF($U577&gt;TODAY(),"; date in the future",""))&amp;IF(AND($AE577&lt;&gt;"",ISNUMBER($U577)),IF(COUNTIFS($AE$2:$AE$1001,$AE577,$U$2:$U$1001,$U577,$Y$2:$Y$1001,$Y577)&gt;1,"; possible duplicate",""),""),3,300)))</f>
        <v/>
      </c>
      <c r="AE577" s="26">
        <f>IF(IFERROR(TRIM(INDEX($A577:$P577,MATCH(Settings!$B$11,$A$1:$P$1,0))&amp;""),"")&lt;&gt;"",LOWER(IFERROR(TRIM(INDEX($A577:$P577,MATCH(Settings!$B$11,$A$1:$P$1,0))&amp;""),"")),LOWER(IFERROR(TRIM(INDEX($A577:$P577,MATCH(Settings!$B$10,$A$1:$P$1,0))&amp;""),"")))</f>
        <v/>
      </c>
      <c r="AF577" s="26">
        <f>IF($AE577="","",IF(COUNTIF($AE$2:$AE577,$AE577)=1,MAX($AF$1:$AF576)+1,""))</f>
        <v/>
      </c>
      <c r="AG577" s="26">
        <f>IF(OR($AE577="",NOT(ISNUMBER($V577))),"",IF(COUNTIFS($AE$2:$AE577,$AE577,$V$2:$V577,$V577)=1,1,0))</f>
        <v/>
      </c>
      <c r="AH577" s="26">
        <f>IF(ISNUMBER($U577),$U577,0)</f>
        <v/>
      </c>
    </row>
    <row r="578">
      <c r="R578" s="27" t="n"/>
      <c r="S578" s="27" t="n"/>
      <c r="U578" s="21">
        <f>IF(ISNUMBER(IFERROR(IF(TRIM(INDEX($A578:$P578,MATCH(Settings!$B$9,$A$1:$P$1,0))&amp;"")="","",IF(ISNUMBER(INDEX($A578:$P578,MATCH(Settings!$B$9,$A$1:$P$1,0))),INT(INDEX($A578:$P578,MATCH(Settings!$B$9,$A$1:$P$1,0))),DATE(VALUE(LEFT(INDEX($A578:$P578,MATCH(Settings!$B$9,$A$1:$P$1,0)),4)),VALUE(MID(INDEX($A578:$P578,MATCH(Settings!$B$9,$A$1:$P$1,0)),6,2)),VALUE(MID(INDEX($A578:$P578,MATCH(Settings!$B$9,$A$1:$P$1,0)),9,2))))),"")),IFERROR(IF(TRIM(INDEX($A578:$P578,MATCH(Settings!$B$9,$A$1:$P$1,0))&amp;"")="","",IF(ISNUMBER(INDEX($A578:$P578,MATCH(Settings!$B$9,$A$1:$P$1,0))),INT(INDEX($A578:$P578,MATCH(Settings!$B$9,$A$1:$P$1,0))),DATE(VALUE(LEFT(INDEX($A578:$P578,MATCH(Settings!$B$9,$A$1:$P$1,0)),4)),VALUE(MID(INDEX($A578:$P578,MATCH(Settings!$B$9,$A$1:$P$1,0)),6,2)),VALUE(MID(INDEX($A578:$P578,MATCH(Settings!$B$9,$A$1:$P$1,0)),9,2))))),""),IFERROR(INT(IFERROR(IF(ISNUMBER(INDEX($A578:$P578,MATCH(Settings!$B$8,$A$1:$P$1,0))),INDEX($A578:$P578,MATCH(Settings!$B$8,$A$1:$P$1,0)),DATE(VALUE(LEFT(IFERROR(TRIM(INDEX($A578:$P578,MATCH(Settings!$B$8,$A$1:$P$1,0))&amp;""),""),4)),VALUE(MID(IFERROR(TRIM(INDEX($A578:$P578,MATCH(Settings!$B$8,$A$1:$P$1,0))&amp;""),""),6,2)),VALUE(MID(IFERROR(TRIM(INDEX($A578:$P578,MATCH(Settings!$B$8,$A$1:$P$1,0))&amp;""),""),9,2)))+TIME(VALUE(MID(IFERROR(TRIM(INDEX($A578:$P578,MATCH(Settings!$B$8,$A$1:$P$1,0))&amp;""),""),12,2)),VALUE(MID(IFERROR(TRIM(INDEX($A578:$P578,MATCH(Settings!$B$8,$A$1:$P$1,0))&amp;""),""),15,2)),VALUE(MID(IFERROR(TRIM(INDEX($A578:$P578,MATCH(Settings!$B$8,$A$1:$P$1,0))&amp;""),""),18,2)))),"")),""))</f>
        <v/>
      </c>
      <c r="V578" s="22">
        <f>IF(ISNUMBER($U578),DATE(YEAR($U578),MONTH($U578),1),"")</f>
        <v/>
      </c>
      <c r="W578" s="23">
        <f>IF(IFERROR(TRIM(INDEX($A578:$P578,MATCH(Settings!$B$10,$A$1:$P$1,0))&amp;""),"")&lt;&gt;"",IFERROR(TRIM(INDEX($A578:$P578,MATCH(Settings!$B$10,$A$1:$P$1,0))&amp;""),""),IFERROR(TRIM(INDEX($A578:$P578,MATCH(Settings!$B$11,$A$1:$P$1,0))&amp;""),""))</f>
        <v/>
      </c>
      <c r="X578" s="23">
        <f>IFERROR(TRIM(INDEX($A578:$P578,MATCH(Settings!$B$11,$A$1:$P$1,0))&amp;""),"")</f>
        <v/>
      </c>
      <c r="Y578" s="23">
        <f>IFERROR(TRIM(INDEX($A578:$P578,MATCH(Settings!$B$12,$A$1:$P$1,0))&amp;""),"")</f>
        <v/>
      </c>
      <c r="Z578" s="23">
        <f>IFERROR(TRIM(INDEX($A578:$P578,MATCH(Settings!$B$15,$A$1:$P$1,0))&amp;""),"")</f>
        <v/>
      </c>
      <c r="AA578" s="24">
        <f>IFERROR(IF(TRIM(INDEX($A578:$P578,MATCH(Settings!$B$13,$A$1:$P$1,0))&amp;"")="","",VALUE(TRIM(INDEX($A578:$P578,MATCH(Settings!$B$13,$A$1:$P$1,0))&amp;""))),"")</f>
        <v/>
      </c>
      <c r="AB578" s="24">
        <f>IF(NOT(ISNUMBER($AA578)),"",IF(TRIM($R578&amp;"")="Yes",$AA578,0))</f>
        <v/>
      </c>
      <c r="AC578" s="25">
        <f>IF(OR(NOT(ISNUMBER($AB578)),NOT(ISNUMBER(Settings!$D$2))),"",$AB578*Settings!$D$2)</f>
        <v/>
      </c>
      <c r="AD578" s="23">
        <f>IF(AND($AE578="",IFERROR(TRIM(INDEX($A578:$P578,MATCH(Settings!$B$13,$A$1:$P$1,0))&amp;""),"")=""),"",IF((IF($AE578="","; no name or email","")&amp;IF(IFERROR(TRIM(INDEX($A578:$P578,MATCH(Settings!$B$13,$A$1:$P$1,0))&amp;""),"")="","; no hours",IF(NOT(ISNUMBER($AA578)),"; hours not a number",IF($AA578&lt;=0,"; hours zero or less",IF(AND(ISNUMBER(Settings!$D$3),$AA578&gt;Settings!$D$3),"; over "&amp;Settings!$D$3&amp;" hours",""))))&amp;IF(NOT(ISNUMBER($U578)),"; no date",IF($U578&gt;TODAY(),"; date in the future",""))&amp;IF(AND($AE578&lt;&gt;"",ISNUMBER($U578)),IF(COUNTIFS($AE$2:$AE$1001,$AE578,$U$2:$U$1001,$U578,$Y$2:$Y$1001,$Y578)&gt;1,"; possible duplicate",""),""))="","OK",MID(IF($AE578="","; no name or email","")&amp;IF(IFERROR(TRIM(INDEX($A578:$P578,MATCH(Settings!$B$13,$A$1:$P$1,0))&amp;""),"")="","; no hours",IF(NOT(ISNUMBER($AA578)),"; hours not a number",IF($AA578&lt;=0,"; hours zero or less",IF(AND(ISNUMBER(Settings!$D$3),$AA578&gt;Settings!$D$3),"; over "&amp;Settings!$D$3&amp;" hours",""))))&amp;IF(NOT(ISNUMBER($U578)),"; no date",IF($U578&gt;TODAY(),"; date in the future",""))&amp;IF(AND($AE578&lt;&gt;"",ISNUMBER($U578)),IF(COUNTIFS($AE$2:$AE$1001,$AE578,$U$2:$U$1001,$U578,$Y$2:$Y$1001,$Y578)&gt;1,"; possible duplicate",""),""),3,300)))</f>
        <v/>
      </c>
      <c r="AE578" s="26">
        <f>IF(IFERROR(TRIM(INDEX($A578:$P578,MATCH(Settings!$B$11,$A$1:$P$1,0))&amp;""),"")&lt;&gt;"",LOWER(IFERROR(TRIM(INDEX($A578:$P578,MATCH(Settings!$B$11,$A$1:$P$1,0))&amp;""),"")),LOWER(IFERROR(TRIM(INDEX($A578:$P578,MATCH(Settings!$B$10,$A$1:$P$1,0))&amp;""),"")))</f>
        <v/>
      </c>
      <c r="AF578" s="26">
        <f>IF($AE578="","",IF(COUNTIF($AE$2:$AE578,$AE578)=1,MAX($AF$1:$AF577)+1,""))</f>
        <v/>
      </c>
      <c r="AG578" s="26">
        <f>IF(OR($AE578="",NOT(ISNUMBER($V578))),"",IF(COUNTIFS($AE$2:$AE578,$AE578,$V$2:$V578,$V578)=1,1,0))</f>
        <v/>
      </c>
      <c r="AH578" s="26">
        <f>IF(ISNUMBER($U578),$U578,0)</f>
        <v/>
      </c>
    </row>
    <row r="579">
      <c r="R579" s="27" t="n"/>
      <c r="S579" s="27" t="n"/>
      <c r="U579" s="21">
        <f>IF(ISNUMBER(IFERROR(IF(TRIM(INDEX($A579:$P579,MATCH(Settings!$B$9,$A$1:$P$1,0))&amp;"")="","",IF(ISNUMBER(INDEX($A579:$P579,MATCH(Settings!$B$9,$A$1:$P$1,0))),INT(INDEX($A579:$P579,MATCH(Settings!$B$9,$A$1:$P$1,0))),DATE(VALUE(LEFT(INDEX($A579:$P579,MATCH(Settings!$B$9,$A$1:$P$1,0)),4)),VALUE(MID(INDEX($A579:$P579,MATCH(Settings!$B$9,$A$1:$P$1,0)),6,2)),VALUE(MID(INDEX($A579:$P579,MATCH(Settings!$B$9,$A$1:$P$1,0)),9,2))))),"")),IFERROR(IF(TRIM(INDEX($A579:$P579,MATCH(Settings!$B$9,$A$1:$P$1,0))&amp;"")="","",IF(ISNUMBER(INDEX($A579:$P579,MATCH(Settings!$B$9,$A$1:$P$1,0))),INT(INDEX($A579:$P579,MATCH(Settings!$B$9,$A$1:$P$1,0))),DATE(VALUE(LEFT(INDEX($A579:$P579,MATCH(Settings!$B$9,$A$1:$P$1,0)),4)),VALUE(MID(INDEX($A579:$P579,MATCH(Settings!$B$9,$A$1:$P$1,0)),6,2)),VALUE(MID(INDEX($A579:$P579,MATCH(Settings!$B$9,$A$1:$P$1,0)),9,2))))),""),IFERROR(INT(IFERROR(IF(ISNUMBER(INDEX($A579:$P579,MATCH(Settings!$B$8,$A$1:$P$1,0))),INDEX($A579:$P579,MATCH(Settings!$B$8,$A$1:$P$1,0)),DATE(VALUE(LEFT(IFERROR(TRIM(INDEX($A579:$P579,MATCH(Settings!$B$8,$A$1:$P$1,0))&amp;""),""),4)),VALUE(MID(IFERROR(TRIM(INDEX($A579:$P579,MATCH(Settings!$B$8,$A$1:$P$1,0))&amp;""),""),6,2)),VALUE(MID(IFERROR(TRIM(INDEX($A579:$P579,MATCH(Settings!$B$8,$A$1:$P$1,0))&amp;""),""),9,2)))+TIME(VALUE(MID(IFERROR(TRIM(INDEX($A579:$P579,MATCH(Settings!$B$8,$A$1:$P$1,0))&amp;""),""),12,2)),VALUE(MID(IFERROR(TRIM(INDEX($A579:$P579,MATCH(Settings!$B$8,$A$1:$P$1,0))&amp;""),""),15,2)),VALUE(MID(IFERROR(TRIM(INDEX($A579:$P579,MATCH(Settings!$B$8,$A$1:$P$1,0))&amp;""),""),18,2)))),"")),""))</f>
        <v/>
      </c>
      <c r="V579" s="22">
        <f>IF(ISNUMBER($U579),DATE(YEAR($U579),MONTH($U579),1),"")</f>
        <v/>
      </c>
      <c r="W579" s="23">
        <f>IF(IFERROR(TRIM(INDEX($A579:$P579,MATCH(Settings!$B$10,$A$1:$P$1,0))&amp;""),"")&lt;&gt;"",IFERROR(TRIM(INDEX($A579:$P579,MATCH(Settings!$B$10,$A$1:$P$1,0))&amp;""),""),IFERROR(TRIM(INDEX($A579:$P579,MATCH(Settings!$B$11,$A$1:$P$1,0))&amp;""),""))</f>
        <v/>
      </c>
      <c r="X579" s="23">
        <f>IFERROR(TRIM(INDEX($A579:$P579,MATCH(Settings!$B$11,$A$1:$P$1,0))&amp;""),"")</f>
        <v/>
      </c>
      <c r="Y579" s="23">
        <f>IFERROR(TRIM(INDEX($A579:$P579,MATCH(Settings!$B$12,$A$1:$P$1,0))&amp;""),"")</f>
        <v/>
      </c>
      <c r="Z579" s="23">
        <f>IFERROR(TRIM(INDEX($A579:$P579,MATCH(Settings!$B$15,$A$1:$P$1,0))&amp;""),"")</f>
        <v/>
      </c>
      <c r="AA579" s="24">
        <f>IFERROR(IF(TRIM(INDEX($A579:$P579,MATCH(Settings!$B$13,$A$1:$P$1,0))&amp;"")="","",VALUE(TRIM(INDEX($A579:$P579,MATCH(Settings!$B$13,$A$1:$P$1,0))&amp;""))),"")</f>
        <v/>
      </c>
      <c r="AB579" s="24">
        <f>IF(NOT(ISNUMBER($AA579)),"",IF(TRIM($R579&amp;"")="Yes",$AA579,0))</f>
        <v/>
      </c>
      <c r="AC579" s="25">
        <f>IF(OR(NOT(ISNUMBER($AB579)),NOT(ISNUMBER(Settings!$D$2))),"",$AB579*Settings!$D$2)</f>
        <v/>
      </c>
      <c r="AD579" s="23">
        <f>IF(AND($AE579="",IFERROR(TRIM(INDEX($A579:$P579,MATCH(Settings!$B$13,$A$1:$P$1,0))&amp;""),"")=""),"",IF((IF($AE579="","; no name or email","")&amp;IF(IFERROR(TRIM(INDEX($A579:$P579,MATCH(Settings!$B$13,$A$1:$P$1,0))&amp;""),"")="","; no hours",IF(NOT(ISNUMBER($AA579)),"; hours not a number",IF($AA579&lt;=0,"; hours zero or less",IF(AND(ISNUMBER(Settings!$D$3),$AA579&gt;Settings!$D$3),"; over "&amp;Settings!$D$3&amp;" hours",""))))&amp;IF(NOT(ISNUMBER($U579)),"; no date",IF($U579&gt;TODAY(),"; date in the future",""))&amp;IF(AND($AE579&lt;&gt;"",ISNUMBER($U579)),IF(COUNTIFS($AE$2:$AE$1001,$AE579,$U$2:$U$1001,$U579,$Y$2:$Y$1001,$Y579)&gt;1,"; possible duplicate",""),""))="","OK",MID(IF($AE579="","; no name or email","")&amp;IF(IFERROR(TRIM(INDEX($A579:$P579,MATCH(Settings!$B$13,$A$1:$P$1,0))&amp;""),"")="","; no hours",IF(NOT(ISNUMBER($AA579)),"; hours not a number",IF($AA579&lt;=0,"; hours zero or less",IF(AND(ISNUMBER(Settings!$D$3),$AA579&gt;Settings!$D$3),"; over "&amp;Settings!$D$3&amp;" hours",""))))&amp;IF(NOT(ISNUMBER($U579)),"; no date",IF($U579&gt;TODAY(),"; date in the future",""))&amp;IF(AND($AE579&lt;&gt;"",ISNUMBER($U579)),IF(COUNTIFS($AE$2:$AE$1001,$AE579,$U$2:$U$1001,$U579,$Y$2:$Y$1001,$Y579)&gt;1,"; possible duplicate",""),""),3,300)))</f>
        <v/>
      </c>
      <c r="AE579" s="26">
        <f>IF(IFERROR(TRIM(INDEX($A579:$P579,MATCH(Settings!$B$11,$A$1:$P$1,0))&amp;""),"")&lt;&gt;"",LOWER(IFERROR(TRIM(INDEX($A579:$P579,MATCH(Settings!$B$11,$A$1:$P$1,0))&amp;""),"")),LOWER(IFERROR(TRIM(INDEX($A579:$P579,MATCH(Settings!$B$10,$A$1:$P$1,0))&amp;""),"")))</f>
        <v/>
      </c>
      <c r="AF579" s="26">
        <f>IF($AE579="","",IF(COUNTIF($AE$2:$AE579,$AE579)=1,MAX($AF$1:$AF578)+1,""))</f>
        <v/>
      </c>
      <c r="AG579" s="26">
        <f>IF(OR($AE579="",NOT(ISNUMBER($V579))),"",IF(COUNTIFS($AE$2:$AE579,$AE579,$V$2:$V579,$V579)=1,1,0))</f>
        <v/>
      </c>
      <c r="AH579" s="26">
        <f>IF(ISNUMBER($U579),$U579,0)</f>
        <v/>
      </c>
    </row>
    <row r="580">
      <c r="R580" s="27" t="n"/>
      <c r="S580" s="27" t="n"/>
      <c r="U580" s="21">
        <f>IF(ISNUMBER(IFERROR(IF(TRIM(INDEX($A580:$P580,MATCH(Settings!$B$9,$A$1:$P$1,0))&amp;"")="","",IF(ISNUMBER(INDEX($A580:$P580,MATCH(Settings!$B$9,$A$1:$P$1,0))),INT(INDEX($A580:$P580,MATCH(Settings!$B$9,$A$1:$P$1,0))),DATE(VALUE(LEFT(INDEX($A580:$P580,MATCH(Settings!$B$9,$A$1:$P$1,0)),4)),VALUE(MID(INDEX($A580:$P580,MATCH(Settings!$B$9,$A$1:$P$1,0)),6,2)),VALUE(MID(INDEX($A580:$P580,MATCH(Settings!$B$9,$A$1:$P$1,0)),9,2))))),"")),IFERROR(IF(TRIM(INDEX($A580:$P580,MATCH(Settings!$B$9,$A$1:$P$1,0))&amp;"")="","",IF(ISNUMBER(INDEX($A580:$P580,MATCH(Settings!$B$9,$A$1:$P$1,0))),INT(INDEX($A580:$P580,MATCH(Settings!$B$9,$A$1:$P$1,0))),DATE(VALUE(LEFT(INDEX($A580:$P580,MATCH(Settings!$B$9,$A$1:$P$1,0)),4)),VALUE(MID(INDEX($A580:$P580,MATCH(Settings!$B$9,$A$1:$P$1,0)),6,2)),VALUE(MID(INDEX($A580:$P580,MATCH(Settings!$B$9,$A$1:$P$1,0)),9,2))))),""),IFERROR(INT(IFERROR(IF(ISNUMBER(INDEX($A580:$P580,MATCH(Settings!$B$8,$A$1:$P$1,0))),INDEX($A580:$P580,MATCH(Settings!$B$8,$A$1:$P$1,0)),DATE(VALUE(LEFT(IFERROR(TRIM(INDEX($A580:$P580,MATCH(Settings!$B$8,$A$1:$P$1,0))&amp;""),""),4)),VALUE(MID(IFERROR(TRIM(INDEX($A580:$P580,MATCH(Settings!$B$8,$A$1:$P$1,0))&amp;""),""),6,2)),VALUE(MID(IFERROR(TRIM(INDEX($A580:$P580,MATCH(Settings!$B$8,$A$1:$P$1,0))&amp;""),""),9,2)))+TIME(VALUE(MID(IFERROR(TRIM(INDEX($A580:$P580,MATCH(Settings!$B$8,$A$1:$P$1,0))&amp;""),""),12,2)),VALUE(MID(IFERROR(TRIM(INDEX($A580:$P580,MATCH(Settings!$B$8,$A$1:$P$1,0))&amp;""),""),15,2)),VALUE(MID(IFERROR(TRIM(INDEX($A580:$P580,MATCH(Settings!$B$8,$A$1:$P$1,0))&amp;""),""),18,2)))),"")),""))</f>
        <v/>
      </c>
      <c r="V580" s="22">
        <f>IF(ISNUMBER($U580),DATE(YEAR($U580),MONTH($U580),1),"")</f>
        <v/>
      </c>
      <c r="W580" s="23">
        <f>IF(IFERROR(TRIM(INDEX($A580:$P580,MATCH(Settings!$B$10,$A$1:$P$1,0))&amp;""),"")&lt;&gt;"",IFERROR(TRIM(INDEX($A580:$P580,MATCH(Settings!$B$10,$A$1:$P$1,0))&amp;""),""),IFERROR(TRIM(INDEX($A580:$P580,MATCH(Settings!$B$11,$A$1:$P$1,0))&amp;""),""))</f>
        <v/>
      </c>
      <c r="X580" s="23">
        <f>IFERROR(TRIM(INDEX($A580:$P580,MATCH(Settings!$B$11,$A$1:$P$1,0))&amp;""),"")</f>
        <v/>
      </c>
      <c r="Y580" s="23">
        <f>IFERROR(TRIM(INDEX($A580:$P580,MATCH(Settings!$B$12,$A$1:$P$1,0))&amp;""),"")</f>
        <v/>
      </c>
      <c r="Z580" s="23">
        <f>IFERROR(TRIM(INDEX($A580:$P580,MATCH(Settings!$B$15,$A$1:$P$1,0))&amp;""),"")</f>
        <v/>
      </c>
      <c r="AA580" s="24">
        <f>IFERROR(IF(TRIM(INDEX($A580:$P580,MATCH(Settings!$B$13,$A$1:$P$1,0))&amp;"")="","",VALUE(TRIM(INDEX($A580:$P580,MATCH(Settings!$B$13,$A$1:$P$1,0))&amp;""))),"")</f>
        <v/>
      </c>
      <c r="AB580" s="24">
        <f>IF(NOT(ISNUMBER($AA580)),"",IF(TRIM($R580&amp;"")="Yes",$AA580,0))</f>
        <v/>
      </c>
      <c r="AC580" s="25">
        <f>IF(OR(NOT(ISNUMBER($AB580)),NOT(ISNUMBER(Settings!$D$2))),"",$AB580*Settings!$D$2)</f>
        <v/>
      </c>
      <c r="AD580" s="23">
        <f>IF(AND($AE580="",IFERROR(TRIM(INDEX($A580:$P580,MATCH(Settings!$B$13,$A$1:$P$1,0))&amp;""),"")=""),"",IF((IF($AE580="","; no name or email","")&amp;IF(IFERROR(TRIM(INDEX($A580:$P580,MATCH(Settings!$B$13,$A$1:$P$1,0))&amp;""),"")="","; no hours",IF(NOT(ISNUMBER($AA580)),"; hours not a number",IF($AA580&lt;=0,"; hours zero or less",IF(AND(ISNUMBER(Settings!$D$3),$AA580&gt;Settings!$D$3),"; over "&amp;Settings!$D$3&amp;" hours",""))))&amp;IF(NOT(ISNUMBER($U580)),"; no date",IF($U580&gt;TODAY(),"; date in the future",""))&amp;IF(AND($AE580&lt;&gt;"",ISNUMBER($U580)),IF(COUNTIFS($AE$2:$AE$1001,$AE580,$U$2:$U$1001,$U580,$Y$2:$Y$1001,$Y580)&gt;1,"; possible duplicate",""),""))="","OK",MID(IF($AE580="","; no name or email","")&amp;IF(IFERROR(TRIM(INDEX($A580:$P580,MATCH(Settings!$B$13,$A$1:$P$1,0))&amp;""),"")="","; no hours",IF(NOT(ISNUMBER($AA580)),"; hours not a number",IF($AA580&lt;=0,"; hours zero or less",IF(AND(ISNUMBER(Settings!$D$3),$AA580&gt;Settings!$D$3),"; over "&amp;Settings!$D$3&amp;" hours",""))))&amp;IF(NOT(ISNUMBER($U580)),"; no date",IF($U580&gt;TODAY(),"; date in the future",""))&amp;IF(AND($AE580&lt;&gt;"",ISNUMBER($U580)),IF(COUNTIFS($AE$2:$AE$1001,$AE580,$U$2:$U$1001,$U580,$Y$2:$Y$1001,$Y580)&gt;1,"; possible duplicate",""),""),3,300)))</f>
        <v/>
      </c>
      <c r="AE580" s="26">
        <f>IF(IFERROR(TRIM(INDEX($A580:$P580,MATCH(Settings!$B$11,$A$1:$P$1,0))&amp;""),"")&lt;&gt;"",LOWER(IFERROR(TRIM(INDEX($A580:$P580,MATCH(Settings!$B$11,$A$1:$P$1,0))&amp;""),"")),LOWER(IFERROR(TRIM(INDEX($A580:$P580,MATCH(Settings!$B$10,$A$1:$P$1,0))&amp;""),"")))</f>
        <v/>
      </c>
      <c r="AF580" s="26">
        <f>IF($AE580="","",IF(COUNTIF($AE$2:$AE580,$AE580)=1,MAX($AF$1:$AF579)+1,""))</f>
        <v/>
      </c>
      <c r="AG580" s="26">
        <f>IF(OR($AE580="",NOT(ISNUMBER($V580))),"",IF(COUNTIFS($AE$2:$AE580,$AE580,$V$2:$V580,$V580)=1,1,0))</f>
        <v/>
      </c>
      <c r="AH580" s="26">
        <f>IF(ISNUMBER($U580),$U580,0)</f>
        <v/>
      </c>
    </row>
    <row r="581">
      <c r="R581" s="27" t="n"/>
      <c r="S581" s="27" t="n"/>
      <c r="U581" s="21">
        <f>IF(ISNUMBER(IFERROR(IF(TRIM(INDEX($A581:$P581,MATCH(Settings!$B$9,$A$1:$P$1,0))&amp;"")="","",IF(ISNUMBER(INDEX($A581:$P581,MATCH(Settings!$B$9,$A$1:$P$1,0))),INT(INDEX($A581:$P581,MATCH(Settings!$B$9,$A$1:$P$1,0))),DATE(VALUE(LEFT(INDEX($A581:$P581,MATCH(Settings!$B$9,$A$1:$P$1,0)),4)),VALUE(MID(INDEX($A581:$P581,MATCH(Settings!$B$9,$A$1:$P$1,0)),6,2)),VALUE(MID(INDEX($A581:$P581,MATCH(Settings!$B$9,$A$1:$P$1,0)),9,2))))),"")),IFERROR(IF(TRIM(INDEX($A581:$P581,MATCH(Settings!$B$9,$A$1:$P$1,0))&amp;"")="","",IF(ISNUMBER(INDEX($A581:$P581,MATCH(Settings!$B$9,$A$1:$P$1,0))),INT(INDEX($A581:$P581,MATCH(Settings!$B$9,$A$1:$P$1,0))),DATE(VALUE(LEFT(INDEX($A581:$P581,MATCH(Settings!$B$9,$A$1:$P$1,0)),4)),VALUE(MID(INDEX($A581:$P581,MATCH(Settings!$B$9,$A$1:$P$1,0)),6,2)),VALUE(MID(INDEX($A581:$P581,MATCH(Settings!$B$9,$A$1:$P$1,0)),9,2))))),""),IFERROR(INT(IFERROR(IF(ISNUMBER(INDEX($A581:$P581,MATCH(Settings!$B$8,$A$1:$P$1,0))),INDEX($A581:$P581,MATCH(Settings!$B$8,$A$1:$P$1,0)),DATE(VALUE(LEFT(IFERROR(TRIM(INDEX($A581:$P581,MATCH(Settings!$B$8,$A$1:$P$1,0))&amp;""),""),4)),VALUE(MID(IFERROR(TRIM(INDEX($A581:$P581,MATCH(Settings!$B$8,$A$1:$P$1,0))&amp;""),""),6,2)),VALUE(MID(IFERROR(TRIM(INDEX($A581:$P581,MATCH(Settings!$B$8,$A$1:$P$1,0))&amp;""),""),9,2)))+TIME(VALUE(MID(IFERROR(TRIM(INDEX($A581:$P581,MATCH(Settings!$B$8,$A$1:$P$1,0))&amp;""),""),12,2)),VALUE(MID(IFERROR(TRIM(INDEX($A581:$P581,MATCH(Settings!$B$8,$A$1:$P$1,0))&amp;""),""),15,2)),VALUE(MID(IFERROR(TRIM(INDEX($A581:$P581,MATCH(Settings!$B$8,$A$1:$P$1,0))&amp;""),""),18,2)))),"")),""))</f>
        <v/>
      </c>
      <c r="V581" s="22">
        <f>IF(ISNUMBER($U581),DATE(YEAR($U581),MONTH($U581),1),"")</f>
        <v/>
      </c>
      <c r="W581" s="23">
        <f>IF(IFERROR(TRIM(INDEX($A581:$P581,MATCH(Settings!$B$10,$A$1:$P$1,0))&amp;""),"")&lt;&gt;"",IFERROR(TRIM(INDEX($A581:$P581,MATCH(Settings!$B$10,$A$1:$P$1,0))&amp;""),""),IFERROR(TRIM(INDEX($A581:$P581,MATCH(Settings!$B$11,$A$1:$P$1,0))&amp;""),""))</f>
        <v/>
      </c>
      <c r="X581" s="23">
        <f>IFERROR(TRIM(INDEX($A581:$P581,MATCH(Settings!$B$11,$A$1:$P$1,0))&amp;""),"")</f>
        <v/>
      </c>
      <c r="Y581" s="23">
        <f>IFERROR(TRIM(INDEX($A581:$P581,MATCH(Settings!$B$12,$A$1:$P$1,0))&amp;""),"")</f>
        <v/>
      </c>
      <c r="Z581" s="23">
        <f>IFERROR(TRIM(INDEX($A581:$P581,MATCH(Settings!$B$15,$A$1:$P$1,0))&amp;""),"")</f>
        <v/>
      </c>
      <c r="AA581" s="24">
        <f>IFERROR(IF(TRIM(INDEX($A581:$P581,MATCH(Settings!$B$13,$A$1:$P$1,0))&amp;"")="","",VALUE(TRIM(INDEX($A581:$P581,MATCH(Settings!$B$13,$A$1:$P$1,0))&amp;""))),"")</f>
        <v/>
      </c>
      <c r="AB581" s="24">
        <f>IF(NOT(ISNUMBER($AA581)),"",IF(TRIM($R581&amp;"")="Yes",$AA581,0))</f>
        <v/>
      </c>
      <c r="AC581" s="25">
        <f>IF(OR(NOT(ISNUMBER($AB581)),NOT(ISNUMBER(Settings!$D$2))),"",$AB581*Settings!$D$2)</f>
        <v/>
      </c>
      <c r="AD581" s="23">
        <f>IF(AND($AE581="",IFERROR(TRIM(INDEX($A581:$P581,MATCH(Settings!$B$13,$A$1:$P$1,0))&amp;""),"")=""),"",IF((IF($AE581="","; no name or email","")&amp;IF(IFERROR(TRIM(INDEX($A581:$P581,MATCH(Settings!$B$13,$A$1:$P$1,0))&amp;""),"")="","; no hours",IF(NOT(ISNUMBER($AA581)),"; hours not a number",IF($AA581&lt;=0,"; hours zero or less",IF(AND(ISNUMBER(Settings!$D$3),$AA581&gt;Settings!$D$3),"; over "&amp;Settings!$D$3&amp;" hours",""))))&amp;IF(NOT(ISNUMBER($U581)),"; no date",IF($U581&gt;TODAY(),"; date in the future",""))&amp;IF(AND($AE581&lt;&gt;"",ISNUMBER($U581)),IF(COUNTIFS($AE$2:$AE$1001,$AE581,$U$2:$U$1001,$U581,$Y$2:$Y$1001,$Y581)&gt;1,"; possible duplicate",""),""))="","OK",MID(IF($AE581="","; no name or email","")&amp;IF(IFERROR(TRIM(INDEX($A581:$P581,MATCH(Settings!$B$13,$A$1:$P$1,0))&amp;""),"")="","; no hours",IF(NOT(ISNUMBER($AA581)),"; hours not a number",IF($AA581&lt;=0,"; hours zero or less",IF(AND(ISNUMBER(Settings!$D$3),$AA581&gt;Settings!$D$3),"; over "&amp;Settings!$D$3&amp;" hours",""))))&amp;IF(NOT(ISNUMBER($U581)),"; no date",IF($U581&gt;TODAY(),"; date in the future",""))&amp;IF(AND($AE581&lt;&gt;"",ISNUMBER($U581)),IF(COUNTIFS($AE$2:$AE$1001,$AE581,$U$2:$U$1001,$U581,$Y$2:$Y$1001,$Y581)&gt;1,"; possible duplicate",""),""),3,300)))</f>
        <v/>
      </c>
      <c r="AE581" s="26">
        <f>IF(IFERROR(TRIM(INDEX($A581:$P581,MATCH(Settings!$B$11,$A$1:$P$1,0))&amp;""),"")&lt;&gt;"",LOWER(IFERROR(TRIM(INDEX($A581:$P581,MATCH(Settings!$B$11,$A$1:$P$1,0))&amp;""),"")),LOWER(IFERROR(TRIM(INDEX($A581:$P581,MATCH(Settings!$B$10,$A$1:$P$1,0))&amp;""),"")))</f>
        <v/>
      </c>
      <c r="AF581" s="26">
        <f>IF($AE581="","",IF(COUNTIF($AE$2:$AE581,$AE581)=1,MAX($AF$1:$AF580)+1,""))</f>
        <v/>
      </c>
      <c r="AG581" s="26">
        <f>IF(OR($AE581="",NOT(ISNUMBER($V581))),"",IF(COUNTIFS($AE$2:$AE581,$AE581,$V$2:$V581,$V581)=1,1,0))</f>
        <v/>
      </c>
      <c r="AH581" s="26">
        <f>IF(ISNUMBER($U581),$U581,0)</f>
        <v/>
      </c>
    </row>
    <row r="582">
      <c r="R582" s="27" t="n"/>
      <c r="S582" s="27" t="n"/>
      <c r="U582" s="21">
        <f>IF(ISNUMBER(IFERROR(IF(TRIM(INDEX($A582:$P582,MATCH(Settings!$B$9,$A$1:$P$1,0))&amp;"")="","",IF(ISNUMBER(INDEX($A582:$P582,MATCH(Settings!$B$9,$A$1:$P$1,0))),INT(INDEX($A582:$P582,MATCH(Settings!$B$9,$A$1:$P$1,0))),DATE(VALUE(LEFT(INDEX($A582:$P582,MATCH(Settings!$B$9,$A$1:$P$1,0)),4)),VALUE(MID(INDEX($A582:$P582,MATCH(Settings!$B$9,$A$1:$P$1,0)),6,2)),VALUE(MID(INDEX($A582:$P582,MATCH(Settings!$B$9,$A$1:$P$1,0)),9,2))))),"")),IFERROR(IF(TRIM(INDEX($A582:$P582,MATCH(Settings!$B$9,$A$1:$P$1,0))&amp;"")="","",IF(ISNUMBER(INDEX($A582:$P582,MATCH(Settings!$B$9,$A$1:$P$1,0))),INT(INDEX($A582:$P582,MATCH(Settings!$B$9,$A$1:$P$1,0))),DATE(VALUE(LEFT(INDEX($A582:$P582,MATCH(Settings!$B$9,$A$1:$P$1,0)),4)),VALUE(MID(INDEX($A582:$P582,MATCH(Settings!$B$9,$A$1:$P$1,0)),6,2)),VALUE(MID(INDEX($A582:$P582,MATCH(Settings!$B$9,$A$1:$P$1,0)),9,2))))),""),IFERROR(INT(IFERROR(IF(ISNUMBER(INDEX($A582:$P582,MATCH(Settings!$B$8,$A$1:$P$1,0))),INDEX($A582:$P582,MATCH(Settings!$B$8,$A$1:$P$1,0)),DATE(VALUE(LEFT(IFERROR(TRIM(INDEX($A582:$P582,MATCH(Settings!$B$8,$A$1:$P$1,0))&amp;""),""),4)),VALUE(MID(IFERROR(TRIM(INDEX($A582:$P582,MATCH(Settings!$B$8,$A$1:$P$1,0))&amp;""),""),6,2)),VALUE(MID(IFERROR(TRIM(INDEX($A582:$P582,MATCH(Settings!$B$8,$A$1:$P$1,0))&amp;""),""),9,2)))+TIME(VALUE(MID(IFERROR(TRIM(INDEX($A582:$P582,MATCH(Settings!$B$8,$A$1:$P$1,0))&amp;""),""),12,2)),VALUE(MID(IFERROR(TRIM(INDEX($A582:$P582,MATCH(Settings!$B$8,$A$1:$P$1,0))&amp;""),""),15,2)),VALUE(MID(IFERROR(TRIM(INDEX($A582:$P582,MATCH(Settings!$B$8,$A$1:$P$1,0))&amp;""),""),18,2)))),"")),""))</f>
        <v/>
      </c>
      <c r="V582" s="22">
        <f>IF(ISNUMBER($U582),DATE(YEAR($U582),MONTH($U582),1),"")</f>
        <v/>
      </c>
      <c r="W582" s="23">
        <f>IF(IFERROR(TRIM(INDEX($A582:$P582,MATCH(Settings!$B$10,$A$1:$P$1,0))&amp;""),"")&lt;&gt;"",IFERROR(TRIM(INDEX($A582:$P582,MATCH(Settings!$B$10,$A$1:$P$1,0))&amp;""),""),IFERROR(TRIM(INDEX($A582:$P582,MATCH(Settings!$B$11,$A$1:$P$1,0))&amp;""),""))</f>
        <v/>
      </c>
      <c r="X582" s="23">
        <f>IFERROR(TRIM(INDEX($A582:$P582,MATCH(Settings!$B$11,$A$1:$P$1,0))&amp;""),"")</f>
        <v/>
      </c>
      <c r="Y582" s="23">
        <f>IFERROR(TRIM(INDEX($A582:$P582,MATCH(Settings!$B$12,$A$1:$P$1,0))&amp;""),"")</f>
        <v/>
      </c>
      <c r="Z582" s="23">
        <f>IFERROR(TRIM(INDEX($A582:$P582,MATCH(Settings!$B$15,$A$1:$P$1,0))&amp;""),"")</f>
        <v/>
      </c>
      <c r="AA582" s="24">
        <f>IFERROR(IF(TRIM(INDEX($A582:$P582,MATCH(Settings!$B$13,$A$1:$P$1,0))&amp;"")="","",VALUE(TRIM(INDEX($A582:$P582,MATCH(Settings!$B$13,$A$1:$P$1,0))&amp;""))),"")</f>
        <v/>
      </c>
      <c r="AB582" s="24">
        <f>IF(NOT(ISNUMBER($AA582)),"",IF(TRIM($R582&amp;"")="Yes",$AA582,0))</f>
        <v/>
      </c>
      <c r="AC582" s="25">
        <f>IF(OR(NOT(ISNUMBER($AB582)),NOT(ISNUMBER(Settings!$D$2))),"",$AB582*Settings!$D$2)</f>
        <v/>
      </c>
      <c r="AD582" s="23">
        <f>IF(AND($AE582="",IFERROR(TRIM(INDEX($A582:$P582,MATCH(Settings!$B$13,$A$1:$P$1,0))&amp;""),"")=""),"",IF((IF($AE582="","; no name or email","")&amp;IF(IFERROR(TRIM(INDEX($A582:$P582,MATCH(Settings!$B$13,$A$1:$P$1,0))&amp;""),"")="","; no hours",IF(NOT(ISNUMBER($AA582)),"; hours not a number",IF($AA582&lt;=0,"; hours zero or less",IF(AND(ISNUMBER(Settings!$D$3),$AA582&gt;Settings!$D$3),"; over "&amp;Settings!$D$3&amp;" hours",""))))&amp;IF(NOT(ISNUMBER($U582)),"; no date",IF($U582&gt;TODAY(),"; date in the future",""))&amp;IF(AND($AE582&lt;&gt;"",ISNUMBER($U582)),IF(COUNTIFS($AE$2:$AE$1001,$AE582,$U$2:$U$1001,$U582,$Y$2:$Y$1001,$Y582)&gt;1,"; possible duplicate",""),""))="","OK",MID(IF($AE582="","; no name or email","")&amp;IF(IFERROR(TRIM(INDEX($A582:$P582,MATCH(Settings!$B$13,$A$1:$P$1,0))&amp;""),"")="","; no hours",IF(NOT(ISNUMBER($AA582)),"; hours not a number",IF($AA582&lt;=0,"; hours zero or less",IF(AND(ISNUMBER(Settings!$D$3),$AA582&gt;Settings!$D$3),"; over "&amp;Settings!$D$3&amp;" hours",""))))&amp;IF(NOT(ISNUMBER($U582)),"; no date",IF($U582&gt;TODAY(),"; date in the future",""))&amp;IF(AND($AE582&lt;&gt;"",ISNUMBER($U582)),IF(COUNTIFS($AE$2:$AE$1001,$AE582,$U$2:$U$1001,$U582,$Y$2:$Y$1001,$Y582)&gt;1,"; possible duplicate",""),""),3,300)))</f>
        <v/>
      </c>
      <c r="AE582" s="26">
        <f>IF(IFERROR(TRIM(INDEX($A582:$P582,MATCH(Settings!$B$11,$A$1:$P$1,0))&amp;""),"")&lt;&gt;"",LOWER(IFERROR(TRIM(INDEX($A582:$P582,MATCH(Settings!$B$11,$A$1:$P$1,0))&amp;""),"")),LOWER(IFERROR(TRIM(INDEX($A582:$P582,MATCH(Settings!$B$10,$A$1:$P$1,0))&amp;""),"")))</f>
        <v/>
      </c>
      <c r="AF582" s="26">
        <f>IF($AE582="","",IF(COUNTIF($AE$2:$AE582,$AE582)=1,MAX($AF$1:$AF581)+1,""))</f>
        <v/>
      </c>
      <c r="AG582" s="26">
        <f>IF(OR($AE582="",NOT(ISNUMBER($V582))),"",IF(COUNTIFS($AE$2:$AE582,$AE582,$V$2:$V582,$V582)=1,1,0))</f>
        <v/>
      </c>
      <c r="AH582" s="26">
        <f>IF(ISNUMBER($U582),$U582,0)</f>
        <v/>
      </c>
    </row>
    <row r="583">
      <c r="R583" s="27" t="n"/>
      <c r="S583" s="27" t="n"/>
      <c r="U583" s="21">
        <f>IF(ISNUMBER(IFERROR(IF(TRIM(INDEX($A583:$P583,MATCH(Settings!$B$9,$A$1:$P$1,0))&amp;"")="","",IF(ISNUMBER(INDEX($A583:$P583,MATCH(Settings!$B$9,$A$1:$P$1,0))),INT(INDEX($A583:$P583,MATCH(Settings!$B$9,$A$1:$P$1,0))),DATE(VALUE(LEFT(INDEX($A583:$P583,MATCH(Settings!$B$9,$A$1:$P$1,0)),4)),VALUE(MID(INDEX($A583:$P583,MATCH(Settings!$B$9,$A$1:$P$1,0)),6,2)),VALUE(MID(INDEX($A583:$P583,MATCH(Settings!$B$9,$A$1:$P$1,0)),9,2))))),"")),IFERROR(IF(TRIM(INDEX($A583:$P583,MATCH(Settings!$B$9,$A$1:$P$1,0))&amp;"")="","",IF(ISNUMBER(INDEX($A583:$P583,MATCH(Settings!$B$9,$A$1:$P$1,0))),INT(INDEX($A583:$P583,MATCH(Settings!$B$9,$A$1:$P$1,0))),DATE(VALUE(LEFT(INDEX($A583:$P583,MATCH(Settings!$B$9,$A$1:$P$1,0)),4)),VALUE(MID(INDEX($A583:$P583,MATCH(Settings!$B$9,$A$1:$P$1,0)),6,2)),VALUE(MID(INDEX($A583:$P583,MATCH(Settings!$B$9,$A$1:$P$1,0)),9,2))))),""),IFERROR(INT(IFERROR(IF(ISNUMBER(INDEX($A583:$P583,MATCH(Settings!$B$8,$A$1:$P$1,0))),INDEX($A583:$P583,MATCH(Settings!$B$8,$A$1:$P$1,0)),DATE(VALUE(LEFT(IFERROR(TRIM(INDEX($A583:$P583,MATCH(Settings!$B$8,$A$1:$P$1,0))&amp;""),""),4)),VALUE(MID(IFERROR(TRIM(INDEX($A583:$P583,MATCH(Settings!$B$8,$A$1:$P$1,0))&amp;""),""),6,2)),VALUE(MID(IFERROR(TRIM(INDEX($A583:$P583,MATCH(Settings!$B$8,$A$1:$P$1,0))&amp;""),""),9,2)))+TIME(VALUE(MID(IFERROR(TRIM(INDEX($A583:$P583,MATCH(Settings!$B$8,$A$1:$P$1,0))&amp;""),""),12,2)),VALUE(MID(IFERROR(TRIM(INDEX($A583:$P583,MATCH(Settings!$B$8,$A$1:$P$1,0))&amp;""),""),15,2)),VALUE(MID(IFERROR(TRIM(INDEX($A583:$P583,MATCH(Settings!$B$8,$A$1:$P$1,0))&amp;""),""),18,2)))),"")),""))</f>
        <v/>
      </c>
      <c r="V583" s="22">
        <f>IF(ISNUMBER($U583),DATE(YEAR($U583),MONTH($U583),1),"")</f>
        <v/>
      </c>
      <c r="W583" s="23">
        <f>IF(IFERROR(TRIM(INDEX($A583:$P583,MATCH(Settings!$B$10,$A$1:$P$1,0))&amp;""),"")&lt;&gt;"",IFERROR(TRIM(INDEX($A583:$P583,MATCH(Settings!$B$10,$A$1:$P$1,0))&amp;""),""),IFERROR(TRIM(INDEX($A583:$P583,MATCH(Settings!$B$11,$A$1:$P$1,0))&amp;""),""))</f>
        <v/>
      </c>
      <c r="X583" s="23">
        <f>IFERROR(TRIM(INDEX($A583:$P583,MATCH(Settings!$B$11,$A$1:$P$1,0))&amp;""),"")</f>
        <v/>
      </c>
      <c r="Y583" s="23">
        <f>IFERROR(TRIM(INDEX($A583:$P583,MATCH(Settings!$B$12,$A$1:$P$1,0))&amp;""),"")</f>
        <v/>
      </c>
      <c r="Z583" s="23">
        <f>IFERROR(TRIM(INDEX($A583:$P583,MATCH(Settings!$B$15,$A$1:$P$1,0))&amp;""),"")</f>
        <v/>
      </c>
      <c r="AA583" s="24">
        <f>IFERROR(IF(TRIM(INDEX($A583:$P583,MATCH(Settings!$B$13,$A$1:$P$1,0))&amp;"")="","",VALUE(TRIM(INDEX($A583:$P583,MATCH(Settings!$B$13,$A$1:$P$1,0))&amp;""))),"")</f>
        <v/>
      </c>
      <c r="AB583" s="24">
        <f>IF(NOT(ISNUMBER($AA583)),"",IF(TRIM($R583&amp;"")="Yes",$AA583,0))</f>
        <v/>
      </c>
      <c r="AC583" s="25">
        <f>IF(OR(NOT(ISNUMBER($AB583)),NOT(ISNUMBER(Settings!$D$2))),"",$AB583*Settings!$D$2)</f>
        <v/>
      </c>
      <c r="AD583" s="23">
        <f>IF(AND($AE583="",IFERROR(TRIM(INDEX($A583:$P583,MATCH(Settings!$B$13,$A$1:$P$1,0))&amp;""),"")=""),"",IF((IF($AE583="","; no name or email","")&amp;IF(IFERROR(TRIM(INDEX($A583:$P583,MATCH(Settings!$B$13,$A$1:$P$1,0))&amp;""),"")="","; no hours",IF(NOT(ISNUMBER($AA583)),"; hours not a number",IF($AA583&lt;=0,"; hours zero or less",IF(AND(ISNUMBER(Settings!$D$3),$AA583&gt;Settings!$D$3),"; over "&amp;Settings!$D$3&amp;" hours",""))))&amp;IF(NOT(ISNUMBER($U583)),"; no date",IF($U583&gt;TODAY(),"; date in the future",""))&amp;IF(AND($AE583&lt;&gt;"",ISNUMBER($U583)),IF(COUNTIFS($AE$2:$AE$1001,$AE583,$U$2:$U$1001,$U583,$Y$2:$Y$1001,$Y583)&gt;1,"; possible duplicate",""),""))="","OK",MID(IF($AE583="","; no name or email","")&amp;IF(IFERROR(TRIM(INDEX($A583:$P583,MATCH(Settings!$B$13,$A$1:$P$1,0))&amp;""),"")="","; no hours",IF(NOT(ISNUMBER($AA583)),"; hours not a number",IF($AA583&lt;=0,"; hours zero or less",IF(AND(ISNUMBER(Settings!$D$3),$AA583&gt;Settings!$D$3),"; over "&amp;Settings!$D$3&amp;" hours",""))))&amp;IF(NOT(ISNUMBER($U583)),"; no date",IF($U583&gt;TODAY(),"; date in the future",""))&amp;IF(AND($AE583&lt;&gt;"",ISNUMBER($U583)),IF(COUNTIFS($AE$2:$AE$1001,$AE583,$U$2:$U$1001,$U583,$Y$2:$Y$1001,$Y583)&gt;1,"; possible duplicate",""),""),3,300)))</f>
        <v/>
      </c>
      <c r="AE583" s="26">
        <f>IF(IFERROR(TRIM(INDEX($A583:$P583,MATCH(Settings!$B$11,$A$1:$P$1,0))&amp;""),"")&lt;&gt;"",LOWER(IFERROR(TRIM(INDEX($A583:$P583,MATCH(Settings!$B$11,$A$1:$P$1,0))&amp;""),"")),LOWER(IFERROR(TRIM(INDEX($A583:$P583,MATCH(Settings!$B$10,$A$1:$P$1,0))&amp;""),"")))</f>
        <v/>
      </c>
      <c r="AF583" s="26">
        <f>IF($AE583="","",IF(COUNTIF($AE$2:$AE583,$AE583)=1,MAX($AF$1:$AF582)+1,""))</f>
        <v/>
      </c>
      <c r="AG583" s="26">
        <f>IF(OR($AE583="",NOT(ISNUMBER($V583))),"",IF(COUNTIFS($AE$2:$AE583,$AE583,$V$2:$V583,$V583)=1,1,0))</f>
        <v/>
      </c>
      <c r="AH583" s="26">
        <f>IF(ISNUMBER($U583),$U583,0)</f>
        <v/>
      </c>
    </row>
    <row r="584">
      <c r="R584" s="27" t="n"/>
      <c r="S584" s="27" t="n"/>
      <c r="U584" s="21">
        <f>IF(ISNUMBER(IFERROR(IF(TRIM(INDEX($A584:$P584,MATCH(Settings!$B$9,$A$1:$P$1,0))&amp;"")="","",IF(ISNUMBER(INDEX($A584:$P584,MATCH(Settings!$B$9,$A$1:$P$1,0))),INT(INDEX($A584:$P584,MATCH(Settings!$B$9,$A$1:$P$1,0))),DATE(VALUE(LEFT(INDEX($A584:$P584,MATCH(Settings!$B$9,$A$1:$P$1,0)),4)),VALUE(MID(INDEX($A584:$P584,MATCH(Settings!$B$9,$A$1:$P$1,0)),6,2)),VALUE(MID(INDEX($A584:$P584,MATCH(Settings!$B$9,$A$1:$P$1,0)),9,2))))),"")),IFERROR(IF(TRIM(INDEX($A584:$P584,MATCH(Settings!$B$9,$A$1:$P$1,0))&amp;"")="","",IF(ISNUMBER(INDEX($A584:$P584,MATCH(Settings!$B$9,$A$1:$P$1,0))),INT(INDEX($A584:$P584,MATCH(Settings!$B$9,$A$1:$P$1,0))),DATE(VALUE(LEFT(INDEX($A584:$P584,MATCH(Settings!$B$9,$A$1:$P$1,0)),4)),VALUE(MID(INDEX($A584:$P584,MATCH(Settings!$B$9,$A$1:$P$1,0)),6,2)),VALUE(MID(INDEX($A584:$P584,MATCH(Settings!$B$9,$A$1:$P$1,0)),9,2))))),""),IFERROR(INT(IFERROR(IF(ISNUMBER(INDEX($A584:$P584,MATCH(Settings!$B$8,$A$1:$P$1,0))),INDEX($A584:$P584,MATCH(Settings!$B$8,$A$1:$P$1,0)),DATE(VALUE(LEFT(IFERROR(TRIM(INDEX($A584:$P584,MATCH(Settings!$B$8,$A$1:$P$1,0))&amp;""),""),4)),VALUE(MID(IFERROR(TRIM(INDEX($A584:$P584,MATCH(Settings!$B$8,$A$1:$P$1,0))&amp;""),""),6,2)),VALUE(MID(IFERROR(TRIM(INDEX($A584:$P584,MATCH(Settings!$B$8,$A$1:$P$1,0))&amp;""),""),9,2)))+TIME(VALUE(MID(IFERROR(TRIM(INDEX($A584:$P584,MATCH(Settings!$B$8,$A$1:$P$1,0))&amp;""),""),12,2)),VALUE(MID(IFERROR(TRIM(INDEX($A584:$P584,MATCH(Settings!$B$8,$A$1:$P$1,0))&amp;""),""),15,2)),VALUE(MID(IFERROR(TRIM(INDEX($A584:$P584,MATCH(Settings!$B$8,$A$1:$P$1,0))&amp;""),""),18,2)))),"")),""))</f>
        <v/>
      </c>
      <c r="V584" s="22">
        <f>IF(ISNUMBER($U584),DATE(YEAR($U584),MONTH($U584),1),"")</f>
        <v/>
      </c>
      <c r="W584" s="23">
        <f>IF(IFERROR(TRIM(INDEX($A584:$P584,MATCH(Settings!$B$10,$A$1:$P$1,0))&amp;""),"")&lt;&gt;"",IFERROR(TRIM(INDEX($A584:$P584,MATCH(Settings!$B$10,$A$1:$P$1,0))&amp;""),""),IFERROR(TRIM(INDEX($A584:$P584,MATCH(Settings!$B$11,$A$1:$P$1,0))&amp;""),""))</f>
        <v/>
      </c>
      <c r="X584" s="23">
        <f>IFERROR(TRIM(INDEX($A584:$P584,MATCH(Settings!$B$11,$A$1:$P$1,0))&amp;""),"")</f>
        <v/>
      </c>
      <c r="Y584" s="23">
        <f>IFERROR(TRIM(INDEX($A584:$P584,MATCH(Settings!$B$12,$A$1:$P$1,0))&amp;""),"")</f>
        <v/>
      </c>
      <c r="Z584" s="23">
        <f>IFERROR(TRIM(INDEX($A584:$P584,MATCH(Settings!$B$15,$A$1:$P$1,0))&amp;""),"")</f>
        <v/>
      </c>
      <c r="AA584" s="24">
        <f>IFERROR(IF(TRIM(INDEX($A584:$P584,MATCH(Settings!$B$13,$A$1:$P$1,0))&amp;"")="","",VALUE(TRIM(INDEX($A584:$P584,MATCH(Settings!$B$13,$A$1:$P$1,0))&amp;""))),"")</f>
        <v/>
      </c>
      <c r="AB584" s="24">
        <f>IF(NOT(ISNUMBER($AA584)),"",IF(TRIM($R584&amp;"")="Yes",$AA584,0))</f>
        <v/>
      </c>
      <c r="AC584" s="25">
        <f>IF(OR(NOT(ISNUMBER($AB584)),NOT(ISNUMBER(Settings!$D$2))),"",$AB584*Settings!$D$2)</f>
        <v/>
      </c>
      <c r="AD584" s="23">
        <f>IF(AND($AE584="",IFERROR(TRIM(INDEX($A584:$P584,MATCH(Settings!$B$13,$A$1:$P$1,0))&amp;""),"")=""),"",IF((IF($AE584="","; no name or email","")&amp;IF(IFERROR(TRIM(INDEX($A584:$P584,MATCH(Settings!$B$13,$A$1:$P$1,0))&amp;""),"")="","; no hours",IF(NOT(ISNUMBER($AA584)),"; hours not a number",IF($AA584&lt;=0,"; hours zero or less",IF(AND(ISNUMBER(Settings!$D$3),$AA584&gt;Settings!$D$3),"; over "&amp;Settings!$D$3&amp;" hours",""))))&amp;IF(NOT(ISNUMBER($U584)),"; no date",IF($U584&gt;TODAY(),"; date in the future",""))&amp;IF(AND($AE584&lt;&gt;"",ISNUMBER($U584)),IF(COUNTIFS($AE$2:$AE$1001,$AE584,$U$2:$U$1001,$U584,$Y$2:$Y$1001,$Y584)&gt;1,"; possible duplicate",""),""))="","OK",MID(IF($AE584="","; no name or email","")&amp;IF(IFERROR(TRIM(INDEX($A584:$P584,MATCH(Settings!$B$13,$A$1:$P$1,0))&amp;""),"")="","; no hours",IF(NOT(ISNUMBER($AA584)),"; hours not a number",IF($AA584&lt;=0,"; hours zero or less",IF(AND(ISNUMBER(Settings!$D$3),$AA584&gt;Settings!$D$3),"; over "&amp;Settings!$D$3&amp;" hours",""))))&amp;IF(NOT(ISNUMBER($U584)),"; no date",IF($U584&gt;TODAY(),"; date in the future",""))&amp;IF(AND($AE584&lt;&gt;"",ISNUMBER($U584)),IF(COUNTIFS($AE$2:$AE$1001,$AE584,$U$2:$U$1001,$U584,$Y$2:$Y$1001,$Y584)&gt;1,"; possible duplicate",""),""),3,300)))</f>
        <v/>
      </c>
      <c r="AE584" s="26">
        <f>IF(IFERROR(TRIM(INDEX($A584:$P584,MATCH(Settings!$B$11,$A$1:$P$1,0))&amp;""),"")&lt;&gt;"",LOWER(IFERROR(TRIM(INDEX($A584:$P584,MATCH(Settings!$B$11,$A$1:$P$1,0))&amp;""),"")),LOWER(IFERROR(TRIM(INDEX($A584:$P584,MATCH(Settings!$B$10,$A$1:$P$1,0))&amp;""),"")))</f>
        <v/>
      </c>
      <c r="AF584" s="26">
        <f>IF($AE584="","",IF(COUNTIF($AE$2:$AE584,$AE584)=1,MAX($AF$1:$AF583)+1,""))</f>
        <v/>
      </c>
      <c r="AG584" s="26">
        <f>IF(OR($AE584="",NOT(ISNUMBER($V584))),"",IF(COUNTIFS($AE$2:$AE584,$AE584,$V$2:$V584,$V584)=1,1,0))</f>
        <v/>
      </c>
      <c r="AH584" s="26">
        <f>IF(ISNUMBER($U584),$U584,0)</f>
        <v/>
      </c>
    </row>
    <row r="585">
      <c r="R585" s="27" t="n"/>
      <c r="S585" s="27" t="n"/>
      <c r="U585" s="21">
        <f>IF(ISNUMBER(IFERROR(IF(TRIM(INDEX($A585:$P585,MATCH(Settings!$B$9,$A$1:$P$1,0))&amp;"")="","",IF(ISNUMBER(INDEX($A585:$P585,MATCH(Settings!$B$9,$A$1:$P$1,0))),INT(INDEX($A585:$P585,MATCH(Settings!$B$9,$A$1:$P$1,0))),DATE(VALUE(LEFT(INDEX($A585:$P585,MATCH(Settings!$B$9,$A$1:$P$1,0)),4)),VALUE(MID(INDEX($A585:$P585,MATCH(Settings!$B$9,$A$1:$P$1,0)),6,2)),VALUE(MID(INDEX($A585:$P585,MATCH(Settings!$B$9,$A$1:$P$1,0)),9,2))))),"")),IFERROR(IF(TRIM(INDEX($A585:$P585,MATCH(Settings!$B$9,$A$1:$P$1,0))&amp;"")="","",IF(ISNUMBER(INDEX($A585:$P585,MATCH(Settings!$B$9,$A$1:$P$1,0))),INT(INDEX($A585:$P585,MATCH(Settings!$B$9,$A$1:$P$1,0))),DATE(VALUE(LEFT(INDEX($A585:$P585,MATCH(Settings!$B$9,$A$1:$P$1,0)),4)),VALUE(MID(INDEX($A585:$P585,MATCH(Settings!$B$9,$A$1:$P$1,0)),6,2)),VALUE(MID(INDEX($A585:$P585,MATCH(Settings!$B$9,$A$1:$P$1,0)),9,2))))),""),IFERROR(INT(IFERROR(IF(ISNUMBER(INDEX($A585:$P585,MATCH(Settings!$B$8,$A$1:$P$1,0))),INDEX($A585:$P585,MATCH(Settings!$B$8,$A$1:$P$1,0)),DATE(VALUE(LEFT(IFERROR(TRIM(INDEX($A585:$P585,MATCH(Settings!$B$8,$A$1:$P$1,0))&amp;""),""),4)),VALUE(MID(IFERROR(TRIM(INDEX($A585:$P585,MATCH(Settings!$B$8,$A$1:$P$1,0))&amp;""),""),6,2)),VALUE(MID(IFERROR(TRIM(INDEX($A585:$P585,MATCH(Settings!$B$8,$A$1:$P$1,0))&amp;""),""),9,2)))+TIME(VALUE(MID(IFERROR(TRIM(INDEX($A585:$P585,MATCH(Settings!$B$8,$A$1:$P$1,0))&amp;""),""),12,2)),VALUE(MID(IFERROR(TRIM(INDEX($A585:$P585,MATCH(Settings!$B$8,$A$1:$P$1,0))&amp;""),""),15,2)),VALUE(MID(IFERROR(TRIM(INDEX($A585:$P585,MATCH(Settings!$B$8,$A$1:$P$1,0))&amp;""),""),18,2)))),"")),""))</f>
        <v/>
      </c>
      <c r="V585" s="22">
        <f>IF(ISNUMBER($U585),DATE(YEAR($U585),MONTH($U585),1),"")</f>
        <v/>
      </c>
      <c r="W585" s="23">
        <f>IF(IFERROR(TRIM(INDEX($A585:$P585,MATCH(Settings!$B$10,$A$1:$P$1,0))&amp;""),"")&lt;&gt;"",IFERROR(TRIM(INDEX($A585:$P585,MATCH(Settings!$B$10,$A$1:$P$1,0))&amp;""),""),IFERROR(TRIM(INDEX($A585:$P585,MATCH(Settings!$B$11,$A$1:$P$1,0))&amp;""),""))</f>
        <v/>
      </c>
      <c r="X585" s="23">
        <f>IFERROR(TRIM(INDEX($A585:$P585,MATCH(Settings!$B$11,$A$1:$P$1,0))&amp;""),"")</f>
        <v/>
      </c>
      <c r="Y585" s="23">
        <f>IFERROR(TRIM(INDEX($A585:$P585,MATCH(Settings!$B$12,$A$1:$P$1,0))&amp;""),"")</f>
        <v/>
      </c>
      <c r="Z585" s="23">
        <f>IFERROR(TRIM(INDEX($A585:$P585,MATCH(Settings!$B$15,$A$1:$P$1,0))&amp;""),"")</f>
        <v/>
      </c>
      <c r="AA585" s="24">
        <f>IFERROR(IF(TRIM(INDEX($A585:$P585,MATCH(Settings!$B$13,$A$1:$P$1,0))&amp;"")="","",VALUE(TRIM(INDEX($A585:$P585,MATCH(Settings!$B$13,$A$1:$P$1,0))&amp;""))),"")</f>
        <v/>
      </c>
      <c r="AB585" s="24">
        <f>IF(NOT(ISNUMBER($AA585)),"",IF(TRIM($R585&amp;"")="Yes",$AA585,0))</f>
        <v/>
      </c>
      <c r="AC585" s="25">
        <f>IF(OR(NOT(ISNUMBER($AB585)),NOT(ISNUMBER(Settings!$D$2))),"",$AB585*Settings!$D$2)</f>
        <v/>
      </c>
      <c r="AD585" s="23">
        <f>IF(AND($AE585="",IFERROR(TRIM(INDEX($A585:$P585,MATCH(Settings!$B$13,$A$1:$P$1,0))&amp;""),"")=""),"",IF((IF($AE585="","; no name or email","")&amp;IF(IFERROR(TRIM(INDEX($A585:$P585,MATCH(Settings!$B$13,$A$1:$P$1,0))&amp;""),"")="","; no hours",IF(NOT(ISNUMBER($AA585)),"; hours not a number",IF($AA585&lt;=0,"; hours zero or less",IF(AND(ISNUMBER(Settings!$D$3),$AA585&gt;Settings!$D$3),"; over "&amp;Settings!$D$3&amp;" hours",""))))&amp;IF(NOT(ISNUMBER($U585)),"; no date",IF($U585&gt;TODAY(),"; date in the future",""))&amp;IF(AND($AE585&lt;&gt;"",ISNUMBER($U585)),IF(COUNTIFS($AE$2:$AE$1001,$AE585,$U$2:$U$1001,$U585,$Y$2:$Y$1001,$Y585)&gt;1,"; possible duplicate",""),""))="","OK",MID(IF($AE585="","; no name or email","")&amp;IF(IFERROR(TRIM(INDEX($A585:$P585,MATCH(Settings!$B$13,$A$1:$P$1,0))&amp;""),"")="","; no hours",IF(NOT(ISNUMBER($AA585)),"; hours not a number",IF($AA585&lt;=0,"; hours zero or less",IF(AND(ISNUMBER(Settings!$D$3),$AA585&gt;Settings!$D$3),"; over "&amp;Settings!$D$3&amp;" hours",""))))&amp;IF(NOT(ISNUMBER($U585)),"; no date",IF($U585&gt;TODAY(),"; date in the future",""))&amp;IF(AND($AE585&lt;&gt;"",ISNUMBER($U585)),IF(COUNTIFS($AE$2:$AE$1001,$AE585,$U$2:$U$1001,$U585,$Y$2:$Y$1001,$Y585)&gt;1,"; possible duplicate",""),""),3,300)))</f>
        <v/>
      </c>
      <c r="AE585" s="26">
        <f>IF(IFERROR(TRIM(INDEX($A585:$P585,MATCH(Settings!$B$11,$A$1:$P$1,0))&amp;""),"")&lt;&gt;"",LOWER(IFERROR(TRIM(INDEX($A585:$P585,MATCH(Settings!$B$11,$A$1:$P$1,0))&amp;""),"")),LOWER(IFERROR(TRIM(INDEX($A585:$P585,MATCH(Settings!$B$10,$A$1:$P$1,0))&amp;""),"")))</f>
        <v/>
      </c>
      <c r="AF585" s="26">
        <f>IF($AE585="","",IF(COUNTIF($AE$2:$AE585,$AE585)=1,MAX($AF$1:$AF584)+1,""))</f>
        <v/>
      </c>
      <c r="AG585" s="26">
        <f>IF(OR($AE585="",NOT(ISNUMBER($V585))),"",IF(COUNTIFS($AE$2:$AE585,$AE585,$V$2:$V585,$V585)=1,1,0))</f>
        <v/>
      </c>
      <c r="AH585" s="26">
        <f>IF(ISNUMBER($U585),$U585,0)</f>
        <v/>
      </c>
    </row>
    <row r="586">
      <c r="R586" s="27" t="n"/>
      <c r="S586" s="27" t="n"/>
      <c r="U586" s="21">
        <f>IF(ISNUMBER(IFERROR(IF(TRIM(INDEX($A586:$P586,MATCH(Settings!$B$9,$A$1:$P$1,0))&amp;"")="","",IF(ISNUMBER(INDEX($A586:$P586,MATCH(Settings!$B$9,$A$1:$P$1,0))),INT(INDEX($A586:$P586,MATCH(Settings!$B$9,$A$1:$P$1,0))),DATE(VALUE(LEFT(INDEX($A586:$P586,MATCH(Settings!$B$9,$A$1:$P$1,0)),4)),VALUE(MID(INDEX($A586:$P586,MATCH(Settings!$B$9,$A$1:$P$1,0)),6,2)),VALUE(MID(INDEX($A586:$P586,MATCH(Settings!$B$9,$A$1:$P$1,0)),9,2))))),"")),IFERROR(IF(TRIM(INDEX($A586:$P586,MATCH(Settings!$B$9,$A$1:$P$1,0))&amp;"")="","",IF(ISNUMBER(INDEX($A586:$P586,MATCH(Settings!$B$9,$A$1:$P$1,0))),INT(INDEX($A586:$P586,MATCH(Settings!$B$9,$A$1:$P$1,0))),DATE(VALUE(LEFT(INDEX($A586:$P586,MATCH(Settings!$B$9,$A$1:$P$1,0)),4)),VALUE(MID(INDEX($A586:$P586,MATCH(Settings!$B$9,$A$1:$P$1,0)),6,2)),VALUE(MID(INDEX($A586:$P586,MATCH(Settings!$B$9,$A$1:$P$1,0)),9,2))))),""),IFERROR(INT(IFERROR(IF(ISNUMBER(INDEX($A586:$P586,MATCH(Settings!$B$8,$A$1:$P$1,0))),INDEX($A586:$P586,MATCH(Settings!$B$8,$A$1:$P$1,0)),DATE(VALUE(LEFT(IFERROR(TRIM(INDEX($A586:$P586,MATCH(Settings!$B$8,$A$1:$P$1,0))&amp;""),""),4)),VALUE(MID(IFERROR(TRIM(INDEX($A586:$P586,MATCH(Settings!$B$8,$A$1:$P$1,0))&amp;""),""),6,2)),VALUE(MID(IFERROR(TRIM(INDEX($A586:$P586,MATCH(Settings!$B$8,$A$1:$P$1,0))&amp;""),""),9,2)))+TIME(VALUE(MID(IFERROR(TRIM(INDEX($A586:$P586,MATCH(Settings!$B$8,$A$1:$P$1,0))&amp;""),""),12,2)),VALUE(MID(IFERROR(TRIM(INDEX($A586:$P586,MATCH(Settings!$B$8,$A$1:$P$1,0))&amp;""),""),15,2)),VALUE(MID(IFERROR(TRIM(INDEX($A586:$P586,MATCH(Settings!$B$8,$A$1:$P$1,0))&amp;""),""),18,2)))),"")),""))</f>
        <v/>
      </c>
      <c r="V586" s="22">
        <f>IF(ISNUMBER($U586),DATE(YEAR($U586),MONTH($U586),1),"")</f>
        <v/>
      </c>
      <c r="W586" s="23">
        <f>IF(IFERROR(TRIM(INDEX($A586:$P586,MATCH(Settings!$B$10,$A$1:$P$1,0))&amp;""),"")&lt;&gt;"",IFERROR(TRIM(INDEX($A586:$P586,MATCH(Settings!$B$10,$A$1:$P$1,0))&amp;""),""),IFERROR(TRIM(INDEX($A586:$P586,MATCH(Settings!$B$11,$A$1:$P$1,0))&amp;""),""))</f>
        <v/>
      </c>
      <c r="X586" s="23">
        <f>IFERROR(TRIM(INDEX($A586:$P586,MATCH(Settings!$B$11,$A$1:$P$1,0))&amp;""),"")</f>
        <v/>
      </c>
      <c r="Y586" s="23">
        <f>IFERROR(TRIM(INDEX($A586:$P586,MATCH(Settings!$B$12,$A$1:$P$1,0))&amp;""),"")</f>
        <v/>
      </c>
      <c r="Z586" s="23">
        <f>IFERROR(TRIM(INDEX($A586:$P586,MATCH(Settings!$B$15,$A$1:$P$1,0))&amp;""),"")</f>
        <v/>
      </c>
      <c r="AA586" s="24">
        <f>IFERROR(IF(TRIM(INDEX($A586:$P586,MATCH(Settings!$B$13,$A$1:$P$1,0))&amp;"")="","",VALUE(TRIM(INDEX($A586:$P586,MATCH(Settings!$B$13,$A$1:$P$1,0))&amp;""))),"")</f>
        <v/>
      </c>
      <c r="AB586" s="24">
        <f>IF(NOT(ISNUMBER($AA586)),"",IF(TRIM($R586&amp;"")="Yes",$AA586,0))</f>
        <v/>
      </c>
      <c r="AC586" s="25">
        <f>IF(OR(NOT(ISNUMBER($AB586)),NOT(ISNUMBER(Settings!$D$2))),"",$AB586*Settings!$D$2)</f>
        <v/>
      </c>
      <c r="AD586" s="23">
        <f>IF(AND($AE586="",IFERROR(TRIM(INDEX($A586:$P586,MATCH(Settings!$B$13,$A$1:$P$1,0))&amp;""),"")=""),"",IF((IF($AE586="","; no name or email","")&amp;IF(IFERROR(TRIM(INDEX($A586:$P586,MATCH(Settings!$B$13,$A$1:$P$1,0))&amp;""),"")="","; no hours",IF(NOT(ISNUMBER($AA586)),"; hours not a number",IF($AA586&lt;=0,"; hours zero or less",IF(AND(ISNUMBER(Settings!$D$3),$AA586&gt;Settings!$D$3),"; over "&amp;Settings!$D$3&amp;" hours",""))))&amp;IF(NOT(ISNUMBER($U586)),"; no date",IF($U586&gt;TODAY(),"; date in the future",""))&amp;IF(AND($AE586&lt;&gt;"",ISNUMBER($U586)),IF(COUNTIFS($AE$2:$AE$1001,$AE586,$U$2:$U$1001,$U586,$Y$2:$Y$1001,$Y586)&gt;1,"; possible duplicate",""),""))="","OK",MID(IF($AE586="","; no name or email","")&amp;IF(IFERROR(TRIM(INDEX($A586:$P586,MATCH(Settings!$B$13,$A$1:$P$1,0))&amp;""),"")="","; no hours",IF(NOT(ISNUMBER($AA586)),"; hours not a number",IF($AA586&lt;=0,"; hours zero or less",IF(AND(ISNUMBER(Settings!$D$3),$AA586&gt;Settings!$D$3),"; over "&amp;Settings!$D$3&amp;" hours",""))))&amp;IF(NOT(ISNUMBER($U586)),"; no date",IF($U586&gt;TODAY(),"; date in the future",""))&amp;IF(AND($AE586&lt;&gt;"",ISNUMBER($U586)),IF(COUNTIFS($AE$2:$AE$1001,$AE586,$U$2:$U$1001,$U586,$Y$2:$Y$1001,$Y586)&gt;1,"; possible duplicate",""),""),3,300)))</f>
        <v/>
      </c>
      <c r="AE586" s="26">
        <f>IF(IFERROR(TRIM(INDEX($A586:$P586,MATCH(Settings!$B$11,$A$1:$P$1,0))&amp;""),"")&lt;&gt;"",LOWER(IFERROR(TRIM(INDEX($A586:$P586,MATCH(Settings!$B$11,$A$1:$P$1,0))&amp;""),"")),LOWER(IFERROR(TRIM(INDEX($A586:$P586,MATCH(Settings!$B$10,$A$1:$P$1,0))&amp;""),"")))</f>
        <v/>
      </c>
      <c r="AF586" s="26">
        <f>IF($AE586="","",IF(COUNTIF($AE$2:$AE586,$AE586)=1,MAX($AF$1:$AF585)+1,""))</f>
        <v/>
      </c>
      <c r="AG586" s="26">
        <f>IF(OR($AE586="",NOT(ISNUMBER($V586))),"",IF(COUNTIFS($AE$2:$AE586,$AE586,$V$2:$V586,$V586)=1,1,0))</f>
        <v/>
      </c>
      <c r="AH586" s="26">
        <f>IF(ISNUMBER($U586),$U586,0)</f>
        <v/>
      </c>
    </row>
    <row r="587">
      <c r="R587" s="27" t="n"/>
      <c r="S587" s="27" t="n"/>
      <c r="U587" s="21">
        <f>IF(ISNUMBER(IFERROR(IF(TRIM(INDEX($A587:$P587,MATCH(Settings!$B$9,$A$1:$P$1,0))&amp;"")="","",IF(ISNUMBER(INDEX($A587:$P587,MATCH(Settings!$B$9,$A$1:$P$1,0))),INT(INDEX($A587:$P587,MATCH(Settings!$B$9,$A$1:$P$1,0))),DATE(VALUE(LEFT(INDEX($A587:$P587,MATCH(Settings!$B$9,$A$1:$P$1,0)),4)),VALUE(MID(INDEX($A587:$P587,MATCH(Settings!$B$9,$A$1:$P$1,0)),6,2)),VALUE(MID(INDEX($A587:$P587,MATCH(Settings!$B$9,$A$1:$P$1,0)),9,2))))),"")),IFERROR(IF(TRIM(INDEX($A587:$P587,MATCH(Settings!$B$9,$A$1:$P$1,0))&amp;"")="","",IF(ISNUMBER(INDEX($A587:$P587,MATCH(Settings!$B$9,$A$1:$P$1,0))),INT(INDEX($A587:$P587,MATCH(Settings!$B$9,$A$1:$P$1,0))),DATE(VALUE(LEFT(INDEX($A587:$P587,MATCH(Settings!$B$9,$A$1:$P$1,0)),4)),VALUE(MID(INDEX($A587:$P587,MATCH(Settings!$B$9,$A$1:$P$1,0)),6,2)),VALUE(MID(INDEX($A587:$P587,MATCH(Settings!$B$9,$A$1:$P$1,0)),9,2))))),""),IFERROR(INT(IFERROR(IF(ISNUMBER(INDEX($A587:$P587,MATCH(Settings!$B$8,$A$1:$P$1,0))),INDEX($A587:$P587,MATCH(Settings!$B$8,$A$1:$P$1,0)),DATE(VALUE(LEFT(IFERROR(TRIM(INDEX($A587:$P587,MATCH(Settings!$B$8,$A$1:$P$1,0))&amp;""),""),4)),VALUE(MID(IFERROR(TRIM(INDEX($A587:$P587,MATCH(Settings!$B$8,$A$1:$P$1,0))&amp;""),""),6,2)),VALUE(MID(IFERROR(TRIM(INDEX($A587:$P587,MATCH(Settings!$B$8,$A$1:$P$1,0))&amp;""),""),9,2)))+TIME(VALUE(MID(IFERROR(TRIM(INDEX($A587:$P587,MATCH(Settings!$B$8,$A$1:$P$1,0))&amp;""),""),12,2)),VALUE(MID(IFERROR(TRIM(INDEX($A587:$P587,MATCH(Settings!$B$8,$A$1:$P$1,0))&amp;""),""),15,2)),VALUE(MID(IFERROR(TRIM(INDEX($A587:$P587,MATCH(Settings!$B$8,$A$1:$P$1,0))&amp;""),""),18,2)))),"")),""))</f>
        <v/>
      </c>
      <c r="V587" s="22">
        <f>IF(ISNUMBER($U587),DATE(YEAR($U587),MONTH($U587),1),"")</f>
        <v/>
      </c>
      <c r="W587" s="23">
        <f>IF(IFERROR(TRIM(INDEX($A587:$P587,MATCH(Settings!$B$10,$A$1:$P$1,0))&amp;""),"")&lt;&gt;"",IFERROR(TRIM(INDEX($A587:$P587,MATCH(Settings!$B$10,$A$1:$P$1,0))&amp;""),""),IFERROR(TRIM(INDEX($A587:$P587,MATCH(Settings!$B$11,$A$1:$P$1,0))&amp;""),""))</f>
        <v/>
      </c>
      <c r="X587" s="23">
        <f>IFERROR(TRIM(INDEX($A587:$P587,MATCH(Settings!$B$11,$A$1:$P$1,0))&amp;""),"")</f>
        <v/>
      </c>
      <c r="Y587" s="23">
        <f>IFERROR(TRIM(INDEX($A587:$P587,MATCH(Settings!$B$12,$A$1:$P$1,0))&amp;""),"")</f>
        <v/>
      </c>
      <c r="Z587" s="23">
        <f>IFERROR(TRIM(INDEX($A587:$P587,MATCH(Settings!$B$15,$A$1:$P$1,0))&amp;""),"")</f>
        <v/>
      </c>
      <c r="AA587" s="24">
        <f>IFERROR(IF(TRIM(INDEX($A587:$P587,MATCH(Settings!$B$13,$A$1:$P$1,0))&amp;"")="","",VALUE(TRIM(INDEX($A587:$P587,MATCH(Settings!$B$13,$A$1:$P$1,0))&amp;""))),"")</f>
        <v/>
      </c>
      <c r="AB587" s="24">
        <f>IF(NOT(ISNUMBER($AA587)),"",IF(TRIM($R587&amp;"")="Yes",$AA587,0))</f>
        <v/>
      </c>
      <c r="AC587" s="25">
        <f>IF(OR(NOT(ISNUMBER($AB587)),NOT(ISNUMBER(Settings!$D$2))),"",$AB587*Settings!$D$2)</f>
        <v/>
      </c>
      <c r="AD587" s="23">
        <f>IF(AND($AE587="",IFERROR(TRIM(INDEX($A587:$P587,MATCH(Settings!$B$13,$A$1:$P$1,0))&amp;""),"")=""),"",IF((IF($AE587="","; no name or email","")&amp;IF(IFERROR(TRIM(INDEX($A587:$P587,MATCH(Settings!$B$13,$A$1:$P$1,0))&amp;""),"")="","; no hours",IF(NOT(ISNUMBER($AA587)),"; hours not a number",IF($AA587&lt;=0,"; hours zero or less",IF(AND(ISNUMBER(Settings!$D$3),$AA587&gt;Settings!$D$3),"; over "&amp;Settings!$D$3&amp;" hours",""))))&amp;IF(NOT(ISNUMBER($U587)),"; no date",IF($U587&gt;TODAY(),"; date in the future",""))&amp;IF(AND($AE587&lt;&gt;"",ISNUMBER($U587)),IF(COUNTIFS($AE$2:$AE$1001,$AE587,$U$2:$U$1001,$U587,$Y$2:$Y$1001,$Y587)&gt;1,"; possible duplicate",""),""))="","OK",MID(IF($AE587="","; no name or email","")&amp;IF(IFERROR(TRIM(INDEX($A587:$P587,MATCH(Settings!$B$13,$A$1:$P$1,0))&amp;""),"")="","; no hours",IF(NOT(ISNUMBER($AA587)),"; hours not a number",IF($AA587&lt;=0,"; hours zero or less",IF(AND(ISNUMBER(Settings!$D$3),$AA587&gt;Settings!$D$3),"; over "&amp;Settings!$D$3&amp;" hours",""))))&amp;IF(NOT(ISNUMBER($U587)),"; no date",IF($U587&gt;TODAY(),"; date in the future",""))&amp;IF(AND($AE587&lt;&gt;"",ISNUMBER($U587)),IF(COUNTIFS($AE$2:$AE$1001,$AE587,$U$2:$U$1001,$U587,$Y$2:$Y$1001,$Y587)&gt;1,"; possible duplicate",""),""),3,300)))</f>
        <v/>
      </c>
      <c r="AE587" s="26">
        <f>IF(IFERROR(TRIM(INDEX($A587:$P587,MATCH(Settings!$B$11,$A$1:$P$1,0))&amp;""),"")&lt;&gt;"",LOWER(IFERROR(TRIM(INDEX($A587:$P587,MATCH(Settings!$B$11,$A$1:$P$1,0))&amp;""),"")),LOWER(IFERROR(TRIM(INDEX($A587:$P587,MATCH(Settings!$B$10,$A$1:$P$1,0))&amp;""),"")))</f>
        <v/>
      </c>
      <c r="AF587" s="26">
        <f>IF($AE587="","",IF(COUNTIF($AE$2:$AE587,$AE587)=1,MAX($AF$1:$AF586)+1,""))</f>
        <v/>
      </c>
      <c r="AG587" s="26">
        <f>IF(OR($AE587="",NOT(ISNUMBER($V587))),"",IF(COUNTIFS($AE$2:$AE587,$AE587,$V$2:$V587,$V587)=1,1,0))</f>
        <v/>
      </c>
      <c r="AH587" s="26">
        <f>IF(ISNUMBER($U587),$U587,0)</f>
        <v/>
      </c>
    </row>
    <row r="588">
      <c r="R588" s="27" t="n"/>
      <c r="S588" s="27" t="n"/>
      <c r="U588" s="21">
        <f>IF(ISNUMBER(IFERROR(IF(TRIM(INDEX($A588:$P588,MATCH(Settings!$B$9,$A$1:$P$1,0))&amp;"")="","",IF(ISNUMBER(INDEX($A588:$P588,MATCH(Settings!$B$9,$A$1:$P$1,0))),INT(INDEX($A588:$P588,MATCH(Settings!$B$9,$A$1:$P$1,0))),DATE(VALUE(LEFT(INDEX($A588:$P588,MATCH(Settings!$B$9,$A$1:$P$1,0)),4)),VALUE(MID(INDEX($A588:$P588,MATCH(Settings!$B$9,$A$1:$P$1,0)),6,2)),VALUE(MID(INDEX($A588:$P588,MATCH(Settings!$B$9,$A$1:$P$1,0)),9,2))))),"")),IFERROR(IF(TRIM(INDEX($A588:$P588,MATCH(Settings!$B$9,$A$1:$P$1,0))&amp;"")="","",IF(ISNUMBER(INDEX($A588:$P588,MATCH(Settings!$B$9,$A$1:$P$1,0))),INT(INDEX($A588:$P588,MATCH(Settings!$B$9,$A$1:$P$1,0))),DATE(VALUE(LEFT(INDEX($A588:$P588,MATCH(Settings!$B$9,$A$1:$P$1,0)),4)),VALUE(MID(INDEX($A588:$P588,MATCH(Settings!$B$9,$A$1:$P$1,0)),6,2)),VALUE(MID(INDEX($A588:$P588,MATCH(Settings!$B$9,$A$1:$P$1,0)),9,2))))),""),IFERROR(INT(IFERROR(IF(ISNUMBER(INDEX($A588:$P588,MATCH(Settings!$B$8,$A$1:$P$1,0))),INDEX($A588:$P588,MATCH(Settings!$B$8,$A$1:$P$1,0)),DATE(VALUE(LEFT(IFERROR(TRIM(INDEX($A588:$P588,MATCH(Settings!$B$8,$A$1:$P$1,0))&amp;""),""),4)),VALUE(MID(IFERROR(TRIM(INDEX($A588:$P588,MATCH(Settings!$B$8,$A$1:$P$1,0))&amp;""),""),6,2)),VALUE(MID(IFERROR(TRIM(INDEX($A588:$P588,MATCH(Settings!$B$8,$A$1:$P$1,0))&amp;""),""),9,2)))+TIME(VALUE(MID(IFERROR(TRIM(INDEX($A588:$P588,MATCH(Settings!$B$8,$A$1:$P$1,0))&amp;""),""),12,2)),VALUE(MID(IFERROR(TRIM(INDEX($A588:$P588,MATCH(Settings!$B$8,$A$1:$P$1,0))&amp;""),""),15,2)),VALUE(MID(IFERROR(TRIM(INDEX($A588:$P588,MATCH(Settings!$B$8,$A$1:$P$1,0))&amp;""),""),18,2)))),"")),""))</f>
        <v/>
      </c>
      <c r="V588" s="22">
        <f>IF(ISNUMBER($U588),DATE(YEAR($U588),MONTH($U588),1),"")</f>
        <v/>
      </c>
      <c r="W588" s="23">
        <f>IF(IFERROR(TRIM(INDEX($A588:$P588,MATCH(Settings!$B$10,$A$1:$P$1,0))&amp;""),"")&lt;&gt;"",IFERROR(TRIM(INDEX($A588:$P588,MATCH(Settings!$B$10,$A$1:$P$1,0))&amp;""),""),IFERROR(TRIM(INDEX($A588:$P588,MATCH(Settings!$B$11,$A$1:$P$1,0))&amp;""),""))</f>
        <v/>
      </c>
      <c r="X588" s="23">
        <f>IFERROR(TRIM(INDEX($A588:$P588,MATCH(Settings!$B$11,$A$1:$P$1,0))&amp;""),"")</f>
        <v/>
      </c>
      <c r="Y588" s="23">
        <f>IFERROR(TRIM(INDEX($A588:$P588,MATCH(Settings!$B$12,$A$1:$P$1,0))&amp;""),"")</f>
        <v/>
      </c>
      <c r="Z588" s="23">
        <f>IFERROR(TRIM(INDEX($A588:$P588,MATCH(Settings!$B$15,$A$1:$P$1,0))&amp;""),"")</f>
        <v/>
      </c>
      <c r="AA588" s="24">
        <f>IFERROR(IF(TRIM(INDEX($A588:$P588,MATCH(Settings!$B$13,$A$1:$P$1,0))&amp;"")="","",VALUE(TRIM(INDEX($A588:$P588,MATCH(Settings!$B$13,$A$1:$P$1,0))&amp;""))),"")</f>
        <v/>
      </c>
      <c r="AB588" s="24">
        <f>IF(NOT(ISNUMBER($AA588)),"",IF(TRIM($R588&amp;"")="Yes",$AA588,0))</f>
        <v/>
      </c>
      <c r="AC588" s="25">
        <f>IF(OR(NOT(ISNUMBER($AB588)),NOT(ISNUMBER(Settings!$D$2))),"",$AB588*Settings!$D$2)</f>
        <v/>
      </c>
      <c r="AD588" s="23">
        <f>IF(AND($AE588="",IFERROR(TRIM(INDEX($A588:$P588,MATCH(Settings!$B$13,$A$1:$P$1,0))&amp;""),"")=""),"",IF((IF($AE588="","; no name or email","")&amp;IF(IFERROR(TRIM(INDEX($A588:$P588,MATCH(Settings!$B$13,$A$1:$P$1,0))&amp;""),"")="","; no hours",IF(NOT(ISNUMBER($AA588)),"; hours not a number",IF($AA588&lt;=0,"; hours zero or less",IF(AND(ISNUMBER(Settings!$D$3),$AA588&gt;Settings!$D$3),"; over "&amp;Settings!$D$3&amp;" hours",""))))&amp;IF(NOT(ISNUMBER($U588)),"; no date",IF($U588&gt;TODAY(),"; date in the future",""))&amp;IF(AND($AE588&lt;&gt;"",ISNUMBER($U588)),IF(COUNTIFS($AE$2:$AE$1001,$AE588,$U$2:$U$1001,$U588,$Y$2:$Y$1001,$Y588)&gt;1,"; possible duplicate",""),""))="","OK",MID(IF($AE588="","; no name or email","")&amp;IF(IFERROR(TRIM(INDEX($A588:$P588,MATCH(Settings!$B$13,$A$1:$P$1,0))&amp;""),"")="","; no hours",IF(NOT(ISNUMBER($AA588)),"; hours not a number",IF($AA588&lt;=0,"; hours zero or less",IF(AND(ISNUMBER(Settings!$D$3),$AA588&gt;Settings!$D$3),"; over "&amp;Settings!$D$3&amp;" hours",""))))&amp;IF(NOT(ISNUMBER($U588)),"; no date",IF($U588&gt;TODAY(),"; date in the future",""))&amp;IF(AND($AE588&lt;&gt;"",ISNUMBER($U588)),IF(COUNTIFS($AE$2:$AE$1001,$AE588,$U$2:$U$1001,$U588,$Y$2:$Y$1001,$Y588)&gt;1,"; possible duplicate",""),""),3,300)))</f>
        <v/>
      </c>
      <c r="AE588" s="26">
        <f>IF(IFERROR(TRIM(INDEX($A588:$P588,MATCH(Settings!$B$11,$A$1:$P$1,0))&amp;""),"")&lt;&gt;"",LOWER(IFERROR(TRIM(INDEX($A588:$P588,MATCH(Settings!$B$11,$A$1:$P$1,0))&amp;""),"")),LOWER(IFERROR(TRIM(INDEX($A588:$P588,MATCH(Settings!$B$10,$A$1:$P$1,0))&amp;""),"")))</f>
        <v/>
      </c>
      <c r="AF588" s="26">
        <f>IF($AE588="","",IF(COUNTIF($AE$2:$AE588,$AE588)=1,MAX($AF$1:$AF587)+1,""))</f>
        <v/>
      </c>
      <c r="AG588" s="26">
        <f>IF(OR($AE588="",NOT(ISNUMBER($V588))),"",IF(COUNTIFS($AE$2:$AE588,$AE588,$V$2:$V588,$V588)=1,1,0))</f>
        <v/>
      </c>
      <c r="AH588" s="26">
        <f>IF(ISNUMBER($U588),$U588,0)</f>
        <v/>
      </c>
    </row>
    <row r="589">
      <c r="R589" s="27" t="n"/>
      <c r="S589" s="27" t="n"/>
      <c r="U589" s="21">
        <f>IF(ISNUMBER(IFERROR(IF(TRIM(INDEX($A589:$P589,MATCH(Settings!$B$9,$A$1:$P$1,0))&amp;"")="","",IF(ISNUMBER(INDEX($A589:$P589,MATCH(Settings!$B$9,$A$1:$P$1,0))),INT(INDEX($A589:$P589,MATCH(Settings!$B$9,$A$1:$P$1,0))),DATE(VALUE(LEFT(INDEX($A589:$P589,MATCH(Settings!$B$9,$A$1:$P$1,0)),4)),VALUE(MID(INDEX($A589:$P589,MATCH(Settings!$B$9,$A$1:$P$1,0)),6,2)),VALUE(MID(INDEX($A589:$P589,MATCH(Settings!$B$9,$A$1:$P$1,0)),9,2))))),"")),IFERROR(IF(TRIM(INDEX($A589:$P589,MATCH(Settings!$B$9,$A$1:$P$1,0))&amp;"")="","",IF(ISNUMBER(INDEX($A589:$P589,MATCH(Settings!$B$9,$A$1:$P$1,0))),INT(INDEX($A589:$P589,MATCH(Settings!$B$9,$A$1:$P$1,0))),DATE(VALUE(LEFT(INDEX($A589:$P589,MATCH(Settings!$B$9,$A$1:$P$1,0)),4)),VALUE(MID(INDEX($A589:$P589,MATCH(Settings!$B$9,$A$1:$P$1,0)),6,2)),VALUE(MID(INDEX($A589:$P589,MATCH(Settings!$B$9,$A$1:$P$1,0)),9,2))))),""),IFERROR(INT(IFERROR(IF(ISNUMBER(INDEX($A589:$P589,MATCH(Settings!$B$8,$A$1:$P$1,0))),INDEX($A589:$P589,MATCH(Settings!$B$8,$A$1:$P$1,0)),DATE(VALUE(LEFT(IFERROR(TRIM(INDEX($A589:$P589,MATCH(Settings!$B$8,$A$1:$P$1,0))&amp;""),""),4)),VALUE(MID(IFERROR(TRIM(INDEX($A589:$P589,MATCH(Settings!$B$8,$A$1:$P$1,0))&amp;""),""),6,2)),VALUE(MID(IFERROR(TRIM(INDEX($A589:$P589,MATCH(Settings!$B$8,$A$1:$P$1,0))&amp;""),""),9,2)))+TIME(VALUE(MID(IFERROR(TRIM(INDEX($A589:$P589,MATCH(Settings!$B$8,$A$1:$P$1,0))&amp;""),""),12,2)),VALUE(MID(IFERROR(TRIM(INDEX($A589:$P589,MATCH(Settings!$B$8,$A$1:$P$1,0))&amp;""),""),15,2)),VALUE(MID(IFERROR(TRIM(INDEX($A589:$P589,MATCH(Settings!$B$8,$A$1:$P$1,0))&amp;""),""),18,2)))),"")),""))</f>
        <v/>
      </c>
      <c r="V589" s="22">
        <f>IF(ISNUMBER($U589),DATE(YEAR($U589),MONTH($U589),1),"")</f>
        <v/>
      </c>
      <c r="W589" s="23">
        <f>IF(IFERROR(TRIM(INDEX($A589:$P589,MATCH(Settings!$B$10,$A$1:$P$1,0))&amp;""),"")&lt;&gt;"",IFERROR(TRIM(INDEX($A589:$P589,MATCH(Settings!$B$10,$A$1:$P$1,0))&amp;""),""),IFERROR(TRIM(INDEX($A589:$P589,MATCH(Settings!$B$11,$A$1:$P$1,0))&amp;""),""))</f>
        <v/>
      </c>
      <c r="X589" s="23">
        <f>IFERROR(TRIM(INDEX($A589:$P589,MATCH(Settings!$B$11,$A$1:$P$1,0))&amp;""),"")</f>
        <v/>
      </c>
      <c r="Y589" s="23">
        <f>IFERROR(TRIM(INDEX($A589:$P589,MATCH(Settings!$B$12,$A$1:$P$1,0))&amp;""),"")</f>
        <v/>
      </c>
      <c r="Z589" s="23">
        <f>IFERROR(TRIM(INDEX($A589:$P589,MATCH(Settings!$B$15,$A$1:$P$1,0))&amp;""),"")</f>
        <v/>
      </c>
      <c r="AA589" s="24">
        <f>IFERROR(IF(TRIM(INDEX($A589:$P589,MATCH(Settings!$B$13,$A$1:$P$1,0))&amp;"")="","",VALUE(TRIM(INDEX($A589:$P589,MATCH(Settings!$B$13,$A$1:$P$1,0))&amp;""))),"")</f>
        <v/>
      </c>
      <c r="AB589" s="24">
        <f>IF(NOT(ISNUMBER($AA589)),"",IF(TRIM($R589&amp;"")="Yes",$AA589,0))</f>
        <v/>
      </c>
      <c r="AC589" s="25">
        <f>IF(OR(NOT(ISNUMBER($AB589)),NOT(ISNUMBER(Settings!$D$2))),"",$AB589*Settings!$D$2)</f>
        <v/>
      </c>
      <c r="AD589" s="23">
        <f>IF(AND($AE589="",IFERROR(TRIM(INDEX($A589:$P589,MATCH(Settings!$B$13,$A$1:$P$1,0))&amp;""),"")=""),"",IF((IF($AE589="","; no name or email","")&amp;IF(IFERROR(TRIM(INDEX($A589:$P589,MATCH(Settings!$B$13,$A$1:$P$1,0))&amp;""),"")="","; no hours",IF(NOT(ISNUMBER($AA589)),"; hours not a number",IF($AA589&lt;=0,"; hours zero or less",IF(AND(ISNUMBER(Settings!$D$3),$AA589&gt;Settings!$D$3),"; over "&amp;Settings!$D$3&amp;" hours",""))))&amp;IF(NOT(ISNUMBER($U589)),"; no date",IF($U589&gt;TODAY(),"; date in the future",""))&amp;IF(AND($AE589&lt;&gt;"",ISNUMBER($U589)),IF(COUNTIFS($AE$2:$AE$1001,$AE589,$U$2:$U$1001,$U589,$Y$2:$Y$1001,$Y589)&gt;1,"; possible duplicate",""),""))="","OK",MID(IF($AE589="","; no name or email","")&amp;IF(IFERROR(TRIM(INDEX($A589:$P589,MATCH(Settings!$B$13,$A$1:$P$1,0))&amp;""),"")="","; no hours",IF(NOT(ISNUMBER($AA589)),"; hours not a number",IF($AA589&lt;=0,"; hours zero or less",IF(AND(ISNUMBER(Settings!$D$3),$AA589&gt;Settings!$D$3),"; over "&amp;Settings!$D$3&amp;" hours",""))))&amp;IF(NOT(ISNUMBER($U589)),"; no date",IF($U589&gt;TODAY(),"; date in the future",""))&amp;IF(AND($AE589&lt;&gt;"",ISNUMBER($U589)),IF(COUNTIFS($AE$2:$AE$1001,$AE589,$U$2:$U$1001,$U589,$Y$2:$Y$1001,$Y589)&gt;1,"; possible duplicate",""),""),3,300)))</f>
        <v/>
      </c>
      <c r="AE589" s="26">
        <f>IF(IFERROR(TRIM(INDEX($A589:$P589,MATCH(Settings!$B$11,$A$1:$P$1,0))&amp;""),"")&lt;&gt;"",LOWER(IFERROR(TRIM(INDEX($A589:$P589,MATCH(Settings!$B$11,$A$1:$P$1,0))&amp;""),"")),LOWER(IFERROR(TRIM(INDEX($A589:$P589,MATCH(Settings!$B$10,$A$1:$P$1,0))&amp;""),"")))</f>
        <v/>
      </c>
      <c r="AF589" s="26">
        <f>IF($AE589="","",IF(COUNTIF($AE$2:$AE589,$AE589)=1,MAX($AF$1:$AF588)+1,""))</f>
        <v/>
      </c>
      <c r="AG589" s="26">
        <f>IF(OR($AE589="",NOT(ISNUMBER($V589))),"",IF(COUNTIFS($AE$2:$AE589,$AE589,$V$2:$V589,$V589)=1,1,0))</f>
        <v/>
      </c>
      <c r="AH589" s="26">
        <f>IF(ISNUMBER($U589),$U589,0)</f>
        <v/>
      </c>
    </row>
    <row r="590">
      <c r="R590" s="27" t="n"/>
      <c r="S590" s="27" t="n"/>
      <c r="U590" s="21">
        <f>IF(ISNUMBER(IFERROR(IF(TRIM(INDEX($A590:$P590,MATCH(Settings!$B$9,$A$1:$P$1,0))&amp;"")="","",IF(ISNUMBER(INDEX($A590:$P590,MATCH(Settings!$B$9,$A$1:$P$1,0))),INT(INDEX($A590:$P590,MATCH(Settings!$B$9,$A$1:$P$1,0))),DATE(VALUE(LEFT(INDEX($A590:$P590,MATCH(Settings!$B$9,$A$1:$P$1,0)),4)),VALUE(MID(INDEX($A590:$P590,MATCH(Settings!$B$9,$A$1:$P$1,0)),6,2)),VALUE(MID(INDEX($A590:$P590,MATCH(Settings!$B$9,$A$1:$P$1,0)),9,2))))),"")),IFERROR(IF(TRIM(INDEX($A590:$P590,MATCH(Settings!$B$9,$A$1:$P$1,0))&amp;"")="","",IF(ISNUMBER(INDEX($A590:$P590,MATCH(Settings!$B$9,$A$1:$P$1,0))),INT(INDEX($A590:$P590,MATCH(Settings!$B$9,$A$1:$P$1,0))),DATE(VALUE(LEFT(INDEX($A590:$P590,MATCH(Settings!$B$9,$A$1:$P$1,0)),4)),VALUE(MID(INDEX($A590:$P590,MATCH(Settings!$B$9,$A$1:$P$1,0)),6,2)),VALUE(MID(INDEX($A590:$P590,MATCH(Settings!$B$9,$A$1:$P$1,0)),9,2))))),""),IFERROR(INT(IFERROR(IF(ISNUMBER(INDEX($A590:$P590,MATCH(Settings!$B$8,$A$1:$P$1,0))),INDEX($A590:$P590,MATCH(Settings!$B$8,$A$1:$P$1,0)),DATE(VALUE(LEFT(IFERROR(TRIM(INDEX($A590:$P590,MATCH(Settings!$B$8,$A$1:$P$1,0))&amp;""),""),4)),VALUE(MID(IFERROR(TRIM(INDEX($A590:$P590,MATCH(Settings!$B$8,$A$1:$P$1,0))&amp;""),""),6,2)),VALUE(MID(IFERROR(TRIM(INDEX($A590:$P590,MATCH(Settings!$B$8,$A$1:$P$1,0))&amp;""),""),9,2)))+TIME(VALUE(MID(IFERROR(TRIM(INDEX($A590:$P590,MATCH(Settings!$B$8,$A$1:$P$1,0))&amp;""),""),12,2)),VALUE(MID(IFERROR(TRIM(INDEX($A590:$P590,MATCH(Settings!$B$8,$A$1:$P$1,0))&amp;""),""),15,2)),VALUE(MID(IFERROR(TRIM(INDEX($A590:$P590,MATCH(Settings!$B$8,$A$1:$P$1,0))&amp;""),""),18,2)))),"")),""))</f>
        <v/>
      </c>
      <c r="V590" s="22">
        <f>IF(ISNUMBER($U590),DATE(YEAR($U590),MONTH($U590),1),"")</f>
        <v/>
      </c>
      <c r="W590" s="23">
        <f>IF(IFERROR(TRIM(INDEX($A590:$P590,MATCH(Settings!$B$10,$A$1:$P$1,0))&amp;""),"")&lt;&gt;"",IFERROR(TRIM(INDEX($A590:$P590,MATCH(Settings!$B$10,$A$1:$P$1,0))&amp;""),""),IFERROR(TRIM(INDEX($A590:$P590,MATCH(Settings!$B$11,$A$1:$P$1,0))&amp;""),""))</f>
        <v/>
      </c>
      <c r="X590" s="23">
        <f>IFERROR(TRIM(INDEX($A590:$P590,MATCH(Settings!$B$11,$A$1:$P$1,0))&amp;""),"")</f>
        <v/>
      </c>
      <c r="Y590" s="23">
        <f>IFERROR(TRIM(INDEX($A590:$P590,MATCH(Settings!$B$12,$A$1:$P$1,0))&amp;""),"")</f>
        <v/>
      </c>
      <c r="Z590" s="23">
        <f>IFERROR(TRIM(INDEX($A590:$P590,MATCH(Settings!$B$15,$A$1:$P$1,0))&amp;""),"")</f>
        <v/>
      </c>
      <c r="AA590" s="24">
        <f>IFERROR(IF(TRIM(INDEX($A590:$P590,MATCH(Settings!$B$13,$A$1:$P$1,0))&amp;"")="","",VALUE(TRIM(INDEX($A590:$P590,MATCH(Settings!$B$13,$A$1:$P$1,0))&amp;""))),"")</f>
        <v/>
      </c>
      <c r="AB590" s="24">
        <f>IF(NOT(ISNUMBER($AA590)),"",IF(TRIM($R590&amp;"")="Yes",$AA590,0))</f>
        <v/>
      </c>
      <c r="AC590" s="25">
        <f>IF(OR(NOT(ISNUMBER($AB590)),NOT(ISNUMBER(Settings!$D$2))),"",$AB590*Settings!$D$2)</f>
        <v/>
      </c>
      <c r="AD590" s="23">
        <f>IF(AND($AE590="",IFERROR(TRIM(INDEX($A590:$P590,MATCH(Settings!$B$13,$A$1:$P$1,0))&amp;""),"")=""),"",IF((IF($AE590="","; no name or email","")&amp;IF(IFERROR(TRIM(INDEX($A590:$P590,MATCH(Settings!$B$13,$A$1:$P$1,0))&amp;""),"")="","; no hours",IF(NOT(ISNUMBER($AA590)),"; hours not a number",IF($AA590&lt;=0,"; hours zero or less",IF(AND(ISNUMBER(Settings!$D$3),$AA590&gt;Settings!$D$3),"; over "&amp;Settings!$D$3&amp;" hours",""))))&amp;IF(NOT(ISNUMBER($U590)),"; no date",IF($U590&gt;TODAY(),"; date in the future",""))&amp;IF(AND($AE590&lt;&gt;"",ISNUMBER($U590)),IF(COUNTIFS($AE$2:$AE$1001,$AE590,$U$2:$U$1001,$U590,$Y$2:$Y$1001,$Y590)&gt;1,"; possible duplicate",""),""))="","OK",MID(IF($AE590="","; no name or email","")&amp;IF(IFERROR(TRIM(INDEX($A590:$P590,MATCH(Settings!$B$13,$A$1:$P$1,0))&amp;""),"")="","; no hours",IF(NOT(ISNUMBER($AA590)),"; hours not a number",IF($AA590&lt;=0,"; hours zero or less",IF(AND(ISNUMBER(Settings!$D$3),$AA590&gt;Settings!$D$3),"; over "&amp;Settings!$D$3&amp;" hours",""))))&amp;IF(NOT(ISNUMBER($U590)),"; no date",IF($U590&gt;TODAY(),"; date in the future",""))&amp;IF(AND($AE590&lt;&gt;"",ISNUMBER($U590)),IF(COUNTIFS($AE$2:$AE$1001,$AE590,$U$2:$U$1001,$U590,$Y$2:$Y$1001,$Y590)&gt;1,"; possible duplicate",""),""),3,300)))</f>
        <v/>
      </c>
      <c r="AE590" s="26">
        <f>IF(IFERROR(TRIM(INDEX($A590:$P590,MATCH(Settings!$B$11,$A$1:$P$1,0))&amp;""),"")&lt;&gt;"",LOWER(IFERROR(TRIM(INDEX($A590:$P590,MATCH(Settings!$B$11,$A$1:$P$1,0))&amp;""),"")),LOWER(IFERROR(TRIM(INDEX($A590:$P590,MATCH(Settings!$B$10,$A$1:$P$1,0))&amp;""),"")))</f>
        <v/>
      </c>
      <c r="AF590" s="26">
        <f>IF($AE590="","",IF(COUNTIF($AE$2:$AE590,$AE590)=1,MAX($AF$1:$AF589)+1,""))</f>
        <v/>
      </c>
      <c r="AG590" s="26">
        <f>IF(OR($AE590="",NOT(ISNUMBER($V590))),"",IF(COUNTIFS($AE$2:$AE590,$AE590,$V$2:$V590,$V590)=1,1,0))</f>
        <v/>
      </c>
      <c r="AH590" s="26">
        <f>IF(ISNUMBER($U590),$U590,0)</f>
        <v/>
      </c>
    </row>
    <row r="591">
      <c r="R591" s="27" t="n"/>
      <c r="S591" s="27" t="n"/>
      <c r="U591" s="21">
        <f>IF(ISNUMBER(IFERROR(IF(TRIM(INDEX($A591:$P591,MATCH(Settings!$B$9,$A$1:$P$1,0))&amp;"")="","",IF(ISNUMBER(INDEX($A591:$P591,MATCH(Settings!$B$9,$A$1:$P$1,0))),INT(INDEX($A591:$P591,MATCH(Settings!$B$9,$A$1:$P$1,0))),DATE(VALUE(LEFT(INDEX($A591:$P591,MATCH(Settings!$B$9,$A$1:$P$1,0)),4)),VALUE(MID(INDEX($A591:$P591,MATCH(Settings!$B$9,$A$1:$P$1,0)),6,2)),VALUE(MID(INDEX($A591:$P591,MATCH(Settings!$B$9,$A$1:$P$1,0)),9,2))))),"")),IFERROR(IF(TRIM(INDEX($A591:$P591,MATCH(Settings!$B$9,$A$1:$P$1,0))&amp;"")="","",IF(ISNUMBER(INDEX($A591:$P591,MATCH(Settings!$B$9,$A$1:$P$1,0))),INT(INDEX($A591:$P591,MATCH(Settings!$B$9,$A$1:$P$1,0))),DATE(VALUE(LEFT(INDEX($A591:$P591,MATCH(Settings!$B$9,$A$1:$P$1,0)),4)),VALUE(MID(INDEX($A591:$P591,MATCH(Settings!$B$9,$A$1:$P$1,0)),6,2)),VALUE(MID(INDEX($A591:$P591,MATCH(Settings!$B$9,$A$1:$P$1,0)),9,2))))),""),IFERROR(INT(IFERROR(IF(ISNUMBER(INDEX($A591:$P591,MATCH(Settings!$B$8,$A$1:$P$1,0))),INDEX($A591:$P591,MATCH(Settings!$B$8,$A$1:$P$1,0)),DATE(VALUE(LEFT(IFERROR(TRIM(INDEX($A591:$P591,MATCH(Settings!$B$8,$A$1:$P$1,0))&amp;""),""),4)),VALUE(MID(IFERROR(TRIM(INDEX($A591:$P591,MATCH(Settings!$B$8,$A$1:$P$1,0))&amp;""),""),6,2)),VALUE(MID(IFERROR(TRIM(INDEX($A591:$P591,MATCH(Settings!$B$8,$A$1:$P$1,0))&amp;""),""),9,2)))+TIME(VALUE(MID(IFERROR(TRIM(INDEX($A591:$P591,MATCH(Settings!$B$8,$A$1:$P$1,0))&amp;""),""),12,2)),VALUE(MID(IFERROR(TRIM(INDEX($A591:$P591,MATCH(Settings!$B$8,$A$1:$P$1,0))&amp;""),""),15,2)),VALUE(MID(IFERROR(TRIM(INDEX($A591:$P591,MATCH(Settings!$B$8,$A$1:$P$1,0))&amp;""),""),18,2)))),"")),""))</f>
        <v/>
      </c>
      <c r="V591" s="22">
        <f>IF(ISNUMBER($U591),DATE(YEAR($U591),MONTH($U591),1),"")</f>
        <v/>
      </c>
      <c r="W591" s="23">
        <f>IF(IFERROR(TRIM(INDEX($A591:$P591,MATCH(Settings!$B$10,$A$1:$P$1,0))&amp;""),"")&lt;&gt;"",IFERROR(TRIM(INDEX($A591:$P591,MATCH(Settings!$B$10,$A$1:$P$1,0))&amp;""),""),IFERROR(TRIM(INDEX($A591:$P591,MATCH(Settings!$B$11,$A$1:$P$1,0))&amp;""),""))</f>
        <v/>
      </c>
      <c r="X591" s="23">
        <f>IFERROR(TRIM(INDEX($A591:$P591,MATCH(Settings!$B$11,$A$1:$P$1,0))&amp;""),"")</f>
        <v/>
      </c>
      <c r="Y591" s="23">
        <f>IFERROR(TRIM(INDEX($A591:$P591,MATCH(Settings!$B$12,$A$1:$P$1,0))&amp;""),"")</f>
        <v/>
      </c>
      <c r="Z591" s="23">
        <f>IFERROR(TRIM(INDEX($A591:$P591,MATCH(Settings!$B$15,$A$1:$P$1,0))&amp;""),"")</f>
        <v/>
      </c>
      <c r="AA591" s="24">
        <f>IFERROR(IF(TRIM(INDEX($A591:$P591,MATCH(Settings!$B$13,$A$1:$P$1,0))&amp;"")="","",VALUE(TRIM(INDEX($A591:$P591,MATCH(Settings!$B$13,$A$1:$P$1,0))&amp;""))),"")</f>
        <v/>
      </c>
      <c r="AB591" s="24">
        <f>IF(NOT(ISNUMBER($AA591)),"",IF(TRIM($R591&amp;"")="Yes",$AA591,0))</f>
        <v/>
      </c>
      <c r="AC591" s="25">
        <f>IF(OR(NOT(ISNUMBER($AB591)),NOT(ISNUMBER(Settings!$D$2))),"",$AB591*Settings!$D$2)</f>
        <v/>
      </c>
      <c r="AD591" s="23">
        <f>IF(AND($AE591="",IFERROR(TRIM(INDEX($A591:$P591,MATCH(Settings!$B$13,$A$1:$P$1,0))&amp;""),"")=""),"",IF((IF($AE591="","; no name or email","")&amp;IF(IFERROR(TRIM(INDEX($A591:$P591,MATCH(Settings!$B$13,$A$1:$P$1,0))&amp;""),"")="","; no hours",IF(NOT(ISNUMBER($AA591)),"; hours not a number",IF($AA591&lt;=0,"; hours zero or less",IF(AND(ISNUMBER(Settings!$D$3),$AA591&gt;Settings!$D$3),"; over "&amp;Settings!$D$3&amp;" hours",""))))&amp;IF(NOT(ISNUMBER($U591)),"; no date",IF($U591&gt;TODAY(),"; date in the future",""))&amp;IF(AND($AE591&lt;&gt;"",ISNUMBER($U591)),IF(COUNTIFS($AE$2:$AE$1001,$AE591,$U$2:$U$1001,$U591,$Y$2:$Y$1001,$Y591)&gt;1,"; possible duplicate",""),""))="","OK",MID(IF($AE591="","; no name or email","")&amp;IF(IFERROR(TRIM(INDEX($A591:$P591,MATCH(Settings!$B$13,$A$1:$P$1,0))&amp;""),"")="","; no hours",IF(NOT(ISNUMBER($AA591)),"; hours not a number",IF($AA591&lt;=0,"; hours zero or less",IF(AND(ISNUMBER(Settings!$D$3),$AA591&gt;Settings!$D$3),"; over "&amp;Settings!$D$3&amp;" hours",""))))&amp;IF(NOT(ISNUMBER($U591)),"; no date",IF($U591&gt;TODAY(),"; date in the future",""))&amp;IF(AND($AE591&lt;&gt;"",ISNUMBER($U591)),IF(COUNTIFS($AE$2:$AE$1001,$AE591,$U$2:$U$1001,$U591,$Y$2:$Y$1001,$Y591)&gt;1,"; possible duplicate",""),""),3,300)))</f>
        <v/>
      </c>
      <c r="AE591" s="26">
        <f>IF(IFERROR(TRIM(INDEX($A591:$P591,MATCH(Settings!$B$11,$A$1:$P$1,0))&amp;""),"")&lt;&gt;"",LOWER(IFERROR(TRIM(INDEX($A591:$P591,MATCH(Settings!$B$11,$A$1:$P$1,0))&amp;""),"")),LOWER(IFERROR(TRIM(INDEX($A591:$P591,MATCH(Settings!$B$10,$A$1:$P$1,0))&amp;""),"")))</f>
        <v/>
      </c>
      <c r="AF591" s="26">
        <f>IF($AE591="","",IF(COUNTIF($AE$2:$AE591,$AE591)=1,MAX($AF$1:$AF590)+1,""))</f>
        <v/>
      </c>
      <c r="AG591" s="26">
        <f>IF(OR($AE591="",NOT(ISNUMBER($V591))),"",IF(COUNTIFS($AE$2:$AE591,$AE591,$V$2:$V591,$V591)=1,1,0))</f>
        <v/>
      </c>
      <c r="AH591" s="26">
        <f>IF(ISNUMBER($U591),$U591,0)</f>
        <v/>
      </c>
    </row>
    <row r="592">
      <c r="R592" s="27" t="n"/>
      <c r="S592" s="27" t="n"/>
      <c r="U592" s="21">
        <f>IF(ISNUMBER(IFERROR(IF(TRIM(INDEX($A592:$P592,MATCH(Settings!$B$9,$A$1:$P$1,0))&amp;"")="","",IF(ISNUMBER(INDEX($A592:$P592,MATCH(Settings!$B$9,$A$1:$P$1,0))),INT(INDEX($A592:$P592,MATCH(Settings!$B$9,$A$1:$P$1,0))),DATE(VALUE(LEFT(INDEX($A592:$P592,MATCH(Settings!$B$9,$A$1:$P$1,0)),4)),VALUE(MID(INDEX($A592:$P592,MATCH(Settings!$B$9,$A$1:$P$1,0)),6,2)),VALUE(MID(INDEX($A592:$P592,MATCH(Settings!$B$9,$A$1:$P$1,0)),9,2))))),"")),IFERROR(IF(TRIM(INDEX($A592:$P592,MATCH(Settings!$B$9,$A$1:$P$1,0))&amp;"")="","",IF(ISNUMBER(INDEX($A592:$P592,MATCH(Settings!$B$9,$A$1:$P$1,0))),INT(INDEX($A592:$P592,MATCH(Settings!$B$9,$A$1:$P$1,0))),DATE(VALUE(LEFT(INDEX($A592:$P592,MATCH(Settings!$B$9,$A$1:$P$1,0)),4)),VALUE(MID(INDEX($A592:$P592,MATCH(Settings!$B$9,$A$1:$P$1,0)),6,2)),VALUE(MID(INDEX($A592:$P592,MATCH(Settings!$B$9,$A$1:$P$1,0)),9,2))))),""),IFERROR(INT(IFERROR(IF(ISNUMBER(INDEX($A592:$P592,MATCH(Settings!$B$8,$A$1:$P$1,0))),INDEX($A592:$P592,MATCH(Settings!$B$8,$A$1:$P$1,0)),DATE(VALUE(LEFT(IFERROR(TRIM(INDEX($A592:$P592,MATCH(Settings!$B$8,$A$1:$P$1,0))&amp;""),""),4)),VALUE(MID(IFERROR(TRIM(INDEX($A592:$P592,MATCH(Settings!$B$8,$A$1:$P$1,0))&amp;""),""),6,2)),VALUE(MID(IFERROR(TRIM(INDEX($A592:$P592,MATCH(Settings!$B$8,$A$1:$P$1,0))&amp;""),""),9,2)))+TIME(VALUE(MID(IFERROR(TRIM(INDEX($A592:$P592,MATCH(Settings!$B$8,$A$1:$P$1,0))&amp;""),""),12,2)),VALUE(MID(IFERROR(TRIM(INDEX($A592:$P592,MATCH(Settings!$B$8,$A$1:$P$1,0))&amp;""),""),15,2)),VALUE(MID(IFERROR(TRIM(INDEX($A592:$P592,MATCH(Settings!$B$8,$A$1:$P$1,0))&amp;""),""),18,2)))),"")),""))</f>
        <v/>
      </c>
      <c r="V592" s="22">
        <f>IF(ISNUMBER($U592),DATE(YEAR($U592),MONTH($U592),1),"")</f>
        <v/>
      </c>
      <c r="W592" s="23">
        <f>IF(IFERROR(TRIM(INDEX($A592:$P592,MATCH(Settings!$B$10,$A$1:$P$1,0))&amp;""),"")&lt;&gt;"",IFERROR(TRIM(INDEX($A592:$P592,MATCH(Settings!$B$10,$A$1:$P$1,0))&amp;""),""),IFERROR(TRIM(INDEX($A592:$P592,MATCH(Settings!$B$11,$A$1:$P$1,0))&amp;""),""))</f>
        <v/>
      </c>
      <c r="X592" s="23">
        <f>IFERROR(TRIM(INDEX($A592:$P592,MATCH(Settings!$B$11,$A$1:$P$1,0))&amp;""),"")</f>
        <v/>
      </c>
      <c r="Y592" s="23">
        <f>IFERROR(TRIM(INDEX($A592:$P592,MATCH(Settings!$B$12,$A$1:$P$1,0))&amp;""),"")</f>
        <v/>
      </c>
      <c r="Z592" s="23">
        <f>IFERROR(TRIM(INDEX($A592:$P592,MATCH(Settings!$B$15,$A$1:$P$1,0))&amp;""),"")</f>
        <v/>
      </c>
      <c r="AA592" s="24">
        <f>IFERROR(IF(TRIM(INDEX($A592:$P592,MATCH(Settings!$B$13,$A$1:$P$1,0))&amp;"")="","",VALUE(TRIM(INDEX($A592:$P592,MATCH(Settings!$B$13,$A$1:$P$1,0))&amp;""))),"")</f>
        <v/>
      </c>
      <c r="AB592" s="24">
        <f>IF(NOT(ISNUMBER($AA592)),"",IF(TRIM($R592&amp;"")="Yes",$AA592,0))</f>
        <v/>
      </c>
      <c r="AC592" s="25">
        <f>IF(OR(NOT(ISNUMBER($AB592)),NOT(ISNUMBER(Settings!$D$2))),"",$AB592*Settings!$D$2)</f>
        <v/>
      </c>
      <c r="AD592" s="23">
        <f>IF(AND($AE592="",IFERROR(TRIM(INDEX($A592:$P592,MATCH(Settings!$B$13,$A$1:$P$1,0))&amp;""),"")=""),"",IF((IF($AE592="","; no name or email","")&amp;IF(IFERROR(TRIM(INDEX($A592:$P592,MATCH(Settings!$B$13,$A$1:$P$1,0))&amp;""),"")="","; no hours",IF(NOT(ISNUMBER($AA592)),"; hours not a number",IF($AA592&lt;=0,"; hours zero or less",IF(AND(ISNUMBER(Settings!$D$3),$AA592&gt;Settings!$D$3),"; over "&amp;Settings!$D$3&amp;" hours",""))))&amp;IF(NOT(ISNUMBER($U592)),"; no date",IF($U592&gt;TODAY(),"; date in the future",""))&amp;IF(AND($AE592&lt;&gt;"",ISNUMBER($U592)),IF(COUNTIFS($AE$2:$AE$1001,$AE592,$U$2:$U$1001,$U592,$Y$2:$Y$1001,$Y592)&gt;1,"; possible duplicate",""),""))="","OK",MID(IF($AE592="","; no name or email","")&amp;IF(IFERROR(TRIM(INDEX($A592:$P592,MATCH(Settings!$B$13,$A$1:$P$1,0))&amp;""),"")="","; no hours",IF(NOT(ISNUMBER($AA592)),"; hours not a number",IF($AA592&lt;=0,"; hours zero or less",IF(AND(ISNUMBER(Settings!$D$3),$AA592&gt;Settings!$D$3),"; over "&amp;Settings!$D$3&amp;" hours",""))))&amp;IF(NOT(ISNUMBER($U592)),"; no date",IF($U592&gt;TODAY(),"; date in the future",""))&amp;IF(AND($AE592&lt;&gt;"",ISNUMBER($U592)),IF(COUNTIFS($AE$2:$AE$1001,$AE592,$U$2:$U$1001,$U592,$Y$2:$Y$1001,$Y592)&gt;1,"; possible duplicate",""),""),3,300)))</f>
        <v/>
      </c>
      <c r="AE592" s="26">
        <f>IF(IFERROR(TRIM(INDEX($A592:$P592,MATCH(Settings!$B$11,$A$1:$P$1,0))&amp;""),"")&lt;&gt;"",LOWER(IFERROR(TRIM(INDEX($A592:$P592,MATCH(Settings!$B$11,$A$1:$P$1,0))&amp;""),"")),LOWER(IFERROR(TRIM(INDEX($A592:$P592,MATCH(Settings!$B$10,$A$1:$P$1,0))&amp;""),"")))</f>
        <v/>
      </c>
      <c r="AF592" s="26">
        <f>IF($AE592="","",IF(COUNTIF($AE$2:$AE592,$AE592)=1,MAX($AF$1:$AF591)+1,""))</f>
        <v/>
      </c>
      <c r="AG592" s="26">
        <f>IF(OR($AE592="",NOT(ISNUMBER($V592))),"",IF(COUNTIFS($AE$2:$AE592,$AE592,$V$2:$V592,$V592)=1,1,0))</f>
        <v/>
      </c>
      <c r="AH592" s="26">
        <f>IF(ISNUMBER($U592),$U592,0)</f>
        <v/>
      </c>
    </row>
    <row r="593">
      <c r="R593" s="27" t="n"/>
      <c r="S593" s="27" t="n"/>
      <c r="U593" s="21">
        <f>IF(ISNUMBER(IFERROR(IF(TRIM(INDEX($A593:$P593,MATCH(Settings!$B$9,$A$1:$P$1,0))&amp;"")="","",IF(ISNUMBER(INDEX($A593:$P593,MATCH(Settings!$B$9,$A$1:$P$1,0))),INT(INDEX($A593:$P593,MATCH(Settings!$B$9,$A$1:$P$1,0))),DATE(VALUE(LEFT(INDEX($A593:$P593,MATCH(Settings!$B$9,$A$1:$P$1,0)),4)),VALUE(MID(INDEX($A593:$P593,MATCH(Settings!$B$9,$A$1:$P$1,0)),6,2)),VALUE(MID(INDEX($A593:$P593,MATCH(Settings!$B$9,$A$1:$P$1,0)),9,2))))),"")),IFERROR(IF(TRIM(INDEX($A593:$P593,MATCH(Settings!$B$9,$A$1:$P$1,0))&amp;"")="","",IF(ISNUMBER(INDEX($A593:$P593,MATCH(Settings!$B$9,$A$1:$P$1,0))),INT(INDEX($A593:$P593,MATCH(Settings!$B$9,$A$1:$P$1,0))),DATE(VALUE(LEFT(INDEX($A593:$P593,MATCH(Settings!$B$9,$A$1:$P$1,0)),4)),VALUE(MID(INDEX($A593:$P593,MATCH(Settings!$B$9,$A$1:$P$1,0)),6,2)),VALUE(MID(INDEX($A593:$P593,MATCH(Settings!$B$9,$A$1:$P$1,0)),9,2))))),""),IFERROR(INT(IFERROR(IF(ISNUMBER(INDEX($A593:$P593,MATCH(Settings!$B$8,$A$1:$P$1,0))),INDEX($A593:$P593,MATCH(Settings!$B$8,$A$1:$P$1,0)),DATE(VALUE(LEFT(IFERROR(TRIM(INDEX($A593:$P593,MATCH(Settings!$B$8,$A$1:$P$1,0))&amp;""),""),4)),VALUE(MID(IFERROR(TRIM(INDEX($A593:$P593,MATCH(Settings!$B$8,$A$1:$P$1,0))&amp;""),""),6,2)),VALUE(MID(IFERROR(TRIM(INDEX($A593:$P593,MATCH(Settings!$B$8,$A$1:$P$1,0))&amp;""),""),9,2)))+TIME(VALUE(MID(IFERROR(TRIM(INDEX($A593:$P593,MATCH(Settings!$B$8,$A$1:$P$1,0))&amp;""),""),12,2)),VALUE(MID(IFERROR(TRIM(INDEX($A593:$P593,MATCH(Settings!$B$8,$A$1:$P$1,0))&amp;""),""),15,2)),VALUE(MID(IFERROR(TRIM(INDEX($A593:$P593,MATCH(Settings!$B$8,$A$1:$P$1,0))&amp;""),""),18,2)))),"")),""))</f>
        <v/>
      </c>
      <c r="V593" s="22">
        <f>IF(ISNUMBER($U593),DATE(YEAR($U593),MONTH($U593),1),"")</f>
        <v/>
      </c>
      <c r="W593" s="23">
        <f>IF(IFERROR(TRIM(INDEX($A593:$P593,MATCH(Settings!$B$10,$A$1:$P$1,0))&amp;""),"")&lt;&gt;"",IFERROR(TRIM(INDEX($A593:$P593,MATCH(Settings!$B$10,$A$1:$P$1,0))&amp;""),""),IFERROR(TRIM(INDEX($A593:$P593,MATCH(Settings!$B$11,$A$1:$P$1,0))&amp;""),""))</f>
        <v/>
      </c>
      <c r="X593" s="23">
        <f>IFERROR(TRIM(INDEX($A593:$P593,MATCH(Settings!$B$11,$A$1:$P$1,0))&amp;""),"")</f>
        <v/>
      </c>
      <c r="Y593" s="23">
        <f>IFERROR(TRIM(INDEX($A593:$P593,MATCH(Settings!$B$12,$A$1:$P$1,0))&amp;""),"")</f>
        <v/>
      </c>
      <c r="Z593" s="23">
        <f>IFERROR(TRIM(INDEX($A593:$P593,MATCH(Settings!$B$15,$A$1:$P$1,0))&amp;""),"")</f>
        <v/>
      </c>
      <c r="AA593" s="24">
        <f>IFERROR(IF(TRIM(INDEX($A593:$P593,MATCH(Settings!$B$13,$A$1:$P$1,0))&amp;"")="","",VALUE(TRIM(INDEX($A593:$P593,MATCH(Settings!$B$13,$A$1:$P$1,0))&amp;""))),"")</f>
        <v/>
      </c>
      <c r="AB593" s="24">
        <f>IF(NOT(ISNUMBER($AA593)),"",IF(TRIM($R593&amp;"")="Yes",$AA593,0))</f>
        <v/>
      </c>
      <c r="AC593" s="25">
        <f>IF(OR(NOT(ISNUMBER($AB593)),NOT(ISNUMBER(Settings!$D$2))),"",$AB593*Settings!$D$2)</f>
        <v/>
      </c>
      <c r="AD593" s="23">
        <f>IF(AND($AE593="",IFERROR(TRIM(INDEX($A593:$P593,MATCH(Settings!$B$13,$A$1:$P$1,0))&amp;""),"")=""),"",IF((IF($AE593="","; no name or email","")&amp;IF(IFERROR(TRIM(INDEX($A593:$P593,MATCH(Settings!$B$13,$A$1:$P$1,0))&amp;""),"")="","; no hours",IF(NOT(ISNUMBER($AA593)),"; hours not a number",IF($AA593&lt;=0,"; hours zero or less",IF(AND(ISNUMBER(Settings!$D$3),$AA593&gt;Settings!$D$3),"; over "&amp;Settings!$D$3&amp;" hours",""))))&amp;IF(NOT(ISNUMBER($U593)),"; no date",IF($U593&gt;TODAY(),"; date in the future",""))&amp;IF(AND($AE593&lt;&gt;"",ISNUMBER($U593)),IF(COUNTIFS($AE$2:$AE$1001,$AE593,$U$2:$U$1001,$U593,$Y$2:$Y$1001,$Y593)&gt;1,"; possible duplicate",""),""))="","OK",MID(IF($AE593="","; no name or email","")&amp;IF(IFERROR(TRIM(INDEX($A593:$P593,MATCH(Settings!$B$13,$A$1:$P$1,0))&amp;""),"")="","; no hours",IF(NOT(ISNUMBER($AA593)),"; hours not a number",IF($AA593&lt;=0,"; hours zero or less",IF(AND(ISNUMBER(Settings!$D$3),$AA593&gt;Settings!$D$3),"; over "&amp;Settings!$D$3&amp;" hours",""))))&amp;IF(NOT(ISNUMBER($U593)),"; no date",IF($U593&gt;TODAY(),"; date in the future",""))&amp;IF(AND($AE593&lt;&gt;"",ISNUMBER($U593)),IF(COUNTIFS($AE$2:$AE$1001,$AE593,$U$2:$U$1001,$U593,$Y$2:$Y$1001,$Y593)&gt;1,"; possible duplicate",""),""),3,300)))</f>
        <v/>
      </c>
      <c r="AE593" s="26">
        <f>IF(IFERROR(TRIM(INDEX($A593:$P593,MATCH(Settings!$B$11,$A$1:$P$1,0))&amp;""),"")&lt;&gt;"",LOWER(IFERROR(TRIM(INDEX($A593:$P593,MATCH(Settings!$B$11,$A$1:$P$1,0))&amp;""),"")),LOWER(IFERROR(TRIM(INDEX($A593:$P593,MATCH(Settings!$B$10,$A$1:$P$1,0))&amp;""),"")))</f>
        <v/>
      </c>
      <c r="AF593" s="26">
        <f>IF($AE593="","",IF(COUNTIF($AE$2:$AE593,$AE593)=1,MAX($AF$1:$AF592)+1,""))</f>
        <v/>
      </c>
      <c r="AG593" s="26">
        <f>IF(OR($AE593="",NOT(ISNUMBER($V593))),"",IF(COUNTIFS($AE$2:$AE593,$AE593,$V$2:$V593,$V593)=1,1,0))</f>
        <v/>
      </c>
      <c r="AH593" s="26">
        <f>IF(ISNUMBER($U593),$U593,0)</f>
        <v/>
      </c>
    </row>
    <row r="594">
      <c r="R594" s="27" t="n"/>
      <c r="S594" s="27" t="n"/>
      <c r="U594" s="21">
        <f>IF(ISNUMBER(IFERROR(IF(TRIM(INDEX($A594:$P594,MATCH(Settings!$B$9,$A$1:$P$1,0))&amp;"")="","",IF(ISNUMBER(INDEX($A594:$P594,MATCH(Settings!$B$9,$A$1:$P$1,0))),INT(INDEX($A594:$P594,MATCH(Settings!$B$9,$A$1:$P$1,0))),DATE(VALUE(LEFT(INDEX($A594:$P594,MATCH(Settings!$B$9,$A$1:$P$1,0)),4)),VALUE(MID(INDEX($A594:$P594,MATCH(Settings!$B$9,$A$1:$P$1,0)),6,2)),VALUE(MID(INDEX($A594:$P594,MATCH(Settings!$B$9,$A$1:$P$1,0)),9,2))))),"")),IFERROR(IF(TRIM(INDEX($A594:$P594,MATCH(Settings!$B$9,$A$1:$P$1,0))&amp;"")="","",IF(ISNUMBER(INDEX($A594:$P594,MATCH(Settings!$B$9,$A$1:$P$1,0))),INT(INDEX($A594:$P594,MATCH(Settings!$B$9,$A$1:$P$1,0))),DATE(VALUE(LEFT(INDEX($A594:$P594,MATCH(Settings!$B$9,$A$1:$P$1,0)),4)),VALUE(MID(INDEX($A594:$P594,MATCH(Settings!$B$9,$A$1:$P$1,0)),6,2)),VALUE(MID(INDEX($A594:$P594,MATCH(Settings!$B$9,$A$1:$P$1,0)),9,2))))),""),IFERROR(INT(IFERROR(IF(ISNUMBER(INDEX($A594:$P594,MATCH(Settings!$B$8,$A$1:$P$1,0))),INDEX($A594:$P594,MATCH(Settings!$B$8,$A$1:$P$1,0)),DATE(VALUE(LEFT(IFERROR(TRIM(INDEX($A594:$P594,MATCH(Settings!$B$8,$A$1:$P$1,0))&amp;""),""),4)),VALUE(MID(IFERROR(TRIM(INDEX($A594:$P594,MATCH(Settings!$B$8,$A$1:$P$1,0))&amp;""),""),6,2)),VALUE(MID(IFERROR(TRIM(INDEX($A594:$P594,MATCH(Settings!$B$8,$A$1:$P$1,0))&amp;""),""),9,2)))+TIME(VALUE(MID(IFERROR(TRIM(INDEX($A594:$P594,MATCH(Settings!$B$8,$A$1:$P$1,0))&amp;""),""),12,2)),VALUE(MID(IFERROR(TRIM(INDEX($A594:$P594,MATCH(Settings!$B$8,$A$1:$P$1,0))&amp;""),""),15,2)),VALUE(MID(IFERROR(TRIM(INDEX($A594:$P594,MATCH(Settings!$B$8,$A$1:$P$1,0))&amp;""),""),18,2)))),"")),""))</f>
        <v/>
      </c>
      <c r="V594" s="22">
        <f>IF(ISNUMBER($U594),DATE(YEAR($U594),MONTH($U594),1),"")</f>
        <v/>
      </c>
      <c r="W594" s="23">
        <f>IF(IFERROR(TRIM(INDEX($A594:$P594,MATCH(Settings!$B$10,$A$1:$P$1,0))&amp;""),"")&lt;&gt;"",IFERROR(TRIM(INDEX($A594:$P594,MATCH(Settings!$B$10,$A$1:$P$1,0))&amp;""),""),IFERROR(TRIM(INDEX($A594:$P594,MATCH(Settings!$B$11,$A$1:$P$1,0))&amp;""),""))</f>
        <v/>
      </c>
      <c r="X594" s="23">
        <f>IFERROR(TRIM(INDEX($A594:$P594,MATCH(Settings!$B$11,$A$1:$P$1,0))&amp;""),"")</f>
        <v/>
      </c>
      <c r="Y594" s="23">
        <f>IFERROR(TRIM(INDEX($A594:$P594,MATCH(Settings!$B$12,$A$1:$P$1,0))&amp;""),"")</f>
        <v/>
      </c>
      <c r="Z594" s="23">
        <f>IFERROR(TRIM(INDEX($A594:$P594,MATCH(Settings!$B$15,$A$1:$P$1,0))&amp;""),"")</f>
        <v/>
      </c>
      <c r="AA594" s="24">
        <f>IFERROR(IF(TRIM(INDEX($A594:$P594,MATCH(Settings!$B$13,$A$1:$P$1,0))&amp;"")="","",VALUE(TRIM(INDEX($A594:$P594,MATCH(Settings!$B$13,$A$1:$P$1,0))&amp;""))),"")</f>
        <v/>
      </c>
      <c r="AB594" s="24">
        <f>IF(NOT(ISNUMBER($AA594)),"",IF(TRIM($R594&amp;"")="Yes",$AA594,0))</f>
        <v/>
      </c>
      <c r="AC594" s="25">
        <f>IF(OR(NOT(ISNUMBER($AB594)),NOT(ISNUMBER(Settings!$D$2))),"",$AB594*Settings!$D$2)</f>
        <v/>
      </c>
      <c r="AD594" s="23">
        <f>IF(AND($AE594="",IFERROR(TRIM(INDEX($A594:$P594,MATCH(Settings!$B$13,$A$1:$P$1,0))&amp;""),"")=""),"",IF((IF($AE594="","; no name or email","")&amp;IF(IFERROR(TRIM(INDEX($A594:$P594,MATCH(Settings!$B$13,$A$1:$P$1,0))&amp;""),"")="","; no hours",IF(NOT(ISNUMBER($AA594)),"; hours not a number",IF($AA594&lt;=0,"; hours zero or less",IF(AND(ISNUMBER(Settings!$D$3),$AA594&gt;Settings!$D$3),"; over "&amp;Settings!$D$3&amp;" hours",""))))&amp;IF(NOT(ISNUMBER($U594)),"; no date",IF($U594&gt;TODAY(),"; date in the future",""))&amp;IF(AND($AE594&lt;&gt;"",ISNUMBER($U594)),IF(COUNTIFS($AE$2:$AE$1001,$AE594,$U$2:$U$1001,$U594,$Y$2:$Y$1001,$Y594)&gt;1,"; possible duplicate",""),""))="","OK",MID(IF($AE594="","; no name or email","")&amp;IF(IFERROR(TRIM(INDEX($A594:$P594,MATCH(Settings!$B$13,$A$1:$P$1,0))&amp;""),"")="","; no hours",IF(NOT(ISNUMBER($AA594)),"; hours not a number",IF($AA594&lt;=0,"; hours zero or less",IF(AND(ISNUMBER(Settings!$D$3),$AA594&gt;Settings!$D$3),"; over "&amp;Settings!$D$3&amp;" hours",""))))&amp;IF(NOT(ISNUMBER($U594)),"; no date",IF($U594&gt;TODAY(),"; date in the future",""))&amp;IF(AND($AE594&lt;&gt;"",ISNUMBER($U594)),IF(COUNTIFS($AE$2:$AE$1001,$AE594,$U$2:$U$1001,$U594,$Y$2:$Y$1001,$Y594)&gt;1,"; possible duplicate",""),""),3,300)))</f>
        <v/>
      </c>
      <c r="AE594" s="26">
        <f>IF(IFERROR(TRIM(INDEX($A594:$P594,MATCH(Settings!$B$11,$A$1:$P$1,0))&amp;""),"")&lt;&gt;"",LOWER(IFERROR(TRIM(INDEX($A594:$P594,MATCH(Settings!$B$11,$A$1:$P$1,0))&amp;""),"")),LOWER(IFERROR(TRIM(INDEX($A594:$P594,MATCH(Settings!$B$10,$A$1:$P$1,0))&amp;""),"")))</f>
        <v/>
      </c>
      <c r="AF594" s="26">
        <f>IF($AE594="","",IF(COUNTIF($AE$2:$AE594,$AE594)=1,MAX($AF$1:$AF593)+1,""))</f>
        <v/>
      </c>
      <c r="AG594" s="26">
        <f>IF(OR($AE594="",NOT(ISNUMBER($V594))),"",IF(COUNTIFS($AE$2:$AE594,$AE594,$V$2:$V594,$V594)=1,1,0))</f>
        <v/>
      </c>
      <c r="AH594" s="26">
        <f>IF(ISNUMBER($U594),$U594,0)</f>
        <v/>
      </c>
    </row>
    <row r="595">
      <c r="R595" s="27" t="n"/>
      <c r="S595" s="27" t="n"/>
      <c r="U595" s="21">
        <f>IF(ISNUMBER(IFERROR(IF(TRIM(INDEX($A595:$P595,MATCH(Settings!$B$9,$A$1:$P$1,0))&amp;"")="","",IF(ISNUMBER(INDEX($A595:$P595,MATCH(Settings!$B$9,$A$1:$P$1,0))),INT(INDEX($A595:$P595,MATCH(Settings!$B$9,$A$1:$P$1,0))),DATE(VALUE(LEFT(INDEX($A595:$P595,MATCH(Settings!$B$9,$A$1:$P$1,0)),4)),VALUE(MID(INDEX($A595:$P595,MATCH(Settings!$B$9,$A$1:$P$1,0)),6,2)),VALUE(MID(INDEX($A595:$P595,MATCH(Settings!$B$9,$A$1:$P$1,0)),9,2))))),"")),IFERROR(IF(TRIM(INDEX($A595:$P595,MATCH(Settings!$B$9,$A$1:$P$1,0))&amp;"")="","",IF(ISNUMBER(INDEX($A595:$P595,MATCH(Settings!$B$9,$A$1:$P$1,0))),INT(INDEX($A595:$P595,MATCH(Settings!$B$9,$A$1:$P$1,0))),DATE(VALUE(LEFT(INDEX($A595:$P595,MATCH(Settings!$B$9,$A$1:$P$1,0)),4)),VALUE(MID(INDEX($A595:$P595,MATCH(Settings!$B$9,$A$1:$P$1,0)),6,2)),VALUE(MID(INDEX($A595:$P595,MATCH(Settings!$B$9,$A$1:$P$1,0)),9,2))))),""),IFERROR(INT(IFERROR(IF(ISNUMBER(INDEX($A595:$P595,MATCH(Settings!$B$8,$A$1:$P$1,0))),INDEX($A595:$P595,MATCH(Settings!$B$8,$A$1:$P$1,0)),DATE(VALUE(LEFT(IFERROR(TRIM(INDEX($A595:$P595,MATCH(Settings!$B$8,$A$1:$P$1,0))&amp;""),""),4)),VALUE(MID(IFERROR(TRIM(INDEX($A595:$P595,MATCH(Settings!$B$8,$A$1:$P$1,0))&amp;""),""),6,2)),VALUE(MID(IFERROR(TRIM(INDEX($A595:$P595,MATCH(Settings!$B$8,$A$1:$P$1,0))&amp;""),""),9,2)))+TIME(VALUE(MID(IFERROR(TRIM(INDEX($A595:$P595,MATCH(Settings!$B$8,$A$1:$P$1,0))&amp;""),""),12,2)),VALUE(MID(IFERROR(TRIM(INDEX($A595:$P595,MATCH(Settings!$B$8,$A$1:$P$1,0))&amp;""),""),15,2)),VALUE(MID(IFERROR(TRIM(INDEX($A595:$P595,MATCH(Settings!$B$8,$A$1:$P$1,0))&amp;""),""),18,2)))),"")),""))</f>
        <v/>
      </c>
      <c r="V595" s="22">
        <f>IF(ISNUMBER($U595),DATE(YEAR($U595),MONTH($U595),1),"")</f>
        <v/>
      </c>
      <c r="W595" s="23">
        <f>IF(IFERROR(TRIM(INDEX($A595:$P595,MATCH(Settings!$B$10,$A$1:$P$1,0))&amp;""),"")&lt;&gt;"",IFERROR(TRIM(INDEX($A595:$P595,MATCH(Settings!$B$10,$A$1:$P$1,0))&amp;""),""),IFERROR(TRIM(INDEX($A595:$P595,MATCH(Settings!$B$11,$A$1:$P$1,0))&amp;""),""))</f>
        <v/>
      </c>
      <c r="X595" s="23">
        <f>IFERROR(TRIM(INDEX($A595:$P595,MATCH(Settings!$B$11,$A$1:$P$1,0))&amp;""),"")</f>
        <v/>
      </c>
      <c r="Y595" s="23">
        <f>IFERROR(TRIM(INDEX($A595:$P595,MATCH(Settings!$B$12,$A$1:$P$1,0))&amp;""),"")</f>
        <v/>
      </c>
      <c r="Z595" s="23">
        <f>IFERROR(TRIM(INDEX($A595:$P595,MATCH(Settings!$B$15,$A$1:$P$1,0))&amp;""),"")</f>
        <v/>
      </c>
      <c r="AA595" s="24">
        <f>IFERROR(IF(TRIM(INDEX($A595:$P595,MATCH(Settings!$B$13,$A$1:$P$1,0))&amp;"")="","",VALUE(TRIM(INDEX($A595:$P595,MATCH(Settings!$B$13,$A$1:$P$1,0))&amp;""))),"")</f>
        <v/>
      </c>
      <c r="AB595" s="24">
        <f>IF(NOT(ISNUMBER($AA595)),"",IF(TRIM($R595&amp;"")="Yes",$AA595,0))</f>
        <v/>
      </c>
      <c r="AC595" s="25">
        <f>IF(OR(NOT(ISNUMBER($AB595)),NOT(ISNUMBER(Settings!$D$2))),"",$AB595*Settings!$D$2)</f>
        <v/>
      </c>
      <c r="AD595" s="23">
        <f>IF(AND($AE595="",IFERROR(TRIM(INDEX($A595:$P595,MATCH(Settings!$B$13,$A$1:$P$1,0))&amp;""),"")=""),"",IF((IF($AE595="","; no name or email","")&amp;IF(IFERROR(TRIM(INDEX($A595:$P595,MATCH(Settings!$B$13,$A$1:$P$1,0))&amp;""),"")="","; no hours",IF(NOT(ISNUMBER($AA595)),"; hours not a number",IF($AA595&lt;=0,"; hours zero or less",IF(AND(ISNUMBER(Settings!$D$3),$AA595&gt;Settings!$D$3),"; over "&amp;Settings!$D$3&amp;" hours",""))))&amp;IF(NOT(ISNUMBER($U595)),"; no date",IF($U595&gt;TODAY(),"; date in the future",""))&amp;IF(AND($AE595&lt;&gt;"",ISNUMBER($U595)),IF(COUNTIFS($AE$2:$AE$1001,$AE595,$U$2:$U$1001,$U595,$Y$2:$Y$1001,$Y595)&gt;1,"; possible duplicate",""),""))="","OK",MID(IF($AE595="","; no name or email","")&amp;IF(IFERROR(TRIM(INDEX($A595:$P595,MATCH(Settings!$B$13,$A$1:$P$1,0))&amp;""),"")="","; no hours",IF(NOT(ISNUMBER($AA595)),"; hours not a number",IF($AA595&lt;=0,"; hours zero or less",IF(AND(ISNUMBER(Settings!$D$3),$AA595&gt;Settings!$D$3),"; over "&amp;Settings!$D$3&amp;" hours",""))))&amp;IF(NOT(ISNUMBER($U595)),"; no date",IF($U595&gt;TODAY(),"; date in the future",""))&amp;IF(AND($AE595&lt;&gt;"",ISNUMBER($U595)),IF(COUNTIFS($AE$2:$AE$1001,$AE595,$U$2:$U$1001,$U595,$Y$2:$Y$1001,$Y595)&gt;1,"; possible duplicate",""),""),3,300)))</f>
        <v/>
      </c>
      <c r="AE595" s="26">
        <f>IF(IFERROR(TRIM(INDEX($A595:$P595,MATCH(Settings!$B$11,$A$1:$P$1,0))&amp;""),"")&lt;&gt;"",LOWER(IFERROR(TRIM(INDEX($A595:$P595,MATCH(Settings!$B$11,$A$1:$P$1,0))&amp;""),"")),LOWER(IFERROR(TRIM(INDEX($A595:$P595,MATCH(Settings!$B$10,$A$1:$P$1,0))&amp;""),"")))</f>
        <v/>
      </c>
      <c r="AF595" s="26">
        <f>IF($AE595="","",IF(COUNTIF($AE$2:$AE595,$AE595)=1,MAX($AF$1:$AF594)+1,""))</f>
        <v/>
      </c>
      <c r="AG595" s="26">
        <f>IF(OR($AE595="",NOT(ISNUMBER($V595))),"",IF(COUNTIFS($AE$2:$AE595,$AE595,$V$2:$V595,$V595)=1,1,0))</f>
        <v/>
      </c>
      <c r="AH595" s="26">
        <f>IF(ISNUMBER($U595),$U595,0)</f>
        <v/>
      </c>
    </row>
    <row r="596">
      <c r="R596" s="27" t="n"/>
      <c r="S596" s="27" t="n"/>
      <c r="U596" s="21">
        <f>IF(ISNUMBER(IFERROR(IF(TRIM(INDEX($A596:$P596,MATCH(Settings!$B$9,$A$1:$P$1,0))&amp;"")="","",IF(ISNUMBER(INDEX($A596:$P596,MATCH(Settings!$B$9,$A$1:$P$1,0))),INT(INDEX($A596:$P596,MATCH(Settings!$B$9,$A$1:$P$1,0))),DATE(VALUE(LEFT(INDEX($A596:$P596,MATCH(Settings!$B$9,$A$1:$P$1,0)),4)),VALUE(MID(INDEX($A596:$P596,MATCH(Settings!$B$9,$A$1:$P$1,0)),6,2)),VALUE(MID(INDEX($A596:$P596,MATCH(Settings!$B$9,$A$1:$P$1,0)),9,2))))),"")),IFERROR(IF(TRIM(INDEX($A596:$P596,MATCH(Settings!$B$9,$A$1:$P$1,0))&amp;"")="","",IF(ISNUMBER(INDEX($A596:$P596,MATCH(Settings!$B$9,$A$1:$P$1,0))),INT(INDEX($A596:$P596,MATCH(Settings!$B$9,$A$1:$P$1,0))),DATE(VALUE(LEFT(INDEX($A596:$P596,MATCH(Settings!$B$9,$A$1:$P$1,0)),4)),VALUE(MID(INDEX($A596:$P596,MATCH(Settings!$B$9,$A$1:$P$1,0)),6,2)),VALUE(MID(INDEX($A596:$P596,MATCH(Settings!$B$9,$A$1:$P$1,0)),9,2))))),""),IFERROR(INT(IFERROR(IF(ISNUMBER(INDEX($A596:$P596,MATCH(Settings!$B$8,$A$1:$P$1,0))),INDEX($A596:$P596,MATCH(Settings!$B$8,$A$1:$P$1,0)),DATE(VALUE(LEFT(IFERROR(TRIM(INDEX($A596:$P596,MATCH(Settings!$B$8,$A$1:$P$1,0))&amp;""),""),4)),VALUE(MID(IFERROR(TRIM(INDEX($A596:$P596,MATCH(Settings!$B$8,$A$1:$P$1,0))&amp;""),""),6,2)),VALUE(MID(IFERROR(TRIM(INDEX($A596:$P596,MATCH(Settings!$B$8,$A$1:$P$1,0))&amp;""),""),9,2)))+TIME(VALUE(MID(IFERROR(TRIM(INDEX($A596:$P596,MATCH(Settings!$B$8,$A$1:$P$1,0))&amp;""),""),12,2)),VALUE(MID(IFERROR(TRIM(INDEX($A596:$P596,MATCH(Settings!$B$8,$A$1:$P$1,0))&amp;""),""),15,2)),VALUE(MID(IFERROR(TRIM(INDEX($A596:$P596,MATCH(Settings!$B$8,$A$1:$P$1,0))&amp;""),""),18,2)))),"")),""))</f>
        <v/>
      </c>
      <c r="V596" s="22">
        <f>IF(ISNUMBER($U596),DATE(YEAR($U596),MONTH($U596),1),"")</f>
        <v/>
      </c>
      <c r="W596" s="23">
        <f>IF(IFERROR(TRIM(INDEX($A596:$P596,MATCH(Settings!$B$10,$A$1:$P$1,0))&amp;""),"")&lt;&gt;"",IFERROR(TRIM(INDEX($A596:$P596,MATCH(Settings!$B$10,$A$1:$P$1,0))&amp;""),""),IFERROR(TRIM(INDEX($A596:$P596,MATCH(Settings!$B$11,$A$1:$P$1,0))&amp;""),""))</f>
        <v/>
      </c>
      <c r="X596" s="23">
        <f>IFERROR(TRIM(INDEX($A596:$P596,MATCH(Settings!$B$11,$A$1:$P$1,0))&amp;""),"")</f>
        <v/>
      </c>
      <c r="Y596" s="23">
        <f>IFERROR(TRIM(INDEX($A596:$P596,MATCH(Settings!$B$12,$A$1:$P$1,0))&amp;""),"")</f>
        <v/>
      </c>
      <c r="Z596" s="23">
        <f>IFERROR(TRIM(INDEX($A596:$P596,MATCH(Settings!$B$15,$A$1:$P$1,0))&amp;""),"")</f>
        <v/>
      </c>
      <c r="AA596" s="24">
        <f>IFERROR(IF(TRIM(INDEX($A596:$P596,MATCH(Settings!$B$13,$A$1:$P$1,0))&amp;"")="","",VALUE(TRIM(INDEX($A596:$P596,MATCH(Settings!$B$13,$A$1:$P$1,0))&amp;""))),"")</f>
        <v/>
      </c>
      <c r="AB596" s="24">
        <f>IF(NOT(ISNUMBER($AA596)),"",IF(TRIM($R596&amp;"")="Yes",$AA596,0))</f>
        <v/>
      </c>
      <c r="AC596" s="25">
        <f>IF(OR(NOT(ISNUMBER($AB596)),NOT(ISNUMBER(Settings!$D$2))),"",$AB596*Settings!$D$2)</f>
        <v/>
      </c>
      <c r="AD596" s="23">
        <f>IF(AND($AE596="",IFERROR(TRIM(INDEX($A596:$P596,MATCH(Settings!$B$13,$A$1:$P$1,0))&amp;""),"")=""),"",IF((IF($AE596="","; no name or email","")&amp;IF(IFERROR(TRIM(INDEX($A596:$P596,MATCH(Settings!$B$13,$A$1:$P$1,0))&amp;""),"")="","; no hours",IF(NOT(ISNUMBER($AA596)),"; hours not a number",IF($AA596&lt;=0,"; hours zero or less",IF(AND(ISNUMBER(Settings!$D$3),$AA596&gt;Settings!$D$3),"; over "&amp;Settings!$D$3&amp;" hours",""))))&amp;IF(NOT(ISNUMBER($U596)),"; no date",IF($U596&gt;TODAY(),"; date in the future",""))&amp;IF(AND($AE596&lt;&gt;"",ISNUMBER($U596)),IF(COUNTIFS($AE$2:$AE$1001,$AE596,$U$2:$U$1001,$U596,$Y$2:$Y$1001,$Y596)&gt;1,"; possible duplicate",""),""))="","OK",MID(IF($AE596="","; no name or email","")&amp;IF(IFERROR(TRIM(INDEX($A596:$P596,MATCH(Settings!$B$13,$A$1:$P$1,0))&amp;""),"")="","; no hours",IF(NOT(ISNUMBER($AA596)),"; hours not a number",IF($AA596&lt;=0,"; hours zero or less",IF(AND(ISNUMBER(Settings!$D$3),$AA596&gt;Settings!$D$3),"; over "&amp;Settings!$D$3&amp;" hours",""))))&amp;IF(NOT(ISNUMBER($U596)),"; no date",IF($U596&gt;TODAY(),"; date in the future",""))&amp;IF(AND($AE596&lt;&gt;"",ISNUMBER($U596)),IF(COUNTIFS($AE$2:$AE$1001,$AE596,$U$2:$U$1001,$U596,$Y$2:$Y$1001,$Y596)&gt;1,"; possible duplicate",""),""),3,300)))</f>
        <v/>
      </c>
      <c r="AE596" s="26">
        <f>IF(IFERROR(TRIM(INDEX($A596:$P596,MATCH(Settings!$B$11,$A$1:$P$1,0))&amp;""),"")&lt;&gt;"",LOWER(IFERROR(TRIM(INDEX($A596:$P596,MATCH(Settings!$B$11,$A$1:$P$1,0))&amp;""),"")),LOWER(IFERROR(TRIM(INDEX($A596:$P596,MATCH(Settings!$B$10,$A$1:$P$1,0))&amp;""),"")))</f>
        <v/>
      </c>
      <c r="AF596" s="26">
        <f>IF($AE596="","",IF(COUNTIF($AE$2:$AE596,$AE596)=1,MAX($AF$1:$AF595)+1,""))</f>
        <v/>
      </c>
      <c r="AG596" s="26">
        <f>IF(OR($AE596="",NOT(ISNUMBER($V596))),"",IF(COUNTIFS($AE$2:$AE596,$AE596,$V$2:$V596,$V596)=1,1,0))</f>
        <v/>
      </c>
      <c r="AH596" s="26">
        <f>IF(ISNUMBER($U596),$U596,0)</f>
        <v/>
      </c>
    </row>
    <row r="597">
      <c r="R597" s="27" t="n"/>
      <c r="S597" s="27" t="n"/>
      <c r="U597" s="21">
        <f>IF(ISNUMBER(IFERROR(IF(TRIM(INDEX($A597:$P597,MATCH(Settings!$B$9,$A$1:$P$1,0))&amp;"")="","",IF(ISNUMBER(INDEX($A597:$P597,MATCH(Settings!$B$9,$A$1:$P$1,0))),INT(INDEX($A597:$P597,MATCH(Settings!$B$9,$A$1:$P$1,0))),DATE(VALUE(LEFT(INDEX($A597:$P597,MATCH(Settings!$B$9,$A$1:$P$1,0)),4)),VALUE(MID(INDEX($A597:$P597,MATCH(Settings!$B$9,$A$1:$P$1,0)),6,2)),VALUE(MID(INDEX($A597:$P597,MATCH(Settings!$B$9,$A$1:$P$1,0)),9,2))))),"")),IFERROR(IF(TRIM(INDEX($A597:$P597,MATCH(Settings!$B$9,$A$1:$P$1,0))&amp;"")="","",IF(ISNUMBER(INDEX($A597:$P597,MATCH(Settings!$B$9,$A$1:$P$1,0))),INT(INDEX($A597:$P597,MATCH(Settings!$B$9,$A$1:$P$1,0))),DATE(VALUE(LEFT(INDEX($A597:$P597,MATCH(Settings!$B$9,$A$1:$P$1,0)),4)),VALUE(MID(INDEX($A597:$P597,MATCH(Settings!$B$9,$A$1:$P$1,0)),6,2)),VALUE(MID(INDEX($A597:$P597,MATCH(Settings!$B$9,$A$1:$P$1,0)),9,2))))),""),IFERROR(INT(IFERROR(IF(ISNUMBER(INDEX($A597:$P597,MATCH(Settings!$B$8,$A$1:$P$1,0))),INDEX($A597:$P597,MATCH(Settings!$B$8,$A$1:$P$1,0)),DATE(VALUE(LEFT(IFERROR(TRIM(INDEX($A597:$P597,MATCH(Settings!$B$8,$A$1:$P$1,0))&amp;""),""),4)),VALUE(MID(IFERROR(TRIM(INDEX($A597:$P597,MATCH(Settings!$B$8,$A$1:$P$1,0))&amp;""),""),6,2)),VALUE(MID(IFERROR(TRIM(INDEX($A597:$P597,MATCH(Settings!$B$8,$A$1:$P$1,0))&amp;""),""),9,2)))+TIME(VALUE(MID(IFERROR(TRIM(INDEX($A597:$P597,MATCH(Settings!$B$8,$A$1:$P$1,0))&amp;""),""),12,2)),VALUE(MID(IFERROR(TRIM(INDEX($A597:$P597,MATCH(Settings!$B$8,$A$1:$P$1,0))&amp;""),""),15,2)),VALUE(MID(IFERROR(TRIM(INDEX($A597:$P597,MATCH(Settings!$B$8,$A$1:$P$1,0))&amp;""),""),18,2)))),"")),""))</f>
        <v/>
      </c>
      <c r="V597" s="22">
        <f>IF(ISNUMBER($U597),DATE(YEAR($U597),MONTH($U597),1),"")</f>
        <v/>
      </c>
      <c r="W597" s="23">
        <f>IF(IFERROR(TRIM(INDEX($A597:$P597,MATCH(Settings!$B$10,$A$1:$P$1,0))&amp;""),"")&lt;&gt;"",IFERROR(TRIM(INDEX($A597:$P597,MATCH(Settings!$B$10,$A$1:$P$1,0))&amp;""),""),IFERROR(TRIM(INDEX($A597:$P597,MATCH(Settings!$B$11,$A$1:$P$1,0))&amp;""),""))</f>
        <v/>
      </c>
      <c r="X597" s="23">
        <f>IFERROR(TRIM(INDEX($A597:$P597,MATCH(Settings!$B$11,$A$1:$P$1,0))&amp;""),"")</f>
        <v/>
      </c>
      <c r="Y597" s="23">
        <f>IFERROR(TRIM(INDEX($A597:$P597,MATCH(Settings!$B$12,$A$1:$P$1,0))&amp;""),"")</f>
        <v/>
      </c>
      <c r="Z597" s="23">
        <f>IFERROR(TRIM(INDEX($A597:$P597,MATCH(Settings!$B$15,$A$1:$P$1,0))&amp;""),"")</f>
        <v/>
      </c>
      <c r="AA597" s="24">
        <f>IFERROR(IF(TRIM(INDEX($A597:$P597,MATCH(Settings!$B$13,$A$1:$P$1,0))&amp;"")="","",VALUE(TRIM(INDEX($A597:$P597,MATCH(Settings!$B$13,$A$1:$P$1,0))&amp;""))),"")</f>
        <v/>
      </c>
      <c r="AB597" s="24">
        <f>IF(NOT(ISNUMBER($AA597)),"",IF(TRIM($R597&amp;"")="Yes",$AA597,0))</f>
        <v/>
      </c>
      <c r="AC597" s="25">
        <f>IF(OR(NOT(ISNUMBER($AB597)),NOT(ISNUMBER(Settings!$D$2))),"",$AB597*Settings!$D$2)</f>
        <v/>
      </c>
      <c r="AD597" s="23">
        <f>IF(AND($AE597="",IFERROR(TRIM(INDEX($A597:$P597,MATCH(Settings!$B$13,$A$1:$P$1,0))&amp;""),"")=""),"",IF((IF($AE597="","; no name or email","")&amp;IF(IFERROR(TRIM(INDEX($A597:$P597,MATCH(Settings!$B$13,$A$1:$P$1,0))&amp;""),"")="","; no hours",IF(NOT(ISNUMBER($AA597)),"; hours not a number",IF($AA597&lt;=0,"; hours zero or less",IF(AND(ISNUMBER(Settings!$D$3),$AA597&gt;Settings!$D$3),"; over "&amp;Settings!$D$3&amp;" hours",""))))&amp;IF(NOT(ISNUMBER($U597)),"; no date",IF($U597&gt;TODAY(),"; date in the future",""))&amp;IF(AND($AE597&lt;&gt;"",ISNUMBER($U597)),IF(COUNTIFS($AE$2:$AE$1001,$AE597,$U$2:$U$1001,$U597,$Y$2:$Y$1001,$Y597)&gt;1,"; possible duplicate",""),""))="","OK",MID(IF($AE597="","; no name or email","")&amp;IF(IFERROR(TRIM(INDEX($A597:$P597,MATCH(Settings!$B$13,$A$1:$P$1,0))&amp;""),"")="","; no hours",IF(NOT(ISNUMBER($AA597)),"; hours not a number",IF($AA597&lt;=0,"; hours zero or less",IF(AND(ISNUMBER(Settings!$D$3),$AA597&gt;Settings!$D$3),"; over "&amp;Settings!$D$3&amp;" hours",""))))&amp;IF(NOT(ISNUMBER($U597)),"; no date",IF($U597&gt;TODAY(),"; date in the future",""))&amp;IF(AND($AE597&lt;&gt;"",ISNUMBER($U597)),IF(COUNTIFS($AE$2:$AE$1001,$AE597,$U$2:$U$1001,$U597,$Y$2:$Y$1001,$Y597)&gt;1,"; possible duplicate",""),""),3,300)))</f>
        <v/>
      </c>
      <c r="AE597" s="26">
        <f>IF(IFERROR(TRIM(INDEX($A597:$P597,MATCH(Settings!$B$11,$A$1:$P$1,0))&amp;""),"")&lt;&gt;"",LOWER(IFERROR(TRIM(INDEX($A597:$P597,MATCH(Settings!$B$11,$A$1:$P$1,0))&amp;""),"")),LOWER(IFERROR(TRIM(INDEX($A597:$P597,MATCH(Settings!$B$10,$A$1:$P$1,0))&amp;""),"")))</f>
        <v/>
      </c>
      <c r="AF597" s="26">
        <f>IF($AE597="","",IF(COUNTIF($AE$2:$AE597,$AE597)=1,MAX($AF$1:$AF596)+1,""))</f>
        <v/>
      </c>
      <c r="AG597" s="26">
        <f>IF(OR($AE597="",NOT(ISNUMBER($V597))),"",IF(COUNTIFS($AE$2:$AE597,$AE597,$V$2:$V597,$V597)=1,1,0))</f>
        <v/>
      </c>
      <c r="AH597" s="26">
        <f>IF(ISNUMBER($U597),$U597,0)</f>
        <v/>
      </c>
    </row>
    <row r="598">
      <c r="R598" s="27" t="n"/>
      <c r="S598" s="27" t="n"/>
      <c r="U598" s="21">
        <f>IF(ISNUMBER(IFERROR(IF(TRIM(INDEX($A598:$P598,MATCH(Settings!$B$9,$A$1:$P$1,0))&amp;"")="","",IF(ISNUMBER(INDEX($A598:$P598,MATCH(Settings!$B$9,$A$1:$P$1,0))),INT(INDEX($A598:$P598,MATCH(Settings!$B$9,$A$1:$P$1,0))),DATE(VALUE(LEFT(INDEX($A598:$P598,MATCH(Settings!$B$9,$A$1:$P$1,0)),4)),VALUE(MID(INDEX($A598:$P598,MATCH(Settings!$B$9,$A$1:$P$1,0)),6,2)),VALUE(MID(INDEX($A598:$P598,MATCH(Settings!$B$9,$A$1:$P$1,0)),9,2))))),"")),IFERROR(IF(TRIM(INDEX($A598:$P598,MATCH(Settings!$B$9,$A$1:$P$1,0))&amp;"")="","",IF(ISNUMBER(INDEX($A598:$P598,MATCH(Settings!$B$9,$A$1:$P$1,0))),INT(INDEX($A598:$P598,MATCH(Settings!$B$9,$A$1:$P$1,0))),DATE(VALUE(LEFT(INDEX($A598:$P598,MATCH(Settings!$B$9,$A$1:$P$1,0)),4)),VALUE(MID(INDEX($A598:$P598,MATCH(Settings!$B$9,$A$1:$P$1,0)),6,2)),VALUE(MID(INDEX($A598:$P598,MATCH(Settings!$B$9,$A$1:$P$1,0)),9,2))))),""),IFERROR(INT(IFERROR(IF(ISNUMBER(INDEX($A598:$P598,MATCH(Settings!$B$8,$A$1:$P$1,0))),INDEX($A598:$P598,MATCH(Settings!$B$8,$A$1:$P$1,0)),DATE(VALUE(LEFT(IFERROR(TRIM(INDEX($A598:$P598,MATCH(Settings!$B$8,$A$1:$P$1,0))&amp;""),""),4)),VALUE(MID(IFERROR(TRIM(INDEX($A598:$P598,MATCH(Settings!$B$8,$A$1:$P$1,0))&amp;""),""),6,2)),VALUE(MID(IFERROR(TRIM(INDEX($A598:$P598,MATCH(Settings!$B$8,$A$1:$P$1,0))&amp;""),""),9,2)))+TIME(VALUE(MID(IFERROR(TRIM(INDEX($A598:$P598,MATCH(Settings!$B$8,$A$1:$P$1,0))&amp;""),""),12,2)),VALUE(MID(IFERROR(TRIM(INDEX($A598:$P598,MATCH(Settings!$B$8,$A$1:$P$1,0))&amp;""),""),15,2)),VALUE(MID(IFERROR(TRIM(INDEX($A598:$P598,MATCH(Settings!$B$8,$A$1:$P$1,0))&amp;""),""),18,2)))),"")),""))</f>
        <v/>
      </c>
      <c r="V598" s="22">
        <f>IF(ISNUMBER($U598),DATE(YEAR($U598),MONTH($U598),1),"")</f>
        <v/>
      </c>
      <c r="W598" s="23">
        <f>IF(IFERROR(TRIM(INDEX($A598:$P598,MATCH(Settings!$B$10,$A$1:$P$1,0))&amp;""),"")&lt;&gt;"",IFERROR(TRIM(INDEX($A598:$P598,MATCH(Settings!$B$10,$A$1:$P$1,0))&amp;""),""),IFERROR(TRIM(INDEX($A598:$P598,MATCH(Settings!$B$11,$A$1:$P$1,0))&amp;""),""))</f>
        <v/>
      </c>
      <c r="X598" s="23">
        <f>IFERROR(TRIM(INDEX($A598:$P598,MATCH(Settings!$B$11,$A$1:$P$1,0))&amp;""),"")</f>
        <v/>
      </c>
      <c r="Y598" s="23">
        <f>IFERROR(TRIM(INDEX($A598:$P598,MATCH(Settings!$B$12,$A$1:$P$1,0))&amp;""),"")</f>
        <v/>
      </c>
      <c r="Z598" s="23">
        <f>IFERROR(TRIM(INDEX($A598:$P598,MATCH(Settings!$B$15,$A$1:$P$1,0))&amp;""),"")</f>
        <v/>
      </c>
      <c r="AA598" s="24">
        <f>IFERROR(IF(TRIM(INDEX($A598:$P598,MATCH(Settings!$B$13,$A$1:$P$1,0))&amp;"")="","",VALUE(TRIM(INDEX($A598:$P598,MATCH(Settings!$B$13,$A$1:$P$1,0))&amp;""))),"")</f>
        <v/>
      </c>
      <c r="AB598" s="24">
        <f>IF(NOT(ISNUMBER($AA598)),"",IF(TRIM($R598&amp;"")="Yes",$AA598,0))</f>
        <v/>
      </c>
      <c r="AC598" s="25">
        <f>IF(OR(NOT(ISNUMBER($AB598)),NOT(ISNUMBER(Settings!$D$2))),"",$AB598*Settings!$D$2)</f>
        <v/>
      </c>
      <c r="AD598" s="23">
        <f>IF(AND($AE598="",IFERROR(TRIM(INDEX($A598:$P598,MATCH(Settings!$B$13,$A$1:$P$1,0))&amp;""),"")=""),"",IF((IF($AE598="","; no name or email","")&amp;IF(IFERROR(TRIM(INDEX($A598:$P598,MATCH(Settings!$B$13,$A$1:$P$1,0))&amp;""),"")="","; no hours",IF(NOT(ISNUMBER($AA598)),"; hours not a number",IF($AA598&lt;=0,"; hours zero or less",IF(AND(ISNUMBER(Settings!$D$3),$AA598&gt;Settings!$D$3),"; over "&amp;Settings!$D$3&amp;" hours",""))))&amp;IF(NOT(ISNUMBER($U598)),"; no date",IF($U598&gt;TODAY(),"; date in the future",""))&amp;IF(AND($AE598&lt;&gt;"",ISNUMBER($U598)),IF(COUNTIFS($AE$2:$AE$1001,$AE598,$U$2:$U$1001,$U598,$Y$2:$Y$1001,$Y598)&gt;1,"; possible duplicate",""),""))="","OK",MID(IF($AE598="","; no name or email","")&amp;IF(IFERROR(TRIM(INDEX($A598:$P598,MATCH(Settings!$B$13,$A$1:$P$1,0))&amp;""),"")="","; no hours",IF(NOT(ISNUMBER($AA598)),"; hours not a number",IF($AA598&lt;=0,"; hours zero or less",IF(AND(ISNUMBER(Settings!$D$3),$AA598&gt;Settings!$D$3),"; over "&amp;Settings!$D$3&amp;" hours",""))))&amp;IF(NOT(ISNUMBER($U598)),"; no date",IF($U598&gt;TODAY(),"; date in the future",""))&amp;IF(AND($AE598&lt;&gt;"",ISNUMBER($U598)),IF(COUNTIFS($AE$2:$AE$1001,$AE598,$U$2:$U$1001,$U598,$Y$2:$Y$1001,$Y598)&gt;1,"; possible duplicate",""),""),3,300)))</f>
        <v/>
      </c>
      <c r="AE598" s="26">
        <f>IF(IFERROR(TRIM(INDEX($A598:$P598,MATCH(Settings!$B$11,$A$1:$P$1,0))&amp;""),"")&lt;&gt;"",LOWER(IFERROR(TRIM(INDEX($A598:$P598,MATCH(Settings!$B$11,$A$1:$P$1,0))&amp;""),"")),LOWER(IFERROR(TRIM(INDEX($A598:$P598,MATCH(Settings!$B$10,$A$1:$P$1,0))&amp;""),"")))</f>
        <v/>
      </c>
      <c r="AF598" s="26">
        <f>IF($AE598="","",IF(COUNTIF($AE$2:$AE598,$AE598)=1,MAX($AF$1:$AF597)+1,""))</f>
        <v/>
      </c>
      <c r="AG598" s="26">
        <f>IF(OR($AE598="",NOT(ISNUMBER($V598))),"",IF(COUNTIFS($AE$2:$AE598,$AE598,$V$2:$V598,$V598)=1,1,0))</f>
        <v/>
      </c>
      <c r="AH598" s="26">
        <f>IF(ISNUMBER($U598),$U598,0)</f>
        <v/>
      </c>
    </row>
    <row r="599">
      <c r="R599" s="27" t="n"/>
      <c r="S599" s="27" t="n"/>
      <c r="U599" s="21">
        <f>IF(ISNUMBER(IFERROR(IF(TRIM(INDEX($A599:$P599,MATCH(Settings!$B$9,$A$1:$P$1,0))&amp;"")="","",IF(ISNUMBER(INDEX($A599:$P599,MATCH(Settings!$B$9,$A$1:$P$1,0))),INT(INDEX($A599:$P599,MATCH(Settings!$B$9,$A$1:$P$1,0))),DATE(VALUE(LEFT(INDEX($A599:$P599,MATCH(Settings!$B$9,$A$1:$P$1,0)),4)),VALUE(MID(INDEX($A599:$P599,MATCH(Settings!$B$9,$A$1:$P$1,0)),6,2)),VALUE(MID(INDEX($A599:$P599,MATCH(Settings!$B$9,$A$1:$P$1,0)),9,2))))),"")),IFERROR(IF(TRIM(INDEX($A599:$P599,MATCH(Settings!$B$9,$A$1:$P$1,0))&amp;"")="","",IF(ISNUMBER(INDEX($A599:$P599,MATCH(Settings!$B$9,$A$1:$P$1,0))),INT(INDEX($A599:$P599,MATCH(Settings!$B$9,$A$1:$P$1,0))),DATE(VALUE(LEFT(INDEX($A599:$P599,MATCH(Settings!$B$9,$A$1:$P$1,0)),4)),VALUE(MID(INDEX($A599:$P599,MATCH(Settings!$B$9,$A$1:$P$1,0)),6,2)),VALUE(MID(INDEX($A599:$P599,MATCH(Settings!$B$9,$A$1:$P$1,0)),9,2))))),""),IFERROR(INT(IFERROR(IF(ISNUMBER(INDEX($A599:$P599,MATCH(Settings!$B$8,$A$1:$P$1,0))),INDEX($A599:$P599,MATCH(Settings!$B$8,$A$1:$P$1,0)),DATE(VALUE(LEFT(IFERROR(TRIM(INDEX($A599:$P599,MATCH(Settings!$B$8,$A$1:$P$1,0))&amp;""),""),4)),VALUE(MID(IFERROR(TRIM(INDEX($A599:$P599,MATCH(Settings!$B$8,$A$1:$P$1,0))&amp;""),""),6,2)),VALUE(MID(IFERROR(TRIM(INDEX($A599:$P599,MATCH(Settings!$B$8,$A$1:$P$1,0))&amp;""),""),9,2)))+TIME(VALUE(MID(IFERROR(TRIM(INDEX($A599:$P599,MATCH(Settings!$B$8,$A$1:$P$1,0))&amp;""),""),12,2)),VALUE(MID(IFERROR(TRIM(INDEX($A599:$P599,MATCH(Settings!$B$8,$A$1:$P$1,0))&amp;""),""),15,2)),VALUE(MID(IFERROR(TRIM(INDEX($A599:$P599,MATCH(Settings!$B$8,$A$1:$P$1,0))&amp;""),""),18,2)))),"")),""))</f>
        <v/>
      </c>
      <c r="V599" s="22">
        <f>IF(ISNUMBER($U599),DATE(YEAR($U599),MONTH($U599),1),"")</f>
        <v/>
      </c>
      <c r="W599" s="23">
        <f>IF(IFERROR(TRIM(INDEX($A599:$P599,MATCH(Settings!$B$10,$A$1:$P$1,0))&amp;""),"")&lt;&gt;"",IFERROR(TRIM(INDEX($A599:$P599,MATCH(Settings!$B$10,$A$1:$P$1,0))&amp;""),""),IFERROR(TRIM(INDEX($A599:$P599,MATCH(Settings!$B$11,$A$1:$P$1,0))&amp;""),""))</f>
        <v/>
      </c>
      <c r="X599" s="23">
        <f>IFERROR(TRIM(INDEX($A599:$P599,MATCH(Settings!$B$11,$A$1:$P$1,0))&amp;""),"")</f>
        <v/>
      </c>
      <c r="Y599" s="23">
        <f>IFERROR(TRIM(INDEX($A599:$P599,MATCH(Settings!$B$12,$A$1:$P$1,0))&amp;""),"")</f>
        <v/>
      </c>
      <c r="Z599" s="23">
        <f>IFERROR(TRIM(INDEX($A599:$P599,MATCH(Settings!$B$15,$A$1:$P$1,0))&amp;""),"")</f>
        <v/>
      </c>
      <c r="AA599" s="24">
        <f>IFERROR(IF(TRIM(INDEX($A599:$P599,MATCH(Settings!$B$13,$A$1:$P$1,0))&amp;"")="","",VALUE(TRIM(INDEX($A599:$P599,MATCH(Settings!$B$13,$A$1:$P$1,0))&amp;""))),"")</f>
        <v/>
      </c>
      <c r="AB599" s="24">
        <f>IF(NOT(ISNUMBER($AA599)),"",IF(TRIM($R599&amp;"")="Yes",$AA599,0))</f>
        <v/>
      </c>
      <c r="AC599" s="25">
        <f>IF(OR(NOT(ISNUMBER($AB599)),NOT(ISNUMBER(Settings!$D$2))),"",$AB599*Settings!$D$2)</f>
        <v/>
      </c>
      <c r="AD599" s="23">
        <f>IF(AND($AE599="",IFERROR(TRIM(INDEX($A599:$P599,MATCH(Settings!$B$13,$A$1:$P$1,0))&amp;""),"")=""),"",IF((IF($AE599="","; no name or email","")&amp;IF(IFERROR(TRIM(INDEX($A599:$P599,MATCH(Settings!$B$13,$A$1:$P$1,0))&amp;""),"")="","; no hours",IF(NOT(ISNUMBER($AA599)),"; hours not a number",IF($AA599&lt;=0,"; hours zero or less",IF(AND(ISNUMBER(Settings!$D$3),$AA599&gt;Settings!$D$3),"; over "&amp;Settings!$D$3&amp;" hours",""))))&amp;IF(NOT(ISNUMBER($U599)),"; no date",IF($U599&gt;TODAY(),"; date in the future",""))&amp;IF(AND($AE599&lt;&gt;"",ISNUMBER($U599)),IF(COUNTIFS($AE$2:$AE$1001,$AE599,$U$2:$U$1001,$U599,$Y$2:$Y$1001,$Y599)&gt;1,"; possible duplicate",""),""))="","OK",MID(IF($AE599="","; no name or email","")&amp;IF(IFERROR(TRIM(INDEX($A599:$P599,MATCH(Settings!$B$13,$A$1:$P$1,0))&amp;""),"")="","; no hours",IF(NOT(ISNUMBER($AA599)),"; hours not a number",IF($AA599&lt;=0,"; hours zero or less",IF(AND(ISNUMBER(Settings!$D$3),$AA599&gt;Settings!$D$3),"; over "&amp;Settings!$D$3&amp;" hours",""))))&amp;IF(NOT(ISNUMBER($U599)),"; no date",IF($U599&gt;TODAY(),"; date in the future",""))&amp;IF(AND($AE599&lt;&gt;"",ISNUMBER($U599)),IF(COUNTIFS($AE$2:$AE$1001,$AE599,$U$2:$U$1001,$U599,$Y$2:$Y$1001,$Y599)&gt;1,"; possible duplicate",""),""),3,300)))</f>
        <v/>
      </c>
      <c r="AE599" s="26">
        <f>IF(IFERROR(TRIM(INDEX($A599:$P599,MATCH(Settings!$B$11,$A$1:$P$1,0))&amp;""),"")&lt;&gt;"",LOWER(IFERROR(TRIM(INDEX($A599:$P599,MATCH(Settings!$B$11,$A$1:$P$1,0))&amp;""),"")),LOWER(IFERROR(TRIM(INDEX($A599:$P599,MATCH(Settings!$B$10,$A$1:$P$1,0))&amp;""),"")))</f>
        <v/>
      </c>
      <c r="AF599" s="26">
        <f>IF($AE599="","",IF(COUNTIF($AE$2:$AE599,$AE599)=1,MAX($AF$1:$AF598)+1,""))</f>
        <v/>
      </c>
      <c r="AG599" s="26">
        <f>IF(OR($AE599="",NOT(ISNUMBER($V599))),"",IF(COUNTIFS($AE$2:$AE599,$AE599,$V$2:$V599,$V599)=1,1,0))</f>
        <v/>
      </c>
      <c r="AH599" s="26">
        <f>IF(ISNUMBER($U599),$U599,0)</f>
        <v/>
      </c>
    </row>
    <row r="600">
      <c r="R600" s="27" t="n"/>
      <c r="S600" s="27" t="n"/>
      <c r="U600" s="21">
        <f>IF(ISNUMBER(IFERROR(IF(TRIM(INDEX($A600:$P600,MATCH(Settings!$B$9,$A$1:$P$1,0))&amp;"")="","",IF(ISNUMBER(INDEX($A600:$P600,MATCH(Settings!$B$9,$A$1:$P$1,0))),INT(INDEX($A600:$P600,MATCH(Settings!$B$9,$A$1:$P$1,0))),DATE(VALUE(LEFT(INDEX($A600:$P600,MATCH(Settings!$B$9,$A$1:$P$1,0)),4)),VALUE(MID(INDEX($A600:$P600,MATCH(Settings!$B$9,$A$1:$P$1,0)),6,2)),VALUE(MID(INDEX($A600:$P600,MATCH(Settings!$B$9,$A$1:$P$1,0)),9,2))))),"")),IFERROR(IF(TRIM(INDEX($A600:$P600,MATCH(Settings!$B$9,$A$1:$P$1,0))&amp;"")="","",IF(ISNUMBER(INDEX($A600:$P600,MATCH(Settings!$B$9,$A$1:$P$1,0))),INT(INDEX($A600:$P600,MATCH(Settings!$B$9,$A$1:$P$1,0))),DATE(VALUE(LEFT(INDEX($A600:$P600,MATCH(Settings!$B$9,$A$1:$P$1,0)),4)),VALUE(MID(INDEX($A600:$P600,MATCH(Settings!$B$9,$A$1:$P$1,0)),6,2)),VALUE(MID(INDEX($A600:$P600,MATCH(Settings!$B$9,$A$1:$P$1,0)),9,2))))),""),IFERROR(INT(IFERROR(IF(ISNUMBER(INDEX($A600:$P600,MATCH(Settings!$B$8,$A$1:$P$1,0))),INDEX($A600:$P600,MATCH(Settings!$B$8,$A$1:$P$1,0)),DATE(VALUE(LEFT(IFERROR(TRIM(INDEX($A600:$P600,MATCH(Settings!$B$8,$A$1:$P$1,0))&amp;""),""),4)),VALUE(MID(IFERROR(TRIM(INDEX($A600:$P600,MATCH(Settings!$B$8,$A$1:$P$1,0))&amp;""),""),6,2)),VALUE(MID(IFERROR(TRIM(INDEX($A600:$P600,MATCH(Settings!$B$8,$A$1:$P$1,0))&amp;""),""),9,2)))+TIME(VALUE(MID(IFERROR(TRIM(INDEX($A600:$P600,MATCH(Settings!$B$8,$A$1:$P$1,0))&amp;""),""),12,2)),VALUE(MID(IFERROR(TRIM(INDEX($A600:$P600,MATCH(Settings!$B$8,$A$1:$P$1,0))&amp;""),""),15,2)),VALUE(MID(IFERROR(TRIM(INDEX($A600:$P600,MATCH(Settings!$B$8,$A$1:$P$1,0))&amp;""),""),18,2)))),"")),""))</f>
        <v/>
      </c>
      <c r="V600" s="22">
        <f>IF(ISNUMBER($U600),DATE(YEAR($U600),MONTH($U600),1),"")</f>
        <v/>
      </c>
      <c r="W600" s="23">
        <f>IF(IFERROR(TRIM(INDEX($A600:$P600,MATCH(Settings!$B$10,$A$1:$P$1,0))&amp;""),"")&lt;&gt;"",IFERROR(TRIM(INDEX($A600:$P600,MATCH(Settings!$B$10,$A$1:$P$1,0))&amp;""),""),IFERROR(TRIM(INDEX($A600:$P600,MATCH(Settings!$B$11,$A$1:$P$1,0))&amp;""),""))</f>
        <v/>
      </c>
      <c r="X600" s="23">
        <f>IFERROR(TRIM(INDEX($A600:$P600,MATCH(Settings!$B$11,$A$1:$P$1,0))&amp;""),"")</f>
        <v/>
      </c>
      <c r="Y600" s="23">
        <f>IFERROR(TRIM(INDEX($A600:$P600,MATCH(Settings!$B$12,$A$1:$P$1,0))&amp;""),"")</f>
        <v/>
      </c>
      <c r="Z600" s="23">
        <f>IFERROR(TRIM(INDEX($A600:$P600,MATCH(Settings!$B$15,$A$1:$P$1,0))&amp;""),"")</f>
        <v/>
      </c>
      <c r="AA600" s="24">
        <f>IFERROR(IF(TRIM(INDEX($A600:$P600,MATCH(Settings!$B$13,$A$1:$P$1,0))&amp;"")="","",VALUE(TRIM(INDEX($A600:$P600,MATCH(Settings!$B$13,$A$1:$P$1,0))&amp;""))),"")</f>
        <v/>
      </c>
      <c r="AB600" s="24">
        <f>IF(NOT(ISNUMBER($AA600)),"",IF(TRIM($R600&amp;"")="Yes",$AA600,0))</f>
        <v/>
      </c>
      <c r="AC600" s="25">
        <f>IF(OR(NOT(ISNUMBER($AB600)),NOT(ISNUMBER(Settings!$D$2))),"",$AB600*Settings!$D$2)</f>
        <v/>
      </c>
      <c r="AD600" s="23">
        <f>IF(AND($AE600="",IFERROR(TRIM(INDEX($A600:$P600,MATCH(Settings!$B$13,$A$1:$P$1,0))&amp;""),"")=""),"",IF((IF($AE600="","; no name or email","")&amp;IF(IFERROR(TRIM(INDEX($A600:$P600,MATCH(Settings!$B$13,$A$1:$P$1,0))&amp;""),"")="","; no hours",IF(NOT(ISNUMBER($AA600)),"; hours not a number",IF($AA600&lt;=0,"; hours zero or less",IF(AND(ISNUMBER(Settings!$D$3),$AA600&gt;Settings!$D$3),"; over "&amp;Settings!$D$3&amp;" hours",""))))&amp;IF(NOT(ISNUMBER($U600)),"; no date",IF($U600&gt;TODAY(),"; date in the future",""))&amp;IF(AND($AE600&lt;&gt;"",ISNUMBER($U600)),IF(COUNTIFS($AE$2:$AE$1001,$AE600,$U$2:$U$1001,$U600,$Y$2:$Y$1001,$Y600)&gt;1,"; possible duplicate",""),""))="","OK",MID(IF($AE600="","; no name or email","")&amp;IF(IFERROR(TRIM(INDEX($A600:$P600,MATCH(Settings!$B$13,$A$1:$P$1,0))&amp;""),"")="","; no hours",IF(NOT(ISNUMBER($AA600)),"; hours not a number",IF($AA600&lt;=0,"; hours zero or less",IF(AND(ISNUMBER(Settings!$D$3),$AA600&gt;Settings!$D$3),"; over "&amp;Settings!$D$3&amp;" hours",""))))&amp;IF(NOT(ISNUMBER($U600)),"; no date",IF($U600&gt;TODAY(),"; date in the future",""))&amp;IF(AND($AE600&lt;&gt;"",ISNUMBER($U600)),IF(COUNTIFS($AE$2:$AE$1001,$AE600,$U$2:$U$1001,$U600,$Y$2:$Y$1001,$Y600)&gt;1,"; possible duplicate",""),""),3,300)))</f>
        <v/>
      </c>
      <c r="AE600" s="26">
        <f>IF(IFERROR(TRIM(INDEX($A600:$P600,MATCH(Settings!$B$11,$A$1:$P$1,0))&amp;""),"")&lt;&gt;"",LOWER(IFERROR(TRIM(INDEX($A600:$P600,MATCH(Settings!$B$11,$A$1:$P$1,0))&amp;""),"")),LOWER(IFERROR(TRIM(INDEX($A600:$P600,MATCH(Settings!$B$10,$A$1:$P$1,0))&amp;""),"")))</f>
        <v/>
      </c>
      <c r="AF600" s="26">
        <f>IF($AE600="","",IF(COUNTIF($AE$2:$AE600,$AE600)=1,MAX($AF$1:$AF599)+1,""))</f>
        <v/>
      </c>
      <c r="AG600" s="26">
        <f>IF(OR($AE600="",NOT(ISNUMBER($V600))),"",IF(COUNTIFS($AE$2:$AE600,$AE600,$V$2:$V600,$V600)=1,1,0))</f>
        <v/>
      </c>
      <c r="AH600" s="26">
        <f>IF(ISNUMBER($U600),$U600,0)</f>
        <v/>
      </c>
    </row>
    <row r="601">
      <c r="R601" s="27" t="n"/>
      <c r="S601" s="27" t="n"/>
      <c r="U601" s="21">
        <f>IF(ISNUMBER(IFERROR(IF(TRIM(INDEX($A601:$P601,MATCH(Settings!$B$9,$A$1:$P$1,0))&amp;"")="","",IF(ISNUMBER(INDEX($A601:$P601,MATCH(Settings!$B$9,$A$1:$P$1,0))),INT(INDEX($A601:$P601,MATCH(Settings!$B$9,$A$1:$P$1,0))),DATE(VALUE(LEFT(INDEX($A601:$P601,MATCH(Settings!$B$9,$A$1:$P$1,0)),4)),VALUE(MID(INDEX($A601:$P601,MATCH(Settings!$B$9,$A$1:$P$1,0)),6,2)),VALUE(MID(INDEX($A601:$P601,MATCH(Settings!$B$9,$A$1:$P$1,0)),9,2))))),"")),IFERROR(IF(TRIM(INDEX($A601:$P601,MATCH(Settings!$B$9,$A$1:$P$1,0))&amp;"")="","",IF(ISNUMBER(INDEX($A601:$P601,MATCH(Settings!$B$9,$A$1:$P$1,0))),INT(INDEX($A601:$P601,MATCH(Settings!$B$9,$A$1:$P$1,0))),DATE(VALUE(LEFT(INDEX($A601:$P601,MATCH(Settings!$B$9,$A$1:$P$1,0)),4)),VALUE(MID(INDEX($A601:$P601,MATCH(Settings!$B$9,$A$1:$P$1,0)),6,2)),VALUE(MID(INDEX($A601:$P601,MATCH(Settings!$B$9,$A$1:$P$1,0)),9,2))))),""),IFERROR(INT(IFERROR(IF(ISNUMBER(INDEX($A601:$P601,MATCH(Settings!$B$8,$A$1:$P$1,0))),INDEX($A601:$P601,MATCH(Settings!$B$8,$A$1:$P$1,0)),DATE(VALUE(LEFT(IFERROR(TRIM(INDEX($A601:$P601,MATCH(Settings!$B$8,$A$1:$P$1,0))&amp;""),""),4)),VALUE(MID(IFERROR(TRIM(INDEX($A601:$P601,MATCH(Settings!$B$8,$A$1:$P$1,0))&amp;""),""),6,2)),VALUE(MID(IFERROR(TRIM(INDEX($A601:$P601,MATCH(Settings!$B$8,$A$1:$P$1,0))&amp;""),""),9,2)))+TIME(VALUE(MID(IFERROR(TRIM(INDEX($A601:$P601,MATCH(Settings!$B$8,$A$1:$P$1,0))&amp;""),""),12,2)),VALUE(MID(IFERROR(TRIM(INDEX($A601:$P601,MATCH(Settings!$B$8,$A$1:$P$1,0))&amp;""),""),15,2)),VALUE(MID(IFERROR(TRIM(INDEX($A601:$P601,MATCH(Settings!$B$8,$A$1:$P$1,0))&amp;""),""),18,2)))),"")),""))</f>
        <v/>
      </c>
      <c r="V601" s="22">
        <f>IF(ISNUMBER($U601),DATE(YEAR($U601),MONTH($U601),1),"")</f>
        <v/>
      </c>
      <c r="W601" s="23">
        <f>IF(IFERROR(TRIM(INDEX($A601:$P601,MATCH(Settings!$B$10,$A$1:$P$1,0))&amp;""),"")&lt;&gt;"",IFERROR(TRIM(INDEX($A601:$P601,MATCH(Settings!$B$10,$A$1:$P$1,0))&amp;""),""),IFERROR(TRIM(INDEX($A601:$P601,MATCH(Settings!$B$11,$A$1:$P$1,0))&amp;""),""))</f>
        <v/>
      </c>
      <c r="X601" s="23">
        <f>IFERROR(TRIM(INDEX($A601:$P601,MATCH(Settings!$B$11,$A$1:$P$1,0))&amp;""),"")</f>
        <v/>
      </c>
      <c r="Y601" s="23">
        <f>IFERROR(TRIM(INDEX($A601:$P601,MATCH(Settings!$B$12,$A$1:$P$1,0))&amp;""),"")</f>
        <v/>
      </c>
      <c r="Z601" s="23">
        <f>IFERROR(TRIM(INDEX($A601:$P601,MATCH(Settings!$B$15,$A$1:$P$1,0))&amp;""),"")</f>
        <v/>
      </c>
      <c r="AA601" s="24">
        <f>IFERROR(IF(TRIM(INDEX($A601:$P601,MATCH(Settings!$B$13,$A$1:$P$1,0))&amp;"")="","",VALUE(TRIM(INDEX($A601:$P601,MATCH(Settings!$B$13,$A$1:$P$1,0))&amp;""))),"")</f>
        <v/>
      </c>
      <c r="AB601" s="24">
        <f>IF(NOT(ISNUMBER($AA601)),"",IF(TRIM($R601&amp;"")="Yes",$AA601,0))</f>
        <v/>
      </c>
      <c r="AC601" s="25">
        <f>IF(OR(NOT(ISNUMBER($AB601)),NOT(ISNUMBER(Settings!$D$2))),"",$AB601*Settings!$D$2)</f>
        <v/>
      </c>
      <c r="AD601" s="23">
        <f>IF(AND($AE601="",IFERROR(TRIM(INDEX($A601:$P601,MATCH(Settings!$B$13,$A$1:$P$1,0))&amp;""),"")=""),"",IF((IF($AE601="","; no name or email","")&amp;IF(IFERROR(TRIM(INDEX($A601:$P601,MATCH(Settings!$B$13,$A$1:$P$1,0))&amp;""),"")="","; no hours",IF(NOT(ISNUMBER($AA601)),"; hours not a number",IF($AA601&lt;=0,"; hours zero or less",IF(AND(ISNUMBER(Settings!$D$3),$AA601&gt;Settings!$D$3),"; over "&amp;Settings!$D$3&amp;" hours",""))))&amp;IF(NOT(ISNUMBER($U601)),"; no date",IF($U601&gt;TODAY(),"; date in the future",""))&amp;IF(AND($AE601&lt;&gt;"",ISNUMBER($U601)),IF(COUNTIFS($AE$2:$AE$1001,$AE601,$U$2:$U$1001,$U601,$Y$2:$Y$1001,$Y601)&gt;1,"; possible duplicate",""),""))="","OK",MID(IF($AE601="","; no name or email","")&amp;IF(IFERROR(TRIM(INDEX($A601:$P601,MATCH(Settings!$B$13,$A$1:$P$1,0))&amp;""),"")="","; no hours",IF(NOT(ISNUMBER($AA601)),"; hours not a number",IF($AA601&lt;=0,"; hours zero or less",IF(AND(ISNUMBER(Settings!$D$3),$AA601&gt;Settings!$D$3),"; over "&amp;Settings!$D$3&amp;" hours",""))))&amp;IF(NOT(ISNUMBER($U601)),"; no date",IF($U601&gt;TODAY(),"; date in the future",""))&amp;IF(AND($AE601&lt;&gt;"",ISNUMBER($U601)),IF(COUNTIFS($AE$2:$AE$1001,$AE601,$U$2:$U$1001,$U601,$Y$2:$Y$1001,$Y601)&gt;1,"; possible duplicate",""),""),3,300)))</f>
        <v/>
      </c>
      <c r="AE601" s="26">
        <f>IF(IFERROR(TRIM(INDEX($A601:$P601,MATCH(Settings!$B$11,$A$1:$P$1,0))&amp;""),"")&lt;&gt;"",LOWER(IFERROR(TRIM(INDEX($A601:$P601,MATCH(Settings!$B$11,$A$1:$P$1,0))&amp;""),"")),LOWER(IFERROR(TRIM(INDEX($A601:$P601,MATCH(Settings!$B$10,$A$1:$P$1,0))&amp;""),"")))</f>
        <v/>
      </c>
      <c r="AF601" s="26">
        <f>IF($AE601="","",IF(COUNTIF($AE$2:$AE601,$AE601)=1,MAX($AF$1:$AF600)+1,""))</f>
        <v/>
      </c>
      <c r="AG601" s="26">
        <f>IF(OR($AE601="",NOT(ISNUMBER($V601))),"",IF(COUNTIFS($AE$2:$AE601,$AE601,$V$2:$V601,$V601)=1,1,0))</f>
        <v/>
      </c>
      <c r="AH601" s="26">
        <f>IF(ISNUMBER($U601),$U601,0)</f>
        <v/>
      </c>
    </row>
    <row r="602">
      <c r="R602" s="27" t="n"/>
      <c r="S602" s="27" t="n"/>
      <c r="U602" s="21">
        <f>IF(ISNUMBER(IFERROR(IF(TRIM(INDEX($A602:$P602,MATCH(Settings!$B$9,$A$1:$P$1,0))&amp;"")="","",IF(ISNUMBER(INDEX($A602:$P602,MATCH(Settings!$B$9,$A$1:$P$1,0))),INT(INDEX($A602:$P602,MATCH(Settings!$B$9,$A$1:$P$1,0))),DATE(VALUE(LEFT(INDEX($A602:$P602,MATCH(Settings!$B$9,$A$1:$P$1,0)),4)),VALUE(MID(INDEX($A602:$P602,MATCH(Settings!$B$9,$A$1:$P$1,0)),6,2)),VALUE(MID(INDEX($A602:$P602,MATCH(Settings!$B$9,$A$1:$P$1,0)),9,2))))),"")),IFERROR(IF(TRIM(INDEX($A602:$P602,MATCH(Settings!$B$9,$A$1:$P$1,0))&amp;"")="","",IF(ISNUMBER(INDEX($A602:$P602,MATCH(Settings!$B$9,$A$1:$P$1,0))),INT(INDEX($A602:$P602,MATCH(Settings!$B$9,$A$1:$P$1,0))),DATE(VALUE(LEFT(INDEX($A602:$P602,MATCH(Settings!$B$9,$A$1:$P$1,0)),4)),VALUE(MID(INDEX($A602:$P602,MATCH(Settings!$B$9,$A$1:$P$1,0)),6,2)),VALUE(MID(INDEX($A602:$P602,MATCH(Settings!$B$9,$A$1:$P$1,0)),9,2))))),""),IFERROR(INT(IFERROR(IF(ISNUMBER(INDEX($A602:$P602,MATCH(Settings!$B$8,$A$1:$P$1,0))),INDEX($A602:$P602,MATCH(Settings!$B$8,$A$1:$P$1,0)),DATE(VALUE(LEFT(IFERROR(TRIM(INDEX($A602:$P602,MATCH(Settings!$B$8,$A$1:$P$1,0))&amp;""),""),4)),VALUE(MID(IFERROR(TRIM(INDEX($A602:$P602,MATCH(Settings!$B$8,$A$1:$P$1,0))&amp;""),""),6,2)),VALUE(MID(IFERROR(TRIM(INDEX($A602:$P602,MATCH(Settings!$B$8,$A$1:$P$1,0))&amp;""),""),9,2)))+TIME(VALUE(MID(IFERROR(TRIM(INDEX($A602:$P602,MATCH(Settings!$B$8,$A$1:$P$1,0))&amp;""),""),12,2)),VALUE(MID(IFERROR(TRIM(INDEX($A602:$P602,MATCH(Settings!$B$8,$A$1:$P$1,0))&amp;""),""),15,2)),VALUE(MID(IFERROR(TRIM(INDEX($A602:$P602,MATCH(Settings!$B$8,$A$1:$P$1,0))&amp;""),""),18,2)))),"")),""))</f>
        <v/>
      </c>
      <c r="V602" s="22">
        <f>IF(ISNUMBER($U602),DATE(YEAR($U602),MONTH($U602),1),"")</f>
        <v/>
      </c>
      <c r="W602" s="23">
        <f>IF(IFERROR(TRIM(INDEX($A602:$P602,MATCH(Settings!$B$10,$A$1:$P$1,0))&amp;""),"")&lt;&gt;"",IFERROR(TRIM(INDEX($A602:$P602,MATCH(Settings!$B$10,$A$1:$P$1,0))&amp;""),""),IFERROR(TRIM(INDEX($A602:$P602,MATCH(Settings!$B$11,$A$1:$P$1,0))&amp;""),""))</f>
        <v/>
      </c>
      <c r="X602" s="23">
        <f>IFERROR(TRIM(INDEX($A602:$P602,MATCH(Settings!$B$11,$A$1:$P$1,0))&amp;""),"")</f>
        <v/>
      </c>
      <c r="Y602" s="23">
        <f>IFERROR(TRIM(INDEX($A602:$P602,MATCH(Settings!$B$12,$A$1:$P$1,0))&amp;""),"")</f>
        <v/>
      </c>
      <c r="Z602" s="23">
        <f>IFERROR(TRIM(INDEX($A602:$P602,MATCH(Settings!$B$15,$A$1:$P$1,0))&amp;""),"")</f>
        <v/>
      </c>
      <c r="AA602" s="24">
        <f>IFERROR(IF(TRIM(INDEX($A602:$P602,MATCH(Settings!$B$13,$A$1:$P$1,0))&amp;"")="","",VALUE(TRIM(INDEX($A602:$P602,MATCH(Settings!$B$13,$A$1:$P$1,0))&amp;""))),"")</f>
        <v/>
      </c>
      <c r="AB602" s="24">
        <f>IF(NOT(ISNUMBER($AA602)),"",IF(TRIM($R602&amp;"")="Yes",$AA602,0))</f>
        <v/>
      </c>
      <c r="AC602" s="25">
        <f>IF(OR(NOT(ISNUMBER($AB602)),NOT(ISNUMBER(Settings!$D$2))),"",$AB602*Settings!$D$2)</f>
        <v/>
      </c>
      <c r="AD602" s="23">
        <f>IF(AND($AE602="",IFERROR(TRIM(INDEX($A602:$P602,MATCH(Settings!$B$13,$A$1:$P$1,0))&amp;""),"")=""),"",IF((IF($AE602="","; no name or email","")&amp;IF(IFERROR(TRIM(INDEX($A602:$P602,MATCH(Settings!$B$13,$A$1:$P$1,0))&amp;""),"")="","; no hours",IF(NOT(ISNUMBER($AA602)),"; hours not a number",IF($AA602&lt;=0,"; hours zero or less",IF(AND(ISNUMBER(Settings!$D$3),$AA602&gt;Settings!$D$3),"; over "&amp;Settings!$D$3&amp;" hours",""))))&amp;IF(NOT(ISNUMBER($U602)),"; no date",IF($U602&gt;TODAY(),"; date in the future",""))&amp;IF(AND($AE602&lt;&gt;"",ISNUMBER($U602)),IF(COUNTIFS($AE$2:$AE$1001,$AE602,$U$2:$U$1001,$U602,$Y$2:$Y$1001,$Y602)&gt;1,"; possible duplicate",""),""))="","OK",MID(IF($AE602="","; no name or email","")&amp;IF(IFERROR(TRIM(INDEX($A602:$P602,MATCH(Settings!$B$13,$A$1:$P$1,0))&amp;""),"")="","; no hours",IF(NOT(ISNUMBER($AA602)),"; hours not a number",IF($AA602&lt;=0,"; hours zero or less",IF(AND(ISNUMBER(Settings!$D$3),$AA602&gt;Settings!$D$3),"; over "&amp;Settings!$D$3&amp;" hours",""))))&amp;IF(NOT(ISNUMBER($U602)),"; no date",IF($U602&gt;TODAY(),"; date in the future",""))&amp;IF(AND($AE602&lt;&gt;"",ISNUMBER($U602)),IF(COUNTIFS($AE$2:$AE$1001,$AE602,$U$2:$U$1001,$U602,$Y$2:$Y$1001,$Y602)&gt;1,"; possible duplicate",""),""),3,300)))</f>
        <v/>
      </c>
      <c r="AE602" s="26">
        <f>IF(IFERROR(TRIM(INDEX($A602:$P602,MATCH(Settings!$B$11,$A$1:$P$1,0))&amp;""),"")&lt;&gt;"",LOWER(IFERROR(TRIM(INDEX($A602:$P602,MATCH(Settings!$B$11,$A$1:$P$1,0))&amp;""),"")),LOWER(IFERROR(TRIM(INDEX($A602:$P602,MATCH(Settings!$B$10,$A$1:$P$1,0))&amp;""),"")))</f>
        <v/>
      </c>
      <c r="AF602" s="26">
        <f>IF($AE602="","",IF(COUNTIF($AE$2:$AE602,$AE602)=1,MAX($AF$1:$AF601)+1,""))</f>
        <v/>
      </c>
      <c r="AG602" s="26">
        <f>IF(OR($AE602="",NOT(ISNUMBER($V602))),"",IF(COUNTIFS($AE$2:$AE602,$AE602,$V$2:$V602,$V602)=1,1,0))</f>
        <v/>
      </c>
      <c r="AH602" s="26">
        <f>IF(ISNUMBER($U602),$U602,0)</f>
        <v/>
      </c>
    </row>
    <row r="603">
      <c r="R603" s="27" t="n"/>
      <c r="S603" s="27" t="n"/>
      <c r="U603" s="21">
        <f>IF(ISNUMBER(IFERROR(IF(TRIM(INDEX($A603:$P603,MATCH(Settings!$B$9,$A$1:$P$1,0))&amp;"")="","",IF(ISNUMBER(INDEX($A603:$P603,MATCH(Settings!$B$9,$A$1:$P$1,0))),INT(INDEX($A603:$P603,MATCH(Settings!$B$9,$A$1:$P$1,0))),DATE(VALUE(LEFT(INDEX($A603:$P603,MATCH(Settings!$B$9,$A$1:$P$1,0)),4)),VALUE(MID(INDEX($A603:$P603,MATCH(Settings!$B$9,$A$1:$P$1,0)),6,2)),VALUE(MID(INDEX($A603:$P603,MATCH(Settings!$B$9,$A$1:$P$1,0)),9,2))))),"")),IFERROR(IF(TRIM(INDEX($A603:$P603,MATCH(Settings!$B$9,$A$1:$P$1,0))&amp;"")="","",IF(ISNUMBER(INDEX($A603:$P603,MATCH(Settings!$B$9,$A$1:$P$1,0))),INT(INDEX($A603:$P603,MATCH(Settings!$B$9,$A$1:$P$1,0))),DATE(VALUE(LEFT(INDEX($A603:$P603,MATCH(Settings!$B$9,$A$1:$P$1,0)),4)),VALUE(MID(INDEX($A603:$P603,MATCH(Settings!$B$9,$A$1:$P$1,0)),6,2)),VALUE(MID(INDEX($A603:$P603,MATCH(Settings!$B$9,$A$1:$P$1,0)),9,2))))),""),IFERROR(INT(IFERROR(IF(ISNUMBER(INDEX($A603:$P603,MATCH(Settings!$B$8,$A$1:$P$1,0))),INDEX($A603:$P603,MATCH(Settings!$B$8,$A$1:$P$1,0)),DATE(VALUE(LEFT(IFERROR(TRIM(INDEX($A603:$P603,MATCH(Settings!$B$8,$A$1:$P$1,0))&amp;""),""),4)),VALUE(MID(IFERROR(TRIM(INDEX($A603:$P603,MATCH(Settings!$B$8,$A$1:$P$1,0))&amp;""),""),6,2)),VALUE(MID(IFERROR(TRIM(INDEX($A603:$P603,MATCH(Settings!$B$8,$A$1:$P$1,0))&amp;""),""),9,2)))+TIME(VALUE(MID(IFERROR(TRIM(INDEX($A603:$P603,MATCH(Settings!$B$8,$A$1:$P$1,0))&amp;""),""),12,2)),VALUE(MID(IFERROR(TRIM(INDEX($A603:$P603,MATCH(Settings!$B$8,$A$1:$P$1,0))&amp;""),""),15,2)),VALUE(MID(IFERROR(TRIM(INDEX($A603:$P603,MATCH(Settings!$B$8,$A$1:$P$1,0))&amp;""),""),18,2)))),"")),""))</f>
        <v/>
      </c>
      <c r="V603" s="22">
        <f>IF(ISNUMBER($U603),DATE(YEAR($U603),MONTH($U603),1),"")</f>
        <v/>
      </c>
      <c r="W603" s="23">
        <f>IF(IFERROR(TRIM(INDEX($A603:$P603,MATCH(Settings!$B$10,$A$1:$P$1,0))&amp;""),"")&lt;&gt;"",IFERROR(TRIM(INDEX($A603:$P603,MATCH(Settings!$B$10,$A$1:$P$1,0))&amp;""),""),IFERROR(TRIM(INDEX($A603:$P603,MATCH(Settings!$B$11,$A$1:$P$1,0))&amp;""),""))</f>
        <v/>
      </c>
      <c r="X603" s="23">
        <f>IFERROR(TRIM(INDEX($A603:$P603,MATCH(Settings!$B$11,$A$1:$P$1,0))&amp;""),"")</f>
        <v/>
      </c>
      <c r="Y603" s="23">
        <f>IFERROR(TRIM(INDEX($A603:$P603,MATCH(Settings!$B$12,$A$1:$P$1,0))&amp;""),"")</f>
        <v/>
      </c>
      <c r="Z603" s="23">
        <f>IFERROR(TRIM(INDEX($A603:$P603,MATCH(Settings!$B$15,$A$1:$P$1,0))&amp;""),"")</f>
        <v/>
      </c>
      <c r="AA603" s="24">
        <f>IFERROR(IF(TRIM(INDEX($A603:$P603,MATCH(Settings!$B$13,$A$1:$P$1,0))&amp;"")="","",VALUE(TRIM(INDEX($A603:$P603,MATCH(Settings!$B$13,$A$1:$P$1,0))&amp;""))),"")</f>
        <v/>
      </c>
      <c r="AB603" s="24">
        <f>IF(NOT(ISNUMBER($AA603)),"",IF(TRIM($R603&amp;"")="Yes",$AA603,0))</f>
        <v/>
      </c>
      <c r="AC603" s="25">
        <f>IF(OR(NOT(ISNUMBER($AB603)),NOT(ISNUMBER(Settings!$D$2))),"",$AB603*Settings!$D$2)</f>
        <v/>
      </c>
      <c r="AD603" s="23">
        <f>IF(AND($AE603="",IFERROR(TRIM(INDEX($A603:$P603,MATCH(Settings!$B$13,$A$1:$P$1,0))&amp;""),"")=""),"",IF((IF($AE603="","; no name or email","")&amp;IF(IFERROR(TRIM(INDEX($A603:$P603,MATCH(Settings!$B$13,$A$1:$P$1,0))&amp;""),"")="","; no hours",IF(NOT(ISNUMBER($AA603)),"; hours not a number",IF($AA603&lt;=0,"; hours zero or less",IF(AND(ISNUMBER(Settings!$D$3),$AA603&gt;Settings!$D$3),"; over "&amp;Settings!$D$3&amp;" hours",""))))&amp;IF(NOT(ISNUMBER($U603)),"; no date",IF($U603&gt;TODAY(),"; date in the future",""))&amp;IF(AND($AE603&lt;&gt;"",ISNUMBER($U603)),IF(COUNTIFS($AE$2:$AE$1001,$AE603,$U$2:$U$1001,$U603,$Y$2:$Y$1001,$Y603)&gt;1,"; possible duplicate",""),""))="","OK",MID(IF($AE603="","; no name or email","")&amp;IF(IFERROR(TRIM(INDEX($A603:$P603,MATCH(Settings!$B$13,$A$1:$P$1,0))&amp;""),"")="","; no hours",IF(NOT(ISNUMBER($AA603)),"; hours not a number",IF($AA603&lt;=0,"; hours zero or less",IF(AND(ISNUMBER(Settings!$D$3),$AA603&gt;Settings!$D$3),"; over "&amp;Settings!$D$3&amp;" hours",""))))&amp;IF(NOT(ISNUMBER($U603)),"; no date",IF($U603&gt;TODAY(),"; date in the future",""))&amp;IF(AND($AE603&lt;&gt;"",ISNUMBER($U603)),IF(COUNTIFS($AE$2:$AE$1001,$AE603,$U$2:$U$1001,$U603,$Y$2:$Y$1001,$Y603)&gt;1,"; possible duplicate",""),""),3,300)))</f>
        <v/>
      </c>
      <c r="AE603" s="26">
        <f>IF(IFERROR(TRIM(INDEX($A603:$P603,MATCH(Settings!$B$11,$A$1:$P$1,0))&amp;""),"")&lt;&gt;"",LOWER(IFERROR(TRIM(INDEX($A603:$P603,MATCH(Settings!$B$11,$A$1:$P$1,0))&amp;""),"")),LOWER(IFERROR(TRIM(INDEX($A603:$P603,MATCH(Settings!$B$10,$A$1:$P$1,0))&amp;""),"")))</f>
        <v/>
      </c>
      <c r="AF603" s="26">
        <f>IF($AE603="","",IF(COUNTIF($AE$2:$AE603,$AE603)=1,MAX($AF$1:$AF602)+1,""))</f>
        <v/>
      </c>
      <c r="AG603" s="26">
        <f>IF(OR($AE603="",NOT(ISNUMBER($V603))),"",IF(COUNTIFS($AE$2:$AE603,$AE603,$V$2:$V603,$V603)=1,1,0))</f>
        <v/>
      </c>
      <c r="AH603" s="26">
        <f>IF(ISNUMBER($U603),$U603,0)</f>
        <v/>
      </c>
    </row>
    <row r="604">
      <c r="R604" s="27" t="n"/>
      <c r="S604" s="27" t="n"/>
      <c r="U604" s="21">
        <f>IF(ISNUMBER(IFERROR(IF(TRIM(INDEX($A604:$P604,MATCH(Settings!$B$9,$A$1:$P$1,0))&amp;"")="","",IF(ISNUMBER(INDEX($A604:$P604,MATCH(Settings!$B$9,$A$1:$P$1,0))),INT(INDEX($A604:$P604,MATCH(Settings!$B$9,$A$1:$P$1,0))),DATE(VALUE(LEFT(INDEX($A604:$P604,MATCH(Settings!$B$9,$A$1:$P$1,0)),4)),VALUE(MID(INDEX($A604:$P604,MATCH(Settings!$B$9,$A$1:$P$1,0)),6,2)),VALUE(MID(INDEX($A604:$P604,MATCH(Settings!$B$9,$A$1:$P$1,0)),9,2))))),"")),IFERROR(IF(TRIM(INDEX($A604:$P604,MATCH(Settings!$B$9,$A$1:$P$1,0))&amp;"")="","",IF(ISNUMBER(INDEX($A604:$P604,MATCH(Settings!$B$9,$A$1:$P$1,0))),INT(INDEX($A604:$P604,MATCH(Settings!$B$9,$A$1:$P$1,0))),DATE(VALUE(LEFT(INDEX($A604:$P604,MATCH(Settings!$B$9,$A$1:$P$1,0)),4)),VALUE(MID(INDEX($A604:$P604,MATCH(Settings!$B$9,$A$1:$P$1,0)),6,2)),VALUE(MID(INDEX($A604:$P604,MATCH(Settings!$B$9,$A$1:$P$1,0)),9,2))))),""),IFERROR(INT(IFERROR(IF(ISNUMBER(INDEX($A604:$P604,MATCH(Settings!$B$8,$A$1:$P$1,0))),INDEX($A604:$P604,MATCH(Settings!$B$8,$A$1:$P$1,0)),DATE(VALUE(LEFT(IFERROR(TRIM(INDEX($A604:$P604,MATCH(Settings!$B$8,$A$1:$P$1,0))&amp;""),""),4)),VALUE(MID(IFERROR(TRIM(INDEX($A604:$P604,MATCH(Settings!$B$8,$A$1:$P$1,0))&amp;""),""),6,2)),VALUE(MID(IFERROR(TRIM(INDEX($A604:$P604,MATCH(Settings!$B$8,$A$1:$P$1,0))&amp;""),""),9,2)))+TIME(VALUE(MID(IFERROR(TRIM(INDEX($A604:$P604,MATCH(Settings!$B$8,$A$1:$P$1,0))&amp;""),""),12,2)),VALUE(MID(IFERROR(TRIM(INDEX($A604:$P604,MATCH(Settings!$B$8,$A$1:$P$1,0))&amp;""),""),15,2)),VALUE(MID(IFERROR(TRIM(INDEX($A604:$P604,MATCH(Settings!$B$8,$A$1:$P$1,0))&amp;""),""),18,2)))),"")),""))</f>
        <v/>
      </c>
      <c r="V604" s="22">
        <f>IF(ISNUMBER($U604),DATE(YEAR($U604),MONTH($U604),1),"")</f>
        <v/>
      </c>
      <c r="W604" s="23">
        <f>IF(IFERROR(TRIM(INDEX($A604:$P604,MATCH(Settings!$B$10,$A$1:$P$1,0))&amp;""),"")&lt;&gt;"",IFERROR(TRIM(INDEX($A604:$P604,MATCH(Settings!$B$10,$A$1:$P$1,0))&amp;""),""),IFERROR(TRIM(INDEX($A604:$P604,MATCH(Settings!$B$11,$A$1:$P$1,0))&amp;""),""))</f>
        <v/>
      </c>
      <c r="X604" s="23">
        <f>IFERROR(TRIM(INDEX($A604:$P604,MATCH(Settings!$B$11,$A$1:$P$1,0))&amp;""),"")</f>
        <v/>
      </c>
      <c r="Y604" s="23">
        <f>IFERROR(TRIM(INDEX($A604:$P604,MATCH(Settings!$B$12,$A$1:$P$1,0))&amp;""),"")</f>
        <v/>
      </c>
      <c r="Z604" s="23">
        <f>IFERROR(TRIM(INDEX($A604:$P604,MATCH(Settings!$B$15,$A$1:$P$1,0))&amp;""),"")</f>
        <v/>
      </c>
      <c r="AA604" s="24">
        <f>IFERROR(IF(TRIM(INDEX($A604:$P604,MATCH(Settings!$B$13,$A$1:$P$1,0))&amp;"")="","",VALUE(TRIM(INDEX($A604:$P604,MATCH(Settings!$B$13,$A$1:$P$1,0))&amp;""))),"")</f>
        <v/>
      </c>
      <c r="AB604" s="24">
        <f>IF(NOT(ISNUMBER($AA604)),"",IF(TRIM($R604&amp;"")="Yes",$AA604,0))</f>
        <v/>
      </c>
      <c r="AC604" s="25">
        <f>IF(OR(NOT(ISNUMBER($AB604)),NOT(ISNUMBER(Settings!$D$2))),"",$AB604*Settings!$D$2)</f>
        <v/>
      </c>
      <c r="AD604" s="23">
        <f>IF(AND($AE604="",IFERROR(TRIM(INDEX($A604:$P604,MATCH(Settings!$B$13,$A$1:$P$1,0))&amp;""),"")=""),"",IF((IF($AE604="","; no name or email","")&amp;IF(IFERROR(TRIM(INDEX($A604:$P604,MATCH(Settings!$B$13,$A$1:$P$1,0))&amp;""),"")="","; no hours",IF(NOT(ISNUMBER($AA604)),"; hours not a number",IF($AA604&lt;=0,"; hours zero or less",IF(AND(ISNUMBER(Settings!$D$3),$AA604&gt;Settings!$D$3),"; over "&amp;Settings!$D$3&amp;" hours",""))))&amp;IF(NOT(ISNUMBER($U604)),"; no date",IF($U604&gt;TODAY(),"; date in the future",""))&amp;IF(AND($AE604&lt;&gt;"",ISNUMBER($U604)),IF(COUNTIFS($AE$2:$AE$1001,$AE604,$U$2:$U$1001,$U604,$Y$2:$Y$1001,$Y604)&gt;1,"; possible duplicate",""),""))="","OK",MID(IF($AE604="","; no name or email","")&amp;IF(IFERROR(TRIM(INDEX($A604:$P604,MATCH(Settings!$B$13,$A$1:$P$1,0))&amp;""),"")="","; no hours",IF(NOT(ISNUMBER($AA604)),"; hours not a number",IF($AA604&lt;=0,"; hours zero or less",IF(AND(ISNUMBER(Settings!$D$3),$AA604&gt;Settings!$D$3),"; over "&amp;Settings!$D$3&amp;" hours",""))))&amp;IF(NOT(ISNUMBER($U604)),"; no date",IF($U604&gt;TODAY(),"; date in the future",""))&amp;IF(AND($AE604&lt;&gt;"",ISNUMBER($U604)),IF(COUNTIFS($AE$2:$AE$1001,$AE604,$U$2:$U$1001,$U604,$Y$2:$Y$1001,$Y604)&gt;1,"; possible duplicate",""),""),3,300)))</f>
        <v/>
      </c>
      <c r="AE604" s="26">
        <f>IF(IFERROR(TRIM(INDEX($A604:$P604,MATCH(Settings!$B$11,$A$1:$P$1,0))&amp;""),"")&lt;&gt;"",LOWER(IFERROR(TRIM(INDEX($A604:$P604,MATCH(Settings!$B$11,$A$1:$P$1,0))&amp;""),"")),LOWER(IFERROR(TRIM(INDEX($A604:$P604,MATCH(Settings!$B$10,$A$1:$P$1,0))&amp;""),"")))</f>
        <v/>
      </c>
      <c r="AF604" s="26">
        <f>IF($AE604="","",IF(COUNTIF($AE$2:$AE604,$AE604)=1,MAX($AF$1:$AF603)+1,""))</f>
        <v/>
      </c>
      <c r="AG604" s="26">
        <f>IF(OR($AE604="",NOT(ISNUMBER($V604))),"",IF(COUNTIFS($AE$2:$AE604,$AE604,$V$2:$V604,$V604)=1,1,0))</f>
        <v/>
      </c>
      <c r="AH604" s="26">
        <f>IF(ISNUMBER($U604),$U604,0)</f>
        <v/>
      </c>
    </row>
    <row r="605">
      <c r="R605" s="27" t="n"/>
      <c r="S605" s="27" t="n"/>
      <c r="U605" s="21">
        <f>IF(ISNUMBER(IFERROR(IF(TRIM(INDEX($A605:$P605,MATCH(Settings!$B$9,$A$1:$P$1,0))&amp;"")="","",IF(ISNUMBER(INDEX($A605:$P605,MATCH(Settings!$B$9,$A$1:$P$1,0))),INT(INDEX($A605:$P605,MATCH(Settings!$B$9,$A$1:$P$1,0))),DATE(VALUE(LEFT(INDEX($A605:$P605,MATCH(Settings!$B$9,$A$1:$P$1,0)),4)),VALUE(MID(INDEX($A605:$P605,MATCH(Settings!$B$9,$A$1:$P$1,0)),6,2)),VALUE(MID(INDEX($A605:$P605,MATCH(Settings!$B$9,$A$1:$P$1,0)),9,2))))),"")),IFERROR(IF(TRIM(INDEX($A605:$P605,MATCH(Settings!$B$9,$A$1:$P$1,0))&amp;"")="","",IF(ISNUMBER(INDEX($A605:$P605,MATCH(Settings!$B$9,$A$1:$P$1,0))),INT(INDEX($A605:$P605,MATCH(Settings!$B$9,$A$1:$P$1,0))),DATE(VALUE(LEFT(INDEX($A605:$P605,MATCH(Settings!$B$9,$A$1:$P$1,0)),4)),VALUE(MID(INDEX($A605:$P605,MATCH(Settings!$B$9,$A$1:$P$1,0)),6,2)),VALUE(MID(INDEX($A605:$P605,MATCH(Settings!$B$9,$A$1:$P$1,0)),9,2))))),""),IFERROR(INT(IFERROR(IF(ISNUMBER(INDEX($A605:$P605,MATCH(Settings!$B$8,$A$1:$P$1,0))),INDEX($A605:$P605,MATCH(Settings!$B$8,$A$1:$P$1,0)),DATE(VALUE(LEFT(IFERROR(TRIM(INDEX($A605:$P605,MATCH(Settings!$B$8,$A$1:$P$1,0))&amp;""),""),4)),VALUE(MID(IFERROR(TRIM(INDEX($A605:$P605,MATCH(Settings!$B$8,$A$1:$P$1,0))&amp;""),""),6,2)),VALUE(MID(IFERROR(TRIM(INDEX($A605:$P605,MATCH(Settings!$B$8,$A$1:$P$1,0))&amp;""),""),9,2)))+TIME(VALUE(MID(IFERROR(TRIM(INDEX($A605:$P605,MATCH(Settings!$B$8,$A$1:$P$1,0))&amp;""),""),12,2)),VALUE(MID(IFERROR(TRIM(INDEX($A605:$P605,MATCH(Settings!$B$8,$A$1:$P$1,0))&amp;""),""),15,2)),VALUE(MID(IFERROR(TRIM(INDEX($A605:$P605,MATCH(Settings!$B$8,$A$1:$P$1,0))&amp;""),""),18,2)))),"")),""))</f>
        <v/>
      </c>
      <c r="V605" s="22">
        <f>IF(ISNUMBER($U605),DATE(YEAR($U605),MONTH($U605),1),"")</f>
        <v/>
      </c>
      <c r="W605" s="23">
        <f>IF(IFERROR(TRIM(INDEX($A605:$P605,MATCH(Settings!$B$10,$A$1:$P$1,0))&amp;""),"")&lt;&gt;"",IFERROR(TRIM(INDEX($A605:$P605,MATCH(Settings!$B$10,$A$1:$P$1,0))&amp;""),""),IFERROR(TRIM(INDEX($A605:$P605,MATCH(Settings!$B$11,$A$1:$P$1,0))&amp;""),""))</f>
        <v/>
      </c>
      <c r="X605" s="23">
        <f>IFERROR(TRIM(INDEX($A605:$P605,MATCH(Settings!$B$11,$A$1:$P$1,0))&amp;""),"")</f>
        <v/>
      </c>
      <c r="Y605" s="23">
        <f>IFERROR(TRIM(INDEX($A605:$P605,MATCH(Settings!$B$12,$A$1:$P$1,0))&amp;""),"")</f>
        <v/>
      </c>
      <c r="Z605" s="23">
        <f>IFERROR(TRIM(INDEX($A605:$P605,MATCH(Settings!$B$15,$A$1:$P$1,0))&amp;""),"")</f>
        <v/>
      </c>
      <c r="AA605" s="24">
        <f>IFERROR(IF(TRIM(INDEX($A605:$P605,MATCH(Settings!$B$13,$A$1:$P$1,0))&amp;"")="","",VALUE(TRIM(INDEX($A605:$P605,MATCH(Settings!$B$13,$A$1:$P$1,0))&amp;""))),"")</f>
        <v/>
      </c>
      <c r="AB605" s="24">
        <f>IF(NOT(ISNUMBER($AA605)),"",IF(TRIM($R605&amp;"")="Yes",$AA605,0))</f>
        <v/>
      </c>
      <c r="AC605" s="25">
        <f>IF(OR(NOT(ISNUMBER($AB605)),NOT(ISNUMBER(Settings!$D$2))),"",$AB605*Settings!$D$2)</f>
        <v/>
      </c>
      <c r="AD605" s="23">
        <f>IF(AND($AE605="",IFERROR(TRIM(INDEX($A605:$P605,MATCH(Settings!$B$13,$A$1:$P$1,0))&amp;""),"")=""),"",IF((IF($AE605="","; no name or email","")&amp;IF(IFERROR(TRIM(INDEX($A605:$P605,MATCH(Settings!$B$13,$A$1:$P$1,0))&amp;""),"")="","; no hours",IF(NOT(ISNUMBER($AA605)),"; hours not a number",IF($AA605&lt;=0,"; hours zero or less",IF(AND(ISNUMBER(Settings!$D$3),$AA605&gt;Settings!$D$3),"; over "&amp;Settings!$D$3&amp;" hours",""))))&amp;IF(NOT(ISNUMBER($U605)),"; no date",IF($U605&gt;TODAY(),"; date in the future",""))&amp;IF(AND($AE605&lt;&gt;"",ISNUMBER($U605)),IF(COUNTIFS($AE$2:$AE$1001,$AE605,$U$2:$U$1001,$U605,$Y$2:$Y$1001,$Y605)&gt;1,"; possible duplicate",""),""))="","OK",MID(IF($AE605="","; no name or email","")&amp;IF(IFERROR(TRIM(INDEX($A605:$P605,MATCH(Settings!$B$13,$A$1:$P$1,0))&amp;""),"")="","; no hours",IF(NOT(ISNUMBER($AA605)),"; hours not a number",IF($AA605&lt;=0,"; hours zero or less",IF(AND(ISNUMBER(Settings!$D$3),$AA605&gt;Settings!$D$3),"; over "&amp;Settings!$D$3&amp;" hours",""))))&amp;IF(NOT(ISNUMBER($U605)),"; no date",IF($U605&gt;TODAY(),"; date in the future",""))&amp;IF(AND($AE605&lt;&gt;"",ISNUMBER($U605)),IF(COUNTIFS($AE$2:$AE$1001,$AE605,$U$2:$U$1001,$U605,$Y$2:$Y$1001,$Y605)&gt;1,"; possible duplicate",""),""),3,300)))</f>
        <v/>
      </c>
      <c r="AE605" s="26">
        <f>IF(IFERROR(TRIM(INDEX($A605:$P605,MATCH(Settings!$B$11,$A$1:$P$1,0))&amp;""),"")&lt;&gt;"",LOWER(IFERROR(TRIM(INDEX($A605:$P605,MATCH(Settings!$B$11,$A$1:$P$1,0))&amp;""),"")),LOWER(IFERROR(TRIM(INDEX($A605:$P605,MATCH(Settings!$B$10,$A$1:$P$1,0))&amp;""),"")))</f>
        <v/>
      </c>
      <c r="AF605" s="26">
        <f>IF($AE605="","",IF(COUNTIF($AE$2:$AE605,$AE605)=1,MAX($AF$1:$AF604)+1,""))</f>
        <v/>
      </c>
      <c r="AG605" s="26">
        <f>IF(OR($AE605="",NOT(ISNUMBER($V605))),"",IF(COUNTIFS($AE$2:$AE605,$AE605,$V$2:$V605,$V605)=1,1,0))</f>
        <v/>
      </c>
      <c r="AH605" s="26">
        <f>IF(ISNUMBER($U605),$U605,0)</f>
        <v/>
      </c>
    </row>
    <row r="606">
      <c r="R606" s="27" t="n"/>
      <c r="S606" s="27" t="n"/>
      <c r="U606" s="21">
        <f>IF(ISNUMBER(IFERROR(IF(TRIM(INDEX($A606:$P606,MATCH(Settings!$B$9,$A$1:$P$1,0))&amp;"")="","",IF(ISNUMBER(INDEX($A606:$P606,MATCH(Settings!$B$9,$A$1:$P$1,0))),INT(INDEX($A606:$P606,MATCH(Settings!$B$9,$A$1:$P$1,0))),DATE(VALUE(LEFT(INDEX($A606:$P606,MATCH(Settings!$B$9,$A$1:$P$1,0)),4)),VALUE(MID(INDEX($A606:$P606,MATCH(Settings!$B$9,$A$1:$P$1,0)),6,2)),VALUE(MID(INDEX($A606:$P606,MATCH(Settings!$B$9,$A$1:$P$1,0)),9,2))))),"")),IFERROR(IF(TRIM(INDEX($A606:$P606,MATCH(Settings!$B$9,$A$1:$P$1,0))&amp;"")="","",IF(ISNUMBER(INDEX($A606:$P606,MATCH(Settings!$B$9,$A$1:$P$1,0))),INT(INDEX($A606:$P606,MATCH(Settings!$B$9,$A$1:$P$1,0))),DATE(VALUE(LEFT(INDEX($A606:$P606,MATCH(Settings!$B$9,$A$1:$P$1,0)),4)),VALUE(MID(INDEX($A606:$P606,MATCH(Settings!$B$9,$A$1:$P$1,0)),6,2)),VALUE(MID(INDEX($A606:$P606,MATCH(Settings!$B$9,$A$1:$P$1,0)),9,2))))),""),IFERROR(INT(IFERROR(IF(ISNUMBER(INDEX($A606:$P606,MATCH(Settings!$B$8,$A$1:$P$1,0))),INDEX($A606:$P606,MATCH(Settings!$B$8,$A$1:$P$1,0)),DATE(VALUE(LEFT(IFERROR(TRIM(INDEX($A606:$P606,MATCH(Settings!$B$8,$A$1:$P$1,0))&amp;""),""),4)),VALUE(MID(IFERROR(TRIM(INDEX($A606:$P606,MATCH(Settings!$B$8,$A$1:$P$1,0))&amp;""),""),6,2)),VALUE(MID(IFERROR(TRIM(INDEX($A606:$P606,MATCH(Settings!$B$8,$A$1:$P$1,0))&amp;""),""),9,2)))+TIME(VALUE(MID(IFERROR(TRIM(INDEX($A606:$P606,MATCH(Settings!$B$8,$A$1:$P$1,0))&amp;""),""),12,2)),VALUE(MID(IFERROR(TRIM(INDEX($A606:$P606,MATCH(Settings!$B$8,$A$1:$P$1,0))&amp;""),""),15,2)),VALUE(MID(IFERROR(TRIM(INDEX($A606:$P606,MATCH(Settings!$B$8,$A$1:$P$1,0))&amp;""),""),18,2)))),"")),""))</f>
        <v/>
      </c>
      <c r="V606" s="22">
        <f>IF(ISNUMBER($U606),DATE(YEAR($U606),MONTH($U606),1),"")</f>
        <v/>
      </c>
      <c r="W606" s="23">
        <f>IF(IFERROR(TRIM(INDEX($A606:$P606,MATCH(Settings!$B$10,$A$1:$P$1,0))&amp;""),"")&lt;&gt;"",IFERROR(TRIM(INDEX($A606:$P606,MATCH(Settings!$B$10,$A$1:$P$1,0))&amp;""),""),IFERROR(TRIM(INDEX($A606:$P606,MATCH(Settings!$B$11,$A$1:$P$1,0))&amp;""),""))</f>
        <v/>
      </c>
      <c r="X606" s="23">
        <f>IFERROR(TRIM(INDEX($A606:$P606,MATCH(Settings!$B$11,$A$1:$P$1,0))&amp;""),"")</f>
        <v/>
      </c>
      <c r="Y606" s="23">
        <f>IFERROR(TRIM(INDEX($A606:$P606,MATCH(Settings!$B$12,$A$1:$P$1,0))&amp;""),"")</f>
        <v/>
      </c>
      <c r="Z606" s="23">
        <f>IFERROR(TRIM(INDEX($A606:$P606,MATCH(Settings!$B$15,$A$1:$P$1,0))&amp;""),"")</f>
        <v/>
      </c>
      <c r="AA606" s="24">
        <f>IFERROR(IF(TRIM(INDEX($A606:$P606,MATCH(Settings!$B$13,$A$1:$P$1,0))&amp;"")="","",VALUE(TRIM(INDEX($A606:$P606,MATCH(Settings!$B$13,$A$1:$P$1,0))&amp;""))),"")</f>
        <v/>
      </c>
      <c r="AB606" s="24">
        <f>IF(NOT(ISNUMBER($AA606)),"",IF(TRIM($R606&amp;"")="Yes",$AA606,0))</f>
        <v/>
      </c>
      <c r="AC606" s="25">
        <f>IF(OR(NOT(ISNUMBER($AB606)),NOT(ISNUMBER(Settings!$D$2))),"",$AB606*Settings!$D$2)</f>
        <v/>
      </c>
      <c r="AD606" s="23">
        <f>IF(AND($AE606="",IFERROR(TRIM(INDEX($A606:$P606,MATCH(Settings!$B$13,$A$1:$P$1,0))&amp;""),"")=""),"",IF((IF($AE606="","; no name or email","")&amp;IF(IFERROR(TRIM(INDEX($A606:$P606,MATCH(Settings!$B$13,$A$1:$P$1,0))&amp;""),"")="","; no hours",IF(NOT(ISNUMBER($AA606)),"; hours not a number",IF($AA606&lt;=0,"; hours zero or less",IF(AND(ISNUMBER(Settings!$D$3),$AA606&gt;Settings!$D$3),"; over "&amp;Settings!$D$3&amp;" hours",""))))&amp;IF(NOT(ISNUMBER($U606)),"; no date",IF($U606&gt;TODAY(),"; date in the future",""))&amp;IF(AND($AE606&lt;&gt;"",ISNUMBER($U606)),IF(COUNTIFS($AE$2:$AE$1001,$AE606,$U$2:$U$1001,$U606,$Y$2:$Y$1001,$Y606)&gt;1,"; possible duplicate",""),""))="","OK",MID(IF($AE606="","; no name or email","")&amp;IF(IFERROR(TRIM(INDEX($A606:$P606,MATCH(Settings!$B$13,$A$1:$P$1,0))&amp;""),"")="","; no hours",IF(NOT(ISNUMBER($AA606)),"; hours not a number",IF($AA606&lt;=0,"; hours zero or less",IF(AND(ISNUMBER(Settings!$D$3),$AA606&gt;Settings!$D$3),"; over "&amp;Settings!$D$3&amp;" hours",""))))&amp;IF(NOT(ISNUMBER($U606)),"; no date",IF($U606&gt;TODAY(),"; date in the future",""))&amp;IF(AND($AE606&lt;&gt;"",ISNUMBER($U606)),IF(COUNTIFS($AE$2:$AE$1001,$AE606,$U$2:$U$1001,$U606,$Y$2:$Y$1001,$Y606)&gt;1,"; possible duplicate",""),""),3,300)))</f>
        <v/>
      </c>
      <c r="AE606" s="26">
        <f>IF(IFERROR(TRIM(INDEX($A606:$P606,MATCH(Settings!$B$11,$A$1:$P$1,0))&amp;""),"")&lt;&gt;"",LOWER(IFERROR(TRIM(INDEX($A606:$P606,MATCH(Settings!$B$11,$A$1:$P$1,0))&amp;""),"")),LOWER(IFERROR(TRIM(INDEX($A606:$P606,MATCH(Settings!$B$10,$A$1:$P$1,0))&amp;""),"")))</f>
        <v/>
      </c>
      <c r="AF606" s="26">
        <f>IF($AE606="","",IF(COUNTIF($AE$2:$AE606,$AE606)=1,MAX($AF$1:$AF605)+1,""))</f>
        <v/>
      </c>
      <c r="AG606" s="26">
        <f>IF(OR($AE606="",NOT(ISNUMBER($V606))),"",IF(COUNTIFS($AE$2:$AE606,$AE606,$V$2:$V606,$V606)=1,1,0))</f>
        <v/>
      </c>
      <c r="AH606" s="26">
        <f>IF(ISNUMBER($U606),$U606,0)</f>
        <v/>
      </c>
    </row>
    <row r="607">
      <c r="R607" s="27" t="n"/>
      <c r="S607" s="27" t="n"/>
      <c r="U607" s="21">
        <f>IF(ISNUMBER(IFERROR(IF(TRIM(INDEX($A607:$P607,MATCH(Settings!$B$9,$A$1:$P$1,0))&amp;"")="","",IF(ISNUMBER(INDEX($A607:$P607,MATCH(Settings!$B$9,$A$1:$P$1,0))),INT(INDEX($A607:$P607,MATCH(Settings!$B$9,$A$1:$P$1,0))),DATE(VALUE(LEFT(INDEX($A607:$P607,MATCH(Settings!$B$9,$A$1:$P$1,0)),4)),VALUE(MID(INDEX($A607:$P607,MATCH(Settings!$B$9,$A$1:$P$1,0)),6,2)),VALUE(MID(INDEX($A607:$P607,MATCH(Settings!$B$9,$A$1:$P$1,0)),9,2))))),"")),IFERROR(IF(TRIM(INDEX($A607:$P607,MATCH(Settings!$B$9,$A$1:$P$1,0))&amp;"")="","",IF(ISNUMBER(INDEX($A607:$P607,MATCH(Settings!$B$9,$A$1:$P$1,0))),INT(INDEX($A607:$P607,MATCH(Settings!$B$9,$A$1:$P$1,0))),DATE(VALUE(LEFT(INDEX($A607:$P607,MATCH(Settings!$B$9,$A$1:$P$1,0)),4)),VALUE(MID(INDEX($A607:$P607,MATCH(Settings!$B$9,$A$1:$P$1,0)),6,2)),VALUE(MID(INDEX($A607:$P607,MATCH(Settings!$B$9,$A$1:$P$1,0)),9,2))))),""),IFERROR(INT(IFERROR(IF(ISNUMBER(INDEX($A607:$P607,MATCH(Settings!$B$8,$A$1:$P$1,0))),INDEX($A607:$P607,MATCH(Settings!$B$8,$A$1:$P$1,0)),DATE(VALUE(LEFT(IFERROR(TRIM(INDEX($A607:$P607,MATCH(Settings!$B$8,$A$1:$P$1,0))&amp;""),""),4)),VALUE(MID(IFERROR(TRIM(INDEX($A607:$P607,MATCH(Settings!$B$8,$A$1:$P$1,0))&amp;""),""),6,2)),VALUE(MID(IFERROR(TRIM(INDEX($A607:$P607,MATCH(Settings!$B$8,$A$1:$P$1,0))&amp;""),""),9,2)))+TIME(VALUE(MID(IFERROR(TRIM(INDEX($A607:$P607,MATCH(Settings!$B$8,$A$1:$P$1,0))&amp;""),""),12,2)),VALUE(MID(IFERROR(TRIM(INDEX($A607:$P607,MATCH(Settings!$B$8,$A$1:$P$1,0))&amp;""),""),15,2)),VALUE(MID(IFERROR(TRIM(INDEX($A607:$P607,MATCH(Settings!$B$8,$A$1:$P$1,0))&amp;""),""),18,2)))),"")),""))</f>
        <v/>
      </c>
      <c r="V607" s="22">
        <f>IF(ISNUMBER($U607),DATE(YEAR($U607),MONTH($U607),1),"")</f>
        <v/>
      </c>
      <c r="W607" s="23">
        <f>IF(IFERROR(TRIM(INDEX($A607:$P607,MATCH(Settings!$B$10,$A$1:$P$1,0))&amp;""),"")&lt;&gt;"",IFERROR(TRIM(INDEX($A607:$P607,MATCH(Settings!$B$10,$A$1:$P$1,0))&amp;""),""),IFERROR(TRIM(INDEX($A607:$P607,MATCH(Settings!$B$11,$A$1:$P$1,0))&amp;""),""))</f>
        <v/>
      </c>
      <c r="X607" s="23">
        <f>IFERROR(TRIM(INDEX($A607:$P607,MATCH(Settings!$B$11,$A$1:$P$1,0))&amp;""),"")</f>
        <v/>
      </c>
      <c r="Y607" s="23">
        <f>IFERROR(TRIM(INDEX($A607:$P607,MATCH(Settings!$B$12,$A$1:$P$1,0))&amp;""),"")</f>
        <v/>
      </c>
      <c r="Z607" s="23">
        <f>IFERROR(TRIM(INDEX($A607:$P607,MATCH(Settings!$B$15,$A$1:$P$1,0))&amp;""),"")</f>
        <v/>
      </c>
      <c r="AA607" s="24">
        <f>IFERROR(IF(TRIM(INDEX($A607:$P607,MATCH(Settings!$B$13,$A$1:$P$1,0))&amp;"")="","",VALUE(TRIM(INDEX($A607:$P607,MATCH(Settings!$B$13,$A$1:$P$1,0))&amp;""))),"")</f>
        <v/>
      </c>
      <c r="AB607" s="24">
        <f>IF(NOT(ISNUMBER($AA607)),"",IF(TRIM($R607&amp;"")="Yes",$AA607,0))</f>
        <v/>
      </c>
      <c r="AC607" s="25">
        <f>IF(OR(NOT(ISNUMBER($AB607)),NOT(ISNUMBER(Settings!$D$2))),"",$AB607*Settings!$D$2)</f>
        <v/>
      </c>
      <c r="AD607" s="23">
        <f>IF(AND($AE607="",IFERROR(TRIM(INDEX($A607:$P607,MATCH(Settings!$B$13,$A$1:$P$1,0))&amp;""),"")=""),"",IF((IF($AE607="","; no name or email","")&amp;IF(IFERROR(TRIM(INDEX($A607:$P607,MATCH(Settings!$B$13,$A$1:$P$1,0))&amp;""),"")="","; no hours",IF(NOT(ISNUMBER($AA607)),"; hours not a number",IF($AA607&lt;=0,"; hours zero or less",IF(AND(ISNUMBER(Settings!$D$3),$AA607&gt;Settings!$D$3),"; over "&amp;Settings!$D$3&amp;" hours",""))))&amp;IF(NOT(ISNUMBER($U607)),"; no date",IF($U607&gt;TODAY(),"; date in the future",""))&amp;IF(AND($AE607&lt;&gt;"",ISNUMBER($U607)),IF(COUNTIFS($AE$2:$AE$1001,$AE607,$U$2:$U$1001,$U607,$Y$2:$Y$1001,$Y607)&gt;1,"; possible duplicate",""),""))="","OK",MID(IF($AE607="","; no name or email","")&amp;IF(IFERROR(TRIM(INDEX($A607:$P607,MATCH(Settings!$B$13,$A$1:$P$1,0))&amp;""),"")="","; no hours",IF(NOT(ISNUMBER($AA607)),"; hours not a number",IF($AA607&lt;=0,"; hours zero or less",IF(AND(ISNUMBER(Settings!$D$3),$AA607&gt;Settings!$D$3),"; over "&amp;Settings!$D$3&amp;" hours",""))))&amp;IF(NOT(ISNUMBER($U607)),"; no date",IF($U607&gt;TODAY(),"; date in the future",""))&amp;IF(AND($AE607&lt;&gt;"",ISNUMBER($U607)),IF(COUNTIFS($AE$2:$AE$1001,$AE607,$U$2:$U$1001,$U607,$Y$2:$Y$1001,$Y607)&gt;1,"; possible duplicate",""),""),3,300)))</f>
        <v/>
      </c>
      <c r="AE607" s="26">
        <f>IF(IFERROR(TRIM(INDEX($A607:$P607,MATCH(Settings!$B$11,$A$1:$P$1,0))&amp;""),"")&lt;&gt;"",LOWER(IFERROR(TRIM(INDEX($A607:$P607,MATCH(Settings!$B$11,$A$1:$P$1,0))&amp;""),"")),LOWER(IFERROR(TRIM(INDEX($A607:$P607,MATCH(Settings!$B$10,$A$1:$P$1,0))&amp;""),"")))</f>
        <v/>
      </c>
      <c r="AF607" s="26">
        <f>IF($AE607="","",IF(COUNTIF($AE$2:$AE607,$AE607)=1,MAX($AF$1:$AF606)+1,""))</f>
        <v/>
      </c>
      <c r="AG607" s="26">
        <f>IF(OR($AE607="",NOT(ISNUMBER($V607))),"",IF(COUNTIFS($AE$2:$AE607,$AE607,$V$2:$V607,$V607)=1,1,0))</f>
        <v/>
      </c>
      <c r="AH607" s="26">
        <f>IF(ISNUMBER($U607),$U607,0)</f>
        <v/>
      </c>
    </row>
    <row r="608">
      <c r="R608" s="27" t="n"/>
      <c r="S608" s="27" t="n"/>
      <c r="U608" s="21">
        <f>IF(ISNUMBER(IFERROR(IF(TRIM(INDEX($A608:$P608,MATCH(Settings!$B$9,$A$1:$P$1,0))&amp;"")="","",IF(ISNUMBER(INDEX($A608:$P608,MATCH(Settings!$B$9,$A$1:$P$1,0))),INT(INDEX($A608:$P608,MATCH(Settings!$B$9,$A$1:$P$1,0))),DATE(VALUE(LEFT(INDEX($A608:$P608,MATCH(Settings!$B$9,$A$1:$P$1,0)),4)),VALUE(MID(INDEX($A608:$P608,MATCH(Settings!$B$9,$A$1:$P$1,0)),6,2)),VALUE(MID(INDEX($A608:$P608,MATCH(Settings!$B$9,$A$1:$P$1,0)),9,2))))),"")),IFERROR(IF(TRIM(INDEX($A608:$P608,MATCH(Settings!$B$9,$A$1:$P$1,0))&amp;"")="","",IF(ISNUMBER(INDEX($A608:$P608,MATCH(Settings!$B$9,$A$1:$P$1,0))),INT(INDEX($A608:$P608,MATCH(Settings!$B$9,$A$1:$P$1,0))),DATE(VALUE(LEFT(INDEX($A608:$P608,MATCH(Settings!$B$9,$A$1:$P$1,0)),4)),VALUE(MID(INDEX($A608:$P608,MATCH(Settings!$B$9,$A$1:$P$1,0)),6,2)),VALUE(MID(INDEX($A608:$P608,MATCH(Settings!$B$9,$A$1:$P$1,0)),9,2))))),""),IFERROR(INT(IFERROR(IF(ISNUMBER(INDEX($A608:$P608,MATCH(Settings!$B$8,$A$1:$P$1,0))),INDEX($A608:$P608,MATCH(Settings!$B$8,$A$1:$P$1,0)),DATE(VALUE(LEFT(IFERROR(TRIM(INDEX($A608:$P608,MATCH(Settings!$B$8,$A$1:$P$1,0))&amp;""),""),4)),VALUE(MID(IFERROR(TRIM(INDEX($A608:$P608,MATCH(Settings!$B$8,$A$1:$P$1,0))&amp;""),""),6,2)),VALUE(MID(IFERROR(TRIM(INDEX($A608:$P608,MATCH(Settings!$B$8,$A$1:$P$1,0))&amp;""),""),9,2)))+TIME(VALUE(MID(IFERROR(TRIM(INDEX($A608:$P608,MATCH(Settings!$B$8,$A$1:$P$1,0))&amp;""),""),12,2)),VALUE(MID(IFERROR(TRIM(INDEX($A608:$P608,MATCH(Settings!$B$8,$A$1:$P$1,0))&amp;""),""),15,2)),VALUE(MID(IFERROR(TRIM(INDEX($A608:$P608,MATCH(Settings!$B$8,$A$1:$P$1,0))&amp;""),""),18,2)))),"")),""))</f>
        <v/>
      </c>
      <c r="V608" s="22">
        <f>IF(ISNUMBER($U608),DATE(YEAR($U608),MONTH($U608),1),"")</f>
        <v/>
      </c>
      <c r="W608" s="23">
        <f>IF(IFERROR(TRIM(INDEX($A608:$P608,MATCH(Settings!$B$10,$A$1:$P$1,0))&amp;""),"")&lt;&gt;"",IFERROR(TRIM(INDEX($A608:$P608,MATCH(Settings!$B$10,$A$1:$P$1,0))&amp;""),""),IFERROR(TRIM(INDEX($A608:$P608,MATCH(Settings!$B$11,$A$1:$P$1,0))&amp;""),""))</f>
        <v/>
      </c>
      <c r="X608" s="23">
        <f>IFERROR(TRIM(INDEX($A608:$P608,MATCH(Settings!$B$11,$A$1:$P$1,0))&amp;""),"")</f>
        <v/>
      </c>
      <c r="Y608" s="23">
        <f>IFERROR(TRIM(INDEX($A608:$P608,MATCH(Settings!$B$12,$A$1:$P$1,0))&amp;""),"")</f>
        <v/>
      </c>
      <c r="Z608" s="23">
        <f>IFERROR(TRIM(INDEX($A608:$P608,MATCH(Settings!$B$15,$A$1:$P$1,0))&amp;""),"")</f>
        <v/>
      </c>
      <c r="AA608" s="24">
        <f>IFERROR(IF(TRIM(INDEX($A608:$P608,MATCH(Settings!$B$13,$A$1:$P$1,0))&amp;"")="","",VALUE(TRIM(INDEX($A608:$P608,MATCH(Settings!$B$13,$A$1:$P$1,0))&amp;""))),"")</f>
        <v/>
      </c>
      <c r="AB608" s="24">
        <f>IF(NOT(ISNUMBER($AA608)),"",IF(TRIM($R608&amp;"")="Yes",$AA608,0))</f>
        <v/>
      </c>
      <c r="AC608" s="25">
        <f>IF(OR(NOT(ISNUMBER($AB608)),NOT(ISNUMBER(Settings!$D$2))),"",$AB608*Settings!$D$2)</f>
        <v/>
      </c>
      <c r="AD608" s="23">
        <f>IF(AND($AE608="",IFERROR(TRIM(INDEX($A608:$P608,MATCH(Settings!$B$13,$A$1:$P$1,0))&amp;""),"")=""),"",IF((IF($AE608="","; no name or email","")&amp;IF(IFERROR(TRIM(INDEX($A608:$P608,MATCH(Settings!$B$13,$A$1:$P$1,0))&amp;""),"")="","; no hours",IF(NOT(ISNUMBER($AA608)),"; hours not a number",IF($AA608&lt;=0,"; hours zero or less",IF(AND(ISNUMBER(Settings!$D$3),$AA608&gt;Settings!$D$3),"; over "&amp;Settings!$D$3&amp;" hours",""))))&amp;IF(NOT(ISNUMBER($U608)),"; no date",IF($U608&gt;TODAY(),"; date in the future",""))&amp;IF(AND($AE608&lt;&gt;"",ISNUMBER($U608)),IF(COUNTIFS($AE$2:$AE$1001,$AE608,$U$2:$U$1001,$U608,$Y$2:$Y$1001,$Y608)&gt;1,"; possible duplicate",""),""))="","OK",MID(IF($AE608="","; no name or email","")&amp;IF(IFERROR(TRIM(INDEX($A608:$P608,MATCH(Settings!$B$13,$A$1:$P$1,0))&amp;""),"")="","; no hours",IF(NOT(ISNUMBER($AA608)),"; hours not a number",IF($AA608&lt;=0,"; hours zero or less",IF(AND(ISNUMBER(Settings!$D$3),$AA608&gt;Settings!$D$3),"; over "&amp;Settings!$D$3&amp;" hours",""))))&amp;IF(NOT(ISNUMBER($U608)),"; no date",IF($U608&gt;TODAY(),"; date in the future",""))&amp;IF(AND($AE608&lt;&gt;"",ISNUMBER($U608)),IF(COUNTIFS($AE$2:$AE$1001,$AE608,$U$2:$U$1001,$U608,$Y$2:$Y$1001,$Y608)&gt;1,"; possible duplicate",""),""),3,300)))</f>
        <v/>
      </c>
      <c r="AE608" s="26">
        <f>IF(IFERROR(TRIM(INDEX($A608:$P608,MATCH(Settings!$B$11,$A$1:$P$1,0))&amp;""),"")&lt;&gt;"",LOWER(IFERROR(TRIM(INDEX($A608:$P608,MATCH(Settings!$B$11,$A$1:$P$1,0))&amp;""),"")),LOWER(IFERROR(TRIM(INDEX($A608:$P608,MATCH(Settings!$B$10,$A$1:$P$1,0))&amp;""),"")))</f>
        <v/>
      </c>
      <c r="AF608" s="26">
        <f>IF($AE608="","",IF(COUNTIF($AE$2:$AE608,$AE608)=1,MAX($AF$1:$AF607)+1,""))</f>
        <v/>
      </c>
      <c r="AG608" s="26">
        <f>IF(OR($AE608="",NOT(ISNUMBER($V608))),"",IF(COUNTIFS($AE$2:$AE608,$AE608,$V$2:$V608,$V608)=1,1,0))</f>
        <v/>
      </c>
      <c r="AH608" s="26">
        <f>IF(ISNUMBER($U608),$U608,0)</f>
        <v/>
      </c>
    </row>
    <row r="609">
      <c r="R609" s="27" t="n"/>
      <c r="S609" s="27" t="n"/>
      <c r="U609" s="21">
        <f>IF(ISNUMBER(IFERROR(IF(TRIM(INDEX($A609:$P609,MATCH(Settings!$B$9,$A$1:$P$1,0))&amp;"")="","",IF(ISNUMBER(INDEX($A609:$P609,MATCH(Settings!$B$9,$A$1:$P$1,0))),INT(INDEX($A609:$P609,MATCH(Settings!$B$9,$A$1:$P$1,0))),DATE(VALUE(LEFT(INDEX($A609:$P609,MATCH(Settings!$B$9,$A$1:$P$1,0)),4)),VALUE(MID(INDEX($A609:$P609,MATCH(Settings!$B$9,$A$1:$P$1,0)),6,2)),VALUE(MID(INDEX($A609:$P609,MATCH(Settings!$B$9,$A$1:$P$1,0)),9,2))))),"")),IFERROR(IF(TRIM(INDEX($A609:$P609,MATCH(Settings!$B$9,$A$1:$P$1,0))&amp;"")="","",IF(ISNUMBER(INDEX($A609:$P609,MATCH(Settings!$B$9,$A$1:$P$1,0))),INT(INDEX($A609:$P609,MATCH(Settings!$B$9,$A$1:$P$1,0))),DATE(VALUE(LEFT(INDEX($A609:$P609,MATCH(Settings!$B$9,$A$1:$P$1,0)),4)),VALUE(MID(INDEX($A609:$P609,MATCH(Settings!$B$9,$A$1:$P$1,0)),6,2)),VALUE(MID(INDEX($A609:$P609,MATCH(Settings!$B$9,$A$1:$P$1,0)),9,2))))),""),IFERROR(INT(IFERROR(IF(ISNUMBER(INDEX($A609:$P609,MATCH(Settings!$B$8,$A$1:$P$1,0))),INDEX($A609:$P609,MATCH(Settings!$B$8,$A$1:$P$1,0)),DATE(VALUE(LEFT(IFERROR(TRIM(INDEX($A609:$P609,MATCH(Settings!$B$8,$A$1:$P$1,0))&amp;""),""),4)),VALUE(MID(IFERROR(TRIM(INDEX($A609:$P609,MATCH(Settings!$B$8,$A$1:$P$1,0))&amp;""),""),6,2)),VALUE(MID(IFERROR(TRIM(INDEX($A609:$P609,MATCH(Settings!$B$8,$A$1:$P$1,0))&amp;""),""),9,2)))+TIME(VALUE(MID(IFERROR(TRIM(INDEX($A609:$P609,MATCH(Settings!$B$8,$A$1:$P$1,0))&amp;""),""),12,2)),VALUE(MID(IFERROR(TRIM(INDEX($A609:$P609,MATCH(Settings!$B$8,$A$1:$P$1,0))&amp;""),""),15,2)),VALUE(MID(IFERROR(TRIM(INDEX($A609:$P609,MATCH(Settings!$B$8,$A$1:$P$1,0))&amp;""),""),18,2)))),"")),""))</f>
        <v/>
      </c>
      <c r="V609" s="22">
        <f>IF(ISNUMBER($U609),DATE(YEAR($U609),MONTH($U609),1),"")</f>
        <v/>
      </c>
      <c r="W609" s="23">
        <f>IF(IFERROR(TRIM(INDEX($A609:$P609,MATCH(Settings!$B$10,$A$1:$P$1,0))&amp;""),"")&lt;&gt;"",IFERROR(TRIM(INDEX($A609:$P609,MATCH(Settings!$B$10,$A$1:$P$1,0))&amp;""),""),IFERROR(TRIM(INDEX($A609:$P609,MATCH(Settings!$B$11,$A$1:$P$1,0))&amp;""),""))</f>
        <v/>
      </c>
      <c r="X609" s="23">
        <f>IFERROR(TRIM(INDEX($A609:$P609,MATCH(Settings!$B$11,$A$1:$P$1,0))&amp;""),"")</f>
        <v/>
      </c>
      <c r="Y609" s="23">
        <f>IFERROR(TRIM(INDEX($A609:$P609,MATCH(Settings!$B$12,$A$1:$P$1,0))&amp;""),"")</f>
        <v/>
      </c>
      <c r="Z609" s="23">
        <f>IFERROR(TRIM(INDEX($A609:$P609,MATCH(Settings!$B$15,$A$1:$P$1,0))&amp;""),"")</f>
        <v/>
      </c>
      <c r="AA609" s="24">
        <f>IFERROR(IF(TRIM(INDEX($A609:$P609,MATCH(Settings!$B$13,$A$1:$P$1,0))&amp;"")="","",VALUE(TRIM(INDEX($A609:$P609,MATCH(Settings!$B$13,$A$1:$P$1,0))&amp;""))),"")</f>
        <v/>
      </c>
      <c r="AB609" s="24">
        <f>IF(NOT(ISNUMBER($AA609)),"",IF(TRIM($R609&amp;"")="Yes",$AA609,0))</f>
        <v/>
      </c>
      <c r="AC609" s="25">
        <f>IF(OR(NOT(ISNUMBER($AB609)),NOT(ISNUMBER(Settings!$D$2))),"",$AB609*Settings!$D$2)</f>
        <v/>
      </c>
      <c r="AD609" s="23">
        <f>IF(AND($AE609="",IFERROR(TRIM(INDEX($A609:$P609,MATCH(Settings!$B$13,$A$1:$P$1,0))&amp;""),"")=""),"",IF((IF($AE609="","; no name or email","")&amp;IF(IFERROR(TRIM(INDEX($A609:$P609,MATCH(Settings!$B$13,$A$1:$P$1,0))&amp;""),"")="","; no hours",IF(NOT(ISNUMBER($AA609)),"; hours not a number",IF($AA609&lt;=0,"; hours zero or less",IF(AND(ISNUMBER(Settings!$D$3),$AA609&gt;Settings!$D$3),"; over "&amp;Settings!$D$3&amp;" hours",""))))&amp;IF(NOT(ISNUMBER($U609)),"; no date",IF($U609&gt;TODAY(),"; date in the future",""))&amp;IF(AND($AE609&lt;&gt;"",ISNUMBER($U609)),IF(COUNTIFS($AE$2:$AE$1001,$AE609,$U$2:$U$1001,$U609,$Y$2:$Y$1001,$Y609)&gt;1,"; possible duplicate",""),""))="","OK",MID(IF($AE609="","; no name or email","")&amp;IF(IFERROR(TRIM(INDEX($A609:$P609,MATCH(Settings!$B$13,$A$1:$P$1,0))&amp;""),"")="","; no hours",IF(NOT(ISNUMBER($AA609)),"; hours not a number",IF($AA609&lt;=0,"; hours zero or less",IF(AND(ISNUMBER(Settings!$D$3),$AA609&gt;Settings!$D$3),"; over "&amp;Settings!$D$3&amp;" hours",""))))&amp;IF(NOT(ISNUMBER($U609)),"; no date",IF($U609&gt;TODAY(),"; date in the future",""))&amp;IF(AND($AE609&lt;&gt;"",ISNUMBER($U609)),IF(COUNTIFS($AE$2:$AE$1001,$AE609,$U$2:$U$1001,$U609,$Y$2:$Y$1001,$Y609)&gt;1,"; possible duplicate",""),""),3,300)))</f>
        <v/>
      </c>
      <c r="AE609" s="26">
        <f>IF(IFERROR(TRIM(INDEX($A609:$P609,MATCH(Settings!$B$11,$A$1:$P$1,0))&amp;""),"")&lt;&gt;"",LOWER(IFERROR(TRIM(INDEX($A609:$P609,MATCH(Settings!$B$11,$A$1:$P$1,0))&amp;""),"")),LOWER(IFERROR(TRIM(INDEX($A609:$P609,MATCH(Settings!$B$10,$A$1:$P$1,0))&amp;""),"")))</f>
        <v/>
      </c>
      <c r="AF609" s="26">
        <f>IF($AE609="","",IF(COUNTIF($AE$2:$AE609,$AE609)=1,MAX($AF$1:$AF608)+1,""))</f>
        <v/>
      </c>
      <c r="AG609" s="26">
        <f>IF(OR($AE609="",NOT(ISNUMBER($V609))),"",IF(COUNTIFS($AE$2:$AE609,$AE609,$V$2:$V609,$V609)=1,1,0))</f>
        <v/>
      </c>
      <c r="AH609" s="26">
        <f>IF(ISNUMBER($U609),$U609,0)</f>
        <v/>
      </c>
    </row>
    <row r="610">
      <c r="R610" s="27" t="n"/>
      <c r="S610" s="27" t="n"/>
      <c r="U610" s="21">
        <f>IF(ISNUMBER(IFERROR(IF(TRIM(INDEX($A610:$P610,MATCH(Settings!$B$9,$A$1:$P$1,0))&amp;"")="","",IF(ISNUMBER(INDEX($A610:$P610,MATCH(Settings!$B$9,$A$1:$P$1,0))),INT(INDEX($A610:$P610,MATCH(Settings!$B$9,$A$1:$P$1,0))),DATE(VALUE(LEFT(INDEX($A610:$P610,MATCH(Settings!$B$9,$A$1:$P$1,0)),4)),VALUE(MID(INDEX($A610:$P610,MATCH(Settings!$B$9,$A$1:$P$1,0)),6,2)),VALUE(MID(INDEX($A610:$P610,MATCH(Settings!$B$9,$A$1:$P$1,0)),9,2))))),"")),IFERROR(IF(TRIM(INDEX($A610:$P610,MATCH(Settings!$B$9,$A$1:$P$1,0))&amp;"")="","",IF(ISNUMBER(INDEX($A610:$P610,MATCH(Settings!$B$9,$A$1:$P$1,0))),INT(INDEX($A610:$P610,MATCH(Settings!$B$9,$A$1:$P$1,0))),DATE(VALUE(LEFT(INDEX($A610:$P610,MATCH(Settings!$B$9,$A$1:$P$1,0)),4)),VALUE(MID(INDEX($A610:$P610,MATCH(Settings!$B$9,$A$1:$P$1,0)),6,2)),VALUE(MID(INDEX($A610:$P610,MATCH(Settings!$B$9,$A$1:$P$1,0)),9,2))))),""),IFERROR(INT(IFERROR(IF(ISNUMBER(INDEX($A610:$P610,MATCH(Settings!$B$8,$A$1:$P$1,0))),INDEX($A610:$P610,MATCH(Settings!$B$8,$A$1:$P$1,0)),DATE(VALUE(LEFT(IFERROR(TRIM(INDEX($A610:$P610,MATCH(Settings!$B$8,$A$1:$P$1,0))&amp;""),""),4)),VALUE(MID(IFERROR(TRIM(INDEX($A610:$P610,MATCH(Settings!$B$8,$A$1:$P$1,0))&amp;""),""),6,2)),VALUE(MID(IFERROR(TRIM(INDEX($A610:$P610,MATCH(Settings!$B$8,$A$1:$P$1,0))&amp;""),""),9,2)))+TIME(VALUE(MID(IFERROR(TRIM(INDEX($A610:$P610,MATCH(Settings!$B$8,$A$1:$P$1,0))&amp;""),""),12,2)),VALUE(MID(IFERROR(TRIM(INDEX($A610:$P610,MATCH(Settings!$B$8,$A$1:$P$1,0))&amp;""),""),15,2)),VALUE(MID(IFERROR(TRIM(INDEX($A610:$P610,MATCH(Settings!$B$8,$A$1:$P$1,0))&amp;""),""),18,2)))),"")),""))</f>
        <v/>
      </c>
      <c r="V610" s="22">
        <f>IF(ISNUMBER($U610),DATE(YEAR($U610),MONTH($U610),1),"")</f>
        <v/>
      </c>
      <c r="W610" s="23">
        <f>IF(IFERROR(TRIM(INDEX($A610:$P610,MATCH(Settings!$B$10,$A$1:$P$1,0))&amp;""),"")&lt;&gt;"",IFERROR(TRIM(INDEX($A610:$P610,MATCH(Settings!$B$10,$A$1:$P$1,0))&amp;""),""),IFERROR(TRIM(INDEX($A610:$P610,MATCH(Settings!$B$11,$A$1:$P$1,0))&amp;""),""))</f>
        <v/>
      </c>
      <c r="X610" s="23">
        <f>IFERROR(TRIM(INDEX($A610:$P610,MATCH(Settings!$B$11,$A$1:$P$1,0))&amp;""),"")</f>
        <v/>
      </c>
      <c r="Y610" s="23">
        <f>IFERROR(TRIM(INDEX($A610:$P610,MATCH(Settings!$B$12,$A$1:$P$1,0))&amp;""),"")</f>
        <v/>
      </c>
      <c r="Z610" s="23">
        <f>IFERROR(TRIM(INDEX($A610:$P610,MATCH(Settings!$B$15,$A$1:$P$1,0))&amp;""),"")</f>
        <v/>
      </c>
      <c r="AA610" s="24">
        <f>IFERROR(IF(TRIM(INDEX($A610:$P610,MATCH(Settings!$B$13,$A$1:$P$1,0))&amp;"")="","",VALUE(TRIM(INDEX($A610:$P610,MATCH(Settings!$B$13,$A$1:$P$1,0))&amp;""))),"")</f>
        <v/>
      </c>
      <c r="AB610" s="24">
        <f>IF(NOT(ISNUMBER($AA610)),"",IF(TRIM($R610&amp;"")="Yes",$AA610,0))</f>
        <v/>
      </c>
      <c r="AC610" s="25">
        <f>IF(OR(NOT(ISNUMBER($AB610)),NOT(ISNUMBER(Settings!$D$2))),"",$AB610*Settings!$D$2)</f>
        <v/>
      </c>
      <c r="AD610" s="23">
        <f>IF(AND($AE610="",IFERROR(TRIM(INDEX($A610:$P610,MATCH(Settings!$B$13,$A$1:$P$1,0))&amp;""),"")=""),"",IF((IF($AE610="","; no name or email","")&amp;IF(IFERROR(TRIM(INDEX($A610:$P610,MATCH(Settings!$B$13,$A$1:$P$1,0))&amp;""),"")="","; no hours",IF(NOT(ISNUMBER($AA610)),"; hours not a number",IF($AA610&lt;=0,"; hours zero or less",IF(AND(ISNUMBER(Settings!$D$3),$AA610&gt;Settings!$D$3),"; over "&amp;Settings!$D$3&amp;" hours",""))))&amp;IF(NOT(ISNUMBER($U610)),"; no date",IF($U610&gt;TODAY(),"; date in the future",""))&amp;IF(AND($AE610&lt;&gt;"",ISNUMBER($U610)),IF(COUNTIFS($AE$2:$AE$1001,$AE610,$U$2:$U$1001,$U610,$Y$2:$Y$1001,$Y610)&gt;1,"; possible duplicate",""),""))="","OK",MID(IF($AE610="","; no name or email","")&amp;IF(IFERROR(TRIM(INDEX($A610:$P610,MATCH(Settings!$B$13,$A$1:$P$1,0))&amp;""),"")="","; no hours",IF(NOT(ISNUMBER($AA610)),"; hours not a number",IF($AA610&lt;=0,"; hours zero or less",IF(AND(ISNUMBER(Settings!$D$3),$AA610&gt;Settings!$D$3),"; over "&amp;Settings!$D$3&amp;" hours",""))))&amp;IF(NOT(ISNUMBER($U610)),"; no date",IF($U610&gt;TODAY(),"; date in the future",""))&amp;IF(AND($AE610&lt;&gt;"",ISNUMBER($U610)),IF(COUNTIFS($AE$2:$AE$1001,$AE610,$U$2:$U$1001,$U610,$Y$2:$Y$1001,$Y610)&gt;1,"; possible duplicate",""),""),3,300)))</f>
        <v/>
      </c>
      <c r="AE610" s="26">
        <f>IF(IFERROR(TRIM(INDEX($A610:$P610,MATCH(Settings!$B$11,$A$1:$P$1,0))&amp;""),"")&lt;&gt;"",LOWER(IFERROR(TRIM(INDEX($A610:$P610,MATCH(Settings!$B$11,$A$1:$P$1,0))&amp;""),"")),LOWER(IFERROR(TRIM(INDEX($A610:$P610,MATCH(Settings!$B$10,$A$1:$P$1,0))&amp;""),"")))</f>
        <v/>
      </c>
      <c r="AF610" s="26">
        <f>IF($AE610="","",IF(COUNTIF($AE$2:$AE610,$AE610)=1,MAX($AF$1:$AF609)+1,""))</f>
        <v/>
      </c>
      <c r="AG610" s="26">
        <f>IF(OR($AE610="",NOT(ISNUMBER($V610))),"",IF(COUNTIFS($AE$2:$AE610,$AE610,$V$2:$V610,$V610)=1,1,0))</f>
        <v/>
      </c>
      <c r="AH610" s="26">
        <f>IF(ISNUMBER($U610),$U610,0)</f>
        <v/>
      </c>
    </row>
    <row r="611">
      <c r="R611" s="27" t="n"/>
      <c r="S611" s="27" t="n"/>
      <c r="U611" s="21">
        <f>IF(ISNUMBER(IFERROR(IF(TRIM(INDEX($A611:$P611,MATCH(Settings!$B$9,$A$1:$P$1,0))&amp;"")="","",IF(ISNUMBER(INDEX($A611:$P611,MATCH(Settings!$B$9,$A$1:$P$1,0))),INT(INDEX($A611:$P611,MATCH(Settings!$B$9,$A$1:$P$1,0))),DATE(VALUE(LEFT(INDEX($A611:$P611,MATCH(Settings!$B$9,$A$1:$P$1,0)),4)),VALUE(MID(INDEX($A611:$P611,MATCH(Settings!$B$9,$A$1:$P$1,0)),6,2)),VALUE(MID(INDEX($A611:$P611,MATCH(Settings!$B$9,$A$1:$P$1,0)),9,2))))),"")),IFERROR(IF(TRIM(INDEX($A611:$P611,MATCH(Settings!$B$9,$A$1:$P$1,0))&amp;"")="","",IF(ISNUMBER(INDEX($A611:$P611,MATCH(Settings!$B$9,$A$1:$P$1,0))),INT(INDEX($A611:$P611,MATCH(Settings!$B$9,$A$1:$P$1,0))),DATE(VALUE(LEFT(INDEX($A611:$P611,MATCH(Settings!$B$9,$A$1:$P$1,0)),4)),VALUE(MID(INDEX($A611:$P611,MATCH(Settings!$B$9,$A$1:$P$1,0)),6,2)),VALUE(MID(INDEX($A611:$P611,MATCH(Settings!$B$9,$A$1:$P$1,0)),9,2))))),""),IFERROR(INT(IFERROR(IF(ISNUMBER(INDEX($A611:$P611,MATCH(Settings!$B$8,$A$1:$P$1,0))),INDEX($A611:$P611,MATCH(Settings!$B$8,$A$1:$P$1,0)),DATE(VALUE(LEFT(IFERROR(TRIM(INDEX($A611:$P611,MATCH(Settings!$B$8,$A$1:$P$1,0))&amp;""),""),4)),VALUE(MID(IFERROR(TRIM(INDEX($A611:$P611,MATCH(Settings!$B$8,$A$1:$P$1,0))&amp;""),""),6,2)),VALUE(MID(IFERROR(TRIM(INDEX($A611:$P611,MATCH(Settings!$B$8,$A$1:$P$1,0))&amp;""),""),9,2)))+TIME(VALUE(MID(IFERROR(TRIM(INDEX($A611:$P611,MATCH(Settings!$B$8,$A$1:$P$1,0))&amp;""),""),12,2)),VALUE(MID(IFERROR(TRIM(INDEX($A611:$P611,MATCH(Settings!$B$8,$A$1:$P$1,0))&amp;""),""),15,2)),VALUE(MID(IFERROR(TRIM(INDEX($A611:$P611,MATCH(Settings!$B$8,$A$1:$P$1,0))&amp;""),""),18,2)))),"")),""))</f>
        <v/>
      </c>
      <c r="V611" s="22">
        <f>IF(ISNUMBER($U611),DATE(YEAR($U611),MONTH($U611),1),"")</f>
        <v/>
      </c>
      <c r="W611" s="23">
        <f>IF(IFERROR(TRIM(INDEX($A611:$P611,MATCH(Settings!$B$10,$A$1:$P$1,0))&amp;""),"")&lt;&gt;"",IFERROR(TRIM(INDEX($A611:$P611,MATCH(Settings!$B$10,$A$1:$P$1,0))&amp;""),""),IFERROR(TRIM(INDEX($A611:$P611,MATCH(Settings!$B$11,$A$1:$P$1,0))&amp;""),""))</f>
        <v/>
      </c>
      <c r="X611" s="23">
        <f>IFERROR(TRIM(INDEX($A611:$P611,MATCH(Settings!$B$11,$A$1:$P$1,0))&amp;""),"")</f>
        <v/>
      </c>
      <c r="Y611" s="23">
        <f>IFERROR(TRIM(INDEX($A611:$P611,MATCH(Settings!$B$12,$A$1:$P$1,0))&amp;""),"")</f>
        <v/>
      </c>
      <c r="Z611" s="23">
        <f>IFERROR(TRIM(INDEX($A611:$P611,MATCH(Settings!$B$15,$A$1:$P$1,0))&amp;""),"")</f>
        <v/>
      </c>
      <c r="AA611" s="24">
        <f>IFERROR(IF(TRIM(INDEX($A611:$P611,MATCH(Settings!$B$13,$A$1:$P$1,0))&amp;"")="","",VALUE(TRIM(INDEX($A611:$P611,MATCH(Settings!$B$13,$A$1:$P$1,0))&amp;""))),"")</f>
        <v/>
      </c>
      <c r="AB611" s="24">
        <f>IF(NOT(ISNUMBER($AA611)),"",IF(TRIM($R611&amp;"")="Yes",$AA611,0))</f>
        <v/>
      </c>
      <c r="AC611" s="25">
        <f>IF(OR(NOT(ISNUMBER($AB611)),NOT(ISNUMBER(Settings!$D$2))),"",$AB611*Settings!$D$2)</f>
        <v/>
      </c>
      <c r="AD611" s="23">
        <f>IF(AND($AE611="",IFERROR(TRIM(INDEX($A611:$P611,MATCH(Settings!$B$13,$A$1:$P$1,0))&amp;""),"")=""),"",IF((IF($AE611="","; no name or email","")&amp;IF(IFERROR(TRIM(INDEX($A611:$P611,MATCH(Settings!$B$13,$A$1:$P$1,0))&amp;""),"")="","; no hours",IF(NOT(ISNUMBER($AA611)),"; hours not a number",IF($AA611&lt;=0,"; hours zero or less",IF(AND(ISNUMBER(Settings!$D$3),$AA611&gt;Settings!$D$3),"; over "&amp;Settings!$D$3&amp;" hours",""))))&amp;IF(NOT(ISNUMBER($U611)),"; no date",IF($U611&gt;TODAY(),"; date in the future",""))&amp;IF(AND($AE611&lt;&gt;"",ISNUMBER($U611)),IF(COUNTIFS($AE$2:$AE$1001,$AE611,$U$2:$U$1001,$U611,$Y$2:$Y$1001,$Y611)&gt;1,"; possible duplicate",""),""))="","OK",MID(IF($AE611="","; no name or email","")&amp;IF(IFERROR(TRIM(INDEX($A611:$P611,MATCH(Settings!$B$13,$A$1:$P$1,0))&amp;""),"")="","; no hours",IF(NOT(ISNUMBER($AA611)),"; hours not a number",IF($AA611&lt;=0,"; hours zero or less",IF(AND(ISNUMBER(Settings!$D$3),$AA611&gt;Settings!$D$3),"; over "&amp;Settings!$D$3&amp;" hours",""))))&amp;IF(NOT(ISNUMBER($U611)),"; no date",IF($U611&gt;TODAY(),"; date in the future",""))&amp;IF(AND($AE611&lt;&gt;"",ISNUMBER($U611)),IF(COUNTIFS($AE$2:$AE$1001,$AE611,$U$2:$U$1001,$U611,$Y$2:$Y$1001,$Y611)&gt;1,"; possible duplicate",""),""),3,300)))</f>
        <v/>
      </c>
      <c r="AE611" s="26">
        <f>IF(IFERROR(TRIM(INDEX($A611:$P611,MATCH(Settings!$B$11,$A$1:$P$1,0))&amp;""),"")&lt;&gt;"",LOWER(IFERROR(TRIM(INDEX($A611:$P611,MATCH(Settings!$B$11,$A$1:$P$1,0))&amp;""),"")),LOWER(IFERROR(TRIM(INDEX($A611:$P611,MATCH(Settings!$B$10,$A$1:$P$1,0))&amp;""),"")))</f>
        <v/>
      </c>
      <c r="AF611" s="26">
        <f>IF($AE611="","",IF(COUNTIF($AE$2:$AE611,$AE611)=1,MAX($AF$1:$AF610)+1,""))</f>
        <v/>
      </c>
      <c r="AG611" s="26">
        <f>IF(OR($AE611="",NOT(ISNUMBER($V611))),"",IF(COUNTIFS($AE$2:$AE611,$AE611,$V$2:$V611,$V611)=1,1,0))</f>
        <v/>
      </c>
      <c r="AH611" s="26">
        <f>IF(ISNUMBER($U611),$U611,0)</f>
        <v/>
      </c>
    </row>
    <row r="612">
      <c r="R612" s="27" t="n"/>
      <c r="S612" s="27" t="n"/>
      <c r="U612" s="21">
        <f>IF(ISNUMBER(IFERROR(IF(TRIM(INDEX($A612:$P612,MATCH(Settings!$B$9,$A$1:$P$1,0))&amp;"")="","",IF(ISNUMBER(INDEX($A612:$P612,MATCH(Settings!$B$9,$A$1:$P$1,0))),INT(INDEX($A612:$P612,MATCH(Settings!$B$9,$A$1:$P$1,0))),DATE(VALUE(LEFT(INDEX($A612:$P612,MATCH(Settings!$B$9,$A$1:$P$1,0)),4)),VALUE(MID(INDEX($A612:$P612,MATCH(Settings!$B$9,$A$1:$P$1,0)),6,2)),VALUE(MID(INDEX($A612:$P612,MATCH(Settings!$B$9,$A$1:$P$1,0)),9,2))))),"")),IFERROR(IF(TRIM(INDEX($A612:$P612,MATCH(Settings!$B$9,$A$1:$P$1,0))&amp;"")="","",IF(ISNUMBER(INDEX($A612:$P612,MATCH(Settings!$B$9,$A$1:$P$1,0))),INT(INDEX($A612:$P612,MATCH(Settings!$B$9,$A$1:$P$1,0))),DATE(VALUE(LEFT(INDEX($A612:$P612,MATCH(Settings!$B$9,$A$1:$P$1,0)),4)),VALUE(MID(INDEX($A612:$P612,MATCH(Settings!$B$9,$A$1:$P$1,0)),6,2)),VALUE(MID(INDEX($A612:$P612,MATCH(Settings!$B$9,$A$1:$P$1,0)),9,2))))),""),IFERROR(INT(IFERROR(IF(ISNUMBER(INDEX($A612:$P612,MATCH(Settings!$B$8,$A$1:$P$1,0))),INDEX($A612:$P612,MATCH(Settings!$B$8,$A$1:$P$1,0)),DATE(VALUE(LEFT(IFERROR(TRIM(INDEX($A612:$P612,MATCH(Settings!$B$8,$A$1:$P$1,0))&amp;""),""),4)),VALUE(MID(IFERROR(TRIM(INDEX($A612:$P612,MATCH(Settings!$B$8,$A$1:$P$1,0))&amp;""),""),6,2)),VALUE(MID(IFERROR(TRIM(INDEX($A612:$P612,MATCH(Settings!$B$8,$A$1:$P$1,0))&amp;""),""),9,2)))+TIME(VALUE(MID(IFERROR(TRIM(INDEX($A612:$P612,MATCH(Settings!$B$8,$A$1:$P$1,0))&amp;""),""),12,2)),VALUE(MID(IFERROR(TRIM(INDEX($A612:$P612,MATCH(Settings!$B$8,$A$1:$P$1,0))&amp;""),""),15,2)),VALUE(MID(IFERROR(TRIM(INDEX($A612:$P612,MATCH(Settings!$B$8,$A$1:$P$1,0))&amp;""),""),18,2)))),"")),""))</f>
        <v/>
      </c>
      <c r="V612" s="22">
        <f>IF(ISNUMBER($U612),DATE(YEAR($U612),MONTH($U612),1),"")</f>
        <v/>
      </c>
      <c r="W612" s="23">
        <f>IF(IFERROR(TRIM(INDEX($A612:$P612,MATCH(Settings!$B$10,$A$1:$P$1,0))&amp;""),"")&lt;&gt;"",IFERROR(TRIM(INDEX($A612:$P612,MATCH(Settings!$B$10,$A$1:$P$1,0))&amp;""),""),IFERROR(TRIM(INDEX($A612:$P612,MATCH(Settings!$B$11,$A$1:$P$1,0))&amp;""),""))</f>
        <v/>
      </c>
      <c r="X612" s="23">
        <f>IFERROR(TRIM(INDEX($A612:$P612,MATCH(Settings!$B$11,$A$1:$P$1,0))&amp;""),"")</f>
        <v/>
      </c>
      <c r="Y612" s="23">
        <f>IFERROR(TRIM(INDEX($A612:$P612,MATCH(Settings!$B$12,$A$1:$P$1,0))&amp;""),"")</f>
        <v/>
      </c>
      <c r="Z612" s="23">
        <f>IFERROR(TRIM(INDEX($A612:$P612,MATCH(Settings!$B$15,$A$1:$P$1,0))&amp;""),"")</f>
        <v/>
      </c>
      <c r="AA612" s="24">
        <f>IFERROR(IF(TRIM(INDEX($A612:$P612,MATCH(Settings!$B$13,$A$1:$P$1,0))&amp;"")="","",VALUE(TRIM(INDEX($A612:$P612,MATCH(Settings!$B$13,$A$1:$P$1,0))&amp;""))),"")</f>
        <v/>
      </c>
      <c r="AB612" s="24">
        <f>IF(NOT(ISNUMBER($AA612)),"",IF(TRIM($R612&amp;"")="Yes",$AA612,0))</f>
        <v/>
      </c>
      <c r="AC612" s="25">
        <f>IF(OR(NOT(ISNUMBER($AB612)),NOT(ISNUMBER(Settings!$D$2))),"",$AB612*Settings!$D$2)</f>
        <v/>
      </c>
      <c r="AD612" s="23">
        <f>IF(AND($AE612="",IFERROR(TRIM(INDEX($A612:$P612,MATCH(Settings!$B$13,$A$1:$P$1,0))&amp;""),"")=""),"",IF((IF($AE612="","; no name or email","")&amp;IF(IFERROR(TRIM(INDEX($A612:$P612,MATCH(Settings!$B$13,$A$1:$P$1,0))&amp;""),"")="","; no hours",IF(NOT(ISNUMBER($AA612)),"; hours not a number",IF($AA612&lt;=0,"; hours zero or less",IF(AND(ISNUMBER(Settings!$D$3),$AA612&gt;Settings!$D$3),"; over "&amp;Settings!$D$3&amp;" hours",""))))&amp;IF(NOT(ISNUMBER($U612)),"; no date",IF($U612&gt;TODAY(),"; date in the future",""))&amp;IF(AND($AE612&lt;&gt;"",ISNUMBER($U612)),IF(COUNTIFS($AE$2:$AE$1001,$AE612,$U$2:$U$1001,$U612,$Y$2:$Y$1001,$Y612)&gt;1,"; possible duplicate",""),""))="","OK",MID(IF($AE612="","; no name or email","")&amp;IF(IFERROR(TRIM(INDEX($A612:$P612,MATCH(Settings!$B$13,$A$1:$P$1,0))&amp;""),"")="","; no hours",IF(NOT(ISNUMBER($AA612)),"; hours not a number",IF($AA612&lt;=0,"; hours zero or less",IF(AND(ISNUMBER(Settings!$D$3),$AA612&gt;Settings!$D$3),"; over "&amp;Settings!$D$3&amp;" hours",""))))&amp;IF(NOT(ISNUMBER($U612)),"; no date",IF($U612&gt;TODAY(),"; date in the future",""))&amp;IF(AND($AE612&lt;&gt;"",ISNUMBER($U612)),IF(COUNTIFS($AE$2:$AE$1001,$AE612,$U$2:$U$1001,$U612,$Y$2:$Y$1001,$Y612)&gt;1,"; possible duplicate",""),""),3,300)))</f>
        <v/>
      </c>
      <c r="AE612" s="26">
        <f>IF(IFERROR(TRIM(INDEX($A612:$P612,MATCH(Settings!$B$11,$A$1:$P$1,0))&amp;""),"")&lt;&gt;"",LOWER(IFERROR(TRIM(INDEX($A612:$P612,MATCH(Settings!$B$11,$A$1:$P$1,0))&amp;""),"")),LOWER(IFERROR(TRIM(INDEX($A612:$P612,MATCH(Settings!$B$10,$A$1:$P$1,0))&amp;""),"")))</f>
        <v/>
      </c>
      <c r="AF612" s="26">
        <f>IF($AE612="","",IF(COUNTIF($AE$2:$AE612,$AE612)=1,MAX($AF$1:$AF611)+1,""))</f>
        <v/>
      </c>
      <c r="AG612" s="26">
        <f>IF(OR($AE612="",NOT(ISNUMBER($V612))),"",IF(COUNTIFS($AE$2:$AE612,$AE612,$V$2:$V612,$V612)=1,1,0))</f>
        <v/>
      </c>
      <c r="AH612" s="26">
        <f>IF(ISNUMBER($U612),$U612,0)</f>
        <v/>
      </c>
    </row>
    <row r="613">
      <c r="R613" s="27" t="n"/>
      <c r="S613" s="27" t="n"/>
      <c r="U613" s="21">
        <f>IF(ISNUMBER(IFERROR(IF(TRIM(INDEX($A613:$P613,MATCH(Settings!$B$9,$A$1:$P$1,0))&amp;"")="","",IF(ISNUMBER(INDEX($A613:$P613,MATCH(Settings!$B$9,$A$1:$P$1,0))),INT(INDEX($A613:$P613,MATCH(Settings!$B$9,$A$1:$P$1,0))),DATE(VALUE(LEFT(INDEX($A613:$P613,MATCH(Settings!$B$9,$A$1:$P$1,0)),4)),VALUE(MID(INDEX($A613:$P613,MATCH(Settings!$B$9,$A$1:$P$1,0)),6,2)),VALUE(MID(INDEX($A613:$P613,MATCH(Settings!$B$9,$A$1:$P$1,0)),9,2))))),"")),IFERROR(IF(TRIM(INDEX($A613:$P613,MATCH(Settings!$B$9,$A$1:$P$1,0))&amp;"")="","",IF(ISNUMBER(INDEX($A613:$P613,MATCH(Settings!$B$9,$A$1:$P$1,0))),INT(INDEX($A613:$P613,MATCH(Settings!$B$9,$A$1:$P$1,0))),DATE(VALUE(LEFT(INDEX($A613:$P613,MATCH(Settings!$B$9,$A$1:$P$1,0)),4)),VALUE(MID(INDEX($A613:$P613,MATCH(Settings!$B$9,$A$1:$P$1,0)),6,2)),VALUE(MID(INDEX($A613:$P613,MATCH(Settings!$B$9,$A$1:$P$1,0)),9,2))))),""),IFERROR(INT(IFERROR(IF(ISNUMBER(INDEX($A613:$P613,MATCH(Settings!$B$8,$A$1:$P$1,0))),INDEX($A613:$P613,MATCH(Settings!$B$8,$A$1:$P$1,0)),DATE(VALUE(LEFT(IFERROR(TRIM(INDEX($A613:$P613,MATCH(Settings!$B$8,$A$1:$P$1,0))&amp;""),""),4)),VALUE(MID(IFERROR(TRIM(INDEX($A613:$P613,MATCH(Settings!$B$8,$A$1:$P$1,0))&amp;""),""),6,2)),VALUE(MID(IFERROR(TRIM(INDEX($A613:$P613,MATCH(Settings!$B$8,$A$1:$P$1,0))&amp;""),""),9,2)))+TIME(VALUE(MID(IFERROR(TRIM(INDEX($A613:$P613,MATCH(Settings!$B$8,$A$1:$P$1,0))&amp;""),""),12,2)),VALUE(MID(IFERROR(TRIM(INDEX($A613:$P613,MATCH(Settings!$B$8,$A$1:$P$1,0))&amp;""),""),15,2)),VALUE(MID(IFERROR(TRIM(INDEX($A613:$P613,MATCH(Settings!$B$8,$A$1:$P$1,0))&amp;""),""),18,2)))),"")),""))</f>
        <v/>
      </c>
      <c r="V613" s="22">
        <f>IF(ISNUMBER($U613),DATE(YEAR($U613),MONTH($U613),1),"")</f>
        <v/>
      </c>
      <c r="W613" s="23">
        <f>IF(IFERROR(TRIM(INDEX($A613:$P613,MATCH(Settings!$B$10,$A$1:$P$1,0))&amp;""),"")&lt;&gt;"",IFERROR(TRIM(INDEX($A613:$P613,MATCH(Settings!$B$10,$A$1:$P$1,0))&amp;""),""),IFERROR(TRIM(INDEX($A613:$P613,MATCH(Settings!$B$11,$A$1:$P$1,0))&amp;""),""))</f>
        <v/>
      </c>
      <c r="X613" s="23">
        <f>IFERROR(TRIM(INDEX($A613:$P613,MATCH(Settings!$B$11,$A$1:$P$1,0))&amp;""),"")</f>
        <v/>
      </c>
      <c r="Y613" s="23">
        <f>IFERROR(TRIM(INDEX($A613:$P613,MATCH(Settings!$B$12,$A$1:$P$1,0))&amp;""),"")</f>
        <v/>
      </c>
      <c r="Z613" s="23">
        <f>IFERROR(TRIM(INDEX($A613:$P613,MATCH(Settings!$B$15,$A$1:$P$1,0))&amp;""),"")</f>
        <v/>
      </c>
      <c r="AA613" s="24">
        <f>IFERROR(IF(TRIM(INDEX($A613:$P613,MATCH(Settings!$B$13,$A$1:$P$1,0))&amp;"")="","",VALUE(TRIM(INDEX($A613:$P613,MATCH(Settings!$B$13,$A$1:$P$1,0))&amp;""))),"")</f>
        <v/>
      </c>
      <c r="AB613" s="24">
        <f>IF(NOT(ISNUMBER($AA613)),"",IF(TRIM($R613&amp;"")="Yes",$AA613,0))</f>
        <v/>
      </c>
      <c r="AC613" s="25">
        <f>IF(OR(NOT(ISNUMBER($AB613)),NOT(ISNUMBER(Settings!$D$2))),"",$AB613*Settings!$D$2)</f>
        <v/>
      </c>
      <c r="AD613" s="23">
        <f>IF(AND($AE613="",IFERROR(TRIM(INDEX($A613:$P613,MATCH(Settings!$B$13,$A$1:$P$1,0))&amp;""),"")=""),"",IF((IF($AE613="","; no name or email","")&amp;IF(IFERROR(TRIM(INDEX($A613:$P613,MATCH(Settings!$B$13,$A$1:$P$1,0))&amp;""),"")="","; no hours",IF(NOT(ISNUMBER($AA613)),"; hours not a number",IF($AA613&lt;=0,"; hours zero or less",IF(AND(ISNUMBER(Settings!$D$3),$AA613&gt;Settings!$D$3),"; over "&amp;Settings!$D$3&amp;" hours",""))))&amp;IF(NOT(ISNUMBER($U613)),"; no date",IF($U613&gt;TODAY(),"; date in the future",""))&amp;IF(AND($AE613&lt;&gt;"",ISNUMBER($U613)),IF(COUNTIFS($AE$2:$AE$1001,$AE613,$U$2:$U$1001,$U613,$Y$2:$Y$1001,$Y613)&gt;1,"; possible duplicate",""),""))="","OK",MID(IF($AE613="","; no name or email","")&amp;IF(IFERROR(TRIM(INDEX($A613:$P613,MATCH(Settings!$B$13,$A$1:$P$1,0))&amp;""),"")="","; no hours",IF(NOT(ISNUMBER($AA613)),"; hours not a number",IF($AA613&lt;=0,"; hours zero or less",IF(AND(ISNUMBER(Settings!$D$3),$AA613&gt;Settings!$D$3),"; over "&amp;Settings!$D$3&amp;" hours",""))))&amp;IF(NOT(ISNUMBER($U613)),"; no date",IF($U613&gt;TODAY(),"; date in the future",""))&amp;IF(AND($AE613&lt;&gt;"",ISNUMBER($U613)),IF(COUNTIFS($AE$2:$AE$1001,$AE613,$U$2:$U$1001,$U613,$Y$2:$Y$1001,$Y613)&gt;1,"; possible duplicate",""),""),3,300)))</f>
        <v/>
      </c>
      <c r="AE613" s="26">
        <f>IF(IFERROR(TRIM(INDEX($A613:$P613,MATCH(Settings!$B$11,$A$1:$P$1,0))&amp;""),"")&lt;&gt;"",LOWER(IFERROR(TRIM(INDEX($A613:$P613,MATCH(Settings!$B$11,$A$1:$P$1,0))&amp;""),"")),LOWER(IFERROR(TRIM(INDEX($A613:$P613,MATCH(Settings!$B$10,$A$1:$P$1,0))&amp;""),"")))</f>
        <v/>
      </c>
      <c r="AF613" s="26">
        <f>IF($AE613="","",IF(COUNTIF($AE$2:$AE613,$AE613)=1,MAX($AF$1:$AF612)+1,""))</f>
        <v/>
      </c>
      <c r="AG613" s="26">
        <f>IF(OR($AE613="",NOT(ISNUMBER($V613))),"",IF(COUNTIFS($AE$2:$AE613,$AE613,$V$2:$V613,$V613)=1,1,0))</f>
        <v/>
      </c>
      <c r="AH613" s="26">
        <f>IF(ISNUMBER($U613),$U613,0)</f>
        <v/>
      </c>
    </row>
    <row r="614">
      <c r="R614" s="27" t="n"/>
      <c r="S614" s="27" t="n"/>
      <c r="U614" s="21">
        <f>IF(ISNUMBER(IFERROR(IF(TRIM(INDEX($A614:$P614,MATCH(Settings!$B$9,$A$1:$P$1,0))&amp;"")="","",IF(ISNUMBER(INDEX($A614:$P614,MATCH(Settings!$B$9,$A$1:$P$1,0))),INT(INDEX($A614:$P614,MATCH(Settings!$B$9,$A$1:$P$1,0))),DATE(VALUE(LEFT(INDEX($A614:$P614,MATCH(Settings!$B$9,$A$1:$P$1,0)),4)),VALUE(MID(INDEX($A614:$P614,MATCH(Settings!$B$9,$A$1:$P$1,0)),6,2)),VALUE(MID(INDEX($A614:$P614,MATCH(Settings!$B$9,$A$1:$P$1,0)),9,2))))),"")),IFERROR(IF(TRIM(INDEX($A614:$P614,MATCH(Settings!$B$9,$A$1:$P$1,0))&amp;"")="","",IF(ISNUMBER(INDEX($A614:$P614,MATCH(Settings!$B$9,$A$1:$P$1,0))),INT(INDEX($A614:$P614,MATCH(Settings!$B$9,$A$1:$P$1,0))),DATE(VALUE(LEFT(INDEX($A614:$P614,MATCH(Settings!$B$9,$A$1:$P$1,0)),4)),VALUE(MID(INDEX($A614:$P614,MATCH(Settings!$B$9,$A$1:$P$1,0)),6,2)),VALUE(MID(INDEX($A614:$P614,MATCH(Settings!$B$9,$A$1:$P$1,0)),9,2))))),""),IFERROR(INT(IFERROR(IF(ISNUMBER(INDEX($A614:$P614,MATCH(Settings!$B$8,$A$1:$P$1,0))),INDEX($A614:$P614,MATCH(Settings!$B$8,$A$1:$P$1,0)),DATE(VALUE(LEFT(IFERROR(TRIM(INDEX($A614:$P614,MATCH(Settings!$B$8,$A$1:$P$1,0))&amp;""),""),4)),VALUE(MID(IFERROR(TRIM(INDEX($A614:$P614,MATCH(Settings!$B$8,$A$1:$P$1,0))&amp;""),""),6,2)),VALUE(MID(IFERROR(TRIM(INDEX($A614:$P614,MATCH(Settings!$B$8,$A$1:$P$1,0))&amp;""),""),9,2)))+TIME(VALUE(MID(IFERROR(TRIM(INDEX($A614:$P614,MATCH(Settings!$B$8,$A$1:$P$1,0))&amp;""),""),12,2)),VALUE(MID(IFERROR(TRIM(INDEX($A614:$P614,MATCH(Settings!$B$8,$A$1:$P$1,0))&amp;""),""),15,2)),VALUE(MID(IFERROR(TRIM(INDEX($A614:$P614,MATCH(Settings!$B$8,$A$1:$P$1,0))&amp;""),""),18,2)))),"")),""))</f>
        <v/>
      </c>
      <c r="V614" s="22">
        <f>IF(ISNUMBER($U614),DATE(YEAR($U614),MONTH($U614),1),"")</f>
        <v/>
      </c>
      <c r="W614" s="23">
        <f>IF(IFERROR(TRIM(INDEX($A614:$P614,MATCH(Settings!$B$10,$A$1:$P$1,0))&amp;""),"")&lt;&gt;"",IFERROR(TRIM(INDEX($A614:$P614,MATCH(Settings!$B$10,$A$1:$P$1,0))&amp;""),""),IFERROR(TRIM(INDEX($A614:$P614,MATCH(Settings!$B$11,$A$1:$P$1,0))&amp;""),""))</f>
        <v/>
      </c>
      <c r="X614" s="23">
        <f>IFERROR(TRIM(INDEX($A614:$P614,MATCH(Settings!$B$11,$A$1:$P$1,0))&amp;""),"")</f>
        <v/>
      </c>
      <c r="Y614" s="23">
        <f>IFERROR(TRIM(INDEX($A614:$P614,MATCH(Settings!$B$12,$A$1:$P$1,0))&amp;""),"")</f>
        <v/>
      </c>
      <c r="Z614" s="23">
        <f>IFERROR(TRIM(INDEX($A614:$P614,MATCH(Settings!$B$15,$A$1:$P$1,0))&amp;""),"")</f>
        <v/>
      </c>
      <c r="AA614" s="24">
        <f>IFERROR(IF(TRIM(INDEX($A614:$P614,MATCH(Settings!$B$13,$A$1:$P$1,0))&amp;"")="","",VALUE(TRIM(INDEX($A614:$P614,MATCH(Settings!$B$13,$A$1:$P$1,0))&amp;""))),"")</f>
        <v/>
      </c>
      <c r="AB614" s="24">
        <f>IF(NOT(ISNUMBER($AA614)),"",IF(TRIM($R614&amp;"")="Yes",$AA614,0))</f>
        <v/>
      </c>
      <c r="AC614" s="25">
        <f>IF(OR(NOT(ISNUMBER($AB614)),NOT(ISNUMBER(Settings!$D$2))),"",$AB614*Settings!$D$2)</f>
        <v/>
      </c>
      <c r="AD614" s="23">
        <f>IF(AND($AE614="",IFERROR(TRIM(INDEX($A614:$P614,MATCH(Settings!$B$13,$A$1:$P$1,0))&amp;""),"")=""),"",IF((IF($AE614="","; no name or email","")&amp;IF(IFERROR(TRIM(INDEX($A614:$P614,MATCH(Settings!$B$13,$A$1:$P$1,0))&amp;""),"")="","; no hours",IF(NOT(ISNUMBER($AA614)),"; hours not a number",IF($AA614&lt;=0,"; hours zero or less",IF(AND(ISNUMBER(Settings!$D$3),$AA614&gt;Settings!$D$3),"; over "&amp;Settings!$D$3&amp;" hours",""))))&amp;IF(NOT(ISNUMBER($U614)),"; no date",IF($U614&gt;TODAY(),"; date in the future",""))&amp;IF(AND($AE614&lt;&gt;"",ISNUMBER($U614)),IF(COUNTIFS($AE$2:$AE$1001,$AE614,$U$2:$U$1001,$U614,$Y$2:$Y$1001,$Y614)&gt;1,"; possible duplicate",""),""))="","OK",MID(IF($AE614="","; no name or email","")&amp;IF(IFERROR(TRIM(INDEX($A614:$P614,MATCH(Settings!$B$13,$A$1:$P$1,0))&amp;""),"")="","; no hours",IF(NOT(ISNUMBER($AA614)),"; hours not a number",IF($AA614&lt;=0,"; hours zero or less",IF(AND(ISNUMBER(Settings!$D$3),$AA614&gt;Settings!$D$3),"; over "&amp;Settings!$D$3&amp;" hours",""))))&amp;IF(NOT(ISNUMBER($U614)),"; no date",IF($U614&gt;TODAY(),"; date in the future",""))&amp;IF(AND($AE614&lt;&gt;"",ISNUMBER($U614)),IF(COUNTIFS($AE$2:$AE$1001,$AE614,$U$2:$U$1001,$U614,$Y$2:$Y$1001,$Y614)&gt;1,"; possible duplicate",""),""),3,300)))</f>
        <v/>
      </c>
      <c r="AE614" s="26">
        <f>IF(IFERROR(TRIM(INDEX($A614:$P614,MATCH(Settings!$B$11,$A$1:$P$1,0))&amp;""),"")&lt;&gt;"",LOWER(IFERROR(TRIM(INDEX($A614:$P614,MATCH(Settings!$B$11,$A$1:$P$1,0))&amp;""),"")),LOWER(IFERROR(TRIM(INDEX($A614:$P614,MATCH(Settings!$B$10,$A$1:$P$1,0))&amp;""),"")))</f>
        <v/>
      </c>
      <c r="AF614" s="26">
        <f>IF($AE614="","",IF(COUNTIF($AE$2:$AE614,$AE614)=1,MAX($AF$1:$AF613)+1,""))</f>
        <v/>
      </c>
      <c r="AG614" s="26">
        <f>IF(OR($AE614="",NOT(ISNUMBER($V614))),"",IF(COUNTIFS($AE$2:$AE614,$AE614,$V$2:$V614,$V614)=1,1,0))</f>
        <v/>
      </c>
      <c r="AH614" s="26">
        <f>IF(ISNUMBER($U614),$U614,0)</f>
        <v/>
      </c>
    </row>
    <row r="615">
      <c r="R615" s="27" t="n"/>
      <c r="S615" s="27" t="n"/>
      <c r="U615" s="21">
        <f>IF(ISNUMBER(IFERROR(IF(TRIM(INDEX($A615:$P615,MATCH(Settings!$B$9,$A$1:$P$1,0))&amp;"")="","",IF(ISNUMBER(INDEX($A615:$P615,MATCH(Settings!$B$9,$A$1:$P$1,0))),INT(INDEX($A615:$P615,MATCH(Settings!$B$9,$A$1:$P$1,0))),DATE(VALUE(LEFT(INDEX($A615:$P615,MATCH(Settings!$B$9,$A$1:$P$1,0)),4)),VALUE(MID(INDEX($A615:$P615,MATCH(Settings!$B$9,$A$1:$P$1,0)),6,2)),VALUE(MID(INDEX($A615:$P615,MATCH(Settings!$B$9,$A$1:$P$1,0)),9,2))))),"")),IFERROR(IF(TRIM(INDEX($A615:$P615,MATCH(Settings!$B$9,$A$1:$P$1,0))&amp;"")="","",IF(ISNUMBER(INDEX($A615:$P615,MATCH(Settings!$B$9,$A$1:$P$1,0))),INT(INDEX($A615:$P615,MATCH(Settings!$B$9,$A$1:$P$1,0))),DATE(VALUE(LEFT(INDEX($A615:$P615,MATCH(Settings!$B$9,$A$1:$P$1,0)),4)),VALUE(MID(INDEX($A615:$P615,MATCH(Settings!$B$9,$A$1:$P$1,0)),6,2)),VALUE(MID(INDEX($A615:$P615,MATCH(Settings!$B$9,$A$1:$P$1,0)),9,2))))),""),IFERROR(INT(IFERROR(IF(ISNUMBER(INDEX($A615:$P615,MATCH(Settings!$B$8,$A$1:$P$1,0))),INDEX($A615:$P615,MATCH(Settings!$B$8,$A$1:$P$1,0)),DATE(VALUE(LEFT(IFERROR(TRIM(INDEX($A615:$P615,MATCH(Settings!$B$8,$A$1:$P$1,0))&amp;""),""),4)),VALUE(MID(IFERROR(TRIM(INDEX($A615:$P615,MATCH(Settings!$B$8,$A$1:$P$1,0))&amp;""),""),6,2)),VALUE(MID(IFERROR(TRIM(INDEX($A615:$P615,MATCH(Settings!$B$8,$A$1:$P$1,0))&amp;""),""),9,2)))+TIME(VALUE(MID(IFERROR(TRIM(INDEX($A615:$P615,MATCH(Settings!$B$8,$A$1:$P$1,0))&amp;""),""),12,2)),VALUE(MID(IFERROR(TRIM(INDEX($A615:$P615,MATCH(Settings!$B$8,$A$1:$P$1,0))&amp;""),""),15,2)),VALUE(MID(IFERROR(TRIM(INDEX($A615:$P615,MATCH(Settings!$B$8,$A$1:$P$1,0))&amp;""),""),18,2)))),"")),""))</f>
        <v/>
      </c>
      <c r="V615" s="22">
        <f>IF(ISNUMBER($U615),DATE(YEAR($U615),MONTH($U615),1),"")</f>
        <v/>
      </c>
      <c r="W615" s="23">
        <f>IF(IFERROR(TRIM(INDEX($A615:$P615,MATCH(Settings!$B$10,$A$1:$P$1,0))&amp;""),"")&lt;&gt;"",IFERROR(TRIM(INDEX($A615:$P615,MATCH(Settings!$B$10,$A$1:$P$1,0))&amp;""),""),IFERROR(TRIM(INDEX($A615:$P615,MATCH(Settings!$B$11,$A$1:$P$1,0))&amp;""),""))</f>
        <v/>
      </c>
      <c r="X615" s="23">
        <f>IFERROR(TRIM(INDEX($A615:$P615,MATCH(Settings!$B$11,$A$1:$P$1,0))&amp;""),"")</f>
        <v/>
      </c>
      <c r="Y615" s="23">
        <f>IFERROR(TRIM(INDEX($A615:$P615,MATCH(Settings!$B$12,$A$1:$P$1,0))&amp;""),"")</f>
        <v/>
      </c>
      <c r="Z615" s="23">
        <f>IFERROR(TRIM(INDEX($A615:$P615,MATCH(Settings!$B$15,$A$1:$P$1,0))&amp;""),"")</f>
        <v/>
      </c>
      <c r="AA615" s="24">
        <f>IFERROR(IF(TRIM(INDEX($A615:$P615,MATCH(Settings!$B$13,$A$1:$P$1,0))&amp;"")="","",VALUE(TRIM(INDEX($A615:$P615,MATCH(Settings!$B$13,$A$1:$P$1,0))&amp;""))),"")</f>
        <v/>
      </c>
      <c r="AB615" s="24">
        <f>IF(NOT(ISNUMBER($AA615)),"",IF(TRIM($R615&amp;"")="Yes",$AA615,0))</f>
        <v/>
      </c>
      <c r="AC615" s="25">
        <f>IF(OR(NOT(ISNUMBER($AB615)),NOT(ISNUMBER(Settings!$D$2))),"",$AB615*Settings!$D$2)</f>
        <v/>
      </c>
      <c r="AD615" s="23">
        <f>IF(AND($AE615="",IFERROR(TRIM(INDEX($A615:$P615,MATCH(Settings!$B$13,$A$1:$P$1,0))&amp;""),"")=""),"",IF((IF($AE615="","; no name or email","")&amp;IF(IFERROR(TRIM(INDEX($A615:$P615,MATCH(Settings!$B$13,$A$1:$P$1,0))&amp;""),"")="","; no hours",IF(NOT(ISNUMBER($AA615)),"; hours not a number",IF($AA615&lt;=0,"; hours zero or less",IF(AND(ISNUMBER(Settings!$D$3),$AA615&gt;Settings!$D$3),"; over "&amp;Settings!$D$3&amp;" hours",""))))&amp;IF(NOT(ISNUMBER($U615)),"; no date",IF($U615&gt;TODAY(),"; date in the future",""))&amp;IF(AND($AE615&lt;&gt;"",ISNUMBER($U615)),IF(COUNTIFS($AE$2:$AE$1001,$AE615,$U$2:$U$1001,$U615,$Y$2:$Y$1001,$Y615)&gt;1,"; possible duplicate",""),""))="","OK",MID(IF($AE615="","; no name or email","")&amp;IF(IFERROR(TRIM(INDEX($A615:$P615,MATCH(Settings!$B$13,$A$1:$P$1,0))&amp;""),"")="","; no hours",IF(NOT(ISNUMBER($AA615)),"; hours not a number",IF($AA615&lt;=0,"; hours zero or less",IF(AND(ISNUMBER(Settings!$D$3),$AA615&gt;Settings!$D$3),"; over "&amp;Settings!$D$3&amp;" hours",""))))&amp;IF(NOT(ISNUMBER($U615)),"; no date",IF($U615&gt;TODAY(),"; date in the future",""))&amp;IF(AND($AE615&lt;&gt;"",ISNUMBER($U615)),IF(COUNTIFS($AE$2:$AE$1001,$AE615,$U$2:$U$1001,$U615,$Y$2:$Y$1001,$Y615)&gt;1,"; possible duplicate",""),""),3,300)))</f>
        <v/>
      </c>
      <c r="AE615" s="26">
        <f>IF(IFERROR(TRIM(INDEX($A615:$P615,MATCH(Settings!$B$11,$A$1:$P$1,0))&amp;""),"")&lt;&gt;"",LOWER(IFERROR(TRIM(INDEX($A615:$P615,MATCH(Settings!$B$11,$A$1:$P$1,0))&amp;""),"")),LOWER(IFERROR(TRIM(INDEX($A615:$P615,MATCH(Settings!$B$10,$A$1:$P$1,0))&amp;""),"")))</f>
        <v/>
      </c>
      <c r="AF615" s="26">
        <f>IF($AE615="","",IF(COUNTIF($AE$2:$AE615,$AE615)=1,MAX($AF$1:$AF614)+1,""))</f>
        <v/>
      </c>
      <c r="AG615" s="26">
        <f>IF(OR($AE615="",NOT(ISNUMBER($V615))),"",IF(COUNTIFS($AE$2:$AE615,$AE615,$V$2:$V615,$V615)=1,1,0))</f>
        <v/>
      </c>
      <c r="AH615" s="26">
        <f>IF(ISNUMBER($U615),$U615,0)</f>
        <v/>
      </c>
    </row>
    <row r="616">
      <c r="R616" s="27" t="n"/>
      <c r="S616" s="27" t="n"/>
      <c r="U616" s="21">
        <f>IF(ISNUMBER(IFERROR(IF(TRIM(INDEX($A616:$P616,MATCH(Settings!$B$9,$A$1:$P$1,0))&amp;"")="","",IF(ISNUMBER(INDEX($A616:$P616,MATCH(Settings!$B$9,$A$1:$P$1,0))),INT(INDEX($A616:$P616,MATCH(Settings!$B$9,$A$1:$P$1,0))),DATE(VALUE(LEFT(INDEX($A616:$P616,MATCH(Settings!$B$9,$A$1:$P$1,0)),4)),VALUE(MID(INDEX($A616:$P616,MATCH(Settings!$B$9,$A$1:$P$1,0)),6,2)),VALUE(MID(INDEX($A616:$P616,MATCH(Settings!$B$9,$A$1:$P$1,0)),9,2))))),"")),IFERROR(IF(TRIM(INDEX($A616:$P616,MATCH(Settings!$B$9,$A$1:$P$1,0))&amp;"")="","",IF(ISNUMBER(INDEX($A616:$P616,MATCH(Settings!$B$9,$A$1:$P$1,0))),INT(INDEX($A616:$P616,MATCH(Settings!$B$9,$A$1:$P$1,0))),DATE(VALUE(LEFT(INDEX($A616:$P616,MATCH(Settings!$B$9,$A$1:$P$1,0)),4)),VALUE(MID(INDEX($A616:$P616,MATCH(Settings!$B$9,$A$1:$P$1,0)),6,2)),VALUE(MID(INDEX($A616:$P616,MATCH(Settings!$B$9,$A$1:$P$1,0)),9,2))))),""),IFERROR(INT(IFERROR(IF(ISNUMBER(INDEX($A616:$P616,MATCH(Settings!$B$8,$A$1:$P$1,0))),INDEX($A616:$P616,MATCH(Settings!$B$8,$A$1:$P$1,0)),DATE(VALUE(LEFT(IFERROR(TRIM(INDEX($A616:$P616,MATCH(Settings!$B$8,$A$1:$P$1,0))&amp;""),""),4)),VALUE(MID(IFERROR(TRIM(INDEX($A616:$P616,MATCH(Settings!$B$8,$A$1:$P$1,0))&amp;""),""),6,2)),VALUE(MID(IFERROR(TRIM(INDEX($A616:$P616,MATCH(Settings!$B$8,$A$1:$P$1,0))&amp;""),""),9,2)))+TIME(VALUE(MID(IFERROR(TRIM(INDEX($A616:$P616,MATCH(Settings!$B$8,$A$1:$P$1,0))&amp;""),""),12,2)),VALUE(MID(IFERROR(TRIM(INDEX($A616:$P616,MATCH(Settings!$B$8,$A$1:$P$1,0))&amp;""),""),15,2)),VALUE(MID(IFERROR(TRIM(INDEX($A616:$P616,MATCH(Settings!$B$8,$A$1:$P$1,0))&amp;""),""),18,2)))),"")),""))</f>
        <v/>
      </c>
      <c r="V616" s="22">
        <f>IF(ISNUMBER($U616),DATE(YEAR($U616),MONTH($U616),1),"")</f>
        <v/>
      </c>
      <c r="W616" s="23">
        <f>IF(IFERROR(TRIM(INDEX($A616:$P616,MATCH(Settings!$B$10,$A$1:$P$1,0))&amp;""),"")&lt;&gt;"",IFERROR(TRIM(INDEX($A616:$P616,MATCH(Settings!$B$10,$A$1:$P$1,0))&amp;""),""),IFERROR(TRIM(INDEX($A616:$P616,MATCH(Settings!$B$11,$A$1:$P$1,0))&amp;""),""))</f>
        <v/>
      </c>
      <c r="X616" s="23">
        <f>IFERROR(TRIM(INDEX($A616:$P616,MATCH(Settings!$B$11,$A$1:$P$1,0))&amp;""),"")</f>
        <v/>
      </c>
      <c r="Y616" s="23">
        <f>IFERROR(TRIM(INDEX($A616:$P616,MATCH(Settings!$B$12,$A$1:$P$1,0))&amp;""),"")</f>
        <v/>
      </c>
      <c r="Z616" s="23">
        <f>IFERROR(TRIM(INDEX($A616:$P616,MATCH(Settings!$B$15,$A$1:$P$1,0))&amp;""),"")</f>
        <v/>
      </c>
      <c r="AA616" s="24">
        <f>IFERROR(IF(TRIM(INDEX($A616:$P616,MATCH(Settings!$B$13,$A$1:$P$1,0))&amp;"")="","",VALUE(TRIM(INDEX($A616:$P616,MATCH(Settings!$B$13,$A$1:$P$1,0))&amp;""))),"")</f>
        <v/>
      </c>
      <c r="AB616" s="24">
        <f>IF(NOT(ISNUMBER($AA616)),"",IF(TRIM($R616&amp;"")="Yes",$AA616,0))</f>
        <v/>
      </c>
      <c r="AC616" s="25">
        <f>IF(OR(NOT(ISNUMBER($AB616)),NOT(ISNUMBER(Settings!$D$2))),"",$AB616*Settings!$D$2)</f>
        <v/>
      </c>
      <c r="AD616" s="23">
        <f>IF(AND($AE616="",IFERROR(TRIM(INDEX($A616:$P616,MATCH(Settings!$B$13,$A$1:$P$1,0))&amp;""),"")=""),"",IF((IF($AE616="","; no name or email","")&amp;IF(IFERROR(TRIM(INDEX($A616:$P616,MATCH(Settings!$B$13,$A$1:$P$1,0))&amp;""),"")="","; no hours",IF(NOT(ISNUMBER($AA616)),"; hours not a number",IF($AA616&lt;=0,"; hours zero or less",IF(AND(ISNUMBER(Settings!$D$3),$AA616&gt;Settings!$D$3),"; over "&amp;Settings!$D$3&amp;" hours",""))))&amp;IF(NOT(ISNUMBER($U616)),"; no date",IF($U616&gt;TODAY(),"; date in the future",""))&amp;IF(AND($AE616&lt;&gt;"",ISNUMBER($U616)),IF(COUNTIFS($AE$2:$AE$1001,$AE616,$U$2:$U$1001,$U616,$Y$2:$Y$1001,$Y616)&gt;1,"; possible duplicate",""),""))="","OK",MID(IF($AE616="","; no name or email","")&amp;IF(IFERROR(TRIM(INDEX($A616:$P616,MATCH(Settings!$B$13,$A$1:$P$1,0))&amp;""),"")="","; no hours",IF(NOT(ISNUMBER($AA616)),"; hours not a number",IF($AA616&lt;=0,"; hours zero or less",IF(AND(ISNUMBER(Settings!$D$3),$AA616&gt;Settings!$D$3),"; over "&amp;Settings!$D$3&amp;" hours",""))))&amp;IF(NOT(ISNUMBER($U616)),"; no date",IF($U616&gt;TODAY(),"; date in the future",""))&amp;IF(AND($AE616&lt;&gt;"",ISNUMBER($U616)),IF(COUNTIFS($AE$2:$AE$1001,$AE616,$U$2:$U$1001,$U616,$Y$2:$Y$1001,$Y616)&gt;1,"; possible duplicate",""),""),3,300)))</f>
        <v/>
      </c>
      <c r="AE616" s="26">
        <f>IF(IFERROR(TRIM(INDEX($A616:$P616,MATCH(Settings!$B$11,$A$1:$P$1,0))&amp;""),"")&lt;&gt;"",LOWER(IFERROR(TRIM(INDEX($A616:$P616,MATCH(Settings!$B$11,$A$1:$P$1,0))&amp;""),"")),LOWER(IFERROR(TRIM(INDEX($A616:$P616,MATCH(Settings!$B$10,$A$1:$P$1,0))&amp;""),"")))</f>
        <v/>
      </c>
      <c r="AF616" s="26">
        <f>IF($AE616="","",IF(COUNTIF($AE$2:$AE616,$AE616)=1,MAX($AF$1:$AF615)+1,""))</f>
        <v/>
      </c>
      <c r="AG616" s="26">
        <f>IF(OR($AE616="",NOT(ISNUMBER($V616))),"",IF(COUNTIFS($AE$2:$AE616,$AE616,$V$2:$V616,$V616)=1,1,0))</f>
        <v/>
      </c>
      <c r="AH616" s="26">
        <f>IF(ISNUMBER($U616),$U616,0)</f>
        <v/>
      </c>
    </row>
    <row r="617">
      <c r="R617" s="27" t="n"/>
      <c r="S617" s="27" t="n"/>
      <c r="U617" s="21">
        <f>IF(ISNUMBER(IFERROR(IF(TRIM(INDEX($A617:$P617,MATCH(Settings!$B$9,$A$1:$P$1,0))&amp;"")="","",IF(ISNUMBER(INDEX($A617:$P617,MATCH(Settings!$B$9,$A$1:$P$1,0))),INT(INDEX($A617:$P617,MATCH(Settings!$B$9,$A$1:$P$1,0))),DATE(VALUE(LEFT(INDEX($A617:$P617,MATCH(Settings!$B$9,$A$1:$P$1,0)),4)),VALUE(MID(INDEX($A617:$P617,MATCH(Settings!$B$9,$A$1:$P$1,0)),6,2)),VALUE(MID(INDEX($A617:$P617,MATCH(Settings!$B$9,$A$1:$P$1,0)),9,2))))),"")),IFERROR(IF(TRIM(INDEX($A617:$P617,MATCH(Settings!$B$9,$A$1:$P$1,0))&amp;"")="","",IF(ISNUMBER(INDEX($A617:$P617,MATCH(Settings!$B$9,$A$1:$P$1,0))),INT(INDEX($A617:$P617,MATCH(Settings!$B$9,$A$1:$P$1,0))),DATE(VALUE(LEFT(INDEX($A617:$P617,MATCH(Settings!$B$9,$A$1:$P$1,0)),4)),VALUE(MID(INDEX($A617:$P617,MATCH(Settings!$B$9,$A$1:$P$1,0)),6,2)),VALUE(MID(INDEX($A617:$P617,MATCH(Settings!$B$9,$A$1:$P$1,0)),9,2))))),""),IFERROR(INT(IFERROR(IF(ISNUMBER(INDEX($A617:$P617,MATCH(Settings!$B$8,$A$1:$P$1,0))),INDEX($A617:$P617,MATCH(Settings!$B$8,$A$1:$P$1,0)),DATE(VALUE(LEFT(IFERROR(TRIM(INDEX($A617:$P617,MATCH(Settings!$B$8,$A$1:$P$1,0))&amp;""),""),4)),VALUE(MID(IFERROR(TRIM(INDEX($A617:$P617,MATCH(Settings!$B$8,$A$1:$P$1,0))&amp;""),""),6,2)),VALUE(MID(IFERROR(TRIM(INDEX($A617:$P617,MATCH(Settings!$B$8,$A$1:$P$1,0))&amp;""),""),9,2)))+TIME(VALUE(MID(IFERROR(TRIM(INDEX($A617:$P617,MATCH(Settings!$B$8,$A$1:$P$1,0))&amp;""),""),12,2)),VALUE(MID(IFERROR(TRIM(INDEX($A617:$P617,MATCH(Settings!$B$8,$A$1:$P$1,0))&amp;""),""),15,2)),VALUE(MID(IFERROR(TRIM(INDEX($A617:$P617,MATCH(Settings!$B$8,$A$1:$P$1,0))&amp;""),""),18,2)))),"")),""))</f>
        <v/>
      </c>
      <c r="V617" s="22">
        <f>IF(ISNUMBER($U617),DATE(YEAR($U617),MONTH($U617),1),"")</f>
        <v/>
      </c>
      <c r="W617" s="23">
        <f>IF(IFERROR(TRIM(INDEX($A617:$P617,MATCH(Settings!$B$10,$A$1:$P$1,0))&amp;""),"")&lt;&gt;"",IFERROR(TRIM(INDEX($A617:$P617,MATCH(Settings!$B$10,$A$1:$P$1,0))&amp;""),""),IFERROR(TRIM(INDEX($A617:$P617,MATCH(Settings!$B$11,$A$1:$P$1,0))&amp;""),""))</f>
        <v/>
      </c>
      <c r="X617" s="23">
        <f>IFERROR(TRIM(INDEX($A617:$P617,MATCH(Settings!$B$11,$A$1:$P$1,0))&amp;""),"")</f>
        <v/>
      </c>
      <c r="Y617" s="23">
        <f>IFERROR(TRIM(INDEX($A617:$P617,MATCH(Settings!$B$12,$A$1:$P$1,0))&amp;""),"")</f>
        <v/>
      </c>
      <c r="Z617" s="23">
        <f>IFERROR(TRIM(INDEX($A617:$P617,MATCH(Settings!$B$15,$A$1:$P$1,0))&amp;""),"")</f>
        <v/>
      </c>
      <c r="AA617" s="24">
        <f>IFERROR(IF(TRIM(INDEX($A617:$P617,MATCH(Settings!$B$13,$A$1:$P$1,0))&amp;"")="","",VALUE(TRIM(INDEX($A617:$P617,MATCH(Settings!$B$13,$A$1:$P$1,0))&amp;""))),"")</f>
        <v/>
      </c>
      <c r="AB617" s="24">
        <f>IF(NOT(ISNUMBER($AA617)),"",IF(TRIM($R617&amp;"")="Yes",$AA617,0))</f>
        <v/>
      </c>
      <c r="AC617" s="25">
        <f>IF(OR(NOT(ISNUMBER($AB617)),NOT(ISNUMBER(Settings!$D$2))),"",$AB617*Settings!$D$2)</f>
        <v/>
      </c>
      <c r="AD617" s="23">
        <f>IF(AND($AE617="",IFERROR(TRIM(INDEX($A617:$P617,MATCH(Settings!$B$13,$A$1:$P$1,0))&amp;""),"")=""),"",IF((IF($AE617="","; no name or email","")&amp;IF(IFERROR(TRIM(INDEX($A617:$P617,MATCH(Settings!$B$13,$A$1:$P$1,0))&amp;""),"")="","; no hours",IF(NOT(ISNUMBER($AA617)),"; hours not a number",IF($AA617&lt;=0,"; hours zero or less",IF(AND(ISNUMBER(Settings!$D$3),$AA617&gt;Settings!$D$3),"; over "&amp;Settings!$D$3&amp;" hours",""))))&amp;IF(NOT(ISNUMBER($U617)),"; no date",IF($U617&gt;TODAY(),"; date in the future",""))&amp;IF(AND($AE617&lt;&gt;"",ISNUMBER($U617)),IF(COUNTIFS($AE$2:$AE$1001,$AE617,$U$2:$U$1001,$U617,$Y$2:$Y$1001,$Y617)&gt;1,"; possible duplicate",""),""))="","OK",MID(IF($AE617="","; no name or email","")&amp;IF(IFERROR(TRIM(INDEX($A617:$P617,MATCH(Settings!$B$13,$A$1:$P$1,0))&amp;""),"")="","; no hours",IF(NOT(ISNUMBER($AA617)),"; hours not a number",IF($AA617&lt;=0,"; hours zero or less",IF(AND(ISNUMBER(Settings!$D$3),$AA617&gt;Settings!$D$3),"; over "&amp;Settings!$D$3&amp;" hours",""))))&amp;IF(NOT(ISNUMBER($U617)),"; no date",IF($U617&gt;TODAY(),"; date in the future",""))&amp;IF(AND($AE617&lt;&gt;"",ISNUMBER($U617)),IF(COUNTIFS($AE$2:$AE$1001,$AE617,$U$2:$U$1001,$U617,$Y$2:$Y$1001,$Y617)&gt;1,"; possible duplicate",""),""),3,300)))</f>
        <v/>
      </c>
      <c r="AE617" s="26">
        <f>IF(IFERROR(TRIM(INDEX($A617:$P617,MATCH(Settings!$B$11,$A$1:$P$1,0))&amp;""),"")&lt;&gt;"",LOWER(IFERROR(TRIM(INDEX($A617:$P617,MATCH(Settings!$B$11,$A$1:$P$1,0))&amp;""),"")),LOWER(IFERROR(TRIM(INDEX($A617:$P617,MATCH(Settings!$B$10,$A$1:$P$1,0))&amp;""),"")))</f>
        <v/>
      </c>
      <c r="AF617" s="26">
        <f>IF($AE617="","",IF(COUNTIF($AE$2:$AE617,$AE617)=1,MAX($AF$1:$AF616)+1,""))</f>
        <v/>
      </c>
      <c r="AG617" s="26">
        <f>IF(OR($AE617="",NOT(ISNUMBER($V617))),"",IF(COUNTIFS($AE$2:$AE617,$AE617,$V$2:$V617,$V617)=1,1,0))</f>
        <v/>
      </c>
      <c r="AH617" s="26">
        <f>IF(ISNUMBER($U617),$U617,0)</f>
        <v/>
      </c>
    </row>
    <row r="618">
      <c r="R618" s="27" t="n"/>
      <c r="S618" s="27" t="n"/>
      <c r="U618" s="21">
        <f>IF(ISNUMBER(IFERROR(IF(TRIM(INDEX($A618:$P618,MATCH(Settings!$B$9,$A$1:$P$1,0))&amp;"")="","",IF(ISNUMBER(INDEX($A618:$P618,MATCH(Settings!$B$9,$A$1:$P$1,0))),INT(INDEX($A618:$P618,MATCH(Settings!$B$9,$A$1:$P$1,0))),DATE(VALUE(LEFT(INDEX($A618:$P618,MATCH(Settings!$B$9,$A$1:$P$1,0)),4)),VALUE(MID(INDEX($A618:$P618,MATCH(Settings!$B$9,$A$1:$P$1,0)),6,2)),VALUE(MID(INDEX($A618:$P618,MATCH(Settings!$B$9,$A$1:$P$1,0)),9,2))))),"")),IFERROR(IF(TRIM(INDEX($A618:$P618,MATCH(Settings!$B$9,$A$1:$P$1,0))&amp;"")="","",IF(ISNUMBER(INDEX($A618:$P618,MATCH(Settings!$B$9,$A$1:$P$1,0))),INT(INDEX($A618:$P618,MATCH(Settings!$B$9,$A$1:$P$1,0))),DATE(VALUE(LEFT(INDEX($A618:$P618,MATCH(Settings!$B$9,$A$1:$P$1,0)),4)),VALUE(MID(INDEX($A618:$P618,MATCH(Settings!$B$9,$A$1:$P$1,0)),6,2)),VALUE(MID(INDEX($A618:$P618,MATCH(Settings!$B$9,$A$1:$P$1,0)),9,2))))),""),IFERROR(INT(IFERROR(IF(ISNUMBER(INDEX($A618:$P618,MATCH(Settings!$B$8,$A$1:$P$1,0))),INDEX($A618:$P618,MATCH(Settings!$B$8,$A$1:$P$1,0)),DATE(VALUE(LEFT(IFERROR(TRIM(INDEX($A618:$P618,MATCH(Settings!$B$8,$A$1:$P$1,0))&amp;""),""),4)),VALUE(MID(IFERROR(TRIM(INDEX($A618:$P618,MATCH(Settings!$B$8,$A$1:$P$1,0))&amp;""),""),6,2)),VALUE(MID(IFERROR(TRIM(INDEX($A618:$P618,MATCH(Settings!$B$8,$A$1:$P$1,0))&amp;""),""),9,2)))+TIME(VALUE(MID(IFERROR(TRIM(INDEX($A618:$P618,MATCH(Settings!$B$8,$A$1:$P$1,0))&amp;""),""),12,2)),VALUE(MID(IFERROR(TRIM(INDEX($A618:$P618,MATCH(Settings!$B$8,$A$1:$P$1,0))&amp;""),""),15,2)),VALUE(MID(IFERROR(TRIM(INDEX($A618:$P618,MATCH(Settings!$B$8,$A$1:$P$1,0))&amp;""),""),18,2)))),"")),""))</f>
        <v/>
      </c>
      <c r="V618" s="22">
        <f>IF(ISNUMBER($U618),DATE(YEAR($U618),MONTH($U618),1),"")</f>
        <v/>
      </c>
      <c r="W618" s="23">
        <f>IF(IFERROR(TRIM(INDEX($A618:$P618,MATCH(Settings!$B$10,$A$1:$P$1,0))&amp;""),"")&lt;&gt;"",IFERROR(TRIM(INDEX($A618:$P618,MATCH(Settings!$B$10,$A$1:$P$1,0))&amp;""),""),IFERROR(TRIM(INDEX($A618:$P618,MATCH(Settings!$B$11,$A$1:$P$1,0))&amp;""),""))</f>
        <v/>
      </c>
      <c r="X618" s="23">
        <f>IFERROR(TRIM(INDEX($A618:$P618,MATCH(Settings!$B$11,$A$1:$P$1,0))&amp;""),"")</f>
        <v/>
      </c>
      <c r="Y618" s="23">
        <f>IFERROR(TRIM(INDEX($A618:$P618,MATCH(Settings!$B$12,$A$1:$P$1,0))&amp;""),"")</f>
        <v/>
      </c>
      <c r="Z618" s="23">
        <f>IFERROR(TRIM(INDEX($A618:$P618,MATCH(Settings!$B$15,$A$1:$P$1,0))&amp;""),"")</f>
        <v/>
      </c>
      <c r="AA618" s="24">
        <f>IFERROR(IF(TRIM(INDEX($A618:$P618,MATCH(Settings!$B$13,$A$1:$P$1,0))&amp;"")="","",VALUE(TRIM(INDEX($A618:$P618,MATCH(Settings!$B$13,$A$1:$P$1,0))&amp;""))),"")</f>
        <v/>
      </c>
      <c r="AB618" s="24">
        <f>IF(NOT(ISNUMBER($AA618)),"",IF(TRIM($R618&amp;"")="Yes",$AA618,0))</f>
        <v/>
      </c>
      <c r="AC618" s="25">
        <f>IF(OR(NOT(ISNUMBER($AB618)),NOT(ISNUMBER(Settings!$D$2))),"",$AB618*Settings!$D$2)</f>
        <v/>
      </c>
      <c r="AD618" s="23">
        <f>IF(AND($AE618="",IFERROR(TRIM(INDEX($A618:$P618,MATCH(Settings!$B$13,$A$1:$P$1,0))&amp;""),"")=""),"",IF((IF($AE618="","; no name or email","")&amp;IF(IFERROR(TRIM(INDEX($A618:$P618,MATCH(Settings!$B$13,$A$1:$P$1,0))&amp;""),"")="","; no hours",IF(NOT(ISNUMBER($AA618)),"; hours not a number",IF($AA618&lt;=0,"; hours zero or less",IF(AND(ISNUMBER(Settings!$D$3),$AA618&gt;Settings!$D$3),"; over "&amp;Settings!$D$3&amp;" hours",""))))&amp;IF(NOT(ISNUMBER($U618)),"; no date",IF($U618&gt;TODAY(),"; date in the future",""))&amp;IF(AND($AE618&lt;&gt;"",ISNUMBER($U618)),IF(COUNTIFS($AE$2:$AE$1001,$AE618,$U$2:$U$1001,$U618,$Y$2:$Y$1001,$Y618)&gt;1,"; possible duplicate",""),""))="","OK",MID(IF($AE618="","; no name or email","")&amp;IF(IFERROR(TRIM(INDEX($A618:$P618,MATCH(Settings!$B$13,$A$1:$P$1,0))&amp;""),"")="","; no hours",IF(NOT(ISNUMBER($AA618)),"; hours not a number",IF($AA618&lt;=0,"; hours zero or less",IF(AND(ISNUMBER(Settings!$D$3),$AA618&gt;Settings!$D$3),"; over "&amp;Settings!$D$3&amp;" hours",""))))&amp;IF(NOT(ISNUMBER($U618)),"; no date",IF($U618&gt;TODAY(),"; date in the future",""))&amp;IF(AND($AE618&lt;&gt;"",ISNUMBER($U618)),IF(COUNTIFS($AE$2:$AE$1001,$AE618,$U$2:$U$1001,$U618,$Y$2:$Y$1001,$Y618)&gt;1,"; possible duplicate",""),""),3,300)))</f>
        <v/>
      </c>
      <c r="AE618" s="26">
        <f>IF(IFERROR(TRIM(INDEX($A618:$P618,MATCH(Settings!$B$11,$A$1:$P$1,0))&amp;""),"")&lt;&gt;"",LOWER(IFERROR(TRIM(INDEX($A618:$P618,MATCH(Settings!$B$11,$A$1:$P$1,0))&amp;""),"")),LOWER(IFERROR(TRIM(INDEX($A618:$P618,MATCH(Settings!$B$10,$A$1:$P$1,0))&amp;""),"")))</f>
        <v/>
      </c>
      <c r="AF618" s="26">
        <f>IF($AE618="","",IF(COUNTIF($AE$2:$AE618,$AE618)=1,MAX($AF$1:$AF617)+1,""))</f>
        <v/>
      </c>
      <c r="AG618" s="26">
        <f>IF(OR($AE618="",NOT(ISNUMBER($V618))),"",IF(COUNTIFS($AE$2:$AE618,$AE618,$V$2:$V618,$V618)=1,1,0))</f>
        <v/>
      </c>
      <c r="AH618" s="26">
        <f>IF(ISNUMBER($U618),$U618,0)</f>
        <v/>
      </c>
    </row>
    <row r="619">
      <c r="R619" s="27" t="n"/>
      <c r="S619" s="27" t="n"/>
      <c r="U619" s="21">
        <f>IF(ISNUMBER(IFERROR(IF(TRIM(INDEX($A619:$P619,MATCH(Settings!$B$9,$A$1:$P$1,0))&amp;"")="","",IF(ISNUMBER(INDEX($A619:$P619,MATCH(Settings!$B$9,$A$1:$P$1,0))),INT(INDEX($A619:$P619,MATCH(Settings!$B$9,$A$1:$P$1,0))),DATE(VALUE(LEFT(INDEX($A619:$P619,MATCH(Settings!$B$9,$A$1:$P$1,0)),4)),VALUE(MID(INDEX($A619:$P619,MATCH(Settings!$B$9,$A$1:$P$1,0)),6,2)),VALUE(MID(INDEX($A619:$P619,MATCH(Settings!$B$9,$A$1:$P$1,0)),9,2))))),"")),IFERROR(IF(TRIM(INDEX($A619:$P619,MATCH(Settings!$B$9,$A$1:$P$1,0))&amp;"")="","",IF(ISNUMBER(INDEX($A619:$P619,MATCH(Settings!$B$9,$A$1:$P$1,0))),INT(INDEX($A619:$P619,MATCH(Settings!$B$9,$A$1:$P$1,0))),DATE(VALUE(LEFT(INDEX($A619:$P619,MATCH(Settings!$B$9,$A$1:$P$1,0)),4)),VALUE(MID(INDEX($A619:$P619,MATCH(Settings!$B$9,$A$1:$P$1,0)),6,2)),VALUE(MID(INDEX($A619:$P619,MATCH(Settings!$B$9,$A$1:$P$1,0)),9,2))))),""),IFERROR(INT(IFERROR(IF(ISNUMBER(INDEX($A619:$P619,MATCH(Settings!$B$8,$A$1:$P$1,0))),INDEX($A619:$P619,MATCH(Settings!$B$8,$A$1:$P$1,0)),DATE(VALUE(LEFT(IFERROR(TRIM(INDEX($A619:$P619,MATCH(Settings!$B$8,$A$1:$P$1,0))&amp;""),""),4)),VALUE(MID(IFERROR(TRIM(INDEX($A619:$P619,MATCH(Settings!$B$8,$A$1:$P$1,0))&amp;""),""),6,2)),VALUE(MID(IFERROR(TRIM(INDEX($A619:$P619,MATCH(Settings!$B$8,$A$1:$P$1,0))&amp;""),""),9,2)))+TIME(VALUE(MID(IFERROR(TRIM(INDEX($A619:$P619,MATCH(Settings!$B$8,$A$1:$P$1,0))&amp;""),""),12,2)),VALUE(MID(IFERROR(TRIM(INDEX($A619:$P619,MATCH(Settings!$B$8,$A$1:$P$1,0))&amp;""),""),15,2)),VALUE(MID(IFERROR(TRIM(INDEX($A619:$P619,MATCH(Settings!$B$8,$A$1:$P$1,0))&amp;""),""),18,2)))),"")),""))</f>
        <v/>
      </c>
      <c r="V619" s="22">
        <f>IF(ISNUMBER($U619),DATE(YEAR($U619),MONTH($U619),1),"")</f>
        <v/>
      </c>
      <c r="W619" s="23">
        <f>IF(IFERROR(TRIM(INDEX($A619:$P619,MATCH(Settings!$B$10,$A$1:$P$1,0))&amp;""),"")&lt;&gt;"",IFERROR(TRIM(INDEX($A619:$P619,MATCH(Settings!$B$10,$A$1:$P$1,0))&amp;""),""),IFERROR(TRIM(INDEX($A619:$P619,MATCH(Settings!$B$11,$A$1:$P$1,0))&amp;""),""))</f>
        <v/>
      </c>
      <c r="X619" s="23">
        <f>IFERROR(TRIM(INDEX($A619:$P619,MATCH(Settings!$B$11,$A$1:$P$1,0))&amp;""),"")</f>
        <v/>
      </c>
      <c r="Y619" s="23">
        <f>IFERROR(TRIM(INDEX($A619:$P619,MATCH(Settings!$B$12,$A$1:$P$1,0))&amp;""),"")</f>
        <v/>
      </c>
      <c r="Z619" s="23">
        <f>IFERROR(TRIM(INDEX($A619:$P619,MATCH(Settings!$B$15,$A$1:$P$1,0))&amp;""),"")</f>
        <v/>
      </c>
      <c r="AA619" s="24">
        <f>IFERROR(IF(TRIM(INDEX($A619:$P619,MATCH(Settings!$B$13,$A$1:$P$1,0))&amp;"")="","",VALUE(TRIM(INDEX($A619:$P619,MATCH(Settings!$B$13,$A$1:$P$1,0))&amp;""))),"")</f>
        <v/>
      </c>
      <c r="AB619" s="24">
        <f>IF(NOT(ISNUMBER($AA619)),"",IF(TRIM($R619&amp;"")="Yes",$AA619,0))</f>
        <v/>
      </c>
      <c r="AC619" s="25">
        <f>IF(OR(NOT(ISNUMBER($AB619)),NOT(ISNUMBER(Settings!$D$2))),"",$AB619*Settings!$D$2)</f>
        <v/>
      </c>
      <c r="AD619" s="23">
        <f>IF(AND($AE619="",IFERROR(TRIM(INDEX($A619:$P619,MATCH(Settings!$B$13,$A$1:$P$1,0))&amp;""),"")=""),"",IF((IF($AE619="","; no name or email","")&amp;IF(IFERROR(TRIM(INDEX($A619:$P619,MATCH(Settings!$B$13,$A$1:$P$1,0))&amp;""),"")="","; no hours",IF(NOT(ISNUMBER($AA619)),"; hours not a number",IF($AA619&lt;=0,"; hours zero or less",IF(AND(ISNUMBER(Settings!$D$3),$AA619&gt;Settings!$D$3),"; over "&amp;Settings!$D$3&amp;" hours",""))))&amp;IF(NOT(ISNUMBER($U619)),"; no date",IF($U619&gt;TODAY(),"; date in the future",""))&amp;IF(AND($AE619&lt;&gt;"",ISNUMBER($U619)),IF(COUNTIFS($AE$2:$AE$1001,$AE619,$U$2:$U$1001,$U619,$Y$2:$Y$1001,$Y619)&gt;1,"; possible duplicate",""),""))="","OK",MID(IF($AE619="","; no name or email","")&amp;IF(IFERROR(TRIM(INDEX($A619:$P619,MATCH(Settings!$B$13,$A$1:$P$1,0))&amp;""),"")="","; no hours",IF(NOT(ISNUMBER($AA619)),"; hours not a number",IF($AA619&lt;=0,"; hours zero or less",IF(AND(ISNUMBER(Settings!$D$3),$AA619&gt;Settings!$D$3),"; over "&amp;Settings!$D$3&amp;" hours",""))))&amp;IF(NOT(ISNUMBER($U619)),"; no date",IF($U619&gt;TODAY(),"; date in the future",""))&amp;IF(AND($AE619&lt;&gt;"",ISNUMBER($U619)),IF(COUNTIFS($AE$2:$AE$1001,$AE619,$U$2:$U$1001,$U619,$Y$2:$Y$1001,$Y619)&gt;1,"; possible duplicate",""),""),3,300)))</f>
        <v/>
      </c>
      <c r="AE619" s="26">
        <f>IF(IFERROR(TRIM(INDEX($A619:$P619,MATCH(Settings!$B$11,$A$1:$P$1,0))&amp;""),"")&lt;&gt;"",LOWER(IFERROR(TRIM(INDEX($A619:$P619,MATCH(Settings!$B$11,$A$1:$P$1,0))&amp;""),"")),LOWER(IFERROR(TRIM(INDEX($A619:$P619,MATCH(Settings!$B$10,$A$1:$P$1,0))&amp;""),"")))</f>
        <v/>
      </c>
      <c r="AF619" s="26">
        <f>IF($AE619="","",IF(COUNTIF($AE$2:$AE619,$AE619)=1,MAX($AF$1:$AF618)+1,""))</f>
        <v/>
      </c>
      <c r="AG619" s="26">
        <f>IF(OR($AE619="",NOT(ISNUMBER($V619))),"",IF(COUNTIFS($AE$2:$AE619,$AE619,$V$2:$V619,$V619)=1,1,0))</f>
        <v/>
      </c>
      <c r="AH619" s="26">
        <f>IF(ISNUMBER($U619),$U619,0)</f>
        <v/>
      </c>
    </row>
    <row r="620">
      <c r="R620" s="27" t="n"/>
      <c r="S620" s="27" t="n"/>
      <c r="U620" s="21">
        <f>IF(ISNUMBER(IFERROR(IF(TRIM(INDEX($A620:$P620,MATCH(Settings!$B$9,$A$1:$P$1,0))&amp;"")="","",IF(ISNUMBER(INDEX($A620:$P620,MATCH(Settings!$B$9,$A$1:$P$1,0))),INT(INDEX($A620:$P620,MATCH(Settings!$B$9,$A$1:$P$1,0))),DATE(VALUE(LEFT(INDEX($A620:$P620,MATCH(Settings!$B$9,$A$1:$P$1,0)),4)),VALUE(MID(INDEX($A620:$P620,MATCH(Settings!$B$9,$A$1:$P$1,0)),6,2)),VALUE(MID(INDEX($A620:$P620,MATCH(Settings!$B$9,$A$1:$P$1,0)),9,2))))),"")),IFERROR(IF(TRIM(INDEX($A620:$P620,MATCH(Settings!$B$9,$A$1:$P$1,0))&amp;"")="","",IF(ISNUMBER(INDEX($A620:$P620,MATCH(Settings!$B$9,$A$1:$P$1,0))),INT(INDEX($A620:$P620,MATCH(Settings!$B$9,$A$1:$P$1,0))),DATE(VALUE(LEFT(INDEX($A620:$P620,MATCH(Settings!$B$9,$A$1:$P$1,0)),4)),VALUE(MID(INDEX($A620:$P620,MATCH(Settings!$B$9,$A$1:$P$1,0)),6,2)),VALUE(MID(INDEX($A620:$P620,MATCH(Settings!$B$9,$A$1:$P$1,0)),9,2))))),""),IFERROR(INT(IFERROR(IF(ISNUMBER(INDEX($A620:$P620,MATCH(Settings!$B$8,$A$1:$P$1,0))),INDEX($A620:$P620,MATCH(Settings!$B$8,$A$1:$P$1,0)),DATE(VALUE(LEFT(IFERROR(TRIM(INDEX($A620:$P620,MATCH(Settings!$B$8,$A$1:$P$1,0))&amp;""),""),4)),VALUE(MID(IFERROR(TRIM(INDEX($A620:$P620,MATCH(Settings!$B$8,$A$1:$P$1,0))&amp;""),""),6,2)),VALUE(MID(IFERROR(TRIM(INDEX($A620:$P620,MATCH(Settings!$B$8,$A$1:$P$1,0))&amp;""),""),9,2)))+TIME(VALUE(MID(IFERROR(TRIM(INDEX($A620:$P620,MATCH(Settings!$B$8,$A$1:$P$1,0))&amp;""),""),12,2)),VALUE(MID(IFERROR(TRIM(INDEX($A620:$P620,MATCH(Settings!$B$8,$A$1:$P$1,0))&amp;""),""),15,2)),VALUE(MID(IFERROR(TRIM(INDEX($A620:$P620,MATCH(Settings!$B$8,$A$1:$P$1,0))&amp;""),""),18,2)))),"")),""))</f>
        <v/>
      </c>
      <c r="V620" s="22">
        <f>IF(ISNUMBER($U620),DATE(YEAR($U620),MONTH($U620),1),"")</f>
        <v/>
      </c>
      <c r="W620" s="23">
        <f>IF(IFERROR(TRIM(INDEX($A620:$P620,MATCH(Settings!$B$10,$A$1:$P$1,0))&amp;""),"")&lt;&gt;"",IFERROR(TRIM(INDEX($A620:$P620,MATCH(Settings!$B$10,$A$1:$P$1,0))&amp;""),""),IFERROR(TRIM(INDEX($A620:$P620,MATCH(Settings!$B$11,$A$1:$P$1,0))&amp;""),""))</f>
        <v/>
      </c>
      <c r="X620" s="23">
        <f>IFERROR(TRIM(INDEX($A620:$P620,MATCH(Settings!$B$11,$A$1:$P$1,0))&amp;""),"")</f>
        <v/>
      </c>
      <c r="Y620" s="23">
        <f>IFERROR(TRIM(INDEX($A620:$P620,MATCH(Settings!$B$12,$A$1:$P$1,0))&amp;""),"")</f>
        <v/>
      </c>
      <c r="Z620" s="23">
        <f>IFERROR(TRIM(INDEX($A620:$P620,MATCH(Settings!$B$15,$A$1:$P$1,0))&amp;""),"")</f>
        <v/>
      </c>
      <c r="AA620" s="24">
        <f>IFERROR(IF(TRIM(INDEX($A620:$P620,MATCH(Settings!$B$13,$A$1:$P$1,0))&amp;"")="","",VALUE(TRIM(INDEX($A620:$P620,MATCH(Settings!$B$13,$A$1:$P$1,0))&amp;""))),"")</f>
        <v/>
      </c>
      <c r="AB620" s="24">
        <f>IF(NOT(ISNUMBER($AA620)),"",IF(TRIM($R620&amp;"")="Yes",$AA620,0))</f>
        <v/>
      </c>
      <c r="AC620" s="25">
        <f>IF(OR(NOT(ISNUMBER($AB620)),NOT(ISNUMBER(Settings!$D$2))),"",$AB620*Settings!$D$2)</f>
        <v/>
      </c>
      <c r="AD620" s="23">
        <f>IF(AND($AE620="",IFERROR(TRIM(INDEX($A620:$P620,MATCH(Settings!$B$13,$A$1:$P$1,0))&amp;""),"")=""),"",IF((IF($AE620="","; no name or email","")&amp;IF(IFERROR(TRIM(INDEX($A620:$P620,MATCH(Settings!$B$13,$A$1:$P$1,0))&amp;""),"")="","; no hours",IF(NOT(ISNUMBER($AA620)),"; hours not a number",IF($AA620&lt;=0,"; hours zero or less",IF(AND(ISNUMBER(Settings!$D$3),$AA620&gt;Settings!$D$3),"; over "&amp;Settings!$D$3&amp;" hours",""))))&amp;IF(NOT(ISNUMBER($U620)),"; no date",IF($U620&gt;TODAY(),"; date in the future",""))&amp;IF(AND($AE620&lt;&gt;"",ISNUMBER($U620)),IF(COUNTIFS($AE$2:$AE$1001,$AE620,$U$2:$U$1001,$U620,$Y$2:$Y$1001,$Y620)&gt;1,"; possible duplicate",""),""))="","OK",MID(IF($AE620="","; no name or email","")&amp;IF(IFERROR(TRIM(INDEX($A620:$P620,MATCH(Settings!$B$13,$A$1:$P$1,0))&amp;""),"")="","; no hours",IF(NOT(ISNUMBER($AA620)),"; hours not a number",IF($AA620&lt;=0,"; hours zero or less",IF(AND(ISNUMBER(Settings!$D$3),$AA620&gt;Settings!$D$3),"; over "&amp;Settings!$D$3&amp;" hours",""))))&amp;IF(NOT(ISNUMBER($U620)),"; no date",IF($U620&gt;TODAY(),"; date in the future",""))&amp;IF(AND($AE620&lt;&gt;"",ISNUMBER($U620)),IF(COUNTIFS($AE$2:$AE$1001,$AE620,$U$2:$U$1001,$U620,$Y$2:$Y$1001,$Y620)&gt;1,"; possible duplicate",""),""),3,300)))</f>
        <v/>
      </c>
      <c r="AE620" s="26">
        <f>IF(IFERROR(TRIM(INDEX($A620:$P620,MATCH(Settings!$B$11,$A$1:$P$1,0))&amp;""),"")&lt;&gt;"",LOWER(IFERROR(TRIM(INDEX($A620:$P620,MATCH(Settings!$B$11,$A$1:$P$1,0))&amp;""),"")),LOWER(IFERROR(TRIM(INDEX($A620:$P620,MATCH(Settings!$B$10,$A$1:$P$1,0))&amp;""),"")))</f>
        <v/>
      </c>
      <c r="AF620" s="26">
        <f>IF($AE620="","",IF(COUNTIF($AE$2:$AE620,$AE620)=1,MAX($AF$1:$AF619)+1,""))</f>
        <v/>
      </c>
      <c r="AG620" s="26">
        <f>IF(OR($AE620="",NOT(ISNUMBER($V620))),"",IF(COUNTIFS($AE$2:$AE620,$AE620,$V$2:$V620,$V620)=1,1,0))</f>
        <v/>
      </c>
      <c r="AH620" s="26">
        <f>IF(ISNUMBER($U620),$U620,0)</f>
        <v/>
      </c>
    </row>
    <row r="621">
      <c r="R621" s="27" t="n"/>
      <c r="S621" s="27" t="n"/>
      <c r="U621" s="21">
        <f>IF(ISNUMBER(IFERROR(IF(TRIM(INDEX($A621:$P621,MATCH(Settings!$B$9,$A$1:$P$1,0))&amp;"")="","",IF(ISNUMBER(INDEX($A621:$P621,MATCH(Settings!$B$9,$A$1:$P$1,0))),INT(INDEX($A621:$P621,MATCH(Settings!$B$9,$A$1:$P$1,0))),DATE(VALUE(LEFT(INDEX($A621:$P621,MATCH(Settings!$B$9,$A$1:$P$1,0)),4)),VALUE(MID(INDEX($A621:$P621,MATCH(Settings!$B$9,$A$1:$P$1,0)),6,2)),VALUE(MID(INDEX($A621:$P621,MATCH(Settings!$B$9,$A$1:$P$1,0)),9,2))))),"")),IFERROR(IF(TRIM(INDEX($A621:$P621,MATCH(Settings!$B$9,$A$1:$P$1,0))&amp;"")="","",IF(ISNUMBER(INDEX($A621:$P621,MATCH(Settings!$B$9,$A$1:$P$1,0))),INT(INDEX($A621:$P621,MATCH(Settings!$B$9,$A$1:$P$1,0))),DATE(VALUE(LEFT(INDEX($A621:$P621,MATCH(Settings!$B$9,$A$1:$P$1,0)),4)),VALUE(MID(INDEX($A621:$P621,MATCH(Settings!$B$9,$A$1:$P$1,0)),6,2)),VALUE(MID(INDEX($A621:$P621,MATCH(Settings!$B$9,$A$1:$P$1,0)),9,2))))),""),IFERROR(INT(IFERROR(IF(ISNUMBER(INDEX($A621:$P621,MATCH(Settings!$B$8,$A$1:$P$1,0))),INDEX($A621:$P621,MATCH(Settings!$B$8,$A$1:$P$1,0)),DATE(VALUE(LEFT(IFERROR(TRIM(INDEX($A621:$P621,MATCH(Settings!$B$8,$A$1:$P$1,0))&amp;""),""),4)),VALUE(MID(IFERROR(TRIM(INDEX($A621:$P621,MATCH(Settings!$B$8,$A$1:$P$1,0))&amp;""),""),6,2)),VALUE(MID(IFERROR(TRIM(INDEX($A621:$P621,MATCH(Settings!$B$8,$A$1:$P$1,0))&amp;""),""),9,2)))+TIME(VALUE(MID(IFERROR(TRIM(INDEX($A621:$P621,MATCH(Settings!$B$8,$A$1:$P$1,0))&amp;""),""),12,2)),VALUE(MID(IFERROR(TRIM(INDEX($A621:$P621,MATCH(Settings!$B$8,$A$1:$P$1,0))&amp;""),""),15,2)),VALUE(MID(IFERROR(TRIM(INDEX($A621:$P621,MATCH(Settings!$B$8,$A$1:$P$1,0))&amp;""),""),18,2)))),"")),""))</f>
        <v/>
      </c>
      <c r="V621" s="22">
        <f>IF(ISNUMBER($U621),DATE(YEAR($U621),MONTH($U621),1),"")</f>
        <v/>
      </c>
      <c r="W621" s="23">
        <f>IF(IFERROR(TRIM(INDEX($A621:$P621,MATCH(Settings!$B$10,$A$1:$P$1,0))&amp;""),"")&lt;&gt;"",IFERROR(TRIM(INDEX($A621:$P621,MATCH(Settings!$B$10,$A$1:$P$1,0))&amp;""),""),IFERROR(TRIM(INDEX($A621:$P621,MATCH(Settings!$B$11,$A$1:$P$1,0))&amp;""),""))</f>
        <v/>
      </c>
      <c r="X621" s="23">
        <f>IFERROR(TRIM(INDEX($A621:$P621,MATCH(Settings!$B$11,$A$1:$P$1,0))&amp;""),"")</f>
        <v/>
      </c>
      <c r="Y621" s="23">
        <f>IFERROR(TRIM(INDEX($A621:$P621,MATCH(Settings!$B$12,$A$1:$P$1,0))&amp;""),"")</f>
        <v/>
      </c>
      <c r="Z621" s="23">
        <f>IFERROR(TRIM(INDEX($A621:$P621,MATCH(Settings!$B$15,$A$1:$P$1,0))&amp;""),"")</f>
        <v/>
      </c>
      <c r="AA621" s="24">
        <f>IFERROR(IF(TRIM(INDEX($A621:$P621,MATCH(Settings!$B$13,$A$1:$P$1,0))&amp;"")="","",VALUE(TRIM(INDEX($A621:$P621,MATCH(Settings!$B$13,$A$1:$P$1,0))&amp;""))),"")</f>
        <v/>
      </c>
      <c r="AB621" s="24">
        <f>IF(NOT(ISNUMBER($AA621)),"",IF(TRIM($R621&amp;"")="Yes",$AA621,0))</f>
        <v/>
      </c>
      <c r="AC621" s="25">
        <f>IF(OR(NOT(ISNUMBER($AB621)),NOT(ISNUMBER(Settings!$D$2))),"",$AB621*Settings!$D$2)</f>
        <v/>
      </c>
      <c r="AD621" s="23">
        <f>IF(AND($AE621="",IFERROR(TRIM(INDEX($A621:$P621,MATCH(Settings!$B$13,$A$1:$P$1,0))&amp;""),"")=""),"",IF((IF($AE621="","; no name or email","")&amp;IF(IFERROR(TRIM(INDEX($A621:$P621,MATCH(Settings!$B$13,$A$1:$P$1,0))&amp;""),"")="","; no hours",IF(NOT(ISNUMBER($AA621)),"; hours not a number",IF($AA621&lt;=0,"; hours zero or less",IF(AND(ISNUMBER(Settings!$D$3),$AA621&gt;Settings!$D$3),"; over "&amp;Settings!$D$3&amp;" hours",""))))&amp;IF(NOT(ISNUMBER($U621)),"; no date",IF($U621&gt;TODAY(),"; date in the future",""))&amp;IF(AND($AE621&lt;&gt;"",ISNUMBER($U621)),IF(COUNTIFS($AE$2:$AE$1001,$AE621,$U$2:$U$1001,$U621,$Y$2:$Y$1001,$Y621)&gt;1,"; possible duplicate",""),""))="","OK",MID(IF($AE621="","; no name or email","")&amp;IF(IFERROR(TRIM(INDEX($A621:$P621,MATCH(Settings!$B$13,$A$1:$P$1,0))&amp;""),"")="","; no hours",IF(NOT(ISNUMBER($AA621)),"; hours not a number",IF($AA621&lt;=0,"; hours zero or less",IF(AND(ISNUMBER(Settings!$D$3),$AA621&gt;Settings!$D$3),"; over "&amp;Settings!$D$3&amp;" hours",""))))&amp;IF(NOT(ISNUMBER($U621)),"; no date",IF($U621&gt;TODAY(),"; date in the future",""))&amp;IF(AND($AE621&lt;&gt;"",ISNUMBER($U621)),IF(COUNTIFS($AE$2:$AE$1001,$AE621,$U$2:$U$1001,$U621,$Y$2:$Y$1001,$Y621)&gt;1,"; possible duplicate",""),""),3,300)))</f>
        <v/>
      </c>
      <c r="AE621" s="26">
        <f>IF(IFERROR(TRIM(INDEX($A621:$P621,MATCH(Settings!$B$11,$A$1:$P$1,0))&amp;""),"")&lt;&gt;"",LOWER(IFERROR(TRIM(INDEX($A621:$P621,MATCH(Settings!$B$11,$A$1:$P$1,0))&amp;""),"")),LOWER(IFERROR(TRIM(INDEX($A621:$P621,MATCH(Settings!$B$10,$A$1:$P$1,0))&amp;""),"")))</f>
        <v/>
      </c>
      <c r="AF621" s="26">
        <f>IF($AE621="","",IF(COUNTIF($AE$2:$AE621,$AE621)=1,MAX($AF$1:$AF620)+1,""))</f>
        <v/>
      </c>
      <c r="AG621" s="26">
        <f>IF(OR($AE621="",NOT(ISNUMBER($V621))),"",IF(COUNTIFS($AE$2:$AE621,$AE621,$V$2:$V621,$V621)=1,1,0))</f>
        <v/>
      </c>
      <c r="AH621" s="26">
        <f>IF(ISNUMBER($U621),$U621,0)</f>
        <v/>
      </c>
    </row>
    <row r="622">
      <c r="R622" s="27" t="n"/>
      <c r="S622" s="27" t="n"/>
      <c r="U622" s="21">
        <f>IF(ISNUMBER(IFERROR(IF(TRIM(INDEX($A622:$P622,MATCH(Settings!$B$9,$A$1:$P$1,0))&amp;"")="","",IF(ISNUMBER(INDEX($A622:$P622,MATCH(Settings!$B$9,$A$1:$P$1,0))),INT(INDEX($A622:$P622,MATCH(Settings!$B$9,$A$1:$P$1,0))),DATE(VALUE(LEFT(INDEX($A622:$P622,MATCH(Settings!$B$9,$A$1:$P$1,0)),4)),VALUE(MID(INDEX($A622:$P622,MATCH(Settings!$B$9,$A$1:$P$1,0)),6,2)),VALUE(MID(INDEX($A622:$P622,MATCH(Settings!$B$9,$A$1:$P$1,0)),9,2))))),"")),IFERROR(IF(TRIM(INDEX($A622:$P622,MATCH(Settings!$B$9,$A$1:$P$1,0))&amp;"")="","",IF(ISNUMBER(INDEX($A622:$P622,MATCH(Settings!$B$9,$A$1:$P$1,0))),INT(INDEX($A622:$P622,MATCH(Settings!$B$9,$A$1:$P$1,0))),DATE(VALUE(LEFT(INDEX($A622:$P622,MATCH(Settings!$B$9,$A$1:$P$1,0)),4)),VALUE(MID(INDEX($A622:$P622,MATCH(Settings!$B$9,$A$1:$P$1,0)),6,2)),VALUE(MID(INDEX($A622:$P622,MATCH(Settings!$B$9,$A$1:$P$1,0)),9,2))))),""),IFERROR(INT(IFERROR(IF(ISNUMBER(INDEX($A622:$P622,MATCH(Settings!$B$8,$A$1:$P$1,0))),INDEX($A622:$P622,MATCH(Settings!$B$8,$A$1:$P$1,0)),DATE(VALUE(LEFT(IFERROR(TRIM(INDEX($A622:$P622,MATCH(Settings!$B$8,$A$1:$P$1,0))&amp;""),""),4)),VALUE(MID(IFERROR(TRIM(INDEX($A622:$P622,MATCH(Settings!$B$8,$A$1:$P$1,0))&amp;""),""),6,2)),VALUE(MID(IFERROR(TRIM(INDEX($A622:$P622,MATCH(Settings!$B$8,$A$1:$P$1,0))&amp;""),""),9,2)))+TIME(VALUE(MID(IFERROR(TRIM(INDEX($A622:$P622,MATCH(Settings!$B$8,$A$1:$P$1,0))&amp;""),""),12,2)),VALUE(MID(IFERROR(TRIM(INDEX($A622:$P622,MATCH(Settings!$B$8,$A$1:$P$1,0))&amp;""),""),15,2)),VALUE(MID(IFERROR(TRIM(INDEX($A622:$P622,MATCH(Settings!$B$8,$A$1:$P$1,0))&amp;""),""),18,2)))),"")),""))</f>
        <v/>
      </c>
      <c r="V622" s="22">
        <f>IF(ISNUMBER($U622),DATE(YEAR($U622),MONTH($U622),1),"")</f>
        <v/>
      </c>
      <c r="W622" s="23">
        <f>IF(IFERROR(TRIM(INDEX($A622:$P622,MATCH(Settings!$B$10,$A$1:$P$1,0))&amp;""),"")&lt;&gt;"",IFERROR(TRIM(INDEX($A622:$P622,MATCH(Settings!$B$10,$A$1:$P$1,0))&amp;""),""),IFERROR(TRIM(INDEX($A622:$P622,MATCH(Settings!$B$11,$A$1:$P$1,0))&amp;""),""))</f>
        <v/>
      </c>
      <c r="X622" s="23">
        <f>IFERROR(TRIM(INDEX($A622:$P622,MATCH(Settings!$B$11,$A$1:$P$1,0))&amp;""),"")</f>
        <v/>
      </c>
      <c r="Y622" s="23">
        <f>IFERROR(TRIM(INDEX($A622:$P622,MATCH(Settings!$B$12,$A$1:$P$1,0))&amp;""),"")</f>
        <v/>
      </c>
      <c r="Z622" s="23">
        <f>IFERROR(TRIM(INDEX($A622:$P622,MATCH(Settings!$B$15,$A$1:$P$1,0))&amp;""),"")</f>
        <v/>
      </c>
      <c r="AA622" s="24">
        <f>IFERROR(IF(TRIM(INDEX($A622:$P622,MATCH(Settings!$B$13,$A$1:$P$1,0))&amp;"")="","",VALUE(TRIM(INDEX($A622:$P622,MATCH(Settings!$B$13,$A$1:$P$1,0))&amp;""))),"")</f>
        <v/>
      </c>
      <c r="AB622" s="24">
        <f>IF(NOT(ISNUMBER($AA622)),"",IF(TRIM($R622&amp;"")="Yes",$AA622,0))</f>
        <v/>
      </c>
      <c r="AC622" s="25">
        <f>IF(OR(NOT(ISNUMBER($AB622)),NOT(ISNUMBER(Settings!$D$2))),"",$AB622*Settings!$D$2)</f>
        <v/>
      </c>
      <c r="AD622" s="23">
        <f>IF(AND($AE622="",IFERROR(TRIM(INDEX($A622:$P622,MATCH(Settings!$B$13,$A$1:$P$1,0))&amp;""),"")=""),"",IF((IF($AE622="","; no name or email","")&amp;IF(IFERROR(TRIM(INDEX($A622:$P622,MATCH(Settings!$B$13,$A$1:$P$1,0))&amp;""),"")="","; no hours",IF(NOT(ISNUMBER($AA622)),"; hours not a number",IF($AA622&lt;=0,"; hours zero or less",IF(AND(ISNUMBER(Settings!$D$3),$AA622&gt;Settings!$D$3),"; over "&amp;Settings!$D$3&amp;" hours",""))))&amp;IF(NOT(ISNUMBER($U622)),"; no date",IF($U622&gt;TODAY(),"; date in the future",""))&amp;IF(AND($AE622&lt;&gt;"",ISNUMBER($U622)),IF(COUNTIFS($AE$2:$AE$1001,$AE622,$U$2:$U$1001,$U622,$Y$2:$Y$1001,$Y622)&gt;1,"; possible duplicate",""),""))="","OK",MID(IF($AE622="","; no name or email","")&amp;IF(IFERROR(TRIM(INDEX($A622:$P622,MATCH(Settings!$B$13,$A$1:$P$1,0))&amp;""),"")="","; no hours",IF(NOT(ISNUMBER($AA622)),"; hours not a number",IF($AA622&lt;=0,"; hours zero or less",IF(AND(ISNUMBER(Settings!$D$3),$AA622&gt;Settings!$D$3),"; over "&amp;Settings!$D$3&amp;" hours",""))))&amp;IF(NOT(ISNUMBER($U622)),"; no date",IF($U622&gt;TODAY(),"; date in the future",""))&amp;IF(AND($AE622&lt;&gt;"",ISNUMBER($U622)),IF(COUNTIFS($AE$2:$AE$1001,$AE622,$U$2:$U$1001,$U622,$Y$2:$Y$1001,$Y622)&gt;1,"; possible duplicate",""),""),3,300)))</f>
        <v/>
      </c>
      <c r="AE622" s="26">
        <f>IF(IFERROR(TRIM(INDEX($A622:$P622,MATCH(Settings!$B$11,$A$1:$P$1,0))&amp;""),"")&lt;&gt;"",LOWER(IFERROR(TRIM(INDEX($A622:$P622,MATCH(Settings!$B$11,$A$1:$P$1,0))&amp;""),"")),LOWER(IFERROR(TRIM(INDEX($A622:$P622,MATCH(Settings!$B$10,$A$1:$P$1,0))&amp;""),"")))</f>
        <v/>
      </c>
      <c r="AF622" s="26">
        <f>IF($AE622="","",IF(COUNTIF($AE$2:$AE622,$AE622)=1,MAX($AF$1:$AF621)+1,""))</f>
        <v/>
      </c>
      <c r="AG622" s="26">
        <f>IF(OR($AE622="",NOT(ISNUMBER($V622))),"",IF(COUNTIFS($AE$2:$AE622,$AE622,$V$2:$V622,$V622)=1,1,0))</f>
        <v/>
      </c>
      <c r="AH622" s="26">
        <f>IF(ISNUMBER($U622),$U622,0)</f>
        <v/>
      </c>
    </row>
    <row r="623">
      <c r="R623" s="27" t="n"/>
      <c r="S623" s="27" t="n"/>
      <c r="U623" s="21">
        <f>IF(ISNUMBER(IFERROR(IF(TRIM(INDEX($A623:$P623,MATCH(Settings!$B$9,$A$1:$P$1,0))&amp;"")="","",IF(ISNUMBER(INDEX($A623:$P623,MATCH(Settings!$B$9,$A$1:$P$1,0))),INT(INDEX($A623:$P623,MATCH(Settings!$B$9,$A$1:$P$1,0))),DATE(VALUE(LEFT(INDEX($A623:$P623,MATCH(Settings!$B$9,$A$1:$P$1,0)),4)),VALUE(MID(INDEX($A623:$P623,MATCH(Settings!$B$9,$A$1:$P$1,0)),6,2)),VALUE(MID(INDEX($A623:$P623,MATCH(Settings!$B$9,$A$1:$P$1,0)),9,2))))),"")),IFERROR(IF(TRIM(INDEX($A623:$P623,MATCH(Settings!$B$9,$A$1:$P$1,0))&amp;"")="","",IF(ISNUMBER(INDEX($A623:$P623,MATCH(Settings!$B$9,$A$1:$P$1,0))),INT(INDEX($A623:$P623,MATCH(Settings!$B$9,$A$1:$P$1,0))),DATE(VALUE(LEFT(INDEX($A623:$P623,MATCH(Settings!$B$9,$A$1:$P$1,0)),4)),VALUE(MID(INDEX($A623:$P623,MATCH(Settings!$B$9,$A$1:$P$1,0)),6,2)),VALUE(MID(INDEX($A623:$P623,MATCH(Settings!$B$9,$A$1:$P$1,0)),9,2))))),""),IFERROR(INT(IFERROR(IF(ISNUMBER(INDEX($A623:$P623,MATCH(Settings!$B$8,$A$1:$P$1,0))),INDEX($A623:$P623,MATCH(Settings!$B$8,$A$1:$P$1,0)),DATE(VALUE(LEFT(IFERROR(TRIM(INDEX($A623:$P623,MATCH(Settings!$B$8,$A$1:$P$1,0))&amp;""),""),4)),VALUE(MID(IFERROR(TRIM(INDEX($A623:$P623,MATCH(Settings!$B$8,$A$1:$P$1,0))&amp;""),""),6,2)),VALUE(MID(IFERROR(TRIM(INDEX($A623:$P623,MATCH(Settings!$B$8,$A$1:$P$1,0))&amp;""),""),9,2)))+TIME(VALUE(MID(IFERROR(TRIM(INDEX($A623:$P623,MATCH(Settings!$B$8,$A$1:$P$1,0))&amp;""),""),12,2)),VALUE(MID(IFERROR(TRIM(INDEX($A623:$P623,MATCH(Settings!$B$8,$A$1:$P$1,0))&amp;""),""),15,2)),VALUE(MID(IFERROR(TRIM(INDEX($A623:$P623,MATCH(Settings!$B$8,$A$1:$P$1,0))&amp;""),""),18,2)))),"")),""))</f>
        <v/>
      </c>
      <c r="V623" s="22">
        <f>IF(ISNUMBER($U623),DATE(YEAR($U623),MONTH($U623),1),"")</f>
        <v/>
      </c>
      <c r="W623" s="23">
        <f>IF(IFERROR(TRIM(INDEX($A623:$P623,MATCH(Settings!$B$10,$A$1:$P$1,0))&amp;""),"")&lt;&gt;"",IFERROR(TRIM(INDEX($A623:$P623,MATCH(Settings!$B$10,$A$1:$P$1,0))&amp;""),""),IFERROR(TRIM(INDEX($A623:$P623,MATCH(Settings!$B$11,$A$1:$P$1,0))&amp;""),""))</f>
        <v/>
      </c>
      <c r="X623" s="23">
        <f>IFERROR(TRIM(INDEX($A623:$P623,MATCH(Settings!$B$11,$A$1:$P$1,0))&amp;""),"")</f>
        <v/>
      </c>
      <c r="Y623" s="23">
        <f>IFERROR(TRIM(INDEX($A623:$P623,MATCH(Settings!$B$12,$A$1:$P$1,0))&amp;""),"")</f>
        <v/>
      </c>
      <c r="Z623" s="23">
        <f>IFERROR(TRIM(INDEX($A623:$P623,MATCH(Settings!$B$15,$A$1:$P$1,0))&amp;""),"")</f>
        <v/>
      </c>
      <c r="AA623" s="24">
        <f>IFERROR(IF(TRIM(INDEX($A623:$P623,MATCH(Settings!$B$13,$A$1:$P$1,0))&amp;"")="","",VALUE(TRIM(INDEX($A623:$P623,MATCH(Settings!$B$13,$A$1:$P$1,0))&amp;""))),"")</f>
        <v/>
      </c>
      <c r="AB623" s="24">
        <f>IF(NOT(ISNUMBER($AA623)),"",IF(TRIM($R623&amp;"")="Yes",$AA623,0))</f>
        <v/>
      </c>
      <c r="AC623" s="25">
        <f>IF(OR(NOT(ISNUMBER($AB623)),NOT(ISNUMBER(Settings!$D$2))),"",$AB623*Settings!$D$2)</f>
        <v/>
      </c>
      <c r="AD623" s="23">
        <f>IF(AND($AE623="",IFERROR(TRIM(INDEX($A623:$P623,MATCH(Settings!$B$13,$A$1:$P$1,0))&amp;""),"")=""),"",IF((IF($AE623="","; no name or email","")&amp;IF(IFERROR(TRIM(INDEX($A623:$P623,MATCH(Settings!$B$13,$A$1:$P$1,0))&amp;""),"")="","; no hours",IF(NOT(ISNUMBER($AA623)),"; hours not a number",IF($AA623&lt;=0,"; hours zero or less",IF(AND(ISNUMBER(Settings!$D$3),$AA623&gt;Settings!$D$3),"; over "&amp;Settings!$D$3&amp;" hours",""))))&amp;IF(NOT(ISNUMBER($U623)),"; no date",IF($U623&gt;TODAY(),"; date in the future",""))&amp;IF(AND($AE623&lt;&gt;"",ISNUMBER($U623)),IF(COUNTIFS($AE$2:$AE$1001,$AE623,$U$2:$U$1001,$U623,$Y$2:$Y$1001,$Y623)&gt;1,"; possible duplicate",""),""))="","OK",MID(IF($AE623="","; no name or email","")&amp;IF(IFERROR(TRIM(INDEX($A623:$P623,MATCH(Settings!$B$13,$A$1:$P$1,0))&amp;""),"")="","; no hours",IF(NOT(ISNUMBER($AA623)),"; hours not a number",IF($AA623&lt;=0,"; hours zero or less",IF(AND(ISNUMBER(Settings!$D$3),$AA623&gt;Settings!$D$3),"; over "&amp;Settings!$D$3&amp;" hours",""))))&amp;IF(NOT(ISNUMBER($U623)),"; no date",IF($U623&gt;TODAY(),"; date in the future",""))&amp;IF(AND($AE623&lt;&gt;"",ISNUMBER($U623)),IF(COUNTIFS($AE$2:$AE$1001,$AE623,$U$2:$U$1001,$U623,$Y$2:$Y$1001,$Y623)&gt;1,"; possible duplicate",""),""),3,300)))</f>
        <v/>
      </c>
      <c r="AE623" s="26">
        <f>IF(IFERROR(TRIM(INDEX($A623:$P623,MATCH(Settings!$B$11,$A$1:$P$1,0))&amp;""),"")&lt;&gt;"",LOWER(IFERROR(TRIM(INDEX($A623:$P623,MATCH(Settings!$B$11,$A$1:$P$1,0))&amp;""),"")),LOWER(IFERROR(TRIM(INDEX($A623:$P623,MATCH(Settings!$B$10,$A$1:$P$1,0))&amp;""),"")))</f>
        <v/>
      </c>
      <c r="AF623" s="26">
        <f>IF($AE623="","",IF(COUNTIF($AE$2:$AE623,$AE623)=1,MAX($AF$1:$AF622)+1,""))</f>
        <v/>
      </c>
      <c r="AG623" s="26">
        <f>IF(OR($AE623="",NOT(ISNUMBER($V623))),"",IF(COUNTIFS($AE$2:$AE623,$AE623,$V$2:$V623,$V623)=1,1,0))</f>
        <v/>
      </c>
      <c r="AH623" s="26">
        <f>IF(ISNUMBER($U623),$U623,0)</f>
        <v/>
      </c>
    </row>
    <row r="624">
      <c r="R624" s="27" t="n"/>
      <c r="S624" s="27" t="n"/>
      <c r="U624" s="21">
        <f>IF(ISNUMBER(IFERROR(IF(TRIM(INDEX($A624:$P624,MATCH(Settings!$B$9,$A$1:$P$1,0))&amp;"")="","",IF(ISNUMBER(INDEX($A624:$P624,MATCH(Settings!$B$9,$A$1:$P$1,0))),INT(INDEX($A624:$P624,MATCH(Settings!$B$9,$A$1:$P$1,0))),DATE(VALUE(LEFT(INDEX($A624:$P624,MATCH(Settings!$B$9,$A$1:$P$1,0)),4)),VALUE(MID(INDEX($A624:$P624,MATCH(Settings!$B$9,$A$1:$P$1,0)),6,2)),VALUE(MID(INDEX($A624:$P624,MATCH(Settings!$B$9,$A$1:$P$1,0)),9,2))))),"")),IFERROR(IF(TRIM(INDEX($A624:$P624,MATCH(Settings!$B$9,$A$1:$P$1,0))&amp;"")="","",IF(ISNUMBER(INDEX($A624:$P624,MATCH(Settings!$B$9,$A$1:$P$1,0))),INT(INDEX($A624:$P624,MATCH(Settings!$B$9,$A$1:$P$1,0))),DATE(VALUE(LEFT(INDEX($A624:$P624,MATCH(Settings!$B$9,$A$1:$P$1,0)),4)),VALUE(MID(INDEX($A624:$P624,MATCH(Settings!$B$9,$A$1:$P$1,0)),6,2)),VALUE(MID(INDEX($A624:$P624,MATCH(Settings!$B$9,$A$1:$P$1,0)),9,2))))),""),IFERROR(INT(IFERROR(IF(ISNUMBER(INDEX($A624:$P624,MATCH(Settings!$B$8,$A$1:$P$1,0))),INDEX($A624:$P624,MATCH(Settings!$B$8,$A$1:$P$1,0)),DATE(VALUE(LEFT(IFERROR(TRIM(INDEX($A624:$P624,MATCH(Settings!$B$8,$A$1:$P$1,0))&amp;""),""),4)),VALUE(MID(IFERROR(TRIM(INDEX($A624:$P624,MATCH(Settings!$B$8,$A$1:$P$1,0))&amp;""),""),6,2)),VALUE(MID(IFERROR(TRIM(INDEX($A624:$P624,MATCH(Settings!$B$8,$A$1:$P$1,0))&amp;""),""),9,2)))+TIME(VALUE(MID(IFERROR(TRIM(INDEX($A624:$P624,MATCH(Settings!$B$8,$A$1:$P$1,0))&amp;""),""),12,2)),VALUE(MID(IFERROR(TRIM(INDEX($A624:$P624,MATCH(Settings!$B$8,$A$1:$P$1,0))&amp;""),""),15,2)),VALUE(MID(IFERROR(TRIM(INDEX($A624:$P624,MATCH(Settings!$B$8,$A$1:$P$1,0))&amp;""),""),18,2)))),"")),""))</f>
        <v/>
      </c>
      <c r="V624" s="22">
        <f>IF(ISNUMBER($U624),DATE(YEAR($U624),MONTH($U624),1),"")</f>
        <v/>
      </c>
      <c r="W624" s="23">
        <f>IF(IFERROR(TRIM(INDEX($A624:$P624,MATCH(Settings!$B$10,$A$1:$P$1,0))&amp;""),"")&lt;&gt;"",IFERROR(TRIM(INDEX($A624:$P624,MATCH(Settings!$B$10,$A$1:$P$1,0))&amp;""),""),IFERROR(TRIM(INDEX($A624:$P624,MATCH(Settings!$B$11,$A$1:$P$1,0))&amp;""),""))</f>
        <v/>
      </c>
      <c r="X624" s="23">
        <f>IFERROR(TRIM(INDEX($A624:$P624,MATCH(Settings!$B$11,$A$1:$P$1,0))&amp;""),"")</f>
        <v/>
      </c>
      <c r="Y624" s="23">
        <f>IFERROR(TRIM(INDEX($A624:$P624,MATCH(Settings!$B$12,$A$1:$P$1,0))&amp;""),"")</f>
        <v/>
      </c>
      <c r="Z624" s="23">
        <f>IFERROR(TRIM(INDEX($A624:$P624,MATCH(Settings!$B$15,$A$1:$P$1,0))&amp;""),"")</f>
        <v/>
      </c>
      <c r="AA624" s="24">
        <f>IFERROR(IF(TRIM(INDEX($A624:$P624,MATCH(Settings!$B$13,$A$1:$P$1,0))&amp;"")="","",VALUE(TRIM(INDEX($A624:$P624,MATCH(Settings!$B$13,$A$1:$P$1,0))&amp;""))),"")</f>
        <v/>
      </c>
      <c r="AB624" s="24">
        <f>IF(NOT(ISNUMBER($AA624)),"",IF(TRIM($R624&amp;"")="Yes",$AA624,0))</f>
        <v/>
      </c>
      <c r="AC624" s="25">
        <f>IF(OR(NOT(ISNUMBER($AB624)),NOT(ISNUMBER(Settings!$D$2))),"",$AB624*Settings!$D$2)</f>
        <v/>
      </c>
      <c r="AD624" s="23">
        <f>IF(AND($AE624="",IFERROR(TRIM(INDEX($A624:$P624,MATCH(Settings!$B$13,$A$1:$P$1,0))&amp;""),"")=""),"",IF((IF($AE624="","; no name or email","")&amp;IF(IFERROR(TRIM(INDEX($A624:$P624,MATCH(Settings!$B$13,$A$1:$P$1,0))&amp;""),"")="","; no hours",IF(NOT(ISNUMBER($AA624)),"; hours not a number",IF($AA624&lt;=0,"; hours zero or less",IF(AND(ISNUMBER(Settings!$D$3),$AA624&gt;Settings!$D$3),"; over "&amp;Settings!$D$3&amp;" hours",""))))&amp;IF(NOT(ISNUMBER($U624)),"; no date",IF($U624&gt;TODAY(),"; date in the future",""))&amp;IF(AND($AE624&lt;&gt;"",ISNUMBER($U624)),IF(COUNTIFS($AE$2:$AE$1001,$AE624,$U$2:$U$1001,$U624,$Y$2:$Y$1001,$Y624)&gt;1,"; possible duplicate",""),""))="","OK",MID(IF($AE624="","; no name or email","")&amp;IF(IFERROR(TRIM(INDEX($A624:$P624,MATCH(Settings!$B$13,$A$1:$P$1,0))&amp;""),"")="","; no hours",IF(NOT(ISNUMBER($AA624)),"; hours not a number",IF($AA624&lt;=0,"; hours zero or less",IF(AND(ISNUMBER(Settings!$D$3),$AA624&gt;Settings!$D$3),"; over "&amp;Settings!$D$3&amp;" hours",""))))&amp;IF(NOT(ISNUMBER($U624)),"; no date",IF($U624&gt;TODAY(),"; date in the future",""))&amp;IF(AND($AE624&lt;&gt;"",ISNUMBER($U624)),IF(COUNTIFS($AE$2:$AE$1001,$AE624,$U$2:$U$1001,$U624,$Y$2:$Y$1001,$Y624)&gt;1,"; possible duplicate",""),""),3,300)))</f>
        <v/>
      </c>
      <c r="AE624" s="26">
        <f>IF(IFERROR(TRIM(INDEX($A624:$P624,MATCH(Settings!$B$11,$A$1:$P$1,0))&amp;""),"")&lt;&gt;"",LOWER(IFERROR(TRIM(INDEX($A624:$P624,MATCH(Settings!$B$11,$A$1:$P$1,0))&amp;""),"")),LOWER(IFERROR(TRIM(INDEX($A624:$P624,MATCH(Settings!$B$10,$A$1:$P$1,0))&amp;""),"")))</f>
        <v/>
      </c>
      <c r="AF624" s="26">
        <f>IF($AE624="","",IF(COUNTIF($AE$2:$AE624,$AE624)=1,MAX($AF$1:$AF623)+1,""))</f>
        <v/>
      </c>
      <c r="AG624" s="26">
        <f>IF(OR($AE624="",NOT(ISNUMBER($V624))),"",IF(COUNTIFS($AE$2:$AE624,$AE624,$V$2:$V624,$V624)=1,1,0))</f>
        <v/>
      </c>
      <c r="AH624" s="26">
        <f>IF(ISNUMBER($U624),$U624,0)</f>
        <v/>
      </c>
    </row>
    <row r="625">
      <c r="R625" s="27" t="n"/>
      <c r="S625" s="27" t="n"/>
      <c r="U625" s="21">
        <f>IF(ISNUMBER(IFERROR(IF(TRIM(INDEX($A625:$P625,MATCH(Settings!$B$9,$A$1:$P$1,0))&amp;"")="","",IF(ISNUMBER(INDEX($A625:$P625,MATCH(Settings!$B$9,$A$1:$P$1,0))),INT(INDEX($A625:$P625,MATCH(Settings!$B$9,$A$1:$P$1,0))),DATE(VALUE(LEFT(INDEX($A625:$P625,MATCH(Settings!$B$9,$A$1:$P$1,0)),4)),VALUE(MID(INDEX($A625:$P625,MATCH(Settings!$B$9,$A$1:$P$1,0)),6,2)),VALUE(MID(INDEX($A625:$P625,MATCH(Settings!$B$9,$A$1:$P$1,0)),9,2))))),"")),IFERROR(IF(TRIM(INDEX($A625:$P625,MATCH(Settings!$B$9,$A$1:$P$1,0))&amp;"")="","",IF(ISNUMBER(INDEX($A625:$P625,MATCH(Settings!$B$9,$A$1:$P$1,0))),INT(INDEX($A625:$P625,MATCH(Settings!$B$9,$A$1:$P$1,0))),DATE(VALUE(LEFT(INDEX($A625:$P625,MATCH(Settings!$B$9,$A$1:$P$1,0)),4)),VALUE(MID(INDEX($A625:$P625,MATCH(Settings!$B$9,$A$1:$P$1,0)),6,2)),VALUE(MID(INDEX($A625:$P625,MATCH(Settings!$B$9,$A$1:$P$1,0)),9,2))))),""),IFERROR(INT(IFERROR(IF(ISNUMBER(INDEX($A625:$P625,MATCH(Settings!$B$8,$A$1:$P$1,0))),INDEX($A625:$P625,MATCH(Settings!$B$8,$A$1:$P$1,0)),DATE(VALUE(LEFT(IFERROR(TRIM(INDEX($A625:$P625,MATCH(Settings!$B$8,$A$1:$P$1,0))&amp;""),""),4)),VALUE(MID(IFERROR(TRIM(INDEX($A625:$P625,MATCH(Settings!$B$8,$A$1:$P$1,0))&amp;""),""),6,2)),VALUE(MID(IFERROR(TRIM(INDEX($A625:$P625,MATCH(Settings!$B$8,$A$1:$P$1,0))&amp;""),""),9,2)))+TIME(VALUE(MID(IFERROR(TRIM(INDEX($A625:$P625,MATCH(Settings!$B$8,$A$1:$P$1,0))&amp;""),""),12,2)),VALUE(MID(IFERROR(TRIM(INDEX($A625:$P625,MATCH(Settings!$B$8,$A$1:$P$1,0))&amp;""),""),15,2)),VALUE(MID(IFERROR(TRIM(INDEX($A625:$P625,MATCH(Settings!$B$8,$A$1:$P$1,0))&amp;""),""),18,2)))),"")),""))</f>
        <v/>
      </c>
      <c r="V625" s="22">
        <f>IF(ISNUMBER($U625),DATE(YEAR($U625),MONTH($U625),1),"")</f>
        <v/>
      </c>
      <c r="W625" s="23">
        <f>IF(IFERROR(TRIM(INDEX($A625:$P625,MATCH(Settings!$B$10,$A$1:$P$1,0))&amp;""),"")&lt;&gt;"",IFERROR(TRIM(INDEX($A625:$P625,MATCH(Settings!$B$10,$A$1:$P$1,0))&amp;""),""),IFERROR(TRIM(INDEX($A625:$P625,MATCH(Settings!$B$11,$A$1:$P$1,0))&amp;""),""))</f>
        <v/>
      </c>
      <c r="X625" s="23">
        <f>IFERROR(TRIM(INDEX($A625:$P625,MATCH(Settings!$B$11,$A$1:$P$1,0))&amp;""),"")</f>
        <v/>
      </c>
      <c r="Y625" s="23">
        <f>IFERROR(TRIM(INDEX($A625:$P625,MATCH(Settings!$B$12,$A$1:$P$1,0))&amp;""),"")</f>
        <v/>
      </c>
      <c r="Z625" s="23">
        <f>IFERROR(TRIM(INDEX($A625:$P625,MATCH(Settings!$B$15,$A$1:$P$1,0))&amp;""),"")</f>
        <v/>
      </c>
      <c r="AA625" s="24">
        <f>IFERROR(IF(TRIM(INDEX($A625:$P625,MATCH(Settings!$B$13,$A$1:$P$1,0))&amp;"")="","",VALUE(TRIM(INDEX($A625:$P625,MATCH(Settings!$B$13,$A$1:$P$1,0))&amp;""))),"")</f>
        <v/>
      </c>
      <c r="AB625" s="24">
        <f>IF(NOT(ISNUMBER($AA625)),"",IF(TRIM($R625&amp;"")="Yes",$AA625,0))</f>
        <v/>
      </c>
      <c r="AC625" s="25">
        <f>IF(OR(NOT(ISNUMBER($AB625)),NOT(ISNUMBER(Settings!$D$2))),"",$AB625*Settings!$D$2)</f>
        <v/>
      </c>
      <c r="AD625" s="23">
        <f>IF(AND($AE625="",IFERROR(TRIM(INDEX($A625:$P625,MATCH(Settings!$B$13,$A$1:$P$1,0))&amp;""),"")=""),"",IF((IF($AE625="","; no name or email","")&amp;IF(IFERROR(TRIM(INDEX($A625:$P625,MATCH(Settings!$B$13,$A$1:$P$1,0))&amp;""),"")="","; no hours",IF(NOT(ISNUMBER($AA625)),"; hours not a number",IF($AA625&lt;=0,"; hours zero or less",IF(AND(ISNUMBER(Settings!$D$3),$AA625&gt;Settings!$D$3),"; over "&amp;Settings!$D$3&amp;" hours",""))))&amp;IF(NOT(ISNUMBER($U625)),"; no date",IF($U625&gt;TODAY(),"; date in the future",""))&amp;IF(AND($AE625&lt;&gt;"",ISNUMBER($U625)),IF(COUNTIFS($AE$2:$AE$1001,$AE625,$U$2:$U$1001,$U625,$Y$2:$Y$1001,$Y625)&gt;1,"; possible duplicate",""),""))="","OK",MID(IF($AE625="","; no name or email","")&amp;IF(IFERROR(TRIM(INDEX($A625:$P625,MATCH(Settings!$B$13,$A$1:$P$1,0))&amp;""),"")="","; no hours",IF(NOT(ISNUMBER($AA625)),"; hours not a number",IF($AA625&lt;=0,"; hours zero or less",IF(AND(ISNUMBER(Settings!$D$3),$AA625&gt;Settings!$D$3),"; over "&amp;Settings!$D$3&amp;" hours",""))))&amp;IF(NOT(ISNUMBER($U625)),"; no date",IF($U625&gt;TODAY(),"; date in the future",""))&amp;IF(AND($AE625&lt;&gt;"",ISNUMBER($U625)),IF(COUNTIFS($AE$2:$AE$1001,$AE625,$U$2:$U$1001,$U625,$Y$2:$Y$1001,$Y625)&gt;1,"; possible duplicate",""),""),3,300)))</f>
        <v/>
      </c>
      <c r="AE625" s="26">
        <f>IF(IFERROR(TRIM(INDEX($A625:$P625,MATCH(Settings!$B$11,$A$1:$P$1,0))&amp;""),"")&lt;&gt;"",LOWER(IFERROR(TRIM(INDEX($A625:$P625,MATCH(Settings!$B$11,$A$1:$P$1,0))&amp;""),"")),LOWER(IFERROR(TRIM(INDEX($A625:$P625,MATCH(Settings!$B$10,$A$1:$P$1,0))&amp;""),"")))</f>
        <v/>
      </c>
      <c r="AF625" s="26">
        <f>IF($AE625="","",IF(COUNTIF($AE$2:$AE625,$AE625)=1,MAX($AF$1:$AF624)+1,""))</f>
        <v/>
      </c>
      <c r="AG625" s="26">
        <f>IF(OR($AE625="",NOT(ISNUMBER($V625))),"",IF(COUNTIFS($AE$2:$AE625,$AE625,$V$2:$V625,$V625)=1,1,0))</f>
        <v/>
      </c>
      <c r="AH625" s="26">
        <f>IF(ISNUMBER($U625),$U625,0)</f>
        <v/>
      </c>
    </row>
    <row r="626">
      <c r="R626" s="27" t="n"/>
      <c r="S626" s="27" t="n"/>
      <c r="U626" s="21">
        <f>IF(ISNUMBER(IFERROR(IF(TRIM(INDEX($A626:$P626,MATCH(Settings!$B$9,$A$1:$P$1,0))&amp;"")="","",IF(ISNUMBER(INDEX($A626:$P626,MATCH(Settings!$B$9,$A$1:$P$1,0))),INT(INDEX($A626:$P626,MATCH(Settings!$B$9,$A$1:$P$1,0))),DATE(VALUE(LEFT(INDEX($A626:$P626,MATCH(Settings!$B$9,$A$1:$P$1,0)),4)),VALUE(MID(INDEX($A626:$P626,MATCH(Settings!$B$9,$A$1:$P$1,0)),6,2)),VALUE(MID(INDEX($A626:$P626,MATCH(Settings!$B$9,$A$1:$P$1,0)),9,2))))),"")),IFERROR(IF(TRIM(INDEX($A626:$P626,MATCH(Settings!$B$9,$A$1:$P$1,0))&amp;"")="","",IF(ISNUMBER(INDEX($A626:$P626,MATCH(Settings!$B$9,$A$1:$P$1,0))),INT(INDEX($A626:$P626,MATCH(Settings!$B$9,$A$1:$P$1,0))),DATE(VALUE(LEFT(INDEX($A626:$P626,MATCH(Settings!$B$9,$A$1:$P$1,0)),4)),VALUE(MID(INDEX($A626:$P626,MATCH(Settings!$B$9,$A$1:$P$1,0)),6,2)),VALUE(MID(INDEX($A626:$P626,MATCH(Settings!$B$9,$A$1:$P$1,0)),9,2))))),""),IFERROR(INT(IFERROR(IF(ISNUMBER(INDEX($A626:$P626,MATCH(Settings!$B$8,$A$1:$P$1,0))),INDEX($A626:$P626,MATCH(Settings!$B$8,$A$1:$P$1,0)),DATE(VALUE(LEFT(IFERROR(TRIM(INDEX($A626:$P626,MATCH(Settings!$B$8,$A$1:$P$1,0))&amp;""),""),4)),VALUE(MID(IFERROR(TRIM(INDEX($A626:$P626,MATCH(Settings!$B$8,$A$1:$P$1,0))&amp;""),""),6,2)),VALUE(MID(IFERROR(TRIM(INDEX($A626:$P626,MATCH(Settings!$B$8,$A$1:$P$1,0))&amp;""),""),9,2)))+TIME(VALUE(MID(IFERROR(TRIM(INDEX($A626:$P626,MATCH(Settings!$B$8,$A$1:$P$1,0))&amp;""),""),12,2)),VALUE(MID(IFERROR(TRIM(INDEX($A626:$P626,MATCH(Settings!$B$8,$A$1:$P$1,0))&amp;""),""),15,2)),VALUE(MID(IFERROR(TRIM(INDEX($A626:$P626,MATCH(Settings!$B$8,$A$1:$P$1,0))&amp;""),""),18,2)))),"")),""))</f>
        <v/>
      </c>
      <c r="V626" s="22">
        <f>IF(ISNUMBER($U626),DATE(YEAR($U626),MONTH($U626),1),"")</f>
        <v/>
      </c>
      <c r="W626" s="23">
        <f>IF(IFERROR(TRIM(INDEX($A626:$P626,MATCH(Settings!$B$10,$A$1:$P$1,0))&amp;""),"")&lt;&gt;"",IFERROR(TRIM(INDEX($A626:$P626,MATCH(Settings!$B$10,$A$1:$P$1,0))&amp;""),""),IFERROR(TRIM(INDEX($A626:$P626,MATCH(Settings!$B$11,$A$1:$P$1,0))&amp;""),""))</f>
        <v/>
      </c>
      <c r="X626" s="23">
        <f>IFERROR(TRIM(INDEX($A626:$P626,MATCH(Settings!$B$11,$A$1:$P$1,0))&amp;""),"")</f>
        <v/>
      </c>
      <c r="Y626" s="23">
        <f>IFERROR(TRIM(INDEX($A626:$P626,MATCH(Settings!$B$12,$A$1:$P$1,0))&amp;""),"")</f>
        <v/>
      </c>
      <c r="Z626" s="23">
        <f>IFERROR(TRIM(INDEX($A626:$P626,MATCH(Settings!$B$15,$A$1:$P$1,0))&amp;""),"")</f>
        <v/>
      </c>
      <c r="AA626" s="24">
        <f>IFERROR(IF(TRIM(INDEX($A626:$P626,MATCH(Settings!$B$13,$A$1:$P$1,0))&amp;"")="","",VALUE(TRIM(INDEX($A626:$P626,MATCH(Settings!$B$13,$A$1:$P$1,0))&amp;""))),"")</f>
        <v/>
      </c>
      <c r="AB626" s="24">
        <f>IF(NOT(ISNUMBER($AA626)),"",IF(TRIM($R626&amp;"")="Yes",$AA626,0))</f>
        <v/>
      </c>
      <c r="AC626" s="25">
        <f>IF(OR(NOT(ISNUMBER($AB626)),NOT(ISNUMBER(Settings!$D$2))),"",$AB626*Settings!$D$2)</f>
        <v/>
      </c>
      <c r="AD626" s="23">
        <f>IF(AND($AE626="",IFERROR(TRIM(INDEX($A626:$P626,MATCH(Settings!$B$13,$A$1:$P$1,0))&amp;""),"")=""),"",IF((IF($AE626="","; no name or email","")&amp;IF(IFERROR(TRIM(INDEX($A626:$P626,MATCH(Settings!$B$13,$A$1:$P$1,0))&amp;""),"")="","; no hours",IF(NOT(ISNUMBER($AA626)),"; hours not a number",IF($AA626&lt;=0,"; hours zero or less",IF(AND(ISNUMBER(Settings!$D$3),$AA626&gt;Settings!$D$3),"; over "&amp;Settings!$D$3&amp;" hours",""))))&amp;IF(NOT(ISNUMBER($U626)),"; no date",IF($U626&gt;TODAY(),"; date in the future",""))&amp;IF(AND($AE626&lt;&gt;"",ISNUMBER($U626)),IF(COUNTIFS($AE$2:$AE$1001,$AE626,$U$2:$U$1001,$U626,$Y$2:$Y$1001,$Y626)&gt;1,"; possible duplicate",""),""))="","OK",MID(IF($AE626="","; no name or email","")&amp;IF(IFERROR(TRIM(INDEX($A626:$P626,MATCH(Settings!$B$13,$A$1:$P$1,0))&amp;""),"")="","; no hours",IF(NOT(ISNUMBER($AA626)),"; hours not a number",IF($AA626&lt;=0,"; hours zero or less",IF(AND(ISNUMBER(Settings!$D$3),$AA626&gt;Settings!$D$3),"; over "&amp;Settings!$D$3&amp;" hours",""))))&amp;IF(NOT(ISNUMBER($U626)),"; no date",IF($U626&gt;TODAY(),"; date in the future",""))&amp;IF(AND($AE626&lt;&gt;"",ISNUMBER($U626)),IF(COUNTIFS($AE$2:$AE$1001,$AE626,$U$2:$U$1001,$U626,$Y$2:$Y$1001,$Y626)&gt;1,"; possible duplicate",""),""),3,300)))</f>
        <v/>
      </c>
      <c r="AE626" s="26">
        <f>IF(IFERROR(TRIM(INDEX($A626:$P626,MATCH(Settings!$B$11,$A$1:$P$1,0))&amp;""),"")&lt;&gt;"",LOWER(IFERROR(TRIM(INDEX($A626:$P626,MATCH(Settings!$B$11,$A$1:$P$1,0))&amp;""),"")),LOWER(IFERROR(TRIM(INDEX($A626:$P626,MATCH(Settings!$B$10,$A$1:$P$1,0))&amp;""),"")))</f>
        <v/>
      </c>
      <c r="AF626" s="26">
        <f>IF($AE626="","",IF(COUNTIF($AE$2:$AE626,$AE626)=1,MAX($AF$1:$AF625)+1,""))</f>
        <v/>
      </c>
      <c r="AG626" s="26">
        <f>IF(OR($AE626="",NOT(ISNUMBER($V626))),"",IF(COUNTIFS($AE$2:$AE626,$AE626,$V$2:$V626,$V626)=1,1,0))</f>
        <v/>
      </c>
      <c r="AH626" s="26">
        <f>IF(ISNUMBER($U626),$U626,0)</f>
        <v/>
      </c>
    </row>
    <row r="627">
      <c r="R627" s="27" t="n"/>
      <c r="S627" s="27" t="n"/>
      <c r="U627" s="21">
        <f>IF(ISNUMBER(IFERROR(IF(TRIM(INDEX($A627:$P627,MATCH(Settings!$B$9,$A$1:$P$1,0))&amp;"")="","",IF(ISNUMBER(INDEX($A627:$P627,MATCH(Settings!$B$9,$A$1:$P$1,0))),INT(INDEX($A627:$P627,MATCH(Settings!$B$9,$A$1:$P$1,0))),DATE(VALUE(LEFT(INDEX($A627:$P627,MATCH(Settings!$B$9,$A$1:$P$1,0)),4)),VALUE(MID(INDEX($A627:$P627,MATCH(Settings!$B$9,$A$1:$P$1,0)),6,2)),VALUE(MID(INDEX($A627:$P627,MATCH(Settings!$B$9,$A$1:$P$1,0)),9,2))))),"")),IFERROR(IF(TRIM(INDEX($A627:$P627,MATCH(Settings!$B$9,$A$1:$P$1,0))&amp;"")="","",IF(ISNUMBER(INDEX($A627:$P627,MATCH(Settings!$B$9,$A$1:$P$1,0))),INT(INDEX($A627:$P627,MATCH(Settings!$B$9,$A$1:$P$1,0))),DATE(VALUE(LEFT(INDEX($A627:$P627,MATCH(Settings!$B$9,$A$1:$P$1,0)),4)),VALUE(MID(INDEX($A627:$P627,MATCH(Settings!$B$9,$A$1:$P$1,0)),6,2)),VALUE(MID(INDEX($A627:$P627,MATCH(Settings!$B$9,$A$1:$P$1,0)),9,2))))),""),IFERROR(INT(IFERROR(IF(ISNUMBER(INDEX($A627:$P627,MATCH(Settings!$B$8,$A$1:$P$1,0))),INDEX($A627:$P627,MATCH(Settings!$B$8,$A$1:$P$1,0)),DATE(VALUE(LEFT(IFERROR(TRIM(INDEX($A627:$P627,MATCH(Settings!$B$8,$A$1:$P$1,0))&amp;""),""),4)),VALUE(MID(IFERROR(TRIM(INDEX($A627:$P627,MATCH(Settings!$B$8,$A$1:$P$1,0))&amp;""),""),6,2)),VALUE(MID(IFERROR(TRIM(INDEX($A627:$P627,MATCH(Settings!$B$8,$A$1:$P$1,0))&amp;""),""),9,2)))+TIME(VALUE(MID(IFERROR(TRIM(INDEX($A627:$P627,MATCH(Settings!$B$8,$A$1:$P$1,0))&amp;""),""),12,2)),VALUE(MID(IFERROR(TRIM(INDEX($A627:$P627,MATCH(Settings!$B$8,$A$1:$P$1,0))&amp;""),""),15,2)),VALUE(MID(IFERROR(TRIM(INDEX($A627:$P627,MATCH(Settings!$B$8,$A$1:$P$1,0))&amp;""),""),18,2)))),"")),""))</f>
        <v/>
      </c>
      <c r="V627" s="22">
        <f>IF(ISNUMBER($U627),DATE(YEAR($U627),MONTH($U627),1),"")</f>
        <v/>
      </c>
      <c r="W627" s="23">
        <f>IF(IFERROR(TRIM(INDEX($A627:$P627,MATCH(Settings!$B$10,$A$1:$P$1,0))&amp;""),"")&lt;&gt;"",IFERROR(TRIM(INDEX($A627:$P627,MATCH(Settings!$B$10,$A$1:$P$1,0))&amp;""),""),IFERROR(TRIM(INDEX($A627:$P627,MATCH(Settings!$B$11,$A$1:$P$1,0))&amp;""),""))</f>
        <v/>
      </c>
      <c r="X627" s="23">
        <f>IFERROR(TRIM(INDEX($A627:$P627,MATCH(Settings!$B$11,$A$1:$P$1,0))&amp;""),"")</f>
        <v/>
      </c>
      <c r="Y627" s="23">
        <f>IFERROR(TRIM(INDEX($A627:$P627,MATCH(Settings!$B$12,$A$1:$P$1,0))&amp;""),"")</f>
        <v/>
      </c>
      <c r="Z627" s="23">
        <f>IFERROR(TRIM(INDEX($A627:$P627,MATCH(Settings!$B$15,$A$1:$P$1,0))&amp;""),"")</f>
        <v/>
      </c>
      <c r="AA627" s="24">
        <f>IFERROR(IF(TRIM(INDEX($A627:$P627,MATCH(Settings!$B$13,$A$1:$P$1,0))&amp;"")="","",VALUE(TRIM(INDEX($A627:$P627,MATCH(Settings!$B$13,$A$1:$P$1,0))&amp;""))),"")</f>
        <v/>
      </c>
      <c r="AB627" s="24">
        <f>IF(NOT(ISNUMBER($AA627)),"",IF(TRIM($R627&amp;"")="Yes",$AA627,0))</f>
        <v/>
      </c>
      <c r="AC627" s="25">
        <f>IF(OR(NOT(ISNUMBER($AB627)),NOT(ISNUMBER(Settings!$D$2))),"",$AB627*Settings!$D$2)</f>
        <v/>
      </c>
      <c r="AD627" s="23">
        <f>IF(AND($AE627="",IFERROR(TRIM(INDEX($A627:$P627,MATCH(Settings!$B$13,$A$1:$P$1,0))&amp;""),"")=""),"",IF((IF($AE627="","; no name or email","")&amp;IF(IFERROR(TRIM(INDEX($A627:$P627,MATCH(Settings!$B$13,$A$1:$P$1,0))&amp;""),"")="","; no hours",IF(NOT(ISNUMBER($AA627)),"; hours not a number",IF($AA627&lt;=0,"; hours zero or less",IF(AND(ISNUMBER(Settings!$D$3),$AA627&gt;Settings!$D$3),"; over "&amp;Settings!$D$3&amp;" hours",""))))&amp;IF(NOT(ISNUMBER($U627)),"; no date",IF($U627&gt;TODAY(),"; date in the future",""))&amp;IF(AND($AE627&lt;&gt;"",ISNUMBER($U627)),IF(COUNTIFS($AE$2:$AE$1001,$AE627,$U$2:$U$1001,$U627,$Y$2:$Y$1001,$Y627)&gt;1,"; possible duplicate",""),""))="","OK",MID(IF($AE627="","; no name or email","")&amp;IF(IFERROR(TRIM(INDEX($A627:$P627,MATCH(Settings!$B$13,$A$1:$P$1,0))&amp;""),"")="","; no hours",IF(NOT(ISNUMBER($AA627)),"; hours not a number",IF($AA627&lt;=0,"; hours zero or less",IF(AND(ISNUMBER(Settings!$D$3),$AA627&gt;Settings!$D$3),"; over "&amp;Settings!$D$3&amp;" hours",""))))&amp;IF(NOT(ISNUMBER($U627)),"; no date",IF($U627&gt;TODAY(),"; date in the future",""))&amp;IF(AND($AE627&lt;&gt;"",ISNUMBER($U627)),IF(COUNTIFS($AE$2:$AE$1001,$AE627,$U$2:$U$1001,$U627,$Y$2:$Y$1001,$Y627)&gt;1,"; possible duplicate",""),""),3,300)))</f>
        <v/>
      </c>
      <c r="AE627" s="26">
        <f>IF(IFERROR(TRIM(INDEX($A627:$P627,MATCH(Settings!$B$11,$A$1:$P$1,0))&amp;""),"")&lt;&gt;"",LOWER(IFERROR(TRIM(INDEX($A627:$P627,MATCH(Settings!$B$11,$A$1:$P$1,0))&amp;""),"")),LOWER(IFERROR(TRIM(INDEX($A627:$P627,MATCH(Settings!$B$10,$A$1:$P$1,0))&amp;""),"")))</f>
        <v/>
      </c>
      <c r="AF627" s="26">
        <f>IF($AE627="","",IF(COUNTIF($AE$2:$AE627,$AE627)=1,MAX($AF$1:$AF626)+1,""))</f>
        <v/>
      </c>
      <c r="AG627" s="26">
        <f>IF(OR($AE627="",NOT(ISNUMBER($V627))),"",IF(COUNTIFS($AE$2:$AE627,$AE627,$V$2:$V627,$V627)=1,1,0))</f>
        <v/>
      </c>
      <c r="AH627" s="26">
        <f>IF(ISNUMBER($U627),$U627,0)</f>
        <v/>
      </c>
    </row>
    <row r="628">
      <c r="R628" s="27" t="n"/>
      <c r="S628" s="27" t="n"/>
      <c r="U628" s="21">
        <f>IF(ISNUMBER(IFERROR(IF(TRIM(INDEX($A628:$P628,MATCH(Settings!$B$9,$A$1:$P$1,0))&amp;"")="","",IF(ISNUMBER(INDEX($A628:$P628,MATCH(Settings!$B$9,$A$1:$P$1,0))),INT(INDEX($A628:$P628,MATCH(Settings!$B$9,$A$1:$P$1,0))),DATE(VALUE(LEFT(INDEX($A628:$P628,MATCH(Settings!$B$9,$A$1:$P$1,0)),4)),VALUE(MID(INDEX($A628:$P628,MATCH(Settings!$B$9,$A$1:$P$1,0)),6,2)),VALUE(MID(INDEX($A628:$P628,MATCH(Settings!$B$9,$A$1:$P$1,0)),9,2))))),"")),IFERROR(IF(TRIM(INDEX($A628:$P628,MATCH(Settings!$B$9,$A$1:$P$1,0))&amp;"")="","",IF(ISNUMBER(INDEX($A628:$P628,MATCH(Settings!$B$9,$A$1:$P$1,0))),INT(INDEX($A628:$P628,MATCH(Settings!$B$9,$A$1:$P$1,0))),DATE(VALUE(LEFT(INDEX($A628:$P628,MATCH(Settings!$B$9,$A$1:$P$1,0)),4)),VALUE(MID(INDEX($A628:$P628,MATCH(Settings!$B$9,$A$1:$P$1,0)),6,2)),VALUE(MID(INDEX($A628:$P628,MATCH(Settings!$B$9,$A$1:$P$1,0)),9,2))))),""),IFERROR(INT(IFERROR(IF(ISNUMBER(INDEX($A628:$P628,MATCH(Settings!$B$8,$A$1:$P$1,0))),INDEX($A628:$P628,MATCH(Settings!$B$8,$A$1:$P$1,0)),DATE(VALUE(LEFT(IFERROR(TRIM(INDEX($A628:$P628,MATCH(Settings!$B$8,$A$1:$P$1,0))&amp;""),""),4)),VALUE(MID(IFERROR(TRIM(INDEX($A628:$P628,MATCH(Settings!$B$8,$A$1:$P$1,0))&amp;""),""),6,2)),VALUE(MID(IFERROR(TRIM(INDEX($A628:$P628,MATCH(Settings!$B$8,$A$1:$P$1,0))&amp;""),""),9,2)))+TIME(VALUE(MID(IFERROR(TRIM(INDEX($A628:$P628,MATCH(Settings!$B$8,$A$1:$P$1,0))&amp;""),""),12,2)),VALUE(MID(IFERROR(TRIM(INDEX($A628:$P628,MATCH(Settings!$B$8,$A$1:$P$1,0))&amp;""),""),15,2)),VALUE(MID(IFERROR(TRIM(INDEX($A628:$P628,MATCH(Settings!$B$8,$A$1:$P$1,0))&amp;""),""),18,2)))),"")),""))</f>
        <v/>
      </c>
      <c r="V628" s="22">
        <f>IF(ISNUMBER($U628),DATE(YEAR($U628),MONTH($U628),1),"")</f>
        <v/>
      </c>
      <c r="W628" s="23">
        <f>IF(IFERROR(TRIM(INDEX($A628:$P628,MATCH(Settings!$B$10,$A$1:$P$1,0))&amp;""),"")&lt;&gt;"",IFERROR(TRIM(INDEX($A628:$P628,MATCH(Settings!$B$10,$A$1:$P$1,0))&amp;""),""),IFERROR(TRIM(INDEX($A628:$P628,MATCH(Settings!$B$11,$A$1:$P$1,0))&amp;""),""))</f>
        <v/>
      </c>
      <c r="X628" s="23">
        <f>IFERROR(TRIM(INDEX($A628:$P628,MATCH(Settings!$B$11,$A$1:$P$1,0))&amp;""),"")</f>
        <v/>
      </c>
      <c r="Y628" s="23">
        <f>IFERROR(TRIM(INDEX($A628:$P628,MATCH(Settings!$B$12,$A$1:$P$1,0))&amp;""),"")</f>
        <v/>
      </c>
      <c r="Z628" s="23">
        <f>IFERROR(TRIM(INDEX($A628:$P628,MATCH(Settings!$B$15,$A$1:$P$1,0))&amp;""),"")</f>
        <v/>
      </c>
      <c r="AA628" s="24">
        <f>IFERROR(IF(TRIM(INDEX($A628:$P628,MATCH(Settings!$B$13,$A$1:$P$1,0))&amp;"")="","",VALUE(TRIM(INDEX($A628:$P628,MATCH(Settings!$B$13,$A$1:$P$1,0))&amp;""))),"")</f>
        <v/>
      </c>
      <c r="AB628" s="24">
        <f>IF(NOT(ISNUMBER($AA628)),"",IF(TRIM($R628&amp;"")="Yes",$AA628,0))</f>
        <v/>
      </c>
      <c r="AC628" s="25">
        <f>IF(OR(NOT(ISNUMBER($AB628)),NOT(ISNUMBER(Settings!$D$2))),"",$AB628*Settings!$D$2)</f>
        <v/>
      </c>
      <c r="AD628" s="23">
        <f>IF(AND($AE628="",IFERROR(TRIM(INDEX($A628:$P628,MATCH(Settings!$B$13,$A$1:$P$1,0))&amp;""),"")=""),"",IF((IF($AE628="","; no name or email","")&amp;IF(IFERROR(TRIM(INDEX($A628:$P628,MATCH(Settings!$B$13,$A$1:$P$1,0))&amp;""),"")="","; no hours",IF(NOT(ISNUMBER($AA628)),"; hours not a number",IF($AA628&lt;=0,"; hours zero or less",IF(AND(ISNUMBER(Settings!$D$3),$AA628&gt;Settings!$D$3),"; over "&amp;Settings!$D$3&amp;" hours",""))))&amp;IF(NOT(ISNUMBER($U628)),"; no date",IF($U628&gt;TODAY(),"; date in the future",""))&amp;IF(AND($AE628&lt;&gt;"",ISNUMBER($U628)),IF(COUNTIFS($AE$2:$AE$1001,$AE628,$U$2:$U$1001,$U628,$Y$2:$Y$1001,$Y628)&gt;1,"; possible duplicate",""),""))="","OK",MID(IF($AE628="","; no name or email","")&amp;IF(IFERROR(TRIM(INDEX($A628:$P628,MATCH(Settings!$B$13,$A$1:$P$1,0))&amp;""),"")="","; no hours",IF(NOT(ISNUMBER($AA628)),"; hours not a number",IF($AA628&lt;=0,"; hours zero or less",IF(AND(ISNUMBER(Settings!$D$3),$AA628&gt;Settings!$D$3),"; over "&amp;Settings!$D$3&amp;" hours",""))))&amp;IF(NOT(ISNUMBER($U628)),"; no date",IF($U628&gt;TODAY(),"; date in the future",""))&amp;IF(AND($AE628&lt;&gt;"",ISNUMBER($U628)),IF(COUNTIFS($AE$2:$AE$1001,$AE628,$U$2:$U$1001,$U628,$Y$2:$Y$1001,$Y628)&gt;1,"; possible duplicate",""),""),3,300)))</f>
        <v/>
      </c>
      <c r="AE628" s="26">
        <f>IF(IFERROR(TRIM(INDEX($A628:$P628,MATCH(Settings!$B$11,$A$1:$P$1,0))&amp;""),"")&lt;&gt;"",LOWER(IFERROR(TRIM(INDEX($A628:$P628,MATCH(Settings!$B$11,$A$1:$P$1,0))&amp;""),"")),LOWER(IFERROR(TRIM(INDEX($A628:$P628,MATCH(Settings!$B$10,$A$1:$P$1,0))&amp;""),"")))</f>
        <v/>
      </c>
      <c r="AF628" s="26">
        <f>IF($AE628="","",IF(COUNTIF($AE$2:$AE628,$AE628)=1,MAX($AF$1:$AF627)+1,""))</f>
        <v/>
      </c>
      <c r="AG628" s="26">
        <f>IF(OR($AE628="",NOT(ISNUMBER($V628))),"",IF(COUNTIFS($AE$2:$AE628,$AE628,$V$2:$V628,$V628)=1,1,0))</f>
        <v/>
      </c>
      <c r="AH628" s="26">
        <f>IF(ISNUMBER($U628),$U628,0)</f>
        <v/>
      </c>
    </row>
    <row r="629">
      <c r="R629" s="27" t="n"/>
      <c r="S629" s="27" t="n"/>
      <c r="U629" s="21">
        <f>IF(ISNUMBER(IFERROR(IF(TRIM(INDEX($A629:$P629,MATCH(Settings!$B$9,$A$1:$P$1,0))&amp;"")="","",IF(ISNUMBER(INDEX($A629:$P629,MATCH(Settings!$B$9,$A$1:$P$1,0))),INT(INDEX($A629:$P629,MATCH(Settings!$B$9,$A$1:$P$1,0))),DATE(VALUE(LEFT(INDEX($A629:$P629,MATCH(Settings!$B$9,$A$1:$P$1,0)),4)),VALUE(MID(INDEX($A629:$P629,MATCH(Settings!$B$9,$A$1:$P$1,0)),6,2)),VALUE(MID(INDEX($A629:$P629,MATCH(Settings!$B$9,$A$1:$P$1,0)),9,2))))),"")),IFERROR(IF(TRIM(INDEX($A629:$P629,MATCH(Settings!$B$9,$A$1:$P$1,0))&amp;"")="","",IF(ISNUMBER(INDEX($A629:$P629,MATCH(Settings!$B$9,$A$1:$P$1,0))),INT(INDEX($A629:$P629,MATCH(Settings!$B$9,$A$1:$P$1,0))),DATE(VALUE(LEFT(INDEX($A629:$P629,MATCH(Settings!$B$9,$A$1:$P$1,0)),4)),VALUE(MID(INDEX($A629:$P629,MATCH(Settings!$B$9,$A$1:$P$1,0)),6,2)),VALUE(MID(INDEX($A629:$P629,MATCH(Settings!$B$9,$A$1:$P$1,0)),9,2))))),""),IFERROR(INT(IFERROR(IF(ISNUMBER(INDEX($A629:$P629,MATCH(Settings!$B$8,$A$1:$P$1,0))),INDEX($A629:$P629,MATCH(Settings!$B$8,$A$1:$P$1,0)),DATE(VALUE(LEFT(IFERROR(TRIM(INDEX($A629:$P629,MATCH(Settings!$B$8,$A$1:$P$1,0))&amp;""),""),4)),VALUE(MID(IFERROR(TRIM(INDEX($A629:$P629,MATCH(Settings!$B$8,$A$1:$P$1,0))&amp;""),""),6,2)),VALUE(MID(IFERROR(TRIM(INDEX($A629:$P629,MATCH(Settings!$B$8,$A$1:$P$1,0))&amp;""),""),9,2)))+TIME(VALUE(MID(IFERROR(TRIM(INDEX($A629:$P629,MATCH(Settings!$B$8,$A$1:$P$1,0))&amp;""),""),12,2)),VALUE(MID(IFERROR(TRIM(INDEX($A629:$P629,MATCH(Settings!$B$8,$A$1:$P$1,0))&amp;""),""),15,2)),VALUE(MID(IFERROR(TRIM(INDEX($A629:$P629,MATCH(Settings!$B$8,$A$1:$P$1,0))&amp;""),""),18,2)))),"")),""))</f>
        <v/>
      </c>
      <c r="V629" s="22">
        <f>IF(ISNUMBER($U629),DATE(YEAR($U629),MONTH($U629),1),"")</f>
        <v/>
      </c>
      <c r="W629" s="23">
        <f>IF(IFERROR(TRIM(INDEX($A629:$P629,MATCH(Settings!$B$10,$A$1:$P$1,0))&amp;""),"")&lt;&gt;"",IFERROR(TRIM(INDEX($A629:$P629,MATCH(Settings!$B$10,$A$1:$P$1,0))&amp;""),""),IFERROR(TRIM(INDEX($A629:$P629,MATCH(Settings!$B$11,$A$1:$P$1,0))&amp;""),""))</f>
        <v/>
      </c>
      <c r="X629" s="23">
        <f>IFERROR(TRIM(INDEX($A629:$P629,MATCH(Settings!$B$11,$A$1:$P$1,0))&amp;""),"")</f>
        <v/>
      </c>
      <c r="Y629" s="23">
        <f>IFERROR(TRIM(INDEX($A629:$P629,MATCH(Settings!$B$12,$A$1:$P$1,0))&amp;""),"")</f>
        <v/>
      </c>
      <c r="Z629" s="23">
        <f>IFERROR(TRIM(INDEX($A629:$P629,MATCH(Settings!$B$15,$A$1:$P$1,0))&amp;""),"")</f>
        <v/>
      </c>
      <c r="AA629" s="24">
        <f>IFERROR(IF(TRIM(INDEX($A629:$P629,MATCH(Settings!$B$13,$A$1:$P$1,0))&amp;"")="","",VALUE(TRIM(INDEX($A629:$P629,MATCH(Settings!$B$13,$A$1:$P$1,0))&amp;""))),"")</f>
        <v/>
      </c>
      <c r="AB629" s="24">
        <f>IF(NOT(ISNUMBER($AA629)),"",IF(TRIM($R629&amp;"")="Yes",$AA629,0))</f>
        <v/>
      </c>
      <c r="AC629" s="25">
        <f>IF(OR(NOT(ISNUMBER($AB629)),NOT(ISNUMBER(Settings!$D$2))),"",$AB629*Settings!$D$2)</f>
        <v/>
      </c>
      <c r="AD629" s="23">
        <f>IF(AND($AE629="",IFERROR(TRIM(INDEX($A629:$P629,MATCH(Settings!$B$13,$A$1:$P$1,0))&amp;""),"")=""),"",IF((IF($AE629="","; no name or email","")&amp;IF(IFERROR(TRIM(INDEX($A629:$P629,MATCH(Settings!$B$13,$A$1:$P$1,0))&amp;""),"")="","; no hours",IF(NOT(ISNUMBER($AA629)),"; hours not a number",IF($AA629&lt;=0,"; hours zero or less",IF(AND(ISNUMBER(Settings!$D$3),$AA629&gt;Settings!$D$3),"; over "&amp;Settings!$D$3&amp;" hours",""))))&amp;IF(NOT(ISNUMBER($U629)),"; no date",IF($U629&gt;TODAY(),"; date in the future",""))&amp;IF(AND($AE629&lt;&gt;"",ISNUMBER($U629)),IF(COUNTIFS($AE$2:$AE$1001,$AE629,$U$2:$U$1001,$U629,$Y$2:$Y$1001,$Y629)&gt;1,"; possible duplicate",""),""))="","OK",MID(IF($AE629="","; no name or email","")&amp;IF(IFERROR(TRIM(INDEX($A629:$P629,MATCH(Settings!$B$13,$A$1:$P$1,0))&amp;""),"")="","; no hours",IF(NOT(ISNUMBER($AA629)),"; hours not a number",IF($AA629&lt;=0,"; hours zero or less",IF(AND(ISNUMBER(Settings!$D$3),$AA629&gt;Settings!$D$3),"; over "&amp;Settings!$D$3&amp;" hours",""))))&amp;IF(NOT(ISNUMBER($U629)),"; no date",IF($U629&gt;TODAY(),"; date in the future",""))&amp;IF(AND($AE629&lt;&gt;"",ISNUMBER($U629)),IF(COUNTIFS($AE$2:$AE$1001,$AE629,$U$2:$U$1001,$U629,$Y$2:$Y$1001,$Y629)&gt;1,"; possible duplicate",""),""),3,300)))</f>
        <v/>
      </c>
      <c r="AE629" s="26">
        <f>IF(IFERROR(TRIM(INDEX($A629:$P629,MATCH(Settings!$B$11,$A$1:$P$1,0))&amp;""),"")&lt;&gt;"",LOWER(IFERROR(TRIM(INDEX($A629:$P629,MATCH(Settings!$B$11,$A$1:$P$1,0))&amp;""),"")),LOWER(IFERROR(TRIM(INDEX($A629:$P629,MATCH(Settings!$B$10,$A$1:$P$1,0))&amp;""),"")))</f>
        <v/>
      </c>
      <c r="AF629" s="26">
        <f>IF($AE629="","",IF(COUNTIF($AE$2:$AE629,$AE629)=1,MAX($AF$1:$AF628)+1,""))</f>
        <v/>
      </c>
      <c r="AG629" s="26">
        <f>IF(OR($AE629="",NOT(ISNUMBER($V629))),"",IF(COUNTIFS($AE$2:$AE629,$AE629,$V$2:$V629,$V629)=1,1,0))</f>
        <v/>
      </c>
      <c r="AH629" s="26">
        <f>IF(ISNUMBER($U629),$U629,0)</f>
        <v/>
      </c>
    </row>
    <row r="630">
      <c r="R630" s="27" t="n"/>
      <c r="S630" s="27" t="n"/>
      <c r="U630" s="21">
        <f>IF(ISNUMBER(IFERROR(IF(TRIM(INDEX($A630:$P630,MATCH(Settings!$B$9,$A$1:$P$1,0))&amp;"")="","",IF(ISNUMBER(INDEX($A630:$P630,MATCH(Settings!$B$9,$A$1:$P$1,0))),INT(INDEX($A630:$P630,MATCH(Settings!$B$9,$A$1:$P$1,0))),DATE(VALUE(LEFT(INDEX($A630:$P630,MATCH(Settings!$B$9,$A$1:$P$1,0)),4)),VALUE(MID(INDEX($A630:$P630,MATCH(Settings!$B$9,$A$1:$P$1,0)),6,2)),VALUE(MID(INDEX($A630:$P630,MATCH(Settings!$B$9,$A$1:$P$1,0)),9,2))))),"")),IFERROR(IF(TRIM(INDEX($A630:$P630,MATCH(Settings!$B$9,$A$1:$P$1,0))&amp;"")="","",IF(ISNUMBER(INDEX($A630:$P630,MATCH(Settings!$B$9,$A$1:$P$1,0))),INT(INDEX($A630:$P630,MATCH(Settings!$B$9,$A$1:$P$1,0))),DATE(VALUE(LEFT(INDEX($A630:$P630,MATCH(Settings!$B$9,$A$1:$P$1,0)),4)),VALUE(MID(INDEX($A630:$P630,MATCH(Settings!$B$9,$A$1:$P$1,0)),6,2)),VALUE(MID(INDEX($A630:$P630,MATCH(Settings!$B$9,$A$1:$P$1,0)),9,2))))),""),IFERROR(INT(IFERROR(IF(ISNUMBER(INDEX($A630:$P630,MATCH(Settings!$B$8,$A$1:$P$1,0))),INDEX($A630:$P630,MATCH(Settings!$B$8,$A$1:$P$1,0)),DATE(VALUE(LEFT(IFERROR(TRIM(INDEX($A630:$P630,MATCH(Settings!$B$8,$A$1:$P$1,0))&amp;""),""),4)),VALUE(MID(IFERROR(TRIM(INDEX($A630:$P630,MATCH(Settings!$B$8,$A$1:$P$1,0))&amp;""),""),6,2)),VALUE(MID(IFERROR(TRIM(INDEX($A630:$P630,MATCH(Settings!$B$8,$A$1:$P$1,0))&amp;""),""),9,2)))+TIME(VALUE(MID(IFERROR(TRIM(INDEX($A630:$P630,MATCH(Settings!$B$8,$A$1:$P$1,0))&amp;""),""),12,2)),VALUE(MID(IFERROR(TRIM(INDEX($A630:$P630,MATCH(Settings!$B$8,$A$1:$P$1,0))&amp;""),""),15,2)),VALUE(MID(IFERROR(TRIM(INDEX($A630:$P630,MATCH(Settings!$B$8,$A$1:$P$1,0))&amp;""),""),18,2)))),"")),""))</f>
        <v/>
      </c>
      <c r="V630" s="22">
        <f>IF(ISNUMBER($U630),DATE(YEAR($U630),MONTH($U630),1),"")</f>
        <v/>
      </c>
      <c r="W630" s="23">
        <f>IF(IFERROR(TRIM(INDEX($A630:$P630,MATCH(Settings!$B$10,$A$1:$P$1,0))&amp;""),"")&lt;&gt;"",IFERROR(TRIM(INDEX($A630:$P630,MATCH(Settings!$B$10,$A$1:$P$1,0))&amp;""),""),IFERROR(TRIM(INDEX($A630:$P630,MATCH(Settings!$B$11,$A$1:$P$1,0))&amp;""),""))</f>
        <v/>
      </c>
      <c r="X630" s="23">
        <f>IFERROR(TRIM(INDEX($A630:$P630,MATCH(Settings!$B$11,$A$1:$P$1,0))&amp;""),"")</f>
        <v/>
      </c>
      <c r="Y630" s="23">
        <f>IFERROR(TRIM(INDEX($A630:$P630,MATCH(Settings!$B$12,$A$1:$P$1,0))&amp;""),"")</f>
        <v/>
      </c>
      <c r="Z630" s="23">
        <f>IFERROR(TRIM(INDEX($A630:$P630,MATCH(Settings!$B$15,$A$1:$P$1,0))&amp;""),"")</f>
        <v/>
      </c>
      <c r="AA630" s="24">
        <f>IFERROR(IF(TRIM(INDEX($A630:$P630,MATCH(Settings!$B$13,$A$1:$P$1,0))&amp;"")="","",VALUE(TRIM(INDEX($A630:$P630,MATCH(Settings!$B$13,$A$1:$P$1,0))&amp;""))),"")</f>
        <v/>
      </c>
      <c r="AB630" s="24">
        <f>IF(NOT(ISNUMBER($AA630)),"",IF(TRIM($R630&amp;"")="Yes",$AA630,0))</f>
        <v/>
      </c>
      <c r="AC630" s="25">
        <f>IF(OR(NOT(ISNUMBER($AB630)),NOT(ISNUMBER(Settings!$D$2))),"",$AB630*Settings!$D$2)</f>
        <v/>
      </c>
      <c r="AD630" s="23">
        <f>IF(AND($AE630="",IFERROR(TRIM(INDEX($A630:$P630,MATCH(Settings!$B$13,$A$1:$P$1,0))&amp;""),"")=""),"",IF((IF($AE630="","; no name or email","")&amp;IF(IFERROR(TRIM(INDEX($A630:$P630,MATCH(Settings!$B$13,$A$1:$P$1,0))&amp;""),"")="","; no hours",IF(NOT(ISNUMBER($AA630)),"; hours not a number",IF($AA630&lt;=0,"; hours zero or less",IF(AND(ISNUMBER(Settings!$D$3),$AA630&gt;Settings!$D$3),"; over "&amp;Settings!$D$3&amp;" hours",""))))&amp;IF(NOT(ISNUMBER($U630)),"; no date",IF($U630&gt;TODAY(),"; date in the future",""))&amp;IF(AND($AE630&lt;&gt;"",ISNUMBER($U630)),IF(COUNTIFS($AE$2:$AE$1001,$AE630,$U$2:$U$1001,$U630,$Y$2:$Y$1001,$Y630)&gt;1,"; possible duplicate",""),""))="","OK",MID(IF($AE630="","; no name or email","")&amp;IF(IFERROR(TRIM(INDEX($A630:$P630,MATCH(Settings!$B$13,$A$1:$P$1,0))&amp;""),"")="","; no hours",IF(NOT(ISNUMBER($AA630)),"; hours not a number",IF($AA630&lt;=0,"; hours zero or less",IF(AND(ISNUMBER(Settings!$D$3),$AA630&gt;Settings!$D$3),"; over "&amp;Settings!$D$3&amp;" hours",""))))&amp;IF(NOT(ISNUMBER($U630)),"; no date",IF($U630&gt;TODAY(),"; date in the future",""))&amp;IF(AND($AE630&lt;&gt;"",ISNUMBER($U630)),IF(COUNTIFS($AE$2:$AE$1001,$AE630,$U$2:$U$1001,$U630,$Y$2:$Y$1001,$Y630)&gt;1,"; possible duplicate",""),""),3,300)))</f>
        <v/>
      </c>
      <c r="AE630" s="26">
        <f>IF(IFERROR(TRIM(INDEX($A630:$P630,MATCH(Settings!$B$11,$A$1:$P$1,0))&amp;""),"")&lt;&gt;"",LOWER(IFERROR(TRIM(INDEX($A630:$P630,MATCH(Settings!$B$11,$A$1:$P$1,0))&amp;""),"")),LOWER(IFERROR(TRIM(INDEX($A630:$P630,MATCH(Settings!$B$10,$A$1:$P$1,0))&amp;""),"")))</f>
        <v/>
      </c>
      <c r="AF630" s="26">
        <f>IF($AE630="","",IF(COUNTIF($AE$2:$AE630,$AE630)=1,MAX($AF$1:$AF629)+1,""))</f>
        <v/>
      </c>
      <c r="AG630" s="26">
        <f>IF(OR($AE630="",NOT(ISNUMBER($V630))),"",IF(COUNTIFS($AE$2:$AE630,$AE630,$V$2:$V630,$V630)=1,1,0))</f>
        <v/>
      </c>
      <c r="AH630" s="26">
        <f>IF(ISNUMBER($U630),$U630,0)</f>
        <v/>
      </c>
    </row>
    <row r="631">
      <c r="R631" s="27" t="n"/>
      <c r="S631" s="27" t="n"/>
      <c r="U631" s="21">
        <f>IF(ISNUMBER(IFERROR(IF(TRIM(INDEX($A631:$P631,MATCH(Settings!$B$9,$A$1:$P$1,0))&amp;"")="","",IF(ISNUMBER(INDEX($A631:$P631,MATCH(Settings!$B$9,$A$1:$P$1,0))),INT(INDEX($A631:$P631,MATCH(Settings!$B$9,$A$1:$P$1,0))),DATE(VALUE(LEFT(INDEX($A631:$P631,MATCH(Settings!$B$9,$A$1:$P$1,0)),4)),VALUE(MID(INDEX($A631:$P631,MATCH(Settings!$B$9,$A$1:$P$1,0)),6,2)),VALUE(MID(INDEX($A631:$P631,MATCH(Settings!$B$9,$A$1:$P$1,0)),9,2))))),"")),IFERROR(IF(TRIM(INDEX($A631:$P631,MATCH(Settings!$B$9,$A$1:$P$1,0))&amp;"")="","",IF(ISNUMBER(INDEX($A631:$P631,MATCH(Settings!$B$9,$A$1:$P$1,0))),INT(INDEX($A631:$P631,MATCH(Settings!$B$9,$A$1:$P$1,0))),DATE(VALUE(LEFT(INDEX($A631:$P631,MATCH(Settings!$B$9,$A$1:$P$1,0)),4)),VALUE(MID(INDEX($A631:$P631,MATCH(Settings!$B$9,$A$1:$P$1,0)),6,2)),VALUE(MID(INDEX($A631:$P631,MATCH(Settings!$B$9,$A$1:$P$1,0)),9,2))))),""),IFERROR(INT(IFERROR(IF(ISNUMBER(INDEX($A631:$P631,MATCH(Settings!$B$8,$A$1:$P$1,0))),INDEX($A631:$P631,MATCH(Settings!$B$8,$A$1:$P$1,0)),DATE(VALUE(LEFT(IFERROR(TRIM(INDEX($A631:$P631,MATCH(Settings!$B$8,$A$1:$P$1,0))&amp;""),""),4)),VALUE(MID(IFERROR(TRIM(INDEX($A631:$P631,MATCH(Settings!$B$8,$A$1:$P$1,0))&amp;""),""),6,2)),VALUE(MID(IFERROR(TRIM(INDEX($A631:$P631,MATCH(Settings!$B$8,$A$1:$P$1,0))&amp;""),""),9,2)))+TIME(VALUE(MID(IFERROR(TRIM(INDEX($A631:$P631,MATCH(Settings!$B$8,$A$1:$P$1,0))&amp;""),""),12,2)),VALUE(MID(IFERROR(TRIM(INDEX($A631:$P631,MATCH(Settings!$B$8,$A$1:$P$1,0))&amp;""),""),15,2)),VALUE(MID(IFERROR(TRIM(INDEX($A631:$P631,MATCH(Settings!$B$8,$A$1:$P$1,0))&amp;""),""),18,2)))),"")),""))</f>
        <v/>
      </c>
      <c r="V631" s="22">
        <f>IF(ISNUMBER($U631),DATE(YEAR($U631),MONTH($U631),1),"")</f>
        <v/>
      </c>
      <c r="W631" s="23">
        <f>IF(IFERROR(TRIM(INDEX($A631:$P631,MATCH(Settings!$B$10,$A$1:$P$1,0))&amp;""),"")&lt;&gt;"",IFERROR(TRIM(INDEX($A631:$P631,MATCH(Settings!$B$10,$A$1:$P$1,0))&amp;""),""),IFERROR(TRIM(INDEX($A631:$P631,MATCH(Settings!$B$11,$A$1:$P$1,0))&amp;""),""))</f>
        <v/>
      </c>
      <c r="X631" s="23">
        <f>IFERROR(TRIM(INDEX($A631:$P631,MATCH(Settings!$B$11,$A$1:$P$1,0))&amp;""),"")</f>
        <v/>
      </c>
      <c r="Y631" s="23">
        <f>IFERROR(TRIM(INDEX($A631:$P631,MATCH(Settings!$B$12,$A$1:$P$1,0))&amp;""),"")</f>
        <v/>
      </c>
      <c r="Z631" s="23">
        <f>IFERROR(TRIM(INDEX($A631:$P631,MATCH(Settings!$B$15,$A$1:$P$1,0))&amp;""),"")</f>
        <v/>
      </c>
      <c r="AA631" s="24">
        <f>IFERROR(IF(TRIM(INDEX($A631:$P631,MATCH(Settings!$B$13,$A$1:$P$1,0))&amp;"")="","",VALUE(TRIM(INDEX($A631:$P631,MATCH(Settings!$B$13,$A$1:$P$1,0))&amp;""))),"")</f>
        <v/>
      </c>
      <c r="AB631" s="24">
        <f>IF(NOT(ISNUMBER($AA631)),"",IF(TRIM($R631&amp;"")="Yes",$AA631,0))</f>
        <v/>
      </c>
      <c r="AC631" s="25">
        <f>IF(OR(NOT(ISNUMBER($AB631)),NOT(ISNUMBER(Settings!$D$2))),"",$AB631*Settings!$D$2)</f>
        <v/>
      </c>
      <c r="AD631" s="23">
        <f>IF(AND($AE631="",IFERROR(TRIM(INDEX($A631:$P631,MATCH(Settings!$B$13,$A$1:$P$1,0))&amp;""),"")=""),"",IF((IF($AE631="","; no name or email","")&amp;IF(IFERROR(TRIM(INDEX($A631:$P631,MATCH(Settings!$B$13,$A$1:$P$1,0))&amp;""),"")="","; no hours",IF(NOT(ISNUMBER($AA631)),"; hours not a number",IF($AA631&lt;=0,"; hours zero or less",IF(AND(ISNUMBER(Settings!$D$3),$AA631&gt;Settings!$D$3),"; over "&amp;Settings!$D$3&amp;" hours",""))))&amp;IF(NOT(ISNUMBER($U631)),"; no date",IF($U631&gt;TODAY(),"; date in the future",""))&amp;IF(AND($AE631&lt;&gt;"",ISNUMBER($U631)),IF(COUNTIFS($AE$2:$AE$1001,$AE631,$U$2:$U$1001,$U631,$Y$2:$Y$1001,$Y631)&gt;1,"; possible duplicate",""),""))="","OK",MID(IF($AE631="","; no name or email","")&amp;IF(IFERROR(TRIM(INDEX($A631:$P631,MATCH(Settings!$B$13,$A$1:$P$1,0))&amp;""),"")="","; no hours",IF(NOT(ISNUMBER($AA631)),"; hours not a number",IF($AA631&lt;=0,"; hours zero or less",IF(AND(ISNUMBER(Settings!$D$3),$AA631&gt;Settings!$D$3),"; over "&amp;Settings!$D$3&amp;" hours",""))))&amp;IF(NOT(ISNUMBER($U631)),"; no date",IF($U631&gt;TODAY(),"; date in the future",""))&amp;IF(AND($AE631&lt;&gt;"",ISNUMBER($U631)),IF(COUNTIFS($AE$2:$AE$1001,$AE631,$U$2:$U$1001,$U631,$Y$2:$Y$1001,$Y631)&gt;1,"; possible duplicate",""),""),3,300)))</f>
        <v/>
      </c>
      <c r="AE631" s="26">
        <f>IF(IFERROR(TRIM(INDEX($A631:$P631,MATCH(Settings!$B$11,$A$1:$P$1,0))&amp;""),"")&lt;&gt;"",LOWER(IFERROR(TRIM(INDEX($A631:$P631,MATCH(Settings!$B$11,$A$1:$P$1,0))&amp;""),"")),LOWER(IFERROR(TRIM(INDEX($A631:$P631,MATCH(Settings!$B$10,$A$1:$P$1,0))&amp;""),"")))</f>
        <v/>
      </c>
      <c r="AF631" s="26">
        <f>IF($AE631="","",IF(COUNTIF($AE$2:$AE631,$AE631)=1,MAX($AF$1:$AF630)+1,""))</f>
        <v/>
      </c>
      <c r="AG631" s="26">
        <f>IF(OR($AE631="",NOT(ISNUMBER($V631))),"",IF(COUNTIFS($AE$2:$AE631,$AE631,$V$2:$V631,$V631)=1,1,0))</f>
        <v/>
      </c>
      <c r="AH631" s="26">
        <f>IF(ISNUMBER($U631),$U631,0)</f>
        <v/>
      </c>
    </row>
    <row r="632">
      <c r="R632" s="27" t="n"/>
      <c r="S632" s="27" t="n"/>
      <c r="U632" s="21">
        <f>IF(ISNUMBER(IFERROR(IF(TRIM(INDEX($A632:$P632,MATCH(Settings!$B$9,$A$1:$P$1,0))&amp;"")="","",IF(ISNUMBER(INDEX($A632:$P632,MATCH(Settings!$B$9,$A$1:$P$1,0))),INT(INDEX($A632:$P632,MATCH(Settings!$B$9,$A$1:$P$1,0))),DATE(VALUE(LEFT(INDEX($A632:$P632,MATCH(Settings!$B$9,$A$1:$P$1,0)),4)),VALUE(MID(INDEX($A632:$P632,MATCH(Settings!$B$9,$A$1:$P$1,0)),6,2)),VALUE(MID(INDEX($A632:$P632,MATCH(Settings!$B$9,$A$1:$P$1,0)),9,2))))),"")),IFERROR(IF(TRIM(INDEX($A632:$P632,MATCH(Settings!$B$9,$A$1:$P$1,0))&amp;"")="","",IF(ISNUMBER(INDEX($A632:$P632,MATCH(Settings!$B$9,$A$1:$P$1,0))),INT(INDEX($A632:$P632,MATCH(Settings!$B$9,$A$1:$P$1,0))),DATE(VALUE(LEFT(INDEX($A632:$P632,MATCH(Settings!$B$9,$A$1:$P$1,0)),4)),VALUE(MID(INDEX($A632:$P632,MATCH(Settings!$B$9,$A$1:$P$1,0)),6,2)),VALUE(MID(INDEX($A632:$P632,MATCH(Settings!$B$9,$A$1:$P$1,0)),9,2))))),""),IFERROR(INT(IFERROR(IF(ISNUMBER(INDEX($A632:$P632,MATCH(Settings!$B$8,$A$1:$P$1,0))),INDEX($A632:$P632,MATCH(Settings!$B$8,$A$1:$P$1,0)),DATE(VALUE(LEFT(IFERROR(TRIM(INDEX($A632:$P632,MATCH(Settings!$B$8,$A$1:$P$1,0))&amp;""),""),4)),VALUE(MID(IFERROR(TRIM(INDEX($A632:$P632,MATCH(Settings!$B$8,$A$1:$P$1,0))&amp;""),""),6,2)),VALUE(MID(IFERROR(TRIM(INDEX($A632:$P632,MATCH(Settings!$B$8,$A$1:$P$1,0))&amp;""),""),9,2)))+TIME(VALUE(MID(IFERROR(TRIM(INDEX($A632:$P632,MATCH(Settings!$B$8,$A$1:$P$1,0))&amp;""),""),12,2)),VALUE(MID(IFERROR(TRIM(INDEX($A632:$P632,MATCH(Settings!$B$8,$A$1:$P$1,0))&amp;""),""),15,2)),VALUE(MID(IFERROR(TRIM(INDEX($A632:$P632,MATCH(Settings!$B$8,$A$1:$P$1,0))&amp;""),""),18,2)))),"")),""))</f>
        <v/>
      </c>
      <c r="V632" s="22">
        <f>IF(ISNUMBER($U632),DATE(YEAR($U632),MONTH($U632),1),"")</f>
        <v/>
      </c>
      <c r="W632" s="23">
        <f>IF(IFERROR(TRIM(INDEX($A632:$P632,MATCH(Settings!$B$10,$A$1:$P$1,0))&amp;""),"")&lt;&gt;"",IFERROR(TRIM(INDEX($A632:$P632,MATCH(Settings!$B$10,$A$1:$P$1,0))&amp;""),""),IFERROR(TRIM(INDEX($A632:$P632,MATCH(Settings!$B$11,$A$1:$P$1,0))&amp;""),""))</f>
        <v/>
      </c>
      <c r="X632" s="23">
        <f>IFERROR(TRIM(INDEX($A632:$P632,MATCH(Settings!$B$11,$A$1:$P$1,0))&amp;""),"")</f>
        <v/>
      </c>
      <c r="Y632" s="23">
        <f>IFERROR(TRIM(INDEX($A632:$P632,MATCH(Settings!$B$12,$A$1:$P$1,0))&amp;""),"")</f>
        <v/>
      </c>
      <c r="Z632" s="23">
        <f>IFERROR(TRIM(INDEX($A632:$P632,MATCH(Settings!$B$15,$A$1:$P$1,0))&amp;""),"")</f>
        <v/>
      </c>
      <c r="AA632" s="24">
        <f>IFERROR(IF(TRIM(INDEX($A632:$P632,MATCH(Settings!$B$13,$A$1:$P$1,0))&amp;"")="","",VALUE(TRIM(INDEX($A632:$P632,MATCH(Settings!$B$13,$A$1:$P$1,0))&amp;""))),"")</f>
        <v/>
      </c>
      <c r="AB632" s="24">
        <f>IF(NOT(ISNUMBER($AA632)),"",IF(TRIM($R632&amp;"")="Yes",$AA632,0))</f>
        <v/>
      </c>
      <c r="AC632" s="25">
        <f>IF(OR(NOT(ISNUMBER($AB632)),NOT(ISNUMBER(Settings!$D$2))),"",$AB632*Settings!$D$2)</f>
        <v/>
      </c>
      <c r="AD632" s="23">
        <f>IF(AND($AE632="",IFERROR(TRIM(INDEX($A632:$P632,MATCH(Settings!$B$13,$A$1:$P$1,0))&amp;""),"")=""),"",IF((IF($AE632="","; no name or email","")&amp;IF(IFERROR(TRIM(INDEX($A632:$P632,MATCH(Settings!$B$13,$A$1:$P$1,0))&amp;""),"")="","; no hours",IF(NOT(ISNUMBER($AA632)),"; hours not a number",IF($AA632&lt;=0,"; hours zero or less",IF(AND(ISNUMBER(Settings!$D$3),$AA632&gt;Settings!$D$3),"; over "&amp;Settings!$D$3&amp;" hours",""))))&amp;IF(NOT(ISNUMBER($U632)),"; no date",IF($U632&gt;TODAY(),"; date in the future",""))&amp;IF(AND($AE632&lt;&gt;"",ISNUMBER($U632)),IF(COUNTIFS($AE$2:$AE$1001,$AE632,$U$2:$U$1001,$U632,$Y$2:$Y$1001,$Y632)&gt;1,"; possible duplicate",""),""))="","OK",MID(IF($AE632="","; no name or email","")&amp;IF(IFERROR(TRIM(INDEX($A632:$P632,MATCH(Settings!$B$13,$A$1:$P$1,0))&amp;""),"")="","; no hours",IF(NOT(ISNUMBER($AA632)),"; hours not a number",IF($AA632&lt;=0,"; hours zero or less",IF(AND(ISNUMBER(Settings!$D$3),$AA632&gt;Settings!$D$3),"; over "&amp;Settings!$D$3&amp;" hours",""))))&amp;IF(NOT(ISNUMBER($U632)),"; no date",IF($U632&gt;TODAY(),"; date in the future",""))&amp;IF(AND($AE632&lt;&gt;"",ISNUMBER($U632)),IF(COUNTIFS($AE$2:$AE$1001,$AE632,$U$2:$U$1001,$U632,$Y$2:$Y$1001,$Y632)&gt;1,"; possible duplicate",""),""),3,300)))</f>
        <v/>
      </c>
      <c r="AE632" s="26">
        <f>IF(IFERROR(TRIM(INDEX($A632:$P632,MATCH(Settings!$B$11,$A$1:$P$1,0))&amp;""),"")&lt;&gt;"",LOWER(IFERROR(TRIM(INDEX($A632:$P632,MATCH(Settings!$B$11,$A$1:$P$1,0))&amp;""),"")),LOWER(IFERROR(TRIM(INDEX($A632:$P632,MATCH(Settings!$B$10,$A$1:$P$1,0))&amp;""),"")))</f>
        <v/>
      </c>
      <c r="AF632" s="26">
        <f>IF($AE632="","",IF(COUNTIF($AE$2:$AE632,$AE632)=1,MAX($AF$1:$AF631)+1,""))</f>
        <v/>
      </c>
      <c r="AG632" s="26">
        <f>IF(OR($AE632="",NOT(ISNUMBER($V632))),"",IF(COUNTIFS($AE$2:$AE632,$AE632,$V$2:$V632,$V632)=1,1,0))</f>
        <v/>
      </c>
      <c r="AH632" s="26">
        <f>IF(ISNUMBER($U632),$U632,0)</f>
        <v/>
      </c>
    </row>
    <row r="633">
      <c r="R633" s="27" t="n"/>
      <c r="S633" s="27" t="n"/>
      <c r="U633" s="21">
        <f>IF(ISNUMBER(IFERROR(IF(TRIM(INDEX($A633:$P633,MATCH(Settings!$B$9,$A$1:$P$1,0))&amp;"")="","",IF(ISNUMBER(INDEX($A633:$P633,MATCH(Settings!$B$9,$A$1:$P$1,0))),INT(INDEX($A633:$P633,MATCH(Settings!$B$9,$A$1:$P$1,0))),DATE(VALUE(LEFT(INDEX($A633:$P633,MATCH(Settings!$B$9,$A$1:$P$1,0)),4)),VALUE(MID(INDEX($A633:$P633,MATCH(Settings!$B$9,$A$1:$P$1,0)),6,2)),VALUE(MID(INDEX($A633:$P633,MATCH(Settings!$B$9,$A$1:$P$1,0)),9,2))))),"")),IFERROR(IF(TRIM(INDEX($A633:$P633,MATCH(Settings!$B$9,$A$1:$P$1,0))&amp;"")="","",IF(ISNUMBER(INDEX($A633:$P633,MATCH(Settings!$B$9,$A$1:$P$1,0))),INT(INDEX($A633:$P633,MATCH(Settings!$B$9,$A$1:$P$1,0))),DATE(VALUE(LEFT(INDEX($A633:$P633,MATCH(Settings!$B$9,$A$1:$P$1,0)),4)),VALUE(MID(INDEX($A633:$P633,MATCH(Settings!$B$9,$A$1:$P$1,0)),6,2)),VALUE(MID(INDEX($A633:$P633,MATCH(Settings!$B$9,$A$1:$P$1,0)),9,2))))),""),IFERROR(INT(IFERROR(IF(ISNUMBER(INDEX($A633:$P633,MATCH(Settings!$B$8,$A$1:$P$1,0))),INDEX($A633:$P633,MATCH(Settings!$B$8,$A$1:$P$1,0)),DATE(VALUE(LEFT(IFERROR(TRIM(INDEX($A633:$P633,MATCH(Settings!$B$8,$A$1:$P$1,0))&amp;""),""),4)),VALUE(MID(IFERROR(TRIM(INDEX($A633:$P633,MATCH(Settings!$B$8,$A$1:$P$1,0))&amp;""),""),6,2)),VALUE(MID(IFERROR(TRIM(INDEX($A633:$P633,MATCH(Settings!$B$8,$A$1:$P$1,0))&amp;""),""),9,2)))+TIME(VALUE(MID(IFERROR(TRIM(INDEX($A633:$P633,MATCH(Settings!$B$8,$A$1:$P$1,0))&amp;""),""),12,2)),VALUE(MID(IFERROR(TRIM(INDEX($A633:$P633,MATCH(Settings!$B$8,$A$1:$P$1,0))&amp;""),""),15,2)),VALUE(MID(IFERROR(TRIM(INDEX($A633:$P633,MATCH(Settings!$B$8,$A$1:$P$1,0))&amp;""),""),18,2)))),"")),""))</f>
        <v/>
      </c>
      <c r="V633" s="22">
        <f>IF(ISNUMBER($U633),DATE(YEAR($U633),MONTH($U633),1),"")</f>
        <v/>
      </c>
      <c r="W633" s="23">
        <f>IF(IFERROR(TRIM(INDEX($A633:$P633,MATCH(Settings!$B$10,$A$1:$P$1,0))&amp;""),"")&lt;&gt;"",IFERROR(TRIM(INDEX($A633:$P633,MATCH(Settings!$B$10,$A$1:$P$1,0))&amp;""),""),IFERROR(TRIM(INDEX($A633:$P633,MATCH(Settings!$B$11,$A$1:$P$1,0))&amp;""),""))</f>
        <v/>
      </c>
      <c r="X633" s="23">
        <f>IFERROR(TRIM(INDEX($A633:$P633,MATCH(Settings!$B$11,$A$1:$P$1,0))&amp;""),"")</f>
        <v/>
      </c>
      <c r="Y633" s="23">
        <f>IFERROR(TRIM(INDEX($A633:$P633,MATCH(Settings!$B$12,$A$1:$P$1,0))&amp;""),"")</f>
        <v/>
      </c>
      <c r="Z633" s="23">
        <f>IFERROR(TRIM(INDEX($A633:$P633,MATCH(Settings!$B$15,$A$1:$P$1,0))&amp;""),"")</f>
        <v/>
      </c>
      <c r="AA633" s="24">
        <f>IFERROR(IF(TRIM(INDEX($A633:$P633,MATCH(Settings!$B$13,$A$1:$P$1,0))&amp;"")="","",VALUE(TRIM(INDEX($A633:$P633,MATCH(Settings!$B$13,$A$1:$P$1,0))&amp;""))),"")</f>
        <v/>
      </c>
      <c r="AB633" s="24">
        <f>IF(NOT(ISNUMBER($AA633)),"",IF(TRIM($R633&amp;"")="Yes",$AA633,0))</f>
        <v/>
      </c>
      <c r="AC633" s="25">
        <f>IF(OR(NOT(ISNUMBER($AB633)),NOT(ISNUMBER(Settings!$D$2))),"",$AB633*Settings!$D$2)</f>
        <v/>
      </c>
      <c r="AD633" s="23">
        <f>IF(AND($AE633="",IFERROR(TRIM(INDEX($A633:$P633,MATCH(Settings!$B$13,$A$1:$P$1,0))&amp;""),"")=""),"",IF((IF($AE633="","; no name or email","")&amp;IF(IFERROR(TRIM(INDEX($A633:$P633,MATCH(Settings!$B$13,$A$1:$P$1,0))&amp;""),"")="","; no hours",IF(NOT(ISNUMBER($AA633)),"; hours not a number",IF($AA633&lt;=0,"; hours zero or less",IF(AND(ISNUMBER(Settings!$D$3),$AA633&gt;Settings!$D$3),"; over "&amp;Settings!$D$3&amp;" hours",""))))&amp;IF(NOT(ISNUMBER($U633)),"; no date",IF($U633&gt;TODAY(),"; date in the future",""))&amp;IF(AND($AE633&lt;&gt;"",ISNUMBER($U633)),IF(COUNTIFS($AE$2:$AE$1001,$AE633,$U$2:$U$1001,$U633,$Y$2:$Y$1001,$Y633)&gt;1,"; possible duplicate",""),""))="","OK",MID(IF($AE633="","; no name or email","")&amp;IF(IFERROR(TRIM(INDEX($A633:$P633,MATCH(Settings!$B$13,$A$1:$P$1,0))&amp;""),"")="","; no hours",IF(NOT(ISNUMBER($AA633)),"; hours not a number",IF($AA633&lt;=0,"; hours zero or less",IF(AND(ISNUMBER(Settings!$D$3),$AA633&gt;Settings!$D$3),"; over "&amp;Settings!$D$3&amp;" hours",""))))&amp;IF(NOT(ISNUMBER($U633)),"; no date",IF($U633&gt;TODAY(),"; date in the future",""))&amp;IF(AND($AE633&lt;&gt;"",ISNUMBER($U633)),IF(COUNTIFS($AE$2:$AE$1001,$AE633,$U$2:$U$1001,$U633,$Y$2:$Y$1001,$Y633)&gt;1,"; possible duplicate",""),""),3,300)))</f>
        <v/>
      </c>
      <c r="AE633" s="26">
        <f>IF(IFERROR(TRIM(INDEX($A633:$P633,MATCH(Settings!$B$11,$A$1:$P$1,0))&amp;""),"")&lt;&gt;"",LOWER(IFERROR(TRIM(INDEX($A633:$P633,MATCH(Settings!$B$11,$A$1:$P$1,0))&amp;""),"")),LOWER(IFERROR(TRIM(INDEX($A633:$P633,MATCH(Settings!$B$10,$A$1:$P$1,0))&amp;""),"")))</f>
        <v/>
      </c>
      <c r="AF633" s="26">
        <f>IF($AE633="","",IF(COUNTIF($AE$2:$AE633,$AE633)=1,MAX($AF$1:$AF632)+1,""))</f>
        <v/>
      </c>
      <c r="AG633" s="26">
        <f>IF(OR($AE633="",NOT(ISNUMBER($V633))),"",IF(COUNTIFS($AE$2:$AE633,$AE633,$V$2:$V633,$V633)=1,1,0))</f>
        <v/>
      </c>
      <c r="AH633" s="26">
        <f>IF(ISNUMBER($U633),$U633,0)</f>
        <v/>
      </c>
    </row>
    <row r="634">
      <c r="R634" s="27" t="n"/>
      <c r="S634" s="27" t="n"/>
      <c r="U634" s="21">
        <f>IF(ISNUMBER(IFERROR(IF(TRIM(INDEX($A634:$P634,MATCH(Settings!$B$9,$A$1:$P$1,0))&amp;"")="","",IF(ISNUMBER(INDEX($A634:$P634,MATCH(Settings!$B$9,$A$1:$P$1,0))),INT(INDEX($A634:$P634,MATCH(Settings!$B$9,$A$1:$P$1,0))),DATE(VALUE(LEFT(INDEX($A634:$P634,MATCH(Settings!$B$9,$A$1:$P$1,0)),4)),VALUE(MID(INDEX($A634:$P634,MATCH(Settings!$B$9,$A$1:$P$1,0)),6,2)),VALUE(MID(INDEX($A634:$P634,MATCH(Settings!$B$9,$A$1:$P$1,0)),9,2))))),"")),IFERROR(IF(TRIM(INDEX($A634:$P634,MATCH(Settings!$B$9,$A$1:$P$1,0))&amp;"")="","",IF(ISNUMBER(INDEX($A634:$P634,MATCH(Settings!$B$9,$A$1:$P$1,0))),INT(INDEX($A634:$P634,MATCH(Settings!$B$9,$A$1:$P$1,0))),DATE(VALUE(LEFT(INDEX($A634:$P634,MATCH(Settings!$B$9,$A$1:$P$1,0)),4)),VALUE(MID(INDEX($A634:$P634,MATCH(Settings!$B$9,$A$1:$P$1,0)),6,2)),VALUE(MID(INDEX($A634:$P634,MATCH(Settings!$B$9,$A$1:$P$1,0)),9,2))))),""),IFERROR(INT(IFERROR(IF(ISNUMBER(INDEX($A634:$P634,MATCH(Settings!$B$8,$A$1:$P$1,0))),INDEX($A634:$P634,MATCH(Settings!$B$8,$A$1:$P$1,0)),DATE(VALUE(LEFT(IFERROR(TRIM(INDEX($A634:$P634,MATCH(Settings!$B$8,$A$1:$P$1,0))&amp;""),""),4)),VALUE(MID(IFERROR(TRIM(INDEX($A634:$P634,MATCH(Settings!$B$8,$A$1:$P$1,0))&amp;""),""),6,2)),VALUE(MID(IFERROR(TRIM(INDEX($A634:$P634,MATCH(Settings!$B$8,$A$1:$P$1,0))&amp;""),""),9,2)))+TIME(VALUE(MID(IFERROR(TRIM(INDEX($A634:$P634,MATCH(Settings!$B$8,$A$1:$P$1,0))&amp;""),""),12,2)),VALUE(MID(IFERROR(TRIM(INDEX($A634:$P634,MATCH(Settings!$B$8,$A$1:$P$1,0))&amp;""),""),15,2)),VALUE(MID(IFERROR(TRIM(INDEX($A634:$P634,MATCH(Settings!$B$8,$A$1:$P$1,0))&amp;""),""),18,2)))),"")),""))</f>
        <v/>
      </c>
      <c r="V634" s="22">
        <f>IF(ISNUMBER($U634),DATE(YEAR($U634),MONTH($U634),1),"")</f>
        <v/>
      </c>
      <c r="W634" s="23">
        <f>IF(IFERROR(TRIM(INDEX($A634:$P634,MATCH(Settings!$B$10,$A$1:$P$1,0))&amp;""),"")&lt;&gt;"",IFERROR(TRIM(INDEX($A634:$P634,MATCH(Settings!$B$10,$A$1:$P$1,0))&amp;""),""),IFERROR(TRIM(INDEX($A634:$P634,MATCH(Settings!$B$11,$A$1:$P$1,0))&amp;""),""))</f>
        <v/>
      </c>
      <c r="X634" s="23">
        <f>IFERROR(TRIM(INDEX($A634:$P634,MATCH(Settings!$B$11,$A$1:$P$1,0))&amp;""),"")</f>
        <v/>
      </c>
      <c r="Y634" s="23">
        <f>IFERROR(TRIM(INDEX($A634:$P634,MATCH(Settings!$B$12,$A$1:$P$1,0))&amp;""),"")</f>
        <v/>
      </c>
      <c r="Z634" s="23">
        <f>IFERROR(TRIM(INDEX($A634:$P634,MATCH(Settings!$B$15,$A$1:$P$1,0))&amp;""),"")</f>
        <v/>
      </c>
      <c r="AA634" s="24">
        <f>IFERROR(IF(TRIM(INDEX($A634:$P634,MATCH(Settings!$B$13,$A$1:$P$1,0))&amp;"")="","",VALUE(TRIM(INDEX($A634:$P634,MATCH(Settings!$B$13,$A$1:$P$1,0))&amp;""))),"")</f>
        <v/>
      </c>
      <c r="AB634" s="24">
        <f>IF(NOT(ISNUMBER($AA634)),"",IF(TRIM($R634&amp;"")="Yes",$AA634,0))</f>
        <v/>
      </c>
      <c r="AC634" s="25">
        <f>IF(OR(NOT(ISNUMBER($AB634)),NOT(ISNUMBER(Settings!$D$2))),"",$AB634*Settings!$D$2)</f>
        <v/>
      </c>
      <c r="AD634" s="23">
        <f>IF(AND($AE634="",IFERROR(TRIM(INDEX($A634:$P634,MATCH(Settings!$B$13,$A$1:$P$1,0))&amp;""),"")=""),"",IF((IF($AE634="","; no name or email","")&amp;IF(IFERROR(TRIM(INDEX($A634:$P634,MATCH(Settings!$B$13,$A$1:$P$1,0))&amp;""),"")="","; no hours",IF(NOT(ISNUMBER($AA634)),"; hours not a number",IF($AA634&lt;=0,"; hours zero or less",IF(AND(ISNUMBER(Settings!$D$3),$AA634&gt;Settings!$D$3),"; over "&amp;Settings!$D$3&amp;" hours",""))))&amp;IF(NOT(ISNUMBER($U634)),"; no date",IF($U634&gt;TODAY(),"; date in the future",""))&amp;IF(AND($AE634&lt;&gt;"",ISNUMBER($U634)),IF(COUNTIFS($AE$2:$AE$1001,$AE634,$U$2:$U$1001,$U634,$Y$2:$Y$1001,$Y634)&gt;1,"; possible duplicate",""),""))="","OK",MID(IF($AE634="","; no name or email","")&amp;IF(IFERROR(TRIM(INDEX($A634:$P634,MATCH(Settings!$B$13,$A$1:$P$1,0))&amp;""),"")="","; no hours",IF(NOT(ISNUMBER($AA634)),"; hours not a number",IF($AA634&lt;=0,"; hours zero or less",IF(AND(ISNUMBER(Settings!$D$3),$AA634&gt;Settings!$D$3),"; over "&amp;Settings!$D$3&amp;" hours",""))))&amp;IF(NOT(ISNUMBER($U634)),"; no date",IF($U634&gt;TODAY(),"; date in the future",""))&amp;IF(AND($AE634&lt;&gt;"",ISNUMBER($U634)),IF(COUNTIFS($AE$2:$AE$1001,$AE634,$U$2:$U$1001,$U634,$Y$2:$Y$1001,$Y634)&gt;1,"; possible duplicate",""),""),3,300)))</f>
        <v/>
      </c>
      <c r="AE634" s="26">
        <f>IF(IFERROR(TRIM(INDEX($A634:$P634,MATCH(Settings!$B$11,$A$1:$P$1,0))&amp;""),"")&lt;&gt;"",LOWER(IFERROR(TRIM(INDEX($A634:$P634,MATCH(Settings!$B$11,$A$1:$P$1,0))&amp;""),"")),LOWER(IFERROR(TRIM(INDEX($A634:$P634,MATCH(Settings!$B$10,$A$1:$P$1,0))&amp;""),"")))</f>
        <v/>
      </c>
      <c r="AF634" s="26">
        <f>IF($AE634="","",IF(COUNTIF($AE$2:$AE634,$AE634)=1,MAX($AF$1:$AF633)+1,""))</f>
        <v/>
      </c>
      <c r="AG634" s="26">
        <f>IF(OR($AE634="",NOT(ISNUMBER($V634))),"",IF(COUNTIFS($AE$2:$AE634,$AE634,$V$2:$V634,$V634)=1,1,0))</f>
        <v/>
      </c>
      <c r="AH634" s="26">
        <f>IF(ISNUMBER($U634),$U634,0)</f>
        <v/>
      </c>
    </row>
    <row r="635">
      <c r="R635" s="27" t="n"/>
      <c r="S635" s="27" t="n"/>
      <c r="U635" s="21">
        <f>IF(ISNUMBER(IFERROR(IF(TRIM(INDEX($A635:$P635,MATCH(Settings!$B$9,$A$1:$P$1,0))&amp;"")="","",IF(ISNUMBER(INDEX($A635:$P635,MATCH(Settings!$B$9,$A$1:$P$1,0))),INT(INDEX($A635:$P635,MATCH(Settings!$B$9,$A$1:$P$1,0))),DATE(VALUE(LEFT(INDEX($A635:$P635,MATCH(Settings!$B$9,$A$1:$P$1,0)),4)),VALUE(MID(INDEX($A635:$P635,MATCH(Settings!$B$9,$A$1:$P$1,0)),6,2)),VALUE(MID(INDEX($A635:$P635,MATCH(Settings!$B$9,$A$1:$P$1,0)),9,2))))),"")),IFERROR(IF(TRIM(INDEX($A635:$P635,MATCH(Settings!$B$9,$A$1:$P$1,0))&amp;"")="","",IF(ISNUMBER(INDEX($A635:$P635,MATCH(Settings!$B$9,$A$1:$P$1,0))),INT(INDEX($A635:$P635,MATCH(Settings!$B$9,$A$1:$P$1,0))),DATE(VALUE(LEFT(INDEX($A635:$P635,MATCH(Settings!$B$9,$A$1:$P$1,0)),4)),VALUE(MID(INDEX($A635:$P635,MATCH(Settings!$B$9,$A$1:$P$1,0)),6,2)),VALUE(MID(INDEX($A635:$P635,MATCH(Settings!$B$9,$A$1:$P$1,0)),9,2))))),""),IFERROR(INT(IFERROR(IF(ISNUMBER(INDEX($A635:$P635,MATCH(Settings!$B$8,$A$1:$P$1,0))),INDEX($A635:$P635,MATCH(Settings!$B$8,$A$1:$P$1,0)),DATE(VALUE(LEFT(IFERROR(TRIM(INDEX($A635:$P635,MATCH(Settings!$B$8,$A$1:$P$1,0))&amp;""),""),4)),VALUE(MID(IFERROR(TRIM(INDEX($A635:$P635,MATCH(Settings!$B$8,$A$1:$P$1,0))&amp;""),""),6,2)),VALUE(MID(IFERROR(TRIM(INDEX($A635:$P635,MATCH(Settings!$B$8,$A$1:$P$1,0))&amp;""),""),9,2)))+TIME(VALUE(MID(IFERROR(TRIM(INDEX($A635:$P635,MATCH(Settings!$B$8,$A$1:$P$1,0))&amp;""),""),12,2)),VALUE(MID(IFERROR(TRIM(INDEX($A635:$P635,MATCH(Settings!$B$8,$A$1:$P$1,0))&amp;""),""),15,2)),VALUE(MID(IFERROR(TRIM(INDEX($A635:$P635,MATCH(Settings!$B$8,$A$1:$P$1,0))&amp;""),""),18,2)))),"")),""))</f>
        <v/>
      </c>
      <c r="V635" s="22">
        <f>IF(ISNUMBER($U635),DATE(YEAR($U635),MONTH($U635),1),"")</f>
        <v/>
      </c>
      <c r="W635" s="23">
        <f>IF(IFERROR(TRIM(INDEX($A635:$P635,MATCH(Settings!$B$10,$A$1:$P$1,0))&amp;""),"")&lt;&gt;"",IFERROR(TRIM(INDEX($A635:$P635,MATCH(Settings!$B$10,$A$1:$P$1,0))&amp;""),""),IFERROR(TRIM(INDEX($A635:$P635,MATCH(Settings!$B$11,$A$1:$P$1,0))&amp;""),""))</f>
        <v/>
      </c>
      <c r="X635" s="23">
        <f>IFERROR(TRIM(INDEX($A635:$P635,MATCH(Settings!$B$11,$A$1:$P$1,0))&amp;""),"")</f>
        <v/>
      </c>
      <c r="Y635" s="23">
        <f>IFERROR(TRIM(INDEX($A635:$P635,MATCH(Settings!$B$12,$A$1:$P$1,0))&amp;""),"")</f>
        <v/>
      </c>
      <c r="Z635" s="23">
        <f>IFERROR(TRIM(INDEX($A635:$P635,MATCH(Settings!$B$15,$A$1:$P$1,0))&amp;""),"")</f>
        <v/>
      </c>
      <c r="AA635" s="24">
        <f>IFERROR(IF(TRIM(INDEX($A635:$P635,MATCH(Settings!$B$13,$A$1:$P$1,0))&amp;"")="","",VALUE(TRIM(INDEX($A635:$P635,MATCH(Settings!$B$13,$A$1:$P$1,0))&amp;""))),"")</f>
        <v/>
      </c>
      <c r="AB635" s="24">
        <f>IF(NOT(ISNUMBER($AA635)),"",IF(TRIM($R635&amp;"")="Yes",$AA635,0))</f>
        <v/>
      </c>
      <c r="AC635" s="25">
        <f>IF(OR(NOT(ISNUMBER($AB635)),NOT(ISNUMBER(Settings!$D$2))),"",$AB635*Settings!$D$2)</f>
        <v/>
      </c>
      <c r="AD635" s="23">
        <f>IF(AND($AE635="",IFERROR(TRIM(INDEX($A635:$P635,MATCH(Settings!$B$13,$A$1:$P$1,0))&amp;""),"")=""),"",IF((IF($AE635="","; no name or email","")&amp;IF(IFERROR(TRIM(INDEX($A635:$P635,MATCH(Settings!$B$13,$A$1:$P$1,0))&amp;""),"")="","; no hours",IF(NOT(ISNUMBER($AA635)),"; hours not a number",IF($AA635&lt;=0,"; hours zero or less",IF(AND(ISNUMBER(Settings!$D$3),$AA635&gt;Settings!$D$3),"; over "&amp;Settings!$D$3&amp;" hours",""))))&amp;IF(NOT(ISNUMBER($U635)),"; no date",IF($U635&gt;TODAY(),"; date in the future",""))&amp;IF(AND($AE635&lt;&gt;"",ISNUMBER($U635)),IF(COUNTIFS($AE$2:$AE$1001,$AE635,$U$2:$U$1001,$U635,$Y$2:$Y$1001,$Y635)&gt;1,"; possible duplicate",""),""))="","OK",MID(IF($AE635="","; no name or email","")&amp;IF(IFERROR(TRIM(INDEX($A635:$P635,MATCH(Settings!$B$13,$A$1:$P$1,0))&amp;""),"")="","; no hours",IF(NOT(ISNUMBER($AA635)),"; hours not a number",IF($AA635&lt;=0,"; hours zero or less",IF(AND(ISNUMBER(Settings!$D$3),$AA635&gt;Settings!$D$3),"; over "&amp;Settings!$D$3&amp;" hours",""))))&amp;IF(NOT(ISNUMBER($U635)),"; no date",IF($U635&gt;TODAY(),"; date in the future",""))&amp;IF(AND($AE635&lt;&gt;"",ISNUMBER($U635)),IF(COUNTIFS($AE$2:$AE$1001,$AE635,$U$2:$U$1001,$U635,$Y$2:$Y$1001,$Y635)&gt;1,"; possible duplicate",""),""),3,300)))</f>
        <v/>
      </c>
      <c r="AE635" s="26">
        <f>IF(IFERROR(TRIM(INDEX($A635:$P635,MATCH(Settings!$B$11,$A$1:$P$1,0))&amp;""),"")&lt;&gt;"",LOWER(IFERROR(TRIM(INDEX($A635:$P635,MATCH(Settings!$B$11,$A$1:$P$1,0))&amp;""),"")),LOWER(IFERROR(TRIM(INDEX($A635:$P635,MATCH(Settings!$B$10,$A$1:$P$1,0))&amp;""),"")))</f>
        <v/>
      </c>
      <c r="AF635" s="26">
        <f>IF($AE635="","",IF(COUNTIF($AE$2:$AE635,$AE635)=1,MAX($AF$1:$AF634)+1,""))</f>
        <v/>
      </c>
      <c r="AG635" s="26">
        <f>IF(OR($AE635="",NOT(ISNUMBER($V635))),"",IF(COUNTIFS($AE$2:$AE635,$AE635,$V$2:$V635,$V635)=1,1,0))</f>
        <v/>
      </c>
      <c r="AH635" s="26">
        <f>IF(ISNUMBER($U635),$U635,0)</f>
        <v/>
      </c>
    </row>
    <row r="636">
      <c r="R636" s="27" t="n"/>
      <c r="S636" s="27" t="n"/>
      <c r="U636" s="21">
        <f>IF(ISNUMBER(IFERROR(IF(TRIM(INDEX($A636:$P636,MATCH(Settings!$B$9,$A$1:$P$1,0))&amp;"")="","",IF(ISNUMBER(INDEX($A636:$P636,MATCH(Settings!$B$9,$A$1:$P$1,0))),INT(INDEX($A636:$P636,MATCH(Settings!$B$9,$A$1:$P$1,0))),DATE(VALUE(LEFT(INDEX($A636:$P636,MATCH(Settings!$B$9,$A$1:$P$1,0)),4)),VALUE(MID(INDEX($A636:$P636,MATCH(Settings!$B$9,$A$1:$P$1,0)),6,2)),VALUE(MID(INDEX($A636:$P636,MATCH(Settings!$B$9,$A$1:$P$1,0)),9,2))))),"")),IFERROR(IF(TRIM(INDEX($A636:$P636,MATCH(Settings!$B$9,$A$1:$P$1,0))&amp;"")="","",IF(ISNUMBER(INDEX($A636:$P636,MATCH(Settings!$B$9,$A$1:$P$1,0))),INT(INDEX($A636:$P636,MATCH(Settings!$B$9,$A$1:$P$1,0))),DATE(VALUE(LEFT(INDEX($A636:$P636,MATCH(Settings!$B$9,$A$1:$P$1,0)),4)),VALUE(MID(INDEX($A636:$P636,MATCH(Settings!$B$9,$A$1:$P$1,0)),6,2)),VALUE(MID(INDEX($A636:$P636,MATCH(Settings!$B$9,$A$1:$P$1,0)),9,2))))),""),IFERROR(INT(IFERROR(IF(ISNUMBER(INDEX($A636:$P636,MATCH(Settings!$B$8,$A$1:$P$1,0))),INDEX($A636:$P636,MATCH(Settings!$B$8,$A$1:$P$1,0)),DATE(VALUE(LEFT(IFERROR(TRIM(INDEX($A636:$P636,MATCH(Settings!$B$8,$A$1:$P$1,0))&amp;""),""),4)),VALUE(MID(IFERROR(TRIM(INDEX($A636:$P636,MATCH(Settings!$B$8,$A$1:$P$1,0))&amp;""),""),6,2)),VALUE(MID(IFERROR(TRIM(INDEX($A636:$P636,MATCH(Settings!$B$8,$A$1:$P$1,0))&amp;""),""),9,2)))+TIME(VALUE(MID(IFERROR(TRIM(INDEX($A636:$P636,MATCH(Settings!$B$8,$A$1:$P$1,0))&amp;""),""),12,2)),VALUE(MID(IFERROR(TRIM(INDEX($A636:$P636,MATCH(Settings!$B$8,$A$1:$P$1,0))&amp;""),""),15,2)),VALUE(MID(IFERROR(TRIM(INDEX($A636:$P636,MATCH(Settings!$B$8,$A$1:$P$1,0))&amp;""),""),18,2)))),"")),""))</f>
        <v/>
      </c>
      <c r="V636" s="22">
        <f>IF(ISNUMBER($U636),DATE(YEAR($U636),MONTH($U636),1),"")</f>
        <v/>
      </c>
      <c r="W636" s="23">
        <f>IF(IFERROR(TRIM(INDEX($A636:$P636,MATCH(Settings!$B$10,$A$1:$P$1,0))&amp;""),"")&lt;&gt;"",IFERROR(TRIM(INDEX($A636:$P636,MATCH(Settings!$B$10,$A$1:$P$1,0))&amp;""),""),IFERROR(TRIM(INDEX($A636:$P636,MATCH(Settings!$B$11,$A$1:$P$1,0))&amp;""),""))</f>
        <v/>
      </c>
      <c r="X636" s="23">
        <f>IFERROR(TRIM(INDEX($A636:$P636,MATCH(Settings!$B$11,$A$1:$P$1,0))&amp;""),"")</f>
        <v/>
      </c>
      <c r="Y636" s="23">
        <f>IFERROR(TRIM(INDEX($A636:$P636,MATCH(Settings!$B$12,$A$1:$P$1,0))&amp;""),"")</f>
        <v/>
      </c>
      <c r="Z636" s="23">
        <f>IFERROR(TRIM(INDEX($A636:$P636,MATCH(Settings!$B$15,$A$1:$P$1,0))&amp;""),"")</f>
        <v/>
      </c>
      <c r="AA636" s="24">
        <f>IFERROR(IF(TRIM(INDEX($A636:$P636,MATCH(Settings!$B$13,$A$1:$P$1,0))&amp;"")="","",VALUE(TRIM(INDEX($A636:$P636,MATCH(Settings!$B$13,$A$1:$P$1,0))&amp;""))),"")</f>
        <v/>
      </c>
      <c r="AB636" s="24">
        <f>IF(NOT(ISNUMBER($AA636)),"",IF(TRIM($R636&amp;"")="Yes",$AA636,0))</f>
        <v/>
      </c>
      <c r="AC636" s="25">
        <f>IF(OR(NOT(ISNUMBER($AB636)),NOT(ISNUMBER(Settings!$D$2))),"",$AB636*Settings!$D$2)</f>
        <v/>
      </c>
      <c r="AD636" s="23">
        <f>IF(AND($AE636="",IFERROR(TRIM(INDEX($A636:$P636,MATCH(Settings!$B$13,$A$1:$P$1,0))&amp;""),"")=""),"",IF((IF($AE636="","; no name or email","")&amp;IF(IFERROR(TRIM(INDEX($A636:$P636,MATCH(Settings!$B$13,$A$1:$P$1,0))&amp;""),"")="","; no hours",IF(NOT(ISNUMBER($AA636)),"; hours not a number",IF($AA636&lt;=0,"; hours zero or less",IF(AND(ISNUMBER(Settings!$D$3),$AA636&gt;Settings!$D$3),"; over "&amp;Settings!$D$3&amp;" hours",""))))&amp;IF(NOT(ISNUMBER($U636)),"; no date",IF($U636&gt;TODAY(),"; date in the future",""))&amp;IF(AND($AE636&lt;&gt;"",ISNUMBER($U636)),IF(COUNTIFS($AE$2:$AE$1001,$AE636,$U$2:$U$1001,$U636,$Y$2:$Y$1001,$Y636)&gt;1,"; possible duplicate",""),""))="","OK",MID(IF($AE636="","; no name or email","")&amp;IF(IFERROR(TRIM(INDEX($A636:$P636,MATCH(Settings!$B$13,$A$1:$P$1,0))&amp;""),"")="","; no hours",IF(NOT(ISNUMBER($AA636)),"; hours not a number",IF($AA636&lt;=0,"; hours zero or less",IF(AND(ISNUMBER(Settings!$D$3),$AA636&gt;Settings!$D$3),"; over "&amp;Settings!$D$3&amp;" hours",""))))&amp;IF(NOT(ISNUMBER($U636)),"; no date",IF($U636&gt;TODAY(),"; date in the future",""))&amp;IF(AND($AE636&lt;&gt;"",ISNUMBER($U636)),IF(COUNTIFS($AE$2:$AE$1001,$AE636,$U$2:$U$1001,$U636,$Y$2:$Y$1001,$Y636)&gt;1,"; possible duplicate",""),""),3,300)))</f>
        <v/>
      </c>
      <c r="AE636" s="26">
        <f>IF(IFERROR(TRIM(INDEX($A636:$P636,MATCH(Settings!$B$11,$A$1:$P$1,0))&amp;""),"")&lt;&gt;"",LOWER(IFERROR(TRIM(INDEX($A636:$P636,MATCH(Settings!$B$11,$A$1:$P$1,0))&amp;""),"")),LOWER(IFERROR(TRIM(INDEX($A636:$P636,MATCH(Settings!$B$10,$A$1:$P$1,0))&amp;""),"")))</f>
        <v/>
      </c>
      <c r="AF636" s="26">
        <f>IF($AE636="","",IF(COUNTIF($AE$2:$AE636,$AE636)=1,MAX($AF$1:$AF635)+1,""))</f>
        <v/>
      </c>
      <c r="AG636" s="26">
        <f>IF(OR($AE636="",NOT(ISNUMBER($V636))),"",IF(COUNTIFS($AE$2:$AE636,$AE636,$V$2:$V636,$V636)=1,1,0))</f>
        <v/>
      </c>
      <c r="AH636" s="26">
        <f>IF(ISNUMBER($U636),$U636,0)</f>
        <v/>
      </c>
    </row>
    <row r="637">
      <c r="R637" s="27" t="n"/>
      <c r="S637" s="27" t="n"/>
      <c r="U637" s="21">
        <f>IF(ISNUMBER(IFERROR(IF(TRIM(INDEX($A637:$P637,MATCH(Settings!$B$9,$A$1:$P$1,0))&amp;"")="","",IF(ISNUMBER(INDEX($A637:$P637,MATCH(Settings!$B$9,$A$1:$P$1,0))),INT(INDEX($A637:$P637,MATCH(Settings!$B$9,$A$1:$P$1,0))),DATE(VALUE(LEFT(INDEX($A637:$P637,MATCH(Settings!$B$9,$A$1:$P$1,0)),4)),VALUE(MID(INDEX($A637:$P637,MATCH(Settings!$B$9,$A$1:$P$1,0)),6,2)),VALUE(MID(INDEX($A637:$P637,MATCH(Settings!$B$9,$A$1:$P$1,0)),9,2))))),"")),IFERROR(IF(TRIM(INDEX($A637:$P637,MATCH(Settings!$B$9,$A$1:$P$1,0))&amp;"")="","",IF(ISNUMBER(INDEX($A637:$P637,MATCH(Settings!$B$9,$A$1:$P$1,0))),INT(INDEX($A637:$P637,MATCH(Settings!$B$9,$A$1:$P$1,0))),DATE(VALUE(LEFT(INDEX($A637:$P637,MATCH(Settings!$B$9,$A$1:$P$1,0)),4)),VALUE(MID(INDEX($A637:$P637,MATCH(Settings!$B$9,$A$1:$P$1,0)),6,2)),VALUE(MID(INDEX($A637:$P637,MATCH(Settings!$B$9,$A$1:$P$1,0)),9,2))))),""),IFERROR(INT(IFERROR(IF(ISNUMBER(INDEX($A637:$P637,MATCH(Settings!$B$8,$A$1:$P$1,0))),INDEX($A637:$P637,MATCH(Settings!$B$8,$A$1:$P$1,0)),DATE(VALUE(LEFT(IFERROR(TRIM(INDEX($A637:$P637,MATCH(Settings!$B$8,$A$1:$P$1,0))&amp;""),""),4)),VALUE(MID(IFERROR(TRIM(INDEX($A637:$P637,MATCH(Settings!$B$8,$A$1:$P$1,0))&amp;""),""),6,2)),VALUE(MID(IFERROR(TRIM(INDEX($A637:$P637,MATCH(Settings!$B$8,$A$1:$P$1,0))&amp;""),""),9,2)))+TIME(VALUE(MID(IFERROR(TRIM(INDEX($A637:$P637,MATCH(Settings!$B$8,$A$1:$P$1,0))&amp;""),""),12,2)),VALUE(MID(IFERROR(TRIM(INDEX($A637:$P637,MATCH(Settings!$B$8,$A$1:$P$1,0))&amp;""),""),15,2)),VALUE(MID(IFERROR(TRIM(INDEX($A637:$P637,MATCH(Settings!$B$8,$A$1:$P$1,0))&amp;""),""),18,2)))),"")),""))</f>
        <v/>
      </c>
      <c r="V637" s="22">
        <f>IF(ISNUMBER($U637),DATE(YEAR($U637),MONTH($U637),1),"")</f>
        <v/>
      </c>
      <c r="W637" s="23">
        <f>IF(IFERROR(TRIM(INDEX($A637:$P637,MATCH(Settings!$B$10,$A$1:$P$1,0))&amp;""),"")&lt;&gt;"",IFERROR(TRIM(INDEX($A637:$P637,MATCH(Settings!$B$10,$A$1:$P$1,0))&amp;""),""),IFERROR(TRIM(INDEX($A637:$P637,MATCH(Settings!$B$11,$A$1:$P$1,0))&amp;""),""))</f>
        <v/>
      </c>
      <c r="X637" s="23">
        <f>IFERROR(TRIM(INDEX($A637:$P637,MATCH(Settings!$B$11,$A$1:$P$1,0))&amp;""),"")</f>
        <v/>
      </c>
      <c r="Y637" s="23">
        <f>IFERROR(TRIM(INDEX($A637:$P637,MATCH(Settings!$B$12,$A$1:$P$1,0))&amp;""),"")</f>
        <v/>
      </c>
      <c r="Z637" s="23">
        <f>IFERROR(TRIM(INDEX($A637:$P637,MATCH(Settings!$B$15,$A$1:$P$1,0))&amp;""),"")</f>
        <v/>
      </c>
      <c r="AA637" s="24">
        <f>IFERROR(IF(TRIM(INDEX($A637:$P637,MATCH(Settings!$B$13,$A$1:$P$1,0))&amp;"")="","",VALUE(TRIM(INDEX($A637:$P637,MATCH(Settings!$B$13,$A$1:$P$1,0))&amp;""))),"")</f>
        <v/>
      </c>
      <c r="AB637" s="24">
        <f>IF(NOT(ISNUMBER($AA637)),"",IF(TRIM($R637&amp;"")="Yes",$AA637,0))</f>
        <v/>
      </c>
      <c r="AC637" s="25">
        <f>IF(OR(NOT(ISNUMBER($AB637)),NOT(ISNUMBER(Settings!$D$2))),"",$AB637*Settings!$D$2)</f>
        <v/>
      </c>
      <c r="AD637" s="23">
        <f>IF(AND($AE637="",IFERROR(TRIM(INDEX($A637:$P637,MATCH(Settings!$B$13,$A$1:$P$1,0))&amp;""),"")=""),"",IF((IF($AE637="","; no name or email","")&amp;IF(IFERROR(TRIM(INDEX($A637:$P637,MATCH(Settings!$B$13,$A$1:$P$1,0))&amp;""),"")="","; no hours",IF(NOT(ISNUMBER($AA637)),"; hours not a number",IF($AA637&lt;=0,"; hours zero or less",IF(AND(ISNUMBER(Settings!$D$3),$AA637&gt;Settings!$D$3),"; over "&amp;Settings!$D$3&amp;" hours",""))))&amp;IF(NOT(ISNUMBER($U637)),"; no date",IF($U637&gt;TODAY(),"; date in the future",""))&amp;IF(AND($AE637&lt;&gt;"",ISNUMBER($U637)),IF(COUNTIFS($AE$2:$AE$1001,$AE637,$U$2:$U$1001,$U637,$Y$2:$Y$1001,$Y637)&gt;1,"; possible duplicate",""),""))="","OK",MID(IF($AE637="","; no name or email","")&amp;IF(IFERROR(TRIM(INDEX($A637:$P637,MATCH(Settings!$B$13,$A$1:$P$1,0))&amp;""),"")="","; no hours",IF(NOT(ISNUMBER($AA637)),"; hours not a number",IF($AA637&lt;=0,"; hours zero or less",IF(AND(ISNUMBER(Settings!$D$3),$AA637&gt;Settings!$D$3),"; over "&amp;Settings!$D$3&amp;" hours",""))))&amp;IF(NOT(ISNUMBER($U637)),"; no date",IF($U637&gt;TODAY(),"; date in the future",""))&amp;IF(AND($AE637&lt;&gt;"",ISNUMBER($U637)),IF(COUNTIFS($AE$2:$AE$1001,$AE637,$U$2:$U$1001,$U637,$Y$2:$Y$1001,$Y637)&gt;1,"; possible duplicate",""),""),3,300)))</f>
        <v/>
      </c>
      <c r="AE637" s="26">
        <f>IF(IFERROR(TRIM(INDEX($A637:$P637,MATCH(Settings!$B$11,$A$1:$P$1,0))&amp;""),"")&lt;&gt;"",LOWER(IFERROR(TRIM(INDEX($A637:$P637,MATCH(Settings!$B$11,$A$1:$P$1,0))&amp;""),"")),LOWER(IFERROR(TRIM(INDEX($A637:$P637,MATCH(Settings!$B$10,$A$1:$P$1,0))&amp;""),"")))</f>
        <v/>
      </c>
      <c r="AF637" s="26">
        <f>IF($AE637="","",IF(COUNTIF($AE$2:$AE637,$AE637)=1,MAX($AF$1:$AF636)+1,""))</f>
        <v/>
      </c>
      <c r="AG637" s="26">
        <f>IF(OR($AE637="",NOT(ISNUMBER($V637))),"",IF(COUNTIFS($AE$2:$AE637,$AE637,$V$2:$V637,$V637)=1,1,0))</f>
        <v/>
      </c>
      <c r="AH637" s="26">
        <f>IF(ISNUMBER($U637),$U637,0)</f>
        <v/>
      </c>
    </row>
    <row r="638">
      <c r="R638" s="27" t="n"/>
      <c r="S638" s="27" t="n"/>
      <c r="U638" s="21">
        <f>IF(ISNUMBER(IFERROR(IF(TRIM(INDEX($A638:$P638,MATCH(Settings!$B$9,$A$1:$P$1,0))&amp;"")="","",IF(ISNUMBER(INDEX($A638:$P638,MATCH(Settings!$B$9,$A$1:$P$1,0))),INT(INDEX($A638:$P638,MATCH(Settings!$B$9,$A$1:$P$1,0))),DATE(VALUE(LEFT(INDEX($A638:$P638,MATCH(Settings!$B$9,$A$1:$P$1,0)),4)),VALUE(MID(INDEX($A638:$P638,MATCH(Settings!$B$9,$A$1:$P$1,0)),6,2)),VALUE(MID(INDEX($A638:$P638,MATCH(Settings!$B$9,$A$1:$P$1,0)),9,2))))),"")),IFERROR(IF(TRIM(INDEX($A638:$P638,MATCH(Settings!$B$9,$A$1:$P$1,0))&amp;"")="","",IF(ISNUMBER(INDEX($A638:$P638,MATCH(Settings!$B$9,$A$1:$P$1,0))),INT(INDEX($A638:$P638,MATCH(Settings!$B$9,$A$1:$P$1,0))),DATE(VALUE(LEFT(INDEX($A638:$P638,MATCH(Settings!$B$9,$A$1:$P$1,0)),4)),VALUE(MID(INDEX($A638:$P638,MATCH(Settings!$B$9,$A$1:$P$1,0)),6,2)),VALUE(MID(INDEX($A638:$P638,MATCH(Settings!$B$9,$A$1:$P$1,0)),9,2))))),""),IFERROR(INT(IFERROR(IF(ISNUMBER(INDEX($A638:$P638,MATCH(Settings!$B$8,$A$1:$P$1,0))),INDEX($A638:$P638,MATCH(Settings!$B$8,$A$1:$P$1,0)),DATE(VALUE(LEFT(IFERROR(TRIM(INDEX($A638:$P638,MATCH(Settings!$B$8,$A$1:$P$1,0))&amp;""),""),4)),VALUE(MID(IFERROR(TRIM(INDEX($A638:$P638,MATCH(Settings!$B$8,$A$1:$P$1,0))&amp;""),""),6,2)),VALUE(MID(IFERROR(TRIM(INDEX($A638:$P638,MATCH(Settings!$B$8,$A$1:$P$1,0))&amp;""),""),9,2)))+TIME(VALUE(MID(IFERROR(TRIM(INDEX($A638:$P638,MATCH(Settings!$B$8,$A$1:$P$1,0))&amp;""),""),12,2)),VALUE(MID(IFERROR(TRIM(INDEX($A638:$P638,MATCH(Settings!$B$8,$A$1:$P$1,0))&amp;""),""),15,2)),VALUE(MID(IFERROR(TRIM(INDEX($A638:$P638,MATCH(Settings!$B$8,$A$1:$P$1,0))&amp;""),""),18,2)))),"")),""))</f>
        <v/>
      </c>
      <c r="V638" s="22">
        <f>IF(ISNUMBER($U638),DATE(YEAR($U638),MONTH($U638),1),"")</f>
        <v/>
      </c>
      <c r="W638" s="23">
        <f>IF(IFERROR(TRIM(INDEX($A638:$P638,MATCH(Settings!$B$10,$A$1:$P$1,0))&amp;""),"")&lt;&gt;"",IFERROR(TRIM(INDEX($A638:$P638,MATCH(Settings!$B$10,$A$1:$P$1,0))&amp;""),""),IFERROR(TRIM(INDEX($A638:$P638,MATCH(Settings!$B$11,$A$1:$P$1,0))&amp;""),""))</f>
        <v/>
      </c>
      <c r="X638" s="23">
        <f>IFERROR(TRIM(INDEX($A638:$P638,MATCH(Settings!$B$11,$A$1:$P$1,0))&amp;""),"")</f>
        <v/>
      </c>
      <c r="Y638" s="23">
        <f>IFERROR(TRIM(INDEX($A638:$P638,MATCH(Settings!$B$12,$A$1:$P$1,0))&amp;""),"")</f>
        <v/>
      </c>
      <c r="Z638" s="23">
        <f>IFERROR(TRIM(INDEX($A638:$P638,MATCH(Settings!$B$15,$A$1:$P$1,0))&amp;""),"")</f>
        <v/>
      </c>
      <c r="AA638" s="24">
        <f>IFERROR(IF(TRIM(INDEX($A638:$P638,MATCH(Settings!$B$13,$A$1:$P$1,0))&amp;"")="","",VALUE(TRIM(INDEX($A638:$P638,MATCH(Settings!$B$13,$A$1:$P$1,0))&amp;""))),"")</f>
        <v/>
      </c>
      <c r="AB638" s="24">
        <f>IF(NOT(ISNUMBER($AA638)),"",IF(TRIM($R638&amp;"")="Yes",$AA638,0))</f>
        <v/>
      </c>
      <c r="AC638" s="25">
        <f>IF(OR(NOT(ISNUMBER($AB638)),NOT(ISNUMBER(Settings!$D$2))),"",$AB638*Settings!$D$2)</f>
        <v/>
      </c>
      <c r="AD638" s="23">
        <f>IF(AND($AE638="",IFERROR(TRIM(INDEX($A638:$P638,MATCH(Settings!$B$13,$A$1:$P$1,0))&amp;""),"")=""),"",IF((IF($AE638="","; no name or email","")&amp;IF(IFERROR(TRIM(INDEX($A638:$P638,MATCH(Settings!$B$13,$A$1:$P$1,0))&amp;""),"")="","; no hours",IF(NOT(ISNUMBER($AA638)),"; hours not a number",IF($AA638&lt;=0,"; hours zero or less",IF(AND(ISNUMBER(Settings!$D$3),$AA638&gt;Settings!$D$3),"; over "&amp;Settings!$D$3&amp;" hours",""))))&amp;IF(NOT(ISNUMBER($U638)),"; no date",IF($U638&gt;TODAY(),"; date in the future",""))&amp;IF(AND($AE638&lt;&gt;"",ISNUMBER($U638)),IF(COUNTIFS($AE$2:$AE$1001,$AE638,$U$2:$U$1001,$U638,$Y$2:$Y$1001,$Y638)&gt;1,"; possible duplicate",""),""))="","OK",MID(IF($AE638="","; no name or email","")&amp;IF(IFERROR(TRIM(INDEX($A638:$P638,MATCH(Settings!$B$13,$A$1:$P$1,0))&amp;""),"")="","; no hours",IF(NOT(ISNUMBER($AA638)),"; hours not a number",IF($AA638&lt;=0,"; hours zero or less",IF(AND(ISNUMBER(Settings!$D$3),$AA638&gt;Settings!$D$3),"; over "&amp;Settings!$D$3&amp;" hours",""))))&amp;IF(NOT(ISNUMBER($U638)),"; no date",IF($U638&gt;TODAY(),"; date in the future",""))&amp;IF(AND($AE638&lt;&gt;"",ISNUMBER($U638)),IF(COUNTIFS($AE$2:$AE$1001,$AE638,$U$2:$U$1001,$U638,$Y$2:$Y$1001,$Y638)&gt;1,"; possible duplicate",""),""),3,300)))</f>
        <v/>
      </c>
      <c r="AE638" s="26">
        <f>IF(IFERROR(TRIM(INDEX($A638:$P638,MATCH(Settings!$B$11,$A$1:$P$1,0))&amp;""),"")&lt;&gt;"",LOWER(IFERROR(TRIM(INDEX($A638:$P638,MATCH(Settings!$B$11,$A$1:$P$1,0))&amp;""),"")),LOWER(IFERROR(TRIM(INDEX($A638:$P638,MATCH(Settings!$B$10,$A$1:$P$1,0))&amp;""),"")))</f>
        <v/>
      </c>
      <c r="AF638" s="26">
        <f>IF($AE638="","",IF(COUNTIF($AE$2:$AE638,$AE638)=1,MAX($AF$1:$AF637)+1,""))</f>
        <v/>
      </c>
      <c r="AG638" s="26">
        <f>IF(OR($AE638="",NOT(ISNUMBER($V638))),"",IF(COUNTIFS($AE$2:$AE638,$AE638,$V$2:$V638,$V638)=1,1,0))</f>
        <v/>
      </c>
      <c r="AH638" s="26">
        <f>IF(ISNUMBER($U638),$U638,0)</f>
        <v/>
      </c>
    </row>
    <row r="639">
      <c r="R639" s="27" t="n"/>
      <c r="S639" s="27" t="n"/>
      <c r="U639" s="21">
        <f>IF(ISNUMBER(IFERROR(IF(TRIM(INDEX($A639:$P639,MATCH(Settings!$B$9,$A$1:$P$1,0))&amp;"")="","",IF(ISNUMBER(INDEX($A639:$P639,MATCH(Settings!$B$9,$A$1:$P$1,0))),INT(INDEX($A639:$P639,MATCH(Settings!$B$9,$A$1:$P$1,0))),DATE(VALUE(LEFT(INDEX($A639:$P639,MATCH(Settings!$B$9,$A$1:$P$1,0)),4)),VALUE(MID(INDEX($A639:$P639,MATCH(Settings!$B$9,$A$1:$P$1,0)),6,2)),VALUE(MID(INDEX($A639:$P639,MATCH(Settings!$B$9,$A$1:$P$1,0)),9,2))))),"")),IFERROR(IF(TRIM(INDEX($A639:$P639,MATCH(Settings!$B$9,$A$1:$P$1,0))&amp;"")="","",IF(ISNUMBER(INDEX($A639:$P639,MATCH(Settings!$B$9,$A$1:$P$1,0))),INT(INDEX($A639:$P639,MATCH(Settings!$B$9,$A$1:$P$1,0))),DATE(VALUE(LEFT(INDEX($A639:$P639,MATCH(Settings!$B$9,$A$1:$P$1,0)),4)),VALUE(MID(INDEX($A639:$P639,MATCH(Settings!$B$9,$A$1:$P$1,0)),6,2)),VALUE(MID(INDEX($A639:$P639,MATCH(Settings!$B$9,$A$1:$P$1,0)),9,2))))),""),IFERROR(INT(IFERROR(IF(ISNUMBER(INDEX($A639:$P639,MATCH(Settings!$B$8,$A$1:$P$1,0))),INDEX($A639:$P639,MATCH(Settings!$B$8,$A$1:$P$1,0)),DATE(VALUE(LEFT(IFERROR(TRIM(INDEX($A639:$P639,MATCH(Settings!$B$8,$A$1:$P$1,0))&amp;""),""),4)),VALUE(MID(IFERROR(TRIM(INDEX($A639:$P639,MATCH(Settings!$B$8,$A$1:$P$1,0))&amp;""),""),6,2)),VALUE(MID(IFERROR(TRIM(INDEX($A639:$P639,MATCH(Settings!$B$8,$A$1:$P$1,0))&amp;""),""),9,2)))+TIME(VALUE(MID(IFERROR(TRIM(INDEX($A639:$P639,MATCH(Settings!$B$8,$A$1:$P$1,0))&amp;""),""),12,2)),VALUE(MID(IFERROR(TRIM(INDEX($A639:$P639,MATCH(Settings!$B$8,$A$1:$P$1,0))&amp;""),""),15,2)),VALUE(MID(IFERROR(TRIM(INDEX($A639:$P639,MATCH(Settings!$B$8,$A$1:$P$1,0))&amp;""),""),18,2)))),"")),""))</f>
        <v/>
      </c>
      <c r="V639" s="22">
        <f>IF(ISNUMBER($U639),DATE(YEAR($U639),MONTH($U639),1),"")</f>
        <v/>
      </c>
      <c r="W639" s="23">
        <f>IF(IFERROR(TRIM(INDEX($A639:$P639,MATCH(Settings!$B$10,$A$1:$P$1,0))&amp;""),"")&lt;&gt;"",IFERROR(TRIM(INDEX($A639:$P639,MATCH(Settings!$B$10,$A$1:$P$1,0))&amp;""),""),IFERROR(TRIM(INDEX($A639:$P639,MATCH(Settings!$B$11,$A$1:$P$1,0))&amp;""),""))</f>
        <v/>
      </c>
      <c r="X639" s="23">
        <f>IFERROR(TRIM(INDEX($A639:$P639,MATCH(Settings!$B$11,$A$1:$P$1,0))&amp;""),"")</f>
        <v/>
      </c>
      <c r="Y639" s="23">
        <f>IFERROR(TRIM(INDEX($A639:$P639,MATCH(Settings!$B$12,$A$1:$P$1,0))&amp;""),"")</f>
        <v/>
      </c>
      <c r="Z639" s="23">
        <f>IFERROR(TRIM(INDEX($A639:$P639,MATCH(Settings!$B$15,$A$1:$P$1,0))&amp;""),"")</f>
        <v/>
      </c>
      <c r="AA639" s="24">
        <f>IFERROR(IF(TRIM(INDEX($A639:$P639,MATCH(Settings!$B$13,$A$1:$P$1,0))&amp;"")="","",VALUE(TRIM(INDEX($A639:$P639,MATCH(Settings!$B$13,$A$1:$P$1,0))&amp;""))),"")</f>
        <v/>
      </c>
      <c r="AB639" s="24">
        <f>IF(NOT(ISNUMBER($AA639)),"",IF(TRIM($R639&amp;"")="Yes",$AA639,0))</f>
        <v/>
      </c>
      <c r="AC639" s="25">
        <f>IF(OR(NOT(ISNUMBER($AB639)),NOT(ISNUMBER(Settings!$D$2))),"",$AB639*Settings!$D$2)</f>
        <v/>
      </c>
      <c r="AD639" s="23">
        <f>IF(AND($AE639="",IFERROR(TRIM(INDEX($A639:$P639,MATCH(Settings!$B$13,$A$1:$P$1,0))&amp;""),"")=""),"",IF((IF($AE639="","; no name or email","")&amp;IF(IFERROR(TRIM(INDEX($A639:$P639,MATCH(Settings!$B$13,$A$1:$P$1,0))&amp;""),"")="","; no hours",IF(NOT(ISNUMBER($AA639)),"; hours not a number",IF($AA639&lt;=0,"; hours zero or less",IF(AND(ISNUMBER(Settings!$D$3),$AA639&gt;Settings!$D$3),"; over "&amp;Settings!$D$3&amp;" hours",""))))&amp;IF(NOT(ISNUMBER($U639)),"; no date",IF($U639&gt;TODAY(),"; date in the future",""))&amp;IF(AND($AE639&lt;&gt;"",ISNUMBER($U639)),IF(COUNTIFS($AE$2:$AE$1001,$AE639,$U$2:$U$1001,$U639,$Y$2:$Y$1001,$Y639)&gt;1,"; possible duplicate",""),""))="","OK",MID(IF($AE639="","; no name or email","")&amp;IF(IFERROR(TRIM(INDEX($A639:$P639,MATCH(Settings!$B$13,$A$1:$P$1,0))&amp;""),"")="","; no hours",IF(NOT(ISNUMBER($AA639)),"; hours not a number",IF($AA639&lt;=0,"; hours zero or less",IF(AND(ISNUMBER(Settings!$D$3),$AA639&gt;Settings!$D$3),"; over "&amp;Settings!$D$3&amp;" hours",""))))&amp;IF(NOT(ISNUMBER($U639)),"; no date",IF($U639&gt;TODAY(),"; date in the future",""))&amp;IF(AND($AE639&lt;&gt;"",ISNUMBER($U639)),IF(COUNTIFS($AE$2:$AE$1001,$AE639,$U$2:$U$1001,$U639,$Y$2:$Y$1001,$Y639)&gt;1,"; possible duplicate",""),""),3,300)))</f>
        <v/>
      </c>
      <c r="AE639" s="26">
        <f>IF(IFERROR(TRIM(INDEX($A639:$P639,MATCH(Settings!$B$11,$A$1:$P$1,0))&amp;""),"")&lt;&gt;"",LOWER(IFERROR(TRIM(INDEX($A639:$P639,MATCH(Settings!$B$11,$A$1:$P$1,0))&amp;""),"")),LOWER(IFERROR(TRIM(INDEX($A639:$P639,MATCH(Settings!$B$10,$A$1:$P$1,0))&amp;""),"")))</f>
        <v/>
      </c>
      <c r="AF639" s="26">
        <f>IF($AE639="","",IF(COUNTIF($AE$2:$AE639,$AE639)=1,MAX($AF$1:$AF638)+1,""))</f>
        <v/>
      </c>
      <c r="AG639" s="26">
        <f>IF(OR($AE639="",NOT(ISNUMBER($V639))),"",IF(COUNTIFS($AE$2:$AE639,$AE639,$V$2:$V639,$V639)=1,1,0))</f>
        <v/>
      </c>
      <c r="AH639" s="26">
        <f>IF(ISNUMBER($U639),$U639,0)</f>
        <v/>
      </c>
    </row>
    <row r="640">
      <c r="R640" s="27" t="n"/>
      <c r="S640" s="27" t="n"/>
      <c r="U640" s="21">
        <f>IF(ISNUMBER(IFERROR(IF(TRIM(INDEX($A640:$P640,MATCH(Settings!$B$9,$A$1:$P$1,0))&amp;"")="","",IF(ISNUMBER(INDEX($A640:$P640,MATCH(Settings!$B$9,$A$1:$P$1,0))),INT(INDEX($A640:$P640,MATCH(Settings!$B$9,$A$1:$P$1,0))),DATE(VALUE(LEFT(INDEX($A640:$P640,MATCH(Settings!$B$9,$A$1:$P$1,0)),4)),VALUE(MID(INDEX($A640:$P640,MATCH(Settings!$B$9,$A$1:$P$1,0)),6,2)),VALUE(MID(INDEX($A640:$P640,MATCH(Settings!$B$9,$A$1:$P$1,0)),9,2))))),"")),IFERROR(IF(TRIM(INDEX($A640:$P640,MATCH(Settings!$B$9,$A$1:$P$1,0))&amp;"")="","",IF(ISNUMBER(INDEX($A640:$P640,MATCH(Settings!$B$9,$A$1:$P$1,0))),INT(INDEX($A640:$P640,MATCH(Settings!$B$9,$A$1:$P$1,0))),DATE(VALUE(LEFT(INDEX($A640:$P640,MATCH(Settings!$B$9,$A$1:$P$1,0)),4)),VALUE(MID(INDEX($A640:$P640,MATCH(Settings!$B$9,$A$1:$P$1,0)),6,2)),VALUE(MID(INDEX($A640:$P640,MATCH(Settings!$B$9,$A$1:$P$1,0)),9,2))))),""),IFERROR(INT(IFERROR(IF(ISNUMBER(INDEX($A640:$P640,MATCH(Settings!$B$8,$A$1:$P$1,0))),INDEX($A640:$P640,MATCH(Settings!$B$8,$A$1:$P$1,0)),DATE(VALUE(LEFT(IFERROR(TRIM(INDEX($A640:$P640,MATCH(Settings!$B$8,$A$1:$P$1,0))&amp;""),""),4)),VALUE(MID(IFERROR(TRIM(INDEX($A640:$P640,MATCH(Settings!$B$8,$A$1:$P$1,0))&amp;""),""),6,2)),VALUE(MID(IFERROR(TRIM(INDEX($A640:$P640,MATCH(Settings!$B$8,$A$1:$P$1,0))&amp;""),""),9,2)))+TIME(VALUE(MID(IFERROR(TRIM(INDEX($A640:$P640,MATCH(Settings!$B$8,$A$1:$P$1,0))&amp;""),""),12,2)),VALUE(MID(IFERROR(TRIM(INDEX($A640:$P640,MATCH(Settings!$B$8,$A$1:$P$1,0))&amp;""),""),15,2)),VALUE(MID(IFERROR(TRIM(INDEX($A640:$P640,MATCH(Settings!$B$8,$A$1:$P$1,0))&amp;""),""),18,2)))),"")),""))</f>
        <v/>
      </c>
      <c r="V640" s="22">
        <f>IF(ISNUMBER($U640),DATE(YEAR($U640),MONTH($U640),1),"")</f>
        <v/>
      </c>
      <c r="W640" s="23">
        <f>IF(IFERROR(TRIM(INDEX($A640:$P640,MATCH(Settings!$B$10,$A$1:$P$1,0))&amp;""),"")&lt;&gt;"",IFERROR(TRIM(INDEX($A640:$P640,MATCH(Settings!$B$10,$A$1:$P$1,0))&amp;""),""),IFERROR(TRIM(INDEX($A640:$P640,MATCH(Settings!$B$11,$A$1:$P$1,0))&amp;""),""))</f>
        <v/>
      </c>
      <c r="X640" s="23">
        <f>IFERROR(TRIM(INDEX($A640:$P640,MATCH(Settings!$B$11,$A$1:$P$1,0))&amp;""),"")</f>
        <v/>
      </c>
      <c r="Y640" s="23">
        <f>IFERROR(TRIM(INDEX($A640:$P640,MATCH(Settings!$B$12,$A$1:$P$1,0))&amp;""),"")</f>
        <v/>
      </c>
      <c r="Z640" s="23">
        <f>IFERROR(TRIM(INDEX($A640:$P640,MATCH(Settings!$B$15,$A$1:$P$1,0))&amp;""),"")</f>
        <v/>
      </c>
      <c r="AA640" s="24">
        <f>IFERROR(IF(TRIM(INDEX($A640:$P640,MATCH(Settings!$B$13,$A$1:$P$1,0))&amp;"")="","",VALUE(TRIM(INDEX($A640:$P640,MATCH(Settings!$B$13,$A$1:$P$1,0))&amp;""))),"")</f>
        <v/>
      </c>
      <c r="AB640" s="24">
        <f>IF(NOT(ISNUMBER($AA640)),"",IF(TRIM($R640&amp;"")="Yes",$AA640,0))</f>
        <v/>
      </c>
      <c r="AC640" s="25">
        <f>IF(OR(NOT(ISNUMBER($AB640)),NOT(ISNUMBER(Settings!$D$2))),"",$AB640*Settings!$D$2)</f>
        <v/>
      </c>
      <c r="AD640" s="23">
        <f>IF(AND($AE640="",IFERROR(TRIM(INDEX($A640:$P640,MATCH(Settings!$B$13,$A$1:$P$1,0))&amp;""),"")=""),"",IF((IF($AE640="","; no name or email","")&amp;IF(IFERROR(TRIM(INDEX($A640:$P640,MATCH(Settings!$B$13,$A$1:$P$1,0))&amp;""),"")="","; no hours",IF(NOT(ISNUMBER($AA640)),"; hours not a number",IF($AA640&lt;=0,"; hours zero or less",IF(AND(ISNUMBER(Settings!$D$3),$AA640&gt;Settings!$D$3),"; over "&amp;Settings!$D$3&amp;" hours",""))))&amp;IF(NOT(ISNUMBER($U640)),"; no date",IF($U640&gt;TODAY(),"; date in the future",""))&amp;IF(AND($AE640&lt;&gt;"",ISNUMBER($U640)),IF(COUNTIFS($AE$2:$AE$1001,$AE640,$U$2:$U$1001,$U640,$Y$2:$Y$1001,$Y640)&gt;1,"; possible duplicate",""),""))="","OK",MID(IF($AE640="","; no name or email","")&amp;IF(IFERROR(TRIM(INDEX($A640:$P640,MATCH(Settings!$B$13,$A$1:$P$1,0))&amp;""),"")="","; no hours",IF(NOT(ISNUMBER($AA640)),"; hours not a number",IF($AA640&lt;=0,"; hours zero or less",IF(AND(ISNUMBER(Settings!$D$3),$AA640&gt;Settings!$D$3),"; over "&amp;Settings!$D$3&amp;" hours",""))))&amp;IF(NOT(ISNUMBER($U640)),"; no date",IF($U640&gt;TODAY(),"; date in the future",""))&amp;IF(AND($AE640&lt;&gt;"",ISNUMBER($U640)),IF(COUNTIFS($AE$2:$AE$1001,$AE640,$U$2:$U$1001,$U640,$Y$2:$Y$1001,$Y640)&gt;1,"; possible duplicate",""),""),3,300)))</f>
        <v/>
      </c>
      <c r="AE640" s="26">
        <f>IF(IFERROR(TRIM(INDEX($A640:$P640,MATCH(Settings!$B$11,$A$1:$P$1,0))&amp;""),"")&lt;&gt;"",LOWER(IFERROR(TRIM(INDEX($A640:$P640,MATCH(Settings!$B$11,$A$1:$P$1,0))&amp;""),"")),LOWER(IFERROR(TRIM(INDEX($A640:$P640,MATCH(Settings!$B$10,$A$1:$P$1,0))&amp;""),"")))</f>
        <v/>
      </c>
      <c r="AF640" s="26">
        <f>IF($AE640="","",IF(COUNTIF($AE$2:$AE640,$AE640)=1,MAX($AF$1:$AF639)+1,""))</f>
        <v/>
      </c>
      <c r="AG640" s="26">
        <f>IF(OR($AE640="",NOT(ISNUMBER($V640))),"",IF(COUNTIFS($AE$2:$AE640,$AE640,$V$2:$V640,$V640)=1,1,0))</f>
        <v/>
      </c>
      <c r="AH640" s="26">
        <f>IF(ISNUMBER($U640),$U640,0)</f>
        <v/>
      </c>
    </row>
    <row r="641">
      <c r="R641" s="27" t="n"/>
      <c r="S641" s="27" t="n"/>
      <c r="U641" s="21">
        <f>IF(ISNUMBER(IFERROR(IF(TRIM(INDEX($A641:$P641,MATCH(Settings!$B$9,$A$1:$P$1,0))&amp;"")="","",IF(ISNUMBER(INDEX($A641:$P641,MATCH(Settings!$B$9,$A$1:$P$1,0))),INT(INDEX($A641:$P641,MATCH(Settings!$B$9,$A$1:$P$1,0))),DATE(VALUE(LEFT(INDEX($A641:$P641,MATCH(Settings!$B$9,$A$1:$P$1,0)),4)),VALUE(MID(INDEX($A641:$P641,MATCH(Settings!$B$9,$A$1:$P$1,0)),6,2)),VALUE(MID(INDEX($A641:$P641,MATCH(Settings!$B$9,$A$1:$P$1,0)),9,2))))),"")),IFERROR(IF(TRIM(INDEX($A641:$P641,MATCH(Settings!$B$9,$A$1:$P$1,0))&amp;"")="","",IF(ISNUMBER(INDEX($A641:$P641,MATCH(Settings!$B$9,$A$1:$P$1,0))),INT(INDEX($A641:$P641,MATCH(Settings!$B$9,$A$1:$P$1,0))),DATE(VALUE(LEFT(INDEX($A641:$P641,MATCH(Settings!$B$9,$A$1:$P$1,0)),4)),VALUE(MID(INDEX($A641:$P641,MATCH(Settings!$B$9,$A$1:$P$1,0)),6,2)),VALUE(MID(INDEX($A641:$P641,MATCH(Settings!$B$9,$A$1:$P$1,0)),9,2))))),""),IFERROR(INT(IFERROR(IF(ISNUMBER(INDEX($A641:$P641,MATCH(Settings!$B$8,$A$1:$P$1,0))),INDEX($A641:$P641,MATCH(Settings!$B$8,$A$1:$P$1,0)),DATE(VALUE(LEFT(IFERROR(TRIM(INDEX($A641:$P641,MATCH(Settings!$B$8,$A$1:$P$1,0))&amp;""),""),4)),VALUE(MID(IFERROR(TRIM(INDEX($A641:$P641,MATCH(Settings!$B$8,$A$1:$P$1,0))&amp;""),""),6,2)),VALUE(MID(IFERROR(TRIM(INDEX($A641:$P641,MATCH(Settings!$B$8,$A$1:$P$1,0))&amp;""),""),9,2)))+TIME(VALUE(MID(IFERROR(TRIM(INDEX($A641:$P641,MATCH(Settings!$B$8,$A$1:$P$1,0))&amp;""),""),12,2)),VALUE(MID(IFERROR(TRIM(INDEX($A641:$P641,MATCH(Settings!$B$8,$A$1:$P$1,0))&amp;""),""),15,2)),VALUE(MID(IFERROR(TRIM(INDEX($A641:$P641,MATCH(Settings!$B$8,$A$1:$P$1,0))&amp;""),""),18,2)))),"")),""))</f>
        <v/>
      </c>
      <c r="V641" s="22">
        <f>IF(ISNUMBER($U641),DATE(YEAR($U641),MONTH($U641),1),"")</f>
        <v/>
      </c>
      <c r="W641" s="23">
        <f>IF(IFERROR(TRIM(INDEX($A641:$P641,MATCH(Settings!$B$10,$A$1:$P$1,0))&amp;""),"")&lt;&gt;"",IFERROR(TRIM(INDEX($A641:$P641,MATCH(Settings!$B$10,$A$1:$P$1,0))&amp;""),""),IFERROR(TRIM(INDEX($A641:$P641,MATCH(Settings!$B$11,$A$1:$P$1,0))&amp;""),""))</f>
        <v/>
      </c>
      <c r="X641" s="23">
        <f>IFERROR(TRIM(INDEX($A641:$P641,MATCH(Settings!$B$11,$A$1:$P$1,0))&amp;""),"")</f>
        <v/>
      </c>
      <c r="Y641" s="23">
        <f>IFERROR(TRIM(INDEX($A641:$P641,MATCH(Settings!$B$12,$A$1:$P$1,0))&amp;""),"")</f>
        <v/>
      </c>
      <c r="Z641" s="23">
        <f>IFERROR(TRIM(INDEX($A641:$P641,MATCH(Settings!$B$15,$A$1:$P$1,0))&amp;""),"")</f>
        <v/>
      </c>
      <c r="AA641" s="24">
        <f>IFERROR(IF(TRIM(INDEX($A641:$P641,MATCH(Settings!$B$13,$A$1:$P$1,0))&amp;"")="","",VALUE(TRIM(INDEX($A641:$P641,MATCH(Settings!$B$13,$A$1:$P$1,0))&amp;""))),"")</f>
        <v/>
      </c>
      <c r="AB641" s="24">
        <f>IF(NOT(ISNUMBER($AA641)),"",IF(TRIM($R641&amp;"")="Yes",$AA641,0))</f>
        <v/>
      </c>
      <c r="AC641" s="25">
        <f>IF(OR(NOT(ISNUMBER($AB641)),NOT(ISNUMBER(Settings!$D$2))),"",$AB641*Settings!$D$2)</f>
        <v/>
      </c>
      <c r="AD641" s="23">
        <f>IF(AND($AE641="",IFERROR(TRIM(INDEX($A641:$P641,MATCH(Settings!$B$13,$A$1:$P$1,0))&amp;""),"")=""),"",IF((IF($AE641="","; no name or email","")&amp;IF(IFERROR(TRIM(INDEX($A641:$P641,MATCH(Settings!$B$13,$A$1:$P$1,0))&amp;""),"")="","; no hours",IF(NOT(ISNUMBER($AA641)),"; hours not a number",IF($AA641&lt;=0,"; hours zero or less",IF(AND(ISNUMBER(Settings!$D$3),$AA641&gt;Settings!$D$3),"; over "&amp;Settings!$D$3&amp;" hours",""))))&amp;IF(NOT(ISNUMBER($U641)),"; no date",IF($U641&gt;TODAY(),"; date in the future",""))&amp;IF(AND($AE641&lt;&gt;"",ISNUMBER($U641)),IF(COUNTIFS($AE$2:$AE$1001,$AE641,$U$2:$U$1001,$U641,$Y$2:$Y$1001,$Y641)&gt;1,"; possible duplicate",""),""))="","OK",MID(IF($AE641="","; no name or email","")&amp;IF(IFERROR(TRIM(INDEX($A641:$P641,MATCH(Settings!$B$13,$A$1:$P$1,0))&amp;""),"")="","; no hours",IF(NOT(ISNUMBER($AA641)),"; hours not a number",IF($AA641&lt;=0,"; hours zero or less",IF(AND(ISNUMBER(Settings!$D$3),$AA641&gt;Settings!$D$3),"; over "&amp;Settings!$D$3&amp;" hours",""))))&amp;IF(NOT(ISNUMBER($U641)),"; no date",IF($U641&gt;TODAY(),"; date in the future",""))&amp;IF(AND($AE641&lt;&gt;"",ISNUMBER($U641)),IF(COUNTIFS($AE$2:$AE$1001,$AE641,$U$2:$U$1001,$U641,$Y$2:$Y$1001,$Y641)&gt;1,"; possible duplicate",""),""),3,300)))</f>
        <v/>
      </c>
      <c r="AE641" s="26">
        <f>IF(IFERROR(TRIM(INDEX($A641:$P641,MATCH(Settings!$B$11,$A$1:$P$1,0))&amp;""),"")&lt;&gt;"",LOWER(IFERROR(TRIM(INDEX($A641:$P641,MATCH(Settings!$B$11,$A$1:$P$1,0))&amp;""),"")),LOWER(IFERROR(TRIM(INDEX($A641:$P641,MATCH(Settings!$B$10,$A$1:$P$1,0))&amp;""),"")))</f>
        <v/>
      </c>
      <c r="AF641" s="26">
        <f>IF($AE641="","",IF(COUNTIF($AE$2:$AE641,$AE641)=1,MAX($AF$1:$AF640)+1,""))</f>
        <v/>
      </c>
      <c r="AG641" s="26">
        <f>IF(OR($AE641="",NOT(ISNUMBER($V641))),"",IF(COUNTIFS($AE$2:$AE641,$AE641,$V$2:$V641,$V641)=1,1,0))</f>
        <v/>
      </c>
      <c r="AH641" s="26">
        <f>IF(ISNUMBER($U641),$U641,0)</f>
        <v/>
      </c>
    </row>
    <row r="642">
      <c r="R642" s="27" t="n"/>
      <c r="S642" s="27" t="n"/>
      <c r="U642" s="21">
        <f>IF(ISNUMBER(IFERROR(IF(TRIM(INDEX($A642:$P642,MATCH(Settings!$B$9,$A$1:$P$1,0))&amp;"")="","",IF(ISNUMBER(INDEX($A642:$P642,MATCH(Settings!$B$9,$A$1:$P$1,0))),INT(INDEX($A642:$P642,MATCH(Settings!$B$9,$A$1:$P$1,0))),DATE(VALUE(LEFT(INDEX($A642:$P642,MATCH(Settings!$B$9,$A$1:$P$1,0)),4)),VALUE(MID(INDEX($A642:$P642,MATCH(Settings!$B$9,$A$1:$P$1,0)),6,2)),VALUE(MID(INDEX($A642:$P642,MATCH(Settings!$B$9,$A$1:$P$1,0)),9,2))))),"")),IFERROR(IF(TRIM(INDEX($A642:$P642,MATCH(Settings!$B$9,$A$1:$P$1,0))&amp;"")="","",IF(ISNUMBER(INDEX($A642:$P642,MATCH(Settings!$B$9,$A$1:$P$1,0))),INT(INDEX($A642:$P642,MATCH(Settings!$B$9,$A$1:$P$1,0))),DATE(VALUE(LEFT(INDEX($A642:$P642,MATCH(Settings!$B$9,$A$1:$P$1,0)),4)),VALUE(MID(INDEX($A642:$P642,MATCH(Settings!$B$9,$A$1:$P$1,0)),6,2)),VALUE(MID(INDEX($A642:$P642,MATCH(Settings!$B$9,$A$1:$P$1,0)),9,2))))),""),IFERROR(INT(IFERROR(IF(ISNUMBER(INDEX($A642:$P642,MATCH(Settings!$B$8,$A$1:$P$1,0))),INDEX($A642:$P642,MATCH(Settings!$B$8,$A$1:$P$1,0)),DATE(VALUE(LEFT(IFERROR(TRIM(INDEX($A642:$P642,MATCH(Settings!$B$8,$A$1:$P$1,0))&amp;""),""),4)),VALUE(MID(IFERROR(TRIM(INDEX($A642:$P642,MATCH(Settings!$B$8,$A$1:$P$1,0))&amp;""),""),6,2)),VALUE(MID(IFERROR(TRIM(INDEX($A642:$P642,MATCH(Settings!$B$8,$A$1:$P$1,0))&amp;""),""),9,2)))+TIME(VALUE(MID(IFERROR(TRIM(INDEX($A642:$P642,MATCH(Settings!$B$8,$A$1:$P$1,0))&amp;""),""),12,2)),VALUE(MID(IFERROR(TRIM(INDEX($A642:$P642,MATCH(Settings!$B$8,$A$1:$P$1,0))&amp;""),""),15,2)),VALUE(MID(IFERROR(TRIM(INDEX($A642:$P642,MATCH(Settings!$B$8,$A$1:$P$1,0))&amp;""),""),18,2)))),"")),""))</f>
        <v/>
      </c>
      <c r="V642" s="22">
        <f>IF(ISNUMBER($U642),DATE(YEAR($U642),MONTH($U642),1),"")</f>
        <v/>
      </c>
      <c r="W642" s="23">
        <f>IF(IFERROR(TRIM(INDEX($A642:$P642,MATCH(Settings!$B$10,$A$1:$P$1,0))&amp;""),"")&lt;&gt;"",IFERROR(TRIM(INDEX($A642:$P642,MATCH(Settings!$B$10,$A$1:$P$1,0))&amp;""),""),IFERROR(TRIM(INDEX($A642:$P642,MATCH(Settings!$B$11,$A$1:$P$1,0))&amp;""),""))</f>
        <v/>
      </c>
      <c r="X642" s="23">
        <f>IFERROR(TRIM(INDEX($A642:$P642,MATCH(Settings!$B$11,$A$1:$P$1,0))&amp;""),"")</f>
        <v/>
      </c>
      <c r="Y642" s="23">
        <f>IFERROR(TRIM(INDEX($A642:$P642,MATCH(Settings!$B$12,$A$1:$P$1,0))&amp;""),"")</f>
        <v/>
      </c>
      <c r="Z642" s="23">
        <f>IFERROR(TRIM(INDEX($A642:$P642,MATCH(Settings!$B$15,$A$1:$P$1,0))&amp;""),"")</f>
        <v/>
      </c>
      <c r="AA642" s="24">
        <f>IFERROR(IF(TRIM(INDEX($A642:$P642,MATCH(Settings!$B$13,$A$1:$P$1,0))&amp;"")="","",VALUE(TRIM(INDEX($A642:$P642,MATCH(Settings!$B$13,$A$1:$P$1,0))&amp;""))),"")</f>
        <v/>
      </c>
      <c r="AB642" s="24">
        <f>IF(NOT(ISNUMBER($AA642)),"",IF(TRIM($R642&amp;"")="Yes",$AA642,0))</f>
        <v/>
      </c>
      <c r="AC642" s="25">
        <f>IF(OR(NOT(ISNUMBER($AB642)),NOT(ISNUMBER(Settings!$D$2))),"",$AB642*Settings!$D$2)</f>
        <v/>
      </c>
      <c r="AD642" s="23">
        <f>IF(AND($AE642="",IFERROR(TRIM(INDEX($A642:$P642,MATCH(Settings!$B$13,$A$1:$P$1,0))&amp;""),"")=""),"",IF((IF($AE642="","; no name or email","")&amp;IF(IFERROR(TRIM(INDEX($A642:$P642,MATCH(Settings!$B$13,$A$1:$P$1,0))&amp;""),"")="","; no hours",IF(NOT(ISNUMBER($AA642)),"; hours not a number",IF($AA642&lt;=0,"; hours zero or less",IF(AND(ISNUMBER(Settings!$D$3),$AA642&gt;Settings!$D$3),"; over "&amp;Settings!$D$3&amp;" hours",""))))&amp;IF(NOT(ISNUMBER($U642)),"; no date",IF($U642&gt;TODAY(),"; date in the future",""))&amp;IF(AND($AE642&lt;&gt;"",ISNUMBER($U642)),IF(COUNTIFS($AE$2:$AE$1001,$AE642,$U$2:$U$1001,$U642,$Y$2:$Y$1001,$Y642)&gt;1,"; possible duplicate",""),""))="","OK",MID(IF($AE642="","; no name or email","")&amp;IF(IFERROR(TRIM(INDEX($A642:$P642,MATCH(Settings!$B$13,$A$1:$P$1,0))&amp;""),"")="","; no hours",IF(NOT(ISNUMBER($AA642)),"; hours not a number",IF($AA642&lt;=0,"; hours zero or less",IF(AND(ISNUMBER(Settings!$D$3),$AA642&gt;Settings!$D$3),"; over "&amp;Settings!$D$3&amp;" hours",""))))&amp;IF(NOT(ISNUMBER($U642)),"; no date",IF($U642&gt;TODAY(),"; date in the future",""))&amp;IF(AND($AE642&lt;&gt;"",ISNUMBER($U642)),IF(COUNTIFS($AE$2:$AE$1001,$AE642,$U$2:$U$1001,$U642,$Y$2:$Y$1001,$Y642)&gt;1,"; possible duplicate",""),""),3,300)))</f>
        <v/>
      </c>
      <c r="AE642" s="26">
        <f>IF(IFERROR(TRIM(INDEX($A642:$P642,MATCH(Settings!$B$11,$A$1:$P$1,0))&amp;""),"")&lt;&gt;"",LOWER(IFERROR(TRIM(INDEX($A642:$P642,MATCH(Settings!$B$11,$A$1:$P$1,0))&amp;""),"")),LOWER(IFERROR(TRIM(INDEX($A642:$P642,MATCH(Settings!$B$10,$A$1:$P$1,0))&amp;""),"")))</f>
        <v/>
      </c>
      <c r="AF642" s="26">
        <f>IF($AE642="","",IF(COUNTIF($AE$2:$AE642,$AE642)=1,MAX($AF$1:$AF641)+1,""))</f>
        <v/>
      </c>
      <c r="AG642" s="26">
        <f>IF(OR($AE642="",NOT(ISNUMBER($V642))),"",IF(COUNTIFS($AE$2:$AE642,$AE642,$V$2:$V642,$V642)=1,1,0))</f>
        <v/>
      </c>
      <c r="AH642" s="26">
        <f>IF(ISNUMBER($U642),$U642,0)</f>
        <v/>
      </c>
    </row>
    <row r="643">
      <c r="R643" s="27" t="n"/>
      <c r="S643" s="27" t="n"/>
      <c r="U643" s="21">
        <f>IF(ISNUMBER(IFERROR(IF(TRIM(INDEX($A643:$P643,MATCH(Settings!$B$9,$A$1:$P$1,0))&amp;"")="","",IF(ISNUMBER(INDEX($A643:$P643,MATCH(Settings!$B$9,$A$1:$P$1,0))),INT(INDEX($A643:$P643,MATCH(Settings!$B$9,$A$1:$P$1,0))),DATE(VALUE(LEFT(INDEX($A643:$P643,MATCH(Settings!$B$9,$A$1:$P$1,0)),4)),VALUE(MID(INDEX($A643:$P643,MATCH(Settings!$B$9,$A$1:$P$1,0)),6,2)),VALUE(MID(INDEX($A643:$P643,MATCH(Settings!$B$9,$A$1:$P$1,0)),9,2))))),"")),IFERROR(IF(TRIM(INDEX($A643:$P643,MATCH(Settings!$B$9,$A$1:$P$1,0))&amp;"")="","",IF(ISNUMBER(INDEX($A643:$P643,MATCH(Settings!$B$9,$A$1:$P$1,0))),INT(INDEX($A643:$P643,MATCH(Settings!$B$9,$A$1:$P$1,0))),DATE(VALUE(LEFT(INDEX($A643:$P643,MATCH(Settings!$B$9,$A$1:$P$1,0)),4)),VALUE(MID(INDEX($A643:$P643,MATCH(Settings!$B$9,$A$1:$P$1,0)),6,2)),VALUE(MID(INDEX($A643:$P643,MATCH(Settings!$B$9,$A$1:$P$1,0)),9,2))))),""),IFERROR(INT(IFERROR(IF(ISNUMBER(INDEX($A643:$P643,MATCH(Settings!$B$8,$A$1:$P$1,0))),INDEX($A643:$P643,MATCH(Settings!$B$8,$A$1:$P$1,0)),DATE(VALUE(LEFT(IFERROR(TRIM(INDEX($A643:$P643,MATCH(Settings!$B$8,$A$1:$P$1,0))&amp;""),""),4)),VALUE(MID(IFERROR(TRIM(INDEX($A643:$P643,MATCH(Settings!$B$8,$A$1:$P$1,0))&amp;""),""),6,2)),VALUE(MID(IFERROR(TRIM(INDEX($A643:$P643,MATCH(Settings!$B$8,$A$1:$P$1,0))&amp;""),""),9,2)))+TIME(VALUE(MID(IFERROR(TRIM(INDEX($A643:$P643,MATCH(Settings!$B$8,$A$1:$P$1,0))&amp;""),""),12,2)),VALUE(MID(IFERROR(TRIM(INDEX($A643:$P643,MATCH(Settings!$B$8,$A$1:$P$1,0))&amp;""),""),15,2)),VALUE(MID(IFERROR(TRIM(INDEX($A643:$P643,MATCH(Settings!$B$8,$A$1:$P$1,0))&amp;""),""),18,2)))),"")),""))</f>
        <v/>
      </c>
      <c r="V643" s="22">
        <f>IF(ISNUMBER($U643),DATE(YEAR($U643),MONTH($U643),1),"")</f>
        <v/>
      </c>
      <c r="W643" s="23">
        <f>IF(IFERROR(TRIM(INDEX($A643:$P643,MATCH(Settings!$B$10,$A$1:$P$1,0))&amp;""),"")&lt;&gt;"",IFERROR(TRIM(INDEX($A643:$P643,MATCH(Settings!$B$10,$A$1:$P$1,0))&amp;""),""),IFERROR(TRIM(INDEX($A643:$P643,MATCH(Settings!$B$11,$A$1:$P$1,0))&amp;""),""))</f>
        <v/>
      </c>
      <c r="X643" s="23">
        <f>IFERROR(TRIM(INDEX($A643:$P643,MATCH(Settings!$B$11,$A$1:$P$1,0))&amp;""),"")</f>
        <v/>
      </c>
      <c r="Y643" s="23">
        <f>IFERROR(TRIM(INDEX($A643:$P643,MATCH(Settings!$B$12,$A$1:$P$1,0))&amp;""),"")</f>
        <v/>
      </c>
      <c r="Z643" s="23">
        <f>IFERROR(TRIM(INDEX($A643:$P643,MATCH(Settings!$B$15,$A$1:$P$1,0))&amp;""),"")</f>
        <v/>
      </c>
      <c r="AA643" s="24">
        <f>IFERROR(IF(TRIM(INDEX($A643:$P643,MATCH(Settings!$B$13,$A$1:$P$1,0))&amp;"")="","",VALUE(TRIM(INDEX($A643:$P643,MATCH(Settings!$B$13,$A$1:$P$1,0))&amp;""))),"")</f>
        <v/>
      </c>
      <c r="AB643" s="24">
        <f>IF(NOT(ISNUMBER($AA643)),"",IF(TRIM($R643&amp;"")="Yes",$AA643,0))</f>
        <v/>
      </c>
      <c r="AC643" s="25">
        <f>IF(OR(NOT(ISNUMBER($AB643)),NOT(ISNUMBER(Settings!$D$2))),"",$AB643*Settings!$D$2)</f>
        <v/>
      </c>
      <c r="AD643" s="23">
        <f>IF(AND($AE643="",IFERROR(TRIM(INDEX($A643:$P643,MATCH(Settings!$B$13,$A$1:$P$1,0))&amp;""),"")=""),"",IF((IF($AE643="","; no name or email","")&amp;IF(IFERROR(TRIM(INDEX($A643:$P643,MATCH(Settings!$B$13,$A$1:$P$1,0))&amp;""),"")="","; no hours",IF(NOT(ISNUMBER($AA643)),"; hours not a number",IF($AA643&lt;=0,"; hours zero or less",IF(AND(ISNUMBER(Settings!$D$3),$AA643&gt;Settings!$D$3),"; over "&amp;Settings!$D$3&amp;" hours",""))))&amp;IF(NOT(ISNUMBER($U643)),"; no date",IF($U643&gt;TODAY(),"; date in the future",""))&amp;IF(AND($AE643&lt;&gt;"",ISNUMBER($U643)),IF(COUNTIFS($AE$2:$AE$1001,$AE643,$U$2:$U$1001,$U643,$Y$2:$Y$1001,$Y643)&gt;1,"; possible duplicate",""),""))="","OK",MID(IF($AE643="","; no name or email","")&amp;IF(IFERROR(TRIM(INDEX($A643:$P643,MATCH(Settings!$B$13,$A$1:$P$1,0))&amp;""),"")="","; no hours",IF(NOT(ISNUMBER($AA643)),"; hours not a number",IF($AA643&lt;=0,"; hours zero or less",IF(AND(ISNUMBER(Settings!$D$3),$AA643&gt;Settings!$D$3),"; over "&amp;Settings!$D$3&amp;" hours",""))))&amp;IF(NOT(ISNUMBER($U643)),"; no date",IF($U643&gt;TODAY(),"; date in the future",""))&amp;IF(AND($AE643&lt;&gt;"",ISNUMBER($U643)),IF(COUNTIFS($AE$2:$AE$1001,$AE643,$U$2:$U$1001,$U643,$Y$2:$Y$1001,$Y643)&gt;1,"; possible duplicate",""),""),3,300)))</f>
        <v/>
      </c>
      <c r="AE643" s="26">
        <f>IF(IFERROR(TRIM(INDEX($A643:$P643,MATCH(Settings!$B$11,$A$1:$P$1,0))&amp;""),"")&lt;&gt;"",LOWER(IFERROR(TRIM(INDEX($A643:$P643,MATCH(Settings!$B$11,$A$1:$P$1,0))&amp;""),"")),LOWER(IFERROR(TRIM(INDEX($A643:$P643,MATCH(Settings!$B$10,$A$1:$P$1,0))&amp;""),"")))</f>
        <v/>
      </c>
      <c r="AF643" s="26">
        <f>IF($AE643="","",IF(COUNTIF($AE$2:$AE643,$AE643)=1,MAX($AF$1:$AF642)+1,""))</f>
        <v/>
      </c>
      <c r="AG643" s="26">
        <f>IF(OR($AE643="",NOT(ISNUMBER($V643))),"",IF(COUNTIFS($AE$2:$AE643,$AE643,$V$2:$V643,$V643)=1,1,0))</f>
        <v/>
      </c>
      <c r="AH643" s="26">
        <f>IF(ISNUMBER($U643),$U643,0)</f>
        <v/>
      </c>
    </row>
    <row r="644">
      <c r="R644" s="27" t="n"/>
      <c r="S644" s="27" t="n"/>
      <c r="U644" s="21">
        <f>IF(ISNUMBER(IFERROR(IF(TRIM(INDEX($A644:$P644,MATCH(Settings!$B$9,$A$1:$P$1,0))&amp;"")="","",IF(ISNUMBER(INDEX($A644:$P644,MATCH(Settings!$B$9,$A$1:$P$1,0))),INT(INDEX($A644:$P644,MATCH(Settings!$B$9,$A$1:$P$1,0))),DATE(VALUE(LEFT(INDEX($A644:$P644,MATCH(Settings!$B$9,$A$1:$P$1,0)),4)),VALUE(MID(INDEX($A644:$P644,MATCH(Settings!$B$9,$A$1:$P$1,0)),6,2)),VALUE(MID(INDEX($A644:$P644,MATCH(Settings!$B$9,$A$1:$P$1,0)),9,2))))),"")),IFERROR(IF(TRIM(INDEX($A644:$P644,MATCH(Settings!$B$9,$A$1:$P$1,0))&amp;"")="","",IF(ISNUMBER(INDEX($A644:$P644,MATCH(Settings!$B$9,$A$1:$P$1,0))),INT(INDEX($A644:$P644,MATCH(Settings!$B$9,$A$1:$P$1,0))),DATE(VALUE(LEFT(INDEX($A644:$P644,MATCH(Settings!$B$9,$A$1:$P$1,0)),4)),VALUE(MID(INDEX($A644:$P644,MATCH(Settings!$B$9,$A$1:$P$1,0)),6,2)),VALUE(MID(INDEX($A644:$P644,MATCH(Settings!$B$9,$A$1:$P$1,0)),9,2))))),""),IFERROR(INT(IFERROR(IF(ISNUMBER(INDEX($A644:$P644,MATCH(Settings!$B$8,$A$1:$P$1,0))),INDEX($A644:$P644,MATCH(Settings!$B$8,$A$1:$P$1,0)),DATE(VALUE(LEFT(IFERROR(TRIM(INDEX($A644:$P644,MATCH(Settings!$B$8,$A$1:$P$1,0))&amp;""),""),4)),VALUE(MID(IFERROR(TRIM(INDEX($A644:$P644,MATCH(Settings!$B$8,$A$1:$P$1,0))&amp;""),""),6,2)),VALUE(MID(IFERROR(TRIM(INDEX($A644:$P644,MATCH(Settings!$B$8,$A$1:$P$1,0))&amp;""),""),9,2)))+TIME(VALUE(MID(IFERROR(TRIM(INDEX($A644:$P644,MATCH(Settings!$B$8,$A$1:$P$1,0))&amp;""),""),12,2)),VALUE(MID(IFERROR(TRIM(INDEX($A644:$P644,MATCH(Settings!$B$8,$A$1:$P$1,0))&amp;""),""),15,2)),VALUE(MID(IFERROR(TRIM(INDEX($A644:$P644,MATCH(Settings!$B$8,$A$1:$P$1,0))&amp;""),""),18,2)))),"")),""))</f>
        <v/>
      </c>
      <c r="V644" s="22">
        <f>IF(ISNUMBER($U644),DATE(YEAR($U644),MONTH($U644),1),"")</f>
        <v/>
      </c>
      <c r="W644" s="23">
        <f>IF(IFERROR(TRIM(INDEX($A644:$P644,MATCH(Settings!$B$10,$A$1:$P$1,0))&amp;""),"")&lt;&gt;"",IFERROR(TRIM(INDEX($A644:$P644,MATCH(Settings!$B$10,$A$1:$P$1,0))&amp;""),""),IFERROR(TRIM(INDEX($A644:$P644,MATCH(Settings!$B$11,$A$1:$P$1,0))&amp;""),""))</f>
        <v/>
      </c>
      <c r="X644" s="23">
        <f>IFERROR(TRIM(INDEX($A644:$P644,MATCH(Settings!$B$11,$A$1:$P$1,0))&amp;""),"")</f>
        <v/>
      </c>
      <c r="Y644" s="23">
        <f>IFERROR(TRIM(INDEX($A644:$P644,MATCH(Settings!$B$12,$A$1:$P$1,0))&amp;""),"")</f>
        <v/>
      </c>
      <c r="Z644" s="23">
        <f>IFERROR(TRIM(INDEX($A644:$P644,MATCH(Settings!$B$15,$A$1:$P$1,0))&amp;""),"")</f>
        <v/>
      </c>
      <c r="AA644" s="24">
        <f>IFERROR(IF(TRIM(INDEX($A644:$P644,MATCH(Settings!$B$13,$A$1:$P$1,0))&amp;"")="","",VALUE(TRIM(INDEX($A644:$P644,MATCH(Settings!$B$13,$A$1:$P$1,0))&amp;""))),"")</f>
        <v/>
      </c>
      <c r="AB644" s="24">
        <f>IF(NOT(ISNUMBER($AA644)),"",IF(TRIM($R644&amp;"")="Yes",$AA644,0))</f>
        <v/>
      </c>
      <c r="AC644" s="25">
        <f>IF(OR(NOT(ISNUMBER($AB644)),NOT(ISNUMBER(Settings!$D$2))),"",$AB644*Settings!$D$2)</f>
        <v/>
      </c>
      <c r="AD644" s="23">
        <f>IF(AND($AE644="",IFERROR(TRIM(INDEX($A644:$P644,MATCH(Settings!$B$13,$A$1:$P$1,0))&amp;""),"")=""),"",IF((IF($AE644="","; no name or email","")&amp;IF(IFERROR(TRIM(INDEX($A644:$P644,MATCH(Settings!$B$13,$A$1:$P$1,0))&amp;""),"")="","; no hours",IF(NOT(ISNUMBER($AA644)),"; hours not a number",IF($AA644&lt;=0,"; hours zero or less",IF(AND(ISNUMBER(Settings!$D$3),$AA644&gt;Settings!$D$3),"; over "&amp;Settings!$D$3&amp;" hours",""))))&amp;IF(NOT(ISNUMBER($U644)),"; no date",IF($U644&gt;TODAY(),"; date in the future",""))&amp;IF(AND($AE644&lt;&gt;"",ISNUMBER($U644)),IF(COUNTIFS($AE$2:$AE$1001,$AE644,$U$2:$U$1001,$U644,$Y$2:$Y$1001,$Y644)&gt;1,"; possible duplicate",""),""))="","OK",MID(IF($AE644="","; no name or email","")&amp;IF(IFERROR(TRIM(INDEX($A644:$P644,MATCH(Settings!$B$13,$A$1:$P$1,0))&amp;""),"")="","; no hours",IF(NOT(ISNUMBER($AA644)),"; hours not a number",IF($AA644&lt;=0,"; hours zero or less",IF(AND(ISNUMBER(Settings!$D$3),$AA644&gt;Settings!$D$3),"; over "&amp;Settings!$D$3&amp;" hours",""))))&amp;IF(NOT(ISNUMBER($U644)),"; no date",IF($U644&gt;TODAY(),"; date in the future",""))&amp;IF(AND($AE644&lt;&gt;"",ISNUMBER($U644)),IF(COUNTIFS($AE$2:$AE$1001,$AE644,$U$2:$U$1001,$U644,$Y$2:$Y$1001,$Y644)&gt;1,"; possible duplicate",""),""),3,300)))</f>
        <v/>
      </c>
      <c r="AE644" s="26">
        <f>IF(IFERROR(TRIM(INDEX($A644:$P644,MATCH(Settings!$B$11,$A$1:$P$1,0))&amp;""),"")&lt;&gt;"",LOWER(IFERROR(TRIM(INDEX($A644:$P644,MATCH(Settings!$B$11,$A$1:$P$1,0))&amp;""),"")),LOWER(IFERROR(TRIM(INDEX($A644:$P644,MATCH(Settings!$B$10,$A$1:$P$1,0))&amp;""),"")))</f>
        <v/>
      </c>
      <c r="AF644" s="26">
        <f>IF($AE644="","",IF(COUNTIF($AE$2:$AE644,$AE644)=1,MAX($AF$1:$AF643)+1,""))</f>
        <v/>
      </c>
      <c r="AG644" s="26">
        <f>IF(OR($AE644="",NOT(ISNUMBER($V644))),"",IF(COUNTIFS($AE$2:$AE644,$AE644,$V$2:$V644,$V644)=1,1,0))</f>
        <v/>
      </c>
      <c r="AH644" s="26">
        <f>IF(ISNUMBER($U644),$U644,0)</f>
        <v/>
      </c>
    </row>
    <row r="645">
      <c r="R645" s="27" t="n"/>
      <c r="S645" s="27" t="n"/>
      <c r="U645" s="21">
        <f>IF(ISNUMBER(IFERROR(IF(TRIM(INDEX($A645:$P645,MATCH(Settings!$B$9,$A$1:$P$1,0))&amp;"")="","",IF(ISNUMBER(INDEX($A645:$P645,MATCH(Settings!$B$9,$A$1:$P$1,0))),INT(INDEX($A645:$P645,MATCH(Settings!$B$9,$A$1:$P$1,0))),DATE(VALUE(LEFT(INDEX($A645:$P645,MATCH(Settings!$B$9,$A$1:$P$1,0)),4)),VALUE(MID(INDEX($A645:$P645,MATCH(Settings!$B$9,$A$1:$P$1,0)),6,2)),VALUE(MID(INDEX($A645:$P645,MATCH(Settings!$B$9,$A$1:$P$1,0)),9,2))))),"")),IFERROR(IF(TRIM(INDEX($A645:$P645,MATCH(Settings!$B$9,$A$1:$P$1,0))&amp;"")="","",IF(ISNUMBER(INDEX($A645:$P645,MATCH(Settings!$B$9,$A$1:$P$1,0))),INT(INDEX($A645:$P645,MATCH(Settings!$B$9,$A$1:$P$1,0))),DATE(VALUE(LEFT(INDEX($A645:$P645,MATCH(Settings!$B$9,$A$1:$P$1,0)),4)),VALUE(MID(INDEX($A645:$P645,MATCH(Settings!$B$9,$A$1:$P$1,0)),6,2)),VALUE(MID(INDEX($A645:$P645,MATCH(Settings!$B$9,$A$1:$P$1,0)),9,2))))),""),IFERROR(INT(IFERROR(IF(ISNUMBER(INDEX($A645:$P645,MATCH(Settings!$B$8,$A$1:$P$1,0))),INDEX($A645:$P645,MATCH(Settings!$B$8,$A$1:$P$1,0)),DATE(VALUE(LEFT(IFERROR(TRIM(INDEX($A645:$P645,MATCH(Settings!$B$8,$A$1:$P$1,0))&amp;""),""),4)),VALUE(MID(IFERROR(TRIM(INDEX($A645:$P645,MATCH(Settings!$B$8,$A$1:$P$1,0))&amp;""),""),6,2)),VALUE(MID(IFERROR(TRIM(INDEX($A645:$P645,MATCH(Settings!$B$8,$A$1:$P$1,0))&amp;""),""),9,2)))+TIME(VALUE(MID(IFERROR(TRIM(INDEX($A645:$P645,MATCH(Settings!$B$8,$A$1:$P$1,0))&amp;""),""),12,2)),VALUE(MID(IFERROR(TRIM(INDEX($A645:$P645,MATCH(Settings!$B$8,$A$1:$P$1,0))&amp;""),""),15,2)),VALUE(MID(IFERROR(TRIM(INDEX($A645:$P645,MATCH(Settings!$B$8,$A$1:$P$1,0))&amp;""),""),18,2)))),"")),""))</f>
        <v/>
      </c>
      <c r="V645" s="22">
        <f>IF(ISNUMBER($U645),DATE(YEAR($U645),MONTH($U645),1),"")</f>
        <v/>
      </c>
      <c r="W645" s="23">
        <f>IF(IFERROR(TRIM(INDEX($A645:$P645,MATCH(Settings!$B$10,$A$1:$P$1,0))&amp;""),"")&lt;&gt;"",IFERROR(TRIM(INDEX($A645:$P645,MATCH(Settings!$B$10,$A$1:$P$1,0))&amp;""),""),IFERROR(TRIM(INDEX($A645:$P645,MATCH(Settings!$B$11,$A$1:$P$1,0))&amp;""),""))</f>
        <v/>
      </c>
      <c r="X645" s="23">
        <f>IFERROR(TRIM(INDEX($A645:$P645,MATCH(Settings!$B$11,$A$1:$P$1,0))&amp;""),"")</f>
        <v/>
      </c>
      <c r="Y645" s="23">
        <f>IFERROR(TRIM(INDEX($A645:$P645,MATCH(Settings!$B$12,$A$1:$P$1,0))&amp;""),"")</f>
        <v/>
      </c>
      <c r="Z645" s="23">
        <f>IFERROR(TRIM(INDEX($A645:$P645,MATCH(Settings!$B$15,$A$1:$P$1,0))&amp;""),"")</f>
        <v/>
      </c>
      <c r="AA645" s="24">
        <f>IFERROR(IF(TRIM(INDEX($A645:$P645,MATCH(Settings!$B$13,$A$1:$P$1,0))&amp;"")="","",VALUE(TRIM(INDEX($A645:$P645,MATCH(Settings!$B$13,$A$1:$P$1,0))&amp;""))),"")</f>
        <v/>
      </c>
      <c r="AB645" s="24">
        <f>IF(NOT(ISNUMBER($AA645)),"",IF(TRIM($R645&amp;"")="Yes",$AA645,0))</f>
        <v/>
      </c>
      <c r="AC645" s="25">
        <f>IF(OR(NOT(ISNUMBER($AB645)),NOT(ISNUMBER(Settings!$D$2))),"",$AB645*Settings!$D$2)</f>
        <v/>
      </c>
      <c r="AD645" s="23">
        <f>IF(AND($AE645="",IFERROR(TRIM(INDEX($A645:$P645,MATCH(Settings!$B$13,$A$1:$P$1,0))&amp;""),"")=""),"",IF((IF($AE645="","; no name or email","")&amp;IF(IFERROR(TRIM(INDEX($A645:$P645,MATCH(Settings!$B$13,$A$1:$P$1,0))&amp;""),"")="","; no hours",IF(NOT(ISNUMBER($AA645)),"; hours not a number",IF($AA645&lt;=0,"; hours zero or less",IF(AND(ISNUMBER(Settings!$D$3),$AA645&gt;Settings!$D$3),"; over "&amp;Settings!$D$3&amp;" hours",""))))&amp;IF(NOT(ISNUMBER($U645)),"; no date",IF($U645&gt;TODAY(),"; date in the future",""))&amp;IF(AND($AE645&lt;&gt;"",ISNUMBER($U645)),IF(COUNTIFS($AE$2:$AE$1001,$AE645,$U$2:$U$1001,$U645,$Y$2:$Y$1001,$Y645)&gt;1,"; possible duplicate",""),""))="","OK",MID(IF($AE645="","; no name or email","")&amp;IF(IFERROR(TRIM(INDEX($A645:$P645,MATCH(Settings!$B$13,$A$1:$P$1,0))&amp;""),"")="","; no hours",IF(NOT(ISNUMBER($AA645)),"; hours not a number",IF($AA645&lt;=0,"; hours zero or less",IF(AND(ISNUMBER(Settings!$D$3),$AA645&gt;Settings!$D$3),"; over "&amp;Settings!$D$3&amp;" hours",""))))&amp;IF(NOT(ISNUMBER($U645)),"; no date",IF($U645&gt;TODAY(),"; date in the future",""))&amp;IF(AND($AE645&lt;&gt;"",ISNUMBER($U645)),IF(COUNTIFS($AE$2:$AE$1001,$AE645,$U$2:$U$1001,$U645,$Y$2:$Y$1001,$Y645)&gt;1,"; possible duplicate",""),""),3,300)))</f>
        <v/>
      </c>
      <c r="AE645" s="26">
        <f>IF(IFERROR(TRIM(INDEX($A645:$P645,MATCH(Settings!$B$11,$A$1:$P$1,0))&amp;""),"")&lt;&gt;"",LOWER(IFERROR(TRIM(INDEX($A645:$P645,MATCH(Settings!$B$11,$A$1:$P$1,0))&amp;""),"")),LOWER(IFERROR(TRIM(INDEX($A645:$P645,MATCH(Settings!$B$10,$A$1:$P$1,0))&amp;""),"")))</f>
        <v/>
      </c>
      <c r="AF645" s="26">
        <f>IF($AE645="","",IF(COUNTIF($AE$2:$AE645,$AE645)=1,MAX($AF$1:$AF644)+1,""))</f>
        <v/>
      </c>
      <c r="AG645" s="26">
        <f>IF(OR($AE645="",NOT(ISNUMBER($V645))),"",IF(COUNTIFS($AE$2:$AE645,$AE645,$V$2:$V645,$V645)=1,1,0))</f>
        <v/>
      </c>
      <c r="AH645" s="26">
        <f>IF(ISNUMBER($U645),$U645,0)</f>
        <v/>
      </c>
    </row>
    <row r="646">
      <c r="R646" s="27" t="n"/>
      <c r="S646" s="27" t="n"/>
      <c r="U646" s="21">
        <f>IF(ISNUMBER(IFERROR(IF(TRIM(INDEX($A646:$P646,MATCH(Settings!$B$9,$A$1:$P$1,0))&amp;"")="","",IF(ISNUMBER(INDEX($A646:$P646,MATCH(Settings!$B$9,$A$1:$P$1,0))),INT(INDEX($A646:$P646,MATCH(Settings!$B$9,$A$1:$P$1,0))),DATE(VALUE(LEFT(INDEX($A646:$P646,MATCH(Settings!$B$9,$A$1:$P$1,0)),4)),VALUE(MID(INDEX($A646:$P646,MATCH(Settings!$B$9,$A$1:$P$1,0)),6,2)),VALUE(MID(INDEX($A646:$P646,MATCH(Settings!$B$9,$A$1:$P$1,0)),9,2))))),"")),IFERROR(IF(TRIM(INDEX($A646:$P646,MATCH(Settings!$B$9,$A$1:$P$1,0))&amp;"")="","",IF(ISNUMBER(INDEX($A646:$P646,MATCH(Settings!$B$9,$A$1:$P$1,0))),INT(INDEX($A646:$P646,MATCH(Settings!$B$9,$A$1:$P$1,0))),DATE(VALUE(LEFT(INDEX($A646:$P646,MATCH(Settings!$B$9,$A$1:$P$1,0)),4)),VALUE(MID(INDEX($A646:$P646,MATCH(Settings!$B$9,$A$1:$P$1,0)),6,2)),VALUE(MID(INDEX($A646:$P646,MATCH(Settings!$B$9,$A$1:$P$1,0)),9,2))))),""),IFERROR(INT(IFERROR(IF(ISNUMBER(INDEX($A646:$P646,MATCH(Settings!$B$8,$A$1:$P$1,0))),INDEX($A646:$P646,MATCH(Settings!$B$8,$A$1:$P$1,0)),DATE(VALUE(LEFT(IFERROR(TRIM(INDEX($A646:$P646,MATCH(Settings!$B$8,$A$1:$P$1,0))&amp;""),""),4)),VALUE(MID(IFERROR(TRIM(INDEX($A646:$P646,MATCH(Settings!$B$8,$A$1:$P$1,0))&amp;""),""),6,2)),VALUE(MID(IFERROR(TRIM(INDEX($A646:$P646,MATCH(Settings!$B$8,$A$1:$P$1,0))&amp;""),""),9,2)))+TIME(VALUE(MID(IFERROR(TRIM(INDEX($A646:$P646,MATCH(Settings!$B$8,$A$1:$P$1,0))&amp;""),""),12,2)),VALUE(MID(IFERROR(TRIM(INDEX($A646:$P646,MATCH(Settings!$B$8,$A$1:$P$1,0))&amp;""),""),15,2)),VALUE(MID(IFERROR(TRIM(INDEX($A646:$P646,MATCH(Settings!$B$8,$A$1:$P$1,0))&amp;""),""),18,2)))),"")),""))</f>
        <v/>
      </c>
      <c r="V646" s="22">
        <f>IF(ISNUMBER($U646),DATE(YEAR($U646),MONTH($U646),1),"")</f>
        <v/>
      </c>
      <c r="W646" s="23">
        <f>IF(IFERROR(TRIM(INDEX($A646:$P646,MATCH(Settings!$B$10,$A$1:$P$1,0))&amp;""),"")&lt;&gt;"",IFERROR(TRIM(INDEX($A646:$P646,MATCH(Settings!$B$10,$A$1:$P$1,0))&amp;""),""),IFERROR(TRIM(INDEX($A646:$P646,MATCH(Settings!$B$11,$A$1:$P$1,0))&amp;""),""))</f>
        <v/>
      </c>
      <c r="X646" s="23">
        <f>IFERROR(TRIM(INDEX($A646:$P646,MATCH(Settings!$B$11,$A$1:$P$1,0))&amp;""),"")</f>
        <v/>
      </c>
      <c r="Y646" s="23">
        <f>IFERROR(TRIM(INDEX($A646:$P646,MATCH(Settings!$B$12,$A$1:$P$1,0))&amp;""),"")</f>
        <v/>
      </c>
      <c r="Z646" s="23">
        <f>IFERROR(TRIM(INDEX($A646:$P646,MATCH(Settings!$B$15,$A$1:$P$1,0))&amp;""),"")</f>
        <v/>
      </c>
      <c r="AA646" s="24">
        <f>IFERROR(IF(TRIM(INDEX($A646:$P646,MATCH(Settings!$B$13,$A$1:$P$1,0))&amp;"")="","",VALUE(TRIM(INDEX($A646:$P646,MATCH(Settings!$B$13,$A$1:$P$1,0))&amp;""))),"")</f>
        <v/>
      </c>
      <c r="AB646" s="24">
        <f>IF(NOT(ISNUMBER($AA646)),"",IF(TRIM($R646&amp;"")="Yes",$AA646,0))</f>
        <v/>
      </c>
      <c r="AC646" s="25">
        <f>IF(OR(NOT(ISNUMBER($AB646)),NOT(ISNUMBER(Settings!$D$2))),"",$AB646*Settings!$D$2)</f>
        <v/>
      </c>
      <c r="AD646" s="23">
        <f>IF(AND($AE646="",IFERROR(TRIM(INDEX($A646:$P646,MATCH(Settings!$B$13,$A$1:$P$1,0))&amp;""),"")=""),"",IF((IF($AE646="","; no name or email","")&amp;IF(IFERROR(TRIM(INDEX($A646:$P646,MATCH(Settings!$B$13,$A$1:$P$1,0))&amp;""),"")="","; no hours",IF(NOT(ISNUMBER($AA646)),"; hours not a number",IF($AA646&lt;=0,"; hours zero or less",IF(AND(ISNUMBER(Settings!$D$3),$AA646&gt;Settings!$D$3),"; over "&amp;Settings!$D$3&amp;" hours",""))))&amp;IF(NOT(ISNUMBER($U646)),"; no date",IF($U646&gt;TODAY(),"; date in the future",""))&amp;IF(AND($AE646&lt;&gt;"",ISNUMBER($U646)),IF(COUNTIFS($AE$2:$AE$1001,$AE646,$U$2:$U$1001,$U646,$Y$2:$Y$1001,$Y646)&gt;1,"; possible duplicate",""),""))="","OK",MID(IF($AE646="","; no name or email","")&amp;IF(IFERROR(TRIM(INDEX($A646:$P646,MATCH(Settings!$B$13,$A$1:$P$1,0))&amp;""),"")="","; no hours",IF(NOT(ISNUMBER($AA646)),"; hours not a number",IF($AA646&lt;=0,"; hours zero or less",IF(AND(ISNUMBER(Settings!$D$3),$AA646&gt;Settings!$D$3),"; over "&amp;Settings!$D$3&amp;" hours",""))))&amp;IF(NOT(ISNUMBER($U646)),"; no date",IF($U646&gt;TODAY(),"; date in the future",""))&amp;IF(AND($AE646&lt;&gt;"",ISNUMBER($U646)),IF(COUNTIFS($AE$2:$AE$1001,$AE646,$U$2:$U$1001,$U646,$Y$2:$Y$1001,$Y646)&gt;1,"; possible duplicate",""),""),3,300)))</f>
        <v/>
      </c>
      <c r="AE646" s="26">
        <f>IF(IFERROR(TRIM(INDEX($A646:$P646,MATCH(Settings!$B$11,$A$1:$P$1,0))&amp;""),"")&lt;&gt;"",LOWER(IFERROR(TRIM(INDEX($A646:$P646,MATCH(Settings!$B$11,$A$1:$P$1,0))&amp;""),"")),LOWER(IFERROR(TRIM(INDEX($A646:$P646,MATCH(Settings!$B$10,$A$1:$P$1,0))&amp;""),"")))</f>
        <v/>
      </c>
      <c r="AF646" s="26">
        <f>IF($AE646="","",IF(COUNTIF($AE$2:$AE646,$AE646)=1,MAX($AF$1:$AF645)+1,""))</f>
        <v/>
      </c>
      <c r="AG646" s="26">
        <f>IF(OR($AE646="",NOT(ISNUMBER($V646))),"",IF(COUNTIFS($AE$2:$AE646,$AE646,$V$2:$V646,$V646)=1,1,0))</f>
        <v/>
      </c>
      <c r="AH646" s="26">
        <f>IF(ISNUMBER($U646),$U646,0)</f>
        <v/>
      </c>
    </row>
    <row r="647">
      <c r="R647" s="27" t="n"/>
      <c r="S647" s="27" t="n"/>
      <c r="U647" s="21">
        <f>IF(ISNUMBER(IFERROR(IF(TRIM(INDEX($A647:$P647,MATCH(Settings!$B$9,$A$1:$P$1,0))&amp;"")="","",IF(ISNUMBER(INDEX($A647:$P647,MATCH(Settings!$B$9,$A$1:$P$1,0))),INT(INDEX($A647:$P647,MATCH(Settings!$B$9,$A$1:$P$1,0))),DATE(VALUE(LEFT(INDEX($A647:$P647,MATCH(Settings!$B$9,$A$1:$P$1,0)),4)),VALUE(MID(INDEX($A647:$P647,MATCH(Settings!$B$9,$A$1:$P$1,0)),6,2)),VALUE(MID(INDEX($A647:$P647,MATCH(Settings!$B$9,$A$1:$P$1,0)),9,2))))),"")),IFERROR(IF(TRIM(INDEX($A647:$P647,MATCH(Settings!$B$9,$A$1:$P$1,0))&amp;"")="","",IF(ISNUMBER(INDEX($A647:$P647,MATCH(Settings!$B$9,$A$1:$P$1,0))),INT(INDEX($A647:$P647,MATCH(Settings!$B$9,$A$1:$P$1,0))),DATE(VALUE(LEFT(INDEX($A647:$P647,MATCH(Settings!$B$9,$A$1:$P$1,0)),4)),VALUE(MID(INDEX($A647:$P647,MATCH(Settings!$B$9,$A$1:$P$1,0)),6,2)),VALUE(MID(INDEX($A647:$P647,MATCH(Settings!$B$9,$A$1:$P$1,0)),9,2))))),""),IFERROR(INT(IFERROR(IF(ISNUMBER(INDEX($A647:$P647,MATCH(Settings!$B$8,$A$1:$P$1,0))),INDEX($A647:$P647,MATCH(Settings!$B$8,$A$1:$P$1,0)),DATE(VALUE(LEFT(IFERROR(TRIM(INDEX($A647:$P647,MATCH(Settings!$B$8,$A$1:$P$1,0))&amp;""),""),4)),VALUE(MID(IFERROR(TRIM(INDEX($A647:$P647,MATCH(Settings!$B$8,$A$1:$P$1,0))&amp;""),""),6,2)),VALUE(MID(IFERROR(TRIM(INDEX($A647:$P647,MATCH(Settings!$B$8,$A$1:$P$1,0))&amp;""),""),9,2)))+TIME(VALUE(MID(IFERROR(TRIM(INDEX($A647:$P647,MATCH(Settings!$B$8,$A$1:$P$1,0))&amp;""),""),12,2)),VALUE(MID(IFERROR(TRIM(INDEX($A647:$P647,MATCH(Settings!$B$8,$A$1:$P$1,0))&amp;""),""),15,2)),VALUE(MID(IFERROR(TRIM(INDEX($A647:$P647,MATCH(Settings!$B$8,$A$1:$P$1,0))&amp;""),""),18,2)))),"")),""))</f>
        <v/>
      </c>
      <c r="V647" s="22">
        <f>IF(ISNUMBER($U647),DATE(YEAR($U647),MONTH($U647),1),"")</f>
        <v/>
      </c>
      <c r="W647" s="23">
        <f>IF(IFERROR(TRIM(INDEX($A647:$P647,MATCH(Settings!$B$10,$A$1:$P$1,0))&amp;""),"")&lt;&gt;"",IFERROR(TRIM(INDEX($A647:$P647,MATCH(Settings!$B$10,$A$1:$P$1,0))&amp;""),""),IFERROR(TRIM(INDEX($A647:$P647,MATCH(Settings!$B$11,$A$1:$P$1,0))&amp;""),""))</f>
        <v/>
      </c>
      <c r="X647" s="23">
        <f>IFERROR(TRIM(INDEX($A647:$P647,MATCH(Settings!$B$11,$A$1:$P$1,0))&amp;""),"")</f>
        <v/>
      </c>
      <c r="Y647" s="23">
        <f>IFERROR(TRIM(INDEX($A647:$P647,MATCH(Settings!$B$12,$A$1:$P$1,0))&amp;""),"")</f>
        <v/>
      </c>
      <c r="Z647" s="23">
        <f>IFERROR(TRIM(INDEX($A647:$P647,MATCH(Settings!$B$15,$A$1:$P$1,0))&amp;""),"")</f>
        <v/>
      </c>
      <c r="AA647" s="24">
        <f>IFERROR(IF(TRIM(INDEX($A647:$P647,MATCH(Settings!$B$13,$A$1:$P$1,0))&amp;"")="","",VALUE(TRIM(INDEX($A647:$P647,MATCH(Settings!$B$13,$A$1:$P$1,0))&amp;""))),"")</f>
        <v/>
      </c>
      <c r="AB647" s="24">
        <f>IF(NOT(ISNUMBER($AA647)),"",IF(TRIM($R647&amp;"")="Yes",$AA647,0))</f>
        <v/>
      </c>
      <c r="AC647" s="25">
        <f>IF(OR(NOT(ISNUMBER($AB647)),NOT(ISNUMBER(Settings!$D$2))),"",$AB647*Settings!$D$2)</f>
        <v/>
      </c>
      <c r="AD647" s="23">
        <f>IF(AND($AE647="",IFERROR(TRIM(INDEX($A647:$P647,MATCH(Settings!$B$13,$A$1:$P$1,0))&amp;""),"")=""),"",IF((IF($AE647="","; no name or email","")&amp;IF(IFERROR(TRIM(INDEX($A647:$P647,MATCH(Settings!$B$13,$A$1:$P$1,0))&amp;""),"")="","; no hours",IF(NOT(ISNUMBER($AA647)),"; hours not a number",IF($AA647&lt;=0,"; hours zero or less",IF(AND(ISNUMBER(Settings!$D$3),$AA647&gt;Settings!$D$3),"; over "&amp;Settings!$D$3&amp;" hours",""))))&amp;IF(NOT(ISNUMBER($U647)),"; no date",IF($U647&gt;TODAY(),"; date in the future",""))&amp;IF(AND($AE647&lt;&gt;"",ISNUMBER($U647)),IF(COUNTIFS($AE$2:$AE$1001,$AE647,$U$2:$U$1001,$U647,$Y$2:$Y$1001,$Y647)&gt;1,"; possible duplicate",""),""))="","OK",MID(IF($AE647="","; no name or email","")&amp;IF(IFERROR(TRIM(INDEX($A647:$P647,MATCH(Settings!$B$13,$A$1:$P$1,0))&amp;""),"")="","; no hours",IF(NOT(ISNUMBER($AA647)),"; hours not a number",IF($AA647&lt;=0,"; hours zero or less",IF(AND(ISNUMBER(Settings!$D$3),$AA647&gt;Settings!$D$3),"; over "&amp;Settings!$D$3&amp;" hours",""))))&amp;IF(NOT(ISNUMBER($U647)),"; no date",IF($U647&gt;TODAY(),"; date in the future",""))&amp;IF(AND($AE647&lt;&gt;"",ISNUMBER($U647)),IF(COUNTIFS($AE$2:$AE$1001,$AE647,$U$2:$U$1001,$U647,$Y$2:$Y$1001,$Y647)&gt;1,"; possible duplicate",""),""),3,300)))</f>
        <v/>
      </c>
      <c r="AE647" s="26">
        <f>IF(IFERROR(TRIM(INDEX($A647:$P647,MATCH(Settings!$B$11,$A$1:$P$1,0))&amp;""),"")&lt;&gt;"",LOWER(IFERROR(TRIM(INDEX($A647:$P647,MATCH(Settings!$B$11,$A$1:$P$1,0))&amp;""),"")),LOWER(IFERROR(TRIM(INDEX($A647:$P647,MATCH(Settings!$B$10,$A$1:$P$1,0))&amp;""),"")))</f>
        <v/>
      </c>
      <c r="AF647" s="26">
        <f>IF($AE647="","",IF(COUNTIF($AE$2:$AE647,$AE647)=1,MAX($AF$1:$AF646)+1,""))</f>
        <v/>
      </c>
      <c r="AG647" s="26">
        <f>IF(OR($AE647="",NOT(ISNUMBER($V647))),"",IF(COUNTIFS($AE$2:$AE647,$AE647,$V$2:$V647,$V647)=1,1,0))</f>
        <v/>
      </c>
      <c r="AH647" s="26">
        <f>IF(ISNUMBER($U647),$U647,0)</f>
        <v/>
      </c>
    </row>
    <row r="648">
      <c r="R648" s="27" t="n"/>
      <c r="S648" s="27" t="n"/>
      <c r="U648" s="21">
        <f>IF(ISNUMBER(IFERROR(IF(TRIM(INDEX($A648:$P648,MATCH(Settings!$B$9,$A$1:$P$1,0))&amp;"")="","",IF(ISNUMBER(INDEX($A648:$P648,MATCH(Settings!$B$9,$A$1:$P$1,0))),INT(INDEX($A648:$P648,MATCH(Settings!$B$9,$A$1:$P$1,0))),DATE(VALUE(LEFT(INDEX($A648:$P648,MATCH(Settings!$B$9,$A$1:$P$1,0)),4)),VALUE(MID(INDEX($A648:$P648,MATCH(Settings!$B$9,$A$1:$P$1,0)),6,2)),VALUE(MID(INDEX($A648:$P648,MATCH(Settings!$B$9,$A$1:$P$1,0)),9,2))))),"")),IFERROR(IF(TRIM(INDEX($A648:$P648,MATCH(Settings!$B$9,$A$1:$P$1,0))&amp;"")="","",IF(ISNUMBER(INDEX($A648:$P648,MATCH(Settings!$B$9,$A$1:$P$1,0))),INT(INDEX($A648:$P648,MATCH(Settings!$B$9,$A$1:$P$1,0))),DATE(VALUE(LEFT(INDEX($A648:$P648,MATCH(Settings!$B$9,$A$1:$P$1,0)),4)),VALUE(MID(INDEX($A648:$P648,MATCH(Settings!$B$9,$A$1:$P$1,0)),6,2)),VALUE(MID(INDEX($A648:$P648,MATCH(Settings!$B$9,$A$1:$P$1,0)),9,2))))),""),IFERROR(INT(IFERROR(IF(ISNUMBER(INDEX($A648:$P648,MATCH(Settings!$B$8,$A$1:$P$1,0))),INDEX($A648:$P648,MATCH(Settings!$B$8,$A$1:$P$1,0)),DATE(VALUE(LEFT(IFERROR(TRIM(INDEX($A648:$P648,MATCH(Settings!$B$8,$A$1:$P$1,0))&amp;""),""),4)),VALUE(MID(IFERROR(TRIM(INDEX($A648:$P648,MATCH(Settings!$B$8,$A$1:$P$1,0))&amp;""),""),6,2)),VALUE(MID(IFERROR(TRIM(INDEX($A648:$P648,MATCH(Settings!$B$8,$A$1:$P$1,0))&amp;""),""),9,2)))+TIME(VALUE(MID(IFERROR(TRIM(INDEX($A648:$P648,MATCH(Settings!$B$8,$A$1:$P$1,0))&amp;""),""),12,2)),VALUE(MID(IFERROR(TRIM(INDEX($A648:$P648,MATCH(Settings!$B$8,$A$1:$P$1,0))&amp;""),""),15,2)),VALUE(MID(IFERROR(TRIM(INDEX($A648:$P648,MATCH(Settings!$B$8,$A$1:$P$1,0))&amp;""),""),18,2)))),"")),""))</f>
        <v/>
      </c>
      <c r="V648" s="22">
        <f>IF(ISNUMBER($U648),DATE(YEAR($U648),MONTH($U648),1),"")</f>
        <v/>
      </c>
      <c r="W648" s="23">
        <f>IF(IFERROR(TRIM(INDEX($A648:$P648,MATCH(Settings!$B$10,$A$1:$P$1,0))&amp;""),"")&lt;&gt;"",IFERROR(TRIM(INDEX($A648:$P648,MATCH(Settings!$B$10,$A$1:$P$1,0))&amp;""),""),IFERROR(TRIM(INDEX($A648:$P648,MATCH(Settings!$B$11,$A$1:$P$1,0))&amp;""),""))</f>
        <v/>
      </c>
      <c r="X648" s="23">
        <f>IFERROR(TRIM(INDEX($A648:$P648,MATCH(Settings!$B$11,$A$1:$P$1,0))&amp;""),"")</f>
        <v/>
      </c>
      <c r="Y648" s="23">
        <f>IFERROR(TRIM(INDEX($A648:$P648,MATCH(Settings!$B$12,$A$1:$P$1,0))&amp;""),"")</f>
        <v/>
      </c>
      <c r="Z648" s="23">
        <f>IFERROR(TRIM(INDEX($A648:$P648,MATCH(Settings!$B$15,$A$1:$P$1,0))&amp;""),"")</f>
        <v/>
      </c>
      <c r="AA648" s="24">
        <f>IFERROR(IF(TRIM(INDEX($A648:$P648,MATCH(Settings!$B$13,$A$1:$P$1,0))&amp;"")="","",VALUE(TRIM(INDEX($A648:$P648,MATCH(Settings!$B$13,$A$1:$P$1,0))&amp;""))),"")</f>
        <v/>
      </c>
      <c r="AB648" s="24">
        <f>IF(NOT(ISNUMBER($AA648)),"",IF(TRIM($R648&amp;"")="Yes",$AA648,0))</f>
        <v/>
      </c>
      <c r="AC648" s="25">
        <f>IF(OR(NOT(ISNUMBER($AB648)),NOT(ISNUMBER(Settings!$D$2))),"",$AB648*Settings!$D$2)</f>
        <v/>
      </c>
      <c r="AD648" s="23">
        <f>IF(AND($AE648="",IFERROR(TRIM(INDEX($A648:$P648,MATCH(Settings!$B$13,$A$1:$P$1,0))&amp;""),"")=""),"",IF((IF($AE648="","; no name or email","")&amp;IF(IFERROR(TRIM(INDEX($A648:$P648,MATCH(Settings!$B$13,$A$1:$P$1,0))&amp;""),"")="","; no hours",IF(NOT(ISNUMBER($AA648)),"; hours not a number",IF($AA648&lt;=0,"; hours zero or less",IF(AND(ISNUMBER(Settings!$D$3),$AA648&gt;Settings!$D$3),"; over "&amp;Settings!$D$3&amp;" hours",""))))&amp;IF(NOT(ISNUMBER($U648)),"; no date",IF($U648&gt;TODAY(),"; date in the future",""))&amp;IF(AND($AE648&lt;&gt;"",ISNUMBER($U648)),IF(COUNTIFS($AE$2:$AE$1001,$AE648,$U$2:$U$1001,$U648,$Y$2:$Y$1001,$Y648)&gt;1,"; possible duplicate",""),""))="","OK",MID(IF($AE648="","; no name or email","")&amp;IF(IFERROR(TRIM(INDEX($A648:$P648,MATCH(Settings!$B$13,$A$1:$P$1,0))&amp;""),"")="","; no hours",IF(NOT(ISNUMBER($AA648)),"; hours not a number",IF($AA648&lt;=0,"; hours zero or less",IF(AND(ISNUMBER(Settings!$D$3),$AA648&gt;Settings!$D$3),"; over "&amp;Settings!$D$3&amp;" hours",""))))&amp;IF(NOT(ISNUMBER($U648)),"; no date",IF($U648&gt;TODAY(),"; date in the future",""))&amp;IF(AND($AE648&lt;&gt;"",ISNUMBER($U648)),IF(COUNTIFS($AE$2:$AE$1001,$AE648,$U$2:$U$1001,$U648,$Y$2:$Y$1001,$Y648)&gt;1,"; possible duplicate",""),""),3,300)))</f>
        <v/>
      </c>
      <c r="AE648" s="26">
        <f>IF(IFERROR(TRIM(INDEX($A648:$P648,MATCH(Settings!$B$11,$A$1:$P$1,0))&amp;""),"")&lt;&gt;"",LOWER(IFERROR(TRIM(INDEX($A648:$P648,MATCH(Settings!$B$11,$A$1:$P$1,0))&amp;""),"")),LOWER(IFERROR(TRIM(INDEX($A648:$P648,MATCH(Settings!$B$10,$A$1:$P$1,0))&amp;""),"")))</f>
        <v/>
      </c>
      <c r="AF648" s="26">
        <f>IF($AE648="","",IF(COUNTIF($AE$2:$AE648,$AE648)=1,MAX($AF$1:$AF647)+1,""))</f>
        <v/>
      </c>
      <c r="AG648" s="26">
        <f>IF(OR($AE648="",NOT(ISNUMBER($V648))),"",IF(COUNTIFS($AE$2:$AE648,$AE648,$V$2:$V648,$V648)=1,1,0))</f>
        <v/>
      </c>
      <c r="AH648" s="26">
        <f>IF(ISNUMBER($U648),$U648,0)</f>
        <v/>
      </c>
    </row>
    <row r="649">
      <c r="R649" s="27" t="n"/>
      <c r="S649" s="27" t="n"/>
      <c r="U649" s="21">
        <f>IF(ISNUMBER(IFERROR(IF(TRIM(INDEX($A649:$P649,MATCH(Settings!$B$9,$A$1:$P$1,0))&amp;"")="","",IF(ISNUMBER(INDEX($A649:$P649,MATCH(Settings!$B$9,$A$1:$P$1,0))),INT(INDEX($A649:$P649,MATCH(Settings!$B$9,$A$1:$P$1,0))),DATE(VALUE(LEFT(INDEX($A649:$P649,MATCH(Settings!$B$9,$A$1:$P$1,0)),4)),VALUE(MID(INDEX($A649:$P649,MATCH(Settings!$B$9,$A$1:$P$1,0)),6,2)),VALUE(MID(INDEX($A649:$P649,MATCH(Settings!$B$9,$A$1:$P$1,0)),9,2))))),"")),IFERROR(IF(TRIM(INDEX($A649:$P649,MATCH(Settings!$B$9,$A$1:$P$1,0))&amp;"")="","",IF(ISNUMBER(INDEX($A649:$P649,MATCH(Settings!$B$9,$A$1:$P$1,0))),INT(INDEX($A649:$P649,MATCH(Settings!$B$9,$A$1:$P$1,0))),DATE(VALUE(LEFT(INDEX($A649:$P649,MATCH(Settings!$B$9,$A$1:$P$1,0)),4)),VALUE(MID(INDEX($A649:$P649,MATCH(Settings!$B$9,$A$1:$P$1,0)),6,2)),VALUE(MID(INDEX($A649:$P649,MATCH(Settings!$B$9,$A$1:$P$1,0)),9,2))))),""),IFERROR(INT(IFERROR(IF(ISNUMBER(INDEX($A649:$P649,MATCH(Settings!$B$8,$A$1:$P$1,0))),INDEX($A649:$P649,MATCH(Settings!$B$8,$A$1:$P$1,0)),DATE(VALUE(LEFT(IFERROR(TRIM(INDEX($A649:$P649,MATCH(Settings!$B$8,$A$1:$P$1,0))&amp;""),""),4)),VALUE(MID(IFERROR(TRIM(INDEX($A649:$P649,MATCH(Settings!$B$8,$A$1:$P$1,0))&amp;""),""),6,2)),VALUE(MID(IFERROR(TRIM(INDEX($A649:$P649,MATCH(Settings!$B$8,$A$1:$P$1,0))&amp;""),""),9,2)))+TIME(VALUE(MID(IFERROR(TRIM(INDEX($A649:$P649,MATCH(Settings!$B$8,$A$1:$P$1,0))&amp;""),""),12,2)),VALUE(MID(IFERROR(TRIM(INDEX($A649:$P649,MATCH(Settings!$B$8,$A$1:$P$1,0))&amp;""),""),15,2)),VALUE(MID(IFERROR(TRIM(INDEX($A649:$P649,MATCH(Settings!$B$8,$A$1:$P$1,0))&amp;""),""),18,2)))),"")),""))</f>
        <v/>
      </c>
      <c r="V649" s="22">
        <f>IF(ISNUMBER($U649),DATE(YEAR($U649),MONTH($U649),1),"")</f>
        <v/>
      </c>
      <c r="W649" s="23">
        <f>IF(IFERROR(TRIM(INDEX($A649:$P649,MATCH(Settings!$B$10,$A$1:$P$1,0))&amp;""),"")&lt;&gt;"",IFERROR(TRIM(INDEX($A649:$P649,MATCH(Settings!$B$10,$A$1:$P$1,0))&amp;""),""),IFERROR(TRIM(INDEX($A649:$P649,MATCH(Settings!$B$11,$A$1:$P$1,0))&amp;""),""))</f>
        <v/>
      </c>
      <c r="X649" s="23">
        <f>IFERROR(TRIM(INDEX($A649:$P649,MATCH(Settings!$B$11,$A$1:$P$1,0))&amp;""),"")</f>
        <v/>
      </c>
      <c r="Y649" s="23">
        <f>IFERROR(TRIM(INDEX($A649:$P649,MATCH(Settings!$B$12,$A$1:$P$1,0))&amp;""),"")</f>
        <v/>
      </c>
      <c r="Z649" s="23">
        <f>IFERROR(TRIM(INDEX($A649:$P649,MATCH(Settings!$B$15,$A$1:$P$1,0))&amp;""),"")</f>
        <v/>
      </c>
      <c r="AA649" s="24">
        <f>IFERROR(IF(TRIM(INDEX($A649:$P649,MATCH(Settings!$B$13,$A$1:$P$1,0))&amp;"")="","",VALUE(TRIM(INDEX($A649:$P649,MATCH(Settings!$B$13,$A$1:$P$1,0))&amp;""))),"")</f>
        <v/>
      </c>
      <c r="AB649" s="24">
        <f>IF(NOT(ISNUMBER($AA649)),"",IF(TRIM($R649&amp;"")="Yes",$AA649,0))</f>
        <v/>
      </c>
      <c r="AC649" s="25">
        <f>IF(OR(NOT(ISNUMBER($AB649)),NOT(ISNUMBER(Settings!$D$2))),"",$AB649*Settings!$D$2)</f>
        <v/>
      </c>
      <c r="AD649" s="23">
        <f>IF(AND($AE649="",IFERROR(TRIM(INDEX($A649:$P649,MATCH(Settings!$B$13,$A$1:$P$1,0))&amp;""),"")=""),"",IF((IF($AE649="","; no name or email","")&amp;IF(IFERROR(TRIM(INDEX($A649:$P649,MATCH(Settings!$B$13,$A$1:$P$1,0))&amp;""),"")="","; no hours",IF(NOT(ISNUMBER($AA649)),"; hours not a number",IF($AA649&lt;=0,"; hours zero or less",IF(AND(ISNUMBER(Settings!$D$3),$AA649&gt;Settings!$D$3),"; over "&amp;Settings!$D$3&amp;" hours",""))))&amp;IF(NOT(ISNUMBER($U649)),"; no date",IF($U649&gt;TODAY(),"; date in the future",""))&amp;IF(AND($AE649&lt;&gt;"",ISNUMBER($U649)),IF(COUNTIFS($AE$2:$AE$1001,$AE649,$U$2:$U$1001,$U649,$Y$2:$Y$1001,$Y649)&gt;1,"; possible duplicate",""),""))="","OK",MID(IF($AE649="","; no name or email","")&amp;IF(IFERROR(TRIM(INDEX($A649:$P649,MATCH(Settings!$B$13,$A$1:$P$1,0))&amp;""),"")="","; no hours",IF(NOT(ISNUMBER($AA649)),"; hours not a number",IF($AA649&lt;=0,"; hours zero or less",IF(AND(ISNUMBER(Settings!$D$3),$AA649&gt;Settings!$D$3),"; over "&amp;Settings!$D$3&amp;" hours",""))))&amp;IF(NOT(ISNUMBER($U649)),"; no date",IF($U649&gt;TODAY(),"; date in the future",""))&amp;IF(AND($AE649&lt;&gt;"",ISNUMBER($U649)),IF(COUNTIFS($AE$2:$AE$1001,$AE649,$U$2:$U$1001,$U649,$Y$2:$Y$1001,$Y649)&gt;1,"; possible duplicate",""),""),3,300)))</f>
        <v/>
      </c>
      <c r="AE649" s="26">
        <f>IF(IFERROR(TRIM(INDEX($A649:$P649,MATCH(Settings!$B$11,$A$1:$P$1,0))&amp;""),"")&lt;&gt;"",LOWER(IFERROR(TRIM(INDEX($A649:$P649,MATCH(Settings!$B$11,$A$1:$P$1,0))&amp;""),"")),LOWER(IFERROR(TRIM(INDEX($A649:$P649,MATCH(Settings!$B$10,$A$1:$P$1,0))&amp;""),"")))</f>
        <v/>
      </c>
      <c r="AF649" s="26">
        <f>IF($AE649="","",IF(COUNTIF($AE$2:$AE649,$AE649)=1,MAX($AF$1:$AF648)+1,""))</f>
        <v/>
      </c>
      <c r="AG649" s="26">
        <f>IF(OR($AE649="",NOT(ISNUMBER($V649))),"",IF(COUNTIFS($AE$2:$AE649,$AE649,$V$2:$V649,$V649)=1,1,0))</f>
        <v/>
      </c>
      <c r="AH649" s="26">
        <f>IF(ISNUMBER($U649),$U649,0)</f>
        <v/>
      </c>
    </row>
    <row r="650">
      <c r="R650" s="27" t="n"/>
      <c r="S650" s="27" t="n"/>
      <c r="U650" s="21">
        <f>IF(ISNUMBER(IFERROR(IF(TRIM(INDEX($A650:$P650,MATCH(Settings!$B$9,$A$1:$P$1,0))&amp;"")="","",IF(ISNUMBER(INDEX($A650:$P650,MATCH(Settings!$B$9,$A$1:$P$1,0))),INT(INDEX($A650:$P650,MATCH(Settings!$B$9,$A$1:$P$1,0))),DATE(VALUE(LEFT(INDEX($A650:$P650,MATCH(Settings!$B$9,$A$1:$P$1,0)),4)),VALUE(MID(INDEX($A650:$P650,MATCH(Settings!$B$9,$A$1:$P$1,0)),6,2)),VALUE(MID(INDEX($A650:$P650,MATCH(Settings!$B$9,$A$1:$P$1,0)),9,2))))),"")),IFERROR(IF(TRIM(INDEX($A650:$P650,MATCH(Settings!$B$9,$A$1:$P$1,0))&amp;"")="","",IF(ISNUMBER(INDEX($A650:$P650,MATCH(Settings!$B$9,$A$1:$P$1,0))),INT(INDEX($A650:$P650,MATCH(Settings!$B$9,$A$1:$P$1,0))),DATE(VALUE(LEFT(INDEX($A650:$P650,MATCH(Settings!$B$9,$A$1:$P$1,0)),4)),VALUE(MID(INDEX($A650:$P650,MATCH(Settings!$B$9,$A$1:$P$1,0)),6,2)),VALUE(MID(INDEX($A650:$P650,MATCH(Settings!$B$9,$A$1:$P$1,0)),9,2))))),""),IFERROR(INT(IFERROR(IF(ISNUMBER(INDEX($A650:$P650,MATCH(Settings!$B$8,$A$1:$P$1,0))),INDEX($A650:$P650,MATCH(Settings!$B$8,$A$1:$P$1,0)),DATE(VALUE(LEFT(IFERROR(TRIM(INDEX($A650:$P650,MATCH(Settings!$B$8,$A$1:$P$1,0))&amp;""),""),4)),VALUE(MID(IFERROR(TRIM(INDEX($A650:$P650,MATCH(Settings!$B$8,$A$1:$P$1,0))&amp;""),""),6,2)),VALUE(MID(IFERROR(TRIM(INDEX($A650:$P650,MATCH(Settings!$B$8,$A$1:$P$1,0))&amp;""),""),9,2)))+TIME(VALUE(MID(IFERROR(TRIM(INDEX($A650:$P650,MATCH(Settings!$B$8,$A$1:$P$1,0))&amp;""),""),12,2)),VALUE(MID(IFERROR(TRIM(INDEX($A650:$P650,MATCH(Settings!$B$8,$A$1:$P$1,0))&amp;""),""),15,2)),VALUE(MID(IFERROR(TRIM(INDEX($A650:$P650,MATCH(Settings!$B$8,$A$1:$P$1,0))&amp;""),""),18,2)))),"")),""))</f>
        <v/>
      </c>
      <c r="V650" s="22">
        <f>IF(ISNUMBER($U650),DATE(YEAR($U650),MONTH($U650),1),"")</f>
        <v/>
      </c>
      <c r="W650" s="23">
        <f>IF(IFERROR(TRIM(INDEX($A650:$P650,MATCH(Settings!$B$10,$A$1:$P$1,0))&amp;""),"")&lt;&gt;"",IFERROR(TRIM(INDEX($A650:$P650,MATCH(Settings!$B$10,$A$1:$P$1,0))&amp;""),""),IFERROR(TRIM(INDEX($A650:$P650,MATCH(Settings!$B$11,$A$1:$P$1,0))&amp;""),""))</f>
        <v/>
      </c>
      <c r="X650" s="23">
        <f>IFERROR(TRIM(INDEX($A650:$P650,MATCH(Settings!$B$11,$A$1:$P$1,0))&amp;""),"")</f>
        <v/>
      </c>
      <c r="Y650" s="23">
        <f>IFERROR(TRIM(INDEX($A650:$P650,MATCH(Settings!$B$12,$A$1:$P$1,0))&amp;""),"")</f>
        <v/>
      </c>
      <c r="Z650" s="23">
        <f>IFERROR(TRIM(INDEX($A650:$P650,MATCH(Settings!$B$15,$A$1:$P$1,0))&amp;""),"")</f>
        <v/>
      </c>
      <c r="AA650" s="24">
        <f>IFERROR(IF(TRIM(INDEX($A650:$P650,MATCH(Settings!$B$13,$A$1:$P$1,0))&amp;"")="","",VALUE(TRIM(INDEX($A650:$P650,MATCH(Settings!$B$13,$A$1:$P$1,0))&amp;""))),"")</f>
        <v/>
      </c>
      <c r="AB650" s="24">
        <f>IF(NOT(ISNUMBER($AA650)),"",IF(TRIM($R650&amp;"")="Yes",$AA650,0))</f>
        <v/>
      </c>
      <c r="AC650" s="25">
        <f>IF(OR(NOT(ISNUMBER($AB650)),NOT(ISNUMBER(Settings!$D$2))),"",$AB650*Settings!$D$2)</f>
        <v/>
      </c>
      <c r="AD650" s="23">
        <f>IF(AND($AE650="",IFERROR(TRIM(INDEX($A650:$P650,MATCH(Settings!$B$13,$A$1:$P$1,0))&amp;""),"")=""),"",IF((IF($AE650="","; no name or email","")&amp;IF(IFERROR(TRIM(INDEX($A650:$P650,MATCH(Settings!$B$13,$A$1:$P$1,0))&amp;""),"")="","; no hours",IF(NOT(ISNUMBER($AA650)),"; hours not a number",IF($AA650&lt;=0,"; hours zero or less",IF(AND(ISNUMBER(Settings!$D$3),$AA650&gt;Settings!$D$3),"; over "&amp;Settings!$D$3&amp;" hours",""))))&amp;IF(NOT(ISNUMBER($U650)),"; no date",IF($U650&gt;TODAY(),"; date in the future",""))&amp;IF(AND($AE650&lt;&gt;"",ISNUMBER($U650)),IF(COUNTIFS($AE$2:$AE$1001,$AE650,$U$2:$U$1001,$U650,$Y$2:$Y$1001,$Y650)&gt;1,"; possible duplicate",""),""))="","OK",MID(IF($AE650="","; no name or email","")&amp;IF(IFERROR(TRIM(INDEX($A650:$P650,MATCH(Settings!$B$13,$A$1:$P$1,0))&amp;""),"")="","; no hours",IF(NOT(ISNUMBER($AA650)),"; hours not a number",IF($AA650&lt;=0,"; hours zero or less",IF(AND(ISNUMBER(Settings!$D$3),$AA650&gt;Settings!$D$3),"; over "&amp;Settings!$D$3&amp;" hours",""))))&amp;IF(NOT(ISNUMBER($U650)),"; no date",IF($U650&gt;TODAY(),"; date in the future",""))&amp;IF(AND($AE650&lt;&gt;"",ISNUMBER($U650)),IF(COUNTIFS($AE$2:$AE$1001,$AE650,$U$2:$U$1001,$U650,$Y$2:$Y$1001,$Y650)&gt;1,"; possible duplicate",""),""),3,300)))</f>
        <v/>
      </c>
      <c r="AE650" s="26">
        <f>IF(IFERROR(TRIM(INDEX($A650:$P650,MATCH(Settings!$B$11,$A$1:$P$1,0))&amp;""),"")&lt;&gt;"",LOWER(IFERROR(TRIM(INDEX($A650:$P650,MATCH(Settings!$B$11,$A$1:$P$1,0))&amp;""),"")),LOWER(IFERROR(TRIM(INDEX($A650:$P650,MATCH(Settings!$B$10,$A$1:$P$1,0))&amp;""),"")))</f>
        <v/>
      </c>
      <c r="AF650" s="26">
        <f>IF($AE650="","",IF(COUNTIF($AE$2:$AE650,$AE650)=1,MAX($AF$1:$AF649)+1,""))</f>
        <v/>
      </c>
      <c r="AG650" s="26">
        <f>IF(OR($AE650="",NOT(ISNUMBER($V650))),"",IF(COUNTIFS($AE$2:$AE650,$AE650,$V$2:$V650,$V650)=1,1,0))</f>
        <v/>
      </c>
      <c r="AH650" s="26">
        <f>IF(ISNUMBER($U650),$U650,0)</f>
        <v/>
      </c>
    </row>
    <row r="651">
      <c r="R651" s="27" t="n"/>
      <c r="S651" s="27" t="n"/>
      <c r="U651" s="21">
        <f>IF(ISNUMBER(IFERROR(IF(TRIM(INDEX($A651:$P651,MATCH(Settings!$B$9,$A$1:$P$1,0))&amp;"")="","",IF(ISNUMBER(INDEX($A651:$P651,MATCH(Settings!$B$9,$A$1:$P$1,0))),INT(INDEX($A651:$P651,MATCH(Settings!$B$9,$A$1:$P$1,0))),DATE(VALUE(LEFT(INDEX($A651:$P651,MATCH(Settings!$B$9,$A$1:$P$1,0)),4)),VALUE(MID(INDEX($A651:$P651,MATCH(Settings!$B$9,$A$1:$P$1,0)),6,2)),VALUE(MID(INDEX($A651:$P651,MATCH(Settings!$B$9,$A$1:$P$1,0)),9,2))))),"")),IFERROR(IF(TRIM(INDEX($A651:$P651,MATCH(Settings!$B$9,$A$1:$P$1,0))&amp;"")="","",IF(ISNUMBER(INDEX($A651:$P651,MATCH(Settings!$B$9,$A$1:$P$1,0))),INT(INDEX($A651:$P651,MATCH(Settings!$B$9,$A$1:$P$1,0))),DATE(VALUE(LEFT(INDEX($A651:$P651,MATCH(Settings!$B$9,$A$1:$P$1,0)),4)),VALUE(MID(INDEX($A651:$P651,MATCH(Settings!$B$9,$A$1:$P$1,0)),6,2)),VALUE(MID(INDEX($A651:$P651,MATCH(Settings!$B$9,$A$1:$P$1,0)),9,2))))),""),IFERROR(INT(IFERROR(IF(ISNUMBER(INDEX($A651:$P651,MATCH(Settings!$B$8,$A$1:$P$1,0))),INDEX($A651:$P651,MATCH(Settings!$B$8,$A$1:$P$1,0)),DATE(VALUE(LEFT(IFERROR(TRIM(INDEX($A651:$P651,MATCH(Settings!$B$8,$A$1:$P$1,0))&amp;""),""),4)),VALUE(MID(IFERROR(TRIM(INDEX($A651:$P651,MATCH(Settings!$B$8,$A$1:$P$1,0))&amp;""),""),6,2)),VALUE(MID(IFERROR(TRIM(INDEX($A651:$P651,MATCH(Settings!$B$8,$A$1:$P$1,0))&amp;""),""),9,2)))+TIME(VALUE(MID(IFERROR(TRIM(INDEX($A651:$P651,MATCH(Settings!$B$8,$A$1:$P$1,0))&amp;""),""),12,2)),VALUE(MID(IFERROR(TRIM(INDEX($A651:$P651,MATCH(Settings!$B$8,$A$1:$P$1,0))&amp;""),""),15,2)),VALUE(MID(IFERROR(TRIM(INDEX($A651:$P651,MATCH(Settings!$B$8,$A$1:$P$1,0))&amp;""),""),18,2)))),"")),""))</f>
        <v/>
      </c>
      <c r="V651" s="22">
        <f>IF(ISNUMBER($U651),DATE(YEAR($U651),MONTH($U651),1),"")</f>
        <v/>
      </c>
      <c r="W651" s="23">
        <f>IF(IFERROR(TRIM(INDEX($A651:$P651,MATCH(Settings!$B$10,$A$1:$P$1,0))&amp;""),"")&lt;&gt;"",IFERROR(TRIM(INDEX($A651:$P651,MATCH(Settings!$B$10,$A$1:$P$1,0))&amp;""),""),IFERROR(TRIM(INDEX($A651:$P651,MATCH(Settings!$B$11,$A$1:$P$1,0))&amp;""),""))</f>
        <v/>
      </c>
      <c r="X651" s="23">
        <f>IFERROR(TRIM(INDEX($A651:$P651,MATCH(Settings!$B$11,$A$1:$P$1,0))&amp;""),"")</f>
        <v/>
      </c>
      <c r="Y651" s="23">
        <f>IFERROR(TRIM(INDEX($A651:$P651,MATCH(Settings!$B$12,$A$1:$P$1,0))&amp;""),"")</f>
        <v/>
      </c>
      <c r="Z651" s="23">
        <f>IFERROR(TRIM(INDEX($A651:$P651,MATCH(Settings!$B$15,$A$1:$P$1,0))&amp;""),"")</f>
        <v/>
      </c>
      <c r="AA651" s="24">
        <f>IFERROR(IF(TRIM(INDEX($A651:$P651,MATCH(Settings!$B$13,$A$1:$P$1,0))&amp;"")="","",VALUE(TRIM(INDEX($A651:$P651,MATCH(Settings!$B$13,$A$1:$P$1,0))&amp;""))),"")</f>
        <v/>
      </c>
      <c r="AB651" s="24">
        <f>IF(NOT(ISNUMBER($AA651)),"",IF(TRIM($R651&amp;"")="Yes",$AA651,0))</f>
        <v/>
      </c>
      <c r="AC651" s="25">
        <f>IF(OR(NOT(ISNUMBER($AB651)),NOT(ISNUMBER(Settings!$D$2))),"",$AB651*Settings!$D$2)</f>
        <v/>
      </c>
      <c r="AD651" s="23">
        <f>IF(AND($AE651="",IFERROR(TRIM(INDEX($A651:$P651,MATCH(Settings!$B$13,$A$1:$P$1,0))&amp;""),"")=""),"",IF((IF($AE651="","; no name or email","")&amp;IF(IFERROR(TRIM(INDEX($A651:$P651,MATCH(Settings!$B$13,$A$1:$P$1,0))&amp;""),"")="","; no hours",IF(NOT(ISNUMBER($AA651)),"; hours not a number",IF($AA651&lt;=0,"; hours zero or less",IF(AND(ISNUMBER(Settings!$D$3),$AA651&gt;Settings!$D$3),"; over "&amp;Settings!$D$3&amp;" hours",""))))&amp;IF(NOT(ISNUMBER($U651)),"; no date",IF($U651&gt;TODAY(),"; date in the future",""))&amp;IF(AND($AE651&lt;&gt;"",ISNUMBER($U651)),IF(COUNTIFS($AE$2:$AE$1001,$AE651,$U$2:$U$1001,$U651,$Y$2:$Y$1001,$Y651)&gt;1,"; possible duplicate",""),""))="","OK",MID(IF($AE651="","; no name or email","")&amp;IF(IFERROR(TRIM(INDEX($A651:$P651,MATCH(Settings!$B$13,$A$1:$P$1,0))&amp;""),"")="","; no hours",IF(NOT(ISNUMBER($AA651)),"; hours not a number",IF($AA651&lt;=0,"; hours zero or less",IF(AND(ISNUMBER(Settings!$D$3),$AA651&gt;Settings!$D$3),"; over "&amp;Settings!$D$3&amp;" hours",""))))&amp;IF(NOT(ISNUMBER($U651)),"; no date",IF($U651&gt;TODAY(),"; date in the future",""))&amp;IF(AND($AE651&lt;&gt;"",ISNUMBER($U651)),IF(COUNTIFS($AE$2:$AE$1001,$AE651,$U$2:$U$1001,$U651,$Y$2:$Y$1001,$Y651)&gt;1,"; possible duplicate",""),""),3,300)))</f>
        <v/>
      </c>
      <c r="AE651" s="26">
        <f>IF(IFERROR(TRIM(INDEX($A651:$P651,MATCH(Settings!$B$11,$A$1:$P$1,0))&amp;""),"")&lt;&gt;"",LOWER(IFERROR(TRIM(INDEX($A651:$P651,MATCH(Settings!$B$11,$A$1:$P$1,0))&amp;""),"")),LOWER(IFERROR(TRIM(INDEX($A651:$P651,MATCH(Settings!$B$10,$A$1:$P$1,0))&amp;""),"")))</f>
        <v/>
      </c>
      <c r="AF651" s="26">
        <f>IF($AE651="","",IF(COUNTIF($AE$2:$AE651,$AE651)=1,MAX($AF$1:$AF650)+1,""))</f>
        <v/>
      </c>
      <c r="AG651" s="26">
        <f>IF(OR($AE651="",NOT(ISNUMBER($V651))),"",IF(COUNTIFS($AE$2:$AE651,$AE651,$V$2:$V651,$V651)=1,1,0))</f>
        <v/>
      </c>
      <c r="AH651" s="26">
        <f>IF(ISNUMBER($U651),$U651,0)</f>
        <v/>
      </c>
    </row>
    <row r="652">
      <c r="R652" s="27" t="n"/>
      <c r="S652" s="27" t="n"/>
      <c r="U652" s="21">
        <f>IF(ISNUMBER(IFERROR(IF(TRIM(INDEX($A652:$P652,MATCH(Settings!$B$9,$A$1:$P$1,0))&amp;"")="","",IF(ISNUMBER(INDEX($A652:$P652,MATCH(Settings!$B$9,$A$1:$P$1,0))),INT(INDEX($A652:$P652,MATCH(Settings!$B$9,$A$1:$P$1,0))),DATE(VALUE(LEFT(INDEX($A652:$P652,MATCH(Settings!$B$9,$A$1:$P$1,0)),4)),VALUE(MID(INDEX($A652:$P652,MATCH(Settings!$B$9,$A$1:$P$1,0)),6,2)),VALUE(MID(INDEX($A652:$P652,MATCH(Settings!$B$9,$A$1:$P$1,0)),9,2))))),"")),IFERROR(IF(TRIM(INDEX($A652:$P652,MATCH(Settings!$B$9,$A$1:$P$1,0))&amp;"")="","",IF(ISNUMBER(INDEX($A652:$P652,MATCH(Settings!$B$9,$A$1:$P$1,0))),INT(INDEX($A652:$P652,MATCH(Settings!$B$9,$A$1:$P$1,0))),DATE(VALUE(LEFT(INDEX($A652:$P652,MATCH(Settings!$B$9,$A$1:$P$1,0)),4)),VALUE(MID(INDEX($A652:$P652,MATCH(Settings!$B$9,$A$1:$P$1,0)),6,2)),VALUE(MID(INDEX($A652:$P652,MATCH(Settings!$B$9,$A$1:$P$1,0)),9,2))))),""),IFERROR(INT(IFERROR(IF(ISNUMBER(INDEX($A652:$P652,MATCH(Settings!$B$8,$A$1:$P$1,0))),INDEX($A652:$P652,MATCH(Settings!$B$8,$A$1:$P$1,0)),DATE(VALUE(LEFT(IFERROR(TRIM(INDEX($A652:$P652,MATCH(Settings!$B$8,$A$1:$P$1,0))&amp;""),""),4)),VALUE(MID(IFERROR(TRIM(INDEX($A652:$P652,MATCH(Settings!$B$8,$A$1:$P$1,0))&amp;""),""),6,2)),VALUE(MID(IFERROR(TRIM(INDEX($A652:$P652,MATCH(Settings!$B$8,$A$1:$P$1,0))&amp;""),""),9,2)))+TIME(VALUE(MID(IFERROR(TRIM(INDEX($A652:$P652,MATCH(Settings!$B$8,$A$1:$P$1,0))&amp;""),""),12,2)),VALUE(MID(IFERROR(TRIM(INDEX($A652:$P652,MATCH(Settings!$B$8,$A$1:$P$1,0))&amp;""),""),15,2)),VALUE(MID(IFERROR(TRIM(INDEX($A652:$P652,MATCH(Settings!$B$8,$A$1:$P$1,0))&amp;""),""),18,2)))),"")),""))</f>
        <v/>
      </c>
      <c r="V652" s="22">
        <f>IF(ISNUMBER($U652),DATE(YEAR($U652),MONTH($U652),1),"")</f>
        <v/>
      </c>
      <c r="W652" s="23">
        <f>IF(IFERROR(TRIM(INDEX($A652:$P652,MATCH(Settings!$B$10,$A$1:$P$1,0))&amp;""),"")&lt;&gt;"",IFERROR(TRIM(INDEX($A652:$P652,MATCH(Settings!$B$10,$A$1:$P$1,0))&amp;""),""),IFERROR(TRIM(INDEX($A652:$P652,MATCH(Settings!$B$11,$A$1:$P$1,0))&amp;""),""))</f>
        <v/>
      </c>
      <c r="X652" s="23">
        <f>IFERROR(TRIM(INDEX($A652:$P652,MATCH(Settings!$B$11,$A$1:$P$1,0))&amp;""),"")</f>
        <v/>
      </c>
      <c r="Y652" s="23">
        <f>IFERROR(TRIM(INDEX($A652:$P652,MATCH(Settings!$B$12,$A$1:$P$1,0))&amp;""),"")</f>
        <v/>
      </c>
      <c r="Z652" s="23">
        <f>IFERROR(TRIM(INDEX($A652:$P652,MATCH(Settings!$B$15,$A$1:$P$1,0))&amp;""),"")</f>
        <v/>
      </c>
      <c r="AA652" s="24">
        <f>IFERROR(IF(TRIM(INDEX($A652:$P652,MATCH(Settings!$B$13,$A$1:$P$1,0))&amp;"")="","",VALUE(TRIM(INDEX($A652:$P652,MATCH(Settings!$B$13,$A$1:$P$1,0))&amp;""))),"")</f>
        <v/>
      </c>
      <c r="AB652" s="24">
        <f>IF(NOT(ISNUMBER($AA652)),"",IF(TRIM($R652&amp;"")="Yes",$AA652,0))</f>
        <v/>
      </c>
      <c r="AC652" s="25">
        <f>IF(OR(NOT(ISNUMBER($AB652)),NOT(ISNUMBER(Settings!$D$2))),"",$AB652*Settings!$D$2)</f>
        <v/>
      </c>
      <c r="AD652" s="23">
        <f>IF(AND($AE652="",IFERROR(TRIM(INDEX($A652:$P652,MATCH(Settings!$B$13,$A$1:$P$1,0))&amp;""),"")=""),"",IF((IF($AE652="","; no name or email","")&amp;IF(IFERROR(TRIM(INDEX($A652:$P652,MATCH(Settings!$B$13,$A$1:$P$1,0))&amp;""),"")="","; no hours",IF(NOT(ISNUMBER($AA652)),"; hours not a number",IF($AA652&lt;=0,"; hours zero or less",IF(AND(ISNUMBER(Settings!$D$3),$AA652&gt;Settings!$D$3),"; over "&amp;Settings!$D$3&amp;" hours",""))))&amp;IF(NOT(ISNUMBER($U652)),"; no date",IF($U652&gt;TODAY(),"; date in the future",""))&amp;IF(AND($AE652&lt;&gt;"",ISNUMBER($U652)),IF(COUNTIFS($AE$2:$AE$1001,$AE652,$U$2:$U$1001,$U652,$Y$2:$Y$1001,$Y652)&gt;1,"; possible duplicate",""),""))="","OK",MID(IF($AE652="","; no name or email","")&amp;IF(IFERROR(TRIM(INDEX($A652:$P652,MATCH(Settings!$B$13,$A$1:$P$1,0))&amp;""),"")="","; no hours",IF(NOT(ISNUMBER($AA652)),"; hours not a number",IF($AA652&lt;=0,"; hours zero or less",IF(AND(ISNUMBER(Settings!$D$3),$AA652&gt;Settings!$D$3),"; over "&amp;Settings!$D$3&amp;" hours",""))))&amp;IF(NOT(ISNUMBER($U652)),"; no date",IF($U652&gt;TODAY(),"; date in the future",""))&amp;IF(AND($AE652&lt;&gt;"",ISNUMBER($U652)),IF(COUNTIFS($AE$2:$AE$1001,$AE652,$U$2:$U$1001,$U652,$Y$2:$Y$1001,$Y652)&gt;1,"; possible duplicate",""),""),3,300)))</f>
        <v/>
      </c>
      <c r="AE652" s="26">
        <f>IF(IFERROR(TRIM(INDEX($A652:$P652,MATCH(Settings!$B$11,$A$1:$P$1,0))&amp;""),"")&lt;&gt;"",LOWER(IFERROR(TRIM(INDEX($A652:$P652,MATCH(Settings!$B$11,$A$1:$P$1,0))&amp;""),"")),LOWER(IFERROR(TRIM(INDEX($A652:$P652,MATCH(Settings!$B$10,$A$1:$P$1,0))&amp;""),"")))</f>
        <v/>
      </c>
      <c r="AF652" s="26">
        <f>IF($AE652="","",IF(COUNTIF($AE$2:$AE652,$AE652)=1,MAX($AF$1:$AF651)+1,""))</f>
        <v/>
      </c>
      <c r="AG652" s="26">
        <f>IF(OR($AE652="",NOT(ISNUMBER($V652))),"",IF(COUNTIFS($AE$2:$AE652,$AE652,$V$2:$V652,$V652)=1,1,0))</f>
        <v/>
      </c>
      <c r="AH652" s="26">
        <f>IF(ISNUMBER($U652),$U652,0)</f>
        <v/>
      </c>
    </row>
    <row r="653">
      <c r="R653" s="27" t="n"/>
      <c r="S653" s="27" t="n"/>
      <c r="U653" s="21">
        <f>IF(ISNUMBER(IFERROR(IF(TRIM(INDEX($A653:$P653,MATCH(Settings!$B$9,$A$1:$P$1,0))&amp;"")="","",IF(ISNUMBER(INDEX($A653:$P653,MATCH(Settings!$B$9,$A$1:$P$1,0))),INT(INDEX($A653:$P653,MATCH(Settings!$B$9,$A$1:$P$1,0))),DATE(VALUE(LEFT(INDEX($A653:$P653,MATCH(Settings!$B$9,$A$1:$P$1,0)),4)),VALUE(MID(INDEX($A653:$P653,MATCH(Settings!$B$9,$A$1:$P$1,0)),6,2)),VALUE(MID(INDEX($A653:$P653,MATCH(Settings!$B$9,$A$1:$P$1,0)),9,2))))),"")),IFERROR(IF(TRIM(INDEX($A653:$P653,MATCH(Settings!$B$9,$A$1:$P$1,0))&amp;"")="","",IF(ISNUMBER(INDEX($A653:$P653,MATCH(Settings!$B$9,$A$1:$P$1,0))),INT(INDEX($A653:$P653,MATCH(Settings!$B$9,$A$1:$P$1,0))),DATE(VALUE(LEFT(INDEX($A653:$P653,MATCH(Settings!$B$9,$A$1:$P$1,0)),4)),VALUE(MID(INDEX($A653:$P653,MATCH(Settings!$B$9,$A$1:$P$1,0)),6,2)),VALUE(MID(INDEX($A653:$P653,MATCH(Settings!$B$9,$A$1:$P$1,0)),9,2))))),""),IFERROR(INT(IFERROR(IF(ISNUMBER(INDEX($A653:$P653,MATCH(Settings!$B$8,$A$1:$P$1,0))),INDEX($A653:$P653,MATCH(Settings!$B$8,$A$1:$P$1,0)),DATE(VALUE(LEFT(IFERROR(TRIM(INDEX($A653:$P653,MATCH(Settings!$B$8,$A$1:$P$1,0))&amp;""),""),4)),VALUE(MID(IFERROR(TRIM(INDEX($A653:$P653,MATCH(Settings!$B$8,$A$1:$P$1,0))&amp;""),""),6,2)),VALUE(MID(IFERROR(TRIM(INDEX($A653:$P653,MATCH(Settings!$B$8,$A$1:$P$1,0))&amp;""),""),9,2)))+TIME(VALUE(MID(IFERROR(TRIM(INDEX($A653:$P653,MATCH(Settings!$B$8,$A$1:$P$1,0))&amp;""),""),12,2)),VALUE(MID(IFERROR(TRIM(INDEX($A653:$P653,MATCH(Settings!$B$8,$A$1:$P$1,0))&amp;""),""),15,2)),VALUE(MID(IFERROR(TRIM(INDEX($A653:$P653,MATCH(Settings!$B$8,$A$1:$P$1,0))&amp;""),""),18,2)))),"")),""))</f>
        <v/>
      </c>
      <c r="V653" s="22">
        <f>IF(ISNUMBER($U653),DATE(YEAR($U653),MONTH($U653),1),"")</f>
        <v/>
      </c>
      <c r="W653" s="23">
        <f>IF(IFERROR(TRIM(INDEX($A653:$P653,MATCH(Settings!$B$10,$A$1:$P$1,0))&amp;""),"")&lt;&gt;"",IFERROR(TRIM(INDEX($A653:$P653,MATCH(Settings!$B$10,$A$1:$P$1,0))&amp;""),""),IFERROR(TRIM(INDEX($A653:$P653,MATCH(Settings!$B$11,$A$1:$P$1,0))&amp;""),""))</f>
        <v/>
      </c>
      <c r="X653" s="23">
        <f>IFERROR(TRIM(INDEX($A653:$P653,MATCH(Settings!$B$11,$A$1:$P$1,0))&amp;""),"")</f>
        <v/>
      </c>
      <c r="Y653" s="23">
        <f>IFERROR(TRIM(INDEX($A653:$P653,MATCH(Settings!$B$12,$A$1:$P$1,0))&amp;""),"")</f>
        <v/>
      </c>
      <c r="Z653" s="23">
        <f>IFERROR(TRIM(INDEX($A653:$P653,MATCH(Settings!$B$15,$A$1:$P$1,0))&amp;""),"")</f>
        <v/>
      </c>
      <c r="AA653" s="24">
        <f>IFERROR(IF(TRIM(INDEX($A653:$P653,MATCH(Settings!$B$13,$A$1:$P$1,0))&amp;"")="","",VALUE(TRIM(INDEX($A653:$P653,MATCH(Settings!$B$13,$A$1:$P$1,0))&amp;""))),"")</f>
        <v/>
      </c>
      <c r="AB653" s="24">
        <f>IF(NOT(ISNUMBER($AA653)),"",IF(TRIM($R653&amp;"")="Yes",$AA653,0))</f>
        <v/>
      </c>
      <c r="AC653" s="25">
        <f>IF(OR(NOT(ISNUMBER($AB653)),NOT(ISNUMBER(Settings!$D$2))),"",$AB653*Settings!$D$2)</f>
        <v/>
      </c>
      <c r="AD653" s="23">
        <f>IF(AND($AE653="",IFERROR(TRIM(INDEX($A653:$P653,MATCH(Settings!$B$13,$A$1:$P$1,0))&amp;""),"")=""),"",IF((IF($AE653="","; no name or email","")&amp;IF(IFERROR(TRIM(INDEX($A653:$P653,MATCH(Settings!$B$13,$A$1:$P$1,0))&amp;""),"")="","; no hours",IF(NOT(ISNUMBER($AA653)),"; hours not a number",IF($AA653&lt;=0,"; hours zero or less",IF(AND(ISNUMBER(Settings!$D$3),$AA653&gt;Settings!$D$3),"; over "&amp;Settings!$D$3&amp;" hours",""))))&amp;IF(NOT(ISNUMBER($U653)),"; no date",IF($U653&gt;TODAY(),"; date in the future",""))&amp;IF(AND($AE653&lt;&gt;"",ISNUMBER($U653)),IF(COUNTIFS($AE$2:$AE$1001,$AE653,$U$2:$U$1001,$U653,$Y$2:$Y$1001,$Y653)&gt;1,"; possible duplicate",""),""))="","OK",MID(IF($AE653="","; no name or email","")&amp;IF(IFERROR(TRIM(INDEX($A653:$P653,MATCH(Settings!$B$13,$A$1:$P$1,0))&amp;""),"")="","; no hours",IF(NOT(ISNUMBER($AA653)),"; hours not a number",IF($AA653&lt;=0,"; hours zero or less",IF(AND(ISNUMBER(Settings!$D$3),$AA653&gt;Settings!$D$3),"; over "&amp;Settings!$D$3&amp;" hours",""))))&amp;IF(NOT(ISNUMBER($U653)),"; no date",IF($U653&gt;TODAY(),"; date in the future",""))&amp;IF(AND($AE653&lt;&gt;"",ISNUMBER($U653)),IF(COUNTIFS($AE$2:$AE$1001,$AE653,$U$2:$U$1001,$U653,$Y$2:$Y$1001,$Y653)&gt;1,"; possible duplicate",""),""),3,300)))</f>
        <v/>
      </c>
      <c r="AE653" s="26">
        <f>IF(IFERROR(TRIM(INDEX($A653:$P653,MATCH(Settings!$B$11,$A$1:$P$1,0))&amp;""),"")&lt;&gt;"",LOWER(IFERROR(TRIM(INDEX($A653:$P653,MATCH(Settings!$B$11,$A$1:$P$1,0))&amp;""),"")),LOWER(IFERROR(TRIM(INDEX($A653:$P653,MATCH(Settings!$B$10,$A$1:$P$1,0))&amp;""),"")))</f>
        <v/>
      </c>
      <c r="AF653" s="26">
        <f>IF($AE653="","",IF(COUNTIF($AE$2:$AE653,$AE653)=1,MAX($AF$1:$AF652)+1,""))</f>
        <v/>
      </c>
      <c r="AG653" s="26">
        <f>IF(OR($AE653="",NOT(ISNUMBER($V653))),"",IF(COUNTIFS($AE$2:$AE653,$AE653,$V$2:$V653,$V653)=1,1,0))</f>
        <v/>
      </c>
      <c r="AH653" s="26">
        <f>IF(ISNUMBER($U653),$U653,0)</f>
        <v/>
      </c>
    </row>
    <row r="654">
      <c r="R654" s="27" t="n"/>
      <c r="S654" s="27" t="n"/>
      <c r="U654" s="21">
        <f>IF(ISNUMBER(IFERROR(IF(TRIM(INDEX($A654:$P654,MATCH(Settings!$B$9,$A$1:$P$1,0))&amp;"")="","",IF(ISNUMBER(INDEX($A654:$P654,MATCH(Settings!$B$9,$A$1:$P$1,0))),INT(INDEX($A654:$P654,MATCH(Settings!$B$9,$A$1:$P$1,0))),DATE(VALUE(LEFT(INDEX($A654:$P654,MATCH(Settings!$B$9,$A$1:$P$1,0)),4)),VALUE(MID(INDEX($A654:$P654,MATCH(Settings!$B$9,$A$1:$P$1,0)),6,2)),VALUE(MID(INDEX($A654:$P654,MATCH(Settings!$B$9,$A$1:$P$1,0)),9,2))))),"")),IFERROR(IF(TRIM(INDEX($A654:$P654,MATCH(Settings!$B$9,$A$1:$P$1,0))&amp;"")="","",IF(ISNUMBER(INDEX($A654:$P654,MATCH(Settings!$B$9,$A$1:$P$1,0))),INT(INDEX($A654:$P654,MATCH(Settings!$B$9,$A$1:$P$1,0))),DATE(VALUE(LEFT(INDEX($A654:$P654,MATCH(Settings!$B$9,$A$1:$P$1,0)),4)),VALUE(MID(INDEX($A654:$P654,MATCH(Settings!$B$9,$A$1:$P$1,0)),6,2)),VALUE(MID(INDEX($A654:$P654,MATCH(Settings!$B$9,$A$1:$P$1,0)),9,2))))),""),IFERROR(INT(IFERROR(IF(ISNUMBER(INDEX($A654:$P654,MATCH(Settings!$B$8,$A$1:$P$1,0))),INDEX($A654:$P654,MATCH(Settings!$B$8,$A$1:$P$1,0)),DATE(VALUE(LEFT(IFERROR(TRIM(INDEX($A654:$P654,MATCH(Settings!$B$8,$A$1:$P$1,0))&amp;""),""),4)),VALUE(MID(IFERROR(TRIM(INDEX($A654:$P654,MATCH(Settings!$B$8,$A$1:$P$1,0))&amp;""),""),6,2)),VALUE(MID(IFERROR(TRIM(INDEX($A654:$P654,MATCH(Settings!$B$8,$A$1:$P$1,0))&amp;""),""),9,2)))+TIME(VALUE(MID(IFERROR(TRIM(INDEX($A654:$P654,MATCH(Settings!$B$8,$A$1:$P$1,0))&amp;""),""),12,2)),VALUE(MID(IFERROR(TRIM(INDEX($A654:$P654,MATCH(Settings!$B$8,$A$1:$P$1,0))&amp;""),""),15,2)),VALUE(MID(IFERROR(TRIM(INDEX($A654:$P654,MATCH(Settings!$B$8,$A$1:$P$1,0))&amp;""),""),18,2)))),"")),""))</f>
        <v/>
      </c>
      <c r="V654" s="22">
        <f>IF(ISNUMBER($U654),DATE(YEAR($U654),MONTH($U654),1),"")</f>
        <v/>
      </c>
      <c r="W654" s="23">
        <f>IF(IFERROR(TRIM(INDEX($A654:$P654,MATCH(Settings!$B$10,$A$1:$P$1,0))&amp;""),"")&lt;&gt;"",IFERROR(TRIM(INDEX($A654:$P654,MATCH(Settings!$B$10,$A$1:$P$1,0))&amp;""),""),IFERROR(TRIM(INDEX($A654:$P654,MATCH(Settings!$B$11,$A$1:$P$1,0))&amp;""),""))</f>
        <v/>
      </c>
      <c r="X654" s="23">
        <f>IFERROR(TRIM(INDEX($A654:$P654,MATCH(Settings!$B$11,$A$1:$P$1,0))&amp;""),"")</f>
        <v/>
      </c>
      <c r="Y654" s="23">
        <f>IFERROR(TRIM(INDEX($A654:$P654,MATCH(Settings!$B$12,$A$1:$P$1,0))&amp;""),"")</f>
        <v/>
      </c>
      <c r="Z654" s="23">
        <f>IFERROR(TRIM(INDEX($A654:$P654,MATCH(Settings!$B$15,$A$1:$P$1,0))&amp;""),"")</f>
        <v/>
      </c>
      <c r="AA654" s="24">
        <f>IFERROR(IF(TRIM(INDEX($A654:$P654,MATCH(Settings!$B$13,$A$1:$P$1,0))&amp;"")="","",VALUE(TRIM(INDEX($A654:$P654,MATCH(Settings!$B$13,$A$1:$P$1,0))&amp;""))),"")</f>
        <v/>
      </c>
      <c r="AB654" s="24">
        <f>IF(NOT(ISNUMBER($AA654)),"",IF(TRIM($R654&amp;"")="Yes",$AA654,0))</f>
        <v/>
      </c>
      <c r="AC654" s="25">
        <f>IF(OR(NOT(ISNUMBER($AB654)),NOT(ISNUMBER(Settings!$D$2))),"",$AB654*Settings!$D$2)</f>
        <v/>
      </c>
      <c r="AD654" s="23">
        <f>IF(AND($AE654="",IFERROR(TRIM(INDEX($A654:$P654,MATCH(Settings!$B$13,$A$1:$P$1,0))&amp;""),"")=""),"",IF((IF($AE654="","; no name or email","")&amp;IF(IFERROR(TRIM(INDEX($A654:$P654,MATCH(Settings!$B$13,$A$1:$P$1,0))&amp;""),"")="","; no hours",IF(NOT(ISNUMBER($AA654)),"; hours not a number",IF($AA654&lt;=0,"; hours zero or less",IF(AND(ISNUMBER(Settings!$D$3),$AA654&gt;Settings!$D$3),"; over "&amp;Settings!$D$3&amp;" hours",""))))&amp;IF(NOT(ISNUMBER($U654)),"; no date",IF($U654&gt;TODAY(),"; date in the future",""))&amp;IF(AND($AE654&lt;&gt;"",ISNUMBER($U654)),IF(COUNTIFS($AE$2:$AE$1001,$AE654,$U$2:$U$1001,$U654,$Y$2:$Y$1001,$Y654)&gt;1,"; possible duplicate",""),""))="","OK",MID(IF($AE654="","; no name or email","")&amp;IF(IFERROR(TRIM(INDEX($A654:$P654,MATCH(Settings!$B$13,$A$1:$P$1,0))&amp;""),"")="","; no hours",IF(NOT(ISNUMBER($AA654)),"; hours not a number",IF($AA654&lt;=0,"; hours zero or less",IF(AND(ISNUMBER(Settings!$D$3),$AA654&gt;Settings!$D$3),"; over "&amp;Settings!$D$3&amp;" hours",""))))&amp;IF(NOT(ISNUMBER($U654)),"; no date",IF($U654&gt;TODAY(),"; date in the future",""))&amp;IF(AND($AE654&lt;&gt;"",ISNUMBER($U654)),IF(COUNTIFS($AE$2:$AE$1001,$AE654,$U$2:$U$1001,$U654,$Y$2:$Y$1001,$Y654)&gt;1,"; possible duplicate",""),""),3,300)))</f>
        <v/>
      </c>
      <c r="AE654" s="26">
        <f>IF(IFERROR(TRIM(INDEX($A654:$P654,MATCH(Settings!$B$11,$A$1:$P$1,0))&amp;""),"")&lt;&gt;"",LOWER(IFERROR(TRIM(INDEX($A654:$P654,MATCH(Settings!$B$11,$A$1:$P$1,0))&amp;""),"")),LOWER(IFERROR(TRIM(INDEX($A654:$P654,MATCH(Settings!$B$10,$A$1:$P$1,0))&amp;""),"")))</f>
        <v/>
      </c>
      <c r="AF654" s="26">
        <f>IF($AE654="","",IF(COUNTIF($AE$2:$AE654,$AE654)=1,MAX($AF$1:$AF653)+1,""))</f>
        <v/>
      </c>
      <c r="AG654" s="26">
        <f>IF(OR($AE654="",NOT(ISNUMBER($V654))),"",IF(COUNTIFS($AE$2:$AE654,$AE654,$V$2:$V654,$V654)=1,1,0))</f>
        <v/>
      </c>
      <c r="AH654" s="26">
        <f>IF(ISNUMBER($U654),$U654,0)</f>
        <v/>
      </c>
    </row>
    <row r="655">
      <c r="R655" s="27" t="n"/>
      <c r="S655" s="27" t="n"/>
      <c r="U655" s="21">
        <f>IF(ISNUMBER(IFERROR(IF(TRIM(INDEX($A655:$P655,MATCH(Settings!$B$9,$A$1:$P$1,0))&amp;"")="","",IF(ISNUMBER(INDEX($A655:$P655,MATCH(Settings!$B$9,$A$1:$P$1,0))),INT(INDEX($A655:$P655,MATCH(Settings!$B$9,$A$1:$P$1,0))),DATE(VALUE(LEFT(INDEX($A655:$P655,MATCH(Settings!$B$9,$A$1:$P$1,0)),4)),VALUE(MID(INDEX($A655:$P655,MATCH(Settings!$B$9,$A$1:$P$1,0)),6,2)),VALUE(MID(INDEX($A655:$P655,MATCH(Settings!$B$9,$A$1:$P$1,0)),9,2))))),"")),IFERROR(IF(TRIM(INDEX($A655:$P655,MATCH(Settings!$B$9,$A$1:$P$1,0))&amp;"")="","",IF(ISNUMBER(INDEX($A655:$P655,MATCH(Settings!$B$9,$A$1:$P$1,0))),INT(INDEX($A655:$P655,MATCH(Settings!$B$9,$A$1:$P$1,0))),DATE(VALUE(LEFT(INDEX($A655:$P655,MATCH(Settings!$B$9,$A$1:$P$1,0)),4)),VALUE(MID(INDEX($A655:$P655,MATCH(Settings!$B$9,$A$1:$P$1,0)),6,2)),VALUE(MID(INDEX($A655:$P655,MATCH(Settings!$B$9,$A$1:$P$1,0)),9,2))))),""),IFERROR(INT(IFERROR(IF(ISNUMBER(INDEX($A655:$P655,MATCH(Settings!$B$8,$A$1:$P$1,0))),INDEX($A655:$P655,MATCH(Settings!$B$8,$A$1:$P$1,0)),DATE(VALUE(LEFT(IFERROR(TRIM(INDEX($A655:$P655,MATCH(Settings!$B$8,$A$1:$P$1,0))&amp;""),""),4)),VALUE(MID(IFERROR(TRIM(INDEX($A655:$P655,MATCH(Settings!$B$8,$A$1:$P$1,0))&amp;""),""),6,2)),VALUE(MID(IFERROR(TRIM(INDEX($A655:$P655,MATCH(Settings!$B$8,$A$1:$P$1,0))&amp;""),""),9,2)))+TIME(VALUE(MID(IFERROR(TRIM(INDEX($A655:$P655,MATCH(Settings!$B$8,$A$1:$P$1,0))&amp;""),""),12,2)),VALUE(MID(IFERROR(TRIM(INDEX($A655:$P655,MATCH(Settings!$B$8,$A$1:$P$1,0))&amp;""),""),15,2)),VALUE(MID(IFERROR(TRIM(INDEX($A655:$P655,MATCH(Settings!$B$8,$A$1:$P$1,0))&amp;""),""),18,2)))),"")),""))</f>
        <v/>
      </c>
      <c r="V655" s="22">
        <f>IF(ISNUMBER($U655),DATE(YEAR($U655),MONTH($U655),1),"")</f>
        <v/>
      </c>
      <c r="W655" s="23">
        <f>IF(IFERROR(TRIM(INDEX($A655:$P655,MATCH(Settings!$B$10,$A$1:$P$1,0))&amp;""),"")&lt;&gt;"",IFERROR(TRIM(INDEX($A655:$P655,MATCH(Settings!$B$10,$A$1:$P$1,0))&amp;""),""),IFERROR(TRIM(INDEX($A655:$P655,MATCH(Settings!$B$11,$A$1:$P$1,0))&amp;""),""))</f>
        <v/>
      </c>
      <c r="X655" s="23">
        <f>IFERROR(TRIM(INDEX($A655:$P655,MATCH(Settings!$B$11,$A$1:$P$1,0))&amp;""),"")</f>
        <v/>
      </c>
      <c r="Y655" s="23">
        <f>IFERROR(TRIM(INDEX($A655:$P655,MATCH(Settings!$B$12,$A$1:$P$1,0))&amp;""),"")</f>
        <v/>
      </c>
      <c r="Z655" s="23">
        <f>IFERROR(TRIM(INDEX($A655:$P655,MATCH(Settings!$B$15,$A$1:$P$1,0))&amp;""),"")</f>
        <v/>
      </c>
      <c r="AA655" s="24">
        <f>IFERROR(IF(TRIM(INDEX($A655:$P655,MATCH(Settings!$B$13,$A$1:$P$1,0))&amp;"")="","",VALUE(TRIM(INDEX($A655:$P655,MATCH(Settings!$B$13,$A$1:$P$1,0))&amp;""))),"")</f>
        <v/>
      </c>
      <c r="AB655" s="24">
        <f>IF(NOT(ISNUMBER($AA655)),"",IF(TRIM($R655&amp;"")="Yes",$AA655,0))</f>
        <v/>
      </c>
      <c r="AC655" s="25">
        <f>IF(OR(NOT(ISNUMBER($AB655)),NOT(ISNUMBER(Settings!$D$2))),"",$AB655*Settings!$D$2)</f>
        <v/>
      </c>
      <c r="AD655" s="23">
        <f>IF(AND($AE655="",IFERROR(TRIM(INDEX($A655:$P655,MATCH(Settings!$B$13,$A$1:$P$1,0))&amp;""),"")=""),"",IF((IF($AE655="","; no name or email","")&amp;IF(IFERROR(TRIM(INDEX($A655:$P655,MATCH(Settings!$B$13,$A$1:$P$1,0))&amp;""),"")="","; no hours",IF(NOT(ISNUMBER($AA655)),"; hours not a number",IF($AA655&lt;=0,"; hours zero or less",IF(AND(ISNUMBER(Settings!$D$3),$AA655&gt;Settings!$D$3),"; over "&amp;Settings!$D$3&amp;" hours",""))))&amp;IF(NOT(ISNUMBER($U655)),"; no date",IF($U655&gt;TODAY(),"; date in the future",""))&amp;IF(AND($AE655&lt;&gt;"",ISNUMBER($U655)),IF(COUNTIFS($AE$2:$AE$1001,$AE655,$U$2:$U$1001,$U655,$Y$2:$Y$1001,$Y655)&gt;1,"; possible duplicate",""),""))="","OK",MID(IF($AE655="","; no name or email","")&amp;IF(IFERROR(TRIM(INDEX($A655:$P655,MATCH(Settings!$B$13,$A$1:$P$1,0))&amp;""),"")="","; no hours",IF(NOT(ISNUMBER($AA655)),"; hours not a number",IF($AA655&lt;=0,"; hours zero or less",IF(AND(ISNUMBER(Settings!$D$3),$AA655&gt;Settings!$D$3),"; over "&amp;Settings!$D$3&amp;" hours",""))))&amp;IF(NOT(ISNUMBER($U655)),"; no date",IF($U655&gt;TODAY(),"; date in the future",""))&amp;IF(AND($AE655&lt;&gt;"",ISNUMBER($U655)),IF(COUNTIFS($AE$2:$AE$1001,$AE655,$U$2:$U$1001,$U655,$Y$2:$Y$1001,$Y655)&gt;1,"; possible duplicate",""),""),3,300)))</f>
        <v/>
      </c>
      <c r="AE655" s="26">
        <f>IF(IFERROR(TRIM(INDEX($A655:$P655,MATCH(Settings!$B$11,$A$1:$P$1,0))&amp;""),"")&lt;&gt;"",LOWER(IFERROR(TRIM(INDEX($A655:$P655,MATCH(Settings!$B$11,$A$1:$P$1,0))&amp;""),"")),LOWER(IFERROR(TRIM(INDEX($A655:$P655,MATCH(Settings!$B$10,$A$1:$P$1,0))&amp;""),"")))</f>
        <v/>
      </c>
      <c r="AF655" s="26">
        <f>IF($AE655="","",IF(COUNTIF($AE$2:$AE655,$AE655)=1,MAX($AF$1:$AF654)+1,""))</f>
        <v/>
      </c>
      <c r="AG655" s="26">
        <f>IF(OR($AE655="",NOT(ISNUMBER($V655))),"",IF(COUNTIFS($AE$2:$AE655,$AE655,$V$2:$V655,$V655)=1,1,0))</f>
        <v/>
      </c>
      <c r="AH655" s="26">
        <f>IF(ISNUMBER($U655),$U655,0)</f>
        <v/>
      </c>
    </row>
    <row r="656">
      <c r="R656" s="27" t="n"/>
      <c r="S656" s="27" t="n"/>
      <c r="U656" s="21">
        <f>IF(ISNUMBER(IFERROR(IF(TRIM(INDEX($A656:$P656,MATCH(Settings!$B$9,$A$1:$P$1,0))&amp;"")="","",IF(ISNUMBER(INDEX($A656:$P656,MATCH(Settings!$B$9,$A$1:$P$1,0))),INT(INDEX($A656:$P656,MATCH(Settings!$B$9,$A$1:$P$1,0))),DATE(VALUE(LEFT(INDEX($A656:$P656,MATCH(Settings!$B$9,$A$1:$P$1,0)),4)),VALUE(MID(INDEX($A656:$P656,MATCH(Settings!$B$9,$A$1:$P$1,0)),6,2)),VALUE(MID(INDEX($A656:$P656,MATCH(Settings!$B$9,$A$1:$P$1,0)),9,2))))),"")),IFERROR(IF(TRIM(INDEX($A656:$P656,MATCH(Settings!$B$9,$A$1:$P$1,0))&amp;"")="","",IF(ISNUMBER(INDEX($A656:$P656,MATCH(Settings!$B$9,$A$1:$P$1,0))),INT(INDEX($A656:$P656,MATCH(Settings!$B$9,$A$1:$P$1,0))),DATE(VALUE(LEFT(INDEX($A656:$P656,MATCH(Settings!$B$9,$A$1:$P$1,0)),4)),VALUE(MID(INDEX($A656:$P656,MATCH(Settings!$B$9,$A$1:$P$1,0)),6,2)),VALUE(MID(INDEX($A656:$P656,MATCH(Settings!$B$9,$A$1:$P$1,0)),9,2))))),""),IFERROR(INT(IFERROR(IF(ISNUMBER(INDEX($A656:$P656,MATCH(Settings!$B$8,$A$1:$P$1,0))),INDEX($A656:$P656,MATCH(Settings!$B$8,$A$1:$P$1,0)),DATE(VALUE(LEFT(IFERROR(TRIM(INDEX($A656:$P656,MATCH(Settings!$B$8,$A$1:$P$1,0))&amp;""),""),4)),VALUE(MID(IFERROR(TRIM(INDEX($A656:$P656,MATCH(Settings!$B$8,$A$1:$P$1,0))&amp;""),""),6,2)),VALUE(MID(IFERROR(TRIM(INDEX($A656:$P656,MATCH(Settings!$B$8,$A$1:$P$1,0))&amp;""),""),9,2)))+TIME(VALUE(MID(IFERROR(TRIM(INDEX($A656:$P656,MATCH(Settings!$B$8,$A$1:$P$1,0))&amp;""),""),12,2)),VALUE(MID(IFERROR(TRIM(INDEX($A656:$P656,MATCH(Settings!$B$8,$A$1:$P$1,0))&amp;""),""),15,2)),VALUE(MID(IFERROR(TRIM(INDEX($A656:$P656,MATCH(Settings!$B$8,$A$1:$P$1,0))&amp;""),""),18,2)))),"")),""))</f>
        <v/>
      </c>
      <c r="V656" s="22">
        <f>IF(ISNUMBER($U656),DATE(YEAR($U656),MONTH($U656),1),"")</f>
        <v/>
      </c>
      <c r="W656" s="23">
        <f>IF(IFERROR(TRIM(INDEX($A656:$P656,MATCH(Settings!$B$10,$A$1:$P$1,0))&amp;""),"")&lt;&gt;"",IFERROR(TRIM(INDEX($A656:$P656,MATCH(Settings!$B$10,$A$1:$P$1,0))&amp;""),""),IFERROR(TRIM(INDEX($A656:$P656,MATCH(Settings!$B$11,$A$1:$P$1,0))&amp;""),""))</f>
        <v/>
      </c>
      <c r="X656" s="23">
        <f>IFERROR(TRIM(INDEX($A656:$P656,MATCH(Settings!$B$11,$A$1:$P$1,0))&amp;""),"")</f>
        <v/>
      </c>
      <c r="Y656" s="23">
        <f>IFERROR(TRIM(INDEX($A656:$P656,MATCH(Settings!$B$12,$A$1:$P$1,0))&amp;""),"")</f>
        <v/>
      </c>
      <c r="Z656" s="23">
        <f>IFERROR(TRIM(INDEX($A656:$P656,MATCH(Settings!$B$15,$A$1:$P$1,0))&amp;""),"")</f>
        <v/>
      </c>
      <c r="AA656" s="24">
        <f>IFERROR(IF(TRIM(INDEX($A656:$P656,MATCH(Settings!$B$13,$A$1:$P$1,0))&amp;"")="","",VALUE(TRIM(INDEX($A656:$P656,MATCH(Settings!$B$13,$A$1:$P$1,0))&amp;""))),"")</f>
        <v/>
      </c>
      <c r="AB656" s="24">
        <f>IF(NOT(ISNUMBER($AA656)),"",IF(TRIM($R656&amp;"")="Yes",$AA656,0))</f>
        <v/>
      </c>
      <c r="AC656" s="25">
        <f>IF(OR(NOT(ISNUMBER($AB656)),NOT(ISNUMBER(Settings!$D$2))),"",$AB656*Settings!$D$2)</f>
        <v/>
      </c>
      <c r="AD656" s="23">
        <f>IF(AND($AE656="",IFERROR(TRIM(INDEX($A656:$P656,MATCH(Settings!$B$13,$A$1:$P$1,0))&amp;""),"")=""),"",IF((IF($AE656="","; no name or email","")&amp;IF(IFERROR(TRIM(INDEX($A656:$P656,MATCH(Settings!$B$13,$A$1:$P$1,0))&amp;""),"")="","; no hours",IF(NOT(ISNUMBER($AA656)),"; hours not a number",IF($AA656&lt;=0,"; hours zero or less",IF(AND(ISNUMBER(Settings!$D$3),$AA656&gt;Settings!$D$3),"; over "&amp;Settings!$D$3&amp;" hours",""))))&amp;IF(NOT(ISNUMBER($U656)),"; no date",IF($U656&gt;TODAY(),"; date in the future",""))&amp;IF(AND($AE656&lt;&gt;"",ISNUMBER($U656)),IF(COUNTIFS($AE$2:$AE$1001,$AE656,$U$2:$U$1001,$U656,$Y$2:$Y$1001,$Y656)&gt;1,"; possible duplicate",""),""))="","OK",MID(IF($AE656="","; no name or email","")&amp;IF(IFERROR(TRIM(INDEX($A656:$P656,MATCH(Settings!$B$13,$A$1:$P$1,0))&amp;""),"")="","; no hours",IF(NOT(ISNUMBER($AA656)),"; hours not a number",IF($AA656&lt;=0,"; hours zero or less",IF(AND(ISNUMBER(Settings!$D$3),$AA656&gt;Settings!$D$3),"; over "&amp;Settings!$D$3&amp;" hours",""))))&amp;IF(NOT(ISNUMBER($U656)),"; no date",IF($U656&gt;TODAY(),"; date in the future",""))&amp;IF(AND($AE656&lt;&gt;"",ISNUMBER($U656)),IF(COUNTIFS($AE$2:$AE$1001,$AE656,$U$2:$U$1001,$U656,$Y$2:$Y$1001,$Y656)&gt;1,"; possible duplicate",""),""),3,300)))</f>
        <v/>
      </c>
      <c r="AE656" s="26">
        <f>IF(IFERROR(TRIM(INDEX($A656:$P656,MATCH(Settings!$B$11,$A$1:$P$1,0))&amp;""),"")&lt;&gt;"",LOWER(IFERROR(TRIM(INDEX($A656:$P656,MATCH(Settings!$B$11,$A$1:$P$1,0))&amp;""),"")),LOWER(IFERROR(TRIM(INDEX($A656:$P656,MATCH(Settings!$B$10,$A$1:$P$1,0))&amp;""),"")))</f>
        <v/>
      </c>
      <c r="AF656" s="26">
        <f>IF($AE656="","",IF(COUNTIF($AE$2:$AE656,$AE656)=1,MAX($AF$1:$AF655)+1,""))</f>
        <v/>
      </c>
      <c r="AG656" s="26">
        <f>IF(OR($AE656="",NOT(ISNUMBER($V656))),"",IF(COUNTIFS($AE$2:$AE656,$AE656,$V$2:$V656,$V656)=1,1,0))</f>
        <v/>
      </c>
      <c r="AH656" s="26">
        <f>IF(ISNUMBER($U656),$U656,0)</f>
        <v/>
      </c>
    </row>
    <row r="657">
      <c r="R657" s="27" t="n"/>
      <c r="S657" s="27" t="n"/>
      <c r="U657" s="21">
        <f>IF(ISNUMBER(IFERROR(IF(TRIM(INDEX($A657:$P657,MATCH(Settings!$B$9,$A$1:$P$1,0))&amp;"")="","",IF(ISNUMBER(INDEX($A657:$P657,MATCH(Settings!$B$9,$A$1:$P$1,0))),INT(INDEX($A657:$P657,MATCH(Settings!$B$9,$A$1:$P$1,0))),DATE(VALUE(LEFT(INDEX($A657:$P657,MATCH(Settings!$B$9,$A$1:$P$1,0)),4)),VALUE(MID(INDEX($A657:$P657,MATCH(Settings!$B$9,$A$1:$P$1,0)),6,2)),VALUE(MID(INDEX($A657:$P657,MATCH(Settings!$B$9,$A$1:$P$1,0)),9,2))))),"")),IFERROR(IF(TRIM(INDEX($A657:$P657,MATCH(Settings!$B$9,$A$1:$P$1,0))&amp;"")="","",IF(ISNUMBER(INDEX($A657:$P657,MATCH(Settings!$B$9,$A$1:$P$1,0))),INT(INDEX($A657:$P657,MATCH(Settings!$B$9,$A$1:$P$1,0))),DATE(VALUE(LEFT(INDEX($A657:$P657,MATCH(Settings!$B$9,$A$1:$P$1,0)),4)),VALUE(MID(INDEX($A657:$P657,MATCH(Settings!$B$9,$A$1:$P$1,0)),6,2)),VALUE(MID(INDEX($A657:$P657,MATCH(Settings!$B$9,$A$1:$P$1,0)),9,2))))),""),IFERROR(INT(IFERROR(IF(ISNUMBER(INDEX($A657:$P657,MATCH(Settings!$B$8,$A$1:$P$1,0))),INDEX($A657:$P657,MATCH(Settings!$B$8,$A$1:$P$1,0)),DATE(VALUE(LEFT(IFERROR(TRIM(INDEX($A657:$P657,MATCH(Settings!$B$8,$A$1:$P$1,0))&amp;""),""),4)),VALUE(MID(IFERROR(TRIM(INDEX($A657:$P657,MATCH(Settings!$B$8,$A$1:$P$1,0))&amp;""),""),6,2)),VALUE(MID(IFERROR(TRIM(INDEX($A657:$P657,MATCH(Settings!$B$8,$A$1:$P$1,0))&amp;""),""),9,2)))+TIME(VALUE(MID(IFERROR(TRIM(INDEX($A657:$P657,MATCH(Settings!$B$8,$A$1:$P$1,0))&amp;""),""),12,2)),VALUE(MID(IFERROR(TRIM(INDEX($A657:$P657,MATCH(Settings!$B$8,$A$1:$P$1,0))&amp;""),""),15,2)),VALUE(MID(IFERROR(TRIM(INDEX($A657:$P657,MATCH(Settings!$B$8,$A$1:$P$1,0))&amp;""),""),18,2)))),"")),""))</f>
        <v/>
      </c>
      <c r="V657" s="22">
        <f>IF(ISNUMBER($U657),DATE(YEAR($U657),MONTH($U657),1),"")</f>
        <v/>
      </c>
      <c r="W657" s="23">
        <f>IF(IFERROR(TRIM(INDEX($A657:$P657,MATCH(Settings!$B$10,$A$1:$P$1,0))&amp;""),"")&lt;&gt;"",IFERROR(TRIM(INDEX($A657:$P657,MATCH(Settings!$B$10,$A$1:$P$1,0))&amp;""),""),IFERROR(TRIM(INDEX($A657:$P657,MATCH(Settings!$B$11,$A$1:$P$1,0))&amp;""),""))</f>
        <v/>
      </c>
      <c r="X657" s="23">
        <f>IFERROR(TRIM(INDEX($A657:$P657,MATCH(Settings!$B$11,$A$1:$P$1,0))&amp;""),"")</f>
        <v/>
      </c>
      <c r="Y657" s="23">
        <f>IFERROR(TRIM(INDEX($A657:$P657,MATCH(Settings!$B$12,$A$1:$P$1,0))&amp;""),"")</f>
        <v/>
      </c>
      <c r="Z657" s="23">
        <f>IFERROR(TRIM(INDEX($A657:$P657,MATCH(Settings!$B$15,$A$1:$P$1,0))&amp;""),"")</f>
        <v/>
      </c>
      <c r="AA657" s="24">
        <f>IFERROR(IF(TRIM(INDEX($A657:$P657,MATCH(Settings!$B$13,$A$1:$P$1,0))&amp;"")="","",VALUE(TRIM(INDEX($A657:$P657,MATCH(Settings!$B$13,$A$1:$P$1,0))&amp;""))),"")</f>
        <v/>
      </c>
      <c r="AB657" s="24">
        <f>IF(NOT(ISNUMBER($AA657)),"",IF(TRIM($R657&amp;"")="Yes",$AA657,0))</f>
        <v/>
      </c>
      <c r="AC657" s="25">
        <f>IF(OR(NOT(ISNUMBER($AB657)),NOT(ISNUMBER(Settings!$D$2))),"",$AB657*Settings!$D$2)</f>
        <v/>
      </c>
      <c r="AD657" s="23">
        <f>IF(AND($AE657="",IFERROR(TRIM(INDEX($A657:$P657,MATCH(Settings!$B$13,$A$1:$P$1,0))&amp;""),"")=""),"",IF((IF($AE657="","; no name or email","")&amp;IF(IFERROR(TRIM(INDEX($A657:$P657,MATCH(Settings!$B$13,$A$1:$P$1,0))&amp;""),"")="","; no hours",IF(NOT(ISNUMBER($AA657)),"; hours not a number",IF($AA657&lt;=0,"; hours zero or less",IF(AND(ISNUMBER(Settings!$D$3),$AA657&gt;Settings!$D$3),"; over "&amp;Settings!$D$3&amp;" hours",""))))&amp;IF(NOT(ISNUMBER($U657)),"; no date",IF($U657&gt;TODAY(),"; date in the future",""))&amp;IF(AND($AE657&lt;&gt;"",ISNUMBER($U657)),IF(COUNTIFS($AE$2:$AE$1001,$AE657,$U$2:$U$1001,$U657,$Y$2:$Y$1001,$Y657)&gt;1,"; possible duplicate",""),""))="","OK",MID(IF($AE657="","; no name or email","")&amp;IF(IFERROR(TRIM(INDEX($A657:$P657,MATCH(Settings!$B$13,$A$1:$P$1,0))&amp;""),"")="","; no hours",IF(NOT(ISNUMBER($AA657)),"; hours not a number",IF($AA657&lt;=0,"; hours zero or less",IF(AND(ISNUMBER(Settings!$D$3),$AA657&gt;Settings!$D$3),"; over "&amp;Settings!$D$3&amp;" hours",""))))&amp;IF(NOT(ISNUMBER($U657)),"; no date",IF($U657&gt;TODAY(),"; date in the future",""))&amp;IF(AND($AE657&lt;&gt;"",ISNUMBER($U657)),IF(COUNTIFS($AE$2:$AE$1001,$AE657,$U$2:$U$1001,$U657,$Y$2:$Y$1001,$Y657)&gt;1,"; possible duplicate",""),""),3,300)))</f>
        <v/>
      </c>
      <c r="AE657" s="26">
        <f>IF(IFERROR(TRIM(INDEX($A657:$P657,MATCH(Settings!$B$11,$A$1:$P$1,0))&amp;""),"")&lt;&gt;"",LOWER(IFERROR(TRIM(INDEX($A657:$P657,MATCH(Settings!$B$11,$A$1:$P$1,0))&amp;""),"")),LOWER(IFERROR(TRIM(INDEX($A657:$P657,MATCH(Settings!$B$10,$A$1:$P$1,0))&amp;""),"")))</f>
        <v/>
      </c>
      <c r="AF657" s="26">
        <f>IF($AE657="","",IF(COUNTIF($AE$2:$AE657,$AE657)=1,MAX($AF$1:$AF656)+1,""))</f>
        <v/>
      </c>
      <c r="AG657" s="26">
        <f>IF(OR($AE657="",NOT(ISNUMBER($V657))),"",IF(COUNTIFS($AE$2:$AE657,$AE657,$V$2:$V657,$V657)=1,1,0))</f>
        <v/>
      </c>
      <c r="AH657" s="26">
        <f>IF(ISNUMBER($U657),$U657,0)</f>
        <v/>
      </c>
    </row>
    <row r="658">
      <c r="R658" s="27" t="n"/>
      <c r="S658" s="27" t="n"/>
      <c r="U658" s="21">
        <f>IF(ISNUMBER(IFERROR(IF(TRIM(INDEX($A658:$P658,MATCH(Settings!$B$9,$A$1:$P$1,0))&amp;"")="","",IF(ISNUMBER(INDEX($A658:$P658,MATCH(Settings!$B$9,$A$1:$P$1,0))),INT(INDEX($A658:$P658,MATCH(Settings!$B$9,$A$1:$P$1,0))),DATE(VALUE(LEFT(INDEX($A658:$P658,MATCH(Settings!$B$9,$A$1:$P$1,0)),4)),VALUE(MID(INDEX($A658:$P658,MATCH(Settings!$B$9,$A$1:$P$1,0)),6,2)),VALUE(MID(INDEX($A658:$P658,MATCH(Settings!$B$9,$A$1:$P$1,0)),9,2))))),"")),IFERROR(IF(TRIM(INDEX($A658:$P658,MATCH(Settings!$B$9,$A$1:$P$1,0))&amp;"")="","",IF(ISNUMBER(INDEX($A658:$P658,MATCH(Settings!$B$9,$A$1:$P$1,0))),INT(INDEX($A658:$P658,MATCH(Settings!$B$9,$A$1:$P$1,0))),DATE(VALUE(LEFT(INDEX($A658:$P658,MATCH(Settings!$B$9,$A$1:$P$1,0)),4)),VALUE(MID(INDEX($A658:$P658,MATCH(Settings!$B$9,$A$1:$P$1,0)),6,2)),VALUE(MID(INDEX($A658:$P658,MATCH(Settings!$B$9,$A$1:$P$1,0)),9,2))))),""),IFERROR(INT(IFERROR(IF(ISNUMBER(INDEX($A658:$P658,MATCH(Settings!$B$8,$A$1:$P$1,0))),INDEX($A658:$P658,MATCH(Settings!$B$8,$A$1:$P$1,0)),DATE(VALUE(LEFT(IFERROR(TRIM(INDEX($A658:$P658,MATCH(Settings!$B$8,$A$1:$P$1,0))&amp;""),""),4)),VALUE(MID(IFERROR(TRIM(INDEX($A658:$P658,MATCH(Settings!$B$8,$A$1:$P$1,0))&amp;""),""),6,2)),VALUE(MID(IFERROR(TRIM(INDEX($A658:$P658,MATCH(Settings!$B$8,$A$1:$P$1,0))&amp;""),""),9,2)))+TIME(VALUE(MID(IFERROR(TRIM(INDEX($A658:$P658,MATCH(Settings!$B$8,$A$1:$P$1,0))&amp;""),""),12,2)),VALUE(MID(IFERROR(TRIM(INDEX($A658:$P658,MATCH(Settings!$B$8,$A$1:$P$1,0))&amp;""),""),15,2)),VALUE(MID(IFERROR(TRIM(INDEX($A658:$P658,MATCH(Settings!$B$8,$A$1:$P$1,0))&amp;""),""),18,2)))),"")),""))</f>
        <v/>
      </c>
      <c r="V658" s="22">
        <f>IF(ISNUMBER($U658),DATE(YEAR($U658),MONTH($U658),1),"")</f>
        <v/>
      </c>
      <c r="W658" s="23">
        <f>IF(IFERROR(TRIM(INDEX($A658:$P658,MATCH(Settings!$B$10,$A$1:$P$1,0))&amp;""),"")&lt;&gt;"",IFERROR(TRIM(INDEX($A658:$P658,MATCH(Settings!$B$10,$A$1:$P$1,0))&amp;""),""),IFERROR(TRIM(INDEX($A658:$P658,MATCH(Settings!$B$11,$A$1:$P$1,0))&amp;""),""))</f>
        <v/>
      </c>
      <c r="X658" s="23">
        <f>IFERROR(TRIM(INDEX($A658:$P658,MATCH(Settings!$B$11,$A$1:$P$1,0))&amp;""),"")</f>
        <v/>
      </c>
      <c r="Y658" s="23">
        <f>IFERROR(TRIM(INDEX($A658:$P658,MATCH(Settings!$B$12,$A$1:$P$1,0))&amp;""),"")</f>
        <v/>
      </c>
      <c r="Z658" s="23">
        <f>IFERROR(TRIM(INDEX($A658:$P658,MATCH(Settings!$B$15,$A$1:$P$1,0))&amp;""),"")</f>
        <v/>
      </c>
      <c r="AA658" s="24">
        <f>IFERROR(IF(TRIM(INDEX($A658:$P658,MATCH(Settings!$B$13,$A$1:$P$1,0))&amp;"")="","",VALUE(TRIM(INDEX($A658:$P658,MATCH(Settings!$B$13,$A$1:$P$1,0))&amp;""))),"")</f>
        <v/>
      </c>
      <c r="AB658" s="24">
        <f>IF(NOT(ISNUMBER($AA658)),"",IF(TRIM($R658&amp;"")="Yes",$AA658,0))</f>
        <v/>
      </c>
      <c r="AC658" s="25">
        <f>IF(OR(NOT(ISNUMBER($AB658)),NOT(ISNUMBER(Settings!$D$2))),"",$AB658*Settings!$D$2)</f>
        <v/>
      </c>
      <c r="AD658" s="23">
        <f>IF(AND($AE658="",IFERROR(TRIM(INDEX($A658:$P658,MATCH(Settings!$B$13,$A$1:$P$1,0))&amp;""),"")=""),"",IF((IF($AE658="","; no name or email","")&amp;IF(IFERROR(TRIM(INDEX($A658:$P658,MATCH(Settings!$B$13,$A$1:$P$1,0))&amp;""),"")="","; no hours",IF(NOT(ISNUMBER($AA658)),"; hours not a number",IF($AA658&lt;=0,"; hours zero or less",IF(AND(ISNUMBER(Settings!$D$3),$AA658&gt;Settings!$D$3),"; over "&amp;Settings!$D$3&amp;" hours",""))))&amp;IF(NOT(ISNUMBER($U658)),"; no date",IF($U658&gt;TODAY(),"; date in the future",""))&amp;IF(AND($AE658&lt;&gt;"",ISNUMBER($U658)),IF(COUNTIFS($AE$2:$AE$1001,$AE658,$U$2:$U$1001,$U658,$Y$2:$Y$1001,$Y658)&gt;1,"; possible duplicate",""),""))="","OK",MID(IF($AE658="","; no name or email","")&amp;IF(IFERROR(TRIM(INDEX($A658:$P658,MATCH(Settings!$B$13,$A$1:$P$1,0))&amp;""),"")="","; no hours",IF(NOT(ISNUMBER($AA658)),"; hours not a number",IF($AA658&lt;=0,"; hours zero or less",IF(AND(ISNUMBER(Settings!$D$3),$AA658&gt;Settings!$D$3),"; over "&amp;Settings!$D$3&amp;" hours",""))))&amp;IF(NOT(ISNUMBER($U658)),"; no date",IF($U658&gt;TODAY(),"; date in the future",""))&amp;IF(AND($AE658&lt;&gt;"",ISNUMBER($U658)),IF(COUNTIFS($AE$2:$AE$1001,$AE658,$U$2:$U$1001,$U658,$Y$2:$Y$1001,$Y658)&gt;1,"; possible duplicate",""),""),3,300)))</f>
        <v/>
      </c>
      <c r="AE658" s="26">
        <f>IF(IFERROR(TRIM(INDEX($A658:$P658,MATCH(Settings!$B$11,$A$1:$P$1,0))&amp;""),"")&lt;&gt;"",LOWER(IFERROR(TRIM(INDEX($A658:$P658,MATCH(Settings!$B$11,$A$1:$P$1,0))&amp;""),"")),LOWER(IFERROR(TRIM(INDEX($A658:$P658,MATCH(Settings!$B$10,$A$1:$P$1,0))&amp;""),"")))</f>
        <v/>
      </c>
      <c r="AF658" s="26">
        <f>IF($AE658="","",IF(COUNTIF($AE$2:$AE658,$AE658)=1,MAX($AF$1:$AF657)+1,""))</f>
        <v/>
      </c>
      <c r="AG658" s="26">
        <f>IF(OR($AE658="",NOT(ISNUMBER($V658))),"",IF(COUNTIFS($AE$2:$AE658,$AE658,$V$2:$V658,$V658)=1,1,0))</f>
        <v/>
      </c>
      <c r="AH658" s="26">
        <f>IF(ISNUMBER($U658),$U658,0)</f>
        <v/>
      </c>
    </row>
    <row r="659">
      <c r="R659" s="27" t="n"/>
      <c r="S659" s="27" t="n"/>
      <c r="U659" s="21">
        <f>IF(ISNUMBER(IFERROR(IF(TRIM(INDEX($A659:$P659,MATCH(Settings!$B$9,$A$1:$P$1,0))&amp;"")="","",IF(ISNUMBER(INDEX($A659:$P659,MATCH(Settings!$B$9,$A$1:$P$1,0))),INT(INDEX($A659:$P659,MATCH(Settings!$B$9,$A$1:$P$1,0))),DATE(VALUE(LEFT(INDEX($A659:$P659,MATCH(Settings!$B$9,$A$1:$P$1,0)),4)),VALUE(MID(INDEX($A659:$P659,MATCH(Settings!$B$9,$A$1:$P$1,0)),6,2)),VALUE(MID(INDEX($A659:$P659,MATCH(Settings!$B$9,$A$1:$P$1,0)),9,2))))),"")),IFERROR(IF(TRIM(INDEX($A659:$P659,MATCH(Settings!$B$9,$A$1:$P$1,0))&amp;"")="","",IF(ISNUMBER(INDEX($A659:$P659,MATCH(Settings!$B$9,$A$1:$P$1,0))),INT(INDEX($A659:$P659,MATCH(Settings!$B$9,$A$1:$P$1,0))),DATE(VALUE(LEFT(INDEX($A659:$P659,MATCH(Settings!$B$9,$A$1:$P$1,0)),4)),VALUE(MID(INDEX($A659:$P659,MATCH(Settings!$B$9,$A$1:$P$1,0)),6,2)),VALUE(MID(INDEX($A659:$P659,MATCH(Settings!$B$9,$A$1:$P$1,0)),9,2))))),""),IFERROR(INT(IFERROR(IF(ISNUMBER(INDEX($A659:$P659,MATCH(Settings!$B$8,$A$1:$P$1,0))),INDEX($A659:$P659,MATCH(Settings!$B$8,$A$1:$P$1,0)),DATE(VALUE(LEFT(IFERROR(TRIM(INDEX($A659:$P659,MATCH(Settings!$B$8,$A$1:$P$1,0))&amp;""),""),4)),VALUE(MID(IFERROR(TRIM(INDEX($A659:$P659,MATCH(Settings!$B$8,$A$1:$P$1,0))&amp;""),""),6,2)),VALUE(MID(IFERROR(TRIM(INDEX($A659:$P659,MATCH(Settings!$B$8,$A$1:$P$1,0))&amp;""),""),9,2)))+TIME(VALUE(MID(IFERROR(TRIM(INDEX($A659:$P659,MATCH(Settings!$B$8,$A$1:$P$1,0))&amp;""),""),12,2)),VALUE(MID(IFERROR(TRIM(INDEX($A659:$P659,MATCH(Settings!$B$8,$A$1:$P$1,0))&amp;""),""),15,2)),VALUE(MID(IFERROR(TRIM(INDEX($A659:$P659,MATCH(Settings!$B$8,$A$1:$P$1,0))&amp;""),""),18,2)))),"")),""))</f>
        <v/>
      </c>
      <c r="V659" s="22">
        <f>IF(ISNUMBER($U659),DATE(YEAR($U659),MONTH($U659),1),"")</f>
        <v/>
      </c>
      <c r="W659" s="23">
        <f>IF(IFERROR(TRIM(INDEX($A659:$P659,MATCH(Settings!$B$10,$A$1:$P$1,0))&amp;""),"")&lt;&gt;"",IFERROR(TRIM(INDEX($A659:$P659,MATCH(Settings!$B$10,$A$1:$P$1,0))&amp;""),""),IFERROR(TRIM(INDEX($A659:$P659,MATCH(Settings!$B$11,$A$1:$P$1,0))&amp;""),""))</f>
        <v/>
      </c>
      <c r="X659" s="23">
        <f>IFERROR(TRIM(INDEX($A659:$P659,MATCH(Settings!$B$11,$A$1:$P$1,0))&amp;""),"")</f>
        <v/>
      </c>
      <c r="Y659" s="23">
        <f>IFERROR(TRIM(INDEX($A659:$P659,MATCH(Settings!$B$12,$A$1:$P$1,0))&amp;""),"")</f>
        <v/>
      </c>
      <c r="Z659" s="23">
        <f>IFERROR(TRIM(INDEX($A659:$P659,MATCH(Settings!$B$15,$A$1:$P$1,0))&amp;""),"")</f>
        <v/>
      </c>
      <c r="AA659" s="24">
        <f>IFERROR(IF(TRIM(INDEX($A659:$P659,MATCH(Settings!$B$13,$A$1:$P$1,0))&amp;"")="","",VALUE(TRIM(INDEX($A659:$P659,MATCH(Settings!$B$13,$A$1:$P$1,0))&amp;""))),"")</f>
        <v/>
      </c>
      <c r="AB659" s="24">
        <f>IF(NOT(ISNUMBER($AA659)),"",IF(TRIM($R659&amp;"")="Yes",$AA659,0))</f>
        <v/>
      </c>
      <c r="AC659" s="25">
        <f>IF(OR(NOT(ISNUMBER($AB659)),NOT(ISNUMBER(Settings!$D$2))),"",$AB659*Settings!$D$2)</f>
        <v/>
      </c>
      <c r="AD659" s="23">
        <f>IF(AND($AE659="",IFERROR(TRIM(INDEX($A659:$P659,MATCH(Settings!$B$13,$A$1:$P$1,0))&amp;""),"")=""),"",IF((IF($AE659="","; no name or email","")&amp;IF(IFERROR(TRIM(INDEX($A659:$P659,MATCH(Settings!$B$13,$A$1:$P$1,0))&amp;""),"")="","; no hours",IF(NOT(ISNUMBER($AA659)),"; hours not a number",IF($AA659&lt;=0,"; hours zero or less",IF(AND(ISNUMBER(Settings!$D$3),$AA659&gt;Settings!$D$3),"; over "&amp;Settings!$D$3&amp;" hours",""))))&amp;IF(NOT(ISNUMBER($U659)),"; no date",IF($U659&gt;TODAY(),"; date in the future",""))&amp;IF(AND($AE659&lt;&gt;"",ISNUMBER($U659)),IF(COUNTIFS($AE$2:$AE$1001,$AE659,$U$2:$U$1001,$U659,$Y$2:$Y$1001,$Y659)&gt;1,"; possible duplicate",""),""))="","OK",MID(IF($AE659="","; no name or email","")&amp;IF(IFERROR(TRIM(INDEX($A659:$P659,MATCH(Settings!$B$13,$A$1:$P$1,0))&amp;""),"")="","; no hours",IF(NOT(ISNUMBER($AA659)),"; hours not a number",IF($AA659&lt;=0,"; hours zero or less",IF(AND(ISNUMBER(Settings!$D$3),$AA659&gt;Settings!$D$3),"; over "&amp;Settings!$D$3&amp;" hours",""))))&amp;IF(NOT(ISNUMBER($U659)),"; no date",IF($U659&gt;TODAY(),"; date in the future",""))&amp;IF(AND($AE659&lt;&gt;"",ISNUMBER($U659)),IF(COUNTIFS($AE$2:$AE$1001,$AE659,$U$2:$U$1001,$U659,$Y$2:$Y$1001,$Y659)&gt;1,"; possible duplicate",""),""),3,300)))</f>
        <v/>
      </c>
      <c r="AE659" s="26">
        <f>IF(IFERROR(TRIM(INDEX($A659:$P659,MATCH(Settings!$B$11,$A$1:$P$1,0))&amp;""),"")&lt;&gt;"",LOWER(IFERROR(TRIM(INDEX($A659:$P659,MATCH(Settings!$B$11,$A$1:$P$1,0))&amp;""),"")),LOWER(IFERROR(TRIM(INDEX($A659:$P659,MATCH(Settings!$B$10,$A$1:$P$1,0))&amp;""),"")))</f>
        <v/>
      </c>
      <c r="AF659" s="26">
        <f>IF($AE659="","",IF(COUNTIF($AE$2:$AE659,$AE659)=1,MAX($AF$1:$AF658)+1,""))</f>
        <v/>
      </c>
      <c r="AG659" s="26">
        <f>IF(OR($AE659="",NOT(ISNUMBER($V659))),"",IF(COUNTIFS($AE$2:$AE659,$AE659,$V$2:$V659,$V659)=1,1,0))</f>
        <v/>
      </c>
      <c r="AH659" s="26">
        <f>IF(ISNUMBER($U659),$U659,0)</f>
        <v/>
      </c>
    </row>
    <row r="660">
      <c r="R660" s="27" t="n"/>
      <c r="S660" s="27" t="n"/>
      <c r="U660" s="21">
        <f>IF(ISNUMBER(IFERROR(IF(TRIM(INDEX($A660:$P660,MATCH(Settings!$B$9,$A$1:$P$1,0))&amp;"")="","",IF(ISNUMBER(INDEX($A660:$P660,MATCH(Settings!$B$9,$A$1:$P$1,0))),INT(INDEX($A660:$P660,MATCH(Settings!$B$9,$A$1:$P$1,0))),DATE(VALUE(LEFT(INDEX($A660:$P660,MATCH(Settings!$B$9,$A$1:$P$1,0)),4)),VALUE(MID(INDEX($A660:$P660,MATCH(Settings!$B$9,$A$1:$P$1,0)),6,2)),VALUE(MID(INDEX($A660:$P660,MATCH(Settings!$B$9,$A$1:$P$1,0)),9,2))))),"")),IFERROR(IF(TRIM(INDEX($A660:$P660,MATCH(Settings!$B$9,$A$1:$P$1,0))&amp;"")="","",IF(ISNUMBER(INDEX($A660:$P660,MATCH(Settings!$B$9,$A$1:$P$1,0))),INT(INDEX($A660:$P660,MATCH(Settings!$B$9,$A$1:$P$1,0))),DATE(VALUE(LEFT(INDEX($A660:$P660,MATCH(Settings!$B$9,$A$1:$P$1,0)),4)),VALUE(MID(INDEX($A660:$P660,MATCH(Settings!$B$9,$A$1:$P$1,0)),6,2)),VALUE(MID(INDEX($A660:$P660,MATCH(Settings!$B$9,$A$1:$P$1,0)),9,2))))),""),IFERROR(INT(IFERROR(IF(ISNUMBER(INDEX($A660:$P660,MATCH(Settings!$B$8,$A$1:$P$1,0))),INDEX($A660:$P660,MATCH(Settings!$B$8,$A$1:$P$1,0)),DATE(VALUE(LEFT(IFERROR(TRIM(INDEX($A660:$P660,MATCH(Settings!$B$8,$A$1:$P$1,0))&amp;""),""),4)),VALUE(MID(IFERROR(TRIM(INDEX($A660:$P660,MATCH(Settings!$B$8,$A$1:$P$1,0))&amp;""),""),6,2)),VALUE(MID(IFERROR(TRIM(INDEX($A660:$P660,MATCH(Settings!$B$8,$A$1:$P$1,0))&amp;""),""),9,2)))+TIME(VALUE(MID(IFERROR(TRIM(INDEX($A660:$P660,MATCH(Settings!$B$8,$A$1:$P$1,0))&amp;""),""),12,2)),VALUE(MID(IFERROR(TRIM(INDEX($A660:$P660,MATCH(Settings!$B$8,$A$1:$P$1,0))&amp;""),""),15,2)),VALUE(MID(IFERROR(TRIM(INDEX($A660:$P660,MATCH(Settings!$B$8,$A$1:$P$1,0))&amp;""),""),18,2)))),"")),""))</f>
        <v/>
      </c>
      <c r="V660" s="22">
        <f>IF(ISNUMBER($U660),DATE(YEAR($U660),MONTH($U660),1),"")</f>
        <v/>
      </c>
      <c r="W660" s="23">
        <f>IF(IFERROR(TRIM(INDEX($A660:$P660,MATCH(Settings!$B$10,$A$1:$P$1,0))&amp;""),"")&lt;&gt;"",IFERROR(TRIM(INDEX($A660:$P660,MATCH(Settings!$B$10,$A$1:$P$1,0))&amp;""),""),IFERROR(TRIM(INDEX($A660:$P660,MATCH(Settings!$B$11,$A$1:$P$1,0))&amp;""),""))</f>
        <v/>
      </c>
      <c r="X660" s="23">
        <f>IFERROR(TRIM(INDEX($A660:$P660,MATCH(Settings!$B$11,$A$1:$P$1,0))&amp;""),"")</f>
        <v/>
      </c>
      <c r="Y660" s="23">
        <f>IFERROR(TRIM(INDEX($A660:$P660,MATCH(Settings!$B$12,$A$1:$P$1,0))&amp;""),"")</f>
        <v/>
      </c>
      <c r="Z660" s="23">
        <f>IFERROR(TRIM(INDEX($A660:$P660,MATCH(Settings!$B$15,$A$1:$P$1,0))&amp;""),"")</f>
        <v/>
      </c>
      <c r="AA660" s="24">
        <f>IFERROR(IF(TRIM(INDEX($A660:$P660,MATCH(Settings!$B$13,$A$1:$P$1,0))&amp;"")="","",VALUE(TRIM(INDEX($A660:$P660,MATCH(Settings!$B$13,$A$1:$P$1,0))&amp;""))),"")</f>
        <v/>
      </c>
      <c r="AB660" s="24">
        <f>IF(NOT(ISNUMBER($AA660)),"",IF(TRIM($R660&amp;"")="Yes",$AA660,0))</f>
        <v/>
      </c>
      <c r="AC660" s="25">
        <f>IF(OR(NOT(ISNUMBER($AB660)),NOT(ISNUMBER(Settings!$D$2))),"",$AB660*Settings!$D$2)</f>
        <v/>
      </c>
      <c r="AD660" s="23">
        <f>IF(AND($AE660="",IFERROR(TRIM(INDEX($A660:$P660,MATCH(Settings!$B$13,$A$1:$P$1,0))&amp;""),"")=""),"",IF((IF($AE660="","; no name or email","")&amp;IF(IFERROR(TRIM(INDEX($A660:$P660,MATCH(Settings!$B$13,$A$1:$P$1,0))&amp;""),"")="","; no hours",IF(NOT(ISNUMBER($AA660)),"; hours not a number",IF($AA660&lt;=0,"; hours zero or less",IF(AND(ISNUMBER(Settings!$D$3),$AA660&gt;Settings!$D$3),"; over "&amp;Settings!$D$3&amp;" hours",""))))&amp;IF(NOT(ISNUMBER($U660)),"; no date",IF($U660&gt;TODAY(),"; date in the future",""))&amp;IF(AND($AE660&lt;&gt;"",ISNUMBER($U660)),IF(COUNTIFS($AE$2:$AE$1001,$AE660,$U$2:$U$1001,$U660,$Y$2:$Y$1001,$Y660)&gt;1,"; possible duplicate",""),""))="","OK",MID(IF($AE660="","; no name or email","")&amp;IF(IFERROR(TRIM(INDEX($A660:$P660,MATCH(Settings!$B$13,$A$1:$P$1,0))&amp;""),"")="","; no hours",IF(NOT(ISNUMBER($AA660)),"; hours not a number",IF($AA660&lt;=0,"; hours zero or less",IF(AND(ISNUMBER(Settings!$D$3),$AA660&gt;Settings!$D$3),"; over "&amp;Settings!$D$3&amp;" hours",""))))&amp;IF(NOT(ISNUMBER($U660)),"; no date",IF($U660&gt;TODAY(),"; date in the future",""))&amp;IF(AND($AE660&lt;&gt;"",ISNUMBER($U660)),IF(COUNTIFS($AE$2:$AE$1001,$AE660,$U$2:$U$1001,$U660,$Y$2:$Y$1001,$Y660)&gt;1,"; possible duplicate",""),""),3,300)))</f>
        <v/>
      </c>
      <c r="AE660" s="26">
        <f>IF(IFERROR(TRIM(INDEX($A660:$P660,MATCH(Settings!$B$11,$A$1:$P$1,0))&amp;""),"")&lt;&gt;"",LOWER(IFERROR(TRIM(INDEX($A660:$P660,MATCH(Settings!$B$11,$A$1:$P$1,0))&amp;""),"")),LOWER(IFERROR(TRIM(INDEX($A660:$P660,MATCH(Settings!$B$10,$A$1:$P$1,0))&amp;""),"")))</f>
        <v/>
      </c>
      <c r="AF660" s="26">
        <f>IF($AE660="","",IF(COUNTIF($AE$2:$AE660,$AE660)=1,MAX($AF$1:$AF659)+1,""))</f>
        <v/>
      </c>
      <c r="AG660" s="26">
        <f>IF(OR($AE660="",NOT(ISNUMBER($V660))),"",IF(COUNTIFS($AE$2:$AE660,$AE660,$V$2:$V660,$V660)=1,1,0))</f>
        <v/>
      </c>
      <c r="AH660" s="26">
        <f>IF(ISNUMBER($U660),$U660,0)</f>
        <v/>
      </c>
    </row>
    <row r="661">
      <c r="R661" s="27" t="n"/>
      <c r="S661" s="27" t="n"/>
      <c r="U661" s="21">
        <f>IF(ISNUMBER(IFERROR(IF(TRIM(INDEX($A661:$P661,MATCH(Settings!$B$9,$A$1:$P$1,0))&amp;"")="","",IF(ISNUMBER(INDEX($A661:$P661,MATCH(Settings!$B$9,$A$1:$P$1,0))),INT(INDEX($A661:$P661,MATCH(Settings!$B$9,$A$1:$P$1,0))),DATE(VALUE(LEFT(INDEX($A661:$P661,MATCH(Settings!$B$9,$A$1:$P$1,0)),4)),VALUE(MID(INDEX($A661:$P661,MATCH(Settings!$B$9,$A$1:$P$1,0)),6,2)),VALUE(MID(INDEX($A661:$P661,MATCH(Settings!$B$9,$A$1:$P$1,0)),9,2))))),"")),IFERROR(IF(TRIM(INDEX($A661:$P661,MATCH(Settings!$B$9,$A$1:$P$1,0))&amp;"")="","",IF(ISNUMBER(INDEX($A661:$P661,MATCH(Settings!$B$9,$A$1:$P$1,0))),INT(INDEX($A661:$P661,MATCH(Settings!$B$9,$A$1:$P$1,0))),DATE(VALUE(LEFT(INDEX($A661:$P661,MATCH(Settings!$B$9,$A$1:$P$1,0)),4)),VALUE(MID(INDEX($A661:$P661,MATCH(Settings!$B$9,$A$1:$P$1,0)),6,2)),VALUE(MID(INDEX($A661:$P661,MATCH(Settings!$B$9,$A$1:$P$1,0)),9,2))))),""),IFERROR(INT(IFERROR(IF(ISNUMBER(INDEX($A661:$P661,MATCH(Settings!$B$8,$A$1:$P$1,0))),INDEX($A661:$P661,MATCH(Settings!$B$8,$A$1:$P$1,0)),DATE(VALUE(LEFT(IFERROR(TRIM(INDEX($A661:$P661,MATCH(Settings!$B$8,$A$1:$P$1,0))&amp;""),""),4)),VALUE(MID(IFERROR(TRIM(INDEX($A661:$P661,MATCH(Settings!$B$8,$A$1:$P$1,0))&amp;""),""),6,2)),VALUE(MID(IFERROR(TRIM(INDEX($A661:$P661,MATCH(Settings!$B$8,$A$1:$P$1,0))&amp;""),""),9,2)))+TIME(VALUE(MID(IFERROR(TRIM(INDEX($A661:$P661,MATCH(Settings!$B$8,$A$1:$P$1,0))&amp;""),""),12,2)),VALUE(MID(IFERROR(TRIM(INDEX($A661:$P661,MATCH(Settings!$B$8,$A$1:$P$1,0))&amp;""),""),15,2)),VALUE(MID(IFERROR(TRIM(INDEX($A661:$P661,MATCH(Settings!$B$8,$A$1:$P$1,0))&amp;""),""),18,2)))),"")),""))</f>
        <v/>
      </c>
      <c r="V661" s="22">
        <f>IF(ISNUMBER($U661),DATE(YEAR($U661),MONTH($U661),1),"")</f>
        <v/>
      </c>
      <c r="W661" s="23">
        <f>IF(IFERROR(TRIM(INDEX($A661:$P661,MATCH(Settings!$B$10,$A$1:$P$1,0))&amp;""),"")&lt;&gt;"",IFERROR(TRIM(INDEX($A661:$P661,MATCH(Settings!$B$10,$A$1:$P$1,0))&amp;""),""),IFERROR(TRIM(INDEX($A661:$P661,MATCH(Settings!$B$11,$A$1:$P$1,0))&amp;""),""))</f>
        <v/>
      </c>
      <c r="X661" s="23">
        <f>IFERROR(TRIM(INDEX($A661:$P661,MATCH(Settings!$B$11,$A$1:$P$1,0))&amp;""),"")</f>
        <v/>
      </c>
      <c r="Y661" s="23">
        <f>IFERROR(TRIM(INDEX($A661:$P661,MATCH(Settings!$B$12,$A$1:$P$1,0))&amp;""),"")</f>
        <v/>
      </c>
      <c r="Z661" s="23">
        <f>IFERROR(TRIM(INDEX($A661:$P661,MATCH(Settings!$B$15,$A$1:$P$1,0))&amp;""),"")</f>
        <v/>
      </c>
      <c r="AA661" s="24">
        <f>IFERROR(IF(TRIM(INDEX($A661:$P661,MATCH(Settings!$B$13,$A$1:$P$1,0))&amp;"")="","",VALUE(TRIM(INDEX($A661:$P661,MATCH(Settings!$B$13,$A$1:$P$1,0))&amp;""))),"")</f>
        <v/>
      </c>
      <c r="AB661" s="24">
        <f>IF(NOT(ISNUMBER($AA661)),"",IF(TRIM($R661&amp;"")="Yes",$AA661,0))</f>
        <v/>
      </c>
      <c r="AC661" s="25">
        <f>IF(OR(NOT(ISNUMBER($AB661)),NOT(ISNUMBER(Settings!$D$2))),"",$AB661*Settings!$D$2)</f>
        <v/>
      </c>
      <c r="AD661" s="23">
        <f>IF(AND($AE661="",IFERROR(TRIM(INDEX($A661:$P661,MATCH(Settings!$B$13,$A$1:$P$1,0))&amp;""),"")=""),"",IF((IF($AE661="","; no name or email","")&amp;IF(IFERROR(TRIM(INDEX($A661:$P661,MATCH(Settings!$B$13,$A$1:$P$1,0))&amp;""),"")="","; no hours",IF(NOT(ISNUMBER($AA661)),"; hours not a number",IF($AA661&lt;=0,"; hours zero or less",IF(AND(ISNUMBER(Settings!$D$3),$AA661&gt;Settings!$D$3),"; over "&amp;Settings!$D$3&amp;" hours",""))))&amp;IF(NOT(ISNUMBER($U661)),"; no date",IF($U661&gt;TODAY(),"; date in the future",""))&amp;IF(AND($AE661&lt;&gt;"",ISNUMBER($U661)),IF(COUNTIFS($AE$2:$AE$1001,$AE661,$U$2:$U$1001,$U661,$Y$2:$Y$1001,$Y661)&gt;1,"; possible duplicate",""),""))="","OK",MID(IF($AE661="","; no name or email","")&amp;IF(IFERROR(TRIM(INDEX($A661:$P661,MATCH(Settings!$B$13,$A$1:$P$1,0))&amp;""),"")="","; no hours",IF(NOT(ISNUMBER($AA661)),"; hours not a number",IF($AA661&lt;=0,"; hours zero or less",IF(AND(ISNUMBER(Settings!$D$3),$AA661&gt;Settings!$D$3),"; over "&amp;Settings!$D$3&amp;" hours",""))))&amp;IF(NOT(ISNUMBER($U661)),"; no date",IF($U661&gt;TODAY(),"; date in the future",""))&amp;IF(AND($AE661&lt;&gt;"",ISNUMBER($U661)),IF(COUNTIFS($AE$2:$AE$1001,$AE661,$U$2:$U$1001,$U661,$Y$2:$Y$1001,$Y661)&gt;1,"; possible duplicate",""),""),3,300)))</f>
        <v/>
      </c>
      <c r="AE661" s="26">
        <f>IF(IFERROR(TRIM(INDEX($A661:$P661,MATCH(Settings!$B$11,$A$1:$P$1,0))&amp;""),"")&lt;&gt;"",LOWER(IFERROR(TRIM(INDEX($A661:$P661,MATCH(Settings!$B$11,$A$1:$P$1,0))&amp;""),"")),LOWER(IFERROR(TRIM(INDEX($A661:$P661,MATCH(Settings!$B$10,$A$1:$P$1,0))&amp;""),"")))</f>
        <v/>
      </c>
      <c r="AF661" s="26">
        <f>IF($AE661="","",IF(COUNTIF($AE$2:$AE661,$AE661)=1,MAX($AF$1:$AF660)+1,""))</f>
        <v/>
      </c>
      <c r="AG661" s="26">
        <f>IF(OR($AE661="",NOT(ISNUMBER($V661))),"",IF(COUNTIFS($AE$2:$AE661,$AE661,$V$2:$V661,$V661)=1,1,0))</f>
        <v/>
      </c>
      <c r="AH661" s="26">
        <f>IF(ISNUMBER($U661),$U661,0)</f>
        <v/>
      </c>
    </row>
    <row r="662">
      <c r="R662" s="27" t="n"/>
      <c r="S662" s="27" t="n"/>
      <c r="U662" s="21">
        <f>IF(ISNUMBER(IFERROR(IF(TRIM(INDEX($A662:$P662,MATCH(Settings!$B$9,$A$1:$P$1,0))&amp;"")="","",IF(ISNUMBER(INDEX($A662:$P662,MATCH(Settings!$B$9,$A$1:$P$1,0))),INT(INDEX($A662:$P662,MATCH(Settings!$B$9,$A$1:$P$1,0))),DATE(VALUE(LEFT(INDEX($A662:$P662,MATCH(Settings!$B$9,$A$1:$P$1,0)),4)),VALUE(MID(INDEX($A662:$P662,MATCH(Settings!$B$9,$A$1:$P$1,0)),6,2)),VALUE(MID(INDEX($A662:$P662,MATCH(Settings!$B$9,$A$1:$P$1,0)),9,2))))),"")),IFERROR(IF(TRIM(INDEX($A662:$P662,MATCH(Settings!$B$9,$A$1:$P$1,0))&amp;"")="","",IF(ISNUMBER(INDEX($A662:$P662,MATCH(Settings!$B$9,$A$1:$P$1,0))),INT(INDEX($A662:$P662,MATCH(Settings!$B$9,$A$1:$P$1,0))),DATE(VALUE(LEFT(INDEX($A662:$P662,MATCH(Settings!$B$9,$A$1:$P$1,0)),4)),VALUE(MID(INDEX($A662:$P662,MATCH(Settings!$B$9,$A$1:$P$1,0)),6,2)),VALUE(MID(INDEX($A662:$P662,MATCH(Settings!$B$9,$A$1:$P$1,0)),9,2))))),""),IFERROR(INT(IFERROR(IF(ISNUMBER(INDEX($A662:$P662,MATCH(Settings!$B$8,$A$1:$P$1,0))),INDEX($A662:$P662,MATCH(Settings!$B$8,$A$1:$P$1,0)),DATE(VALUE(LEFT(IFERROR(TRIM(INDEX($A662:$P662,MATCH(Settings!$B$8,$A$1:$P$1,0))&amp;""),""),4)),VALUE(MID(IFERROR(TRIM(INDEX($A662:$P662,MATCH(Settings!$B$8,$A$1:$P$1,0))&amp;""),""),6,2)),VALUE(MID(IFERROR(TRIM(INDEX($A662:$P662,MATCH(Settings!$B$8,$A$1:$P$1,0))&amp;""),""),9,2)))+TIME(VALUE(MID(IFERROR(TRIM(INDEX($A662:$P662,MATCH(Settings!$B$8,$A$1:$P$1,0))&amp;""),""),12,2)),VALUE(MID(IFERROR(TRIM(INDEX($A662:$P662,MATCH(Settings!$B$8,$A$1:$P$1,0))&amp;""),""),15,2)),VALUE(MID(IFERROR(TRIM(INDEX($A662:$P662,MATCH(Settings!$B$8,$A$1:$P$1,0))&amp;""),""),18,2)))),"")),""))</f>
        <v/>
      </c>
      <c r="V662" s="22">
        <f>IF(ISNUMBER($U662),DATE(YEAR($U662),MONTH($U662),1),"")</f>
        <v/>
      </c>
      <c r="W662" s="23">
        <f>IF(IFERROR(TRIM(INDEX($A662:$P662,MATCH(Settings!$B$10,$A$1:$P$1,0))&amp;""),"")&lt;&gt;"",IFERROR(TRIM(INDEX($A662:$P662,MATCH(Settings!$B$10,$A$1:$P$1,0))&amp;""),""),IFERROR(TRIM(INDEX($A662:$P662,MATCH(Settings!$B$11,$A$1:$P$1,0))&amp;""),""))</f>
        <v/>
      </c>
      <c r="X662" s="23">
        <f>IFERROR(TRIM(INDEX($A662:$P662,MATCH(Settings!$B$11,$A$1:$P$1,0))&amp;""),"")</f>
        <v/>
      </c>
      <c r="Y662" s="23">
        <f>IFERROR(TRIM(INDEX($A662:$P662,MATCH(Settings!$B$12,$A$1:$P$1,0))&amp;""),"")</f>
        <v/>
      </c>
      <c r="Z662" s="23">
        <f>IFERROR(TRIM(INDEX($A662:$P662,MATCH(Settings!$B$15,$A$1:$P$1,0))&amp;""),"")</f>
        <v/>
      </c>
      <c r="AA662" s="24">
        <f>IFERROR(IF(TRIM(INDEX($A662:$P662,MATCH(Settings!$B$13,$A$1:$P$1,0))&amp;"")="","",VALUE(TRIM(INDEX($A662:$P662,MATCH(Settings!$B$13,$A$1:$P$1,0))&amp;""))),"")</f>
        <v/>
      </c>
      <c r="AB662" s="24">
        <f>IF(NOT(ISNUMBER($AA662)),"",IF(TRIM($R662&amp;"")="Yes",$AA662,0))</f>
        <v/>
      </c>
      <c r="AC662" s="25">
        <f>IF(OR(NOT(ISNUMBER($AB662)),NOT(ISNUMBER(Settings!$D$2))),"",$AB662*Settings!$D$2)</f>
        <v/>
      </c>
      <c r="AD662" s="23">
        <f>IF(AND($AE662="",IFERROR(TRIM(INDEX($A662:$P662,MATCH(Settings!$B$13,$A$1:$P$1,0))&amp;""),"")=""),"",IF((IF($AE662="","; no name or email","")&amp;IF(IFERROR(TRIM(INDEX($A662:$P662,MATCH(Settings!$B$13,$A$1:$P$1,0))&amp;""),"")="","; no hours",IF(NOT(ISNUMBER($AA662)),"; hours not a number",IF($AA662&lt;=0,"; hours zero or less",IF(AND(ISNUMBER(Settings!$D$3),$AA662&gt;Settings!$D$3),"; over "&amp;Settings!$D$3&amp;" hours",""))))&amp;IF(NOT(ISNUMBER($U662)),"; no date",IF($U662&gt;TODAY(),"; date in the future",""))&amp;IF(AND($AE662&lt;&gt;"",ISNUMBER($U662)),IF(COUNTIFS($AE$2:$AE$1001,$AE662,$U$2:$U$1001,$U662,$Y$2:$Y$1001,$Y662)&gt;1,"; possible duplicate",""),""))="","OK",MID(IF($AE662="","; no name or email","")&amp;IF(IFERROR(TRIM(INDEX($A662:$P662,MATCH(Settings!$B$13,$A$1:$P$1,0))&amp;""),"")="","; no hours",IF(NOT(ISNUMBER($AA662)),"; hours not a number",IF($AA662&lt;=0,"; hours zero or less",IF(AND(ISNUMBER(Settings!$D$3),$AA662&gt;Settings!$D$3),"; over "&amp;Settings!$D$3&amp;" hours",""))))&amp;IF(NOT(ISNUMBER($U662)),"; no date",IF($U662&gt;TODAY(),"; date in the future",""))&amp;IF(AND($AE662&lt;&gt;"",ISNUMBER($U662)),IF(COUNTIFS($AE$2:$AE$1001,$AE662,$U$2:$U$1001,$U662,$Y$2:$Y$1001,$Y662)&gt;1,"; possible duplicate",""),""),3,300)))</f>
        <v/>
      </c>
      <c r="AE662" s="26">
        <f>IF(IFERROR(TRIM(INDEX($A662:$P662,MATCH(Settings!$B$11,$A$1:$P$1,0))&amp;""),"")&lt;&gt;"",LOWER(IFERROR(TRIM(INDEX($A662:$P662,MATCH(Settings!$B$11,$A$1:$P$1,0))&amp;""),"")),LOWER(IFERROR(TRIM(INDEX($A662:$P662,MATCH(Settings!$B$10,$A$1:$P$1,0))&amp;""),"")))</f>
        <v/>
      </c>
      <c r="AF662" s="26">
        <f>IF($AE662="","",IF(COUNTIF($AE$2:$AE662,$AE662)=1,MAX($AF$1:$AF661)+1,""))</f>
        <v/>
      </c>
      <c r="AG662" s="26">
        <f>IF(OR($AE662="",NOT(ISNUMBER($V662))),"",IF(COUNTIFS($AE$2:$AE662,$AE662,$V$2:$V662,$V662)=1,1,0))</f>
        <v/>
      </c>
      <c r="AH662" s="26">
        <f>IF(ISNUMBER($U662),$U662,0)</f>
        <v/>
      </c>
    </row>
    <row r="663">
      <c r="R663" s="27" t="n"/>
      <c r="S663" s="27" t="n"/>
      <c r="U663" s="21">
        <f>IF(ISNUMBER(IFERROR(IF(TRIM(INDEX($A663:$P663,MATCH(Settings!$B$9,$A$1:$P$1,0))&amp;"")="","",IF(ISNUMBER(INDEX($A663:$P663,MATCH(Settings!$B$9,$A$1:$P$1,0))),INT(INDEX($A663:$P663,MATCH(Settings!$B$9,$A$1:$P$1,0))),DATE(VALUE(LEFT(INDEX($A663:$P663,MATCH(Settings!$B$9,$A$1:$P$1,0)),4)),VALUE(MID(INDEX($A663:$P663,MATCH(Settings!$B$9,$A$1:$P$1,0)),6,2)),VALUE(MID(INDEX($A663:$P663,MATCH(Settings!$B$9,$A$1:$P$1,0)),9,2))))),"")),IFERROR(IF(TRIM(INDEX($A663:$P663,MATCH(Settings!$B$9,$A$1:$P$1,0))&amp;"")="","",IF(ISNUMBER(INDEX($A663:$P663,MATCH(Settings!$B$9,$A$1:$P$1,0))),INT(INDEX($A663:$P663,MATCH(Settings!$B$9,$A$1:$P$1,0))),DATE(VALUE(LEFT(INDEX($A663:$P663,MATCH(Settings!$B$9,$A$1:$P$1,0)),4)),VALUE(MID(INDEX($A663:$P663,MATCH(Settings!$B$9,$A$1:$P$1,0)),6,2)),VALUE(MID(INDEX($A663:$P663,MATCH(Settings!$B$9,$A$1:$P$1,0)),9,2))))),""),IFERROR(INT(IFERROR(IF(ISNUMBER(INDEX($A663:$P663,MATCH(Settings!$B$8,$A$1:$P$1,0))),INDEX($A663:$P663,MATCH(Settings!$B$8,$A$1:$P$1,0)),DATE(VALUE(LEFT(IFERROR(TRIM(INDEX($A663:$P663,MATCH(Settings!$B$8,$A$1:$P$1,0))&amp;""),""),4)),VALUE(MID(IFERROR(TRIM(INDEX($A663:$P663,MATCH(Settings!$B$8,$A$1:$P$1,0))&amp;""),""),6,2)),VALUE(MID(IFERROR(TRIM(INDEX($A663:$P663,MATCH(Settings!$B$8,$A$1:$P$1,0))&amp;""),""),9,2)))+TIME(VALUE(MID(IFERROR(TRIM(INDEX($A663:$P663,MATCH(Settings!$B$8,$A$1:$P$1,0))&amp;""),""),12,2)),VALUE(MID(IFERROR(TRIM(INDEX($A663:$P663,MATCH(Settings!$B$8,$A$1:$P$1,0))&amp;""),""),15,2)),VALUE(MID(IFERROR(TRIM(INDEX($A663:$P663,MATCH(Settings!$B$8,$A$1:$P$1,0))&amp;""),""),18,2)))),"")),""))</f>
        <v/>
      </c>
      <c r="V663" s="22">
        <f>IF(ISNUMBER($U663),DATE(YEAR($U663),MONTH($U663),1),"")</f>
        <v/>
      </c>
      <c r="W663" s="23">
        <f>IF(IFERROR(TRIM(INDEX($A663:$P663,MATCH(Settings!$B$10,$A$1:$P$1,0))&amp;""),"")&lt;&gt;"",IFERROR(TRIM(INDEX($A663:$P663,MATCH(Settings!$B$10,$A$1:$P$1,0))&amp;""),""),IFERROR(TRIM(INDEX($A663:$P663,MATCH(Settings!$B$11,$A$1:$P$1,0))&amp;""),""))</f>
        <v/>
      </c>
      <c r="X663" s="23">
        <f>IFERROR(TRIM(INDEX($A663:$P663,MATCH(Settings!$B$11,$A$1:$P$1,0))&amp;""),"")</f>
        <v/>
      </c>
      <c r="Y663" s="23">
        <f>IFERROR(TRIM(INDEX($A663:$P663,MATCH(Settings!$B$12,$A$1:$P$1,0))&amp;""),"")</f>
        <v/>
      </c>
      <c r="Z663" s="23">
        <f>IFERROR(TRIM(INDEX($A663:$P663,MATCH(Settings!$B$15,$A$1:$P$1,0))&amp;""),"")</f>
        <v/>
      </c>
      <c r="AA663" s="24">
        <f>IFERROR(IF(TRIM(INDEX($A663:$P663,MATCH(Settings!$B$13,$A$1:$P$1,0))&amp;"")="","",VALUE(TRIM(INDEX($A663:$P663,MATCH(Settings!$B$13,$A$1:$P$1,0))&amp;""))),"")</f>
        <v/>
      </c>
      <c r="AB663" s="24">
        <f>IF(NOT(ISNUMBER($AA663)),"",IF(TRIM($R663&amp;"")="Yes",$AA663,0))</f>
        <v/>
      </c>
      <c r="AC663" s="25">
        <f>IF(OR(NOT(ISNUMBER($AB663)),NOT(ISNUMBER(Settings!$D$2))),"",$AB663*Settings!$D$2)</f>
        <v/>
      </c>
      <c r="AD663" s="23">
        <f>IF(AND($AE663="",IFERROR(TRIM(INDEX($A663:$P663,MATCH(Settings!$B$13,$A$1:$P$1,0))&amp;""),"")=""),"",IF((IF($AE663="","; no name or email","")&amp;IF(IFERROR(TRIM(INDEX($A663:$P663,MATCH(Settings!$B$13,$A$1:$P$1,0))&amp;""),"")="","; no hours",IF(NOT(ISNUMBER($AA663)),"; hours not a number",IF($AA663&lt;=0,"; hours zero or less",IF(AND(ISNUMBER(Settings!$D$3),$AA663&gt;Settings!$D$3),"; over "&amp;Settings!$D$3&amp;" hours",""))))&amp;IF(NOT(ISNUMBER($U663)),"; no date",IF($U663&gt;TODAY(),"; date in the future",""))&amp;IF(AND($AE663&lt;&gt;"",ISNUMBER($U663)),IF(COUNTIFS($AE$2:$AE$1001,$AE663,$U$2:$U$1001,$U663,$Y$2:$Y$1001,$Y663)&gt;1,"; possible duplicate",""),""))="","OK",MID(IF($AE663="","; no name or email","")&amp;IF(IFERROR(TRIM(INDEX($A663:$P663,MATCH(Settings!$B$13,$A$1:$P$1,0))&amp;""),"")="","; no hours",IF(NOT(ISNUMBER($AA663)),"; hours not a number",IF($AA663&lt;=0,"; hours zero or less",IF(AND(ISNUMBER(Settings!$D$3),$AA663&gt;Settings!$D$3),"; over "&amp;Settings!$D$3&amp;" hours",""))))&amp;IF(NOT(ISNUMBER($U663)),"; no date",IF($U663&gt;TODAY(),"; date in the future",""))&amp;IF(AND($AE663&lt;&gt;"",ISNUMBER($U663)),IF(COUNTIFS($AE$2:$AE$1001,$AE663,$U$2:$U$1001,$U663,$Y$2:$Y$1001,$Y663)&gt;1,"; possible duplicate",""),""),3,300)))</f>
        <v/>
      </c>
      <c r="AE663" s="26">
        <f>IF(IFERROR(TRIM(INDEX($A663:$P663,MATCH(Settings!$B$11,$A$1:$P$1,0))&amp;""),"")&lt;&gt;"",LOWER(IFERROR(TRIM(INDEX($A663:$P663,MATCH(Settings!$B$11,$A$1:$P$1,0))&amp;""),"")),LOWER(IFERROR(TRIM(INDEX($A663:$P663,MATCH(Settings!$B$10,$A$1:$P$1,0))&amp;""),"")))</f>
        <v/>
      </c>
      <c r="AF663" s="26">
        <f>IF($AE663="","",IF(COUNTIF($AE$2:$AE663,$AE663)=1,MAX($AF$1:$AF662)+1,""))</f>
        <v/>
      </c>
      <c r="AG663" s="26">
        <f>IF(OR($AE663="",NOT(ISNUMBER($V663))),"",IF(COUNTIFS($AE$2:$AE663,$AE663,$V$2:$V663,$V663)=1,1,0))</f>
        <v/>
      </c>
      <c r="AH663" s="26">
        <f>IF(ISNUMBER($U663),$U663,0)</f>
        <v/>
      </c>
    </row>
    <row r="664">
      <c r="R664" s="27" t="n"/>
      <c r="S664" s="27" t="n"/>
      <c r="U664" s="21">
        <f>IF(ISNUMBER(IFERROR(IF(TRIM(INDEX($A664:$P664,MATCH(Settings!$B$9,$A$1:$P$1,0))&amp;"")="","",IF(ISNUMBER(INDEX($A664:$P664,MATCH(Settings!$B$9,$A$1:$P$1,0))),INT(INDEX($A664:$P664,MATCH(Settings!$B$9,$A$1:$P$1,0))),DATE(VALUE(LEFT(INDEX($A664:$P664,MATCH(Settings!$B$9,$A$1:$P$1,0)),4)),VALUE(MID(INDEX($A664:$P664,MATCH(Settings!$B$9,$A$1:$P$1,0)),6,2)),VALUE(MID(INDEX($A664:$P664,MATCH(Settings!$B$9,$A$1:$P$1,0)),9,2))))),"")),IFERROR(IF(TRIM(INDEX($A664:$P664,MATCH(Settings!$B$9,$A$1:$P$1,0))&amp;"")="","",IF(ISNUMBER(INDEX($A664:$P664,MATCH(Settings!$B$9,$A$1:$P$1,0))),INT(INDEX($A664:$P664,MATCH(Settings!$B$9,$A$1:$P$1,0))),DATE(VALUE(LEFT(INDEX($A664:$P664,MATCH(Settings!$B$9,$A$1:$P$1,0)),4)),VALUE(MID(INDEX($A664:$P664,MATCH(Settings!$B$9,$A$1:$P$1,0)),6,2)),VALUE(MID(INDEX($A664:$P664,MATCH(Settings!$B$9,$A$1:$P$1,0)),9,2))))),""),IFERROR(INT(IFERROR(IF(ISNUMBER(INDEX($A664:$P664,MATCH(Settings!$B$8,$A$1:$P$1,0))),INDEX($A664:$P664,MATCH(Settings!$B$8,$A$1:$P$1,0)),DATE(VALUE(LEFT(IFERROR(TRIM(INDEX($A664:$P664,MATCH(Settings!$B$8,$A$1:$P$1,0))&amp;""),""),4)),VALUE(MID(IFERROR(TRIM(INDEX($A664:$P664,MATCH(Settings!$B$8,$A$1:$P$1,0))&amp;""),""),6,2)),VALUE(MID(IFERROR(TRIM(INDEX($A664:$P664,MATCH(Settings!$B$8,$A$1:$P$1,0))&amp;""),""),9,2)))+TIME(VALUE(MID(IFERROR(TRIM(INDEX($A664:$P664,MATCH(Settings!$B$8,$A$1:$P$1,0))&amp;""),""),12,2)),VALUE(MID(IFERROR(TRIM(INDEX($A664:$P664,MATCH(Settings!$B$8,$A$1:$P$1,0))&amp;""),""),15,2)),VALUE(MID(IFERROR(TRIM(INDEX($A664:$P664,MATCH(Settings!$B$8,$A$1:$P$1,0))&amp;""),""),18,2)))),"")),""))</f>
        <v/>
      </c>
      <c r="V664" s="22">
        <f>IF(ISNUMBER($U664),DATE(YEAR($U664),MONTH($U664),1),"")</f>
        <v/>
      </c>
      <c r="W664" s="23">
        <f>IF(IFERROR(TRIM(INDEX($A664:$P664,MATCH(Settings!$B$10,$A$1:$P$1,0))&amp;""),"")&lt;&gt;"",IFERROR(TRIM(INDEX($A664:$P664,MATCH(Settings!$B$10,$A$1:$P$1,0))&amp;""),""),IFERROR(TRIM(INDEX($A664:$P664,MATCH(Settings!$B$11,$A$1:$P$1,0))&amp;""),""))</f>
        <v/>
      </c>
      <c r="X664" s="23">
        <f>IFERROR(TRIM(INDEX($A664:$P664,MATCH(Settings!$B$11,$A$1:$P$1,0))&amp;""),"")</f>
        <v/>
      </c>
      <c r="Y664" s="23">
        <f>IFERROR(TRIM(INDEX($A664:$P664,MATCH(Settings!$B$12,$A$1:$P$1,0))&amp;""),"")</f>
        <v/>
      </c>
      <c r="Z664" s="23">
        <f>IFERROR(TRIM(INDEX($A664:$P664,MATCH(Settings!$B$15,$A$1:$P$1,0))&amp;""),"")</f>
        <v/>
      </c>
      <c r="AA664" s="24">
        <f>IFERROR(IF(TRIM(INDEX($A664:$P664,MATCH(Settings!$B$13,$A$1:$P$1,0))&amp;"")="","",VALUE(TRIM(INDEX($A664:$P664,MATCH(Settings!$B$13,$A$1:$P$1,0))&amp;""))),"")</f>
        <v/>
      </c>
      <c r="AB664" s="24">
        <f>IF(NOT(ISNUMBER($AA664)),"",IF(TRIM($R664&amp;"")="Yes",$AA664,0))</f>
        <v/>
      </c>
      <c r="AC664" s="25">
        <f>IF(OR(NOT(ISNUMBER($AB664)),NOT(ISNUMBER(Settings!$D$2))),"",$AB664*Settings!$D$2)</f>
        <v/>
      </c>
      <c r="AD664" s="23">
        <f>IF(AND($AE664="",IFERROR(TRIM(INDEX($A664:$P664,MATCH(Settings!$B$13,$A$1:$P$1,0))&amp;""),"")=""),"",IF((IF($AE664="","; no name or email","")&amp;IF(IFERROR(TRIM(INDEX($A664:$P664,MATCH(Settings!$B$13,$A$1:$P$1,0))&amp;""),"")="","; no hours",IF(NOT(ISNUMBER($AA664)),"; hours not a number",IF($AA664&lt;=0,"; hours zero or less",IF(AND(ISNUMBER(Settings!$D$3),$AA664&gt;Settings!$D$3),"; over "&amp;Settings!$D$3&amp;" hours",""))))&amp;IF(NOT(ISNUMBER($U664)),"; no date",IF($U664&gt;TODAY(),"; date in the future",""))&amp;IF(AND($AE664&lt;&gt;"",ISNUMBER($U664)),IF(COUNTIFS($AE$2:$AE$1001,$AE664,$U$2:$U$1001,$U664,$Y$2:$Y$1001,$Y664)&gt;1,"; possible duplicate",""),""))="","OK",MID(IF($AE664="","; no name or email","")&amp;IF(IFERROR(TRIM(INDEX($A664:$P664,MATCH(Settings!$B$13,$A$1:$P$1,0))&amp;""),"")="","; no hours",IF(NOT(ISNUMBER($AA664)),"; hours not a number",IF($AA664&lt;=0,"; hours zero or less",IF(AND(ISNUMBER(Settings!$D$3),$AA664&gt;Settings!$D$3),"; over "&amp;Settings!$D$3&amp;" hours",""))))&amp;IF(NOT(ISNUMBER($U664)),"; no date",IF($U664&gt;TODAY(),"; date in the future",""))&amp;IF(AND($AE664&lt;&gt;"",ISNUMBER($U664)),IF(COUNTIFS($AE$2:$AE$1001,$AE664,$U$2:$U$1001,$U664,$Y$2:$Y$1001,$Y664)&gt;1,"; possible duplicate",""),""),3,300)))</f>
        <v/>
      </c>
      <c r="AE664" s="26">
        <f>IF(IFERROR(TRIM(INDEX($A664:$P664,MATCH(Settings!$B$11,$A$1:$P$1,0))&amp;""),"")&lt;&gt;"",LOWER(IFERROR(TRIM(INDEX($A664:$P664,MATCH(Settings!$B$11,$A$1:$P$1,0))&amp;""),"")),LOWER(IFERROR(TRIM(INDEX($A664:$P664,MATCH(Settings!$B$10,$A$1:$P$1,0))&amp;""),"")))</f>
        <v/>
      </c>
      <c r="AF664" s="26">
        <f>IF($AE664="","",IF(COUNTIF($AE$2:$AE664,$AE664)=1,MAX($AF$1:$AF663)+1,""))</f>
        <v/>
      </c>
      <c r="AG664" s="26">
        <f>IF(OR($AE664="",NOT(ISNUMBER($V664))),"",IF(COUNTIFS($AE$2:$AE664,$AE664,$V$2:$V664,$V664)=1,1,0))</f>
        <v/>
      </c>
      <c r="AH664" s="26">
        <f>IF(ISNUMBER($U664),$U664,0)</f>
        <v/>
      </c>
    </row>
    <row r="665">
      <c r="R665" s="27" t="n"/>
      <c r="S665" s="27" t="n"/>
      <c r="U665" s="21">
        <f>IF(ISNUMBER(IFERROR(IF(TRIM(INDEX($A665:$P665,MATCH(Settings!$B$9,$A$1:$P$1,0))&amp;"")="","",IF(ISNUMBER(INDEX($A665:$P665,MATCH(Settings!$B$9,$A$1:$P$1,0))),INT(INDEX($A665:$P665,MATCH(Settings!$B$9,$A$1:$P$1,0))),DATE(VALUE(LEFT(INDEX($A665:$P665,MATCH(Settings!$B$9,$A$1:$P$1,0)),4)),VALUE(MID(INDEX($A665:$P665,MATCH(Settings!$B$9,$A$1:$P$1,0)),6,2)),VALUE(MID(INDEX($A665:$P665,MATCH(Settings!$B$9,$A$1:$P$1,0)),9,2))))),"")),IFERROR(IF(TRIM(INDEX($A665:$P665,MATCH(Settings!$B$9,$A$1:$P$1,0))&amp;"")="","",IF(ISNUMBER(INDEX($A665:$P665,MATCH(Settings!$B$9,$A$1:$P$1,0))),INT(INDEX($A665:$P665,MATCH(Settings!$B$9,$A$1:$P$1,0))),DATE(VALUE(LEFT(INDEX($A665:$P665,MATCH(Settings!$B$9,$A$1:$P$1,0)),4)),VALUE(MID(INDEX($A665:$P665,MATCH(Settings!$B$9,$A$1:$P$1,0)),6,2)),VALUE(MID(INDEX($A665:$P665,MATCH(Settings!$B$9,$A$1:$P$1,0)),9,2))))),""),IFERROR(INT(IFERROR(IF(ISNUMBER(INDEX($A665:$P665,MATCH(Settings!$B$8,$A$1:$P$1,0))),INDEX($A665:$P665,MATCH(Settings!$B$8,$A$1:$P$1,0)),DATE(VALUE(LEFT(IFERROR(TRIM(INDEX($A665:$P665,MATCH(Settings!$B$8,$A$1:$P$1,0))&amp;""),""),4)),VALUE(MID(IFERROR(TRIM(INDEX($A665:$P665,MATCH(Settings!$B$8,$A$1:$P$1,0))&amp;""),""),6,2)),VALUE(MID(IFERROR(TRIM(INDEX($A665:$P665,MATCH(Settings!$B$8,$A$1:$P$1,0))&amp;""),""),9,2)))+TIME(VALUE(MID(IFERROR(TRIM(INDEX($A665:$P665,MATCH(Settings!$B$8,$A$1:$P$1,0))&amp;""),""),12,2)),VALUE(MID(IFERROR(TRIM(INDEX($A665:$P665,MATCH(Settings!$B$8,$A$1:$P$1,0))&amp;""),""),15,2)),VALUE(MID(IFERROR(TRIM(INDEX($A665:$P665,MATCH(Settings!$B$8,$A$1:$P$1,0))&amp;""),""),18,2)))),"")),""))</f>
        <v/>
      </c>
      <c r="V665" s="22">
        <f>IF(ISNUMBER($U665),DATE(YEAR($U665),MONTH($U665),1),"")</f>
        <v/>
      </c>
      <c r="W665" s="23">
        <f>IF(IFERROR(TRIM(INDEX($A665:$P665,MATCH(Settings!$B$10,$A$1:$P$1,0))&amp;""),"")&lt;&gt;"",IFERROR(TRIM(INDEX($A665:$P665,MATCH(Settings!$B$10,$A$1:$P$1,0))&amp;""),""),IFERROR(TRIM(INDEX($A665:$P665,MATCH(Settings!$B$11,$A$1:$P$1,0))&amp;""),""))</f>
        <v/>
      </c>
      <c r="X665" s="23">
        <f>IFERROR(TRIM(INDEX($A665:$P665,MATCH(Settings!$B$11,$A$1:$P$1,0))&amp;""),"")</f>
        <v/>
      </c>
      <c r="Y665" s="23">
        <f>IFERROR(TRIM(INDEX($A665:$P665,MATCH(Settings!$B$12,$A$1:$P$1,0))&amp;""),"")</f>
        <v/>
      </c>
      <c r="Z665" s="23">
        <f>IFERROR(TRIM(INDEX($A665:$P665,MATCH(Settings!$B$15,$A$1:$P$1,0))&amp;""),"")</f>
        <v/>
      </c>
      <c r="AA665" s="24">
        <f>IFERROR(IF(TRIM(INDEX($A665:$P665,MATCH(Settings!$B$13,$A$1:$P$1,0))&amp;"")="","",VALUE(TRIM(INDEX($A665:$P665,MATCH(Settings!$B$13,$A$1:$P$1,0))&amp;""))),"")</f>
        <v/>
      </c>
      <c r="AB665" s="24">
        <f>IF(NOT(ISNUMBER($AA665)),"",IF(TRIM($R665&amp;"")="Yes",$AA665,0))</f>
        <v/>
      </c>
      <c r="AC665" s="25">
        <f>IF(OR(NOT(ISNUMBER($AB665)),NOT(ISNUMBER(Settings!$D$2))),"",$AB665*Settings!$D$2)</f>
        <v/>
      </c>
      <c r="AD665" s="23">
        <f>IF(AND($AE665="",IFERROR(TRIM(INDEX($A665:$P665,MATCH(Settings!$B$13,$A$1:$P$1,0))&amp;""),"")=""),"",IF((IF($AE665="","; no name or email","")&amp;IF(IFERROR(TRIM(INDEX($A665:$P665,MATCH(Settings!$B$13,$A$1:$P$1,0))&amp;""),"")="","; no hours",IF(NOT(ISNUMBER($AA665)),"; hours not a number",IF($AA665&lt;=0,"; hours zero or less",IF(AND(ISNUMBER(Settings!$D$3),$AA665&gt;Settings!$D$3),"; over "&amp;Settings!$D$3&amp;" hours",""))))&amp;IF(NOT(ISNUMBER($U665)),"; no date",IF($U665&gt;TODAY(),"; date in the future",""))&amp;IF(AND($AE665&lt;&gt;"",ISNUMBER($U665)),IF(COUNTIFS($AE$2:$AE$1001,$AE665,$U$2:$U$1001,$U665,$Y$2:$Y$1001,$Y665)&gt;1,"; possible duplicate",""),""))="","OK",MID(IF($AE665="","; no name or email","")&amp;IF(IFERROR(TRIM(INDEX($A665:$P665,MATCH(Settings!$B$13,$A$1:$P$1,0))&amp;""),"")="","; no hours",IF(NOT(ISNUMBER($AA665)),"; hours not a number",IF($AA665&lt;=0,"; hours zero or less",IF(AND(ISNUMBER(Settings!$D$3),$AA665&gt;Settings!$D$3),"; over "&amp;Settings!$D$3&amp;" hours",""))))&amp;IF(NOT(ISNUMBER($U665)),"; no date",IF($U665&gt;TODAY(),"; date in the future",""))&amp;IF(AND($AE665&lt;&gt;"",ISNUMBER($U665)),IF(COUNTIFS($AE$2:$AE$1001,$AE665,$U$2:$U$1001,$U665,$Y$2:$Y$1001,$Y665)&gt;1,"; possible duplicate",""),""),3,300)))</f>
        <v/>
      </c>
      <c r="AE665" s="26">
        <f>IF(IFERROR(TRIM(INDEX($A665:$P665,MATCH(Settings!$B$11,$A$1:$P$1,0))&amp;""),"")&lt;&gt;"",LOWER(IFERROR(TRIM(INDEX($A665:$P665,MATCH(Settings!$B$11,$A$1:$P$1,0))&amp;""),"")),LOWER(IFERROR(TRIM(INDEX($A665:$P665,MATCH(Settings!$B$10,$A$1:$P$1,0))&amp;""),"")))</f>
        <v/>
      </c>
      <c r="AF665" s="26">
        <f>IF($AE665="","",IF(COUNTIF($AE$2:$AE665,$AE665)=1,MAX($AF$1:$AF664)+1,""))</f>
        <v/>
      </c>
      <c r="AG665" s="26">
        <f>IF(OR($AE665="",NOT(ISNUMBER($V665))),"",IF(COUNTIFS($AE$2:$AE665,$AE665,$V$2:$V665,$V665)=1,1,0))</f>
        <v/>
      </c>
      <c r="AH665" s="26">
        <f>IF(ISNUMBER($U665),$U665,0)</f>
        <v/>
      </c>
    </row>
    <row r="666">
      <c r="R666" s="27" t="n"/>
      <c r="S666" s="27" t="n"/>
      <c r="U666" s="21">
        <f>IF(ISNUMBER(IFERROR(IF(TRIM(INDEX($A666:$P666,MATCH(Settings!$B$9,$A$1:$P$1,0))&amp;"")="","",IF(ISNUMBER(INDEX($A666:$P666,MATCH(Settings!$B$9,$A$1:$P$1,0))),INT(INDEX($A666:$P666,MATCH(Settings!$B$9,$A$1:$P$1,0))),DATE(VALUE(LEFT(INDEX($A666:$P666,MATCH(Settings!$B$9,$A$1:$P$1,0)),4)),VALUE(MID(INDEX($A666:$P666,MATCH(Settings!$B$9,$A$1:$P$1,0)),6,2)),VALUE(MID(INDEX($A666:$P666,MATCH(Settings!$B$9,$A$1:$P$1,0)),9,2))))),"")),IFERROR(IF(TRIM(INDEX($A666:$P666,MATCH(Settings!$B$9,$A$1:$P$1,0))&amp;"")="","",IF(ISNUMBER(INDEX($A666:$P666,MATCH(Settings!$B$9,$A$1:$P$1,0))),INT(INDEX($A666:$P666,MATCH(Settings!$B$9,$A$1:$P$1,0))),DATE(VALUE(LEFT(INDEX($A666:$P666,MATCH(Settings!$B$9,$A$1:$P$1,0)),4)),VALUE(MID(INDEX($A666:$P666,MATCH(Settings!$B$9,$A$1:$P$1,0)),6,2)),VALUE(MID(INDEX($A666:$P666,MATCH(Settings!$B$9,$A$1:$P$1,0)),9,2))))),""),IFERROR(INT(IFERROR(IF(ISNUMBER(INDEX($A666:$P666,MATCH(Settings!$B$8,$A$1:$P$1,0))),INDEX($A666:$P666,MATCH(Settings!$B$8,$A$1:$P$1,0)),DATE(VALUE(LEFT(IFERROR(TRIM(INDEX($A666:$P666,MATCH(Settings!$B$8,$A$1:$P$1,0))&amp;""),""),4)),VALUE(MID(IFERROR(TRIM(INDEX($A666:$P666,MATCH(Settings!$B$8,$A$1:$P$1,0))&amp;""),""),6,2)),VALUE(MID(IFERROR(TRIM(INDEX($A666:$P666,MATCH(Settings!$B$8,$A$1:$P$1,0))&amp;""),""),9,2)))+TIME(VALUE(MID(IFERROR(TRIM(INDEX($A666:$P666,MATCH(Settings!$B$8,$A$1:$P$1,0))&amp;""),""),12,2)),VALUE(MID(IFERROR(TRIM(INDEX($A666:$P666,MATCH(Settings!$B$8,$A$1:$P$1,0))&amp;""),""),15,2)),VALUE(MID(IFERROR(TRIM(INDEX($A666:$P666,MATCH(Settings!$B$8,$A$1:$P$1,0))&amp;""),""),18,2)))),"")),""))</f>
        <v/>
      </c>
      <c r="V666" s="22">
        <f>IF(ISNUMBER($U666),DATE(YEAR($U666),MONTH($U666),1),"")</f>
        <v/>
      </c>
      <c r="W666" s="23">
        <f>IF(IFERROR(TRIM(INDEX($A666:$P666,MATCH(Settings!$B$10,$A$1:$P$1,0))&amp;""),"")&lt;&gt;"",IFERROR(TRIM(INDEX($A666:$P666,MATCH(Settings!$B$10,$A$1:$P$1,0))&amp;""),""),IFERROR(TRIM(INDEX($A666:$P666,MATCH(Settings!$B$11,$A$1:$P$1,0))&amp;""),""))</f>
        <v/>
      </c>
      <c r="X666" s="23">
        <f>IFERROR(TRIM(INDEX($A666:$P666,MATCH(Settings!$B$11,$A$1:$P$1,0))&amp;""),"")</f>
        <v/>
      </c>
      <c r="Y666" s="23">
        <f>IFERROR(TRIM(INDEX($A666:$P666,MATCH(Settings!$B$12,$A$1:$P$1,0))&amp;""),"")</f>
        <v/>
      </c>
      <c r="Z666" s="23">
        <f>IFERROR(TRIM(INDEX($A666:$P666,MATCH(Settings!$B$15,$A$1:$P$1,0))&amp;""),"")</f>
        <v/>
      </c>
      <c r="AA666" s="24">
        <f>IFERROR(IF(TRIM(INDEX($A666:$P666,MATCH(Settings!$B$13,$A$1:$P$1,0))&amp;"")="","",VALUE(TRIM(INDEX($A666:$P666,MATCH(Settings!$B$13,$A$1:$P$1,0))&amp;""))),"")</f>
        <v/>
      </c>
      <c r="AB666" s="24">
        <f>IF(NOT(ISNUMBER($AA666)),"",IF(TRIM($R666&amp;"")="Yes",$AA666,0))</f>
        <v/>
      </c>
      <c r="AC666" s="25">
        <f>IF(OR(NOT(ISNUMBER($AB666)),NOT(ISNUMBER(Settings!$D$2))),"",$AB666*Settings!$D$2)</f>
        <v/>
      </c>
      <c r="AD666" s="23">
        <f>IF(AND($AE666="",IFERROR(TRIM(INDEX($A666:$P666,MATCH(Settings!$B$13,$A$1:$P$1,0))&amp;""),"")=""),"",IF((IF($AE666="","; no name or email","")&amp;IF(IFERROR(TRIM(INDEX($A666:$P666,MATCH(Settings!$B$13,$A$1:$P$1,0))&amp;""),"")="","; no hours",IF(NOT(ISNUMBER($AA666)),"; hours not a number",IF($AA666&lt;=0,"; hours zero or less",IF(AND(ISNUMBER(Settings!$D$3),$AA666&gt;Settings!$D$3),"; over "&amp;Settings!$D$3&amp;" hours",""))))&amp;IF(NOT(ISNUMBER($U666)),"; no date",IF($U666&gt;TODAY(),"; date in the future",""))&amp;IF(AND($AE666&lt;&gt;"",ISNUMBER($U666)),IF(COUNTIFS($AE$2:$AE$1001,$AE666,$U$2:$U$1001,$U666,$Y$2:$Y$1001,$Y666)&gt;1,"; possible duplicate",""),""))="","OK",MID(IF($AE666="","; no name or email","")&amp;IF(IFERROR(TRIM(INDEX($A666:$P666,MATCH(Settings!$B$13,$A$1:$P$1,0))&amp;""),"")="","; no hours",IF(NOT(ISNUMBER($AA666)),"; hours not a number",IF($AA666&lt;=0,"; hours zero or less",IF(AND(ISNUMBER(Settings!$D$3),$AA666&gt;Settings!$D$3),"; over "&amp;Settings!$D$3&amp;" hours",""))))&amp;IF(NOT(ISNUMBER($U666)),"; no date",IF($U666&gt;TODAY(),"; date in the future",""))&amp;IF(AND($AE666&lt;&gt;"",ISNUMBER($U666)),IF(COUNTIFS($AE$2:$AE$1001,$AE666,$U$2:$U$1001,$U666,$Y$2:$Y$1001,$Y666)&gt;1,"; possible duplicate",""),""),3,300)))</f>
        <v/>
      </c>
      <c r="AE666" s="26">
        <f>IF(IFERROR(TRIM(INDEX($A666:$P666,MATCH(Settings!$B$11,$A$1:$P$1,0))&amp;""),"")&lt;&gt;"",LOWER(IFERROR(TRIM(INDEX($A666:$P666,MATCH(Settings!$B$11,$A$1:$P$1,0))&amp;""),"")),LOWER(IFERROR(TRIM(INDEX($A666:$P666,MATCH(Settings!$B$10,$A$1:$P$1,0))&amp;""),"")))</f>
        <v/>
      </c>
      <c r="AF666" s="26">
        <f>IF($AE666="","",IF(COUNTIF($AE$2:$AE666,$AE666)=1,MAX($AF$1:$AF665)+1,""))</f>
        <v/>
      </c>
      <c r="AG666" s="26">
        <f>IF(OR($AE666="",NOT(ISNUMBER($V666))),"",IF(COUNTIFS($AE$2:$AE666,$AE666,$V$2:$V666,$V666)=1,1,0))</f>
        <v/>
      </c>
      <c r="AH666" s="26">
        <f>IF(ISNUMBER($U666),$U666,0)</f>
        <v/>
      </c>
    </row>
    <row r="667">
      <c r="R667" s="27" t="n"/>
      <c r="S667" s="27" t="n"/>
      <c r="U667" s="21">
        <f>IF(ISNUMBER(IFERROR(IF(TRIM(INDEX($A667:$P667,MATCH(Settings!$B$9,$A$1:$P$1,0))&amp;"")="","",IF(ISNUMBER(INDEX($A667:$P667,MATCH(Settings!$B$9,$A$1:$P$1,0))),INT(INDEX($A667:$P667,MATCH(Settings!$B$9,$A$1:$P$1,0))),DATE(VALUE(LEFT(INDEX($A667:$P667,MATCH(Settings!$B$9,$A$1:$P$1,0)),4)),VALUE(MID(INDEX($A667:$P667,MATCH(Settings!$B$9,$A$1:$P$1,0)),6,2)),VALUE(MID(INDEX($A667:$P667,MATCH(Settings!$B$9,$A$1:$P$1,0)),9,2))))),"")),IFERROR(IF(TRIM(INDEX($A667:$P667,MATCH(Settings!$B$9,$A$1:$P$1,0))&amp;"")="","",IF(ISNUMBER(INDEX($A667:$P667,MATCH(Settings!$B$9,$A$1:$P$1,0))),INT(INDEX($A667:$P667,MATCH(Settings!$B$9,$A$1:$P$1,0))),DATE(VALUE(LEFT(INDEX($A667:$P667,MATCH(Settings!$B$9,$A$1:$P$1,0)),4)),VALUE(MID(INDEX($A667:$P667,MATCH(Settings!$B$9,$A$1:$P$1,0)),6,2)),VALUE(MID(INDEX($A667:$P667,MATCH(Settings!$B$9,$A$1:$P$1,0)),9,2))))),""),IFERROR(INT(IFERROR(IF(ISNUMBER(INDEX($A667:$P667,MATCH(Settings!$B$8,$A$1:$P$1,0))),INDEX($A667:$P667,MATCH(Settings!$B$8,$A$1:$P$1,0)),DATE(VALUE(LEFT(IFERROR(TRIM(INDEX($A667:$P667,MATCH(Settings!$B$8,$A$1:$P$1,0))&amp;""),""),4)),VALUE(MID(IFERROR(TRIM(INDEX($A667:$P667,MATCH(Settings!$B$8,$A$1:$P$1,0))&amp;""),""),6,2)),VALUE(MID(IFERROR(TRIM(INDEX($A667:$P667,MATCH(Settings!$B$8,$A$1:$P$1,0))&amp;""),""),9,2)))+TIME(VALUE(MID(IFERROR(TRIM(INDEX($A667:$P667,MATCH(Settings!$B$8,$A$1:$P$1,0))&amp;""),""),12,2)),VALUE(MID(IFERROR(TRIM(INDEX($A667:$P667,MATCH(Settings!$B$8,$A$1:$P$1,0))&amp;""),""),15,2)),VALUE(MID(IFERROR(TRIM(INDEX($A667:$P667,MATCH(Settings!$B$8,$A$1:$P$1,0))&amp;""),""),18,2)))),"")),""))</f>
        <v/>
      </c>
      <c r="V667" s="22">
        <f>IF(ISNUMBER($U667),DATE(YEAR($U667),MONTH($U667),1),"")</f>
        <v/>
      </c>
      <c r="W667" s="23">
        <f>IF(IFERROR(TRIM(INDEX($A667:$P667,MATCH(Settings!$B$10,$A$1:$P$1,0))&amp;""),"")&lt;&gt;"",IFERROR(TRIM(INDEX($A667:$P667,MATCH(Settings!$B$10,$A$1:$P$1,0))&amp;""),""),IFERROR(TRIM(INDEX($A667:$P667,MATCH(Settings!$B$11,$A$1:$P$1,0))&amp;""),""))</f>
        <v/>
      </c>
      <c r="X667" s="23">
        <f>IFERROR(TRIM(INDEX($A667:$P667,MATCH(Settings!$B$11,$A$1:$P$1,0))&amp;""),"")</f>
        <v/>
      </c>
      <c r="Y667" s="23">
        <f>IFERROR(TRIM(INDEX($A667:$P667,MATCH(Settings!$B$12,$A$1:$P$1,0))&amp;""),"")</f>
        <v/>
      </c>
      <c r="Z667" s="23">
        <f>IFERROR(TRIM(INDEX($A667:$P667,MATCH(Settings!$B$15,$A$1:$P$1,0))&amp;""),"")</f>
        <v/>
      </c>
      <c r="AA667" s="24">
        <f>IFERROR(IF(TRIM(INDEX($A667:$P667,MATCH(Settings!$B$13,$A$1:$P$1,0))&amp;"")="","",VALUE(TRIM(INDEX($A667:$P667,MATCH(Settings!$B$13,$A$1:$P$1,0))&amp;""))),"")</f>
        <v/>
      </c>
      <c r="AB667" s="24">
        <f>IF(NOT(ISNUMBER($AA667)),"",IF(TRIM($R667&amp;"")="Yes",$AA667,0))</f>
        <v/>
      </c>
      <c r="AC667" s="25">
        <f>IF(OR(NOT(ISNUMBER($AB667)),NOT(ISNUMBER(Settings!$D$2))),"",$AB667*Settings!$D$2)</f>
        <v/>
      </c>
      <c r="AD667" s="23">
        <f>IF(AND($AE667="",IFERROR(TRIM(INDEX($A667:$P667,MATCH(Settings!$B$13,$A$1:$P$1,0))&amp;""),"")=""),"",IF((IF($AE667="","; no name or email","")&amp;IF(IFERROR(TRIM(INDEX($A667:$P667,MATCH(Settings!$B$13,$A$1:$P$1,0))&amp;""),"")="","; no hours",IF(NOT(ISNUMBER($AA667)),"; hours not a number",IF($AA667&lt;=0,"; hours zero or less",IF(AND(ISNUMBER(Settings!$D$3),$AA667&gt;Settings!$D$3),"; over "&amp;Settings!$D$3&amp;" hours",""))))&amp;IF(NOT(ISNUMBER($U667)),"; no date",IF($U667&gt;TODAY(),"; date in the future",""))&amp;IF(AND($AE667&lt;&gt;"",ISNUMBER($U667)),IF(COUNTIFS($AE$2:$AE$1001,$AE667,$U$2:$U$1001,$U667,$Y$2:$Y$1001,$Y667)&gt;1,"; possible duplicate",""),""))="","OK",MID(IF($AE667="","; no name or email","")&amp;IF(IFERROR(TRIM(INDEX($A667:$P667,MATCH(Settings!$B$13,$A$1:$P$1,0))&amp;""),"")="","; no hours",IF(NOT(ISNUMBER($AA667)),"; hours not a number",IF($AA667&lt;=0,"; hours zero or less",IF(AND(ISNUMBER(Settings!$D$3),$AA667&gt;Settings!$D$3),"; over "&amp;Settings!$D$3&amp;" hours",""))))&amp;IF(NOT(ISNUMBER($U667)),"; no date",IF($U667&gt;TODAY(),"; date in the future",""))&amp;IF(AND($AE667&lt;&gt;"",ISNUMBER($U667)),IF(COUNTIFS($AE$2:$AE$1001,$AE667,$U$2:$U$1001,$U667,$Y$2:$Y$1001,$Y667)&gt;1,"; possible duplicate",""),""),3,300)))</f>
        <v/>
      </c>
      <c r="AE667" s="26">
        <f>IF(IFERROR(TRIM(INDEX($A667:$P667,MATCH(Settings!$B$11,$A$1:$P$1,0))&amp;""),"")&lt;&gt;"",LOWER(IFERROR(TRIM(INDEX($A667:$P667,MATCH(Settings!$B$11,$A$1:$P$1,0))&amp;""),"")),LOWER(IFERROR(TRIM(INDEX($A667:$P667,MATCH(Settings!$B$10,$A$1:$P$1,0))&amp;""),"")))</f>
        <v/>
      </c>
      <c r="AF667" s="26">
        <f>IF($AE667="","",IF(COUNTIF($AE$2:$AE667,$AE667)=1,MAX($AF$1:$AF666)+1,""))</f>
        <v/>
      </c>
      <c r="AG667" s="26">
        <f>IF(OR($AE667="",NOT(ISNUMBER($V667))),"",IF(COUNTIFS($AE$2:$AE667,$AE667,$V$2:$V667,$V667)=1,1,0))</f>
        <v/>
      </c>
      <c r="AH667" s="26">
        <f>IF(ISNUMBER($U667),$U667,0)</f>
        <v/>
      </c>
    </row>
    <row r="668">
      <c r="R668" s="27" t="n"/>
      <c r="S668" s="27" t="n"/>
      <c r="U668" s="21">
        <f>IF(ISNUMBER(IFERROR(IF(TRIM(INDEX($A668:$P668,MATCH(Settings!$B$9,$A$1:$P$1,0))&amp;"")="","",IF(ISNUMBER(INDEX($A668:$P668,MATCH(Settings!$B$9,$A$1:$P$1,0))),INT(INDEX($A668:$P668,MATCH(Settings!$B$9,$A$1:$P$1,0))),DATE(VALUE(LEFT(INDEX($A668:$P668,MATCH(Settings!$B$9,$A$1:$P$1,0)),4)),VALUE(MID(INDEX($A668:$P668,MATCH(Settings!$B$9,$A$1:$P$1,0)),6,2)),VALUE(MID(INDEX($A668:$P668,MATCH(Settings!$B$9,$A$1:$P$1,0)),9,2))))),"")),IFERROR(IF(TRIM(INDEX($A668:$P668,MATCH(Settings!$B$9,$A$1:$P$1,0))&amp;"")="","",IF(ISNUMBER(INDEX($A668:$P668,MATCH(Settings!$B$9,$A$1:$P$1,0))),INT(INDEX($A668:$P668,MATCH(Settings!$B$9,$A$1:$P$1,0))),DATE(VALUE(LEFT(INDEX($A668:$P668,MATCH(Settings!$B$9,$A$1:$P$1,0)),4)),VALUE(MID(INDEX($A668:$P668,MATCH(Settings!$B$9,$A$1:$P$1,0)),6,2)),VALUE(MID(INDEX($A668:$P668,MATCH(Settings!$B$9,$A$1:$P$1,0)),9,2))))),""),IFERROR(INT(IFERROR(IF(ISNUMBER(INDEX($A668:$P668,MATCH(Settings!$B$8,$A$1:$P$1,0))),INDEX($A668:$P668,MATCH(Settings!$B$8,$A$1:$P$1,0)),DATE(VALUE(LEFT(IFERROR(TRIM(INDEX($A668:$P668,MATCH(Settings!$B$8,$A$1:$P$1,0))&amp;""),""),4)),VALUE(MID(IFERROR(TRIM(INDEX($A668:$P668,MATCH(Settings!$B$8,$A$1:$P$1,0))&amp;""),""),6,2)),VALUE(MID(IFERROR(TRIM(INDEX($A668:$P668,MATCH(Settings!$B$8,$A$1:$P$1,0))&amp;""),""),9,2)))+TIME(VALUE(MID(IFERROR(TRIM(INDEX($A668:$P668,MATCH(Settings!$B$8,$A$1:$P$1,0))&amp;""),""),12,2)),VALUE(MID(IFERROR(TRIM(INDEX($A668:$P668,MATCH(Settings!$B$8,$A$1:$P$1,0))&amp;""),""),15,2)),VALUE(MID(IFERROR(TRIM(INDEX($A668:$P668,MATCH(Settings!$B$8,$A$1:$P$1,0))&amp;""),""),18,2)))),"")),""))</f>
        <v/>
      </c>
      <c r="V668" s="22">
        <f>IF(ISNUMBER($U668),DATE(YEAR($U668),MONTH($U668),1),"")</f>
        <v/>
      </c>
      <c r="W668" s="23">
        <f>IF(IFERROR(TRIM(INDEX($A668:$P668,MATCH(Settings!$B$10,$A$1:$P$1,0))&amp;""),"")&lt;&gt;"",IFERROR(TRIM(INDEX($A668:$P668,MATCH(Settings!$B$10,$A$1:$P$1,0))&amp;""),""),IFERROR(TRIM(INDEX($A668:$P668,MATCH(Settings!$B$11,$A$1:$P$1,0))&amp;""),""))</f>
        <v/>
      </c>
      <c r="X668" s="23">
        <f>IFERROR(TRIM(INDEX($A668:$P668,MATCH(Settings!$B$11,$A$1:$P$1,0))&amp;""),"")</f>
        <v/>
      </c>
      <c r="Y668" s="23">
        <f>IFERROR(TRIM(INDEX($A668:$P668,MATCH(Settings!$B$12,$A$1:$P$1,0))&amp;""),"")</f>
        <v/>
      </c>
      <c r="Z668" s="23">
        <f>IFERROR(TRIM(INDEX($A668:$P668,MATCH(Settings!$B$15,$A$1:$P$1,0))&amp;""),"")</f>
        <v/>
      </c>
      <c r="AA668" s="24">
        <f>IFERROR(IF(TRIM(INDEX($A668:$P668,MATCH(Settings!$B$13,$A$1:$P$1,0))&amp;"")="","",VALUE(TRIM(INDEX($A668:$P668,MATCH(Settings!$B$13,$A$1:$P$1,0))&amp;""))),"")</f>
        <v/>
      </c>
      <c r="AB668" s="24">
        <f>IF(NOT(ISNUMBER($AA668)),"",IF(TRIM($R668&amp;"")="Yes",$AA668,0))</f>
        <v/>
      </c>
      <c r="AC668" s="25">
        <f>IF(OR(NOT(ISNUMBER($AB668)),NOT(ISNUMBER(Settings!$D$2))),"",$AB668*Settings!$D$2)</f>
        <v/>
      </c>
      <c r="AD668" s="23">
        <f>IF(AND($AE668="",IFERROR(TRIM(INDEX($A668:$P668,MATCH(Settings!$B$13,$A$1:$P$1,0))&amp;""),"")=""),"",IF((IF($AE668="","; no name or email","")&amp;IF(IFERROR(TRIM(INDEX($A668:$P668,MATCH(Settings!$B$13,$A$1:$P$1,0))&amp;""),"")="","; no hours",IF(NOT(ISNUMBER($AA668)),"; hours not a number",IF($AA668&lt;=0,"; hours zero or less",IF(AND(ISNUMBER(Settings!$D$3),$AA668&gt;Settings!$D$3),"; over "&amp;Settings!$D$3&amp;" hours",""))))&amp;IF(NOT(ISNUMBER($U668)),"; no date",IF($U668&gt;TODAY(),"; date in the future",""))&amp;IF(AND($AE668&lt;&gt;"",ISNUMBER($U668)),IF(COUNTIFS($AE$2:$AE$1001,$AE668,$U$2:$U$1001,$U668,$Y$2:$Y$1001,$Y668)&gt;1,"; possible duplicate",""),""))="","OK",MID(IF($AE668="","; no name or email","")&amp;IF(IFERROR(TRIM(INDEX($A668:$P668,MATCH(Settings!$B$13,$A$1:$P$1,0))&amp;""),"")="","; no hours",IF(NOT(ISNUMBER($AA668)),"; hours not a number",IF($AA668&lt;=0,"; hours zero or less",IF(AND(ISNUMBER(Settings!$D$3),$AA668&gt;Settings!$D$3),"; over "&amp;Settings!$D$3&amp;" hours",""))))&amp;IF(NOT(ISNUMBER($U668)),"; no date",IF($U668&gt;TODAY(),"; date in the future",""))&amp;IF(AND($AE668&lt;&gt;"",ISNUMBER($U668)),IF(COUNTIFS($AE$2:$AE$1001,$AE668,$U$2:$U$1001,$U668,$Y$2:$Y$1001,$Y668)&gt;1,"; possible duplicate",""),""),3,300)))</f>
        <v/>
      </c>
      <c r="AE668" s="26">
        <f>IF(IFERROR(TRIM(INDEX($A668:$P668,MATCH(Settings!$B$11,$A$1:$P$1,0))&amp;""),"")&lt;&gt;"",LOWER(IFERROR(TRIM(INDEX($A668:$P668,MATCH(Settings!$B$11,$A$1:$P$1,0))&amp;""),"")),LOWER(IFERROR(TRIM(INDEX($A668:$P668,MATCH(Settings!$B$10,$A$1:$P$1,0))&amp;""),"")))</f>
        <v/>
      </c>
      <c r="AF668" s="26">
        <f>IF($AE668="","",IF(COUNTIF($AE$2:$AE668,$AE668)=1,MAX($AF$1:$AF667)+1,""))</f>
        <v/>
      </c>
      <c r="AG668" s="26">
        <f>IF(OR($AE668="",NOT(ISNUMBER($V668))),"",IF(COUNTIFS($AE$2:$AE668,$AE668,$V$2:$V668,$V668)=1,1,0))</f>
        <v/>
      </c>
      <c r="AH668" s="26">
        <f>IF(ISNUMBER($U668),$U668,0)</f>
        <v/>
      </c>
    </row>
    <row r="669">
      <c r="R669" s="27" t="n"/>
      <c r="S669" s="27" t="n"/>
      <c r="U669" s="21">
        <f>IF(ISNUMBER(IFERROR(IF(TRIM(INDEX($A669:$P669,MATCH(Settings!$B$9,$A$1:$P$1,0))&amp;"")="","",IF(ISNUMBER(INDEX($A669:$P669,MATCH(Settings!$B$9,$A$1:$P$1,0))),INT(INDEX($A669:$P669,MATCH(Settings!$B$9,$A$1:$P$1,0))),DATE(VALUE(LEFT(INDEX($A669:$P669,MATCH(Settings!$B$9,$A$1:$P$1,0)),4)),VALUE(MID(INDEX($A669:$P669,MATCH(Settings!$B$9,$A$1:$P$1,0)),6,2)),VALUE(MID(INDEX($A669:$P669,MATCH(Settings!$B$9,$A$1:$P$1,0)),9,2))))),"")),IFERROR(IF(TRIM(INDEX($A669:$P669,MATCH(Settings!$B$9,$A$1:$P$1,0))&amp;"")="","",IF(ISNUMBER(INDEX($A669:$P669,MATCH(Settings!$B$9,$A$1:$P$1,0))),INT(INDEX($A669:$P669,MATCH(Settings!$B$9,$A$1:$P$1,0))),DATE(VALUE(LEFT(INDEX($A669:$P669,MATCH(Settings!$B$9,$A$1:$P$1,0)),4)),VALUE(MID(INDEX($A669:$P669,MATCH(Settings!$B$9,$A$1:$P$1,0)),6,2)),VALUE(MID(INDEX($A669:$P669,MATCH(Settings!$B$9,$A$1:$P$1,0)),9,2))))),""),IFERROR(INT(IFERROR(IF(ISNUMBER(INDEX($A669:$P669,MATCH(Settings!$B$8,$A$1:$P$1,0))),INDEX($A669:$P669,MATCH(Settings!$B$8,$A$1:$P$1,0)),DATE(VALUE(LEFT(IFERROR(TRIM(INDEX($A669:$P669,MATCH(Settings!$B$8,$A$1:$P$1,0))&amp;""),""),4)),VALUE(MID(IFERROR(TRIM(INDEX($A669:$P669,MATCH(Settings!$B$8,$A$1:$P$1,0))&amp;""),""),6,2)),VALUE(MID(IFERROR(TRIM(INDEX($A669:$P669,MATCH(Settings!$B$8,$A$1:$P$1,0))&amp;""),""),9,2)))+TIME(VALUE(MID(IFERROR(TRIM(INDEX($A669:$P669,MATCH(Settings!$B$8,$A$1:$P$1,0))&amp;""),""),12,2)),VALUE(MID(IFERROR(TRIM(INDEX($A669:$P669,MATCH(Settings!$B$8,$A$1:$P$1,0))&amp;""),""),15,2)),VALUE(MID(IFERROR(TRIM(INDEX($A669:$P669,MATCH(Settings!$B$8,$A$1:$P$1,0))&amp;""),""),18,2)))),"")),""))</f>
        <v/>
      </c>
      <c r="V669" s="22">
        <f>IF(ISNUMBER($U669),DATE(YEAR($U669),MONTH($U669),1),"")</f>
        <v/>
      </c>
      <c r="W669" s="23">
        <f>IF(IFERROR(TRIM(INDEX($A669:$P669,MATCH(Settings!$B$10,$A$1:$P$1,0))&amp;""),"")&lt;&gt;"",IFERROR(TRIM(INDEX($A669:$P669,MATCH(Settings!$B$10,$A$1:$P$1,0))&amp;""),""),IFERROR(TRIM(INDEX($A669:$P669,MATCH(Settings!$B$11,$A$1:$P$1,0))&amp;""),""))</f>
        <v/>
      </c>
      <c r="X669" s="23">
        <f>IFERROR(TRIM(INDEX($A669:$P669,MATCH(Settings!$B$11,$A$1:$P$1,0))&amp;""),"")</f>
        <v/>
      </c>
      <c r="Y669" s="23">
        <f>IFERROR(TRIM(INDEX($A669:$P669,MATCH(Settings!$B$12,$A$1:$P$1,0))&amp;""),"")</f>
        <v/>
      </c>
      <c r="Z669" s="23">
        <f>IFERROR(TRIM(INDEX($A669:$P669,MATCH(Settings!$B$15,$A$1:$P$1,0))&amp;""),"")</f>
        <v/>
      </c>
      <c r="AA669" s="24">
        <f>IFERROR(IF(TRIM(INDEX($A669:$P669,MATCH(Settings!$B$13,$A$1:$P$1,0))&amp;"")="","",VALUE(TRIM(INDEX($A669:$P669,MATCH(Settings!$B$13,$A$1:$P$1,0))&amp;""))),"")</f>
        <v/>
      </c>
      <c r="AB669" s="24">
        <f>IF(NOT(ISNUMBER($AA669)),"",IF(TRIM($R669&amp;"")="Yes",$AA669,0))</f>
        <v/>
      </c>
      <c r="AC669" s="25">
        <f>IF(OR(NOT(ISNUMBER($AB669)),NOT(ISNUMBER(Settings!$D$2))),"",$AB669*Settings!$D$2)</f>
        <v/>
      </c>
      <c r="AD669" s="23">
        <f>IF(AND($AE669="",IFERROR(TRIM(INDEX($A669:$P669,MATCH(Settings!$B$13,$A$1:$P$1,0))&amp;""),"")=""),"",IF((IF($AE669="","; no name or email","")&amp;IF(IFERROR(TRIM(INDEX($A669:$P669,MATCH(Settings!$B$13,$A$1:$P$1,0))&amp;""),"")="","; no hours",IF(NOT(ISNUMBER($AA669)),"; hours not a number",IF($AA669&lt;=0,"; hours zero or less",IF(AND(ISNUMBER(Settings!$D$3),$AA669&gt;Settings!$D$3),"; over "&amp;Settings!$D$3&amp;" hours",""))))&amp;IF(NOT(ISNUMBER($U669)),"; no date",IF($U669&gt;TODAY(),"; date in the future",""))&amp;IF(AND($AE669&lt;&gt;"",ISNUMBER($U669)),IF(COUNTIFS($AE$2:$AE$1001,$AE669,$U$2:$U$1001,$U669,$Y$2:$Y$1001,$Y669)&gt;1,"; possible duplicate",""),""))="","OK",MID(IF($AE669="","; no name or email","")&amp;IF(IFERROR(TRIM(INDEX($A669:$P669,MATCH(Settings!$B$13,$A$1:$P$1,0))&amp;""),"")="","; no hours",IF(NOT(ISNUMBER($AA669)),"; hours not a number",IF($AA669&lt;=0,"; hours zero or less",IF(AND(ISNUMBER(Settings!$D$3),$AA669&gt;Settings!$D$3),"; over "&amp;Settings!$D$3&amp;" hours",""))))&amp;IF(NOT(ISNUMBER($U669)),"; no date",IF($U669&gt;TODAY(),"; date in the future",""))&amp;IF(AND($AE669&lt;&gt;"",ISNUMBER($U669)),IF(COUNTIFS($AE$2:$AE$1001,$AE669,$U$2:$U$1001,$U669,$Y$2:$Y$1001,$Y669)&gt;1,"; possible duplicate",""),""),3,300)))</f>
        <v/>
      </c>
      <c r="AE669" s="26">
        <f>IF(IFERROR(TRIM(INDEX($A669:$P669,MATCH(Settings!$B$11,$A$1:$P$1,0))&amp;""),"")&lt;&gt;"",LOWER(IFERROR(TRIM(INDEX($A669:$P669,MATCH(Settings!$B$11,$A$1:$P$1,0))&amp;""),"")),LOWER(IFERROR(TRIM(INDEX($A669:$P669,MATCH(Settings!$B$10,$A$1:$P$1,0))&amp;""),"")))</f>
        <v/>
      </c>
      <c r="AF669" s="26">
        <f>IF($AE669="","",IF(COUNTIF($AE$2:$AE669,$AE669)=1,MAX($AF$1:$AF668)+1,""))</f>
        <v/>
      </c>
      <c r="AG669" s="26">
        <f>IF(OR($AE669="",NOT(ISNUMBER($V669))),"",IF(COUNTIFS($AE$2:$AE669,$AE669,$V$2:$V669,$V669)=1,1,0))</f>
        <v/>
      </c>
      <c r="AH669" s="26">
        <f>IF(ISNUMBER($U669),$U669,0)</f>
        <v/>
      </c>
    </row>
    <row r="670">
      <c r="R670" s="27" t="n"/>
      <c r="S670" s="27" t="n"/>
      <c r="U670" s="21">
        <f>IF(ISNUMBER(IFERROR(IF(TRIM(INDEX($A670:$P670,MATCH(Settings!$B$9,$A$1:$P$1,0))&amp;"")="","",IF(ISNUMBER(INDEX($A670:$P670,MATCH(Settings!$B$9,$A$1:$P$1,0))),INT(INDEX($A670:$P670,MATCH(Settings!$B$9,$A$1:$P$1,0))),DATE(VALUE(LEFT(INDEX($A670:$P670,MATCH(Settings!$B$9,$A$1:$P$1,0)),4)),VALUE(MID(INDEX($A670:$P670,MATCH(Settings!$B$9,$A$1:$P$1,0)),6,2)),VALUE(MID(INDEX($A670:$P670,MATCH(Settings!$B$9,$A$1:$P$1,0)),9,2))))),"")),IFERROR(IF(TRIM(INDEX($A670:$P670,MATCH(Settings!$B$9,$A$1:$P$1,0))&amp;"")="","",IF(ISNUMBER(INDEX($A670:$P670,MATCH(Settings!$B$9,$A$1:$P$1,0))),INT(INDEX($A670:$P670,MATCH(Settings!$B$9,$A$1:$P$1,0))),DATE(VALUE(LEFT(INDEX($A670:$P670,MATCH(Settings!$B$9,$A$1:$P$1,0)),4)),VALUE(MID(INDEX($A670:$P670,MATCH(Settings!$B$9,$A$1:$P$1,0)),6,2)),VALUE(MID(INDEX($A670:$P670,MATCH(Settings!$B$9,$A$1:$P$1,0)),9,2))))),""),IFERROR(INT(IFERROR(IF(ISNUMBER(INDEX($A670:$P670,MATCH(Settings!$B$8,$A$1:$P$1,0))),INDEX($A670:$P670,MATCH(Settings!$B$8,$A$1:$P$1,0)),DATE(VALUE(LEFT(IFERROR(TRIM(INDEX($A670:$P670,MATCH(Settings!$B$8,$A$1:$P$1,0))&amp;""),""),4)),VALUE(MID(IFERROR(TRIM(INDEX($A670:$P670,MATCH(Settings!$B$8,$A$1:$P$1,0))&amp;""),""),6,2)),VALUE(MID(IFERROR(TRIM(INDEX($A670:$P670,MATCH(Settings!$B$8,$A$1:$P$1,0))&amp;""),""),9,2)))+TIME(VALUE(MID(IFERROR(TRIM(INDEX($A670:$P670,MATCH(Settings!$B$8,$A$1:$P$1,0))&amp;""),""),12,2)),VALUE(MID(IFERROR(TRIM(INDEX($A670:$P670,MATCH(Settings!$B$8,$A$1:$P$1,0))&amp;""),""),15,2)),VALUE(MID(IFERROR(TRIM(INDEX($A670:$P670,MATCH(Settings!$B$8,$A$1:$P$1,0))&amp;""),""),18,2)))),"")),""))</f>
        <v/>
      </c>
      <c r="V670" s="22">
        <f>IF(ISNUMBER($U670),DATE(YEAR($U670),MONTH($U670),1),"")</f>
        <v/>
      </c>
      <c r="W670" s="23">
        <f>IF(IFERROR(TRIM(INDEX($A670:$P670,MATCH(Settings!$B$10,$A$1:$P$1,0))&amp;""),"")&lt;&gt;"",IFERROR(TRIM(INDEX($A670:$P670,MATCH(Settings!$B$10,$A$1:$P$1,0))&amp;""),""),IFERROR(TRIM(INDEX($A670:$P670,MATCH(Settings!$B$11,$A$1:$P$1,0))&amp;""),""))</f>
        <v/>
      </c>
      <c r="X670" s="23">
        <f>IFERROR(TRIM(INDEX($A670:$P670,MATCH(Settings!$B$11,$A$1:$P$1,0))&amp;""),"")</f>
        <v/>
      </c>
      <c r="Y670" s="23">
        <f>IFERROR(TRIM(INDEX($A670:$P670,MATCH(Settings!$B$12,$A$1:$P$1,0))&amp;""),"")</f>
        <v/>
      </c>
      <c r="Z670" s="23">
        <f>IFERROR(TRIM(INDEX($A670:$P670,MATCH(Settings!$B$15,$A$1:$P$1,0))&amp;""),"")</f>
        <v/>
      </c>
      <c r="AA670" s="24">
        <f>IFERROR(IF(TRIM(INDEX($A670:$P670,MATCH(Settings!$B$13,$A$1:$P$1,0))&amp;"")="","",VALUE(TRIM(INDEX($A670:$P670,MATCH(Settings!$B$13,$A$1:$P$1,0))&amp;""))),"")</f>
        <v/>
      </c>
      <c r="AB670" s="24">
        <f>IF(NOT(ISNUMBER($AA670)),"",IF(TRIM($R670&amp;"")="Yes",$AA670,0))</f>
        <v/>
      </c>
      <c r="AC670" s="25">
        <f>IF(OR(NOT(ISNUMBER($AB670)),NOT(ISNUMBER(Settings!$D$2))),"",$AB670*Settings!$D$2)</f>
        <v/>
      </c>
      <c r="AD670" s="23">
        <f>IF(AND($AE670="",IFERROR(TRIM(INDEX($A670:$P670,MATCH(Settings!$B$13,$A$1:$P$1,0))&amp;""),"")=""),"",IF((IF($AE670="","; no name or email","")&amp;IF(IFERROR(TRIM(INDEX($A670:$P670,MATCH(Settings!$B$13,$A$1:$P$1,0))&amp;""),"")="","; no hours",IF(NOT(ISNUMBER($AA670)),"; hours not a number",IF($AA670&lt;=0,"; hours zero or less",IF(AND(ISNUMBER(Settings!$D$3),$AA670&gt;Settings!$D$3),"; over "&amp;Settings!$D$3&amp;" hours",""))))&amp;IF(NOT(ISNUMBER($U670)),"; no date",IF($U670&gt;TODAY(),"; date in the future",""))&amp;IF(AND($AE670&lt;&gt;"",ISNUMBER($U670)),IF(COUNTIFS($AE$2:$AE$1001,$AE670,$U$2:$U$1001,$U670,$Y$2:$Y$1001,$Y670)&gt;1,"; possible duplicate",""),""))="","OK",MID(IF($AE670="","; no name or email","")&amp;IF(IFERROR(TRIM(INDEX($A670:$P670,MATCH(Settings!$B$13,$A$1:$P$1,0))&amp;""),"")="","; no hours",IF(NOT(ISNUMBER($AA670)),"; hours not a number",IF($AA670&lt;=0,"; hours zero or less",IF(AND(ISNUMBER(Settings!$D$3),$AA670&gt;Settings!$D$3),"; over "&amp;Settings!$D$3&amp;" hours",""))))&amp;IF(NOT(ISNUMBER($U670)),"; no date",IF($U670&gt;TODAY(),"; date in the future",""))&amp;IF(AND($AE670&lt;&gt;"",ISNUMBER($U670)),IF(COUNTIFS($AE$2:$AE$1001,$AE670,$U$2:$U$1001,$U670,$Y$2:$Y$1001,$Y670)&gt;1,"; possible duplicate",""),""),3,300)))</f>
        <v/>
      </c>
      <c r="AE670" s="26">
        <f>IF(IFERROR(TRIM(INDEX($A670:$P670,MATCH(Settings!$B$11,$A$1:$P$1,0))&amp;""),"")&lt;&gt;"",LOWER(IFERROR(TRIM(INDEX($A670:$P670,MATCH(Settings!$B$11,$A$1:$P$1,0))&amp;""),"")),LOWER(IFERROR(TRIM(INDEX($A670:$P670,MATCH(Settings!$B$10,$A$1:$P$1,0))&amp;""),"")))</f>
        <v/>
      </c>
      <c r="AF670" s="26">
        <f>IF($AE670="","",IF(COUNTIF($AE$2:$AE670,$AE670)=1,MAX($AF$1:$AF669)+1,""))</f>
        <v/>
      </c>
      <c r="AG670" s="26">
        <f>IF(OR($AE670="",NOT(ISNUMBER($V670))),"",IF(COUNTIFS($AE$2:$AE670,$AE670,$V$2:$V670,$V670)=1,1,0))</f>
        <v/>
      </c>
      <c r="AH670" s="26">
        <f>IF(ISNUMBER($U670),$U670,0)</f>
        <v/>
      </c>
    </row>
    <row r="671">
      <c r="R671" s="27" t="n"/>
      <c r="S671" s="27" t="n"/>
      <c r="U671" s="21">
        <f>IF(ISNUMBER(IFERROR(IF(TRIM(INDEX($A671:$P671,MATCH(Settings!$B$9,$A$1:$P$1,0))&amp;"")="","",IF(ISNUMBER(INDEX($A671:$P671,MATCH(Settings!$B$9,$A$1:$P$1,0))),INT(INDEX($A671:$P671,MATCH(Settings!$B$9,$A$1:$P$1,0))),DATE(VALUE(LEFT(INDEX($A671:$P671,MATCH(Settings!$B$9,$A$1:$P$1,0)),4)),VALUE(MID(INDEX($A671:$P671,MATCH(Settings!$B$9,$A$1:$P$1,0)),6,2)),VALUE(MID(INDEX($A671:$P671,MATCH(Settings!$B$9,$A$1:$P$1,0)),9,2))))),"")),IFERROR(IF(TRIM(INDEX($A671:$P671,MATCH(Settings!$B$9,$A$1:$P$1,0))&amp;"")="","",IF(ISNUMBER(INDEX($A671:$P671,MATCH(Settings!$B$9,$A$1:$P$1,0))),INT(INDEX($A671:$P671,MATCH(Settings!$B$9,$A$1:$P$1,0))),DATE(VALUE(LEFT(INDEX($A671:$P671,MATCH(Settings!$B$9,$A$1:$P$1,0)),4)),VALUE(MID(INDEX($A671:$P671,MATCH(Settings!$B$9,$A$1:$P$1,0)),6,2)),VALUE(MID(INDEX($A671:$P671,MATCH(Settings!$B$9,$A$1:$P$1,0)),9,2))))),""),IFERROR(INT(IFERROR(IF(ISNUMBER(INDEX($A671:$P671,MATCH(Settings!$B$8,$A$1:$P$1,0))),INDEX($A671:$P671,MATCH(Settings!$B$8,$A$1:$P$1,0)),DATE(VALUE(LEFT(IFERROR(TRIM(INDEX($A671:$P671,MATCH(Settings!$B$8,$A$1:$P$1,0))&amp;""),""),4)),VALUE(MID(IFERROR(TRIM(INDEX($A671:$P671,MATCH(Settings!$B$8,$A$1:$P$1,0))&amp;""),""),6,2)),VALUE(MID(IFERROR(TRIM(INDEX($A671:$P671,MATCH(Settings!$B$8,$A$1:$P$1,0))&amp;""),""),9,2)))+TIME(VALUE(MID(IFERROR(TRIM(INDEX($A671:$P671,MATCH(Settings!$B$8,$A$1:$P$1,0))&amp;""),""),12,2)),VALUE(MID(IFERROR(TRIM(INDEX($A671:$P671,MATCH(Settings!$B$8,$A$1:$P$1,0))&amp;""),""),15,2)),VALUE(MID(IFERROR(TRIM(INDEX($A671:$P671,MATCH(Settings!$B$8,$A$1:$P$1,0))&amp;""),""),18,2)))),"")),""))</f>
        <v/>
      </c>
      <c r="V671" s="22">
        <f>IF(ISNUMBER($U671),DATE(YEAR($U671),MONTH($U671),1),"")</f>
        <v/>
      </c>
      <c r="W671" s="23">
        <f>IF(IFERROR(TRIM(INDEX($A671:$P671,MATCH(Settings!$B$10,$A$1:$P$1,0))&amp;""),"")&lt;&gt;"",IFERROR(TRIM(INDEX($A671:$P671,MATCH(Settings!$B$10,$A$1:$P$1,0))&amp;""),""),IFERROR(TRIM(INDEX($A671:$P671,MATCH(Settings!$B$11,$A$1:$P$1,0))&amp;""),""))</f>
        <v/>
      </c>
      <c r="X671" s="23">
        <f>IFERROR(TRIM(INDEX($A671:$P671,MATCH(Settings!$B$11,$A$1:$P$1,0))&amp;""),"")</f>
        <v/>
      </c>
      <c r="Y671" s="23">
        <f>IFERROR(TRIM(INDEX($A671:$P671,MATCH(Settings!$B$12,$A$1:$P$1,0))&amp;""),"")</f>
        <v/>
      </c>
      <c r="Z671" s="23">
        <f>IFERROR(TRIM(INDEX($A671:$P671,MATCH(Settings!$B$15,$A$1:$P$1,0))&amp;""),"")</f>
        <v/>
      </c>
      <c r="AA671" s="24">
        <f>IFERROR(IF(TRIM(INDEX($A671:$P671,MATCH(Settings!$B$13,$A$1:$P$1,0))&amp;"")="","",VALUE(TRIM(INDEX($A671:$P671,MATCH(Settings!$B$13,$A$1:$P$1,0))&amp;""))),"")</f>
        <v/>
      </c>
      <c r="AB671" s="24">
        <f>IF(NOT(ISNUMBER($AA671)),"",IF(TRIM($R671&amp;"")="Yes",$AA671,0))</f>
        <v/>
      </c>
      <c r="AC671" s="25">
        <f>IF(OR(NOT(ISNUMBER($AB671)),NOT(ISNUMBER(Settings!$D$2))),"",$AB671*Settings!$D$2)</f>
        <v/>
      </c>
      <c r="AD671" s="23">
        <f>IF(AND($AE671="",IFERROR(TRIM(INDEX($A671:$P671,MATCH(Settings!$B$13,$A$1:$P$1,0))&amp;""),"")=""),"",IF((IF($AE671="","; no name or email","")&amp;IF(IFERROR(TRIM(INDEX($A671:$P671,MATCH(Settings!$B$13,$A$1:$P$1,0))&amp;""),"")="","; no hours",IF(NOT(ISNUMBER($AA671)),"; hours not a number",IF($AA671&lt;=0,"; hours zero or less",IF(AND(ISNUMBER(Settings!$D$3),$AA671&gt;Settings!$D$3),"; over "&amp;Settings!$D$3&amp;" hours",""))))&amp;IF(NOT(ISNUMBER($U671)),"; no date",IF($U671&gt;TODAY(),"; date in the future",""))&amp;IF(AND($AE671&lt;&gt;"",ISNUMBER($U671)),IF(COUNTIFS($AE$2:$AE$1001,$AE671,$U$2:$U$1001,$U671,$Y$2:$Y$1001,$Y671)&gt;1,"; possible duplicate",""),""))="","OK",MID(IF($AE671="","; no name or email","")&amp;IF(IFERROR(TRIM(INDEX($A671:$P671,MATCH(Settings!$B$13,$A$1:$P$1,0))&amp;""),"")="","; no hours",IF(NOT(ISNUMBER($AA671)),"; hours not a number",IF($AA671&lt;=0,"; hours zero or less",IF(AND(ISNUMBER(Settings!$D$3),$AA671&gt;Settings!$D$3),"; over "&amp;Settings!$D$3&amp;" hours",""))))&amp;IF(NOT(ISNUMBER($U671)),"; no date",IF($U671&gt;TODAY(),"; date in the future",""))&amp;IF(AND($AE671&lt;&gt;"",ISNUMBER($U671)),IF(COUNTIFS($AE$2:$AE$1001,$AE671,$U$2:$U$1001,$U671,$Y$2:$Y$1001,$Y671)&gt;1,"; possible duplicate",""),""),3,300)))</f>
        <v/>
      </c>
      <c r="AE671" s="26">
        <f>IF(IFERROR(TRIM(INDEX($A671:$P671,MATCH(Settings!$B$11,$A$1:$P$1,0))&amp;""),"")&lt;&gt;"",LOWER(IFERROR(TRIM(INDEX($A671:$P671,MATCH(Settings!$B$11,$A$1:$P$1,0))&amp;""),"")),LOWER(IFERROR(TRIM(INDEX($A671:$P671,MATCH(Settings!$B$10,$A$1:$P$1,0))&amp;""),"")))</f>
        <v/>
      </c>
      <c r="AF671" s="26">
        <f>IF($AE671="","",IF(COUNTIF($AE$2:$AE671,$AE671)=1,MAX($AF$1:$AF670)+1,""))</f>
        <v/>
      </c>
      <c r="AG671" s="26">
        <f>IF(OR($AE671="",NOT(ISNUMBER($V671))),"",IF(COUNTIFS($AE$2:$AE671,$AE671,$V$2:$V671,$V671)=1,1,0))</f>
        <v/>
      </c>
      <c r="AH671" s="26">
        <f>IF(ISNUMBER($U671),$U671,0)</f>
        <v/>
      </c>
    </row>
    <row r="672">
      <c r="R672" s="27" t="n"/>
      <c r="S672" s="27" t="n"/>
      <c r="U672" s="21">
        <f>IF(ISNUMBER(IFERROR(IF(TRIM(INDEX($A672:$P672,MATCH(Settings!$B$9,$A$1:$P$1,0))&amp;"")="","",IF(ISNUMBER(INDEX($A672:$P672,MATCH(Settings!$B$9,$A$1:$P$1,0))),INT(INDEX($A672:$P672,MATCH(Settings!$B$9,$A$1:$P$1,0))),DATE(VALUE(LEFT(INDEX($A672:$P672,MATCH(Settings!$B$9,$A$1:$P$1,0)),4)),VALUE(MID(INDEX($A672:$P672,MATCH(Settings!$B$9,$A$1:$P$1,0)),6,2)),VALUE(MID(INDEX($A672:$P672,MATCH(Settings!$B$9,$A$1:$P$1,0)),9,2))))),"")),IFERROR(IF(TRIM(INDEX($A672:$P672,MATCH(Settings!$B$9,$A$1:$P$1,0))&amp;"")="","",IF(ISNUMBER(INDEX($A672:$P672,MATCH(Settings!$B$9,$A$1:$P$1,0))),INT(INDEX($A672:$P672,MATCH(Settings!$B$9,$A$1:$P$1,0))),DATE(VALUE(LEFT(INDEX($A672:$P672,MATCH(Settings!$B$9,$A$1:$P$1,0)),4)),VALUE(MID(INDEX($A672:$P672,MATCH(Settings!$B$9,$A$1:$P$1,0)),6,2)),VALUE(MID(INDEX($A672:$P672,MATCH(Settings!$B$9,$A$1:$P$1,0)),9,2))))),""),IFERROR(INT(IFERROR(IF(ISNUMBER(INDEX($A672:$P672,MATCH(Settings!$B$8,$A$1:$P$1,0))),INDEX($A672:$P672,MATCH(Settings!$B$8,$A$1:$P$1,0)),DATE(VALUE(LEFT(IFERROR(TRIM(INDEX($A672:$P672,MATCH(Settings!$B$8,$A$1:$P$1,0))&amp;""),""),4)),VALUE(MID(IFERROR(TRIM(INDEX($A672:$P672,MATCH(Settings!$B$8,$A$1:$P$1,0))&amp;""),""),6,2)),VALUE(MID(IFERROR(TRIM(INDEX($A672:$P672,MATCH(Settings!$B$8,$A$1:$P$1,0))&amp;""),""),9,2)))+TIME(VALUE(MID(IFERROR(TRIM(INDEX($A672:$P672,MATCH(Settings!$B$8,$A$1:$P$1,0))&amp;""),""),12,2)),VALUE(MID(IFERROR(TRIM(INDEX($A672:$P672,MATCH(Settings!$B$8,$A$1:$P$1,0))&amp;""),""),15,2)),VALUE(MID(IFERROR(TRIM(INDEX($A672:$P672,MATCH(Settings!$B$8,$A$1:$P$1,0))&amp;""),""),18,2)))),"")),""))</f>
        <v/>
      </c>
      <c r="V672" s="22">
        <f>IF(ISNUMBER($U672),DATE(YEAR($U672),MONTH($U672),1),"")</f>
        <v/>
      </c>
      <c r="W672" s="23">
        <f>IF(IFERROR(TRIM(INDEX($A672:$P672,MATCH(Settings!$B$10,$A$1:$P$1,0))&amp;""),"")&lt;&gt;"",IFERROR(TRIM(INDEX($A672:$P672,MATCH(Settings!$B$10,$A$1:$P$1,0))&amp;""),""),IFERROR(TRIM(INDEX($A672:$P672,MATCH(Settings!$B$11,$A$1:$P$1,0))&amp;""),""))</f>
        <v/>
      </c>
      <c r="X672" s="23">
        <f>IFERROR(TRIM(INDEX($A672:$P672,MATCH(Settings!$B$11,$A$1:$P$1,0))&amp;""),"")</f>
        <v/>
      </c>
      <c r="Y672" s="23">
        <f>IFERROR(TRIM(INDEX($A672:$P672,MATCH(Settings!$B$12,$A$1:$P$1,0))&amp;""),"")</f>
        <v/>
      </c>
      <c r="Z672" s="23">
        <f>IFERROR(TRIM(INDEX($A672:$P672,MATCH(Settings!$B$15,$A$1:$P$1,0))&amp;""),"")</f>
        <v/>
      </c>
      <c r="AA672" s="24">
        <f>IFERROR(IF(TRIM(INDEX($A672:$P672,MATCH(Settings!$B$13,$A$1:$P$1,0))&amp;"")="","",VALUE(TRIM(INDEX($A672:$P672,MATCH(Settings!$B$13,$A$1:$P$1,0))&amp;""))),"")</f>
        <v/>
      </c>
      <c r="AB672" s="24">
        <f>IF(NOT(ISNUMBER($AA672)),"",IF(TRIM($R672&amp;"")="Yes",$AA672,0))</f>
        <v/>
      </c>
      <c r="AC672" s="25">
        <f>IF(OR(NOT(ISNUMBER($AB672)),NOT(ISNUMBER(Settings!$D$2))),"",$AB672*Settings!$D$2)</f>
        <v/>
      </c>
      <c r="AD672" s="23">
        <f>IF(AND($AE672="",IFERROR(TRIM(INDEX($A672:$P672,MATCH(Settings!$B$13,$A$1:$P$1,0))&amp;""),"")=""),"",IF((IF($AE672="","; no name or email","")&amp;IF(IFERROR(TRIM(INDEX($A672:$P672,MATCH(Settings!$B$13,$A$1:$P$1,0))&amp;""),"")="","; no hours",IF(NOT(ISNUMBER($AA672)),"; hours not a number",IF($AA672&lt;=0,"; hours zero or less",IF(AND(ISNUMBER(Settings!$D$3),$AA672&gt;Settings!$D$3),"; over "&amp;Settings!$D$3&amp;" hours",""))))&amp;IF(NOT(ISNUMBER($U672)),"; no date",IF($U672&gt;TODAY(),"; date in the future",""))&amp;IF(AND($AE672&lt;&gt;"",ISNUMBER($U672)),IF(COUNTIFS($AE$2:$AE$1001,$AE672,$U$2:$U$1001,$U672,$Y$2:$Y$1001,$Y672)&gt;1,"; possible duplicate",""),""))="","OK",MID(IF($AE672="","; no name or email","")&amp;IF(IFERROR(TRIM(INDEX($A672:$P672,MATCH(Settings!$B$13,$A$1:$P$1,0))&amp;""),"")="","; no hours",IF(NOT(ISNUMBER($AA672)),"; hours not a number",IF($AA672&lt;=0,"; hours zero or less",IF(AND(ISNUMBER(Settings!$D$3),$AA672&gt;Settings!$D$3),"; over "&amp;Settings!$D$3&amp;" hours",""))))&amp;IF(NOT(ISNUMBER($U672)),"; no date",IF($U672&gt;TODAY(),"; date in the future",""))&amp;IF(AND($AE672&lt;&gt;"",ISNUMBER($U672)),IF(COUNTIFS($AE$2:$AE$1001,$AE672,$U$2:$U$1001,$U672,$Y$2:$Y$1001,$Y672)&gt;1,"; possible duplicate",""),""),3,300)))</f>
        <v/>
      </c>
      <c r="AE672" s="26">
        <f>IF(IFERROR(TRIM(INDEX($A672:$P672,MATCH(Settings!$B$11,$A$1:$P$1,0))&amp;""),"")&lt;&gt;"",LOWER(IFERROR(TRIM(INDEX($A672:$P672,MATCH(Settings!$B$11,$A$1:$P$1,0))&amp;""),"")),LOWER(IFERROR(TRIM(INDEX($A672:$P672,MATCH(Settings!$B$10,$A$1:$P$1,0))&amp;""),"")))</f>
        <v/>
      </c>
      <c r="AF672" s="26">
        <f>IF($AE672="","",IF(COUNTIF($AE$2:$AE672,$AE672)=1,MAX($AF$1:$AF671)+1,""))</f>
        <v/>
      </c>
      <c r="AG672" s="26">
        <f>IF(OR($AE672="",NOT(ISNUMBER($V672))),"",IF(COUNTIFS($AE$2:$AE672,$AE672,$V$2:$V672,$V672)=1,1,0))</f>
        <v/>
      </c>
      <c r="AH672" s="26">
        <f>IF(ISNUMBER($U672),$U672,0)</f>
        <v/>
      </c>
    </row>
    <row r="673">
      <c r="R673" s="27" t="n"/>
      <c r="S673" s="27" t="n"/>
      <c r="U673" s="21">
        <f>IF(ISNUMBER(IFERROR(IF(TRIM(INDEX($A673:$P673,MATCH(Settings!$B$9,$A$1:$P$1,0))&amp;"")="","",IF(ISNUMBER(INDEX($A673:$P673,MATCH(Settings!$B$9,$A$1:$P$1,0))),INT(INDEX($A673:$P673,MATCH(Settings!$B$9,$A$1:$P$1,0))),DATE(VALUE(LEFT(INDEX($A673:$P673,MATCH(Settings!$B$9,$A$1:$P$1,0)),4)),VALUE(MID(INDEX($A673:$P673,MATCH(Settings!$B$9,$A$1:$P$1,0)),6,2)),VALUE(MID(INDEX($A673:$P673,MATCH(Settings!$B$9,$A$1:$P$1,0)),9,2))))),"")),IFERROR(IF(TRIM(INDEX($A673:$P673,MATCH(Settings!$B$9,$A$1:$P$1,0))&amp;"")="","",IF(ISNUMBER(INDEX($A673:$P673,MATCH(Settings!$B$9,$A$1:$P$1,0))),INT(INDEX($A673:$P673,MATCH(Settings!$B$9,$A$1:$P$1,0))),DATE(VALUE(LEFT(INDEX($A673:$P673,MATCH(Settings!$B$9,$A$1:$P$1,0)),4)),VALUE(MID(INDEX($A673:$P673,MATCH(Settings!$B$9,$A$1:$P$1,0)),6,2)),VALUE(MID(INDEX($A673:$P673,MATCH(Settings!$B$9,$A$1:$P$1,0)),9,2))))),""),IFERROR(INT(IFERROR(IF(ISNUMBER(INDEX($A673:$P673,MATCH(Settings!$B$8,$A$1:$P$1,0))),INDEX($A673:$P673,MATCH(Settings!$B$8,$A$1:$P$1,0)),DATE(VALUE(LEFT(IFERROR(TRIM(INDEX($A673:$P673,MATCH(Settings!$B$8,$A$1:$P$1,0))&amp;""),""),4)),VALUE(MID(IFERROR(TRIM(INDEX($A673:$P673,MATCH(Settings!$B$8,$A$1:$P$1,0))&amp;""),""),6,2)),VALUE(MID(IFERROR(TRIM(INDEX($A673:$P673,MATCH(Settings!$B$8,$A$1:$P$1,0))&amp;""),""),9,2)))+TIME(VALUE(MID(IFERROR(TRIM(INDEX($A673:$P673,MATCH(Settings!$B$8,$A$1:$P$1,0))&amp;""),""),12,2)),VALUE(MID(IFERROR(TRIM(INDEX($A673:$P673,MATCH(Settings!$B$8,$A$1:$P$1,0))&amp;""),""),15,2)),VALUE(MID(IFERROR(TRIM(INDEX($A673:$P673,MATCH(Settings!$B$8,$A$1:$P$1,0))&amp;""),""),18,2)))),"")),""))</f>
        <v/>
      </c>
      <c r="V673" s="22">
        <f>IF(ISNUMBER($U673),DATE(YEAR($U673),MONTH($U673),1),"")</f>
        <v/>
      </c>
      <c r="W673" s="23">
        <f>IF(IFERROR(TRIM(INDEX($A673:$P673,MATCH(Settings!$B$10,$A$1:$P$1,0))&amp;""),"")&lt;&gt;"",IFERROR(TRIM(INDEX($A673:$P673,MATCH(Settings!$B$10,$A$1:$P$1,0))&amp;""),""),IFERROR(TRIM(INDEX($A673:$P673,MATCH(Settings!$B$11,$A$1:$P$1,0))&amp;""),""))</f>
        <v/>
      </c>
      <c r="X673" s="23">
        <f>IFERROR(TRIM(INDEX($A673:$P673,MATCH(Settings!$B$11,$A$1:$P$1,0))&amp;""),"")</f>
        <v/>
      </c>
      <c r="Y673" s="23">
        <f>IFERROR(TRIM(INDEX($A673:$P673,MATCH(Settings!$B$12,$A$1:$P$1,0))&amp;""),"")</f>
        <v/>
      </c>
      <c r="Z673" s="23">
        <f>IFERROR(TRIM(INDEX($A673:$P673,MATCH(Settings!$B$15,$A$1:$P$1,0))&amp;""),"")</f>
        <v/>
      </c>
      <c r="AA673" s="24">
        <f>IFERROR(IF(TRIM(INDEX($A673:$P673,MATCH(Settings!$B$13,$A$1:$P$1,0))&amp;"")="","",VALUE(TRIM(INDEX($A673:$P673,MATCH(Settings!$B$13,$A$1:$P$1,0))&amp;""))),"")</f>
        <v/>
      </c>
      <c r="AB673" s="24">
        <f>IF(NOT(ISNUMBER($AA673)),"",IF(TRIM($R673&amp;"")="Yes",$AA673,0))</f>
        <v/>
      </c>
      <c r="AC673" s="25">
        <f>IF(OR(NOT(ISNUMBER($AB673)),NOT(ISNUMBER(Settings!$D$2))),"",$AB673*Settings!$D$2)</f>
        <v/>
      </c>
      <c r="AD673" s="23">
        <f>IF(AND($AE673="",IFERROR(TRIM(INDEX($A673:$P673,MATCH(Settings!$B$13,$A$1:$P$1,0))&amp;""),"")=""),"",IF((IF($AE673="","; no name or email","")&amp;IF(IFERROR(TRIM(INDEX($A673:$P673,MATCH(Settings!$B$13,$A$1:$P$1,0))&amp;""),"")="","; no hours",IF(NOT(ISNUMBER($AA673)),"; hours not a number",IF($AA673&lt;=0,"; hours zero or less",IF(AND(ISNUMBER(Settings!$D$3),$AA673&gt;Settings!$D$3),"; over "&amp;Settings!$D$3&amp;" hours",""))))&amp;IF(NOT(ISNUMBER($U673)),"; no date",IF($U673&gt;TODAY(),"; date in the future",""))&amp;IF(AND($AE673&lt;&gt;"",ISNUMBER($U673)),IF(COUNTIFS($AE$2:$AE$1001,$AE673,$U$2:$U$1001,$U673,$Y$2:$Y$1001,$Y673)&gt;1,"; possible duplicate",""),""))="","OK",MID(IF($AE673="","; no name or email","")&amp;IF(IFERROR(TRIM(INDEX($A673:$P673,MATCH(Settings!$B$13,$A$1:$P$1,0))&amp;""),"")="","; no hours",IF(NOT(ISNUMBER($AA673)),"; hours not a number",IF($AA673&lt;=0,"; hours zero or less",IF(AND(ISNUMBER(Settings!$D$3),$AA673&gt;Settings!$D$3),"; over "&amp;Settings!$D$3&amp;" hours",""))))&amp;IF(NOT(ISNUMBER($U673)),"; no date",IF($U673&gt;TODAY(),"; date in the future",""))&amp;IF(AND($AE673&lt;&gt;"",ISNUMBER($U673)),IF(COUNTIFS($AE$2:$AE$1001,$AE673,$U$2:$U$1001,$U673,$Y$2:$Y$1001,$Y673)&gt;1,"; possible duplicate",""),""),3,300)))</f>
        <v/>
      </c>
      <c r="AE673" s="26">
        <f>IF(IFERROR(TRIM(INDEX($A673:$P673,MATCH(Settings!$B$11,$A$1:$P$1,0))&amp;""),"")&lt;&gt;"",LOWER(IFERROR(TRIM(INDEX($A673:$P673,MATCH(Settings!$B$11,$A$1:$P$1,0))&amp;""),"")),LOWER(IFERROR(TRIM(INDEX($A673:$P673,MATCH(Settings!$B$10,$A$1:$P$1,0))&amp;""),"")))</f>
        <v/>
      </c>
      <c r="AF673" s="26">
        <f>IF($AE673="","",IF(COUNTIF($AE$2:$AE673,$AE673)=1,MAX($AF$1:$AF672)+1,""))</f>
        <v/>
      </c>
      <c r="AG673" s="26">
        <f>IF(OR($AE673="",NOT(ISNUMBER($V673))),"",IF(COUNTIFS($AE$2:$AE673,$AE673,$V$2:$V673,$V673)=1,1,0))</f>
        <v/>
      </c>
      <c r="AH673" s="26">
        <f>IF(ISNUMBER($U673),$U673,0)</f>
        <v/>
      </c>
    </row>
    <row r="674">
      <c r="R674" s="27" t="n"/>
      <c r="S674" s="27" t="n"/>
      <c r="U674" s="21">
        <f>IF(ISNUMBER(IFERROR(IF(TRIM(INDEX($A674:$P674,MATCH(Settings!$B$9,$A$1:$P$1,0))&amp;"")="","",IF(ISNUMBER(INDEX($A674:$P674,MATCH(Settings!$B$9,$A$1:$P$1,0))),INT(INDEX($A674:$P674,MATCH(Settings!$B$9,$A$1:$P$1,0))),DATE(VALUE(LEFT(INDEX($A674:$P674,MATCH(Settings!$B$9,$A$1:$P$1,0)),4)),VALUE(MID(INDEX($A674:$P674,MATCH(Settings!$B$9,$A$1:$P$1,0)),6,2)),VALUE(MID(INDEX($A674:$P674,MATCH(Settings!$B$9,$A$1:$P$1,0)),9,2))))),"")),IFERROR(IF(TRIM(INDEX($A674:$P674,MATCH(Settings!$B$9,$A$1:$P$1,0))&amp;"")="","",IF(ISNUMBER(INDEX($A674:$P674,MATCH(Settings!$B$9,$A$1:$P$1,0))),INT(INDEX($A674:$P674,MATCH(Settings!$B$9,$A$1:$P$1,0))),DATE(VALUE(LEFT(INDEX($A674:$P674,MATCH(Settings!$B$9,$A$1:$P$1,0)),4)),VALUE(MID(INDEX($A674:$P674,MATCH(Settings!$B$9,$A$1:$P$1,0)),6,2)),VALUE(MID(INDEX($A674:$P674,MATCH(Settings!$B$9,$A$1:$P$1,0)),9,2))))),""),IFERROR(INT(IFERROR(IF(ISNUMBER(INDEX($A674:$P674,MATCH(Settings!$B$8,$A$1:$P$1,0))),INDEX($A674:$P674,MATCH(Settings!$B$8,$A$1:$P$1,0)),DATE(VALUE(LEFT(IFERROR(TRIM(INDEX($A674:$P674,MATCH(Settings!$B$8,$A$1:$P$1,0))&amp;""),""),4)),VALUE(MID(IFERROR(TRIM(INDEX($A674:$P674,MATCH(Settings!$B$8,$A$1:$P$1,0))&amp;""),""),6,2)),VALUE(MID(IFERROR(TRIM(INDEX($A674:$P674,MATCH(Settings!$B$8,$A$1:$P$1,0))&amp;""),""),9,2)))+TIME(VALUE(MID(IFERROR(TRIM(INDEX($A674:$P674,MATCH(Settings!$B$8,$A$1:$P$1,0))&amp;""),""),12,2)),VALUE(MID(IFERROR(TRIM(INDEX($A674:$P674,MATCH(Settings!$B$8,$A$1:$P$1,0))&amp;""),""),15,2)),VALUE(MID(IFERROR(TRIM(INDEX($A674:$P674,MATCH(Settings!$B$8,$A$1:$P$1,0))&amp;""),""),18,2)))),"")),""))</f>
        <v/>
      </c>
      <c r="V674" s="22">
        <f>IF(ISNUMBER($U674),DATE(YEAR($U674),MONTH($U674),1),"")</f>
        <v/>
      </c>
      <c r="W674" s="23">
        <f>IF(IFERROR(TRIM(INDEX($A674:$P674,MATCH(Settings!$B$10,$A$1:$P$1,0))&amp;""),"")&lt;&gt;"",IFERROR(TRIM(INDEX($A674:$P674,MATCH(Settings!$B$10,$A$1:$P$1,0))&amp;""),""),IFERROR(TRIM(INDEX($A674:$P674,MATCH(Settings!$B$11,$A$1:$P$1,0))&amp;""),""))</f>
        <v/>
      </c>
      <c r="X674" s="23">
        <f>IFERROR(TRIM(INDEX($A674:$P674,MATCH(Settings!$B$11,$A$1:$P$1,0))&amp;""),"")</f>
        <v/>
      </c>
      <c r="Y674" s="23">
        <f>IFERROR(TRIM(INDEX($A674:$P674,MATCH(Settings!$B$12,$A$1:$P$1,0))&amp;""),"")</f>
        <v/>
      </c>
      <c r="Z674" s="23">
        <f>IFERROR(TRIM(INDEX($A674:$P674,MATCH(Settings!$B$15,$A$1:$P$1,0))&amp;""),"")</f>
        <v/>
      </c>
      <c r="AA674" s="24">
        <f>IFERROR(IF(TRIM(INDEX($A674:$P674,MATCH(Settings!$B$13,$A$1:$P$1,0))&amp;"")="","",VALUE(TRIM(INDEX($A674:$P674,MATCH(Settings!$B$13,$A$1:$P$1,0))&amp;""))),"")</f>
        <v/>
      </c>
      <c r="AB674" s="24">
        <f>IF(NOT(ISNUMBER($AA674)),"",IF(TRIM($R674&amp;"")="Yes",$AA674,0))</f>
        <v/>
      </c>
      <c r="AC674" s="25">
        <f>IF(OR(NOT(ISNUMBER($AB674)),NOT(ISNUMBER(Settings!$D$2))),"",$AB674*Settings!$D$2)</f>
        <v/>
      </c>
      <c r="AD674" s="23">
        <f>IF(AND($AE674="",IFERROR(TRIM(INDEX($A674:$P674,MATCH(Settings!$B$13,$A$1:$P$1,0))&amp;""),"")=""),"",IF((IF($AE674="","; no name or email","")&amp;IF(IFERROR(TRIM(INDEX($A674:$P674,MATCH(Settings!$B$13,$A$1:$P$1,0))&amp;""),"")="","; no hours",IF(NOT(ISNUMBER($AA674)),"; hours not a number",IF($AA674&lt;=0,"; hours zero or less",IF(AND(ISNUMBER(Settings!$D$3),$AA674&gt;Settings!$D$3),"; over "&amp;Settings!$D$3&amp;" hours",""))))&amp;IF(NOT(ISNUMBER($U674)),"; no date",IF($U674&gt;TODAY(),"; date in the future",""))&amp;IF(AND($AE674&lt;&gt;"",ISNUMBER($U674)),IF(COUNTIFS($AE$2:$AE$1001,$AE674,$U$2:$U$1001,$U674,$Y$2:$Y$1001,$Y674)&gt;1,"; possible duplicate",""),""))="","OK",MID(IF($AE674="","; no name or email","")&amp;IF(IFERROR(TRIM(INDEX($A674:$P674,MATCH(Settings!$B$13,$A$1:$P$1,0))&amp;""),"")="","; no hours",IF(NOT(ISNUMBER($AA674)),"; hours not a number",IF($AA674&lt;=0,"; hours zero or less",IF(AND(ISNUMBER(Settings!$D$3),$AA674&gt;Settings!$D$3),"; over "&amp;Settings!$D$3&amp;" hours",""))))&amp;IF(NOT(ISNUMBER($U674)),"; no date",IF($U674&gt;TODAY(),"; date in the future",""))&amp;IF(AND($AE674&lt;&gt;"",ISNUMBER($U674)),IF(COUNTIFS($AE$2:$AE$1001,$AE674,$U$2:$U$1001,$U674,$Y$2:$Y$1001,$Y674)&gt;1,"; possible duplicate",""),""),3,300)))</f>
        <v/>
      </c>
      <c r="AE674" s="26">
        <f>IF(IFERROR(TRIM(INDEX($A674:$P674,MATCH(Settings!$B$11,$A$1:$P$1,0))&amp;""),"")&lt;&gt;"",LOWER(IFERROR(TRIM(INDEX($A674:$P674,MATCH(Settings!$B$11,$A$1:$P$1,0))&amp;""),"")),LOWER(IFERROR(TRIM(INDEX($A674:$P674,MATCH(Settings!$B$10,$A$1:$P$1,0))&amp;""),"")))</f>
        <v/>
      </c>
      <c r="AF674" s="26">
        <f>IF($AE674="","",IF(COUNTIF($AE$2:$AE674,$AE674)=1,MAX($AF$1:$AF673)+1,""))</f>
        <v/>
      </c>
      <c r="AG674" s="26">
        <f>IF(OR($AE674="",NOT(ISNUMBER($V674))),"",IF(COUNTIFS($AE$2:$AE674,$AE674,$V$2:$V674,$V674)=1,1,0))</f>
        <v/>
      </c>
      <c r="AH674" s="26">
        <f>IF(ISNUMBER($U674),$U674,0)</f>
        <v/>
      </c>
    </row>
    <row r="675">
      <c r="R675" s="27" t="n"/>
      <c r="S675" s="27" t="n"/>
      <c r="U675" s="21">
        <f>IF(ISNUMBER(IFERROR(IF(TRIM(INDEX($A675:$P675,MATCH(Settings!$B$9,$A$1:$P$1,0))&amp;"")="","",IF(ISNUMBER(INDEX($A675:$P675,MATCH(Settings!$B$9,$A$1:$P$1,0))),INT(INDEX($A675:$P675,MATCH(Settings!$B$9,$A$1:$P$1,0))),DATE(VALUE(LEFT(INDEX($A675:$P675,MATCH(Settings!$B$9,$A$1:$P$1,0)),4)),VALUE(MID(INDEX($A675:$P675,MATCH(Settings!$B$9,$A$1:$P$1,0)),6,2)),VALUE(MID(INDEX($A675:$P675,MATCH(Settings!$B$9,$A$1:$P$1,0)),9,2))))),"")),IFERROR(IF(TRIM(INDEX($A675:$P675,MATCH(Settings!$B$9,$A$1:$P$1,0))&amp;"")="","",IF(ISNUMBER(INDEX($A675:$P675,MATCH(Settings!$B$9,$A$1:$P$1,0))),INT(INDEX($A675:$P675,MATCH(Settings!$B$9,$A$1:$P$1,0))),DATE(VALUE(LEFT(INDEX($A675:$P675,MATCH(Settings!$B$9,$A$1:$P$1,0)),4)),VALUE(MID(INDEX($A675:$P675,MATCH(Settings!$B$9,$A$1:$P$1,0)),6,2)),VALUE(MID(INDEX($A675:$P675,MATCH(Settings!$B$9,$A$1:$P$1,0)),9,2))))),""),IFERROR(INT(IFERROR(IF(ISNUMBER(INDEX($A675:$P675,MATCH(Settings!$B$8,$A$1:$P$1,0))),INDEX($A675:$P675,MATCH(Settings!$B$8,$A$1:$P$1,0)),DATE(VALUE(LEFT(IFERROR(TRIM(INDEX($A675:$P675,MATCH(Settings!$B$8,$A$1:$P$1,0))&amp;""),""),4)),VALUE(MID(IFERROR(TRIM(INDEX($A675:$P675,MATCH(Settings!$B$8,$A$1:$P$1,0))&amp;""),""),6,2)),VALUE(MID(IFERROR(TRIM(INDEX($A675:$P675,MATCH(Settings!$B$8,$A$1:$P$1,0))&amp;""),""),9,2)))+TIME(VALUE(MID(IFERROR(TRIM(INDEX($A675:$P675,MATCH(Settings!$B$8,$A$1:$P$1,0))&amp;""),""),12,2)),VALUE(MID(IFERROR(TRIM(INDEX($A675:$P675,MATCH(Settings!$B$8,$A$1:$P$1,0))&amp;""),""),15,2)),VALUE(MID(IFERROR(TRIM(INDEX($A675:$P675,MATCH(Settings!$B$8,$A$1:$P$1,0))&amp;""),""),18,2)))),"")),""))</f>
        <v/>
      </c>
      <c r="V675" s="22">
        <f>IF(ISNUMBER($U675),DATE(YEAR($U675),MONTH($U675),1),"")</f>
        <v/>
      </c>
      <c r="W675" s="23">
        <f>IF(IFERROR(TRIM(INDEX($A675:$P675,MATCH(Settings!$B$10,$A$1:$P$1,0))&amp;""),"")&lt;&gt;"",IFERROR(TRIM(INDEX($A675:$P675,MATCH(Settings!$B$10,$A$1:$P$1,0))&amp;""),""),IFERROR(TRIM(INDEX($A675:$P675,MATCH(Settings!$B$11,$A$1:$P$1,0))&amp;""),""))</f>
        <v/>
      </c>
      <c r="X675" s="23">
        <f>IFERROR(TRIM(INDEX($A675:$P675,MATCH(Settings!$B$11,$A$1:$P$1,0))&amp;""),"")</f>
        <v/>
      </c>
      <c r="Y675" s="23">
        <f>IFERROR(TRIM(INDEX($A675:$P675,MATCH(Settings!$B$12,$A$1:$P$1,0))&amp;""),"")</f>
        <v/>
      </c>
      <c r="Z675" s="23">
        <f>IFERROR(TRIM(INDEX($A675:$P675,MATCH(Settings!$B$15,$A$1:$P$1,0))&amp;""),"")</f>
        <v/>
      </c>
      <c r="AA675" s="24">
        <f>IFERROR(IF(TRIM(INDEX($A675:$P675,MATCH(Settings!$B$13,$A$1:$P$1,0))&amp;"")="","",VALUE(TRIM(INDEX($A675:$P675,MATCH(Settings!$B$13,$A$1:$P$1,0))&amp;""))),"")</f>
        <v/>
      </c>
      <c r="AB675" s="24">
        <f>IF(NOT(ISNUMBER($AA675)),"",IF(TRIM($R675&amp;"")="Yes",$AA675,0))</f>
        <v/>
      </c>
      <c r="AC675" s="25">
        <f>IF(OR(NOT(ISNUMBER($AB675)),NOT(ISNUMBER(Settings!$D$2))),"",$AB675*Settings!$D$2)</f>
        <v/>
      </c>
      <c r="AD675" s="23">
        <f>IF(AND($AE675="",IFERROR(TRIM(INDEX($A675:$P675,MATCH(Settings!$B$13,$A$1:$P$1,0))&amp;""),"")=""),"",IF((IF($AE675="","; no name or email","")&amp;IF(IFERROR(TRIM(INDEX($A675:$P675,MATCH(Settings!$B$13,$A$1:$P$1,0))&amp;""),"")="","; no hours",IF(NOT(ISNUMBER($AA675)),"; hours not a number",IF($AA675&lt;=0,"; hours zero or less",IF(AND(ISNUMBER(Settings!$D$3),$AA675&gt;Settings!$D$3),"; over "&amp;Settings!$D$3&amp;" hours",""))))&amp;IF(NOT(ISNUMBER($U675)),"; no date",IF($U675&gt;TODAY(),"; date in the future",""))&amp;IF(AND($AE675&lt;&gt;"",ISNUMBER($U675)),IF(COUNTIFS($AE$2:$AE$1001,$AE675,$U$2:$U$1001,$U675,$Y$2:$Y$1001,$Y675)&gt;1,"; possible duplicate",""),""))="","OK",MID(IF($AE675="","; no name or email","")&amp;IF(IFERROR(TRIM(INDEX($A675:$P675,MATCH(Settings!$B$13,$A$1:$P$1,0))&amp;""),"")="","; no hours",IF(NOT(ISNUMBER($AA675)),"; hours not a number",IF($AA675&lt;=0,"; hours zero or less",IF(AND(ISNUMBER(Settings!$D$3),$AA675&gt;Settings!$D$3),"; over "&amp;Settings!$D$3&amp;" hours",""))))&amp;IF(NOT(ISNUMBER($U675)),"; no date",IF($U675&gt;TODAY(),"; date in the future",""))&amp;IF(AND($AE675&lt;&gt;"",ISNUMBER($U675)),IF(COUNTIFS($AE$2:$AE$1001,$AE675,$U$2:$U$1001,$U675,$Y$2:$Y$1001,$Y675)&gt;1,"; possible duplicate",""),""),3,300)))</f>
        <v/>
      </c>
      <c r="AE675" s="26">
        <f>IF(IFERROR(TRIM(INDEX($A675:$P675,MATCH(Settings!$B$11,$A$1:$P$1,0))&amp;""),"")&lt;&gt;"",LOWER(IFERROR(TRIM(INDEX($A675:$P675,MATCH(Settings!$B$11,$A$1:$P$1,0))&amp;""),"")),LOWER(IFERROR(TRIM(INDEX($A675:$P675,MATCH(Settings!$B$10,$A$1:$P$1,0))&amp;""),"")))</f>
        <v/>
      </c>
      <c r="AF675" s="26">
        <f>IF($AE675="","",IF(COUNTIF($AE$2:$AE675,$AE675)=1,MAX($AF$1:$AF674)+1,""))</f>
        <v/>
      </c>
      <c r="AG675" s="26">
        <f>IF(OR($AE675="",NOT(ISNUMBER($V675))),"",IF(COUNTIFS($AE$2:$AE675,$AE675,$V$2:$V675,$V675)=1,1,0))</f>
        <v/>
      </c>
      <c r="AH675" s="26">
        <f>IF(ISNUMBER($U675),$U675,0)</f>
        <v/>
      </c>
    </row>
    <row r="676">
      <c r="R676" s="27" t="n"/>
      <c r="S676" s="27" t="n"/>
      <c r="U676" s="21">
        <f>IF(ISNUMBER(IFERROR(IF(TRIM(INDEX($A676:$P676,MATCH(Settings!$B$9,$A$1:$P$1,0))&amp;"")="","",IF(ISNUMBER(INDEX($A676:$P676,MATCH(Settings!$B$9,$A$1:$P$1,0))),INT(INDEX($A676:$P676,MATCH(Settings!$B$9,$A$1:$P$1,0))),DATE(VALUE(LEFT(INDEX($A676:$P676,MATCH(Settings!$B$9,$A$1:$P$1,0)),4)),VALUE(MID(INDEX($A676:$P676,MATCH(Settings!$B$9,$A$1:$P$1,0)),6,2)),VALUE(MID(INDEX($A676:$P676,MATCH(Settings!$B$9,$A$1:$P$1,0)),9,2))))),"")),IFERROR(IF(TRIM(INDEX($A676:$P676,MATCH(Settings!$B$9,$A$1:$P$1,0))&amp;"")="","",IF(ISNUMBER(INDEX($A676:$P676,MATCH(Settings!$B$9,$A$1:$P$1,0))),INT(INDEX($A676:$P676,MATCH(Settings!$B$9,$A$1:$P$1,0))),DATE(VALUE(LEFT(INDEX($A676:$P676,MATCH(Settings!$B$9,$A$1:$P$1,0)),4)),VALUE(MID(INDEX($A676:$P676,MATCH(Settings!$B$9,$A$1:$P$1,0)),6,2)),VALUE(MID(INDEX($A676:$P676,MATCH(Settings!$B$9,$A$1:$P$1,0)),9,2))))),""),IFERROR(INT(IFERROR(IF(ISNUMBER(INDEX($A676:$P676,MATCH(Settings!$B$8,$A$1:$P$1,0))),INDEX($A676:$P676,MATCH(Settings!$B$8,$A$1:$P$1,0)),DATE(VALUE(LEFT(IFERROR(TRIM(INDEX($A676:$P676,MATCH(Settings!$B$8,$A$1:$P$1,0))&amp;""),""),4)),VALUE(MID(IFERROR(TRIM(INDEX($A676:$P676,MATCH(Settings!$B$8,$A$1:$P$1,0))&amp;""),""),6,2)),VALUE(MID(IFERROR(TRIM(INDEX($A676:$P676,MATCH(Settings!$B$8,$A$1:$P$1,0))&amp;""),""),9,2)))+TIME(VALUE(MID(IFERROR(TRIM(INDEX($A676:$P676,MATCH(Settings!$B$8,$A$1:$P$1,0))&amp;""),""),12,2)),VALUE(MID(IFERROR(TRIM(INDEX($A676:$P676,MATCH(Settings!$B$8,$A$1:$P$1,0))&amp;""),""),15,2)),VALUE(MID(IFERROR(TRIM(INDEX($A676:$P676,MATCH(Settings!$B$8,$A$1:$P$1,0))&amp;""),""),18,2)))),"")),""))</f>
        <v/>
      </c>
      <c r="V676" s="22">
        <f>IF(ISNUMBER($U676),DATE(YEAR($U676),MONTH($U676),1),"")</f>
        <v/>
      </c>
      <c r="W676" s="23">
        <f>IF(IFERROR(TRIM(INDEX($A676:$P676,MATCH(Settings!$B$10,$A$1:$P$1,0))&amp;""),"")&lt;&gt;"",IFERROR(TRIM(INDEX($A676:$P676,MATCH(Settings!$B$10,$A$1:$P$1,0))&amp;""),""),IFERROR(TRIM(INDEX($A676:$P676,MATCH(Settings!$B$11,$A$1:$P$1,0))&amp;""),""))</f>
        <v/>
      </c>
      <c r="X676" s="23">
        <f>IFERROR(TRIM(INDEX($A676:$P676,MATCH(Settings!$B$11,$A$1:$P$1,0))&amp;""),"")</f>
        <v/>
      </c>
      <c r="Y676" s="23">
        <f>IFERROR(TRIM(INDEX($A676:$P676,MATCH(Settings!$B$12,$A$1:$P$1,0))&amp;""),"")</f>
        <v/>
      </c>
      <c r="Z676" s="23">
        <f>IFERROR(TRIM(INDEX($A676:$P676,MATCH(Settings!$B$15,$A$1:$P$1,0))&amp;""),"")</f>
        <v/>
      </c>
      <c r="AA676" s="24">
        <f>IFERROR(IF(TRIM(INDEX($A676:$P676,MATCH(Settings!$B$13,$A$1:$P$1,0))&amp;"")="","",VALUE(TRIM(INDEX($A676:$P676,MATCH(Settings!$B$13,$A$1:$P$1,0))&amp;""))),"")</f>
        <v/>
      </c>
      <c r="AB676" s="24">
        <f>IF(NOT(ISNUMBER($AA676)),"",IF(TRIM($R676&amp;"")="Yes",$AA676,0))</f>
        <v/>
      </c>
      <c r="AC676" s="25">
        <f>IF(OR(NOT(ISNUMBER($AB676)),NOT(ISNUMBER(Settings!$D$2))),"",$AB676*Settings!$D$2)</f>
        <v/>
      </c>
      <c r="AD676" s="23">
        <f>IF(AND($AE676="",IFERROR(TRIM(INDEX($A676:$P676,MATCH(Settings!$B$13,$A$1:$P$1,0))&amp;""),"")=""),"",IF((IF($AE676="","; no name or email","")&amp;IF(IFERROR(TRIM(INDEX($A676:$P676,MATCH(Settings!$B$13,$A$1:$P$1,0))&amp;""),"")="","; no hours",IF(NOT(ISNUMBER($AA676)),"; hours not a number",IF($AA676&lt;=0,"; hours zero or less",IF(AND(ISNUMBER(Settings!$D$3),$AA676&gt;Settings!$D$3),"; over "&amp;Settings!$D$3&amp;" hours",""))))&amp;IF(NOT(ISNUMBER($U676)),"; no date",IF($U676&gt;TODAY(),"; date in the future",""))&amp;IF(AND($AE676&lt;&gt;"",ISNUMBER($U676)),IF(COUNTIFS($AE$2:$AE$1001,$AE676,$U$2:$U$1001,$U676,$Y$2:$Y$1001,$Y676)&gt;1,"; possible duplicate",""),""))="","OK",MID(IF($AE676="","; no name or email","")&amp;IF(IFERROR(TRIM(INDEX($A676:$P676,MATCH(Settings!$B$13,$A$1:$P$1,0))&amp;""),"")="","; no hours",IF(NOT(ISNUMBER($AA676)),"; hours not a number",IF($AA676&lt;=0,"; hours zero or less",IF(AND(ISNUMBER(Settings!$D$3),$AA676&gt;Settings!$D$3),"; over "&amp;Settings!$D$3&amp;" hours",""))))&amp;IF(NOT(ISNUMBER($U676)),"; no date",IF($U676&gt;TODAY(),"; date in the future",""))&amp;IF(AND($AE676&lt;&gt;"",ISNUMBER($U676)),IF(COUNTIFS($AE$2:$AE$1001,$AE676,$U$2:$U$1001,$U676,$Y$2:$Y$1001,$Y676)&gt;1,"; possible duplicate",""),""),3,300)))</f>
        <v/>
      </c>
      <c r="AE676" s="26">
        <f>IF(IFERROR(TRIM(INDEX($A676:$P676,MATCH(Settings!$B$11,$A$1:$P$1,0))&amp;""),"")&lt;&gt;"",LOWER(IFERROR(TRIM(INDEX($A676:$P676,MATCH(Settings!$B$11,$A$1:$P$1,0))&amp;""),"")),LOWER(IFERROR(TRIM(INDEX($A676:$P676,MATCH(Settings!$B$10,$A$1:$P$1,0))&amp;""),"")))</f>
        <v/>
      </c>
      <c r="AF676" s="26">
        <f>IF($AE676="","",IF(COUNTIF($AE$2:$AE676,$AE676)=1,MAX($AF$1:$AF675)+1,""))</f>
        <v/>
      </c>
      <c r="AG676" s="26">
        <f>IF(OR($AE676="",NOT(ISNUMBER($V676))),"",IF(COUNTIFS($AE$2:$AE676,$AE676,$V$2:$V676,$V676)=1,1,0))</f>
        <v/>
      </c>
      <c r="AH676" s="26">
        <f>IF(ISNUMBER($U676),$U676,0)</f>
        <v/>
      </c>
    </row>
    <row r="677">
      <c r="R677" s="27" t="n"/>
      <c r="S677" s="27" t="n"/>
      <c r="U677" s="21">
        <f>IF(ISNUMBER(IFERROR(IF(TRIM(INDEX($A677:$P677,MATCH(Settings!$B$9,$A$1:$P$1,0))&amp;"")="","",IF(ISNUMBER(INDEX($A677:$P677,MATCH(Settings!$B$9,$A$1:$P$1,0))),INT(INDEX($A677:$P677,MATCH(Settings!$B$9,$A$1:$P$1,0))),DATE(VALUE(LEFT(INDEX($A677:$P677,MATCH(Settings!$B$9,$A$1:$P$1,0)),4)),VALUE(MID(INDEX($A677:$P677,MATCH(Settings!$B$9,$A$1:$P$1,0)),6,2)),VALUE(MID(INDEX($A677:$P677,MATCH(Settings!$B$9,$A$1:$P$1,0)),9,2))))),"")),IFERROR(IF(TRIM(INDEX($A677:$P677,MATCH(Settings!$B$9,$A$1:$P$1,0))&amp;"")="","",IF(ISNUMBER(INDEX($A677:$P677,MATCH(Settings!$B$9,$A$1:$P$1,0))),INT(INDEX($A677:$P677,MATCH(Settings!$B$9,$A$1:$P$1,0))),DATE(VALUE(LEFT(INDEX($A677:$P677,MATCH(Settings!$B$9,$A$1:$P$1,0)),4)),VALUE(MID(INDEX($A677:$P677,MATCH(Settings!$B$9,$A$1:$P$1,0)),6,2)),VALUE(MID(INDEX($A677:$P677,MATCH(Settings!$B$9,$A$1:$P$1,0)),9,2))))),""),IFERROR(INT(IFERROR(IF(ISNUMBER(INDEX($A677:$P677,MATCH(Settings!$B$8,$A$1:$P$1,0))),INDEX($A677:$P677,MATCH(Settings!$B$8,$A$1:$P$1,0)),DATE(VALUE(LEFT(IFERROR(TRIM(INDEX($A677:$P677,MATCH(Settings!$B$8,$A$1:$P$1,0))&amp;""),""),4)),VALUE(MID(IFERROR(TRIM(INDEX($A677:$P677,MATCH(Settings!$B$8,$A$1:$P$1,0))&amp;""),""),6,2)),VALUE(MID(IFERROR(TRIM(INDEX($A677:$P677,MATCH(Settings!$B$8,$A$1:$P$1,0))&amp;""),""),9,2)))+TIME(VALUE(MID(IFERROR(TRIM(INDEX($A677:$P677,MATCH(Settings!$B$8,$A$1:$P$1,0))&amp;""),""),12,2)),VALUE(MID(IFERROR(TRIM(INDEX($A677:$P677,MATCH(Settings!$B$8,$A$1:$P$1,0))&amp;""),""),15,2)),VALUE(MID(IFERROR(TRIM(INDEX($A677:$P677,MATCH(Settings!$B$8,$A$1:$P$1,0))&amp;""),""),18,2)))),"")),""))</f>
        <v/>
      </c>
      <c r="V677" s="22">
        <f>IF(ISNUMBER($U677),DATE(YEAR($U677),MONTH($U677),1),"")</f>
        <v/>
      </c>
      <c r="W677" s="23">
        <f>IF(IFERROR(TRIM(INDEX($A677:$P677,MATCH(Settings!$B$10,$A$1:$P$1,0))&amp;""),"")&lt;&gt;"",IFERROR(TRIM(INDEX($A677:$P677,MATCH(Settings!$B$10,$A$1:$P$1,0))&amp;""),""),IFERROR(TRIM(INDEX($A677:$P677,MATCH(Settings!$B$11,$A$1:$P$1,0))&amp;""),""))</f>
        <v/>
      </c>
      <c r="X677" s="23">
        <f>IFERROR(TRIM(INDEX($A677:$P677,MATCH(Settings!$B$11,$A$1:$P$1,0))&amp;""),"")</f>
        <v/>
      </c>
      <c r="Y677" s="23">
        <f>IFERROR(TRIM(INDEX($A677:$P677,MATCH(Settings!$B$12,$A$1:$P$1,0))&amp;""),"")</f>
        <v/>
      </c>
      <c r="Z677" s="23">
        <f>IFERROR(TRIM(INDEX($A677:$P677,MATCH(Settings!$B$15,$A$1:$P$1,0))&amp;""),"")</f>
        <v/>
      </c>
      <c r="AA677" s="24">
        <f>IFERROR(IF(TRIM(INDEX($A677:$P677,MATCH(Settings!$B$13,$A$1:$P$1,0))&amp;"")="","",VALUE(TRIM(INDEX($A677:$P677,MATCH(Settings!$B$13,$A$1:$P$1,0))&amp;""))),"")</f>
        <v/>
      </c>
      <c r="AB677" s="24">
        <f>IF(NOT(ISNUMBER($AA677)),"",IF(TRIM($R677&amp;"")="Yes",$AA677,0))</f>
        <v/>
      </c>
      <c r="AC677" s="25">
        <f>IF(OR(NOT(ISNUMBER($AB677)),NOT(ISNUMBER(Settings!$D$2))),"",$AB677*Settings!$D$2)</f>
        <v/>
      </c>
      <c r="AD677" s="23">
        <f>IF(AND($AE677="",IFERROR(TRIM(INDEX($A677:$P677,MATCH(Settings!$B$13,$A$1:$P$1,0))&amp;""),"")=""),"",IF((IF($AE677="","; no name or email","")&amp;IF(IFERROR(TRIM(INDEX($A677:$P677,MATCH(Settings!$B$13,$A$1:$P$1,0))&amp;""),"")="","; no hours",IF(NOT(ISNUMBER($AA677)),"; hours not a number",IF($AA677&lt;=0,"; hours zero or less",IF(AND(ISNUMBER(Settings!$D$3),$AA677&gt;Settings!$D$3),"; over "&amp;Settings!$D$3&amp;" hours",""))))&amp;IF(NOT(ISNUMBER($U677)),"; no date",IF($U677&gt;TODAY(),"; date in the future",""))&amp;IF(AND($AE677&lt;&gt;"",ISNUMBER($U677)),IF(COUNTIFS($AE$2:$AE$1001,$AE677,$U$2:$U$1001,$U677,$Y$2:$Y$1001,$Y677)&gt;1,"; possible duplicate",""),""))="","OK",MID(IF($AE677="","; no name or email","")&amp;IF(IFERROR(TRIM(INDEX($A677:$P677,MATCH(Settings!$B$13,$A$1:$P$1,0))&amp;""),"")="","; no hours",IF(NOT(ISNUMBER($AA677)),"; hours not a number",IF($AA677&lt;=0,"; hours zero or less",IF(AND(ISNUMBER(Settings!$D$3),$AA677&gt;Settings!$D$3),"; over "&amp;Settings!$D$3&amp;" hours",""))))&amp;IF(NOT(ISNUMBER($U677)),"; no date",IF($U677&gt;TODAY(),"; date in the future",""))&amp;IF(AND($AE677&lt;&gt;"",ISNUMBER($U677)),IF(COUNTIFS($AE$2:$AE$1001,$AE677,$U$2:$U$1001,$U677,$Y$2:$Y$1001,$Y677)&gt;1,"; possible duplicate",""),""),3,300)))</f>
        <v/>
      </c>
      <c r="AE677" s="26">
        <f>IF(IFERROR(TRIM(INDEX($A677:$P677,MATCH(Settings!$B$11,$A$1:$P$1,0))&amp;""),"")&lt;&gt;"",LOWER(IFERROR(TRIM(INDEX($A677:$P677,MATCH(Settings!$B$11,$A$1:$P$1,0))&amp;""),"")),LOWER(IFERROR(TRIM(INDEX($A677:$P677,MATCH(Settings!$B$10,$A$1:$P$1,0))&amp;""),"")))</f>
        <v/>
      </c>
      <c r="AF677" s="26">
        <f>IF($AE677="","",IF(COUNTIF($AE$2:$AE677,$AE677)=1,MAX($AF$1:$AF676)+1,""))</f>
        <v/>
      </c>
      <c r="AG677" s="26">
        <f>IF(OR($AE677="",NOT(ISNUMBER($V677))),"",IF(COUNTIFS($AE$2:$AE677,$AE677,$V$2:$V677,$V677)=1,1,0))</f>
        <v/>
      </c>
      <c r="AH677" s="26">
        <f>IF(ISNUMBER($U677),$U677,0)</f>
        <v/>
      </c>
    </row>
    <row r="678">
      <c r="R678" s="27" t="n"/>
      <c r="S678" s="27" t="n"/>
      <c r="U678" s="21">
        <f>IF(ISNUMBER(IFERROR(IF(TRIM(INDEX($A678:$P678,MATCH(Settings!$B$9,$A$1:$P$1,0))&amp;"")="","",IF(ISNUMBER(INDEX($A678:$P678,MATCH(Settings!$B$9,$A$1:$P$1,0))),INT(INDEX($A678:$P678,MATCH(Settings!$B$9,$A$1:$P$1,0))),DATE(VALUE(LEFT(INDEX($A678:$P678,MATCH(Settings!$B$9,$A$1:$P$1,0)),4)),VALUE(MID(INDEX($A678:$P678,MATCH(Settings!$B$9,$A$1:$P$1,0)),6,2)),VALUE(MID(INDEX($A678:$P678,MATCH(Settings!$B$9,$A$1:$P$1,0)),9,2))))),"")),IFERROR(IF(TRIM(INDEX($A678:$P678,MATCH(Settings!$B$9,$A$1:$P$1,0))&amp;"")="","",IF(ISNUMBER(INDEX($A678:$P678,MATCH(Settings!$B$9,$A$1:$P$1,0))),INT(INDEX($A678:$P678,MATCH(Settings!$B$9,$A$1:$P$1,0))),DATE(VALUE(LEFT(INDEX($A678:$P678,MATCH(Settings!$B$9,$A$1:$P$1,0)),4)),VALUE(MID(INDEX($A678:$P678,MATCH(Settings!$B$9,$A$1:$P$1,0)),6,2)),VALUE(MID(INDEX($A678:$P678,MATCH(Settings!$B$9,$A$1:$P$1,0)),9,2))))),""),IFERROR(INT(IFERROR(IF(ISNUMBER(INDEX($A678:$P678,MATCH(Settings!$B$8,$A$1:$P$1,0))),INDEX($A678:$P678,MATCH(Settings!$B$8,$A$1:$P$1,0)),DATE(VALUE(LEFT(IFERROR(TRIM(INDEX($A678:$P678,MATCH(Settings!$B$8,$A$1:$P$1,0))&amp;""),""),4)),VALUE(MID(IFERROR(TRIM(INDEX($A678:$P678,MATCH(Settings!$B$8,$A$1:$P$1,0))&amp;""),""),6,2)),VALUE(MID(IFERROR(TRIM(INDEX($A678:$P678,MATCH(Settings!$B$8,$A$1:$P$1,0))&amp;""),""),9,2)))+TIME(VALUE(MID(IFERROR(TRIM(INDEX($A678:$P678,MATCH(Settings!$B$8,$A$1:$P$1,0))&amp;""),""),12,2)),VALUE(MID(IFERROR(TRIM(INDEX($A678:$P678,MATCH(Settings!$B$8,$A$1:$P$1,0))&amp;""),""),15,2)),VALUE(MID(IFERROR(TRIM(INDEX($A678:$P678,MATCH(Settings!$B$8,$A$1:$P$1,0))&amp;""),""),18,2)))),"")),""))</f>
        <v/>
      </c>
      <c r="V678" s="22">
        <f>IF(ISNUMBER($U678),DATE(YEAR($U678),MONTH($U678),1),"")</f>
        <v/>
      </c>
      <c r="W678" s="23">
        <f>IF(IFERROR(TRIM(INDEX($A678:$P678,MATCH(Settings!$B$10,$A$1:$P$1,0))&amp;""),"")&lt;&gt;"",IFERROR(TRIM(INDEX($A678:$P678,MATCH(Settings!$B$10,$A$1:$P$1,0))&amp;""),""),IFERROR(TRIM(INDEX($A678:$P678,MATCH(Settings!$B$11,$A$1:$P$1,0))&amp;""),""))</f>
        <v/>
      </c>
      <c r="X678" s="23">
        <f>IFERROR(TRIM(INDEX($A678:$P678,MATCH(Settings!$B$11,$A$1:$P$1,0))&amp;""),"")</f>
        <v/>
      </c>
      <c r="Y678" s="23">
        <f>IFERROR(TRIM(INDEX($A678:$P678,MATCH(Settings!$B$12,$A$1:$P$1,0))&amp;""),"")</f>
        <v/>
      </c>
      <c r="Z678" s="23">
        <f>IFERROR(TRIM(INDEX($A678:$P678,MATCH(Settings!$B$15,$A$1:$P$1,0))&amp;""),"")</f>
        <v/>
      </c>
      <c r="AA678" s="24">
        <f>IFERROR(IF(TRIM(INDEX($A678:$P678,MATCH(Settings!$B$13,$A$1:$P$1,0))&amp;"")="","",VALUE(TRIM(INDEX($A678:$P678,MATCH(Settings!$B$13,$A$1:$P$1,0))&amp;""))),"")</f>
        <v/>
      </c>
      <c r="AB678" s="24">
        <f>IF(NOT(ISNUMBER($AA678)),"",IF(TRIM($R678&amp;"")="Yes",$AA678,0))</f>
        <v/>
      </c>
      <c r="AC678" s="25">
        <f>IF(OR(NOT(ISNUMBER($AB678)),NOT(ISNUMBER(Settings!$D$2))),"",$AB678*Settings!$D$2)</f>
        <v/>
      </c>
      <c r="AD678" s="23">
        <f>IF(AND($AE678="",IFERROR(TRIM(INDEX($A678:$P678,MATCH(Settings!$B$13,$A$1:$P$1,0))&amp;""),"")=""),"",IF((IF($AE678="","; no name or email","")&amp;IF(IFERROR(TRIM(INDEX($A678:$P678,MATCH(Settings!$B$13,$A$1:$P$1,0))&amp;""),"")="","; no hours",IF(NOT(ISNUMBER($AA678)),"; hours not a number",IF($AA678&lt;=0,"; hours zero or less",IF(AND(ISNUMBER(Settings!$D$3),$AA678&gt;Settings!$D$3),"; over "&amp;Settings!$D$3&amp;" hours",""))))&amp;IF(NOT(ISNUMBER($U678)),"; no date",IF($U678&gt;TODAY(),"; date in the future",""))&amp;IF(AND($AE678&lt;&gt;"",ISNUMBER($U678)),IF(COUNTIFS($AE$2:$AE$1001,$AE678,$U$2:$U$1001,$U678,$Y$2:$Y$1001,$Y678)&gt;1,"; possible duplicate",""),""))="","OK",MID(IF($AE678="","; no name or email","")&amp;IF(IFERROR(TRIM(INDEX($A678:$P678,MATCH(Settings!$B$13,$A$1:$P$1,0))&amp;""),"")="","; no hours",IF(NOT(ISNUMBER($AA678)),"; hours not a number",IF($AA678&lt;=0,"; hours zero or less",IF(AND(ISNUMBER(Settings!$D$3),$AA678&gt;Settings!$D$3),"; over "&amp;Settings!$D$3&amp;" hours",""))))&amp;IF(NOT(ISNUMBER($U678)),"; no date",IF($U678&gt;TODAY(),"; date in the future",""))&amp;IF(AND($AE678&lt;&gt;"",ISNUMBER($U678)),IF(COUNTIFS($AE$2:$AE$1001,$AE678,$U$2:$U$1001,$U678,$Y$2:$Y$1001,$Y678)&gt;1,"; possible duplicate",""),""),3,300)))</f>
        <v/>
      </c>
      <c r="AE678" s="26">
        <f>IF(IFERROR(TRIM(INDEX($A678:$P678,MATCH(Settings!$B$11,$A$1:$P$1,0))&amp;""),"")&lt;&gt;"",LOWER(IFERROR(TRIM(INDEX($A678:$P678,MATCH(Settings!$B$11,$A$1:$P$1,0))&amp;""),"")),LOWER(IFERROR(TRIM(INDEX($A678:$P678,MATCH(Settings!$B$10,$A$1:$P$1,0))&amp;""),"")))</f>
        <v/>
      </c>
      <c r="AF678" s="26">
        <f>IF($AE678="","",IF(COUNTIF($AE$2:$AE678,$AE678)=1,MAX($AF$1:$AF677)+1,""))</f>
        <v/>
      </c>
      <c r="AG678" s="26">
        <f>IF(OR($AE678="",NOT(ISNUMBER($V678))),"",IF(COUNTIFS($AE$2:$AE678,$AE678,$V$2:$V678,$V678)=1,1,0))</f>
        <v/>
      </c>
      <c r="AH678" s="26">
        <f>IF(ISNUMBER($U678),$U678,0)</f>
        <v/>
      </c>
    </row>
    <row r="679">
      <c r="R679" s="27" t="n"/>
      <c r="S679" s="27" t="n"/>
      <c r="U679" s="21">
        <f>IF(ISNUMBER(IFERROR(IF(TRIM(INDEX($A679:$P679,MATCH(Settings!$B$9,$A$1:$P$1,0))&amp;"")="","",IF(ISNUMBER(INDEX($A679:$P679,MATCH(Settings!$B$9,$A$1:$P$1,0))),INT(INDEX($A679:$P679,MATCH(Settings!$B$9,$A$1:$P$1,0))),DATE(VALUE(LEFT(INDEX($A679:$P679,MATCH(Settings!$B$9,$A$1:$P$1,0)),4)),VALUE(MID(INDEX($A679:$P679,MATCH(Settings!$B$9,$A$1:$P$1,0)),6,2)),VALUE(MID(INDEX($A679:$P679,MATCH(Settings!$B$9,$A$1:$P$1,0)),9,2))))),"")),IFERROR(IF(TRIM(INDEX($A679:$P679,MATCH(Settings!$B$9,$A$1:$P$1,0))&amp;"")="","",IF(ISNUMBER(INDEX($A679:$P679,MATCH(Settings!$B$9,$A$1:$P$1,0))),INT(INDEX($A679:$P679,MATCH(Settings!$B$9,$A$1:$P$1,0))),DATE(VALUE(LEFT(INDEX($A679:$P679,MATCH(Settings!$B$9,$A$1:$P$1,0)),4)),VALUE(MID(INDEX($A679:$P679,MATCH(Settings!$B$9,$A$1:$P$1,0)),6,2)),VALUE(MID(INDEX($A679:$P679,MATCH(Settings!$B$9,$A$1:$P$1,0)),9,2))))),""),IFERROR(INT(IFERROR(IF(ISNUMBER(INDEX($A679:$P679,MATCH(Settings!$B$8,$A$1:$P$1,0))),INDEX($A679:$P679,MATCH(Settings!$B$8,$A$1:$P$1,0)),DATE(VALUE(LEFT(IFERROR(TRIM(INDEX($A679:$P679,MATCH(Settings!$B$8,$A$1:$P$1,0))&amp;""),""),4)),VALUE(MID(IFERROR(TRIM(INDEX($A679:$P679,MATCH(Settings!$B$8,$A$1:$P$1,0))&amp;""),""),6,2)),VALUE(MID(IFERROR(TRIM(INDEX($A679:$P679,MATCH(Settings!$B$8,$A$1:$P$1,0))&amp;""),""),9,2)))+TIME(VALUE(MID(IFERROR(TRIM(INDEX($A679:$P679,MATCH(Settings!$B$8,$A$1:$P$1,0))&amp;""),""),12,2)),VALUE(MID(IFERROR(TRIM(INDEX($A679:$P679,MATCH(Settings!$B$8,$A$1:$P$1,0))&amp;""),""),15,2)),VALUE(MID(IFERROR(TRIM(INDEX($A679:$P679,MATCH(Settings!$B$8,$A$1:$P$1,0))&amp;""),""),18,2)))),"")),""))</f>
        <v/>
      </c>
      <c r="V679" s="22">
        <f>IF(ISNUMBER($U679),DATE(YEAR($U679),MONTH($U679),1),"")</f>
        <v/>
      </c>
      <c r="W679" s="23">
        <f>IF(IFERROR(TRIM(INDEX($A679:$P679,MATCH(Settings!$B$10,$A$1:$P$1,0))&amp;""),"")&lt;&gt;"",IFERROR(TRIM(INDEX($A679:$P679,MATCH(Settings!$B$10,$A$1:$P$1,0))&amp;""),""),IFERROR(TRIM(INDEX($A679:$P679,MATCH(Settings!$B$11,$A$1:$P$1,0))&amp;""),""))</f>
        <v/>
      </c>
      <c r="X679" s="23">
        <f>IFERROR(TRIM(INDEX($A679:$P679,MATCH(Settings!$B$11,$A$1:$P$1,0))&amp;""),"")</f>
        <v/>
      </c>
      <c r="Y679" s="23">
        <f>IFERROR(TRIM(INDEX($A679:$P679,MATCH(Settings!$B$12,$A$1:$P$1,0))&amp;""),"")</f>
        <v/>
      </c>
      <c r="Z679" s="23">
        <f>IFERROR(TRIM(INDEX($A679:$P679,MATCH(Settings!$B$15,$A$1:$P$1,0))&amp;""),"")</f>
        <v/>
      </c>
      <c r="AA679" s="24">
        <f>IFERROR(IF(TRIM(INDEX($A679:$P679,MATCH(Settings!$B$13,$A$1:$P$1,0))&amp;"")="","",VALUE(TRIM(INDEX($A679:$P679,MATCH(Settings!$B$13,$A$1:$P$1,0))&amp;""))),"")</f>
        <v/>
      </c>
      <c r="AB679" s="24">
        <f>IF(NOT(ISNUMBER($AA679)),"",IF(TRIM($R679&amp;"")="Yes",$AA679,0))</f>
        <v/>
      </c>
      <c r="AC679" s="25">
        <f>IF(OR(NOT(ISNUMBER($AB679)),NOT(ISNUMBER(Settings!$D$2))),"",$AB679*Settings!$D$2)</f>
        <v/>
      </c>
      <c r="AD679" s="23">
        <f>IF(AND($AE679="",IFERROR(TRIM(INDEX($A679:$P679,MATCH(Settings!$B$13,$A$1:$P$1,0))&amp;""),"")=""),"",IF((IF($AE679="","; no name or email","")&amp;IF(IFERROR(TRIM(INDEX($A679:$P679,MATCH(Settings!$B$13,$A$1:$P$1,0))&amp;""),"")="","; no hours",IF(NOT(ISNUMBER($AA679)),"; hours not a number",IF($AA679&lt;=0,"; hours zero or less",IF(AND(ISNUMBER(Settings!$D$3),$AA679&gt;Settings!$D$3),"; over "&amp;Settings!$D$3&amp;" hours",""))))&amp;IF(NOT(ISNUMBER($U679)),"; no date",IF($U679&gt;TODAY(),"; date in the future",""))&amp;IF(AND($AE679&lt;&gt;"",ISNUMBER($U679)),IF(COUNTIFS($AE$2:$AE$1001,$AE679,$U$2:$U$1001,$U679,$Y$2:$Y$1001,$Y679)&gt;1,"; possible duplicate",""),""))="","OK",MID(IF($AE679="","; no name or email","")&amp;IF(IFERROR(TRIM(INDEX($A679:$P679,MATCH(Settings!$B$13,$A$1:$P$1,0))&amp;""),"")="","; no hours",IF(NOT(ISNUMBER($AA679)),"; hours not a number",IF($AA679&lt;=0,"; hours zero or less",IF(AND(ISNUMBER(Settings!$D$3),$AA679&gt;Settings!$D$3),"; over "&amp;Settings!$D$3&amp;" hours",""))))&amp;IF(NOT(ISNUMBER($U679)),"; no date",IF($U679&gt;TODAY(),"; date in the future",""))&amp;IF(AND($AE679&lt;&gt;"",ISNUMBER($U679)),IF(COUNTIFS($AE$2:$AE$1001,$AE679,$U$2:$U$1001,$U679,$Y$2:$Y$1001,$Y679)&gt;1,"; possible duplicate",""),""),3,300)))</f>
        <v/>
      </c>
      <c r="AE679" s="26">
        <f>IF(IFERROR(TRIM(INDEX($A679:$P679,MATCH(Settings!$B$11,$A$1:$P$1,0))&amp;""),"")&lt;&gt;"",LOWER(IFERROR(TRIM(INDEX($A679:$P679,MATCH(Settings!$B$11,$A$1:$P$1,0))&amp;""),"")),LOWER(IFERROR(TRIM(INDEX($A679:$P679,MATCH(Settings!$B$10,$A$1:$P$1,0))&amp;""),"")))</f>
        <v/>
      </c>
      <c r="AF679" s="26">
        <f>IF($AE679="","",IF(COUNTIF($AE$2:$AE679,$AE679)=1,MAX($AF$1:$AF678)+1,""))</f>
        <v/>
      </c>
      <c r="AG679" s="26">
        <f>IF(OR($AE679="",NOT(ISNUMBER($V679))),"",IF(COUNTIFS($AE$2:$AE679,$AE679,$V$2:$V679,$V679)=1,1,0))</f>
        <v/>
      </c>
      <c r="AH679" s="26">
        <f>IF(ISNUMBER($U679),$U679,0)</f>
        <v/>
      </c>
    </row>
    <row r="680">
      <c r="R680" s="27" t="n"/>
      <c r="S680" s="27" t="n"/>
      <c r="U680" s="21">
        <f>IF(ISNUMBER(IFERROR(IF(TRIM(INDEX($A680:$P680,MATCH(Settings!$B$9,$A$1:$P$1,0))&amp;"")="","",IF(ISNUMBER(INDEX($A680:$P680,MATCH(Settings!$B$9,$A$1:$P$1,0))),INT(INDEX($A680:$P680,MATCH(Settings!$B$9,$A$1:$P$1,0))),DATE(VALUE(LEFT(INDEX($A680:$P680,MATCH(Settings!$B$9,$A$1:$P$1,0)),4)),VALUE(MID(INDEX($A680:$P680,MATCH(Settings!$B$9,$A$1:$P$1,0)),6,2)),VALUE(MID(INDEX($A680:$P680,MATCH(Settings!$B$9,$A$1:$P$1,0)),9,2))))),"")),IFERROR(IF(TRIM(INDEX($A680:$P680,MATCH(Settings!$B$9,$A$1:$P$1,0))&amp;"")="","",IF(ISNUMBER(INDEX($A680:$P680,MATCH(Settings!$B$9,$A$1:$P$1,0))),INT(INDEX($A680:$P680,MATCH(Settings!$B$9,$A$1:$P$1,0))),DATE(VALUE(LEFT(INDEX($A680:$P680,MATCH(Settings!$B$9,$A$1:$P$1,0)),4)),VALUE(MID(INDEX($A680:$P680,MATCH(Settings!$B$9,$A$1:$P$1,0)),6,2)),VALUE(MID(INDEX($A680:$P680,MATCH(Settings!$B$9,$A$1:$P$1,0)),9,2))))),""),IFERROR(INT(IFERROR(IF(ISNUMBER(INDEX($A680:$P680,MATCH(Settings!$B$8,$A$1:$P$1,0))),INDEX($A680:$P680,MATCH(Settings!$B$8,$A$1:$P$1,0)),DATE(VALUE(LEFT(IFERROR(TRIM(INDEX($A680:$P680,MATCH(Settings!$B$8,$A$1:$P$1,0))&amp;""),""),4)),VALUE(MID(IFERROR(TRIM(INDEX($A680:$P680,MATCH(Settings!$B$8,$A$1:$P$1,0))&amp;""),""),6,2)),VALUE(MID(IFERROR(TRIM(INDEX($A680:$P680,MATCH(Settings!$B$8,$A$1:$P$1,0))&amp;""),""),9,2)))+TIME(VALUE(MID(IFERROR(TRIM(INDEX($A680:$P680,MATCH(Settings!$B$8,$A$1:$P$1,0))&amp;""),""),12,2)),VALUE(MID(IFERROR(TRIM(INDEX($A680:$P680,MATCH(Settings!$B$8,$A$1:$P$1,0))&amp;""),""),15,2)),VALUE(MID(IFERROR(TRIM(INDEX($A680:$P680,MATCH(Settings!$B$8,$A$1:$P$1,0))&amp;""),""),18,2)))),"")),""))</f>
        <v/>
      </c>
      <c r="V680" s="22">
        <f>IF(ISNUMBER($U680),DATE(YEAR($U680),MONTH($U680),1),"")</f>
        <v/>
      </c>
      <c r="W680" s="23">
        <f>IF(IFERROR(TRIM(INDEX($A680:$P680,MATCH(Settings!$B$10,$A$1:$P$1,0))&amp;""),"")&lt;&gt;"",IFERROR(TRIM(INDEX($A680:$P680,MATCH(Settings!$B$10,$A$1:$P$1,0))&amp;""),""),IFERROR(TRIM(INDEX($A680:$P680,MATCH(Settings!$B$11,$A$1:$P$1,0))&amp;""),""))</f>
        <v/>
      </c>
      <c r="X680" s="23">
        <f>IFERROR(TRIM(INDEX($A680:$P680,MATCH(Settings!$B$11,$A$1:$P$1,0))&amp;""),"")</f>
        <v/>
      </c>
      <c r="Y680" s="23">
        <f>IFERROR(TRIM(INDEX($A680:$P680,MATCH(Settings!$B$12,$A$1:$P$1,0))&amp;""),"")</f>
        <v/>
      </c>
      <c r="Z680" s="23">
        <f>IFERROR(TRIM(INDEX($A680:$P680,MATCH(Settings!$B$15,$A$1:$P$1,0))&amp;""),"")</f>
        <v/>
      </c>
      <c r="AA680" s="24">
        <f>IFERROR(IF(TRIM(INDEX($A680:$P680,MATCH(Settings!$B$13,$A$1:$P$1,0))&amp;"")="","",VALUE(TRIM(INDEX($A680:$P680,MATCH(Settings!$B$13,$A$1:$P$1,0))&amp;""))),"")</f>
        <v/>
      </c>
      <c r="AB680" s="24">
        <f>IF(NOT(ISNUMBER($AA680)),"",IF(TRIM($R680&amp;"")="Yes",$AA680,0))</f>
        <v/>
      </c>
      <c r="AC680" s="25">
        <f>IF(OR(NOT(ISNUMBER($AB680)),NOT(ISNUMBER(Settings!$D$2))),"",$AB680*Settings!$D$2)</f>
        <v/>
      </c>
      <c r="AD680" s="23">
        <f>IF(AND($AE680="",IFERROR(TRIM(INDEX($A680:$P680,MATCH(Settings!$B$13,$A$1:$P$1,0))&amp;""),"")=""),"",IF((IF($AE680="","; no name or email","")&amp;IF(IFERROR(TRIM(INDEX($A680:$P680,MATCH(Settings!$B$13,$A$1:$P$1,0))&amp;""),"")="","; no hours",IF(NOT(ISNUMBER($AA680)),"; hours not a number",IF($AA680&lt;=0,"; hours zero or less",IF(AND(ISNUMBER(Settings!$D$3),$AA680&gt;Settings!$D$3),"; over "&amp;Settings!$D$3&amp;" hours",""))))&amp;IF(NOT(ISNUMBER($U680)),"; no date",IF($U680&gt;TODAY(),"; date in the future",""))&amp;IF(AND($AE680&lt;&gt;"",ISNUMBER($U680)),IF(COUNTIFS($AE$2:$AE$1001,$AE680,$U$2:$U$1001,$U680,$Y$2:$Y$1001,$Y680)&gt;1,"; possible duplicate",""),""))="","OK",MID(IF($AE680="","; no name or email","")&amp;IF(IFERROR(TRIM(INDEX($A680:$P680,MATCH(Settings!$B$13,$A$1:$P$1,0))&amp;""),"")="","; no hours",IF(NOT(ISNUMBER($AA680)),"; hours not a number",IF($AA680&lt;=0,"; hours zero or less",IF(AND(ISNUMBER(Settings!$D$3),$AA680&gt;Settings!$D$3),"; over "&amp;Settings!$D$3&amp;" hours",""))))&amp;IF(NOT(ISNUMBER($U680)),"; no date",IF($U680&gt;TODAY(),"; date in the future",""))&amp;IF(AND($AE680&lt;&gt;"",ISNUMBER($U680)),IF(COUNTIFS($AE$2:$AE$1001,$AE680,$U$2:$U$1001,$U680,$Y$2:$Y$1001,$Y680)&gt;1,"; possible duplicate",""),""),3,300)))</f>
        <v/>
      </c>
      <c r="AE680" s="26">
        <f>IF(IFERROR(TRIM(INDEX($A680:$P680,MATCH(Settings!$B$11,$A$1:$P$1,0))&amp;""),"")&lt;&gt;"",LOWER(IFERROR(TRIM(INDEX($A680:$P680,MATCH(Settings!$B$11,$A$1:$P$1,0))&amp;""),"")),LOWER(IFERROR(TRIM(INDEX($A680:$P680,MATCH(Settings!$B$10,$A$1:$P$1,0))&amp;""),"")))</f>
        <v/>
      </c>
      <c r="AF680" s="26">
        <f>IF($AE680="","",IF(COUNTIF($AE$2:$AE680,$AE680)=1,MAX($AF$1:$AF679)+1,""))</f>
        <v/>
      </c>
      <c r="AG680" s="26">
        <f>IF(OR($AE680="",NOT(ISNUMBER($V680))),"",IF(COUNTIFS($AE$2:$AE680,$AE680,$V$2:$V680,$V680)=1,1,0))</f>
        <v/>
      </c>
      <c r="AH680" s="26">
        <f>IF(ISNUMBER($U680),$U680,0)</f>
        <v/>
      </c>
    </row>
    <row r="681">
      <c r="R681" s="27" t="n"/>
      <c r="S681" s="27" t="n"/>
      <c r="U681" s="21">
        <f>IF(ISNUMBER(IFERROR(IF(TRIM(INDEX($A681:$P681,MATCH(Settings!$B$9,$A$1:$P$1,0))&amp;"")="","",IF(ISNUMBER(INDEX($A681:$P681,MATCH(Settings!$B$9,$A$1:$P$1,0))),INT(INDEX($A681:$P681,MATCH(Settings!$B$9,$A$1:$P$1,0))),DATE(VALUE(LEFT(INDEX($A681:$P681,MATCH(Settings!$B$9,$A$1:$P$1,0)),4)),VALUE(MID(INDEX($A681:$P681,MATCH(Settings!$B$9,$A$1:$P$1,0)),6,2)),VALUE(MID(INDEX($A681:$P681,MATCH(Settings!$B$9,$A$1:$P$1,0)),9,2))))),"")),IFERROR(IF(TRIM(INDEX($A681:$P681,MATCH(Settings!$B$9,$A$1:$P$1,0))&amp;"")="","",IF(ISNUMBER(INDEX($A681:$P681,MATCH(Settings!$B$9,$A$1:$P$1,0))),INT(INDEX($A681:$P681,MATCH(Settings!$B$9,$A$1:$P$1,0))),DATE(VALUE(LEFT(INDEX($A681:$P681,MATCH(Settings!$B$9,$A$1:$P$1,0)),4)),VALUE(MID(INDEX($A681:$P681,MATCH(Settings!$B$9,$A$1:$P$1,0)),6,2)),VALUE(MID(INDEX($A681:$P681,MATCH(Settings!$B$9,$A$1:$P$1,0)),9,2))))),""),IFERROR(INT(IFERROR(IF(ISNUMBER(INDEX($A681:$P681,MATCH(Settings!$B$8,$A$1:$P$1,0))),INDEX($A681:$P681,MATCH(Settings!$B$8,$A$1:$P$1,0)),DATE(VALUE(LEFT(IFERROR(TRIM(INDEX($A681:$P681,MATCH(Settings!$B$8,$A$1:$P$1,0))&amp;""),""),4)),VALUE(MID(IFERROR(TRIM(INDEX($A681:$P681,MATCH(Settings!$B$8,$A$1:$P$1,0))&amp;""),""),6,2)),VALUE(MID(IFERROR(TRIM(INDEX($A681:$P681,MATCH(Settings!$B$8,$A$1:$P$1,0))&amp;""),""),9,2)))+TIME(VALUE(MID(IFERROR(TRIM(INDEX($A681:$P681,MATCH(Settings!$B$8,$A$1:$P$1,0))&amp;""),""),12,2)),VALUE(MID(IFERROR(TRIM(INDEX($A681:$P681,MATCH(Settings!$B$8,$A$1:$P$1,0))&amp;""),""),15,2)),VALUE(MID(IFERROR(TRIM(INDEX($A681:$P681,MATCH(Settings!$B$8,$A$1:$P$1,0))&amp;""),""),18,2)))),"")),""))</f>
        <v/>
      </c>
      <c r="V681" s="22">
        <f>IF(ISNUMBER($U681),DATE(YEAR($U681),MONTH($U681),1),"")</f>
        <v/>
      </c>
      <c r="W681" s="23">
        <f>IF(IFERROR(TRIM(INDEX($A681:$P681,MATCH(Settings!$B$10,$A$1:$P$1,0))&amp;""),"")&lt;&gt;"",IFERROR(TRIM(INDEX($A681:$P681,MATCH(Settings!$B$10,$A$1:$P$1,0))&amp;""),""),IFERROR(TRIM(INDEX($A681:$P681,MATCH(Settings!$B$11,$A$1:$P$1,0))&amp;""),""))</f>
        <v/>
      </c>
      <c r="X681" s="23">
        <f>IFERROR(TRIM(INDEX($A681:$P681,MATCH(Settings!$B$11,$A$1:$P$1,0))&amp;""),"")</f>
        <v/>
      </c>
      <c r="Y681" s="23">
        <f>IFERROR(TRIM(INDEX($A681:$P681,MATCH(Settings!$B$12,$A$1:$P$1,0))&amp;""),"")</f>
        <v/>
      </c>
      <c r="Z681" s="23">
        <f>IFERROR(TRIM(INDEX($A681:$P681,MATCH(Settings!$B$15,$A$1:$P$1,0))&amp;""),"")</f>
        <v/>
      </c>
      <c r="AA681" s="24">
        <f>IFERROR(IF(TRIM(INDEX($A681:$P681,MATCH(Settings!$B$13,$A$1:$P$1,0))&amp;"")="","",VALUE(TRIM(INDEX($A681:$P681,MATCH(Settings!$B$13,$A$1:$P$1,0))&amp;""))),"")</f>
        <v/>
      </c>
      <c r="AB681" s="24">
        <f>IF(NOT(ISNUMBER($AA681)),"",IF(TRIM($R681&amp;"")="Yes",$AA681,0))</f>
        <v/>
      </c>
      <c r="AC681" s="25">
        <f>IF(OR(NOT(ISNUMBER($AB681)),NOT(ISNUMBER(Settings!$D$2))),"",$AB681*Settings!$D$2)</f>
        <v/>
      </c>
      <c r="AD681" s="23">
        <f>IF(AND($AE681="",IFERROR(TRIM(INDEX($A681:$P681,MATCH(Settings!$B$13,$A$1:$P$1,0))&amp;""),"")=""),"",IF((IF($AE681="","; no name or email","")&amp;IF(IFERROR(TRIM(INDEX($A681:$P681,MATCH(Settings!$B$13,$A$1:$P$1,0))&amp;""),"")="","; no hours",IF(NOT(ISNUMBER($AA681)),"; hours not a number",IF($AA681&lt;=0,"; hours zero or less",IF(AND(ISNUMBER(Settings!$D$3),$AA681&gt;Settings!$D$3),"; over "&amp;Settings!$D$3&amp;" hours",""))))&amp;IF(NOT(ISNUMBER($U681)),"; no date",IF($U681&gt;TODAY(),"; date in the future",""))&amp;IF(AND($AE681&lt;&gt;"",ISNUMBER($U681)),IF(COUNTIFS($AE$2:$AE$1001,$AE681,$U$2:$U$1001,$U681,$Y$2:$Y$1001,$Y681)&gt;1,"; possible duplicate",""),""))="","OK",MID(IF($AE681="","; no name or email","")&amp;IF(IFERROR(TRIM(INDEX($A681:$P681,MATCH(Settings!$B$13,$A$1:$P$1,0))&amp;""),"")="","; no hours",IF(NOT(ISNUMBER($AA681)),"; hours not a number",IF($AA681&lt;=0,"; hours zero or less",IF(AND(ISNUMBER(Settings!$D$3),$AA681&gt;Settings!$D$3),"; over "&amp;Settings!$D$3&amp;" hours",""))))&amp;IF(NOT(ISNUMBER($U681)),"; no date",IF($U681&gt;TODAY(),"; date in the future",""))&amp;IF(AND($AE681&lt;&gt;"",ISNUMBER($U681)),IF(COUNTIFS($AE$2:$AE$1001,$AE681,$U$2:$U$1001,$U681,$Y$2:$Y$1001,$Y681)&gt;1,"; possible duplicate",""),""),3,300)))</f>
        <v/>
      </c>
      <c r="AE681" s="26">
        <f>IF(IFERROR(TRIM(INDEX($A681:$P681,MATCH(Settings!$B$11,$A$1:$P$1,0))&amp;""),"")&lt;&gt;"",LOWER(IFERROR(TRIM(INDEX($A681:$P681,MATCH(Settings!$B$11,$A$1:$P$1,0))&amp;""),"")),LOWER(IFERROR(TRIM(INDEX($A681:$P681,MATCH(Settings!$B$10,$A$1:$P$1,0))&amp;""),"")))</f>
        <v/>
      </c>
      <c r="AF681" s="26">
        <f>IF($AE681="","",IF(COUNTIF($AE$2:$AE681,$AE681)=1,MAX($AF$1:$AF680)+1,""))</f>
        <v/>
      </c>
      <c r="AG681" s="26">
        <f>IF(OR($AE681="",NOT(ISNUMBER($V681))),"",IF(COUNTIFS($AE$2:$AE681,$AE681,$V$2:$V681,$V681)=1,1,0))</f>
        <v/>
      </c>
      <c r="AH681" s="26">
        <f>IF(ISNUMBER($U681),$U681,0)</f>
        <v/>
      </c>
    </row>
    <row r="682">
      <c r="R682" s="27" t="n"/>
      <c r="S682" s="27" t="n"/>
      <c r="U682" s="21">
        <f>IF(ISNUMBER(IFERROR(IF(TRIM(INDEX($A682:$P682,MATCH(Settings!$B$9,$A$1:$P$1,0))&amp;"")="","",IF(ISNUMBER(INDEX($A682:$P682,MATCH(Settings!$B$9,$A$1:$P$1,0))),INT(INDEX($A682:$P682,MATCH(Settings!$B$9,$A$1:$P$1,0))),DATE(VALUE(LEFT(INDEX($A682:$P682,MATCH(Settings!$B$9,$A$1:$P$1,0)),4)),VALUE(MID(INDEX($A682:$P682,MATCH(Settings!$B$9,$A$1:$P$1,0)),6,2)),VALUE(MID(INDEX($A682:$P682,MATCH(Settings!$B$9,$A$1:$P$1,0)),9,2))))),"")),IFERROR(IF(TRIM(INDEX($A682:$P682,MATCH(Settings!$B$9,$A$1:$P$1,0))&amp;"")="","",IF(ISNUMBER(INDEX($A682:$P682,MATCH(Settings!$B$9,$A$1:$P$1,0))),INT(INDEX($A682:$P682,MATCH(Settings!$B$9,$A$1:$P$1,0))),DATE(VALUE(LEFT(INDEX($A682:$P682,MATCH(Settings!$B$9,$A$1:$P$1,0)),4)),VALUE(MID(INDEX($A682:$P682,MATCH(Settings!$B$9,$A$1:$P$1,0)),6,2)),VALUE(MID(INDEX($A682:$P682,MATCH(Settings!$B$9,$A$1:$P$1,0)),9,2))))),""),IFERROR(INT(IFERROR(IF(ISNUMBER(INDEX($A682:$P682,MATCH(Settings!$B$8,$A$1:$P$1,0))),INDEX($A682:$P682,MATCH(Settings!$B$8,$A$1:$P$1,0)),DATE(VALUE(LEFT(IFERROR(TRIM(INDEX($A682:$P682,MATCH(Settings!$B$8,$A$1:$P$1,0))&amp;""),""),4)),VALUE(MID(IFERROR(TRIM(INDEX($A682:$P682,MATCH(Settings!$B$8,$A$1:$P$1,0))&amp;""),""),6,2)),VALUE(MID(IFERROR(TRIM(INDEX($A682:$P682,MATCH(Settings!$B$8,$A$1:$P$1,0))&amp;""),""),9,2)))+TIME(VALUE(MID(IFERROR(TRIM(INDEX($A682:$P682,MATCH(Settings!$B$8,$A$1:$P$1,0))&amp;""),""),12,2)),VALUE(MID(IFERROR(TRIM(INDEX($A682:$P682,MATCH(Settings!$B$8,$A$1:$P$1,0))&amp;""),""),15,2)),VALUE(MID(IFERROR(TRIM(INDEX($A682:$P682,MATCH(Settings!$B$8,$A$1:$P$1,0))&amp;""),""),18,2)))),"")),""))</f>
        <v/>
      </c>
      <c r="V682" s="22">
        <f>IF(ISNUMBER($U682),DATE(YEAR($U682),MONTH($U682),1),"")</f>
        <v/>
      </c>
      <c r="W682" s="23">
        <f>IF(IFERROR(TRIM(INDEX($A682:$P682,MATCH(Settings!$B$10,$A$1:$P$1,0))&amp;""),"")&lt;&gt;"",IFERROR(TRIM(INDEX($A682:$P682,MATCH(Settings!$B$10,$A$1:$P$1,0))&amp;""),""),IFERROR(TRIM(INDEX($A682:$P682,MATCH(Settings!$B$11,$A$1:$P$1,0))&amp;""),""))</f>
        <v/>
      </c>
      <c r="X682" s="23">
        <f>IFERROR(TRIM(INDEX($A682:$P682,MATCH(Settings!$B$11,$A$1:$P$1,0))&amp;""),"")</f>
        <v/>
      </c>
      <c r="Y682" s="23">
        <f>IFERROR(TRIM(INDEX($A682:$P682,MATCH(Settings!$B$12,$A$1:$P$1,0))&amp;""),"")</f>
        <v/>
      </c>
      <c r="Z682" s="23">
        <f>IFERROR(TRIM(INDEX($A682:$P682,MATCH(Settings!$B$15,$A$1:$P$1,0))&amp;""),"")</f>
        <v/>
      </c>
      <c r="AA682" s="24">
        <f>IFERROR(IF(TRIM(INDEX($A682:$P682,MATCH(Settings!$B$13,$A$1:$P$1,0))&amp;"")="","",VALUE(TRIM(INDEX($A682:$P682,MATCH(Settings!$B$13,$A$1:$P$1,0))&amp;""))),"")</f>
        <v/>
      </c>
      <c r="AB682" s="24">
        <f>IF(NOT(ISNUMBER($AA682)),"",IF(TRIM($R682&amp;"")="Yes",$AA682,0))</f>
        <v/>
      </c>
      <c r="AC682" s="25">
        <f>IF(OR(NOT(ISNUMBER($AB682)),NOT(ISNUMBER(Settings!$D$2))),"",$AB682*Settings!$D$2)</f>
        <v/>
      </c>
      <c r="AD682" s="23">
        <f>IF(AND($AE682="",IFERROR(TRIM(INDEX($A682:$P682,MATCH(Settings!$B$13,$A$1:$P$1,0))&amp;""),"")=""),"",IF((IF($AE682="","; no name or email","")&amp;IF(IFERROR(TRIM(INDEX($A682:$P682,MATCH(Settings!$B$13,$A$1:$P$1,0))&amp;""),"")="","; no hours",IF(NOT(ISNUMBER($AA682)),"; hours not a number",IF($AA682&lt;=0,"; hours zero or less",IF(AND(ISNUMBER(Settings!$D$3),$AA682&gt;Settings!$D$3),"; over "&amp;Settings!$D$3&amp;" hours",""))))&amp;IF(NOT(ISNUMBER($U682)),"; no date",IF($U682&gt;TODAY(),"; date in the future",""))&amp;IF(AND($AE682&lt;&gt;"",ISNUMBER($U682)),IF(COUNTIFS($AE$2:$AE$1001,$AE682,$U$2:$U$1001,$U682,$Y$2:$Y$1001,$Y682)&gt;1,"; possible duplicate",""),""))="","OK",MID(IF($AE682="","; no name or email","")&amp;IF(IFERROR(TRIM(INDEX($A682:$P682,MATCH(Settings!$B$13,$A$1:$P$1,0))&amp;""),"")="","; no hours",IF(NOT(ISNUMBER($AA682)),"; hours not a number",IF($AA682&lt;=0,"; hours zero or less",IF(AND(ISNUMBER(Settings!$D$3),$AA682&gt;Settings!$D$3),"; over "&amp;Settings!$D$3&amp;" hours",""))))&amp;IF(NOT(ISNUMBER($U682)),"; no date",IF($U682&gt;TODAY(),"; date in the future",""))&amp;IF(AND($AE682&lt;&gt;"",ISNUMBER($U682)),IF(COUNTIFS($AE$2:$AE$1001,$AE682,$U$2:$U$1001,$U682,$Y$2:$Y$1001,$Y682)&gt;1,"; possible duplicate",""),""),3,300)))</f>
        <v/>
      </c>
      <c r="AE682" s="26">
        <f>IF(IFERROR(TRIM(INDEX($A682:$P682,MATCH(Settings!$B$11,$A$1:$P$1,0))&amp;""),"")&lt;&gt;"",LOWER(IFERROR(TRIM(INDEX($A682:$P682,MATCH(Settings!$B$11,$A$1:$P$1,0))&amp;""),"")),LOWER(IFERROR(TRIM(INDEX($A682:$P682,MATCH(Settings!$B$10,$A$1:$P$1,0))&amp;""),"")))</f>
        <v/>
      </c>
      <c r="AF682" s="26">
        <f>IF($AE682="","",IF(COUNTIF($AE$2:$AE682,$AE682)=1,MAX($AF$1:$AF681)+1,""))</f>
        <v/>
      </c>
      <c r="AG682" s="26">
        <f>IF(OR($AE682="",NOT(ISNUMBER($V682))),"",IF(COUNTIFS($AE$2:$AE682,$AE682,$V$2:$V682,$V682)=1,1,0))</f>
        <v/>
      </c>
      <c r="AH682" s="26">
        <f>IF(ISNUMBER($U682),$U682,0)</f>
        <v/>
      </c>
    </row>
    <row r="683">
      <c r="R683" s="27" t="n"/>
      <c r="S683" s="27" t="n"/>
      <c r="U683" s="21">
        <f>IF(ISNUMBER(IFERROR(IF(TRIM(INDEX($A683:$P683,MATCH(Settings!$B$9,$A$1:$P$1,0))&amp;"")="","",IF(ISNUMBER(INDEX($A683:$P683,MATCH(Settings!$B$9,$A$1:$P$1,0))),INT(INDEX($A683:$P683,MATCH(Settings!$B$9,$A$1:$P$1,0))),DATE(VALUE(LEFT(INDEX($A683:$P683,MATCH(Settings!$B$9,$A$1:$P$1,0)),4)),VALUE(MID(INDEX($A683:$P683,MATCH(Settings!$B$9,$A$1:$P$1,0)),6,2)),VALUE(MID(INDEX($A683:$P683,MATCH(Settings!$B$9,$A$1:$P$1,0)),9,2))))),"")),IFERROR(IF(TRIM(INDEX($A683:$P683,MATCH(Settings!$B$9,$A$1:$P$1,0))&amp;"")="","",IF(ISNUMBER(INDEX($A683:$P683,MATCH(Settings!$B$9,$A$1:$P$1,0))),INT(INDEX($A683:$P683,MATCH(Settings!$B$9,$A$1:$P$1,0))),DATE(VALUE(LEFT(INDEX($A683:$P683,MATCH(Settings!$B$9,$A$1:$P$1,0)),4)),VALUE(MID(INDEX($A683:$P683,MATCH(Settings!$B$9,$A$1:$P$1,0)),6,2)),VALUE(MID(INDEX($A683:$P683,MATCH(Settings!$B$9,$A$1:$P$1,0)),9,2))))),""),IFERROR(INT(IFERROR(IF(ISNUMBER(INDEX($A683:$P683,MATCH(Settings!$B$8,$A$1:$P$1,0))),INDEX($A683:$P683,MATCH(Settings!$B$8,$A$1:$P$1,0)),DATE(VALUE(LEFT(IFERROR(TRIM(INDEX($A683:$P683,MATCH(Settings!$B$8,$A$1:$P$1,0))&amp;""),""),4)),VALUE(MID(IFERROR(TRIM(INDEX($A683:$P683,MATCH(Settings!$B$8,$A$1:$P$1,0))&amp;""),""),6,2)),VALUE(MID(IFERROR(TRIM(INDEX($A683:$P683,MATCH(Settings!$B$8,$A$1:$P$1,0))&amp;""),""),9,2)))+TIME(VALUE(MID(IFERROR(TRIM(INDEX($A683:$P683,MATCH(Settings!$B$8,$A$1:$P$1,0))&amp;""),""),12,2)),VALUE(MID(IFERROR(TRIM(INDEX($A683:$P683,MATCH(Settings!$B$8,$A$1:$P$1,0))&amp;""),""),15,2)),VALUE(MID(IFERROR(TRIM(INDEX($A683:$P683,MATCH(Settings!$B$8,$A$1:$P$1,0))&amp;""),""),18,2)))),"")),""))</f>
        <v/>
      </c>
      <c r="V683" s="22">
        <f>IF(ISNUMBER($U683),DATE(YEAR($U683),MONTH($U683),1),"")</f>
        <v/>
      </c>
      <c r="W683" s="23">
        <f>IF(IFERROR(TRIM(INDEX($A683:$P683,MATCH(Settings!$B$10,$A$1:$P$1,0))&amp;""),"")&lt;&gt;"",IFERROR(TRIM(INDEX($A683:$P683,MATCH(Settings!$B$10,$A$1:$P$1,0))&amp;""),""),IFERROR(TRIM(INDEX($A683:$P683,MATCH(Settings!$B$11,$A$1:$P$1,0))&amp;""),""))</f>
        <v/>
      </c>
      <c r="X683" s="23">
        <f>IFERROR(TRIM(INDEX($A683:$P683,MATCH(Settings!$B$11,$A$1:$P$1,0))&amp;""),"")</f>
        <v/>
      </c>
      <c r="Y683" s="23">
        <f>IFERROR(TRIM(INDEX($A683:$P683,MATCH(Settings!$B$12,$A$1:$P$1,0))&amp;""),"")</f>
        <v/>
      </c>
      <c r="Z683" s="23">
        <f>IFERROR(TRIM(INDEX($A683:$P683,MATCH(Settings!$B$15,$A$1:$P$1,0))&amp;""),"")</f>
        <v/>
      </c>
      <c r="AA683" s="24">
        <f>IFERROR(IF(TRIM(INDEX($A683:$P683,MATCH(Settings!$B$13,$A$1:$P$1,0))&amp;"")="","",VALUE(TRIM(INDEX($A683:$P683,MATCH(Settings!$B$13,$A$1:$P$1,0))&amp;""))),"")</f>
        <v/>
      </c>
      <c r="AB683" s="24">
        <f>IF(NOT(ISNUMBER($AA683)),"",IF(TRIM($R683&amp;"")="Yes",$AA683,0))</f>
        <v/>
      </c>
      <c r="AC683" s="25">
        <f>IF(OR(NOT(ISNUMBER($AB683)),NOT(ISNUMBER(Settings!$D$2))),"",$AB683*Settings!$D$2)</f>
        <v/>
      </c>
      <c r="AD683" s="23">
        <f>IF(AND($AE683="",IFERROR(TRIM(INDEX($A683:$P683,MATCH(Settings!$B$13,$A$1:$P$1,0))&amp;""),"")=""),"",IF((IF($AE683="","; no name or email","")&amp;IF(IFERROR(TRIM(INDEX($A683:$P683,MATCH(Settings!$B$13,$A$1:$P$1,0))&amp;""),"")="","; no hours",IF(NOT(ISNUMBER($AA683)),"; hours not a number",IF($AA683&lt;=0,"; hours zero or less",IF(AND(ISNUMBER(Settings!$D$3),$AA683&gt;Settings!$D$3),"; over "&amp;Settings!$D$3&amp;" hours",""))))&amp;IF(NOT(ISNUMBER($U683)),"; no date",IF($U683&gt;TODAY(),"; date in the future",""))&amp;IF(AND($AE683&lt;&gt;"",ISNUMBER($U683)),IF(COUNTIFS($AE$2:$AE$1001,$AE683,$U$2:$U$1001,$U683,$Y$2:$Y$1001,$Y683)&gt;1,"; possible duplicate",""),""))="","OK",MID(IF($AE683="","; no name or email","")&amp;IF(IFERROR(TRIM(INDEX($A683:$P683,MATCH(Settings!$B$13,$A$1:$P$1,0))&amp;""),"")="","; no hours",IF(NOT(ISNUMBER($AA683)),"; hours not a number",IF($AA683&lt;=0,"; hours zero or less",IF(AND(ISNUMBER(Settings!$D$3),$AA683&gt;Settings!$D$3),"; over "&amp;Settings!$D$3&amp;" hours",""))))&amp;IF(NOT(ISNUMBER($U683)),"; no date",IF($U683&gt;TODAY(),"; date in the future",""))&amp;IF(AND($AE683&lt;&gt;"",ISNUMBER($U683)),IF(COUNTIFS($AE$2:$AE$1001,$AE683,$U$2:$U$1001,$U683,$Y$2:$Y$1001,$Y683)&gt;1,"; possible duplicate",""),""),3,300)))</f>
        <v/>
      </c>
      <c r="AE683" s="26">
        <f>IF(IFERROR(TRIM(INDEX($A683:$P683,MATCH(Settings!$B$11,$A$1:$P$1,0))&amp;""),"")&lt;&gt;"",LOWER(IFERROR(TRIM(INDEX($A683:$P683,MATCH(Settings!$B$11,$A$1:$P$1,0))&amp;""),"")),LOWER(IFERROR(TRIM(INDEX($A683:$P683,MATCH(Settings!$B$10,$A$1:$P$1,0))&amp;""),"")))</f>
        <v/>
      </c>
      <c r="AF683" s="26">
        <f>IF($AE683="","",IF(COUNTIF($AE$2:$AE683,$AE683)=1,MAX($AF$1:$AF682)+1,""))</f>
        <v/>
      </c>
      <c r="AG683" s="26">
        <f>IF(OR($AE683="",NOT(ISNUMBER($V683))),"",IF(COUNTIFS($AE$2:$AE683,$AE683,$V$2:$V683,$V683)=1,1,0))</f>
        <v/>
      </c>
      <c r="AH683" s="26">
        <f>IF(ISNUMBER($U683),$U683,0)</f>
        <v/>
      </c>
    </row>
    <row r="684">
      <c r="R684" s="27" t="n"/>
      <c r="S684" s="27" t="n"/>
      <c r="U684" s="21">
        <f>IF(ISNUMBER(IFERROR(IF(TRIM(INDEX($A684:$P684,MATCH(Settings!$B$9,$A$1:$P$1,0))&amp;"")="","",IF(ISNUMBER(INDEX($A684:$P684,MATCH(Settings!$B$9,$A$1:$P$1,0))),INT(INDEX($A684:$P684,MATCH(Settings!$B$9,$A$1:$P$1,0))),DATE(VALUE(LEFT(INDEX($A684:$P684,MATCH(Settings!$B$9,$A$1:$P$1,0)),4)),VALUE(MID(INDEX($A684:$P684,MATCH(Settings!$B$9,$A$1:$P$1,0)),6,2)),VALUE(MID(INDEX($A684:$P684,MATCH(Settings!$B$9,$A$1:$P$1,0)),9,2))))),"")),IFERROR(IF(TRIM(INDEX($A684:$P684,MATCH(Settings!$B$9,$A$1:$P$1,0))&amp;"")="","",IF(ISNUMBER(INDEX($A684:$P684,MATCH(Settings!$B$9,$A$1:$P$1,0))),INT(INDEX($A684:$P684,MATCH(Settings!$B$9,$A$1:$P$1,0))),DATE(VALUE(LEFT(INDEX($A684:$P684,MATCH(Settings!$B$9,$A$1:$P$1,0)),4)),VALUE(MID(INDEX($A684:$P684,MATCH(Settings!$B$9,$A$1:$P$1,0)),6,2)),VALUE(MID(INDEX($A684:$P684,MATCH(Settings!$B$9,$A$1:$P$1,0)),9,2))))),""),IFERROR(INT(IFERROR(IF(ISNUMBER(INDEX($A684:$P684,MATCH(Settings!$B$8,$A$1:$P$1,0))),INDEX($A684:$P684,MATCH(Settings!$B$8,$A$1:$P$1,0)),DATE(VALUE(LEFT(IFERROR(TRIM(INDEX($A684:$P684,MATCH(Settings!$B$8,$A$1:$P$1,0))&amp;""),""),4)),VALUE(MID(IFERROR(TRIM(INDEX($A684:$P684,MATCH(Settings!$B$8,$A$1:$P$1,0))&amp;""),""),6,2)),VALUE(MID(IFERROR(TRIM(INDEX($A684:$P684,MATCH(Settings!$B$8,$A$1:$P$1,0))&amp;""),""),9,2)))+TIME(VALUE(MID(IFERROR(TRIM(INDEX($A684:$P684,MATCH(Settings!$B$8,$A$1:$P$1,0))&amp;""),""),12,2)),VALUE(MID(IFERROR(TRIM(INDEX($A684:$P684,MATCH(Settings!$B$8,$A$1:$P$1,0))&amp;""),""),15,2)),VALUE(MID(IFERROR(TRIM(INDEX($A684:$P684,MATCH(Settings!$B$8,$A$1:$P$1,0))&amp;""),""),18,2)))),"")),""))</f>
        <v/>
      </c>
      <c r="V684" s="22">
        <f>IF(ISNUMBER($U684),DATE(YEAR($U684),MONTH($U684),1),"")</f>
        <v/>
      </c>
      <c r="W684" s="23">
        <f>IF(IFERROR(TRIM(INDEX($A684:$P684,MATCH(Settings!$B$10,$A$1:$P$1,0))&amp;""),"")&lt;&gt;"",IFERROR(TRIM(INDEX($A684:$P684,MATCH(Settings!$B$10,$A$1:$P$1,0))&amp;""),""),IFERROR(TRIM(INDEX($A684:$P684,MATCH(Settings!$B$11,$A$1:$P$1,0))&amp;""),""))</f>
        <v/>
      </c>
      <c r="X684" s="23">
        <f>IFERROR(TRIM(INDEX($A684:$P684,MATCH(Settings!$B$11,$A$1:$P$1,0))&amp;""),"")</f>
        <v/>
      </c>
      <c r="Y684" s="23">
        <f>IFERROR(TRIM(INDEX($A684:$P684,MATCH(Settings!$B$12,$A$1:$P$1,0))&amp;""),"")</f>
        <v/>
      </c>
      <c r="Z684" s="23">
        <f>IFERROR(TRIM(INDEX($A684:$P684,MATCH(Settings!$B$15,$A$1:$P$1,0))&amp;""),"")</f>
        <v/>
      </c>
      <c r="AA684" s="24">
        <f>IFERROR(IF(TRIM(INDEX($A684:$P684,MATCH(Settings!$B$13,$A$1:$P$1,0))&amp;"")="","",VALUE(TRIM(INDEX($A684:$P684,MATCH(Settings!$B$13,$A$1:$P$1,0))&amp;""))),"")</f>
        <v/>
      </c>
      <c r="AB684" s="24">
        <f>IF(NOT(ISNUMBER($AA684)),"",IF(TRIM($R684&amp;"")="Yes",$AA684,0))</f>
        <v/>
      </c>
      <c r="AC684" s="25">
        <f>IF(OR(NOT(ISNUMBER($AB684)),NOT(ISNUMBER(Settings!$D$2))),"",$AB684*Settings!$D$2)</f>
        <v/>
      </c>
      <c r="AD684" s="23">
        <f>IF(AND($AE684="",IFERROR(TRIM(INDEX($A684:$P684,MATCH(Settings!$B$13,$A$1:$P$1,0))&amp;""),"")=""),"",IF((IF($AE684="","; no name or email","")&amp;IF(IFERROR(TRIM(INDEX($A684:$P684,MATCH(Settings!$B$13,$A$1:$P$1,0))&amp;""),"")="","; no hours",IF(NOT(ISNUMBER($AA684)),"; hours not a number",IF($AA684&lt;=0,"; hours zero or less",IF(AND(ISNUMBER(Settings!$D$3),$AA684&gt;Settings!$D$3),"; over "&amp;Settings!$D$3&amp;" hours",""))))&amp;IF(NOT(ISNUMBER($U684)),"; no date",IF($U684&gt;TODAY(),"; date in the future",""))&amp;IF(AND($AE684&lt;&gt;"",ISNUMBER($U684)),IF(COUNTIFS($AE$2:$AE$1001,$AE684,$U$2:$U$1001,$U684,$Y$2:$Y$1001,$Y684)&gt;1,"; possible duplicate",""),""))="","OK",MID(IF($AE684="","; no name or email","")&amp;IF(IFERROR(TRIM(INDEX($A684:$P684,MATCH(Settings!$B$13,$A$1:$P$1,0))&amp;""),"")="","; no hours",IF(NOT(ISNUMBER($AA684)),"; hours not a number",IF($AA684&lt;=0,"; hours zero or less",IF(AND(ISNUMBER(Settings!$D$3),$AA684&gt;Settings!$D$3),"; over "&amp;Settings!$D$3&amp;" hours",""))))&amp;IF(NOT(ISNUMBER($U684)),"; no date",IF($U684&gt;TODAY(),"; date in the future",""))&amp;IF(AND($AE684&lt;&gt;"",ISNUMBER($U684)),IF(COUNTIFS($AE$2:$AE$1001,$AE684,$U$2:$U$1001,$U684,$Y$2:$Y$1001,$Y684)&gt;1,"; possible duplicate",""),""),3,300)))</f>
        <v/>
      </c>
      <c r="AE684" s="26">
        <f>IF(IFERROR(TRIM(INDEX($A684:$P684,MATCH(Settings!$B$11,$A$1:$P$1,0))&amp;""),"")&lt;&gt;"",LOWER(IFERROR(TRIM(INDEX($A684:$P684,MATCH(Settings!$B$11,$A$1:$P$1,0))&amp;""),"")),LOWER(IFERROR(TRIM(INDEX($A684:$P684,MATCH(Settings!$B$10,$A$1:$P$1,0))&amp;""),"")))</f>
        <v/>
      </c>
      <c r="AF684" s="26">
        <f>IF($AE684="","",IF(COUNTIF($AE$2:$AE684,$AE684)=1,MAX($AF$1:$AF683)+1,""))</f>
        <v/>
      </c>
      <c r="AG684" s="26">
        <f>IF(OR($AE684="",NOT(ISNUMBER($V684))),"",IF(COUNTIFS($AE$2:$AE684,$AE684,$V$2:$V684,$V684)=1,1,0))</f>
        <v/>
      </c>
      <c r="AH684" s="26">
        <f>IF(ISNUMBER($U684),$U684,0)</f>
        <v/>
      </c>
    </row>
    <row r="685">
      <c r="R685" s="27" t="n"/>
      <c r="S685" s="27" t="n"/>
      <c r="U685" s="21">
        <f>IF(ISNUMBER(IFERROR(IF(TRIM(INDEX($A685:$P685,MATCH(Settings!$B$9,$A$1:$P$1,0))&amp;"")="","",IF(ISNUMBER(INDEX($A685:$P685,MATCH(Settings!$B$9,$A$1:$P$1,0))),INT(INDEX($A685:$P685,MATCH(Settings!$B$9,$A$1:$P$1,0))),DATE(VALUE(LEFT(INDEX($A685:$P685,MATCH(Settings!$B$9,$A$1:$P$1,0)),4)),VALUE(MID(INDEX($A685:$P685,MATCH(Settings!$B$9,$A$1:$P$1,0)),6,2)),VALUE(MID(INDEX($A685:$P685,MATCH(Settings!$B$9,$A$1:$P$1,0)),9,2))))),"")),IFERROR(IF(TRIM(INDEX($A685:$P685,MATCH(Settings!$B$9,$A$1:$P$1,0))&amp;"")="","",IF(ISNUMBER(INDEX($A685:$P685,MATCH(Settings!$B$9,$A$1:$P$1,0))),INT(INDEX($A685:$P685,MATCH(Settings!$B$9,$A$1:$P$1,0))),DATE(VALUE(LEFT(INDEX($A685:$P685,MATCH(Settings!$B$9,$A$1:$P$1,0)),4)),VALUE(MID(INDEX($A685:$P685,MATCH(Settings!$B$9,$A$1:$P$1,0)),6,2)),VALUE(MID(INDEX($A685:$P685,MATCH(Settings!$B$9,$A$1:$P$1,0)),9,2))))),""),IFERROR(INT(IFERROR(IF(ISNUMBER(INDEX($A685:$P685,MATCH(Settings!$B$8,$A$1:$P$1,0))),INDEX($A685:$P685,MATCH(Settings!$B$8,$A$1:$P$1,0)),DATE(VALUE(LEFT(IFERROR(TRIM(INDEX($A685:$P685,MATCH(Settings!$B$8,$A$1:$P$1,0))&amp;""),""),4)),VALUE(MID(IFERROR(TRIM(INDEX($A685:$P685,MATCH(Settings!$B$8,$A$1:$P$1,0))&amp;""),""),6,2)),VALUE(MID(IFERROR(TRIM(INDEX($A685:$P685,MATCH(Settings!$B$8,$A$1:$P$1,0))&amp;""),""),9,2)))+TIME(VALUE(MID(IFERROR(TRIM(INDEX($A685:$P685,MATCH(Settings!$B$8,$A$1:$P$1,0))&amp;""),""),12,2)),VALUE(MID(IFERROR(TRIM(INDEX($A685:$P685,MATCH(Settings!$B$8,$A$1:$P$1,0))&amp;""),""),15,2)),VALUE(MID(IFERROR(TRIM(INDEX($A685:$P685,MATCH(Settings!$B$8,$A$1:$P$1,0))&amp;""),""),18,2)))),"")),""))</f>
        <v/>
      </c>
      <c r="V685" s="22">
        <f>IF(ISNUMBER($U685),DATE(YEAR($U685),MONTH($U685),1),"")</f>
        <v/>
      </c>
      <c r="W685" s="23">
        <f>IF(IFERROR(TRIM(INDEX($A685:$P685,MATCH(Settings!$B$10,$A$1:$P$1,0))&amp;""),"")&lt;&gt;"",IFERROR(TRIM(INDEX($A685:$P685,MATCH(Settings!$B$10,$A$1:$P$1,0))&amp;""),""),IFERROR(TRIM(INDEX($A685:$P685,MATCH(Settings!$B$11,$A$1:$P$1,0))&amp;""),""))</f>
        <v/>
      </c>
      <c r="X685" s="23">
        <f>IFERROR(TRIM(INDEX($A685:$P685,MATCH(Settings!$B$11,$A$1:$P$1,0))&amp;""),"")</f>
        <v/>
      </c>
      <c r="Y685" s="23">
        <f>IFERROR(TRIM(INDEX($A685:$P685,MATCH(Settings!$B$12,$A$1:$P$1,0))&amp;""),"")</f>
        <v/>
      </c>
      <c r="Z685" s="23">
        <f>IFERROR(TRIM(INDEX($A685:$P685,MATCH(Settings!$B$15,$A$1:$P$1,0))&amp;""),"")</f>
        <v/>
      </c>
      <c r="AA685" s="24">
        <f>IFERROR(IF(TRIM(INDEX($A685:$P685,MATCH(Settings!$B$13,$A$1:$P$1,0))&amp;"")="","",VALUE(TRIM(INDEX($A685:$P685,MATCH(Settings!$B$13,$A$1:$P$1,0))&amp;""))),"")</f>
        <v/>
      </c>
      <c r="AB685" s="24">
        <f>IF(NOT(ISNUMBER($AA685)),"",IF(TRIM($R685&amp;"")="Yes",$AA685,0))</f>
        <v/>
      </c>
      <c r="AC685" s="25">
        <f>IF(OR(NOT(ISNUMBER($AB685)),NOT(ISNUMBER(Settings!$D$2))),"",$AB685*Settings!$D$2)</f>
        <v/>
      </c>
      <c r="AD685" s="23">
        <f>IF(AND($AE685="",IFERROR(TRIM(INDEX($A685:$P685,MATCH(Settings!$B$13,$A$1:$P$1,0))&amp;""),"")=""),"",IF((IF($AE685="","; no name or email","")&amp;IF(IFERROR(TRIM(INDEX($A685:$P685,MATCH(Settings!$B$13,$A$1:$P$1,0))&amp;""),"")="","; no hours",IF(NOT(ISNUMBER($AA685)),"; hours not a number",IF($AA685&lt;=0,"; hours zero or less",IF(AND(ISNUMBER(Settings!$D$3),$AA685&gt;Settings!$D$3),"; over "&amp;Settings!$D$3&amp;" hours",""))))&amp;IF(NOT(ISNUMBER($U685)),"; no date",IF($U685&gt;TODAY(),"; date in the future",""))&amp;IF(AND($AE685&lt;&gt;"",ISNUMBER($U685)),IF(COUNTIFS($AE$2:$AE$1001,$AE685,$U$2:$U$1001,$U685,$Y$2:$Y$1001,$Y685)&gt;1,"; possible duplicate",""),""))="","OK",MID(IF($AE685="","; no name or email","")&amp;IF(IFERROR(TRIM(INDEX($A685:$P685,MATCH(Settings!$B$13,$A$1:$P$1,0))&amp;""),"")="","; no hours",IF(NOT(ISNUMBER($AA685)),"; hours not a number",IF($AA685&lt;=0,"; hours zero or less",IF(AND(ISNUMBER(Settings!$D$3),$AA685&gt;Settings!$D$3),"; over "&amp;Settings!$D$3&amp;" hours",""))))&amp;IF(NOT(ISNUMBER($U685)),"; no date",IF($U685&gt;TODAY(),"; date in the future",""))&amp;IF(AND($AE685&lt;&gt;"",ISNUMBER($U685)),IF(COUNTIFS($AE$2:$AE$1001,$AE685,$U$2:$U$1001,$U685,$Y$2:$Y$1001,$Y685)&gt;1,"; possible duplicate",""),""),3,300)))</f>
        <v/>
      </c>
      <c r="AE685" s="26">
        <f>IF(IFERROR(TRIM(INDEX($A685:$P685,MATCH(Settings!$B$11,$A$1:$P$1,0))&amp;""),"")&lt;&gt;"",LOWER(IFERROR(TRIM(INDEX($A685:$P685,MATCH(Settings!$B$11,$A$1:$P$1,0))&amp;""),"")),LOWER(IFERROR(TRIM(INDEX($A685:$P685,MATCH(Settings!$B$10,$A$1:$P$1,0))&amp;""),"")))</f>
        <v/>
      </c>
      <c r="AF685" s="26">
        <f>IF($AE685="","",IF(COUNTIF($AE$2:$AE685,$AE685)=1,MAX($AF$1:$AF684)+1,""))</f>
        <v/>
      </c>
      <c r="AG685" s="26">
        <f>IF(OR($AE685="",NOT(ISNUMBER($V685))),"",IF(COUNTIFS($AE$2:$AE685,$AE685,$V$2:$V685,$V685)=1,1,0))</f>
        <v/>
      </c>
      <c r="AH685" s="26">
        <f>IF(ISNUMBER($U685),$U685,0)</f>
        <v/>
      </c>
    </row>
    <row r="686">
      <c r="R686" s="27" t="n"/>
      <c r="S686" s="27" t="n"/>
      <c r="U686" s="21">
        <f>IF(ISNUMBER(IFERROR(IF(TRIM(INDEX($A686:$P686,MATCH(Settings!$B$9,$A$1:$P$1,0))&amp;"")="","",IF(ISNUMBER(INDEX($A686:$P686,MATCH(Settings!$B$9,$A$1:$P$1,0))),INT(INDEX($A686:$P686,MATCH(Settings!$B$9,$A$1:$P$1,0))),DATE(VALUE(LEFT(INDEX($A686:$P686,MATCH(Settings!$B$9,$A$1:$P$1,0)),4)),VALUE(MID(INDEX($A686:$P686,MATCH(Settings!$B$9,$A$1:$P$1,0)),6,2)),VALUE(MID(INDEX($A686:$P686,MATCH(Settings!$B$9,$A$1:$P$1,0)),9,2))))),"")),IFERROR(IF(TRIM(INDEX($A686:$P686,MATCH(Settings!$B$9,$A$1:$P$1,0))&amp;"")="","",IF(ISNUMBER(INDEX($A686:$P686,MATCH(Settings!$B$9,$A$1:$P$1,0))),INT(INDEX($A686:$P686,MATCH(Settings!$B$9,$A$1:$P$1,0))),DATE(VALUE(LEFT(INDEX($A686:$P686,MATCH(Settings!$B$9,$A$1:$P$1,0)),4)),VALUE(MID(INDEX($A686:$P686,MATCH(Settings!$B$9,$A$1:$P$1,0)),6,2)),VALUE(MID(INDEX($A686:$P686,MATCH(Settings!$B$9,$A$1:$P$1,0)),9,2))))),""),IFERROR(INT(IFERROR(IF(ISNUMBER(INDEX($A686:$P686,MATCH(Settings!$B$8,$A$1:$P$1,0))),INDEX($A686:$P686,MATCH(Settings!$B$8,$A$1:$P$1,0)),DATE(VALUE(LEFT(IFERROR(TRIM(INDEX($A686:$P686,MATCH(Settings!$B$8,$A$1:$P$1,0))&amp;""),""),4)),VALUE(MID(IFERROR(TRIM(INDEX($A686:$P686,MATCH(Settings!$B$8,$A$1:$P$1,0))&amp;""),""),6,2)),VALUE(MID(IFERROR(TRIM(INDEX($A686:$P686,MATCH(Settings!$B$8,$A$1:$P$1,0))&amp;""),""),9,2)))+TIME(VALUE(MID(IFERROR(TRIM(INDEX($A686:$P686,MATCH(Settings!$B$8,$A$1:$P$1,0))&amp;""),""),12,2)),VALUE(MID(IFERROR(TRIM(INDEX($A686:$P686,MATCH(Settings!$B$8,$A$1:$P$1,0))&amp;""),""),15,2)),VALUE(MID(IFERROR(TRIM(INDEX($A686:$P686,MATCH(Settings!$B$8,$A$1:$P$1,0))&amp;""),""),18,2)))),"")),""))</f>
        <v/>
      </c>
      <c r="V686" s="22">
        <f>IF(ISNUMBER($U686),DATE(YEAR($U686),MONTH($U686),1),"")</f>
        <v/>
      </c>
      <c r="W686" s="23">
        <f>IF(IFERROR(TRIM(INDEX($A686:$P686,MATCH(Settings!$B$10,$A$1:$P$1,0))&amp;""),"")&lt;&gt;"",IFERROR(TRIM(INDEX($A686:$P686,MATCH(Settings!$B$10,$A$1:$P$1,0))&amp;""),""),IFERROR(TRIM(INDEX($A686:$P686,MATCH(Settings!$B$11,$A$1:$P$1,0))&amp;""),""))</f>
        <v/>
      </c>
      <c r="X686" s="23">
        <f>IFERROR(TRIM(INDEX($A686:$P686,MATCH(Settings!$B$11,$A$1:$P$1,0))&amp;""),"")</f>
        <v/>
      </c>
      <c r="Y686" s="23">
        <f>IFERROR(TRIM(INDEX($A686:$P686,MATCH(Settings!$B$12,$A$1:$P$1,0))&amp;""),"")</f>
        <v/>
      </c>
      <c r="Z686" s="23">
        <f>IFERROR(TRIM(INDEX($A686:$P686,MATCH(Settings!$B$15,$A$1:$P$1,0))&amp;""),"")</f>
        <v/>
      </c>
      <c r="AA686" s="24">
        <f>IFERROR(IF(TRIM(INDEX($A686:$P686,MATCH(Settings!$B$13,$A$1:$P$1,0))&amp;"")="","",VALUE(TRIM(INDEX($A686:$P686,MATCH(Settings!$B$13,$A$1:$P$1,0))&amp;""))),"")</f>
        <v/>
      </c>
      <c r="AB686" s="24">
        <f>IF(NOT(ISNUMBER($AA686)),"",IF(TRIM($R686&amp;"")="Yes",$AA686,0))</f>
        <v/>
      </c>
      <c r="AC686" s="25">
        <f>IF(OR(NOT(ISNUMBER($AB686)),NOT(ISNUMBER(Settings!$D$2))),"",$AB686*Settings!$D$2)</f>
        <v/>
      </c>
      <c r="AD686" s="23">
        <f>IF(AND($AE686="",IFERROR(TRIM(INDEX($A686:$P686,MATCH(Settings!$B$13,$A$1:$P$1,0))&amp;""),"")=""),"",IF((IF($AE686="","; no name or email","")&amp;IF(IFERROR(TRIM(INDEX($A686:$P686,MATCH(Settings!$B$13,$A$1:$P$1,0))&amp;""),"")="","; no hours",IF(NOT(ISNUMBER($AA686)),"; hours not a number",IF($AA686&lt;=0,"; hours zero or less",IF(AND(ISNUMBER(Settings!$D$3),$AA686&gt;Settings!$D$3),"; over "&amp;Settings!$D$3&amp;" hours",""))))&amp;IF(NOT(ISNUMBER($U686)),"; no date",IF($U686&gt;TODAY(),"; date in the future",""))&amp;IF(AND($AE686&lt;&gt;"",ISNUMBER($U686)),IF(COUNTIFS($AE$2:$AE$1001,$AE686,$U$2:$U$1001,$U686,$Y$2:$Y$1001,$Y686)&gt;1,"; possible duplicate",""),""))="","OK",MID(IF($AE686="","; no name or email","")&amp;IF(IFERROR(TRIM(INDEX($A686:$P686,MATCH(Settings!$B$13,$A$1:$P$1,0))&amp;""),"")="","; no hours",IF(NOT(ISNUMBER($AA686)),"; hours not a number",IF($AA686&lt;=0,"; hours zero or less",IF(AND(ISNUMBER(Settings!$D$3),$AA686&gt;Settings!$D$3),"; over "&amp;Settings!$D$3&amp;" hours",""))))&amp;IF(NOT(ISNUMBER($U686)),"; no date",IF($U686&gt;TODAY(),"; date in the future",""))&amp;IF(AND($AE686&lt;&gt;"",ISNUMBER($U686)),IF(COUNTIFS($AE$2:$AE$1001,$AE686,$U$2:$U$1001,$U686,$Y$2:$Y$1001,$Y686)&gt;1,"; possible duplicate",""),""),3,300)))</f>
        <v/>
      </c>
      <c r="AE686" s="26">
        <f>IF(IFERROR(TRIM(INDEX($A686:$P686,MATCH(Settings!$B$11,$A$1:$P$1,0))&amp;""),"")&lt;&gt;"",LOWER(IFERROR(TRIM(INDEX($A686:$P686,MATCH(Settings!$B$11,$A$1:$P$1,0))&amp;""),"")),LOWER(IFERROR(TRIM(INDEX($A686:$P686,MATCH(Settings!$B$10,$A$1:$P$1,0))&amp;""),"")))</f>
        <v/>
      </c>
      <c r="AF686" s="26">
        <f>IF($AE686="","",IF(COUNTIF($AE$2:$AE686,$AE686)=1,MAX($AF$1:$AF685)+1,""))</f>
        <v/>
      </c>
      <c r="AG686" s="26">
        <f>IF(OR($AE686="",NOT(ISNUMBER($V686))),"",IF(COUNTIFS($AE$2:$AE686,$AE686,$V$2:$V686,$V686)=1,1,0))</f>
        <v/>
      </c>
      <c r="AH686" s="26">
        <f>IF(ISNUMBER($U686),$U686,0)</f>
        <v/>
      </c>
    </row>
    <row r="687">
      <c r="R687" s="27" t="n"/>
      <c r="S687" s="27" t="n"/>
      <c r="U687" s="21">
        <f>IF(ISNUMBER(IFERROR(IF(TRIM(INDEX($A687:$P687,MATCH(Settings!$B$9,$A$1:$P$1,0))&amp;"")="","",IF(ISNUMBER(INDEX($A687:$P687,MATCH(Settings!$B$9,$A$1:$P$1,0))),INT(INDEX($A687:$P687,MATCH(Settings!$B$9,$A$1:$P$1,0))),DATE(VALUE(LEFT(INDEX($A687:$P687,MATCH(Settings!$B$9,$A$1:$P$1,0)),4)),VALUE(MID(INDEX($A687:$P687,MATCH(Settings!$B$9,$A$1:$P$1,0)),6,2)),VALUE(MID(INDEX($A687:$P687,MATCH(Settings!$B$9,$A$1:$P$1,0)),9,2))))),"")),IFERROR(IF(TRIM(INDEX($A687:$P687,MATCH(Settings!$B$9,$A$1:$P$1,0))&amp;"")="","",IF(ISNUMBER(INDEX($A687:$P687,MATCH(Settings!$B$9,$A$1:$P$1,0))),INT(INDEX($A687:$P687,MATCH(Settings!$B$9,$A$1:$P$1,0))),DATE(VALUE(LEFT(INDEX($A687:$P687,MATCH(Settings!$B$9,$A$1:$P$1,0)),4)),VALUE(MID(INDEX($A687:$P687,MATCH(Settings!$B$9,$A$1:$P$1,0)),6,2)),VALUE(MID(INDEX($A687:$P687,MATCH(Settings!$B$9,$A$1:$P$1,0)),9,2))))),""),IFERROR(INT(IFERROR(IF(ISNUMBER(INDEX($A687:$P687,MATCH(Settings!$B$8,$A$1:$P$1,0))),INDEX($A687:$P687,MATCH(Settings!$B$8,$A$1:$P$1,0)),DATE(VALUE(LEFT(IFERROR(TRIM(INDEX($A687:$P687,MATCH(Settings!$B$8,$A$1:$P$1,0))&amp;""),""),4)),VALUE(MID(IFERROR(TRIM(INDEX($A687:$P687,MATCH(Settings!$B$8,$A$1:$P$1,0))&amp;""),""),6,2)),VALUE(MID(IFERROR(TRIM(INDEX($A687:$P687,MATCH(Settings!$B$8,$A$1:$P$1,0))&amp;""),""),9,2)))+TIME(VALUE(MID(IFERROR(TRIM(INDEX($A687:$P687,MATCH(Settings!$B$8,$A$1:$P$1,0))&amp;""),""),12,2)),VALUE(MID(IFERROR(TRIM(INDEX($A687:$P687,MATCH(Settings!$B$8,$A$1:$P$1,0))&amp;""),""),15,2)),VALUE(MID(IFERROR(TRIM(INDEX($A687:$P687,MATCH(Settings!$B$8,$A$1:$P$1,0))&amp;""),""),18,2)))),"")),""))</f>
        <v/>
      </c>
      <c r="V687" s="22">
        <f>IF(ISNUMBER($U687),DATE(YEAR($U687),MONTH($U687),1),"")</f>
        <v/>
      </c>
      <c r="W687" s="23">
        <f>IF(IFERROR(TRIM(INDEX($A687:$P687,MATCH(Settings!$B$10,$A$1:$P$1,0))&amp;""),"")&lt;&gt;"",IFERROR(TRIM(INDEX($A687:$P687,MATCH(Settings!$B$10,$A$1:$P$1,0))&amp;""),""),IFERROR(TRIM(INDEX($A687:$P687,MATCH(Settings!$B$11,$A$1:$P$1,0))&amp;""),""))</f>
        <v/>
      </c>
      <c r="X687" s="23">
        <f>IFERROR(TRIM(INDEX($A687:$P687,MATCH(Settings!$B$11,$A$1:$P$1,0))&amp;""),"")</f>
        <v/>
      </c>
      <c r="Y687" s="23">
        <f>IFERROR(TRIM(INDEX($A687:$P687,MATCH(Settings!$B$12,$A$1:$P$1,0))&amp;""),"")</f>
        <v/>
      </c>
      <c r="Z687" s="23">
        <f>IFERROR(TRIM(INDEX($A687:$P687,MATCH(Settings!$B$15,$A$1:$P$1,0))&amp;""),"")</f>
        <v/>
      </c>
      <c r="AA687" s="24">
        <f>IFERROR(IF(TRIM(INDEX($A687:$P687,MATCH(Settings!$B$13,$A$1:$P$1,0))&amp;"")="","",VALUE(TRIM(INDEX($A687:$P687,MATCH(Settings!$B$13,$A$1:$P$1,0))&amp;""))),"")</f>
        <v/>
      </c>
      <c r="AB687" s="24">
        <f>IF(NOT(ISNUMBER($AA687)),"",IF(TRIM($R687&amp;"")="Yes",$AA687,0))</f>
        <v/>
      </c>
      <c r="AC687" s="25">
        <f>IF(OR(NOT(ISNUMBER($AB687)),NOT(ISNUMBER(Settings!$D$2))),"",$AB687*Settings!$D$2)</f>
        <v/>
      </c>
      <c r="AD687" s="23">
        <f>IF(AND($AE687="",IFERROR(TRIM(INDEX($A687:$P687,MATCH(Settings!$B$13,$A$1:$P$1,0))&amp;""),"")=""),"",IF((IF($AE687="","; no name or email","")&amp;IF(IFERROR(TRIM(INDEX($A687:$P687,MATCH(Settings!$B$13,$A$1:$P$1,0))&amp;""),"")="","; no hours",IF(NOT(ISNUMBER($AA687)),"; hours not a number",IF($AA687&lt;=0,"; hours zero or less",IF(AND(ISNUMBER(Settings!$D$3),$AA687&gt;Settings!$D$3),"; over "&amp;Settings!$D$3&amp;" hours",""))))&amp;IF(NOT(ISNUMBER($U687)),"; no date",IF($U687&gt;TODAY(),"; date in the future",""))&amp;IF(AND($AE687&lt;&gt;"",ISNUMBER($U687)),IF(COUNTIFS($AE$2:$AE$1001,$AE687,$U$2:$U$1001,$U687,$Y$2:$Y$1001,$Y687)&gt;1,"; possible duplicate",""),""))="","OK",MID(IF($AE687="","; no name or email","")&amp;IF(IFERROR(TRIM(INDEX($A687:$P687,MATCH(Settings!$B$13,$A$1:$P$1,0))&amp;""),"")="","; no hours",IF(NOT(ISNUMBER($AA687)),"; hours not a number",IF($AA687&lt;=0,"; hours zero or less",IF(AND(ISNUMBER(Settings!$D$3),$AA687&gt;Settings!$D$3),"; over "&amp;Settings!$D$3&amp;" hours",""))))&amp;IF(NOT(ISNUMBER($U687)),"; no date",IF($U687&gt;TODAY(),"; date in the future",""))&amp;IF(AND($AE687&lt;&gt;"",ISNUMBER($U687)),IF(COUNTIFS($AE$2:$AE$1001,$AE687,$U$2:$U$1001,$U687,$Y$2:$Y$1001,$Y687)&gt;1,"; possible duplicate",""),""),3,300)))</f>
        <v/>
      </c>
      <c r="AE687" s="26">
        <f>IF(IFERROR(TRIM(INDEX($A687:$P687,MATCH(Settings!$B$11,$A$1:$P$1,0))&amp;""),"")&lt;&gt;"",LOWER(IFERROR(TRIM(INDEX($A687:$P687,MATCH(Settings!$B$11,$A$1:$P$1,0))&amp;""),"")),LOWER(IFERROR(TRIM(INDEX($A687:$P687,MATCH(Settings!$B$10,$A$1:$P$1,0))&amp;""),"")))</f>
        <v/>
      </c>
      <c r="AF687" s="26">
        <f>IF($AE687="","",IF(COUNTIF($AE$2:$AE687,$AE687)=1,MAX($AF$1:$AF686)+1,""))</f>
        <v/>
      </c>
      <c r="AG687" s="26">
        <f>IF(OR($AE687="",NOT(ISNUMBER($V687))),"",IF(COUNTIFS($AE$2:$AE687,$AE687,$V$2:$V687,$V687)=1,1,0))</f>
        <v/>
      </c>
      <c r="AH687" s="26">
        <f>IF(ISNUMBER($U687),$U687,0)</f>
        <v/>
      </c>
    </row>
    <row r="688">
      <c r="R688" s="27" t="n"/>
      <c r="S688" s="27" t="n"/>
      <c r="U688" s="21">
        <f>IF(ISNUMBER(IFERROR(IF(TRIM(INDEX($A688:$P688,MATCH(Settings!$B$9,$A$1:$P$1,0))&amp;"")="","",IF(ISNUMBER(INDEX($A688:$P688,MATCH(Settings!$B$9,$A$1:$P$1,0))),INT(INDEX($A688:$P688,MATCH(Settings!$B$9,$A$1:$P$1,0))),DATE(VALUE(LEFT(INDEX($A688:$P688,MATCH(Settings!$B$9,$A$1:$P$1,0)),4)),VALUE(MID(INDEX($A688:$P688,MATCH(Settings!$B$9,$A$1:$P$1,0)),6,2)),VALUE(MID(INDEX($A688:$P688,MATCH(Settings!$B$9,$A$1:$P$1,0)),9,2))))),"")),IFERROR(IF(TRIM(INDEX($A688:$P688,MATCH(Settings!$B$9,$A$1:$P$1,0))&amp;"")="","",IF(ISNUMBER(INDEX($A688:$P688,MATCH(Settings!$B$9,$A$1:$P$1,0))),INT(INDEX($A688:$P688,MATCH(Settings!$B$9,$A$1:$P$1,0))),DATE(VALUE(LEFT(INDEX($A688:$P688,MATCH(Settings!$B$9,$A$1:$P$1,0)),4)),VALUE(MID(INDEX($A688:$P688,MATCH(Settings!$B$9,$A$1:$P$1,0)),6,2)),VALUE(MID(INDEX($A688:$P688,MATCH(Settings!$B$9,$A$1:$P$1,0)),9,2))))),""),IFERROR(INT(IFERROR(IF(ISNUMBER(INDEX($A688:$P688,MATCH(Settings!$B$8,$A$1:$P$1,0))),INDEX($A688:$P688,MATCH(Settings!$B$8,$A$1:$P$1,0)),DATE(VALUE(LEFT(IFERROR(TRIM(INDEX($A688:$P688,MATCH(Settings!$B$8,$A$1:$P$1,0))&amp;""),""),4)),VALUE(MID(IFERROR(TRIM(INDEX($A688:$P688,MATCH(Settings!$B$8,$A$1:$P$1,0))&amp;""),""),6,2)),VALUE(MID(IFERROR(TRIM(INDEX($A688:$P688,MATCH(Settings!$B$8,$A$1:$P$1,0))&amp;""),""),9,2)))+TIME(VALUE(MID(IFERROR(TRIM(INDEX($A688:$P688,MATCH(Settings!$B$8,$A$1:$P$1,0))&amp;""),""),12,2)),VALUE(MID(IFERROR(TRIM(INDEX($A688:$P688,MATCH(Settings!$B$8,$A$1:$P$1,0))&amp;""),""),15,2)),VALUE(MID(IFERROR(TRIM(INDEX($A688:$P688,MATCH(Settings!$B$8,$A$1:$P$1,0))&amp;""),""),18,2)))),"")),""))</f>
        <v/>
      </c>
      <c r="V688" s="22">
        <f>IF(ISNUMBER($U688),DATE(YEAR($U688),MONTH($U688),1),"")</f>
        <v/>
      </c>
      <c r="W688" s="23">
        <f>IF(IFERROR(TRIM(INDEX($A688:$P688,MATCH(Settings!$B$10,$A$1:$P$1,0))&amp;""),"")&lt;&gt;"",IFERROR(TRIM(INDEX($A688:$P688,MATCH(Settings!$B$10,$A$1:$P$1,0))&amp;""),""),IFERROR(TRIM(INDEX($A688:$P688,MATCH(Settings!$B$11,$A$1:$P$1,0))&amp;""),""))</f>
        <v/>
      </c>
      <c r="X688" s="23">
        <f>IFERROR(TRIM(INDEX($A688:$P688,MATCH(Settings!$B$11,$A$1:$P$1,0))&amp;""),"")</f>
        <v/>
      </c>
      <c r="Y688" s="23">
        <f>IFERROR(TRIM(INDEX($A688:$P688,MATCH(Settings!$B$12,$A$1:$P$1,0))&amp;""),"")</f>
        <v/>
      </c>
      <c r="Z688" s="23">
        <f>IFERROR(TRIM(INDEX($A688:$P688,MATCH(Settings!$B$15,$A$1:$P$1,0))&amp;""),"")</f>
        <v/>
      </c>
      <c r="AA688" s="24">
        <f>IFERROR(IF(TRIM(INDEX($A688:$P688,MATCH(Settings!$B$13,$A$1:$P$1,0))&amp;"")="","",VALUE(TRIM(INDEX($A688:$P688,MATCH(Settings!$B$13,$A$1:$P$1,0))&amp;""))),"")</f>
        <v/>
      </c>
      <c r="AB688" s="24">
        <f>IF(NOT(ISNUMBER($AA688)),"",IF(TRIM($R688&amp;"")="Yes",$AA688,0))</f>
        <v/>
      </c>
      <c r="AC688" s="25">
        <f>IF(OR(NOT(ISNUMBER($AB688)),NOT(ISNUMBER(Settings!$D$2))),"",$AB688*Settings!$D$2)</f>
        <v/>
      </c>
      <c r="AD688" s="23">
        <f>IF(AND($AE688="",IFERROR(TRIM(INDEX($A688:$P688,MATCH(Settings!$B$13,$A$1:$P$1,0))&amp;""),"")=""),"",IF((IF($AE688="","; no name or email","")&amp;IF(IFERROR(TRIM(INDEX($A688:$P688,MATCH(Settings!$B$13,$A$1:$P$1,0))&amp;""),"")="","; no hours",IF(NOT(ISNUMBER($AA688)),"; hours not a number",IF($AA688&lt;=0,"; hours zero or less",IF(AND(ISNUMBER(Settings!$D$3),$AA688&gt;Settings!$D$3),"; over "&amp;Settings!$D$3&amp;" hours",""))))&amp;IF(NOT(ISNUMBER($U688)),"; no date",IF($U688&gt;TODAY(),"; date in the future",""))&amp;IF(AND($AE688&lt;&gt;"",ISNUMBER($U688)),IF(COUNTIFS($AE$2:$AE$1001,$AE688,$U$2:$U$1001,$U688,$Y$2:$Y$1001,$Y688)&gt;1,"; possible duplicate",""),""))="","OK",MID(IF($AE688="","; no name or email","")&amp;IF(IFERROR(TRIM(INDEX($A688:$P688,MATCH(Settings!$B$13,$A$1:$P$1,0))&amp;""),"")="","; no hours",IF(NOT(ISNUMBER($AA688)),"; hours not a number",IF($AA688&lt;=0,"; hours zero or less",IF(AND(ISNUMBER(Settings!$D$3),$AA688&gt;Settings!$D$3),"; over "&amp;Settings!$D$3&amp;" hours",""))))&amp;IF(NOT(ISNUMBER($U688)),"; no date",IF($U688&gt;TODAY(),"; date in the future",""))&amp;IF(AND($AE688&lt;&gt;"",ISNUMBER($U688)),IF(COUNTIFS($AE$2:$AE$1001,$AE688,$U$2:$U$1001,$U688,$Y$2:$Y$1001,$Y688)&gt;1,"; possible duplicate",""),""),3,300)))</f>
        <v/>
      </c>
      <c r="AE688" s="26">
        <f>IF(IFERROR(TRIM(INDEX($A688:$P688,MATCH(Settings!$B$11,$A$1:$P$1,0))&amp;""),"")&lt;&gt;"",LOWER(IFERROR(TRIM(INDEX($A688:$P688,MATCH(Settings!$B$11,$A$1:$P$1,0))&amp;""),"")),LOWER(IFERROR(TRIM(INDEX($A688:$P688,MATCH(Settings!$B$10,$A$1:$P$1,0))&amp;""),"")))</f>
        <v/>
      </c>
      <c r="AF688" s="26">
        <f>IF($AE688="","",IF(COUNTIF($AE$2:$AE688,$AE688)=1,MAX($AF$1:$AF687)+1,""))</f>
        <v/>
      </c>
      <c r="AG688" s="26">
        <f>IF(OR($AE688="",NOT(ISNUMBER($V688))),"",IF(COUNTIFS($AE$2:$AE688,$AE688,$V$2:$V688,$V688)=1,1,0))</f>
        <v/>
      </c>
      <c r="AH688" s="26">
        <f>IF(ISNUMBER($U688),$U688,0)</f>
        <v/>
      </c>
    </row>
    <row r="689">
      <c r="R689" s="27" t="n"/>
      <c r="S689" s="27" t="n"/>
      <c r="U689" s="21">
        <f>IF(ISNUMBER(IFERROR(IF(TRIM(INDEX($A689:$P689,MATCH(Settings!$B$9,$A$1:$P$1,0))&amp;"")="","",IF(ISNUMBER(INDEX($A689:$P689,MATCH(Settings!$B$9,$A$1:$P$1,0))),INT(INDEX($A689:$P689,MATCH(Settings!$B$9,$A$1:$P$1,0))),DATE(VALUE(LEFT(INDEX($A689:$P689,MATCH(Settings!$B$9,$A$1:$P$1,0)),4)),VALUE(MID(INDEX($A689:$P689,MATCH(Settings!$B$9,$A$1:$P$1,0)),6,2)),VALUE(MID(INDEX($A689:$P689,MATCH(Settings!$B$9,$A$1:$P$1,0)),9,2))))),"")),IFERROR(IF(TRIM(INDEX($A689:$P689,MATCH(Settings!$B$9,$A$1:$P$1,0))&amp;"")="","",IF(ISNUMBER(INDEX($A689:$P689,MATCH(Settings!$B$9,$A$1:$P$1,0))),INT(INDEX($A689:$P689,MATCH(Settings!$B$9,$A$1:$P$1,0))),DATE(VALUE(LEFT(INDEX($A689:$P689,MATCH(Settings!$B$9,$A$1:$P$1,0)),4)),VALUE(MID(INDEX($A689:$P689,MATCH(Settings!$B$9,$A$1:$P$1,0)),6,2)),VALUE(MID(INDEX($A689:$P689,MATCH(Settings!$B$9,$A$1:$P$1,0)),9,2))))),""),IFERROR(INT(IFERROR(IF(ISNUMBER(INDEX($A689:$P689,MATCH(Settings!$B$8,$A$1:$P$1,0))),INDEX($A689:$P689,MATCH(Settings!$B$8,$A$1:$P$1,0)),DATE(VALUE(LEFT(IFERROR(TRIM(INDEX($A689:$P689,MATCH(Settings!$B$8,$A$1:$P$1,0))&amp;""),""),4)),VALUE(MID(IFERROR(TRIM(INDEX($A689:$P689,MATCH(Settings!$B$8,$A$1:$P$1,0))&amp;""),""),6,2)),VALUE(MID(IFERROR(TRIM(INDEX($A689:$P689,MATCH(Settings!$B$8,$A$1:$P$1,0))&amp;""),""),9,2)))+TIME(VALUE(MID(IFERROR(TRIM(INDEX($A689:$P689,MATCH(Settings!$B$8,$A$1:$P$1,0))&amp;""),""),12,2)),VALUE(MID(IFERROR(TRIM(INDEX($A689:$P689,MATCH(Settings!$B$8,$A$1:$P$1,0))&amp;""),""),15,2)),VALUE(MID(IFERROR(TRIM(INDEX($A689:$P689,MATCH(Settings!$B$8,$A$1:$P$1,0))&amp;""),""),18,2)))),"")),""))</f>
        <v/>
      </c>
      <c r="V689" s="22">
        <f>IF(ISNUMBER($U689),DATE(YEAR($U689),MONTH($U689),1),"")</f>
        <v/>
      </c>
      <c r="W689" s="23">
        <f>IF(IFERROR(TRIM(INDEX($A689:$P689,MATCH(Settings!$B$10,$A$1:$P$1,0))&amp;""),"")&lt;&gt;"",IFERROR(TRIM(INDEX($A689:$P689,MATCH(Settings!$B$10,$A$1:$P$1,0))&amp;""),""),IFERROR(TRIM(INDEX($A689:$P689,MATCH(Settings!$B$11,$A$1:$P$1,0))&amp;""),""))</f>
        <v/>
      </c>
      <c r="X689" s="23">
        <f>IFERROR(TRIM(INDEX($A689:$P689,MATCH(Settings!$B$11,$A$1:$P$1,0))&amp;""),"")</f>
        <v/>
      </c>
      <c r="Y689" s="23">
        <f>IFERROR(TRIM(INDEX($A689:$P689,MATCH(Settings!$B$12,$A$1:$P$1,0))&amp;""),"")</f>
        <v/>
      </c>
      <c r="Z689" s="23">
        <f>IFERROR(TRIM(INDEX($A689:$P689,MATCH(Settings!$B$15,$A$1:$P$1,0))&amp;""),"")</f>
        <v/>
      </c>
      <c r="AA689" s="24">
        <f>IFERROR(IF(TRIM(INDEX($A689:$P689,MATCH(Settings!$B$13,$A$1:$P$1,0))&amp;"")="","",VALUE(TRIM(INDEX($A689:$P689,MATCH(Settings!$B$13,$A$1:$P$1,0))&amp;""))),"")</f>
        <v/>
      </c>
      <c r="AB689" s="24">
        <f>IF(NOT(ISNUMBER($AA689)),"",IF(TRIM($R689&amp;"")="Yes",$AA689,0))</f>
        <v/>
      </c>
      <c r="AC689" s="25">
        <f>IF(OR(NOT(ISNUMBER($AB689)),NOT(ISNUMBER(Settings!$D$2))),"",$AB689*Settings!$D$2)</f>
        <v/>
      </c>
      <c r="AD689" s="23">
        <f>IF(AND($AE689="",IFERROR(TRIM(INDEX($A689:$P689,MATCH(Settings!$B$13,$A$1:$P$1,0))&amp;""),"")=""),"",IF((IF($AE689="","; no name or email","")&amp;IF(IFERROR(TRIM(INDEX($A689:$P689,MATCH(Settings!$B$13,$A$1:$P$1,0))&amp;""),"")="","; no hours",IF(NOT(ISNUMBER($AA689)),"; hours not a number",IF($AA689&lt;=0,"; hours zero or less",IF(AND(ISNUMBER(Settings!$D$3),$AA689&gt;Settings!$D$3),"; over "&amp;Settings!$D$3&amp;" hours",""))))&amp;IF(NOT(ISNUMBER($U689)),"; no date",IF($U689&gt;TODAY(),"; date in the future",""))&amp;IF(AND($AE689&lt;&gt;"",ISNUMBER($U689)),IF(COUNTIFS($AE$2:$AE$1001,$AE689,$U$2:$U$1001,$U689,$Y$2:$Y$1001,$Y689)&gt;1,"; possible duplicate",""),""))="","OK",MID(IF($AE689="","; no name or email","")&amp;IF(IFERROR(TRIM(INDEX($A689:$P689,MATCH(Settings!$B$13,$A$1:$P$1,0))&amp;""),"")="","; no hours",IF(NOT(ISNUMBER($AA689)),"; hours not a number",IF($AA689&lt;=0,"; hours zero or less",IF(AND(ISNUMBER(Settings!$D$3),$AA689&gt;Settings!$D$3),"; over "&amp;Settings!$D$3&amp;" hours",""))))&amp;IF(NOT(ISNUMBER($U689)),"; no date",IF($U689&gt;TODAY(),"; date in the future",""))&amp;IF(AND($AE689&lt;&gt;"",ISNUMBER($U689)),IF(COUNTIFS($AE$2:$AE$1001,$AE689,$U$2:$U$1001,$U689,$Y$2:$Y$1001,$Y689)&gt;1,"; possible duplicate",""),""),3,300)))</f>
        <v/>
      </c>
      <c r="AE689" s="26">
        <f>IF(IFERROR(TRIM(INDEX($A689:$P689,MATCH(Settings!$B$11,$A$1:$P$1,0))&amp;""),"")&lt;&gt;"",LOWER(IFERROR(TRIM(INDEX($A689:$P689,MATCH(Settings!$B$11,$A$1:$P$1,0))&amp;""),"")),LOWER(IFERROR(TRIM(INDEX($A689:$P689,MATCH(Settings!$B$10,$A$1:$P$1,0))&amp;""),"")))</f>
        <v/>
      </c>
      <c r="AF689" s="26">
        <f>IF($AE689="","",IF(COUNTIF($AE$2:$AE689,$AE689)=1,MAX($AF$1:$AF688)+1,""))</f>
        <v/>
      </c>
      <c r="AG689" s="26">
        <f>IF(OR($AE689="",NOT(ISNUMBER($V689))),"",IF(COUNTIFS($AE$2:$AE689,$AE689,$V$2:$V689,$V689)=1,1,0))</f>
        <v/>
      </c>
      <c r="AH689" s="26">
        <f>IF(ISNUMBER($U689),$U689,0)</f>
        <v/>
      </c>
    </row>
    <row r="690">
      <c r="R690" s="27" t="n"/>
      <c r="S690" s="27" t="n"/>
      <c r="U690" s="21">
        <f>IF(ISNUMBER(IFERROR(IF(TRIM(INDEX($A690:$P690,MATCH(Settings!$B$9,$A$1:$P$1,0))&amp;"")="","",IF(ISNUMBER(INDEX($A690:$P690,MATCH(Settings!$B$9,$A$1:$P$1,0))),INT(INDEX($A690:$P690,MATCH(Settings!$B$9,$A$1:$P$1,0))),DATE(VALUE(LEFT(INDEX($A690:$P690,MATCH(Settings!$B$9,$A$1:$P$1,0)),4)),VALUE(MID(INDEX($A690:$P690,MATCH(Settings!$B$9,$A$1:$P$1,0)),6,2)),VALUE(MID(INDEX($A690:$P690,MATCH(Settings!$B$9,$A$1:$P$1,0)),9,2))))),"")),IFERROR(IF(TRIM(INDEX($A690:$P690,MATCH(Settings!$B$9,$A$1:$P$1,0))&amp;"")="","",IF(ISNUMBER(INDEX($A690:$P690,MATCH(Settings!$B$9,$A$1:$P$1,0))),INT(INDEX($A690:$P690,MATCH(Settings!$B$9,$A$1:$P$1,0))),DATE(VALUE(LEFT(INDEX($A690:$P690,MATCH(Settings!$B$9,$A$1:$P$1,0)),4)),VALUE(MID(INDEX($A690:$P690,MATCH(Settings!$B$9,$A$1:$P$1,0)),6,2)),VALUE(MID(INDEX($A690:$P690,MATCH(Settings!$B$9,$A$1:$P$1,0)),9,2))))),""),IFERROR(INT(IFERROR(IF(ISNUMBER(INDEX($A690:$P690,MATCH(Settings!$B$8,$A$1:$P$1,0))),INDEX($A690:$P690,MATCH(Settings!$B$8,$A$1:$P$1,0)),DATE(VALUE(LEFT(IFERROR(TRIM(INDEX($A690:$P690,MATCH(Settings!$B$8,$A$1:$P$1,0))&amp;""),""),4)),VALUE(MID(IFERROR(TRIM(INDEX($A690:$P690,MATCH(Settings!$B$8,$A$1:$P$1,0))&amp;""),""),6,2)),VALUE(MID(IFERROR(TRIM(INDEX($A690:$P690,MATCH(Settings!$B$8,$A$1:$P$1,0))&amp;""),""),9,2)))+TIME(VALUE(MID(IFERROR(TRIM(INDEX($A690:$P690,MATCH(Settings!$B$8,$A$1:$P$1,0))&amp;""),""),12,2)),VALUE(MID(IFERROR(TRIM(INDEX($A690:$P690,MATCH(Settings!$B$8,$A$1:$P$1,0))&amp;""),""),15,2)),VALUE(MID(IFERROR(TRIM(INDEX($A690:$P690,MATCH(Settings!$B$8,$A$1:$P$1,0))&amp;""),""),18,2)))),"")),""))</f>
        <v/>
      </c>
      <c r="V690" s="22">
        <f>IF(ISNUMBER($U690),DATE(YEAR($U690),MONTH($U690),1),"")</f>
        <v/>
      </c>
      <c r="W690" s="23">
        <f>IF(IFERROR(TRIM(INDEX($A690:$P690,MATCH(Settings!$B$10,$A$1:$P$1,0))&amp;""),"")&lt;&gt;"",IFERROR(TRIM(INDEX($A690:$P690,MATCH(Settings!$B$10,$A$1:$P$1,0))&amp;""),""),IFERROR(TRIM(INDEX($A690:$P690,MATCH(Settings!$B$11,$A$1:$P$1,0))&amp;""),""))</f>
        <v/>
      </c>
      <c r="X690" s="23">
        <f>IFERROR(TRIM(INDEX($A690:$P690,MATCH(Settings!$B$11,$A$1:$P$1,0))&amp;""),"")</f>
        <v/>
      </c>
      <c r="Y690" s="23">
        <f>IFERROR(TRIM(INDEX($A690:$P690,MATCH(Settings!$B$12,$A$1:$P$1,0))&amp;""),"")</f>
        <v/>
      </c>
      <c r="Z690" s="23">
        <f>IFERROR(TRIM(INDEX($A690:$P690,MATCH(Settings!$B$15,$A$1:$P$1,0))&amp;""),"")</f>
        <v/>
      </c>
      <c r="AA690" s="24">
        <f>IFERROR(IF(TRIM(INDEX($A690:$P690,MATCH(Settings!$B$13,$A$1:$P$1,0))&amp;"")="","",VALUE(TRIM(INDEX($A690:$P690,MATCH(Settings!$B$13,$A$1:$P$1,0))&amp;""))),"")</f>
        <v/>
      </c>
      <c r="AB690" s="24">
        <f>IF(NOT(ISNUMBER($AA690)),"",IF(TRIM($R690&amp;"")="Yes",$AA690,0))</f>
        <v/>
      </c>
      <c r="AC690" s="25">
        <f>IF(OR(NOT(ISNUMBER($AB690)),NOT(ISNUMBER(Settings!$D$2))),"",$AB690*Settings!$D$2)</f>
        <v/>
      </c>
      <c r="AD690" s="23">
        <f>IF(AND($AE690="",IFERROR(TRIM(INDEX($A690:$P690,MATCH(Settings!$B$13,$A$1:$P$1,0))&amp;""),"")=""),"",IF((IF($AE690="","; no name or email","")&amp;IF(IFERROR(TRIM(INDEX($A690:$P690,MATCH(Settings!$B$13,$A$1:$P$1,0))&amp;""),"")="","; no hours",IF(NOT(ISNUMBER($AA690)),"; hours not a number",IF($AA690&lt;=0,"; hours zero or less",IF(AND(ISNUMBER(Settings!$D$3),$AA690&gt;Settings!$D$3),"; over "&amp;Settings!$D$3&amp;" hours",""))))&amp;IF(NOT(ISNUMBER($U690)),"; no date",IF($U690&gt;TODAY(),"; date in the future",""))&amp;IF(AND($AE690&lt;&gt;"",ISNUMBER($U690)),IF(COUNTIFS($AE$2:$AE$1001,$AE690,$U$2:$U$1001,$U690,$Y$2:$Y$1001,$Y690)&gt;1,"; possible duplicate",""),""))="","OK",MID(IF($AE690="","; no name or email","")&amp;IF(IFERROR(TRIM(INDEX($A690:$P690,MATCH(Settings!$B$13,$A$1:$P$1,0))&amp;""),"")="","; no hours",IF(NOT(ISNUMBER($AA690)),"; hours not a number",IF($AA690&lt;=0,"; hours zero or less",IF(AND(ISNUMBER(Settings!$D$3),$AA690&gt;Settings!$D$3),"; over "&amp;Settings!$D$3&amp;" hours",""))))&amp;IF(NOT(ISNUMBER($U690)),"; no date",IF($U690&gt;TODAY(),"; date in the future",""))&amp;IF(AND($AE690&lt;&gt;"",ISNUMBER($U690)),IF(COUNTIFS($AE$2:$AE$1001,$AE690,$U$2:$U$1001,$U690,$Y$2:$Y$1001,$Y690)&gt;1,"; possible duplicate",""),""),3,300)))</f>
        <v/>
      </c>
      <c r="AE690" s="26">
        <f>IF(IFERROR(TRIM(INDEX($A690:$P690,MATCH(Settings!$B$11,$A$1:$P$1,0))&amp;""),"")&lt;&gt;"",LOWER(IFERROR(TRIM(INDEX($A690:$P690,MATCH(Settings!$B$11,$A$1:$P$1,0))&amp;""),"")),LOWER(IFERROR(TRIM(INDEX($A690:$P690,MATCH(Settings!$B$10,$A$1:$P$1,0))&amp;""),"")))</f>
        <v/>
      </c>
      <c r="AF690" s="26">
        <f>IF($AE690="","",IF(COUNTIF($AE$2:$AE690,$AE690)=1,MAX($AF$1:$AF689)+1,""))</f>
        <v/>
      </c>
      <c r="AG690" s="26">
        <f>IF(OR($AE690="",NOT(ISNUMBER($V690))),"",IF(COUNTIFS($AE$2:$AE690,$AE690,$V$2:$V690,$V690)=1,1,0))</f>
        <v/>
      </c>
      <c r="AH690" s="26">
        <f>IF(ISNUMBER($U690),$U690,0)</f>
        <v/>
      </c>
    </row>
    <row r="691">
      <c r="R691" s="27" t="n"/>
      <c r="S691" s="27" t="n"/>
      <c r="U691" s="21">
        <f>IF(ISNUMBER(IFERROR(IF(TRIM(INDEX($A691:$P691,MATCH(Settings!$B$9,$A$1:$P$1,0))&amp;"")="","",IF(ISNUMBER(INDEX($A691:$P691,MATCH(Settings!$B$9,$A$1:$P$1,0))),INT(INDEX($A691:$P691,MATCH(Settings!$B$9,$A$1:$P$1,0))),DATE(VALUE(LEFT(INDEX($A691:$P691,MATCH(Settings!$B$9,$A$1:$P$1,0)),4)),VALUE(MID(INDEX($A691:$P691,MATCH(Settings!$B$9,$A$1:$P$1,0)),6,2)),VALUE(MID(INDEX($A691:$P691,MATCH(Settings!$B$9,$A$1:$P$1,0)),9,2))))),"")),IFERROR(IF(TRIM(INDEX($A691:$P691,MATCH(Settings!$B$9,$A$1:$P$1,0))&amp;"")="","",IF(ISNUMBER(INDEX($A691:$P691,MATCH(Settings!$B$9,$A$1:$P$1,0))),INT(INDEX($A691:$P691,MATCH(Settings!$B$9,$A$1:$P$1,0))),DATE(VALUE(LEFT(INDEX($A691:$P691,MATCH(Settings!$B$9,$A$1:$P$1,0)),4)),VALUE(MID(INDEX($A691:$P691,MATCH(Settings!$B$9,$A$1:$P$1,0)),6,2)),VALUE(MID(INDEX($A691:$P691,MATCH(Settings!$B$9,$A$1:$P$1,0)),9,2))))),""),IFERROR(INT(IFERROR(IF(ISNUMBER(INDEX($A691:$P691,MATCH(Settings!$B$8,$A$1:$P$1,0))),INDEX($A691:$P691,MATCH(Settings!$B$8,$A$1:$P$1,0)),DATE(VALUE(LEFT(IFERROR(TRIM(INDEX($A691:$P691,MATCH(Settings!$B$8,$A$1:$P$1,0))&amp;""),""),4)),VALUE(MID(IFERROR(TRIM(INDEX($A691:$P691,MATCH(Settings!$B$8,$A$1:$P$1,0))&amp;""),""),6,2)),VALUE(MID(IFERROR(TRIM(INDEX($A691:$P691,MATCH(Settings!$B$8,$A$1:$P$1,0))&amp;""),""),9,2)))+TIME(VALUE(MID(IFERROR(TRIM(INDEX($A691:$P691,MATCH(Settings!$B$8,$A$1:$P$1,0))&amp;""),""),12,2)),VALUE(MID(IFERROR(TRIM(INDEX($A691:$P691,MATCH(Settings!$B$8,$A$1:$P$1,0))&amp;""),""),15,2)),VALUE(MID(IFERROR(TRIM(INDEX($A691:$P691,MATCH(Settings!$B$8,$A$1:$P$1,0))&amp;""),""),18,2)))),"")),""))</f>
        <v/>
      </c>
      <c r="V691" s="22">
        <f>IF(ISNUMBER($U691),DATE(YEAR($U691),MONTH($U691),1),"")</f>
        <v/>
      </c>
      <c r="W691" s="23">
        <f>IF(IFERROR(TRIM(INDEX($A691:$P691,MATCH(Settings!$B$10,$A$1:$P$1,0))&amp;""),"")&lt;&gt;"",IFERROR(TRIM(INDEX($A691:$P691,MATCH(Settings!$B$10,$A$1:$P$1,0))&amp;""),""),IFERROR(TRIM(INDEX($A691:$P691,MATCH(Settings!$B$11,$A$1:$P$1,0))&amp;""),""))</f>
        <v/>
      </c>
      <c r="X691" s="23">
        <f>IFERROR(TRIM(INDEX($A691:$P691,MATCH(Settings!$B$11,$A$1:$P$1,0))&amp;""),"")</f>
        <v/>
      </c>
      <c r="Y691" s="23">
        <f>IFERROR(TRIM(INDEX($A691:$P691,MATCH(Settings!$B$12,$A$1:$P$1,0))&amp;""),"")</f>
        <v/>
      </c>
      <c r="Z691" s="23">
        <f>IFERROR(TRIM(INDEX($A691:$P691,MATCH(Settings!$B$15,$A$1:$P$1,0))&amp;""),"")</f>
        <v/>
      </c>
      <c r="AA691" s="24">
        <f>IFERROR(IF(TRIM(INDEX($A691:$P691,MATCH(Settings!$B$13,$A$1:$P$1,0))&amp;"")="","",VALUE(TRIM(INDEX($A691:$P691,MATCH(Settings!$B$13,$A$1:$P$1,0))&amp;""))),"")</f>
        <v/>
      </c>
      <c r="AB691" s="24">
        <f>IF(NOT(ISNUMBER($AA691)),"",IF(TRIM($R691&amp;"")="Yes",$AA691,0))</f>
        <v/>
      </c>
      <c r="AC691" s="25">
        <f>IF(OR(NOT(ISNUMBER($AB691)),NOT(ISNUMBER(Settings!$D$2))),"",$AB691*Settings!$D$2)</f>
        <v/>
      </c>
      <c r="AD691" s="23">
        <f>IF(AND($AE691="",IFERROR(TRIM(INDEX($A691:$P691,MATCH(Settings!$B$13,$A$1:$P$1,0))&amp;""),"")=""),"",IF((IF($AE691="","; no name or email","")&amp;IF(IFERROR(TRIM(INDEX($A691:$P691,MATCH(Settings!$B$13,$A$1:$P$1,0))&amp;""),"")="","; no hours",IF(NOT(ISNUMBER($AA691)),"; hours not a number",IF($AA691&lt;=0,"; hours zero or less",IF(AND(ISNUMBER(Settings!$D$3),$AA691&gt;Settings!$D$3),"; over "&amp;Settings!$D$3&amp;" hours",""))))&amp;IF(NOT(ISNUMBER($U691)),"; no date",IF($U691&gt;TODAY(),"; date in the future",""))&amp;IF(AND($AE691&lt;&gt;"",ISNUMBER($U691)),IF(COUNTIFS($AE$2:$AE$1001,$AE691,$U$2:$U$1001,$U691,$Y$2:$Y$1001,$Y691)&gt;1,"; possible duplicate",""),""))="","OK",MID(IF($AE691="","; no name or email","")&amp;IF(IFERROR(TRIM(INDEX($A691:$P691,MATCH(Settings!$B$13,$A$1:$P$1,0))&amp;""),"")="","; no hours",IF(NOT(ISNUMBER($AA691)),"; hours not a number",IF($AA691&lt;=0,"; hours zero or less",IF(AND(ISNUMBER(Settings!$D$3),$AA691&gt;Settings!$D$3),"; over "&amp;Settings!$D$3&amp;" hours",""))))&amp;IF(NOT(ISNUMBER($U691)),"; no date",IF($U691&gt;TODAY(),"; date in the future",""))&amp;IF(AND($AE691&lt;&gt;"",ISNUMBER($U691)),IF(COUNTIFS($AE$2:$AE$1001,$AE691,$U$2:$U$1001,$U691,$Y$2:$Y$1001,$Y691)&gt;1,"; possible duplicate",""),""),3,300)))</f>
        <v/>
      </c>
      <c r="AE691" s="26">
        <f>IF(IFERROR(TRIM(INDEX($A691:$P691,MATCH(Settings!$B$11,$A$1:$P$1,0))&amp;""),"")&lt;&gt;"",LOWER(IFERROR(TRIM(INDEX($A691:$P691,MATCH(Settings!$B$11,$A$1:$P$1,0))&amp;""),"")),LOWER(IFERROR(TRIM(INDEX($A691:$P691,MATCH(Settings!$B$10,$A$1:$P$1,0))&amp;""),"")))</f>
        <v/>
      </c>
      <c r="AF691" s="26">
        <f>IF($AE691="","",IF(COUNTIF($AE$2:$AE691,$AE691)=1,MAX($AF$1:$AF690)+1,""))</f>
        <v/>
      </c>
      <c r="AG691" s="26">
        <f>IF(OR($AE691="",NOT(ISNUMBER($V691))),"",IF(COUNTIFS($AE$2:$AE691,$AE691,$V$2:$V691,$V691)=1,1,0))</f>
        <v/>
      </c>
      <c r="AH691" s="26">
        <f>IF(ISNUMBER($U691),$U691,0)</f>
        <v/>
      </c>
    </row>
    <row r="692">
      <c r="R692" s="27" t="n"/>
      <c r="S692" s="27" t="n"/>
      <c r="U692" s="21">
        <f>IF(ISNUMBER(IFERROR(IF(TRIM(INDEX($A692:$P692,MATCH(Settings!$B$9,$A$1:$P$1,0))&amp;"")="","",IF(ISNUMBER(INDEX($A692:$P692,MATCH(Settings!$B$9,$A$1:$P$1,0))),INT(INDEX($A692:$P692,MATCH(Settings!$B$9,$A$1:$P$1,0))),DATE(VALUE(LEFT(INDEX($A692:$P692,MATCH(Settings!$B$9,$A$1:$P$1,0)),4)),VALUE(MID(INDEX($A692:$P692,MATCH(Settings!$B$9,$A$1:$P$1,0)),6,2)),VALUE(MID(INDEX($A692:$P692,MATCH(Settings!$B$9,$A$1:$P$1,0)),9,2))))),"")),IFERROR(IF(TRIM(INDEX($A692:$P692,MATCH(Settings!$B$9,$A$1:$P$1,0))&amp;"")="","",IF(ISNUMBER(INDEX($A692:$P692,MATCH(Settings!$B$9,$A$1:$P$1,0))),INT(INDEX($A692:$P692,MATCH(Settings!$B$9,$A$1:$P$1,0))),DATE(VALUE(LEFT(INDEX($A692:$P692,MATCH(Settings!$B$9,$A$1:$P$1,0)),4)),VALUE(MID(INDEX($A692:$P692,MATCH(Settings!$B$9,$A$1:$P$1,0)),6,2)),VALUE(MID(INDEX($A692:$P692,MATCH(Settings!$B$9,$A$1:$P$1,0)),9,2))))),""),IFERROR(INT(IFERROR(IF(ISNUMBER(INDEX($A692:$P692,MATCH(Settings!$B$8,$A$1:$P$1,0))),INDEX($A692:$P692,MATCH(Settings!$B$8,$A$1:$P$1,0)),DATE(VALUE(LEFT(IFERROR(TRIM(INDEX($A692:$P692,MATCH(Settings!$B$8,$A$1:$P$1,0))&amp;""),""),4)),VALUE(MID(IFERROR(TRIM(INDEX($A692:$P692,MATCH(Settings!$B$8,$A$1:$P$1,0))&amp;""),""),6,2)),VALUE(MID(IFERROR(TRIM(INDEX($A692:$P692,MATCH(Settings!$B$8,$A$1:$P$1,0))&amp;""),""),9,2)))+TIME(VALUE(MID(IFERROR(TRIM(INDEX($A692:$P692,MATCH(Settings!$B$8,$A$1:$P$1,0))&amp;""),""),12,2)),VALUE(MID(IFERROR(TRIM(INDEX($A692:$P692,MATCH(Settings!$B$8,$A$1:$P$1,0))&amp;""),""),15,2)),VALUE(MID(IFERROR(TRIM(INDEX($A692:$P692,MATCH(Settings!$B$8,$A$1:$P$1,0))&amp;""),""),18,2)))),"")),""))</f>
        <v/>
      </c>
      <c r="V692" s="22">
        <f>IF(ISNUMBER($U692),DATE(YEAR($U692),MONTH($U692),1),"")</f>
        <v/>
      </c>
      <c r="W692" s="23">
        <f>IF(IFERROR(TRIM(INDEX($A692:$P692,MATCH(Settings!$B$10,$A$1:$P$1,0))&amp;""),"")&lt;&gt;"",IFERROR(TRIM(INDEX($A692:$P692,MATCH(Settings!$B$10,$A$1:$P$1,0))&amp;""),""),IFERROR(TRIM(INDEX($A692:$P692,MATCH(Settings!$B$11,$A$1:$P$1,0))&amp;""),""))</f>
        <v/>
      </c>
      <c r="X692" s="23">
        <f>IFERROR(TRIM(INDEX($A692:$P692,MATCH(Settings!$B$11,$A$1:$P$1,0))&amp;""),"")</f>
        <v/>
      </c>
      <c r="Y692" s="23">
        <f>IFERROR(TRIM(INDEX($A692:$P692,MATCH(Settings!$B$12,$A$1:$P$1,0))&amp;""),"")</f>
        <v/>
      </c>
      <c r="Z692" s="23">
        <f>IFERROR(TRIM(INDEX($A692:$P692,MATCH(Settings!$B$15,$A$1:$P$1,0))&amp;""),"")</f>
        <v/>
      </c>
      <c r="AA692" s="24">
        <f>IFERROR(IF(TRIM(INDEX($A692:$P692,MATCH(Settings!$B$13,$A$1:$P$1,0))&amp;"")="","",VALUE(TRIM(INDEX($A692:$P692,MATCH(Settings!$B$13,$A$1:$P$1,0))&amp;""))),"")</f>
        <v/>
      </c>
      <c r="AB692" s="24">
        <f>IF(NOT(ISNUMBER($AA692)),"",IF(TRIM($R692&amp;"")="Yes",$AA692,0))</f>
        <v/>
      </c>
      <c r="AC692" s="25">
        <f>IF(OR(NOT(ISNUMBER($AB692)),NOT(ISNUMBER(Settings!$D$2))),"",$AB692*Settings!$D$2)</f>
        <v/>
      </c>
      <c r="AD692" s="23">
        <f>IF(AND($AE692="",IFERROR(TRIM(INDEX($A692:$P692,MATCH(Settings!$B$13,$A$1:$P$1,0))&amp;""),"")=""),"",IF((IF($AE692="","; no name or email","")&amp;IF(IFERROR(TRIM(INDEX($A692:$P692,MATCH(Settings!$B$13,$A$1:$P$1,0))&amp;""),"")="","; no hours",IF(NOT(ISNUMBER($AA692)),"; hours not a number",IF($AA692&lt;=0,"; hours zero or less",IF(AND(ISNUMBER(Settings!$D$3),$AA692&gt;Settings!$D$3),"; over "&amp;Settings!$D$3&amp;" hours",""))))&amp;IF(NOT(ISNUMBER($U692)),"; no date",IF($U692&gt;TODAY(),"; date in the future",""))&amp;IF(AND($AE692&lt;&gt;"",ISNUMBER($U692)),IF(COUNTIFS($AE$2:$AE$1001,$AE692,$U$2:$U$1001,$U692,$Y$2:$Y$1001,$Y692)&gt;1,"; possible duplicate",""),""))="","OK",MID(IF($AE692="","; no name or email","")&amp;IF(IFERROR(TRIM(INDEX($A692:$P692,MATCH(Settings!$B$13,$A$1:$P$1,0))&amp;""),"")="","; no hours",IF(NOT(ISNUMBER($AA692)),"; hours not a number",IF($AA692&lt;=0,"; hours zero or less",IF(AND(ISNUMBER(Settings!$D$3),$AA692&gt;Settings!$D$3),"; over "&amp;Settings!$D$3&amp;" hours",""))))&amp;IF(NOT(ISNUMBER($U692)),"; no date",IF($U692&gt;TODAY(),"; date in the future",""))&amp;IF(AND($AE692&lt;&gt;"",ISNUMBER($U692)),IF(COUNTIFS($AE$2:$AE$1001,$AE692,$U$2:$U$1001,$U692,$Y$2:$Y$1001,$Y692)&gt;1,"; possible duplicate",""),""),3,300)))</f>
        <v/>
      </c>
      <c r="AE692" s="26">
        <f>IF(IFERROR(TRIM(INDEX($A692:$P692,MATCH(Settings!$B$11,$A$1:$P$1,0))&amp;""),"")&lt;&gt;"",LOWER(IFERROR(TRIM(INDEX($A692:$P692,MATCH(Settings!$B$11,$A$1:$P$1,0))&amp;""),"")),LOWER(IFERROR(TRIM(INDEX($A692:$P692,MATCH(Settings!$B$10,$A$1:$P$1,0))&amp;""),"")))</f>
        <v/>
      </c>
      <c r="AF692" s="26">
        <f>IF($AE692="","",IF(COUNTIF($AE$2:$AE692,$AE692)=1,MAX($AF$1:$AF691)+1,""))</f>
        <v/>
      </c>
      <c r="AG692" s="26">
        <f>IF(OR($AE692="",NOT(ISNUMBER($V692))),"",IF(COUNTIFS($AE$2:$AE692,$AE692,$V$2:$V692,$V692)=1,1,0))</f>
        <v/>
      </c>
      <c r="AH692" s="26">
        <f>IF(ISNUMBER($U692),$U692,0)</f>
        <v/>
      </c>
    </row>
    <row r="693">
      <c r="R693" s="27" t="n"/>
      <c r="S693" s="27" t="n"/>
      <c r="U693" s="21">
        <f>IF(ISNUMBER(IFERROR(IF(TRIM(INDEX($A693:$P693,MATCH(Settings!$B$9,$A$1:$P$1,0))&amp;"")="","",IF(ISNUMBER(INDEX($A693:$P693,MATCH(Settings!$B$9,$A$1:$P$1,0))),INT(INDEX($A693:$P693,MATCH(Settings!$B$9,$A$1:$P$1,0))),DATE(VALUE(LEFT(INDEX($A693:$P693,MATCH(Settings!$B$9,$A$1:$P$1,0)),4)),VALUE(MID(INDEX($A693:$P693,MATCH(Settings!$B$9,$A$1:$P$1,0)),6,2)),VALUE(MID(INDEX($A693:$P693,MATCH(Settings!$B$9,$A$1:$P$1,0)),9,2))))),"")),IFERROR(IF(TRIM(INDEX($A693:$P693,MATCH(Settings!$B$9,$A$1:$P$1,0))&amp;"")="","",IF(ISNUMBER(INDEX($A693:$P693,MATCH(Settings!$B$9,$A$1:$P$1,0))),INT(INDEX($A693:$P693,MATCH(Settings!$B$9,$A$1:$P$1,0))),DATE(VALUE(LEFT(INDEX($A693:$P693,MATCH(Settings!$B$9,$A$1:$P$1,0)),4)),VALUE(MID(INDEX($A693:$P693,MATCH(Settings!$B$9,$A$1:$P$1,0)),6,2)),VALUE(MID(INDEX($A693:$P693,MATCH(Settings!$B$9,$A$1:$P$1,0)),9,2))))),""),IFERROR(INT(IFERROR(IF(ISNUMBER(INDEX($A693:$P693,MATCH(Settings!$B$8,$A$1:$P$1,0))),INDEX($A693:$P693,MATCH(Settings!$B$8,$A$1:$P$1,0)),DATE(VALUE(LEFT(IFERROR(TRIM(INDEX($A693:$P693,MATCH(Settings!$B$8,$A$1:$P$1,0))&amp;""),""),4)),VALUE(MID(IFERROR(TRIM(INDEX($A693:$P693,MATCH(Settings!$B$8,$A$1:$P$1,0))&amp;""),""),6,2)),VALUE(MID(IFERROR(TRIM(INDEX($A693:$P693,MATCH(Settings!$B$8,$A$1:$P$1,0))&amp;""),""),9,2)))+TIME(VALUE(MID(IFERROR(TRIM(INDEX($A693:$P693,MATCH(Settings!$B$8,$A$1:$P$1,0))&amp;""),""),12,2)),VALUE(MID(IFERROR(TRIM(INDEX($A693:$P693,MATCH(Settings!$B$8,$A$1:$P$1,0))&amp;""),""),15,2)),VALUE(MID(IFERROR(TRIM(INDEX($A693:$P693,MATCH(Settings!$B$8,$A$1:$P$1,0))&amp;""),""),18,2)))),"")),""))</f>
        <v/>
      </c>
      <c r="V693" s="22">
        <f>IF(ISNUMBER($U693),DATE(YEAR($U693),MONTH($U693),1),"")</f>
        <v/>
      </c>
      <c r="W693" s="23">
        <f>IF(IFERROR(TRIM(INDEX($A693:$P693,MATCH(Settings!$B$10,$A$1:$P$1,0))&amp;""),"")&lt;&gt;"",IFERROR(TRIM(INDEX($A693:$P693,MATCH(Settings!$B$10,$A$1:$P$1,0))&amp;""),""),IFERROR(TRIM(INDEX($A693:$P693,MATCH(Settings!$B$11,$A$1:$P$1,0))&amp;""),""))</f>
        <v/>
      </c>
      <c r="X693" s="23">
        <f>IFERROR(TRIM(INDEX($A693:$P693,MATCH(Settings!$B$11,$A$1:$P$1,0))&amp;""),"")</f>
        <v/>
      </c>
      <c r="Y693" s="23">
        <f>IFERROR(TRIM(INDEX($A693:$P693,MATCH(Settings!$B$12,$A$1:$P$1,0))&amp;""),"")</f>
        <v/>
      </c>
      <c r="Z693" s="23">
        <f>IFERROR(TRIM(INDEX($A693:$P693,MATCH(Settings!$B$15,$A$1:$P$1,0))&amp;""),"")</f>
        <v/>
      </c>
      <c r="AA693" s="24">
        <f>IFERROR(IF(TRIM(INDEX($A693:$P693,MATCH(Settings!$B$13,$A$1:$P$1,0))&amp;"")="","",VALUE(TRIM(INDEX($A693:$P693,MATCH(Settings!$B$13,$A$1:$P$1,0))&amp;""))),"")</f>
        <v/>
      </c>
      <c r="AB693" s="24">
        <f>IF(NOT(ISNUMBER($AA693)),"",IF(TRIM($R693&amp;"")="Yes",$AA693,0))</f>
        <v/>
      </c>
      <c r="AC693" s="25">
        <f>IF(OR(NOT(ISNUMBER($AB693)),NOT(ISNUMBER(Settings!$D$2))),"",$AB693*Settings!$D$2)</f>
        <v/>
      </c>
      <c r="AD693" s="23">
        <f>IF(AND($AE693="",IFERROR(TRIM(INDEX($A693:$P693,MATCH(Settings!$B$13,$A$1:$P$1,0))&amp;""),"")=""),"",IF((IF($AE693="","; no name or email","")&amp;IF(IFERROR(TRIM(INDEX($A693:$P693,MATCH(Settings!$B$13,$A$1:$P$1,0))&amp;""),"")="","; no hours",IF(NOT(ISNUMBER($AA693)),"; hours not a number",IF($AA693&lt;=0,"; hours zero or less",IF(AND(ISNUMBER(Settings!$D$3),$AA693&gt;Settings!$D$3),"; over "&amp;Settings!$D$3&amp;" hours",""))))&amp;IF(NOT(ISNUMBER($U693)),"; no date",IF($U693&gt;TODAY(),"; date in the future",""))&amp;IF(AND($AE693&lt;&gt;"",ISNUMBER($U693)),IF(COUNTIFS($AE$2:$AE$1001,$AE693,$U$2:$U$1001,$U693,$Y$2:$Y$1001,$Y693)&gt;1,"; possible duplicate",""),""))="","OK",MID(IF($AE693="","; no name or email","")&amp;IF(IFERROR(TRIM(INDEX($A693:$P693,MATCH(Settings!$B$13,$A$1:$P$1,0))&amp;""),"")="","; no hours",IF(NOT(ISNUMBER($AA693)),"; hours not a number",IF($AA693&lt;=0,"; hours zero or less",IF(AND(ISNUMBER(Settings!$D$3),$AA693&gt;Settings!$D$3),"; over "&amp;Settings!$D$3&amp;" hours",""))))&amp;IF(NOT(ISNUMBER($U693)),"; no date",IF($U693&gt;TODAY(),"; date in the future",""))&amp;IF(AND($AE693&lt;&gt;"",ISNUMBER($U693)),IF(COUNTIFS($AE$2:$AE$1001,$AE693,$U$2:$U$1001,$U693,$Y$2:$Y$1001,$Y693)&gt;1,"; possible duplicate",""),""),3,300)))</f>
        <v/>
      </c>
      <c r="AE693" s="26">
        <f>IF(IFERROR(TRIM(INDEX($A693:$P693,MATCH(Settings!$B$11,$A$1:$P$1,0))&amp;""),"")&lt;&gt;"",LOWER(IFERROR(TRIM(INDEX($A693:$P693,MATCH(Settings!$B$11,$A$1:$P$1,0))&amp;""),"")),LOWER(IFERROR(TRIM(INDEX($A693:$P693,MATCH(Settings!$B$10,$A$1:$P$1,0))&amp;""),"")))</f>
        <v/>
      </c>
      <c r="AF693" s="26">
        <f>IF($AE693="","",IF(COUNTIF($AE$2:$AE693,$AE693)=1,MAX($AF$1:$AF692)+1,""))</f>
        <v/>
      </c>
      <c r="AG693" s="26">
        <f>IF(OR($AE693="",NOT(ISNUMBER($V693))),"",IF(COUNTIFS($AE$2:$AE693,$AE693,$V$2:$V693,$V693)=1,1,0))</f>
        <v/>
      </c>
      <c r="AH693" s="26">
        <f>IF(ISNUMBER($U693),$U693,0)</f>
        <v/>
      </c>
    </row>
    <row r="694">
      <c r="R694" s="27" t="n"/>
      <c r="S694" s="27" t="n"/>
      <c r="U694" s="21">
        <f>IF(ISNUMBER(IFERROR(IF(TRIM(INDEX($A694:$P694,MATCH(Settings!$B$9,$A$1:$P$1,0))&amp;"")="","",IF(ISNUMBER(INDEX($A694:$P694,MATCH(Settings!$B$9,$A$1:$P$1,0))),INT(INDEX($A694:$P694,MATCH(Settings!$B$9,$A$1:$P$1,0))),DATE(VALUE(LEFT(INDEX($A694:$P694,MATCH(Settings!$B$9,$A$1:$P$1,0)),4)),VALUE(MID(INDEX($A694:$P694,MATCH(Settings!$B$9,$A$1:$P$1,0)),6,2)),VALUE(MID(INDEX($A694:$P694,MATCH(Settings!$B$9,$A$1:$P$1,0)),9,2))))),"")),IFERROR(IF(TRIM(INDEX($A694:$P694,MATCH(Settings!$B$9,$A$1:$P$1,0))&amp;"")="","",IF(ISNUMBER(INDEX($A694:$P694,MATCH(Settings!$B$9,$A$1:$P$1,0))),INT(INDEX($A694:$P694,MATCH(Settings!$B$9,$A$1:$P$1,0))),DATE(VALUE(LEFT(INDEX($A694:$P694,MATCH(Settings!$B$9,$A$1:$P$1,0)),4)),VALUE(MID(INDEX($A694:$P694,MATCH(Settings!$B$9,$A$1:$P$1,0)),6,2)),VALUE(MID(INDEX($A694:$P694,MATCH(Settings!$B$9,$A$1:$P$1,0)),9,2))))),""),IFERROR(INT(IFERROR(IF(ISNUMBER(INDEX($A694:$P694,MATCH(Settings!$B$8,$A$1:$P$1,0))),INDEX($A694:$P694,MATCH(Settings!$B$8,$A$1:$P$1,0)),DATE(VALUE(LEFT(IFERROR(TRIM(INDEX($A694:$P694,MATCH(Settings!$B$8,$A$1:$P$1,0))&amp;""),""),4)),VALUE(MID(IFERROR(TRIM(INDEX($A694:$P694,MATCH(Settings!$B$8,$A$1:$P$1,0))&amp;""),""),6,2)),VALUE(MID(IFERROR(TRIM(INDEX($A694:$P694,MATCH(Settings!$B$8,$A$1:$P$1,0))&amp;""),""),9,2)))+TIME(VALUE(MID(IFERROR(TRIM(INDEX($A694:$P694,MATCH(Settings!$B$8,$A$1:$P$1,0))&amp;""),""),12,2)),VALUE(MID(IFERROR(TRIM(INDEX($A694:$P694,MATCH(Settings!$B$8,$A$1:$P$1,0))&amp;""),""),15,2)),VALUE(MID(IFERROR(TRIM(INDEX($A694:$P694,MATCH(Settings!$B$8,$A$1:$P$1,0))&amp;""),""),18,2)))),"")),""))</f>
        <v/>
      </c>
      <c r="V694" s="22">
        <f>IF(ISNUMBER($U694),DATE(YEAR($U694),MONTH($U694),1),"")</f>
        <v/>
      </c>
      <c r="W694" s="23">
        <f>IF(IFERROR(TRIM(INDEX($A694:$P694,MATCH(Settings!$B$10,$A$1:$P$1,0))&amp;""),"")&lt;&gt;"",IFERROR(TRIM(INDEX($A694:$P694,MATCH(Settings!$B$10,$A$1:$P$1,0))&amp;""),""),IFERROR(TRIM(INDEX($A694:$P694,MATCH(Settings!$B$11,$A$1:$P$1,0))&amp;""),""))</f>
        <v/>
      </c>
      <c r="X694" s="23">
        <f>IFERROR(TRIM(INDEX($A694:$P694,MATCH(Settings!$B$11,$A$1:$P$1,0))&amp;""),"")</f>
        <v/>
      </c>
      <c r="Y694" s="23">
        <f>IFERROR(TRIM(INDEX($A694:$P694,MATCH(Settings!$B$12,$A$1:$P$1,0))&amp;""),"")</f>
        <v/>
      </c>
      <c r="Z694" s="23">
        <f>IFERROR(TRIM(INDEX($A694:$P694,MATCH(Settings!$B$15,$A$1:$P$1,0))&amp;""),"")</f>
        <v/>
      </c>
      <c r="AA694" s="24">
        <f>IFERROR(IF(TRIM(INDEX($A694:$P694,MATCH(Settings!$B$13,$A$1:$P$1,0))&amp;"")="","",VALUE(TRIM(INDEX($A694:$P694,MATCH(Settings!$B$13,$A$1:$P$1,0))&amp;""))),"")</f>
        <v/>
      </c>
      <c r="AB694" s="24">
        <f>IF(NOT(ISNUMBER($AA694)),"",IF(TRIM($R694&amp;"")="Yes",$AA694,0))</f>
        <v/>
      </c>
      <c r="AC694" s="25">
        <f>IF(OR(NOT(ISNUMBER($AB694)),NOT(ISNUMBER(Settings!$D$2))),"",$AB694*Settings!$D$2)</f>
        <v/>
      </c>
      <c r="AD694" s="23">
        <f>IF(AND($AE694="",IFERROR(TRIM(INDEX($A694:$P694,MATCH(Settings!$B$13,$A$1:$P$1,0))&amp;""),"")=""),"",IF((IF($AE694="","; no name or email","")&amp;IF(IFERROR(TRIM(INDEX($A694:$P694,MATCH(Settings!$B$13,$A$1:$P$1,0))&amp;""),"")="","; no hours",IF(NOT(ISNUMBER($AA694)),"; hours not a number",IF($AA694&lt;=0,"; hours zero or less",IF(AND(ISNUMBER(Settings!$D$3),$AA694&gt;Settings!$D$3),"; over "&amp;Settings!$D$3&amp;" hours",""))))&amp;IF(NOT(ISNUMBER($U694)),"; no date",IF($U694&gt;TODAY(),"; date in the future",""))&amp;IF(AND($AE694&lt;&gt;"",ISNUMBER($U694)),IF(COUNTIFS($AE$2:$AE$1001,$AE694,$U$2:$U$1001,$U694,$Y$2:$Y$1001,$Y694)&gt;1,"; possible duplicate",""),""))="","OK",MID(IF($AE694="","; no name or email","")&amp;IF(IFERROR(TRIM(INDEX($A694:$P694,MATCH(Settings!$B$13,$A$1:$P$1,0))&amp;""),"")="","; no hours",IF(NOT(ISNUMBER($AA694)),"; hours not a number",IF($AA694&lt;=0,"; hours zero or less",IF(AND(ISNUMBER(Settings!$D$3),$AA694&gt;Settings!$D$3),"; over "&amp;Settings!$D$3&amp;" hours",""))))&amp;IF(NOT(ISNUMBER($U694)),"; no date",IF($U694&gt;TODAY(),"; date in the future",""))&amp;IF(AND($AE694&lt;&gt;"",ISNUMBER($U694)),IF(COUNTIFS($AE$2:$AE$1001,$AE694,$U$2:$U$1001,$U694,$Y$2:$Y$1001,$Y694)&gt;1,"; possible duplicate",""),""),3,300)))</f>
        <v/>
      </c>
      <c r="AE694" s="26">
        <f>IF(IFERROR(TRIM(INDEX($A694:$P694,MATCH(Settings!$B$11,$A$1:$P$1,0))&amp;""),"")&lt;&gt;"",LOWER(IFERROR(TRIM(INDEX($A694:$P694,MATCH(Settings!$B$11,$A$1:$P$1,0))&amp;""),"")),LOWER(IFERROR(TRIM(INDEX($A694:$P694,MATCH(Settings!$B$10,$A$1:$P$1,0))&amp;""),"")))</f>
        <v/>
      </c>
      <c r="AF694" s="26">
        <f>IF($AE694="","",IF(COUNTIF($AE$2:$AE694,$AE694)=1,MAX($AF$1:$AF693)+1,""))</f>
        <v/>
      </c>
      <c r="AG694" s="26">
        <f>IF(OR($AE694="",NOT(ISNUMBER($V694))),"",IF(COUNTIFS($AE$2:$AE694,$AE694,$V$2:$V694,$V694)=1,1,0))</f>
        <v/>
      </c>
      <c r="AH694" s="26">
        <f>IF(ISNUMBER($U694),$U694,0)</f>
        <v/>
      </c>
    </row>
    <row r="695">
      <c r="R695" s="27" t="n"/>
      <c r="S695" s="27" t="n"/>
      <c r="U695" s="21">
        <f>IF(ISNUMBER(IFERROR(IF(TRIM(INDEX($A695:$P695,MATCH(Settings!$B$9,$A$1:$P$1,0))&amp;"")="","",IF(ISNUMBER(INDEX($A695:$P695,MATCH(Settings!$B$9,$A$1:$P$1,0))),INT(INDEX($A695:$P695,MATCH(Settings!$B$9,$A$1:$P$1,0))),DATE(VALUE(LEFT(INDEX($A695:$P695,MATCH(Settings!$B$9,$A$1:$P$1,0)),4)),VALUE(MID(INDEX($A695:$P695,MATCH(Settings!$B$9,$A$1:$P$1,0)),6,2)),VALUE(MID(INDEX($A695:$P695,MATCH(Settings!$B$9,$A$1:$P$1,0)),9,2))))),"")),IFERROR(IF(TRIM(INDEX($A695:$P695,MATCH(Settings!$B$9,$A$1:$P$1,0))&amp;"")="","",IF(ISNUMBER(INDEX($A695:$P695,MATCH(Settings!$B$9,$A$1:$P$1,0))),INT(INDEX($A695:$P695,MATCH(Settings!$B$9,$A$1:$P$1,0))),DATE(VALUE(LEFT(INDEX($A695:$P695,MATCH(Settings!$B$9,$A$1:$P$1,0)),4)),VALUE(MID(INDEX($A695:$P695,MATCH(Settings!$B$9,$A$1:$P$1,0)),6,2)),VALUE(MID(INDEX($A695:$P695,MATCH(Settings!$B$9,$A$1:$P$1,0)),9,2))))),""),IFERROR(INT(IFERROR(IF(ISNUMBER(INDEX($A695:$P695,MATCH(Settings!$B$8,$A$1:$P$1,0))),INDEX($A695:$P695,MATCH(Settings!$B$8,$A$1:$P$1,0)),DATE(VALUE(LEFT(IFERROR(TRIM(INDEX($A695:$P695,MATCH(Settings!$B$8,$A$1:$P$1,0))&amp;""),""),4)),VALUE(MID(IFERROR(TRIM(INDEX($A695:$P695,MATCH(Settings!$B$8,$A$1:$P$1,0))&amp;""),""),6,2)),VALUE(MID(IFERROR(TRIM(INDEX($A695:$P695,MATCH(Settings!$B$8,$A$1:$P$1,0))&amp;""),""),9,2)))+TIME(VALUE(MID(IFERROR(TRIM(INDEX($A695:$P695,MATCH(Settings!$B$8,$A$1:$P$1,0))&amp;""),""),12,2)),VALUE(MID(IFERROR(TRIM(INDEX($A695:$P695,MATCH(Settings!$B$8,$A$1:$P$1,0))&amp;""),""),15,2)),VALUE(MID(IFERROR(TRIM(INDEX($A695:$P695,MATCH(Settings!$B$8,$A$1:$P$1,0))&amp;""),""),18,2)))),"")),""))</f>
        <v/>
      </c>
      <c r="V695" s="22">
        <f>IF(ISNUMBER($U695),DATE(YEAR($U695),MONTH($U695),1),"")</f>
        <v/>
      </c>
      <c r="W695" s="23">
        <f>IF(IFERROR(TRIM(INDEX($A695:$P695,MATCH(Settings!$B$10,$A$1:$P$1,0))&amp;""),"")&lt;&gt;"",IFERROR(TRIM(INDEX($A695:$P695,MATCH(Settings!$B$10,$A$1:$P$1,0))&amp;""),""),IFERROR(TRIM(INDEX($A695:$P695,MATCH(Settings!$B$11,$A$1:$P$1,0))&amp;""),""))</f>
        <v/>
      </c>
      <c r="X695" s="23">
        <f>IFERROR(TRIM(INDEX($A695:$P695,MATCH(Settings!$B$11,$A$1:$P$1,0))&amp;""),"")</f>
        <v/>
      </c>
      <c r="Y695" s="23">
        <f>IFERROR(TRIM(INDEX($A695:$P695,MATCH(Settings!$B$12,$A$1:$P$1,0))&amp;""),"")</f>
        <v/>
      </c>
      <c r="Z695" s="23">
        <f>IFERROR(TRIM(INDEX($A695:$P695,MATCH(Settings!$B$15,$A$1:$P$1,0))&amp;""),"")</f>
        <v/>
      </c>
      <c r="AA695" s="24">
        <f>IFERROR(IF(TRIM(INDEX($A695:$P695,MATCH(Settings!$B$13,$A$1:$P$1,0))&amp;"")="","",VALUE(TRIM(INDEX($A695:$P695,MATCH(Settings!$B$13,$A$1:$P$1,0))&amp;""))),"")</f>
        <v/>
      </c>
      <c r="AB695" s="24">
        <f>IF(NOT(ISNUMBER($AA695)),"",IF(TRIM($R695&amp;"")="Yes",$AA695,0))</f>
        <v/>
      </c>
      <c r="AC695" s="25">
        <f>IF(OR(NOT(ISNUMBER($AB695)),NOT(ISNUMBER(Settings!$D$2))),"",$AB695*Settings!$D$2)</f>
        <v/>
      </c>
      <c r="AD695" s="23">
        <f>IF(AND($AE695="",IFERROR(TRIM(INDEX($A695:$P695,MATCH(Settings!$B$13,$A$1:$P$1,0))&amp;""),"")=""),"",IF((IF($AE695="","; no name or email","")&amp;IF(IFERROR(TRIM(INDEX($A695:$P695,MATCH(Settings!$B$13,$A$1:$P$1,0))&amp;""),"")="","; no hours",IF(NOT(ISNUMBER($AA695)),"; hours not a number",IF($AA695&lt;=0,"; hours zero or less",IF(AND(ISNUMBER(Settings!$D$3),$AA695&gt;Settings!$D$3),"; over "&amp;Settings!$D$3&amp;" hours",""))))&amp;IF(NOT(ISNUMBER($U695)),"; no date",IF($U695&gt;TODAY(),"; date in the future",""))&amp;IF(AND($AE695&lt;&gt;"",ISNUMBER($U695)),IF(COUNTIFS($AE$2:$AE$1001,$AE695,$U$2:$U$1001,$U695,$Y$2:$Y$1001,$Y695)&gt;1,"; possible duplicate",""),""))="","OK",MID(IF($AE695="","; no name or email","")&amp;IF(IFERROR(TRIM(INDEX($A695:$P695,MATCH(Settings!$B$13,$A$1:$P$1,0))&amp;""),"")="","; no hours",IF(NOT(ISNUMBER($AA695)),"; hours not a number",IF($AA695&lt;=0,"; hours zero or less",IF(AND(ISNUMBER(Settings!$D$3),$AA695&gt;Settings!$D$3),"; over "&amp;Settings!$D$3&amp;" hours",""))))&amp;IF(NOT(ISNUMBER($U695)),"; no date",IF($U695&gt;TODAY(),"; date in the future",""))&amp;IF(AND($AE695&lt;&gt;"",ISNUMBER($U695)),IF(COUNTIFS($AE$2:$AE$1001,$AE695,$U$2:$U$1001,$U695,$Y$2:$Y$1001,$Y695)&gt;1,"; possible duplicate",""),""),3,300)))</f>
        <v/>
      </c>
      <c r="AE695" s="26">
        <f>IF(IFERROR(TRIM(INDEX($A695:$P695,MATCH(Settings!$B$11,$A$1:$P$1,0))&amp;""),"")&lt;&gt;"",LOWER(IFERROR(TRIM(INDEX($A695:$P695,MATCH(Settings!$B$11,$A$1:$P$1,0))&amp;""),"")),LOWER(IFERROR(TRIM(INDEX($A695:$P695,MATCH(Settings!$B$10,$A$1:$P$1,0))&amp;""),"")))</f>
        <v/>
      </c>
      <c r="AF695" s="26">
        <f>IF($AE695="","",IF(COUNTIF($AE$2:$AE695,$AE695)=1,MAX($AF$1:$AF694)+1,""))</f>
        <v/>
      </c>
      <c r="AG695" s="26">
        <f>IF(OR($AE695="",NOT(ISNUMBER($V695))),"",IF(COUNTIFS($AE$2:$AE695,$AE695,$V$2:$V695,$V695)=1,1,0))</f>
        <v/>
      </c>
      <c r="AH695" s="26">
        <f>IF(ISNUMBER($U695),$U695,0)</f>
        <v/>
      </c>
    </row>
    <row r="696">
      <c r="R696" s="27" t="n"/>
      <c r="S696" s="27" t="n"/>
      <c r="U696" s="21">
        <f>IF(ISNUMBER(IFERROR(IF(TRIM(INDEX($A696:$P696,MATCH(Settings!$B$9,$A$1:$P$1,0))&amp;"")="","",IF(ISNUMBER(INDEX($A696:$P696,MATCH(Settings!$B$9,$A$1:$P$1,0))),INT(INDEX($A696:$P696,MATCH(Settings!$B$9,$A$1:$P$1,0))),DATE(VALUE(LEFT(INDEX($A696:$P696,MATCH(Settings!$B$9,$A$1:$P$1,0)),4)),VALUE(MID(INDEX($A696:$P696,MATCH(Settings!$B$9,$A$1:$P$1,0)),6,2)),VALUE(MID(INDEX($A696:$P696,MATCH(Settings!$B$9,$A$1:$P$1,0)),9,2))))),"")),IFERROR(IF(TRIM(INDEX($A696:$P696,MATCH(Settings!$B$9,$A$1:$P$1,0))&amp;"")="","",IF(ISNUMBER(INDEX($A696:$P696,MATCH(Settings!$B$9,$A$1:$P$1,0))),INT(INDEX($A696:$P696,MATCH(Settings!$B$9,$A$1:$P$1,0))),DATE(VALUE(LEFT(INDEX($A696:$P696,MATCH(Settings!$B$9,$A$1:$P$1,0)),4)),VALUE(MID(INDEX($A696:$P696,MATCH(Settings!$B$9,$A$1:$P$1,0)),6,2)),VALUE(MID(INDEX($A696:$P696,MATCH(Settings!$B$9,$A$1:$P$1,0)),9,2))))),""),IFERROR(INT(IFERROR(IF(ISNUMBER(INDEX($A696:$P696,MATCH(Settings!$B$8,$A$1:$P$1,0))),INDEX($A696:$P696,MATCH(Settings!$B$8,$A$1:$P$1,0)),DATE(VALUE(LEFT(IFERROR(TRIM(INDEX($A696:$P696,MATCH(Settings!$B$8,$A$1:$P$1,0))&amp;""),""),4)),VALUE(MID(IFERROR(TRIM(INDEX($A696:$P696,MATCH(Settings!$B$8,$A$1:$P$1,0))&amp;""),""),6,2)),VALUE(MID(IFERROR(TRIM(INDEX($A696:$P696,MATCH(Settings!$B$8,$A$1:$P$1,0))&amp;""),""),9,2)))+TIME(VALUE(MID(IFERROR(TRIM(INDEX($A696:$P696,MATCH(Settings!$B$8,$A$1:$P$1,0))&amp;""),""),12,2)),VALUE(MID(IFERROR(TRIM(INDEX($A696:$P696,MATCH(Settings!$B$8,$A$1:$P$1,0))&amp;""),""),15,2)),VALUE(MID(IFERROR(TRIM(INDEX($A696:$P696,MATCH(Settings!$B$8,$A$1:$P$1,0))&amp;""),""),18,2)))),"")),""))</f>
        <v/>
      </c>
      <c r="V696" s="22">
        <f>IF(ISNUMBER($U696),DATE(YEAR($U696),MONTH($U696),1),"")</f>
        <v/>
      </c>
      <c r="W696" s="23">
        <f>IF(IFERROR(TRIM(INDEX($A696:$P696,MATCH(Settings!$B$10,$A$1:$P$1,0))&amp;""),"")&lt;&gt;"",IFERROR(TRIM(INDEX($A696:$P696,MATCH(Settings!$B$10,$A$1:$P$1,0))&amp;""),""),IFERROR(TRIM(INDEX($A696:$P696,MATCH(Settings!$B$11,$A$1:$P$1,0))&amp;""),""))</f>
        <v/>
      </c>
      <c r="X696" s="23">
        <f>IFERROR(TRIM(INDEX($A696:$P696,MATCH(Settings!$B$11,$A$1:$P$1,0))&amp;""),"")</f>
        <v/>
      </c>
      <c r="Y696" s="23">
        <f>IFERROR(TRIM(INDEX($A696:$P696,MATCH(Settings!$B$12,$A$1:$P$1,0))&amp;""),"")</f>
        <v/>
      </c>
      <c r="Z696" s="23">
        <f>IFERROR(TRIM(INDEX($A696:$P696,MATCH(Settings!$B$15,$A$1:$P$1,0))&amp;""),"")</f>
        <v/>
      </c>
      <c r="AA696" s="24">
        <f>IFERROR(IF(TRIM(INDEX($A696:$P696,MATCH(Settings!$B$13,$A$1:$P$1,0))&amp;"")="","",VALUE(TRIM(INDEX($A696:$P696,MATCH(Settings!$B$13,$A$1:$P$1,0))&amp;""))),"")</f>
        <v/>
      </c>
      <c r="AB696" s="24">
        <f>IF(NOT(ISNUMBER($AA696)),"",IF(TRIM($R696&amp;"")="Yes",$AA696,0))</f>
        <v/>
      </c>
      <c r="AC696" s="25">
        <f>IF(OR(NOT(ISNUMBER($AB696)),NOT(ISNUMBER(Settings!$D$2))),"",$AB696*Settings!$D$2)</f>
        <v/>
      </c>
      <c r="AD696" s="23">
        <f>IF(AND($AE696="",IFERROR(TRIM(INDEX($A696:$P696,MATCH(Settings!$B$13,$A$1:$P$1,0))&amp;""),"")=""),"",IF((IF($AE696="","; no name or email","")&amp;IF(IFERROR(TRIM(INDEX($A696:$P696,MATCH(Settings!$B$13,$A$1:$P$1,0))&amp;""),"")="","; no hours",IF(NOT(ISNUMBER($AA696)),"; hours not a number",IF($AA696&lt;=0,"; hours zero or less",IF(AND(ISNUMBER(Settings!$D$3),$AA696&gt;Settings!$D$3),"; over "&amp;Settings!$D$3&amp;" hours",""))))&amp;IF(NOT(ISNUMBER($U696)),"; no date",IF($U696&gt;TODAY(),"; date in the future",""))&amp;IF(AND($AE696&lt;&gt;"",ISNUMBER($U696)),IF(COUNTIFS($AE$2:$AE$1001,$AE696,$U$2:$U$1001,$U696,$Y$2:$Y$1001,$Y696)&gt;1,"; possible duplicate",""),""))="","OK",MID(IF($AE696="","; no name or email","")&amp;IF(IFERROR(TRIM(INDEX($A696:$P696,MATCH(Settings!$B$13,$A$1:$P$1,0))&amp;""),"")="","; no hours",IF(NOT(ISNUMBER($AA696)),"; hours not a number",IF($AA696&lt;=0,"; hours zero or less",IF(AND(ISNUMBER(Settings!$D$3),$AA696&gt;Settings!$D$3),"; over "&amp;Settings!$D$3&amp;" hours",""))))&amp;IF(NOT(ISNUMBER($U696)),"; no date",IF($U696&gt;TODAY(),"; date in the future",""))&amp;IF(AND($AE696&lt;&gt;"",ISNUMBER($U696)),IF(COUNTIFS($AE$2:$AE$1001,$AE696,$U$2:$U$1001,$U696,$Y$2:$Y$1001,$Y696)&gt;1,"; possible duplicate",""),""),3,300)))</f>
        <v/>
      </c>
      <c r="AE696" s="26">
        <f>IF(IFERROR(TRIM(INDEX($A696:$P696,MATCH(Settings!$B$11,$A$1:$P$1,0))&amp;""),"")&lt;&gt;"",LOWER(IFERROR(TRIM(INDEX($A696:$P696,MATCH(Settings!$B$11,$A$1:$P$1,0))&amp;""),"")),LOWER(IFERROR(TRIM(INDEX($A696:$P696,MATCH(Settings!$B$10,$A$1:$P$1,0))&amp;""),"")))</f>
        <v/>
      </c>
      <c r="AF696" s="26">
        <f>IF($AE696="","",IF(COUNTIF($AE$2:$AE696,$AE696)=1,MAX($AF$1:$AF695)+1,""))</f>
        <v/>
      </c>
      <c r="AG696" s="26">
        <f>IF(OR($AE696="",NOT(ISNUMBER($V696))),"",IF(COUNTIFS($AE$2:$AE696,$AE696,$V$2:$V696,$V696)=1,1,0))</f>
        <v/>
      </c>
      <c r="AH696" s="26">
        <f>IF(ISNUMBER($U696),$U696,0)</f>
        <v/>
      </c>
    </row>
    <row r="697">
      <c r="R697" s="27" t="n"/>
      <c r="S697" s="27" t="n"/>
      <c r="U697" s="21">
        <f>IF(ISNUMBER(IFERROR(IF(TRIM(INDEX($A697:$P697,MATCH(Settings!$B$9,$A$1:$P$1,0))&amp;"")="","",IF(ISNUMBER(INDEX($A697:$P697,MATCH(Settings!$B$9,$A$1:$P$1,0))),INT(INDEX($A697:$P697,MATCH(Settings!$B$9,$A$1:$P$1,0))),DATE(VALUE(LEFT(INDEX($A697:$P697,MATCH(Settings!$B$9,$A$1:$P$1,0)),4)),VALUE(MID(INDEX($A697:$P697,MATCH(Settings!$B$9,$A$1:$P$1,0)),6,2)),VALUE(MID(INDEX($A697:$P697,MATCH(Settings!$B$9,$A$1:$P$1,0)),9,2))))),"")),IFERROR(IF(TRIM(INDEX($A697:$P697,MATCH(Settings!$B$9,$A$1:$P$1,0))&amp;"")="","",IF(ISNUMBER(INDEX($A697:$P697,MATCH(Settings!$B$9,$A$1:$P$1,0))),INT(INDEX($A697:$P697,MATCH(Settings!$B$9,$A$1:$P$1,0))),DATE(VALUE(LEFT(INDEX($A697:$P697,MATCH(Settings!$B$9,$A$1:$P$1,0)),4)),VALUE(MID(INDEX($A697:$P697,MATCH(Settings!$B$9,$A$1:$P$1,0)),6,2)),VALUE(MID(INDEX($A697:$P697,MATCH(Settings!$B$9,$A$1:$P$1,0)),9,2))))),""),IFERROR(INT(IFERROR(IF(ISNUMBER(INDEX($A697:$P697,MATCH(Settings!$B$8,$A$1:$P$1,0))),INDEX($A697:$P697,MATCH(Settings!$B$8,$A$1:$P$1,0)),DATE(VALUE(LEFT(IFERROR(TRIM(INDEX($A697:$P697,MATCH(Settings!$B$8,$A$1:$P$1,0))&amp;""),""),4)),VALUE(MID(IFERROR(TRIM(INDEX($A697:$P697,MATCH(Settings!$B$8,$A$1:$P$1,0))&amp;""),""),6,2)),VALUE(MID(IFERROR(TRIM(INDEX($A697:$P697,MATCH(Settings!$B$8,$A$1:$P$1,0))&amp;""),""),9,2)))+TIME(VALUE(MID(IFERROR(TRIM(INDEX($A697:$P697,MATCH(Settings!$B$8,$A$1:$P$1,0))&amp;""),""),12,2)),VALUE(MID(IFERROR(TRIM(INDEX($A697:$P697,MATCH(Settings!$B$8,$A$1:$P$1,0))&amp;""),""),15,2)),VALUE(MID(IFERROR(TRIM(INDEX($A697:$P697,MATCH(Settings!$B$8,$A$1:$P$1,0))&amp;""),""),18,2)))),"")),""))</f>
        <v/>
      </c>
      <c r="V697" s="22">
        <f>IF(ISNUMBER($U697),DATE(YEAR($U697),MONTH($U697),1),"")</f>
        <v/>
      </c>
      <c r="W697" s="23">
        <f>IF(IFERROR(TRIM(INDEX($A697:$P697,MATCH(Settings!$B$10,$A$1:$P$1,0))&amp;""),"")&lt;&gt;"",IFERROR(TRIM(INDEX($A697:$P697,MATCH(Settings!$B$10,$A$1:$P$1,0))&amp;""),""),IFERROR(TRIM(INDEX($A697:$P697,MATCH(Settings!$B$11,$A$1:$P$1,0))&amp;""),""))</f>
        <v/>
      </c>
      <c r="X697" s="23">
        <f>IFERROR(TRIM(INDEX($A697:$P697,MATCH(Settings!$B$11,$A$1:$P$1,0))&amp;""),"")</f>
        <v/>
      </c>
      <c r="Y697" s="23">
        <f>IFERROR(TRIM(INDEX($A697:$P697,MATCH(Settings!$B$12,$A$1:$P$1,0))&amp;""),"")</f>
        <v/>
      </c>
      <c r="Z697" s="23">
        <f>IFERROR(TRIM(INDEX($A697:$P697,MATCH(Settings!$B$15,$A$1:$P$1,0))&amp;""),"")</f>
        <v/>
      </c>
      <c r="AA697" s="24">
        <f>IFERROR(IF(TRIM(INDEX($A697:$P697,MATCH(Settings!$B$13,$A$1:$P$1,0))&amp;"")="","",VALUE(TRIM(INDEX($A697:$P697,MATCH(Settings!$B$13,$A$1:$P$1,0))&amp;""))),"")</f>
        <v/>
      </c>
      <c r="AB697" s="24">
        <f>IF(NOT(ISNUMBER($AA697)),"",IF(TRIM($R697&amp;"")="Yes",$AA697,0))</f>
        <v/>
      </c>
      <c r="AC697" s="25">
        <f>IF(OR(NOT(ISNUMBER($AB697)),NOT(ISNUMBER(Settings!$D$2))),"",$AB697*Settings!$D$2)</f>
        <v/>
      </c>
      <c r="AD697" s="23">
        <f>IF(AND($AE697="",IFERROR(TRIM(INDEX($A697:$P697,MATCH(Settings!$B$13,$A$1:$P$1,0))&amp;""),"")=""),"",IF((IF($AE697="","; no name or email","")&amp;IF(IFERROR(TRIM(INDEX($A697:$P697,MATCH(Settings!$B$13,$A$1:$P$1,0))&amp;""),"")="","; no hours",IF(NOT(ISNUMBER($AA697)),"; hours not a number",IF($AA697&lt;=0,"; hours zero or less",IF(AND(ISNUMBER(Settings!$D$3),$AA697&gt;Settings!$D$3),"; over "&amp;Settings!$D$3&amp;" hours",""))))&amp;IF(NOT(ISNUMBER($U697)),"; no date",IF($U697&gt;TODAY(),"; date in the future",""))&amp;IF(AND($AE697&lt;&gt;"",ISNUMBER($U697)),IF(COUNTIFS($AE$2:$AE$1001,$AE697,$U$2:$U$1001,$U697,$Y$2:$Y$1001,$Y697)&gt;1,"; possible duplicate",""),""))="","OK",MID(IF($AE697="","; no name or email","")&amp;IF(IFERROR(TRIM(INDEX($A697:$P697,MATCH(Settings!$B$13,$A$1:$P$1,0))&amp;""),"")="","; no hours",IF(NOT(ISNUMBER($AA697)),"; hours not a number",IF($AA697&lt;=0,"; hours zero or less",IF(AND(ISNUMBER(Settings!$D$3),$AA697&gt;Settings!$D$3),"; over "&amp;Settings!$D$3&amp;" hours",""))))&amp;IF(NOT(ISNUMBER($U697)),"; no date",IF($U697&gt;TODAY(),"; date in the future",""))&amp;IF(AND($AE697&lt;&gt;"",ISNUMBER($U697)),IF(COUNTIFS($AE$2:$AE$1001,$AE697,$U$2:$U$1001,$U697,$Y$2:$Y$1001,$Y697)&gt;1,"; possible duplicate",""),""),3,300)))</f>
        <v/>
      </c>
      <c r="AE697" s="26">
        <f>IF(IFERROR(TRIM(INDEX($A697:$P697,MATCH(Settings!$B$11,$A$1:$P$1,0))&amp;""),"")&lt;&gt;"",LOWER(IFERROR(TRIM(INDEX($A697:$P697,MATCH(Settings!$B$11,$A$1:$P$1,0))&amp;""),"")),LOWER(IFERROR(TRIM(INDEX($A697:$P697,MATCH(Settings!$B$10,$A$1:$P$1,0))&amp;""),"")))</f>
        <v/>
      </c>
      <c r="AF697" s="26">
        <f>IF($AE697="","",IF(COUNTIF($AE$2:$AE697,$AE697)=1,MAX($AF$1:$AF696)+1,""))</f>
        <v/>
      </c>
      <c r="AG697" s="26">
        <f>IF(OR($AE697="",NOT(ISNUMBER($V697))),"",IF(COUNTIFS($AE$2:$AE697,$AE697,$V$2:$V697,$V697)=1,1,0))</f>
        <v/>
      </c>
      <c r="AH697" s="26">
        <f>IF(ISNUMBER($U697),$U697,0)</f>
        <v/>
      </c>
    </row>
    <row r="698">
      <c r="R698" s="27" t="n"/>
      <c r="S698" s="27" t="n"/>
      <c r="U698" s="21">
        <f>IF(ISNUMBER(IFERROR(IF(TRIM(INDEX($A698:$P698,MATCH(Settings!$B$9,$A$1:$P$1,0))&amp;"")="","",IF(ISNUMBER(INDEX($A698:$P698,MATCH(Settings!$B$9,$A$1:$P$1,0))),INT(INDEX($A698:$P698,MATCH(Settings!$B$9,$A$1:$P$1,0))),DATE(VALUE(LEFT(INDEX($A698:$P698,MATCH(Settings!$B$9,$A$1:$P$1,0)),4)),VALUE(MID(INDEX($A698:$P698,MATCH(Settings!$B$9,$A$1:$P$1,0)),6,2)),VALUE(MID(INDEX($A698:$P698,MATCH(Settings!$B$9,$A$1:$P$1,0)),9,2))))),"")),IFERROR(IF(TRIM(INDEX($A698:$P698,MATCH(Settings!$B$9,$A$1:$P$1,0))&amp;"")="","",IF(ISNUMBER(INDEX($A698:$P698,MATCH(Settings!$B$9,$A$1:$P$1,0))),INT(INDEX($A698:$P698,MATCH(Settings!$B$9,$A$1:$P$1,0))),DATE(VALUE(LEFT(INDEX($A698:$P698,MATCH(Settings!$B$9,$A$1:$P$1,0)),4)),VALUE(MID(INDEX($A698:$P698,MATCH(Settings!$B$9,$A$1:$P$1,0)),6,2)),VALUE(MID(INDEX($A698:$P698,MATCH(Settings!$B$9,$A$1:$P$1,0)),9,2))))),""),IFERROR(INT(IFERROR(IF(ISNUMBER(INDEX($A698:$P698,MATCH(Settings!$B$8,$A$1:$P$1,0))),INDEX($A698:$P698,MATCH(Settings!$B$8,$A$1:$P$1,0)),DATE(VALUE(LEFT(IFERROR(TRIM(INDEX($A698:$P698,MATCH(Settings!$B$8,$A$1:$P$1,0))&amp;""),""),4)),VALUE(MID(IFERROR(TRIM(INDEX($A698:$P698,MATCH(Settings!$B$8,$A$1:$P$1,0))&amp;""),""),6,2)),VALUE(MID(IFERROR(TRIM(INDEX($A698:$P698,MATCH(Settings!$B$8,$A$1:$P$1,0))&amp;""),""),9,2)))+TIME(VALUE(MID(IFERROR(TRIM(INDEX($A698:$P698,MATCH(Settings!$B$8,$A$1:$P$1,0))&amp;""),""),12,2)),VALUE(MID(IFERROR(TRIM(INDEX($A698:$P698,MATCH(Settings!$B$8,$A$1:$P$1,0))&amp;""),""),15,2)),VALUE(MID(IFERROR(TRIM(INDEX($A698:$P698,MATCH(Settings!$B$8,$A$1:$P$1,0))&amp;""),""),18,2)))),"")),""))</f>
        <v/>
      </c>
      <c r="V698" s="22">
        <f>IF(ISNUMBER($U698),DATE(YEAR($U698),MONTH($U698),1),"")</f>
        <v/>
      </c>
      <c r="W698" s="23">
        <f>IF(IFERROR(TRIM(INDEX($A698:$P698,MATCH(Settings!$B$10,$A$1:$P$1,0))&amp;""),"")&lt;&gt;"",IFERROR(TRIM(INDEX($A698:$P698,MATCH(Settings!$B$10,$A$1:$P$1,0))&amp;""),""),IFERROR(TRIM(INDEX($A698:$P698,MATCH(Settings!$B$11,$A$1:$P$1,0))&amp;""),""))</f>
        <v/>
      </c>
      <c r="X698" s="23">
        <f>IFERROR(TRIM(INDEX($A698:$P698,MATCH(Settings!$B$11,$A$1:$P$1,0))&amp;""),"")</f>
        <v/>
      </c>
      <c r="Y698" s="23">
        <f>IFERROR(TRIM(INDEX($A698:$P698,MATCH(Settings!$B$12,$A$1:$P$1,0))&amp;""),"")</f>
        <v/>
      </c>
      <c r="Z698" s="23">
        <f>IFERROR(TRIM(INDEX($A698:$P698,MATCH(Settings!$B$15,$A$1:$P$1,0))&amp;""),"")</f>
        <v/>
      </c>
      <c r="AA698" s="24">
        <f>IFERROR(IF(TRIM(INDEX($A698:$P698,MATCH(Settings!$B$13,$A$1:$P$1,0))&amp;"")="","",VALUE(TRIM(INDEX($A698:$P698,MATCH(Settings!$B$13,$A$1:$P$1,0))&amp;""))),"")</f>
        <v/>
      </c>
      <c r="AB698" s="24">
        <f>IF(NOT(ISNUMBER($AA698)),"",IF(TRIM($R698&amp;"")="Yes",$AA698,0))</f>
        <v/>
      </c>
      <c r="AC698" s="25">
        <f>IF(OR(NOT(ISNUMBER($AB698)),NOT(ISNUMBER(Settings!$D$2))),"",$AB698*Settings!$D$2)</f>
        <v/>
      </c>
      <c r="AD698" s="23">
        <f>IF(AND($AE698="",IFERROR(TRIM(INDEX($A698:$P698,MATCH(Settings!$B$13,$A$1:$P$1,0))&amp;""),"")=""),"",IF((IF($AE698="","; no name or email","")&amp;IF(IFERROR(TRIM(INDEX($A698:$P698,MATCH(Settings!$B$13,$A$1:$P$1,0))&amp;""),"")="","; no hours",IF(NOT(ISNUMBER($AA698)),"; hours not a number",IF($AA698&lt;=0,"; hours zero or less",IF(AND(ISNUMBER(Settings!$D$3),$AA698&gt;Settings!$D$3),"; over "&amp;Settings!$D$3&amp;" hours",""))))&amp;IF(NOT(ISNUMBER($U698)),"; no date",IF($U698&gt;TODAY(),"; date in the future",""))&amp;IF(AND($AE698&lt;&gt;"",ISNUMBER($U698)),IF(COUNTIFS($AE$2:$AE$1001,$AE698,$U$2:$U$1001,$U698,$Y$2:$Y$1001,$Y698)&gt;1,"; possible duplicate",""),""))="","OK",MID(IF($AE698="","; no name or email","")&amp;IF(IFERROR(TRIM(INDEX($A698:$P698,MATCH(Settings!$B$13,$A$1:$P$1,0))&amp;""),"")="","; no hours",IF(NOT(ISNUMBER($AA698)),"; hours not a number",IF($AA698&lt;=0,"; hours zero or less",IF(AND(ISNUMBER(Settings!$D$3),$AA698&gt;Settings!$D$3),"; over "&amp;Settings!$D$3&amp;" hours",""))))&amp;IF(NOT(ISNUMBER($U698)),"; no date",IF($U698&gt;TODAY(),"; date in the future",""))&amp;IF(AND($AE698&lt;&gt;"",ISNUMBER($U698)),IF(COUNTIFS($AE$2:$AE$1001,$AE698,$U$2:$U$1001,$U698,$Y$2:$Y$1001,$Y698)&gt;1,"; possible duplicate",""),""),3,300)))</f>
        <v/>
      </c>
      <c r="AE698" s="26">
        <f>IF(IFERROR(TRIM(INDEX($A698:$P698,MATCH(Settings!$B$11,$A$1:$P$1,0))&amp;""),"")&lt;&gt;"",LOWER(IFERROR(TRIM(INDEX($A698:$P698,MATCH(Settings!$B$11,$A$1:$P$1,0))&amp;""),"")),LOWER(IFERROR(TRIM(INDEX($A698:$P698,MATCH(Settings!$B$10,$A$1:$P$1,0))&amp;""),"")))</f>
        <v/>
      </c>
      <c r="AF698" s="26">
        <f>IF($AE698="","",IF(COUNTIF($AE$2:$AE698,$AE698)=1,MAX($AF$1:$AF697)+1,""))</f>
        <v/>
      </c>
      <c r="AG698" s="26">
        <f>IF(OR($AE698="",NOT(ISNUMBER($V698))),"",IF(COUNTIFS($AE$2:$AE698,$AE698,$V$2:$V698,$V698)=1,1,0))</f>
        <v/>
      </c>
      <c r="AH698" s="26">
        <f>IF(ISNUMBER($U698),$U698,0)</f>
        <v/>
      </c>
    </row>
    <row r="699">
      <c r="R699" s="27" t="n"/>
      <c r="S699" s="27" t="n"/>
      <c r="U699" s="21">
        <f>IF(ISNUMBER(IFERROR(IF(TRIM(INDEX($A699:$P699,MATCH(Settings!$B$9,$A$1:$P$1,0))&amp;"")="","",IF(ISNUMBER(INDEX($A699:$P699,MATCH(Settings!$B$9,$A$1:$P$1,0))),INT(INDEX($A699:$P699,MATCH(Settings!$B$9,$A$1:$P$1,0))),DATE(VALUE(LEFT(INDEX($A699:$P699,MATCH(Settings!$B$9,$A$1:$P$1,0)),4)),VALUE(MID(INDEX($A699:$P699,MATCH(Settings!$B$9,$A$1:$P$1,0)),6,2)),VALUE(MID(INDEX($A699:$P699,MATCH(Settings!$B$9,$A$1:$P$1,0)),9,2))))),"")),IFERROR(IF(TRIM(INDEX($A699:$P699,MATCH(Settings!$B$9,$A$1:$P$1,0))&amp;"")="","",IF(ISNUMBER(INDEX($A699:$P699,MATCH(Settings!$B$9,$A$1:$P$1,0))),INT(INDEX($A699:$P699,MATCH(Settings!$B$9,$A$1:$P$1,0))),DATE(VALUE(LEFT(INDEX($A699:$P699,MATCH(Settings!$B$9,$A$1:$P$1,0)),4)),VALUE(MID(INDEX($A699:$P699,MATCH(Settings!$B$9,$A$1:$P$1,0)),6,2)),VALUE(MID(INDEX($A699:$P699,MATCH(Settings!$B$9,$A$1:$P$1,0)),9,2))))),""),IFERROR(INT(IFERROR(IF(ISNUMBER(INDEX($A699:$P699,MATCH(Settings!$B$8,$A$1:$P$1,0))),INDEX($A699:$P699,MATCH(Settings!$B$8,$A$1:$P$1,0)),DATE(VALUE(LEFT(IFERROR(TRIM(INDEX($A699:$P699,MATCH(Settings!$B$8,$A$1:$P$1,0))&amp;""),""),4)),VALUE(MID(IFERROR(TRIM(INDEX($A699:$P699,MATCH(Settings!$B$8,$A$1:$P$1,0))&amp;""),""),6,2)),VALUE(MID(IFERROR(TRIM(INDEX($A699:$P699,MATCH(Settings!$B$8,$A$1:$P$1,0))&amp;""),""),9,2)))+TIME(VALUE(MID(IFERROR(TRIM(INDEX($A699:$P699,MATCH(Settings!$B$8,$A$1:$P$1,0))&amp;""),""),12,2)),VALUE(MID(IFERROR(TRIM(INDEX($A699:$P699,MATCH(Settings!$B$8,$A$1:$P$1,0))&amp;""),""),15,2)),VALUE(MID(IFERROR(TRIM(INDEX($A699:$P699,MATCH(Settings!$B$8,$A$1:$P$1,0))&amp;""),""),18,2)))),"")),""))</f>
        <v/>
      </c>
      <c r="V699" s="22">
        <f>IF(ISNUMBER($U699),DATE(YEAR($U699),MONTH($U699),1),"")</f>
        <v/>
      </c>
      <c r="W699" s="23">
        <f>IF(IFERROR(TRIM(INDEX($A699:$P699,MATCH(Settings!$B$10,$A$1:$P$1,0))&amp;""),"")&lt;&gt;"",IFERROR(TRIM(INDEX($A699:$P699,MATCH(Settings!$B$10,$A$1:$P$1,0))&amp;""),""),IFERROR(TRIM(INDEX($A699:$P699,MATCH(Settings!$B$11,$A$1:$P$1,0))&amp;""),""))</f>
        <v/>
      </c>
      <c r="X699" s="23">
        <f>IFERROR(TRIM(INDEX($A699:$P699,MATCH(Settings!$B$11,$A$1:$P$1,0))&amp;""),"")</f>
        <v/>
      </c>
      <c r="Y699" s="23">
        <f>IFERROR(TRIM(INDEX($A699:$P699,MATCH(Settings!$B$12,$A$1:$P$1,0))&amp;""),"")</f>
        <v/>
      </c>
      <c r="Z699" s="23">
        <f>IFERROR(TRIM(INDEX($A699:$P699,MATCH(Settings!$B$15,$A$1:$P$1,0))&amp;""),"")</f>
        <v/>
      </c>
      <c r="AA699" s="24">
        <f>IFERROR(IF(TRIM(INDEX($A699:$P699,MATCH(Settings!$B$13,$A$1:$P$1,0))&amp;"")="","",VALUE(TRIM(INDEX($A699:$P699,MATCH(Settings!$B$13,$A$1:$P$1,0))&amp;""))),"")</f>
        <v/>
      </c>
      <c r="AB699" s="24">
        <f>IF(NOT(ISNUMBER($AA699)),"",IF(TRIM($R699&amp;"")="Yes",$AA699,0))</f>
        <v/>
      </c>
      <c r="AC699" s="25">
        <f>IF(OR(NOT(ISNUMBER($AB699)),NOT(ISNUMBER(Settings!$D$2))),"",$AB699*Settings!$D$2)</f>
        <v/>
      </c>
      <c r="AD699" s="23">
        <f>IF(AND($AE699="",IFERROR(TRIM(INDEX($A699:$P699,MATCH(Settings!$B$13,$A$1:$P$1,0))&amp;""),"")=""),"",IF((IF($AE699="","; no name or email","")&amp;IF(IFERROR(TRIM(INDEX($A699:$P699,MATCH(Settings!$B$13,$A$1:$P$1,0))&amp;""),"")="","; no hours",IF(NOT(ISNUMBER($AA699)),"; hours not a number",IF($AA699&lt;=0,"; hours zero or less",IF(AND(ISNUMBER(Settings!$D$3),$AA699&gt;Settings!$D$3),"; over "&amp;Settings!$D$3&amp;" hours",""))))&amp;IF(NOT(ISNUMBER($U699)),"; no date",IF($U699&gt;TODAY(),"; date in the future",""))&amp;IF(AND($AE699&lt;&gt;"",ISNUMBER($U699)),IF(COUNTIFS($AE$2:$AE$1001,$AE699,$U$2:$U$1001,$U699,$Y$2:$Y$1001,$Y699)&gt;1,"; possible duplicate",""),""))="","OK",MID(IF($AE699="","; no name or email","")&amp;IF(IFERROR(TRIM(INDEX($A699:$P699,MATCH(Settings!$B$13,$A$1:$P$1,0))&amp;""),"")="","; no hours",IF(NOT(ISNUMBER($AA699)),"; hours not a number",IF($AA699&lt;=0,"; hours zero or less",IF(AND(ISNUMBER(Settings!$D$3),$AA699&gt;Settings!$D$3),"; over "&amp;Settings!$D$3&amp;" hours",""))))&amp;IF(NOT(ISNUMBER($U699)),"; no date",IF($U699&gt;TODAY(),"; date in the future",""))&amp;IF(AND($AE699&lt;&gt;"",ISNUMBER($U699)),IF(COUNTIFS($AE$2:$AE$1001,$AE699,$U$2:$U$1001,$U699,$Y$2:$Y$1001,$Y699)&gt;1,"; possible duplicate",""),""),3,300)))</f>
        <v/>
      </c>
      <c r="AE699" s="26">
        <f>IF(IFERROR(TRIM(INDEX($A699:$P699,MATCH(Settings!$B$11,$A$1:$P$1,0))&amp;""),"")&lt;&gt;"",LOWER(IFERROR(TRIM(INDEX($A699:$P699,MATCH(Settings!$B$11,$A$1:$P$1,0))&amp;""),"")),LOWER(IFERROR(TRIM(INDEX($A699:$P699,MATCH(Settings!$B$10,$A$1:$P$1,0))&amp;""),"")))</f>
        <v/>
      </c>
      <c r="AF699" s="26">
        <f>IF($AE699="","",IF(COUNTIF($AE$2:$AE699,$AE699)=1,MAX($AF$1:$AF698)+1,""))</f>
        <v/>
      </c>
      <c r="AG699" s="26">
        <f>IF(OR($AE699="",NOT(ISNUMBER($V699))),"",IF(COUNTIFS($AE$2:$AE699,$AE699,$V$2:$V699,$V699)=1,1,0))</f>
        <v/>
      </c>
      <c r="AH699" s="26">
        <f>IF(ISNUMBER($U699),$U699,0)</f>
        <v/>
      </c>
    </row>
    <row r="700">
      <c r="R700" s="27" t="n"/>
      <c r="S700" s="27" t="n"/>
      <c r="U700" s="21">
        <f>IF(ISNUMBER(IFERROR(IF(TRIM(INDEX($A700:$P700,MATCH(Settings!$B$9,$A$1:$P$1,0))&amp;"")="","",IF(ISNUMBER(INDEX($A700:$P700,MATCH(Settings!$B$9,$A$1:$P$1,0))),INT(INDEX($A700:$P700,MATCH(Settings!$B$9,$A$1:$P$1,0))),DATE(VALUE(LEFT(INDEX($A700:$P700,MATCH(Settings!$B$9,$A$1:$P$1,0)),4)),VALUE(MID(INDEX($A700:$P700,MATCH(Settings!$B$9,$A$1:$P$1,0)),6,2)),VALUE(MID(INDEX($A700:$P700,MATCH(Settings!$B$9,$A$1:$P$1,0)),9,2))))),"")),IFERROR(IF(TRIM(INDEX($A700:$P700,MATCH(Settings!$B$9,$A$1:$P$1,0))&amp;"")="","",IF(ISNUMBER(INDEX($A700:$P700,MATCH(Settings!$B$9,$A$1:$P$1,0))),INT(INDEX($A700:$P700,MATCH(Settings!$B$9,$A$1:$P$1,0))),DATE(VALUE(LEFT(INDEX($A700:$P700,MATCH(Settings!$B$9,$A$1:$P$1,0)),4)),VALUE(MID(INDEX($A700:$P700,MATCH(Settings!$B$9,$A$1:$P$1,0)),6,2)),VALUE(MID(INDEX($A700:$P700,MATCH(Settings!$B$9,$A$1:$P$1,0)),9,2))))),""),IFERROR(INT(IFERROR(IF(ISNUMBER(INDEX($A700:$P700,MATCH(Settings!$B$8,$A$1:$P$1,0))),INDEX($A700:$P700,MATCH(Settings!$B$8,$A$1:$P$1,0)),DATE(VALUE(LEFT(IFERROR(TRIM(INDEX($A700:$P700,MATCH(Settings!$B$8,$A$1:$P$1,0))&amp;""),""),4)),VALUE(MID(IFERROR(TRIM(INDEX($A700:$P700,MATCH(Settings!$B$8,$A$1:$P$1,0))&amp;""),""),6,2)),VALUE(MID(IFERROR(TRIM(INDEX($A700:$P700,MATCH(Settings!$B$8,$A$1:$P$1,0))&amp;""),""),9,2)))+TIME(VALUE(MID(IFERROR(TRIM(INDEX($A700:$P700,MATCH(Settings!$B$8,$A$1:$P$1,0))&amp;""),""),12,2)),VALUE(MID(IFERROR(TRIM(INDEX($A700:$P700,MATCH(Settings!$B$8,$A$1:$P$1,0))&amp;""),""),15,2)),VALUE(MID(IFERROR(TRIM(INDEX($A700:$P700,MATCH(Settings!$B$8,$A$1:$P$1,0))&amp;""),""),18,2)))),"")),""))</f>
        <v/>
      </c>
      <c r="V700" s="22">
        <f>IF(ISNUMBER($U700),DATE(YEAR($U700),MONTH($U700),1),"")</f>
        <v/>
      </c>
      <c r="W700" s="23">
        <f>IF(IFERROR(TRIM(INDEX($A700:$P700,MATCH(Settings!$B$10,$A$1:$P$1,0))&amp;""),"")&lt;&gt;"",IFERROR(TRIM(INDEX($A700:$P700,MATCH(Settings!$B$10,$A$1:$P$1,0))&amp;""),""),IFERROR(TRIM(INDEX($A700:$P700,MATCH(Settings!$B$11,$A$1:$P$1,0))&amp;""),""))</f>
        <v/>
      </c>
      <c r="X700" s="23">
        <f>IFERROR(TRIM(INDEX($A700:$P700,MATCH(Settings!$B$11,$A$1:$P$1,0))&amp;""),"")</f>
        <v/>
      </c>
      <c r="Y700" s="23">
        <f>IFERROR(TRIM(INDEX($A700:$P700,MATCH(Settings!$B$12,$A$1:$P$1,0))&amp;""),"")</f>
        <v/>
      </c>
      <c r="Z700" s="23">
        <f>IFERROR(TRIM(INDEX($A700:$P700,MATCH(Settings!$B$15,$A$1:$P$1,0))&amp;""),"")</f>
        <v/>
      </c>
      <c r="AA700" s="24">
        <f>IFERROR(IF(TRIM(INDEX($A700:$P700,MATCH(Settings!$B$13,$A$1:$P$1,0))&amp;"")="","",VALUE(TRIM(INDEX($A700:$P700,MATCH(Settings!$B$13,$A$1:$P$1,0))&amp;""))),"")</f>
        <v/>
      </c>
      <c r="AB700" s="24">
        <f>IF(NOT(ISNUMBER($AA700)),"",IF(TRIM($R700&amp;"")="Yes",$AA700,0))</f>
        <v/>
      </c>
      <c r="AC700" s="25">
        <f>IF(OR(NOT(ISNUMBER($AB700)),NOT(ISNUMBER(Settings!$D$2))),"",$AB700*Settings!$D$2)</f>
        <v/>
      </c>
      <c r="AD700" s="23">
        <f>IF(AND($AE700="",IFERROR(TRIM(INDEX($A700:$P700,MATCH(Settings!$B$13,$A$1:$P$1,0))&amp;""),"")=""),"",IF((IF($AE700="","; no name or email","")&amp;IF(IFERROR(TRIM(INDEX($A700:$P700,MATCH(Settings!$B$13,$A$1:$P$1,0))&amp;""),"")="","; no hours",IF(NOT(ISNUMBER($AA700)),"; hours not a number",IF($AA700&lt;=0,"; hours zero or less",IF(AND(ISNUMBER(Settings!$D$3),$AA700&gt;Settings!$D$3),"; over "&amp;Settings!$D$3&amp;" hours",""))))&amp;IF(NOT(ISNUMBER($U700)),"; no date",IF($U700&gt;TODAY(),"; date in the future",""))&amp;IF(AND($AE700&lt;&gt;"",ISNUMBER($U700)),IF(COUNTIFS($AE$2:$AE$1001,$AE700,$U$2:$U$1001,$U700,$Y$2:$Y$1001,$Y700)&gt;1,"; possible duplicate",""),""))="","OK",MID(IF($AE700="","; no name or email","")&amp;IF(IFERROR(TRIM(INDEX($A700:$P700,MATCH(Settings!$B$13,$A$1:$P$1,0))&amp;""),"")="","; no hours",IF(NOT(ISNUMBER($AA700)),"; hours not a number",IF($AA700&lt;=0,"; hours zero or less",IF(AND(ISNUMBER(Settings!$D$3),$AA700&gt;Settings!$D$3),"; over "&amp;Settings!$D$3&amp;" hours",""))))&amp;IF(NOT(ISNUMBER($U700)),"; no date",IF($U700&gt;TODAY(),"; date in the future",""))&amp;IF(AND($AE700&lt;&gt;"",ISNUMBER($U700)),IF(COUNTIFS($AE$2:$AE$1001,$AE700,$U$2:$U$1001,$U700,$Y$2:$Y$1001,$Y700)&gt;1,"; possible duplicate",""),""),3,300)))</f>
        <v/>
      </c>
      <c r="AE700" s="26">
        <f>IF(IFERROR(TRIM(INDEX($A700:$P700,MATCH(Settings!$B$11,$A$1:$P$1,0))&amp;""),"")&lt;&gt;"",LOWER(IFERROR(TRIM(INDEX($A700:$P700,MATCH(Settings!$B$11,$A$1:$P$1,0))&amp;""),"")),LOWER(IFERROR(TRIM(INDEX($A700:$P700,MATCH(Settings!$B$10,$A$1:$P$1,0))&amp;""),"")))</f>
        <v/>
      </c>
      <c r="AF700" s="26">
        <f>IF($AE700="","",IF(COUNTIF($AE$2:$AE700,$AE700)=1,MAX($AF$1:$AF699)+1,""))</f>
        <v/>
      </c>
      <c r="AG700" s="26">
        <f>IF(OR($AE700="",NOT(ISNUMBER($V700))),"",IF(COUNTIFS($AE$2:$AE700,$AE700,$V$2:$V700,$V700)=1,1,0))</f>
        <v/>
      </c>
      <c r="AH700" s="26">
        <f>IF(ISNUMBER($U700),$U700,0)</f>
        <v/>
      </c>
    </row>
    <row r="701">
      <c r="R701" s="27" t="n"/>
      <c r="S701" s="27" t="n"/>
      <c r="U701" s="21">
        <f>IF(ISNUMBER(IFERROR(IF(TRIM(INDEX($A701:$P701,MATCH(Settings!$B$9,$A$1:$P$1,0))&amp;"")="","",IF(ISNUMBER(INDEX($A701:$P701,MATCH(Settings!$B$9,$A$1:$P$1,0))),INT(INDEX($A701:$P701,MATCH(Settings!$B$9,$A$1:$P$1,0))),DATE(VALUE(LEFT(INDEX($A701:$P701,MATCH(Settings!$B$9,$A$1:$P$1,0)),4)),VALUE(MID(INDEX($A701:$P701,MATCH(Settings!$B$9,$A$1:$P$1,0)),6,2)),VALUE(MID(INDEX($A701:$P701,MATCH(Settings!$B$9,$A$1:$P$1,0)),9,2))))),"")),IFERROR(IF(TRIM(INDEX($A701:$P701,MATCH(Settings!$B$9,$A$1:$P$1,0))&amp;"")="","",IF(ISNUMBER(INDEX($A701:$P701,MATCH(Settings!$B$9,$A$1:$P$1,0))),INT(INDEX($A701:$P701,MATCH(Settings!$B$9,$A$1:$P$1,0))),DATE(VALUE(LEFT(INDEX($A701:$P701,MATCH(Settings!$B$9,$A$1:$P$1,0)),4)),VALUE(MID(INDEX($A701:$P701,MATCH(Settings!$B$9,$A$1:$P$1,0)),6,2)),VALUE(MID(INDEX($A701:$P701,MATCH(Settings!$B$9,$A$1:$P$1,0)),9,2))))),""),IFERROR(INT(IFERROR(IF(ISNUMBER(INDEX($A701:$P701,MATCH(Settings!$B$8,$A$1:$P$1,0))),INDEX($A701:$P701,MATCH(Settings!$B$8,$A$1:$P$1,0)),DATE(VALUE(LEFT(IFERROR(TRIM(INDEX($A701:$P701,MATCH(Settings!$B$8,$A$1:$P$1,0))&amp;""),""),4)),VALUE(MID(IFERROR(TRIM(INDEX($A701:$P701,MATCH(Settings!$B$8,$A$1:$P$1,0))&amp;""),""),6,2)),VALUE(MID(IFERROR(TRIM(INDEX($A701:$P701,MATCH(Settings!$B$8,$A$1:$P$1,0))&amp;""),""),9,2)))+TIME(VALUE(MID(IFERROR(TRIM(INDEX($A701:$P701,MATCH(Settings!$B$8,$A$1:$P$1,0))&amp;""),""),12,2)),VALUE(MID(IFERROR(TRIM(INDEX($A701:$P701,MATCH(Settings!$B$8,$A$1:$P$1,0))&amp;""),""),15,2)),VALUE(MID(IFERROR(TRIM(INDEX($A701:$P701,MATCH(Settings!$B$8,$A$1:$P$1,0))&amp;""),""),18,2)))),"")),""))</f>
        <v/>
      </c>
      <c r="V701" s="22">
        <f>IF(ISNUMBER($U701),DATE(YEAR($U701),MONTH($U701),1),"")</f>
        <v/>
      </c>
      <c r="W701" s="23">
        <f>IF(IFERROR(TRIM(INDEX($A701:$P701,MATCH(Settings!$B$10,$A$1:$P$1,0))&amp;""),"")&lt;&gt;"",IFERROR(TRIM(INDEX($A701:$P701,MATCH(Settings!$B$10,$A$1:$P$1,0))&amp;""),""),IFERROR(TRIM(INDEX($A701:$P701,MATCH(Settings!$B$11,$A$1:$P$1,0))&amp;""),""))</f>
        <v/>
      </c>
      <c r="X701" s="23">
        <f>IFERROR(TRIM(INDEX($A701:$P701,MATCH(Settings!$B$11,$A$1:$P$1,0))&amp;""),"")</f>
        <v/>
      </c>
      <c r="Y701" s="23">
        <f>IFERROR(TRIM(INDEX($A701:$P701,MATCH(Settings!$B$12,$A$1:$P$1,0))&amp;""),"")</f>
        <v/>
      </c>
      <c r="Z701" s="23">
        <f>IFERROR(TRIM(INDEX($A701:$P701,MATCH(Settings!$B$15,$A$1:$P$1,0))&amp;""),"")</f>
        <v/>
      </c>
      <c r="AA701" s="24">
        <f>IFERROR(IF(TRIM(INDEX($A701:$P701,MATCH(Settings!$B$13,$A$1:$P$1,0))&amp;"")="","",VALUE(TRIM(INDEX($A701:$P701,MATCH(Settings!$B$13,$A$1:$P$1,0))&amp;""))),"")</f>
        <v/>
      </c>
      <c r="AB701" s="24">
        <f>IF(NOT(ISNUMBER($AA701)),"",IF(TRIM($R701&amp;"")="Yes",$AA701,0))</f>
        <v/>
      </c>
      <c r="AC701" s="25">
        <f>IF(OR(NOT(ISNUMBER($AB701)),NOT(ISNUMBER(Settings!$D$2))),"",$AB701*Settings!$D$2)</f>
        <v/>
      </c>
      <c r="AD701" s="23">
        <f>IF(AND($AE701="",IFERROR(TRIM(INDEX($A701:$P701,MATCH(Settings!$B$13,$A$1:$P$1,0))&amp;""),"")=""),"",IF((IF($AE701="","; no name or email","")&amp;IF(IFERROR(TRIM(INDEX($A701:$P701,MATCH(Settings!$B$13,$A$1:$P$1,0))&amp;""),"")="","; no hours",IF(NOT(ISNUMBER($AA701)),"; hours not a number",IF($AA701&lt;=0,"; hours zero or less",IF(AND(ISNUMBER(Settings!$D$3),$AA701&gt;Settings!$D$3),"; over "&amp;Settings!$D$3&amp;" hours",""))))&amp;IF(NOT(ISNUMBER($U701)),"; no date",IF($U701&gt;TODAY(),"; date in the future",""))&amp;IF(AND($AE701&lt;&gt;"",ISNUMBER($U701)),IF(COUNTIFS($AE$2:$AE$1001,$AE701,$U$2:$U$1001,$U701,$Y$2:$Y$1001,$Y701)&gt;1,"; possible duplicate",""),""))="","OK",MID(IF($AE701="","; no name or email","")&amp;IF(IFERROR(TRIM(INDEX($A701:$P701,MATCH(Settings!$B$13,$A$1:$P$1,0))&amp;""),"")="","; no hours",IF(NOT(ISNUMBER($AA701)),"; hours not a number",IF($AA701&lt;=0,"; hours zero or less",IF(AND(ISNUMBER(Settings!$D$3),$AA701&gt;Settings!$D$3),"; over "&amp;Settings!$D$3&amp;" hours",""))))&amp;IF(NOT(ISNUMBER($U701)),"; no date",IF($U701&gt;TODAY(),"; date in the future",""))&amp;IF(AND($AE701&lt;&gt;"",ISNUMBER($U701)),IF(COUNTIFS($AE$2:$AE$1001,$AE701,$U$2:$U$1001,$U701,$Y$2:$Y$1001,$Y701)&gt;1,"; possible duplicate",""),""),3,300)))</f>
        <v/>
      </c>
      <c r="AE701" s="26">
        <f>IF(IFERROR(TRIM(INDEX($A701:$P701,MATCH(Settings!$B$11,$A$1:$P$1,0))&amp;""),"")&lt;&gt;"",LOWER(IFERROR(TRIM(INDEX($A701:$P701,MATCH(Settings!$B$11,$A$1:$P$1,0))&amp;""),"")),LOWER(IFERROR(TRIM(INDEX($A701:$P701,MATCH(Settings!$B$10,$A$1:$P$1,0))&amp;""),"")))</f>
        <v/>
      </c>
      <c r="AF701" s="26">
        <f>IF($AE701="","",IF(COUNTIF($AE$2:$AE701,$AE701)=1,MAX($AF$1:$AF700)+1,""))</f>
        <v/>
      </c>
      <c r="AG701" s="26">
        <f>IF(OR($AE701="",NOT(ISNUMBER($V701))),"",IF(COUNTIFS($AE$2:$AE701,$AE701,$V$2:$V701,$V701)=1,1,0))</f>
        <v/>
      </c>
      <c r="AH701" s="26">
        <f>IF(ISNUMBER($U701),$U701,0)</f>
        <v/>
      </c>
    </row>
    <row r="702">
      <c r="R702" s="27" t="n"/>
      <c r="S702" s="27" t="n"/>
      <c r="U702" s="21">
        <f>IF(ISNUMBER(IFERROR(IF(TRIM(INDEX($A702:$P702,MATCH(Settings!$B$9,$A$1:$P$1,0))&amp;"")="","",IF(ISNUMBER(INDEX($A702:$P702,MATCH(Settings!$B$9,$A$1:$P$1,0))),INT(INDEX($A702:$P702,MATCH(Settings!$B$9,$A$1:$P$1,0))),DATE(VALUE(LEFT(INDEX($A702:$P702,MATCH(Settings!$B$9,$A$1:$P$1,0)),4)),VALUE(MID(INDEX($A702:$P702,MATCH(Settings!$B$9,$A$1:$P$1,0)),6,2)),VALUE(MID(INDEX($A702:$P702,MATCH(Settings!$B$9,$A$1:$P$1,0)),9,2))))),"")),IFERROR(IF(TRIM(INDEX($A702:$P702,MATCH(Settings!$B$9,$A$1:$P$1,0))&amp;"")="","",IF(ISNUMBER(INDEX($A702:$P702,MATCH(Settings!$B$9,$A$1:$P$1,0))),INT(INDEX($A702:$P702,MATCH(Settings!$B$9,$A$1:$P$1,0))),DATE(VALUE(LEFT(INDEX($A702:$P702,MATCH(Settings!$B$9,$A$1:$P$1,0)),4)),VALUE(MID(INDEX($A702:$P702,MATCH(Settings!$B$9,$A$1:$P$1,0)),6,2)),VALUE(MID(INDEX($A702:$P702,MATCH(Settings!$B$9,$A$1:$P$1,0)),9,2))))),""),IFERROR(INT(IFERROR(IF(ISNUMBER(INDEX($A702:$P702,MATCH(Settings!$B$8,$A$1:$P$1,0))),INDEX($A702:$P702,MATCH(Settings!$B$8,$A$1:$P$1,0)),DATE(VALUE(LEFT(IFERROR(TRIM(INDEX($A702:$P702,MATCH(Settings!$B$8,$A$1:$P$1,0))&amp;""),""),4)),VALUE(MID(IFERROR(TRIM(INDEX($A702:$P702,MATCH(Settings!$B$8,$A$1:$P$1,0))&amp;""),""),6,2)),VALUE(MID(IFERROR(TRIM(INDEX($A702:$P702,MATCH(Settings!$B$8,$A$1:$P$1,0))&amp;""),""),9,2)))+TIME(VALUE(MID(IFERROR(TRIM(INDEX($A702:$P702,MATCH(Settings!$B$8,$A$1:$P$1,0))&amp;""),""),12,2)),VALUE(MID(IFERROR(TRIM(INDEX($A702:$P702,MATCH(Settings!$B$8,$A$1:$P$1,0))&amp;""),""),15,2)),VALUE(MID(IFERROR(TRIM(INDEX($A702:$P702,MATCH(Settings!$B$8,$A$1:$P$1,0))&amp;""),""),18,2)))),"")),""))</f>
        <v/>
      </c>
      <c r="V702" s="22">
        <f>IF(ISNUMBER($U702),DATE(YEAR($U702),MONTH($U702),1),"")</f>
        <v/>
      </c>
      <c r="W702" s="23">
        <f>IF(IFERROR(TRIM(INDEX($A702:$P702,MATCH(Settings!$B$10,$A$1:$P$1,0))&amp;""),"")&lt;&gt;"",IFERROR(TRIM(INDEX($A702:$P702,MATCH(Settings!$B$10,$A$1:$P$1,0))&amp;""),""),IFERROR(TRIM(INDEX($A702:$P702,MATCH(Settings!$B$11,$A$1:$P$1,0))&amp;""),""))</f>
        <v/>
      </c>
      <c r="X702" s="23">
        <f>IFERROR(TRIM(INDEX($A702:$P702,MATCH(Settings!$B$11,$A$1:$P$1,0))&amp;""),"")</f>
        <v/>
      </c>
      <c r="Y702" s="23">
        <f>IFERROR(TRIM(INDEX($A702:$P702,MATCH(Settings!$B$12,$A$1:$P$1,0))&amp;""),"")</f>
        <v/>
      </c>
      <c r="Z702" s="23">
        <f>IFERROR(TRIM(INDEX($A702:$P702,MATCH(Settings!$B$15,$A$1:$P$1,0))&amp;""),"")</f>
        <v/>
      </c>
      <c r="AA702" s="24">
        <f>IFERROR(IF(TRIM(INDEX($A702:$P702,MATCH(Settings!$B$13,$A$1:$P$1,0))&amp;"")="","",VALUE(TRIM(INDEX($A702:$P702,MATCH(Settings!$B$13,$A$1:$P$1,0))&amp;""))),"")</f>
        <v/>
      </c>
      <c r="AB702" s="24">
        <f>IF(NOT(ISNUMBER($AA702)),"",IF(TRIM($R702&amp;"")="Yes",$AA702,0))</f>
        <v/>
      </c>
      <c r="AC702" s="25">
        <f>IF(OR(NOT(ISNUMBER($AB702)),NOT(ISNUMBER(Settings!$D$2))),"",$AB702*Settings!$D$2)</f>
        <v/>
      </c>
      <c r="AD702" s="23">
        <f>IF(AND($AE702="",IFERROR(TRIM(INDEX($A702:$P702,MATCH(Settings!$B$13,$A$1:$P$1,0))&amp;""),"")=""),"",IF((IF($AE702="","; no name or email","")&amp;IF(IFERROR(TRIM(INDEX($A702:$P702,MATCH(Settings!$B$13,$A$1:$P$1,0))&amp;""),"")="","; no hours",IF(NOT(ISNUMBER($AA702)),"; hours not a number",IF($AA702&lt;=0,"; hours zero or less",IF(AND(ISNUMBER(Settings!$D$3),$AA702&gt;Settings!$D$3),"; over "&amp;Settings!$D$3&amp;" hours",""))))&amp;IF(NOT(ISNUMBER($U702)),"; no date",IF($U702&gt;TODAY(),"; date in the future",""))&amp;IF(AND($AE702&lt;&gt;"",ISNUMBER($U702)),IF(COUNTIFS($AE$2:$AE$1001,$AE702,$U$2:$U$1001,$U702,$Y$2:$Y$1001,$Y702)&gt;1,"; possible duplicate",""),""))="","OK",MID(IF($AE702="","; no name or email","")&amp;IF(IFERROR(TRIM(INDEX($A702:$P702,MATCH(Settings!$B$13,$A$1:$P$1,0))&amp;""),"")="","; no hours",IF(NOT(ISNUMBER($AA702)),"; hours not a number",IF($AA702&lt;=0,"; hours zero or less",IF(AND(ISNUMBER(Settings!$D$3),$AA702&gt;Settings!$D$3),"; over "&amp;Settings!$D$3&amp;" hours",""))))&amp;IF(NOT(ISNUMBER($U702)),"; no date",IF($U702&gt;TODAY(),"; date in the future",""))&amp;IF(AND($AE702&lt;&gt;"",ISNUMBER($U702)),IF(COUNTIFS($AE$2:$AE$1001,$AE702,$U$2:$U$1001,$U702,$Y$2:$Y$1001,$Y702)&gt;1,"; possible duplicate",""),""),3,300)))</f>
        <v/>
      </c>
      <c r="AE702" s="26">
        <f>IF(IFERROR(TRIM(INDEX($A702:$P702,MATCH(Settings!$B$11,$A$1:$P$1,0))&amp;""),"")&lt;&gt;"",LOWER(IFERROR(TRIM(INDEX($A702:$P702,MATCH(Settings!$B$11,$A$1:$P$1,0))&amp;""),"")),LOWER(IFERROR(TRIM(INDEX($A702:$P702,MATCH(Settings!$B$10,$A$1:$P$1,0))&amp;""),"")))</f>
        <v/>
      </c>
      <c r="AF702" s="26">
        <f>IF($AE702="","",IF(COUNTIF($AE$2:$AE702,$AE702)=1,MAX($AF$1:$AF701)+1,""))</f>
        <v/>
      </c>
      <c r="AG702" s="26">
        <f>IF(OR($AE702="",NOT(ISNUMBER($V702))),"",IF(COUNTIFS($AE$2:$AE702,$AE702,$V$2:$V702,$V702)=1,1,0))</f>
        <v/>
      </c>
      <c r="AH702" s="26">
        <f>IF(ISNUMBER($U702),$U702,0)</f>
        <v/>
      </c>
    </row>
    <row r="703">
      <c r="R703" s="27" t="n"/>
      <c r="S703" s="27" t="n"/>
      <c r="U703" s="21">
        <f>IF(ISNUMBER(IFERROR(IF(TRIM(INDEX($A703:$P703,MATCH(Settings!$B$9,$A$1:$P$1,0))&amp;"")="","",IF(ISNUMBER(INDEX($A703:$P703,MATCH(Settings!$B$9,$A$1:$P$1,0))),INT(INDEX($A703:$P703,MATCH(Settings!$B$9,$A$1:$P$1,0))),DATE(VALUE(LEFT(INDEX($A703:$P703,MATCH(Settings!$B$9,$A$1:$P$1,0)),4)),VALUE(MID(INDEX($A703:$P703,MATCH(Settings!$B$9,$A$1:$P$1,0)),6,2)),VALUE(MID(INDEX($A703:$P703,MATCH(Settings!$B$9,$A$1:$P$1,0)),9,2))))),"")),IFERROR(IF(TRIM(INDEX($A703:$P703,MATCH(Settings!$B$9,$A$1:$P$1,0))&amp;"")="","",IF(ISNUMBER(INDEX($A703:$P703,MATCH(Settings!$B$9,$A$1:$P$1,0))),INT(INDEX($A703:$P703,MATCH(Settings!$B$9,$A$1:$P$1,0))),DATE(VALUE(LEFT(INDEX($A703:$P703,MATCH(Settings!$B$9,$A$1:$P$1,0)),4)),VALUE(MID(INDEX($A703:$P703,MATCH(Settings!$B$9,$A$1:$P$1,0)),6,2)),VALUE(MID(INDEX($A703:$P703,MATCH(Settings!$B$9,$A$1:$P$1,0)),9,2))))),""),IFERROR(INT(IFERROR(IF(ISNUMBER(INDEX($A703:$P703,MATCH(Settings!$B$8,$A$1:$P$1,0))),INDEX($A703:$P703,MATCH(Settings!$B$8,$A$1:$P$1,0)),DATE(VALUE(LEFT(IFERROR(TRIM(INDEX($A703:$P703,MATCH(Settings!$B$8,$A$1:$P$1,0))&amp;""),""),4)),VALUE(MID(IFERROR(TRIM(INDEX($A703:$P703,MATCH(Settings!$B$8,$A$1:$P$1,0))&amp;""),""),6,2)),VALUE(MID(IFERROR(TRIM(INDEX($A703:$P703,MATCH(Settings!$B$8,$A$1:$P$1,0))&amp;""),""),9,2)))+TIME(VALUE(MID(IFERROR(TRIM(INDEX($A703:$P703,MATCH(Settings!$B$8,$A$1:$P$1,0))&amp;""),""),12,2)),VALUE(MID(IFERROR(TRIM(INDEX($A703:$P703,MATCH(Settings!$B$8,$A$1:$P$1,0))&amp;""),""),15,2)),VALUE(MID(IFERROR(TRIM(INDEX($A703:$P703,MATCH(Settings!$B$8,$A$1:$P$1,0))&amp;""),""),18,2)))),"")),""))</f>
        <v/>
      </c>
      <c r="V703" s="22">
        <f>IF(ISNUMBER($U703),DATE(YEAR($U703),MONTH($U703),1),"")</f>
        <v/>
      </c>
      <c r="W703" s="23">
        <f>IF(IFERROR(TRIM(INDEX($A703:$P703,MATCH(Settings!$B$10,$A$1:$P$1,0))&amp;""),"")&lt;&gt;"",IFERROR(TRIM(INDEX($A703:$P703,MATCH(Settings!$B$10,$A$1:$P$1,0))&amp;""),""),IFERROR(TRIM(INDEX($A703:$P703,MATCH(Settings!$B$11,$A$1:$P$1,0))&amp;""),""))</f>
        <v/>
      </c>
      <c r="X703" s="23">
        <f>IFERROR(TRIM(INDEX($A703:$P703,MATCH(Settings!$B$11,$A$1:$P$1,0))&amp;""),"")</f>
        <v/>
      </c>
      <c r="Y703" s="23">
        <f>IFERROR(TRIM(INDEX($A703:$P703,MATCH(Settings!$B$12,$A$1:$P$1,0))&amp;""),"")</f>
        <v/>
      </c>
      <c r="Z703" s="23">
        <f>IFERROR(TRIM(INDEX($A703:$P703,MATCH(Settings!$B$15,$A$1:$P$1,0))&amp;""),"")</f>
        <v/>
      </c>
      <c r="AA703" s="24">
        <f>IFERROR(IF(TRIM(INDEX($A703:$P703,MATCH(Settings!$B$13,$A$1:$P$1,0))&amp;"")="","",VALUE(TRIM(INDEX($A703:$P703,MATCH(Settings!$B$13,$A$1:$P$1,0))&amp;""))),"")</f>
        <v/>
      </c>
      <c r="AB703" s="24">
        <f>IF(NOT(ISNUMBER($AA703)),"",IF(TRIM($R703&amp;"")="Yes",$AA703,0))</f>
        <v/>
      </c>
      <c r="AC703" s="25">
        <f>IF(OR(NOT(ISNUMBER($AB703)),NOT(ISNUMBER(Settings!$D$2))),"",$AB703*Settings!$D$2)</f>
        <v/>
      </c>
      <c r="AD703" s="23">
        <f>IF(AND($AE703="",IFERROR(TRIM(INDEX($A703:$P703,MATCH(Settings!$B$13,$A$1:$P$1,0))&amp;""),"")=""),"",IF((IF($AE703="","; no name or email","")&amp;IF(IFERROR(TRIM(INDEX($A703:$P703,MATCH(Settings!$B$13,$A$1:$P$1,0))&amp;""),"")="","; no hours",IF(NOT(ISNUMBER($AA703)),"; hours not a number",IF($AA703&lt;=0,"; hours zero or less",IF(AND(ISNUMBER(Settings!$D$3),$AA703&gt;Settings!$D$3),"; over "&amp;Settings!$D$3&amp;" hours",""))))&amp;IF(NOT(ISNUMBER($U703)),"; no date",IF($U703&gt;TODAY(),"; date in the future",""))&amp;IF(AND($AE703&lt;&gt;"",ISNUMBER($U703)),IF(COUNTIFS($AE$2:$AE$1001,$AE703,$U$2:$U$1001,$U703,$Y$2:$Y$1001,$Y703)&gt;1,"; possible duplicate",""),""))="","OK",MID(IF($AE703="","; no name or email","")&amp;IF(IFERROR(TRIM(INDEX($A703:$P703,MATCH(Settings!$B$13,$A$1:$P$1,0))&amp;""),"")="","; no hours",IF(NOT(ISNUMBER($AA703)),"; hours not a number",IF($AA703&lt;=0,"; hours zero or less",IF(AND(ISNUMBER(Settings!$D$3),$AA703&gt;Settings!$D$3),"; over "&amp;Settings!$D$3&amp;" hours",""))))&amp;IF(NOT(ISNUMBER($U703)),"; no date",IF($U703&gt;TODAY(),"; date in the future",""))&amp;IF(AND($AE703&lt;&gt;"",ISNUMBER($U703)),IF(COUNTIFS($AE$2:$AE$1001,$AE703,$U$2:$U$1001,$U703,$Y$2:$Y$1001,$Y703)&gt;1,"; possible duplicate",""),""),3,300)))</f>
        <v/>
      </c>
      <c r="AE703" s="26">
        <f>IF(IFERROR(TRIM(INDEX($A703:$P703,MATCH(Settings!$B$11,$A$1:$P$1,0))&amp;""),"")&lt;&gt;"",LOWER(IFERROR(TRIM(INDEX($A703:$P703,MATCH(Settings!$B$11,$A$1:$P$1,0))&amp;""),"")),LOWER(IFERROR(TRIM(INDEX($A703:$P703,MATCH(Settings!$B$10,$A$1:$P$1,0))&amp;""),"")))</f>
        <v/>
      </c>
      <c r="AF703" s="26">
        <f>IF($AE703="","",IF(COUNTIF($AE$2:$AE703,$AE703)=1,MAX($AF$1:$AF702)+1,""))</f>
        <v/>
      </c>
      <c r="AG703" s="26">
        <f>IF(OR($AE703="",NOT(ISNUMBER($V703))),"",IF(COUNTIFS($AE$2:$AE703,$AE703,$V$2:$V703,$V703)=1,1,0))</f>
        <v/>
      </c>
      <c r="AH703" s="26">
        <f>IF(ISNUMBER($U703),$U703,0)</f>
        <v/>
      </c>
    </row>
    <row r="704">
      <c r="R704" s="27" t="n"/>
      <c r="S704" s="27" t="n"/>
      <c r="U704" s="21">
        <f>IF(ISNUMBER(IFERROR(IF(TRIM(INDEX($A704:$P704,MATCH(Settings!$B$9,$A$1:$P$1,0))&amp;"")="","",IF(ISNUMBER(INDEX($A704:$P704,MATCH(Settings!$B$9,$A$1:$P$1,0))),INT(INDEX($A704:$P704,MATCH(Settings!$B$9,$A$1:$P$1,0))),DATE(VALUE(LEFT(INDEX($A704:$P704,MATCH(Settings!$B$9,$A$1:$P$1,0)),4)),VALUE(MID(INDEX($A704:$P704,MATCH(Settings!$B$9,$A$1:$P$1,0)),6,2)),VALUE(MID(INDEX($A704:$P704,MATCH(Settings!$B$9,$A$1:$P$1,0)),9,2))))),"")),IFERROR(IF(TRIM(INDEX($A704:$P704,MATCH(Settings!$B$9,$A$1:$P$1,0))&amp;"")="","",IF(ISNUMBER(INDEX($A704:$P704,MATCH(Settings!$B$9,$A$1:$P$1,0))),INT(INDEX($A704:$P704,MATCH(Settings!$B$9,$A$1:$P$1,0))),DATE(VALUE(LEFT(INDEX($A704:$P704,MATCH(Settings!$B$9,$A$1:$P$1,0)),4)),VALUE(MID(INDEX($A704:$P704,MATCH(Settings!$B$9,$A$1:$P$1,0)),6,2)),VALUE(MID(INDEX($A704:$P704,MATCH(Settings!$B$9,$A$1:$P$1,0)),9,2))))),""),IFERROR(INT(IFERROR(IF(ISNUMBER(INDEX($A704:$P704,MATCH(Settings!$B$8,$A$1:$P$1,0))),INDEX($A704:$P704,MATCH(Settings!$B$8,$A$1:$P$1,0)),DATE(VALUE(LEFT(IFERROR(TRIM(INDEX($A704:$P704,MATCH(Settings!$B$8,$A$1:$P$1,0))&amp;""),""),4)),VALUE(MID(IFERROR(TRIM(INDEX($A704:$P704,MATCH(Settings!$B$8,$A$1:$P$1,0))&amp;""),""),6,2)),VALUE(MID(IFERROR(TRIM(INDEX($A704:$P704,MATCH(Settings!$B$8,$A$1:$P$1,0))&amp;""),""),9,2)))+TIME(VALUE(MID(IFERROR(TRIM(INDEX($A704:$P704,MATCH(Settings!$B$8,$A$1:$P$1,0))&amp;""),""),12,2)),VALUE(MID(IFERROR(TRIM(INDEX($A704:$P704,MATCH(Settings!$B$8,$A$1:$P$1,0))&amp;""),""),15,2)),VALUE(MID(IFERROR(TRIM(INDEX($A704:$P704,MATCH(Settings!$B$8,$A$1:$P$1,0))&amp;""),""),18,2)))),"")),""))</f>
        <v/>
      </c>
      <c r="V704" s="22">
        <f>IF(ISNUMBER($U704),DATE(YEAR($U704),MONTH($U704),1),"")</f>
        <v/>
      </c>
      <c r="W704" s="23">
        <f>IF(IFERROR(TRIM(INDEX($A704:$P704,MATCH(Settings!$B$10,$A$1:$P$1,0))&amp;""),"")&lt;&gt;"",IFERROR(TRIM(INDEX($A704:$P704,MATCH(Settings!$B$10,$A$1:$P$1,0))&amp;""),""),IFERROR(TRIM(INDEX($A704:$P704,MATCH(Settings!$B$11,$A$1:$P$1,0))&amp;""),""))</f>
        <v/>
      </c>
      <c r="X704" s="23">
        <f>IFERROR(TRIM(INDEX($A704:$P704,MATCH(Settings!$B$11,$A$1:$P$1,0))&amp;""),"")</f>
        <v/>
      </c>
      <c r="Y704" s="23">
        <f>IFERROR(TRIM(INDEX($A704:$P704,MATCH(Settings!$B$12,$A$1:$P$1,0))&amp;""),"")</f>
        <v/>
      </c>
      <c r="Z704" s="23">
        <f>IFERROR(TRIM(INDEX($A704:$P704,MATCH(Settings!$B$15,$A$1:$P$1,0))&amp;""),"")</f>
        <v/>
      </c>
      <c r="AA704" s="24">
        <f>IFERROR(IF(TRIM(INDEX($A704:$P704,MATCH(Settings!$B$13,$A$1:$P$1,0))&amp;"")="","",VALUE(TRIM(INDEX($A704:$P704,MATCH(Settings!$B$13,$A$1:$P$1,0))&amp;""))),"")</f>
        <v/>
      </c>
      <c r="AB704" s="24">
        <f>IF(NOT(ISNUMBER($AA704)),"",IF(TRIM($R704&amp;"")="Yes",$AA704,0))</f>
        <v/>
      </c>
      <c r="AC704" s="25">
        <f>IF(OR(NOT(ISNUMBER($AB704)),NOT(ISNUMBER(Settings!$D$2))),"",$AB704*Settings!$D$2)</f>
        <v/>
      </c>
      <c r="AD704" s="23">
        <f>IF(AND($AE704="",IFERROR(TRIM(INDEX($A704:$P704,MATCH(Settings!$B$13,$A$1:$P$1,0))&amp;""),"")=""),"",IF((IF($AE704="","; no name or email","")&amp;IF(IFERROR(TRIM(INDEX($A704:$P704,MATCH(Settings!$B$13,$A$1:$P$1,0))&amp;""),"")="","; no hours",IF(NOT(ISNUMBER($AA704)),"; hours not a number",IF($AA704&lt;=0,"; hours zero or less",IF(AND(ISNUMBER(Settings!$D$3),$AA704&gt;Settings!$D$3),"; over "&amp;Settings!$D$3&amp;" hours",""))))&amp;IF(NOT(ISNUMBER($U704)),"; no date",IF($U704&gt;TODAY(),"; date in the future",""))&amp;IF(AND($AE704&lt;&gt;"",ISNUMBER($U704)),IF(COUNTIFS($AE$2:$AE$1001,$AE704,$U$2:$U$1001,$U704,$Y$2:$Y$1001,$Y704)&gt;1,"; possible duplicate",""),""))="","OK",MID(IF($AE704="","; no name or email","")&amp;IF(IFERROR(TRIM(INDEX($A704:$P704,MATCH(Settings!$B$13,$A$1:$P$1,0))&amp;""),"")="","; no hours",IF(NOT(ISNUMBER($AA704)),"; hours not a number",IF($AA704&lt;=0,"; hours zero or less",IF(AND(ISNUMBER(Settings!$D$3),$AA704&gt;Settings!$D$3),"; over "&amp;Settings!$D$3&amp;" hours",""))))&amp;IF(NOT(ISNUMBER($U704)),"; no date",IF($U704&gt;TODAY(),"; date in the future",""))&amp;IF(AND($AE704&lt;&gt;"",ISNUMBER($U704)),IF(COUNTIFS($AE$2:$AE$1001,$AE704,$U$2:$U$1001,$U704,$Y$2:$Y$1001,$Y704)&gt;1,"; possible duplicate",""),""),3,300)))</f>
        <v/>
      </c>
      <c r="AE704" s="26">
        <f>IF(IFERROR(TRIM(INDEX($A704:$P704,MATCH(Settings!$B$11,$A$1:$P$1,0))&amp;""),"")&lt;&gt;"",LOWER(IFERROR(TRIM(INDEX($A704:$P704,MATCH(Settings!$B$11,$A$1:$P$1,0))&amp;""),"")),LOWER(IFERROR(TRIM(INDEX($A704:$P704,MATCH(Settings!$B$10,$A$1:$P$1,0))&amp;""),"")))</f>
        <v/>
      </c>
      <c r="AF704" s="26">
        <f>IF($AE704="","",IF(COUNTIF($AE$2:$AE704,$AE704)=1,MAX($AF$1:$AF703)+1,""))</f>
        <v/>
      </c>
      <c r="AG704" s="26">
        <f>IF(OR($AE704="",NOT(ISNUMBER($V704))),"",IF(COUNTIFS($AE$2:$AE704,$AE704,$V$2:$V704,$V704)=1,1,0))</f>
        <v/>
      </c>
      <c r="AH704" s="26">
        <f>IF(ISNUMBER($U704),$U704,0)</f>
        <v/>
      </c>
    </row>
    <row r="705">
      <c r="R705" s="27" t="n"/>
      <c r="S705" s="27" t="n"/>
      <c r="U705" s="21">
        <f>IF(ISNUMBER(IFERROR(IF(TRIM(INDEX($A705:$P705,MATCH(Settings!$B$9,$A$1:$P$1,0))&amp;"")="","",IF(ISNUMBER(INDEX($A705:$P705,MATCH(Settings!$B$9,$A$1:$P$1,0))),INT(INDEX($A705:$P705,MATCH(Settings!$B$9,$A$1:$P$1,0))),DATE(VALUE(LEFT(INDEX($A705:$P705,MATCH(Settings!$B$9,$A$1:$P$1,0)),4)),VALUE(MID(INDEX($A705:$P705,MATCH(Settings!$B$9,$A$1:$P$1,0)),6,2)),VALUE(MID(INDEX($A705:$P705,MATCH(Settings!$B$9,$A$1:$P$1,0)),9,2))))),"")),IFERROR(IF(TRIM(INDEX($A705:$P705,MATCH(Settings!$B$9,$A$1:$P$1,0))&amp;"")="","",IF(ISNUMBER(INDEX($A705:$P705,MATCH(Settings!$B$9,$A$1:$P$1,0))),INT(INDEX($A705:$P705,MATCH(Settings!$B$9,$A$1:$P$1,0))),DATE(VALUE(LEFT(INDEX($A705:$P705,MATCH(Settings!$B$9,$A$1:$P$1,0)),4)),VALUE(MID(INDEX($A705:$P705,MATCH(Settings!$B$9,$A$1:$P$1,0)),6,2)),VALUE(MID(INDEX($A705:$P705,MATCH(Settings!$B$9,$A$1:$P$1,0)),9,2))))),""),IFERROR(INT(IFERROR(IF(ISNUMBER(INDEX($A705:$P705,MATCH(Settings!$B$8,$A$1:$P$1,0))),INDEX($A705:$P705,MATCH(Settings!$B$8,$A$1:$P$1,0)),DATE(VALUE(LEFT(IFERROR(TRIM(INDEX($A705:$P705,MATCH(Settings!$B$8,$A$1:$P$1,0))&amp;""),""),4)),VALUE(MID(IFERROR(TRIM(INDEX($A705:$P705,MATCH(Settings!$B$8,$A$1:$P$1,0))&amp;""),""),6,2)),VALUE(MID(IFERROR(TRIM(INDEX($A705:$P705,MATCH(Settings!$B$8,$A$1:$P$1,0))&amp;""),""),9,2)))+TIME(VALUE(MID(IFERROR(TRIM(INDEX($A705:$P705,MATCH(Settings!$B$8,$A$1:$P$1,0))&amp;""),""),12,2)),VALUE(MID(IFERROR(TRIM(INDEX($A705:$P705,MATCH(Settings!$B$8,$A$1:$P$1,0))&amp;""),""),15,2)),VALUE(MID(IFERROR(TRIM(INDEX($A705:$P705,MATCH(Settings!$B$8,$A$1:$P$1,0))&amp;""),""),18,2)))),"")),""))</f>
        <v/>
      </c>
      <c r="V705" s="22">
        <f>IF(ISNUMBER($U705),DATE(YEAR($U705),MONTH($U705),1),"")</f>
        <v/>
      </c>
      <c r="W705" s="23">
        <f>IF(IFERROR(TRIM(INDEX($A705:$P705,MATCH(Settings!$B$10,$A$1:$P$1,0))&amp;""),"")&lt;&gt;"",IFERROR(TRIM(INDEX($A705:$P705,MATCH(Settings!$B$10,$A$1:$P$1,0))&amp;""),""),IFERROR(TRIM(INDEX($A705:$P705,MATCH(Settings!$B$11,$A$1:$P$1,0))&amp;""),""))</f>
        <v/>
      </c>
      <c r="X705" s="23">
        <f>IFERROR(TRIM(INDEX($A705:$P705,MATCH(Settings!$B$11,$A$1:$P$1,0))&amp;""),"")</f>
        <v/>
      </c>
      <c r="Y705" s="23">
        <f>IFERROR(TRIM(INDEX($A705:$P705,MATCH(Settings!$B$12,$A$1:$P$1,0))&amp;""),"")</f>
        <v/>
      </c>
      <c r="Z705" s="23">
        <f>IFERROR(TRIM(INDEX($A705:$P705,MATCH(Settings!$B$15,$A$1:$P$1,0))&amp;""),"")</f>
        <v/>
      </c>
      <c r="AA705" s="24">
        <f>IFERROR(IF(TRIM(INDEX($A705:$P705,MATCH(Settings!$B$13,$A$1:$P$1,0))&amp;"")="","",VALUE(TRIM(INDEX($A705:$P705,MATCH(Settings!$B$13,$A$1:$P$1,0))&amp;""))),"")</f>
        <v/>
      </c>
      <c r="AB705" s="24">
        <f>IF(NOT(ISNUMBER($AA705)),"",IF(TRIM($R705&amp;"")="Yes",$AA705,0))</f>
        <v/>
      </c>
      <c r="AC705" s="25">
        <f>IF(OR(NOT(ISNUMBER($AB705)),NOT(ISNUMBER(Settings!$D$2))),"",$AB705*Settings!$D$2)</f>
        <v/>
      </c>
      <c r="AD705" s="23">
        <f>IF(AND($AE705="",IFERROR(TRIM(INDEX($A705:$P705,MATCH(Settings!$B$13,$A$1:$P$1,0))&amp;""),"")=""),"",IF((IF($AE705="","; no name or email","")&amp;IF(IFERROR(TRIM(INDEX($A705:$P705,MATCH(Settings!$B$13,$A$1:$P$1,0))&amp;""),"")="","; no hours",IF(NOT(ISNUMBER($AA705)),"; hours not a number",IF($AA705&lt;=0,"; hours zero or less",IF(AND(ISNUMBER(Settings!$D$3),$AA705&gt;Settings!$D$3),"; over "&amp;Settings!$D$3&amp;" hours",""))))&amp;IF(NOT(ISNUMBER($U705)),"; no date",IF($U705&gt;TODAY(),"; date in the future",""))&amp;IF(AND($AE705&lt;&gt;"",ISNUMBER($U705)),IF(COUNTIFS($AE$2:$AE$1001,$AE705,$U$2:$U$1001,$U705,$Y$2:$Y$1001,$Y705)&gt;1,"; possible duplicate",""),""))="","OK",MID(IF($AE705="","; no name or email","")&amp;IF(IFERROR(TRIM(INDEX($A705:$P705,MATCH(Settings!$B$13,$A$1:$P$1,0))&amp;""),"")="","; no hours",IF(NOT(ISNUMBER($AA705)),"; hours not a number",IF($AA705&lt;=0,"; hours zero or less",IF(AND(ISNUMBER(Settings!$D$3),$AA705&gt;Settings!$D$3),"; over "&amp;Settings!$D$3&amp;" hours",""))))&amp;IF(NOT(ISNUMBER($U705)),"; no date",IF($U705&gt;TODAY(),"; date in the future",""))&amp;IF(AND($AE705&lt;&gt;"",ISNUMBER($U705)),IF(COUNTIFS($AE$2:$AE$1001,$AE705,$U$2:$U$1001,$U705,$Y$2:$Y$1001,$Y705)&gt;1,"; possible duplicate",""),""),3,300)))</f>
        <v/>
      </c>
      <c r="AE705" s="26">
        <f>IF(IFERROR(TRIM(INDEX($A705:$P705,MATCH(Settings!$B$11,$A$1:$P$1,0))&amp;""),"")&lt;&gt;"",LOWER(IFERROR(TRIM(INDEX($A705:$P705,MATCH(Settings!$B$11,$A$1:$P$1,0))&amp;""),"")),LOWER(IFERROR(TRIM(INDEX($A705:$P705,MATCH(Settings!$B$10,$A$1:$P$1,0))&amp;""),"")))</f>
        <v/>
      </c>
      <c r="AF705" s="26">
        <f>IF($AE705="","",IF(COUNTIF($AE$2:$AE705,$AE705)=1,MAX($AF$1:$AF704)+1,""))</f>
        <v/>
      </c>
      <c r="AG705" s="26">
        <f>IF(OR($AE705="",NOT(ISNUMBER($V705))),"",IF(COUNTIFS($AE$2:$AE705,$AE705,$V$2:$V705,$V705)=1,1,0))</f>
        <v/>
      </c>
      <c r="AH705" s="26">
        <f>IF(ISNUMBER($U705),$U705,0)</f>
        <v/>
      </c>
    </row>
    <row r="706">
      <c r="R706" s="27" t="n"/>
      <c r="S706" s="27" t="n"/>
      <c r="U706" s="21">
        <f>IF(ISNUMBER(IFERROR(IF(TRIM(INDEX($A706:$P706,MATCH(Settings!$B$9,$A$1:$P$1,0))&amp;"")="","",IF(ISNUMBER(INDEX($A706:$P706,MATCH(Settings!$B$9,$A$1:$P$1,0))),INT(INDEX($A706:$P706,MATCH(Settings!$B$9,$A$1:$P$1,0))),DATE(VALUE(LEFT(INDEX($A706:$P706,MATCH(Settings!$B$9,$A$1:$P$1,0)),4)),VALUE(MID(INDEX($A706:$P706,MATCH(Settings!$B$9,$A$1:$P$1,0)),6,2)),VALUE(MID(INDEX($A706:$P706,MATCH(Settings!$B$9,$A$1:$P$1,0)),9,2))))),"")),IFERROR(IF(TRIM(INDEX($A706:$P706,MATCH(Settings!$B$9,$A$1:$P$1,0))&amp;"")="","",IF(ISNUMBER(INDEX($A706:$P706,MATCH(Settings!$B$9,$A$1:$P$1,0))),INT(INDEX($A706:$P706,MATCH(Settings!$B$9,$A$1:$P$1,0))),DATE(VALUE(LEFT(INDEX($A706:$P706,MATCH(Settings!$B$9,$A$1:$P$1,0)),4)),VALUE(MID(INDEX($A706:$P706,MATCH(Settings!$B$9,$A$1:$P$1,0)),6,2)),VALUE(MID(INDEX($A706:$P706,MATCH(Settings!$B$9,$A$1:$P$1,0)),9,2))))),""),IFERROR(INT(IFERROR(IF(ISNUMBER(INDEX($A706:$P706,MATCH(Settings!$B$8,$A$1:$P$1,0))),INDEX($A706:$P706,MATCH(Settings!$B$8,$A$1:$P$1,0)),DATE(VALUE(LEFT(IFERROR(TRIM(INDEX($A706:$P706,MATCH(Settings!$B$8,$A$1:$P$1,0))&amp;""),""),4)),VALUE(MID(IFERROR(TRIM(INDEX($A706:$P706,MATCH(Settings!$B$8,$A$1:$P$1,0))&amp;""),""),6,2)),VALUE(MID(IFERROR(TRIM(INDEX($A706:$P706,MATCH(Settings!$B$8,$A$1:$P$1,0))&amp;""),""),9,2)))+TIME(VALUE(MID(IFERROR(TRIM(INDEX($A706:$P706,MATCH(Settings!$B$8,$A$1:$P$1,0))&amp;""),""),12,2)),VALUE(MID(IFERROR(TRIM(INDEX($A706:$P706,MATCH(Settings!$B$8,$A$1:$P$1,0))&amp;""),""),15,2)),VALUE(MID(IFERROR(TRIM(INDEX($A706:$P706,MATCH(Settings!$B$8,$A$1:$P$1,0))&amp;""),""),18,2)))),"")),""))</f>
        <v/>
      </c>
      <c r="V706" s="22">
        <f>IF(ISNUMBER($U706),DATE(YEAR($U706),MONTH($U706),1),"")</f>
        <v/>
      </c>
      <c r="W706" s="23">
        <f>IF(IFERROR(TRIM(INDEX($A706:$P706,MATCH(Settings!$B$10,$A$1:$P$1,0))&amp;""),"")&lt;&gt;"",IFERROR(TRIM(INDEX($A706:$P706,MATCH(Settings!$B$10,$A$1:$P$1,0))&amp;""),""),IFERROR(TRIM(INDEX($A706:$P706,MATCH(Settings!$B$11,$A$1:$P$1,0))&amp;""),""))</f>
        <v/>
      </c>
      <c r="X706" s="23">
        <f>IFERROR(TRIM(INDEX($A706:$P706,MATCH(Settings!$B$11,$A$1:$P$1,0))&amp;""),"")</f>
        <v/>
      </c>
      <c r="Y706" s="23">
        <f>IFERROR(TRIM(INDEX($A706:$P706,MATCH(Settings!$B$12,$A$1:$P$1,0))&amp;""),"")</f>
        <v/>
      </c>
      <c r="Z706" s="23">
        <f>IFERROR(TRIM(INDEX($A706:$P706,MATCH(Settings!$B$15,$A$1:$P$1,0))&amp;""),"")</f>
        <v/>
      </c>
      <c r="AA706" s="24">
        <f>IFERROR(IF(TRIM(INDEX($A706:$P706,MATCH(Settings!$B$13,$A$1:$P$1,0))&amp;"")="","",VALUE(TRIM(INDEX($A706:$P706,MATCH(Settings!$B$13,$A$1:$P$1,0))&amp;""))),"")</f>
        <v/>
      </c>
      <c r="AB706" s="24">
        <f>IF(NOT(ISNUMBER($AA706)),"",IF(TRIM($R706&amp;"")="Yes",$AA706,0))</f>
        <v/>
      </c>
      <c r="AC706" s="25">
        <f>IF(OR(NOT(ISNUMBER($AB706)),NOT(ISNUMBER(Settings!$D$2))),"",$AB706*Settings!$D$2)</f>
        <v/>
      </c>
      <c r="AD706" s="23">
        <f>IF(AND($AE706="",IFERROR(TRIM(INDEX($A706:$P706,MATCH(Settings!$B$13,$A$1:$P$1,0))&amp;""),"")=""),"",IF((IF($AE706="","; no name or email","")&amp;IF(IFERROR(TRIM(INDEX($A706:$P706,MATCH(Settings!$B$13,$A$1:$P$1,0))&amp;""),"")="","; no hours",IF(NOT(ISNUMBER($AA706)),"; hours not a number",IF($AA706&lt;=0,"; hours zero or less",IF(AND(ISNUMBER(Settings!$D$3),$AA706&gt;Settings!$D$3),"; over "&amp;Settings!$D$3&amp;" hours",""))))&amp;IF(NOT(ISNUMBER($U706)),"; no date",IF($U706&gt;TODAY(),"; date in the future",""))&amp;IF(AND($AE706&lt;&gt;"",ISNUMBER($U706)),IF(COUNTIFS($AE$2:$AE$1001,$AE706,$U$2:$U$1001,$U706,$Y$2:$Y$1001,$Y706)&gt;1,"; possible duplicate",""),""))="","OK",MID(IF($AE706="","; no name or email","")&amp;IF(IFERROR(TRIM(INDEX($A706:$P706,MATCH(Settings!$B$13,$A$1:$P$1,0))&amp;""),"")="","; no hours",IF(NOT(ISNUMBER($AA706)),"; hours not a number",IF($AA706&lt;=0,"; hours zero or less",IF(AND(ISNUMBER(Settings!$D$3),$AA706&gt;Settings!$D$3),"; over "&amp;Settings!$D$3&amp;" hours",""))))&amp;IF(NOT(ISNUMBER($U706)),"; no date",IF($U706&gt;TODAY(),"; date in the future",""))&amp;IF(AND($AE706&lt;&gt;"",ISNUMBER($U706)),IF(COUNTIFS($AE$2:$AE$1001,$AE706,$U$2:$U$1001,$U706,$Y$2:$Y$1001,$Y706)&gt;1,"; possible duplicate",""),""),3,300)))</f>
        <v/>
      </c>
      <c r="AE706" s="26">
        <f>IF(IFERROR(TRIM(INDEX($A706:$P706,MATCH(Settings!$B$11,$A$1:$P$1,0))&amp;""),"")&lt;&gt;"",LOWER(IFERROR(TRIM(INDEX($A706:$P706,MATCH(Settings!$B$11,$A$1:$P$1,0))&amp;""),"")),LOWER(IFERROR(TRIM(INDEX($A706:$P706,MATCH(Settings!$B$10,$A$1:$P$1,0))&amp;""),"")))</f>
        <v/>
      </c>
      <c r="AF706" s="26">
        <f>IF($AE706="","",IF(COUNTIF($AE$2:$AE706,$AE706)=1,MAX($AF$1:$AF705)+1,""))</f>
        <v/>
      </c>
      <c r="AG706" s="26">
        <f>IF(OR($AE706="",NOT(ISNUMBER($V706))),"",IF(COUNTIFS($AE$2:$AE706,$AE706,$V$2:$V706,$V706)=1,1,0))</f>
        <v/>
      </c>
      <c r="AH706" s="26">
        <f>IF(ISNUMBER($U706),$U706,0)</f>
        <v/>
      </c>
    </row>
    <row r="707">
      <c r="R707" s="27" t="n"/>
      <c r="S707" s="27" t="n"/>
      <c r="U707" s="21">
        <f>IF(ISNUMBER(IFERROR(IF(TRIM(INDEX($A707:$P707,MATCH(Settings!$B$9,$A$1:$P$1,0))&amp;"")="","",IF(ISNUMBER(INDEX($A707:$P707,MATCH(Settings!$B$9,$A$1:$P$1,0))),INT(INDEX($A707:$P707,MATCH(Settings!$B$9,$A$1:$P$1,0))),DATE(VALUE(LEFT(INDEX($A707:$P707,MATCH(Settings!$B$9,$A$1:$P$1,0)),4)),VALUE(MID(INDEX($A707:$P707,MATCH(Settings!$B$9,$A$1:$P$1,0)),6,2)),VALUE(MID(INDEX($A707:$P707,MATCH(Settings!$B$9,$A$1:$P$1,0)),9,2))))),"")),IFERROR(IF(TRIM(INDEX($A707:$P707,MATCH(Settings!$B$9,$A$1:$P$1,0))&amp;"")="","",IF(ISNUMBER(INDEX($A707:$P707,MATCH(Settings!$B$9,$A$1:$P$1,0))),INT(INDEX($A707:$P707,MATCH(Settings!$B$9,$A$1:$P$1,0))),DATE(VALUE(LEFT(INDEX($A707:$P707,MATCH(Settings!$B$9,$A$1:$P$1,0)),4)),VALUE(MID(INDEX($A707:$P707,MATCH(Settings!$B$9,$A$1:$P$1,0)),6,2)),VALUE(MID(INDEX($A707:$P707,MATCH(Settings!$B$9,$A$1:$P$1,0)),9,2))))),""),IFERROR(INT(IFERROR(IF(ISNUMBER(INDEX($A707:$P707,MATCH(Settings!$B$8,$A$1:$P$1,0))),INDEX($A707:$P707,MATCH(Settings!$B$8,$A$1:$P$1,0)),DATE(VALUE(LEFT(IFERROR(TRIM(INDEX($A707:$P707,MATCH(Settings!$B$8,$A$1:$P$1,0))&amp;""),""),4)),VALUE(MID(IFERROR(TRIM(INDEX($A707:$P707,MATCH(Settings!$B$8,$A$1:$P$1,0))&amp;""),""),6,2)),VALUE(MID(IFERROR(TRIM(INDEX($A707:$P707,MATCH(Settings!$B$8,$A$1:$P$1,0))&amp;""),""),9,2)))+TIME(VALUE(MID(IFERROR(TRIM(INDEX($A707:$P707,MATCH(Settings!$B$8,$A$1:$P$1,0))&amp;""),""),12,2)),VALUE(MID(IFERROR(TRIM(INDEX($A707:$P707,MATCH(Settings!$B$8,$A$1:$P$1,0))&amp;""),""),15,2)),VALUE(MID(IFERROR(TRIM(INDEX($A707:$P707,MATCH(Settings!$B$8,$A$1:$P$1,0))&amp;""),""),18,2)))),"")),""))</f>
        <v/>
      </c>
      <c r="V707" s="22">
        <f>IF(ISNUMBER($U707),DATE(YEAR($U707),MONTH($U707),1),"")</f>
        <v/>
      </c>
      <c r="W707" s="23">
        <f>IF(IFERROR(TRIM(INDEX($A707:$P707,MATCH(Settings!$B$10,$A$1:$P$1,0))&amp;""),"")&lt;&gt;"",IFERROR(TRIM(INDEX($A707:$P707,MATCH(Settings!$B$10,$A$1:$P$1,0))&amp;""),""),IFERROR(TRIM(INDEX($A707:$P707,MATCH(Settings!$B$11,$A$1:$P$1,0))&amp;""),""))</f>
        <v/>
      </c>
      <c r="X707" s="23">
        <f>IFERROR(TRIM(INDEX($A707:$P707,MATCH(Settings!$B$11,$A$1:$P$1,0))&amp;""),"")</f>
        <v/>
      </c>
      <c r="Y707" s="23">
        <f>IFERROR(TRIM(INDEX($A707:$P707,MATCH(Settings!$B$12,$A$1:$P$1,0))&amp;""),"")</f>
        <v/>
      </c>
      <c r="Z707" s="23">
        <f>IFERROR(TRIM(INDEX($A707:$P707,MATCH(Settings!$B$15,$A$1:$P$1,0))&amp;""),"")</f>
        <v/>
      </c>
      <c r="AA707" s="24">
        <f>IFERROR(IF(TRIM(INDEX($A707:$P707,MATCH(Settings!$B$13,$A$1:$P$1,0))&amp;"")="","",VALUE(TRIM(INDEX($A707:$P707,MATCH(Settings!$B$13,$A$1:$P$1,0))&amp;""))),"")</f>
        <v/>
      </c>
      <c r="AB707" s="24">
        <f>IF(NOT(ISNUMBER($AA707)),"",IF(TRIM($R707&amp;"")="Yes",$AA707,0))</f>
        <v/>
      </c>
      <c r="AC707" s="25">
        <f>IF(OR(NOT(ISNUMBER($AB707)),NOT(ISNUMBER(Settings!$D$2))),"",$AB707*Settings!$D$2)</f>
        <v/>
      </c>
      <c r="AD707" s="23">
        <f>IF(AND($AE707="",IFERROR(TRIM(INDEX($A707:$P707,MATCH(Settings!$B$13,$A$1:$P$1,0))&amp;""),"")=""),"",IF((IF($AE707="","; no name or email","")&amp;IF(IFERROR(TRIM(INDEX($A707:$P707,MATCH(Settings!$B$13,$A$1:$P$1,0))&amp;""),"")="","; no hours",IF(NOT(ISNUMBER($AA707)),"; hours not a number",IF($AA707&lt;=0,"; hours zero or less",IF(AND(ISNUMBER(Settings!$D$3),$AA707&gt;Settings!$D$3),"; over "&amp;Settings!$D$3&amp;" hours",""))))&amp;IF(NOT(ISNUMBER($U707)),"; no date",IF($U707&gt;TODAY(),"; date in the future",""))&amp;IF(AND($AE707&lt;&gt;"",ISNUMBER($U707)),IF(COUNTIFS($AE$2:$AE$1001,$AE707,$U$2:$U$1001,$U707,$Y$2:$Y$1001,$Y707)&gt;1,"; possible duplicate",""),""))="","OK",MID(IF($AE707="","; no name or email","")&amp;IF(IFERROR(TRIM(INDEX($A707:$P707,MATCH(Settings!$B$13,$A$1:$P$1,0))&amp;""),"")="","; no hours",IF(NOT(ISNUMBER($AA707)),"; hours not a number",IF($AA707&lt;=0,"; hours zero or less",IF(AND(ISNUMBER(Settings!$D$3),$AA707&gt;Settings!$D$3),"; over "&amp;Settings!$D$3&amp;" hours",""))))&amp;IF(NOT(ISNUMBER($U707)),"; no date",IF($U707&gt;TODAY(),"; date in the future",""))&amp;IF(AND($AE707&lt;&gt;"",ISNUMBER($U707)),IF(COUNTIFS($AE$2:$AE$1001,$AE707,$U$2:$U$1001,$U707,$Y$2:$Y$1001,$Y707)&gt;1,"; possible duplicate",""),""),3,300)))</f>
        <v/>
      </c>
      <c r="AE707" s="26">
        <f>IF(IFERROR(TRIM(INDEX($A707:$P707,MATCH(Settings!$B$11,$A$1:$P$1,0))&amp;""),"")&lt;&gt;"",LOWER(IFERROR(TRIM(INDEX($A707:$P707,MATCH(Settings!$B$11,$A$1:$P$1,0))&amp;""),"")),LOWER(IFERROR(TRIM(INDEX($A707:$P707,MATCH(Settings!$B$10,$A$1:$P$1,0))&amp;""),"")))</f>
        <v/>
      </c>
      <c r="AF707" s="26">
        <f>IF($AE707="","",IF(COUNTIF($AE$2:$AE707,$AE707)=1,MAX($AF$1:$AF706)+1,""))</f>
        <v/>
      </c>
      <c r="AG707" s="26">
        <f>IF(OR($AE707="",NOT(ISNUMBER($V707))),"",IF(COUNTIFS($AE$2:$AE707,$AE707,$V$2:$V707,$V707)=1,1,0))</f>
        <v/>
      </c>
      <c r="AH707" s="26">
        <f>IF(ISNUMBER($U707),$U707,0)</f>
        <v/>
      </c>
    </row>
    <row r="708">
      <c r="R708" s="27" t="n"/>
      <c r="S708" s="27" t="n"/>
      <c r="U708" s="21">
        <f>IF(ISNUMBER(IFERROR(IF(TRIM(INDEX($A708:$P708,MATCH(Settings!$B$9,$A$1:$P$1,0))&amp;"")="","",IF(ISNUMBER(INDEX($A708:$P708,MATCH(Settings!$B$9,$A$1:$P$1,0))),INT(INDEX($A708:$P708,MATCH(Settings!$B$9,$A$1:$P$1,0))),DATE(VALUE(LEFT(INDEX($A708:$P708,MATCH(Settings!$B$9,$A$1:$P$1,0)),4)),VALUE(MID(INDEX($A708:$P708,MATCH(Settings!$B$9,$A$1:$P$1,0)),6,2)),VALUE(MID(INDEX($A708:$P708,MATCH(Settings!$B$9,$A$1:$P$1,0)),9,2))))),"")),IFERROR(IF(TRIM(INDEX($A708:$P708,MATCH(Settings!$B$9,$A$1:$P$1,0))&amp;"")="","",IF(ISNUMBER(INDEX($A708:$P708,MATCH(Settings!$B$9,$A$1:$P$1,0))),INT(INDEX($A708:$P708,MATCH(Settings!$B$9,$A$1:$P$1,0))),DATE(VALUE(LEFT(INDEX($A708:$P708,MATCH(Settings!$B$9,$A$1:$P$1,0)),4)),VALUE(MID(INDEX($A708:$P708,MATCH(Settings!$B$9,$A$1:$P$1,0)),6,2)),VALUE(MID(INDEX($A708:$P708,MATCH(Settings!$B$9,$A$1:$P$1,0)),9,2))))),""),IFERROR(INT(IFERROR(IF(ISNUMBER(INDEX($A708:$P708,MATCH(Settings!$B$8,$A$1:$P$1,0))),INDEX($A708:$P708,MATCH(Settings!$B$8,$A$1:$P$1,0)),DATE(VALUE(LEFT(IFERROR(TRIM(INDEX($A708:$P708,MATCH(Settings!$B$8,$A$1:$P$1,0))&amp;""),""),4)),VALUE(MID(IFERROR(TRIM(INDEX($A708:$P708,MATCH(Settings!$B$8,$A$1:$P$1,0))&amp;""),""),6,2)),VALUE(MID(IFERROR(TRIM(INDEX($A708:$P708,MATCH(Settings!$B$8,$A$1:$P$1,0))&amp;""),""),9,2)))+TIME(VALUE(MID(IFERROR(TRIM(INDEX($A708:$P708,MATCH(Settings!$B$8,$A$1:$P$1,0))&amp;""),""),12,2)),VALUE(MID(IFERROR(TRIM(INDEX($A708:$P708,MATCH(Settings!$B$8,$A$1:$P$1,0))&amp;""),""),15,2)),VALUE(MID(IFERROR(TRIM(INDEX($A708:$P708,MATCH(Settings!$B$8,$A$1:$P$1,0))&amp;""),""),18,2)))),"")),""))</f>
        <v/>
      </c>
      <c r="V708" s="22">
        <f>IF(ISNUMBER($U708),DATE(YEAR($U708),MONTH($U708),1),"")</f>
        <v/>
      </c>
      <c r="W708" s="23">
        <f>IF(IFERROR(TRIM(INDEX($A708:$P708,MATCH(Settings!$B$10,$A$1:$P$1,0))&amp;""),"")&lt;&gt;"",IFERROR(TRIM(INDEX($A708:$P708,MATCH(Settings!$B$10,$A$1:$P$1,0))&amp;""),""),IFERROR(TRIM(INDEX($A708:$P708,MATCH(Settings!$B$11,$A$1:$P$1,0))&amp;""),""))</f>
        <v/>
      </c>
      <c r="X708" s="23">
        <f>IFERROR(TRIM(INDEX($A708:$P708,MATCH(Settings!$B$11,$A$1:$P$1,0))&amp;""),"")</f>
        <v/>
      </c>
      <c r="Y708" s="23">
        <f>IFERROR(TRIM(INDEX($A708:$P708,MATCH(Settings!$B$12,$A$1:$P$1,0))&amp;""),"")</f>
        <v/>
      </c>
      <c r="Z708" s="23">
        <f>IFERROR(TRIM(INDEX($A708:$P708,MATCH(Settings!$B$15,$A$1:$P$1,0))&amp;""),"")</f>
        <v/>
      </c>
      <c r="AA708" s="24">
        <f>IFERROR(IF(TRIM(INDEX($A708:$P708,MATCH(Settings!$B$13,$A$1:$P$1,0))&amp;"")="","",VALUE(TRIM(INDEX($A708:$P708,MATCH(Settings!$B$13,$A$1:$P$1,0))&amp;""))),"")</f>
        <v/>
      </c>
      <c r="AB708" s="24">
        <f>IF(NOT(ISNUMBER($AA708)),"",IF(TRIM($R708&amp;"")="Yes",$AA708,0))</f>
        <v/>
      </c>
      <c r="AC708" s="25">
        <f>IF(OR(NOT(ISNUMBER($AB708)),NOT(ISNUMBER(Settings!$D$2))),"",$AB708*Settings!$D$2)</f>
        <v/>
      </c>
      <c r="AD708" s="23">
        <f>IF(AND($AE708="",IFERROR(TRIM(INDEX($A708:$P708,MATCH(Settings!$B$13,$A$1:$P$1,0))&amp;""),"")=""),"",IF((IF($AE708="","; no name or email","")&amp;IF(IFERROR(TRIM(INDEX($A708:$P708,MATCH(Settings!$B$13,$A$1:$P$1,0))&amp;""),"")="","; no hours",IF(NOT(ISNUMBER($AA708)),"; hours not a number",IF($AA708&lt;=0,"; hours zero or less",IF(AND(ISNUMBER(Settings!$D$3),$AA708&gt;Settings!$D$3),"; over "&amp;Settings!$D$3&amp;" hours",""))))&amp;IF(NOT(ISNUMBER($U708)),"; no date",IF($U708&gt;TODAY(),"; date in the future",""))&amp;IF(AND($AE708&lt;&gt;"",ISNUMBER($U708)),IF(COUNTIFS($AE$2:$AE$1001,$AE708,$U$2:$U$1001,$U708,$Y$2:$Y$1001,$Y708)&gt;1,"; possible duplicate",""),""))="","OK",MID(IF($AE708="","; no name or email","")&amp;IF(IFERROR(TRIM(INDEX($A708:$P708,MATCH(Settings!$B$13,$A$1:$P$1,0))&amp;""),"")="","; no hours",IF(NOT(ISNUMBER($AA708)),"; hours not a number",IF($AA708&lt;=0,"; hours zero or less",IF(AND(ISNUMBER(Settings!$D$3),$AA708&gt;Settings!$D$3),"; over "&amp;Settings!$D$3&amp;" hours",""))))&amp;IF(NOT(ISNUMBER($U708)),"; no date",IF($U708&gt;TODAY(),"; date in the future",""))&amp;IF(AND($AE708&lt;&gt;"",ISNUMBER($U708)),IF(COUNTIFS($AE$2:$AE$1001,$AE708,$U$2:$U$1001,$U708,$Y$2:$Y$1001,$Y708)&gt;1,"; possible duplicate",""),""),3,300)))</f>
        <v/>
      </c>
      <c r="AE708" s="26">
        <f>IF(IFERROR(TRIM(INDEX($A708:$P708,MATCH(Settings!$B$11,$A$1:$P$1,0))&amp;""),"")&lt;&gt;"",LOWER(IFERROR(TRIM(INDEX($A708:$P708,MATCH(Settings!$B$11,$A$1:$P$1,0))&amp;""),"")),LOWER(IFERROR(TRIM(INDEX($A708:$P708,MATCH(Settings!$B$10,$A$1:$P$1,0))&amp;""),"")))</f>
        <v/>
      </c>
      <c r="AF708" s="26">
        <f>IF($AE708="","",IF(COUNTIF($AE$2:$AE708,$AE708)=1,MAX($AF$1:$AF707)+1,""))</f>
        <v/>
      </c>
      <c r="AG708" s="26">
        <f>IF(OR($AE708="",NOT(ISNUMBER($V708))),"",IF(COUNTIFS($AE$2:$AE708,$AE708,$V$2:$V708,$V708)=1,1,0))</f>
        <v/>
      </c>
      <c r="AH708" s="26">
        <f>IF(ISNUMBER($U708),$U708,0)</f>
        <v/>
      </c>
    </row>
    <row r="709">
      <c r="R709" s="27" t="n"/>
      <c r="S709" s="27" t="n"/>
      <c r="U709" s="21">
        <f>IF(ISNUMBER(IFERROR(IF(TRIM(INDEX($A709:$P709,MATCH(Settings!$B$9,$A$1:$P$1,0))&amp;"")="","",IF(ISNUMBER(INDEX($A709:$P709,MATCH(Settings!$B$9,$A$1:$P$1,0))),INT(INDEX($A709:$P709,MATCH(Settings!$B$9,$A$1:$P$1,0))),DATE(VALUE(LEFT(INDEX($A709:$P709,MATCH(Settings!$B$9,$A$1:$P$1,0)),4)),VALUE(MID(INDEX($A709:$P709,MATCH(Settings!$B$9,$A$1:$P$1,0)),6,2)),VALUE(MID(INDEX($A709:$P709,MATCH(Settings!$B$9,$A$1:$P$1,0)),9,2))))),"")),IFERROR(IF(TRIM(INDEX($A709:$P709,MATCH(Settings!$B$9,$A$1:$P$1,0))&amp;"")="","",IF(ISNUMBER(INDEX($A709:$P709,MATCH(Settings!$B$9,$A$1:$P$1,0))),INT(INDEX($A709:$P709,MATCH(Settings!$B$9,$A$1:$P$1,0))),DATE(VALUE(LEFT(INDEX($A709:$P709,MATCH(Settings!$B$9,$A$1:$P$1,0)),4)),VALUE(MID(INDEX($A709:$P709,MATCH(Settings!$B$9,$A$1:$P$1,0)),6,2)),VALUE(MID(INDEX($A709:$P709,MATCH(Settings!$B$9,$A$1:$P$1,0)),9,2))))),""),IFERROR(INT(IFERROR(IF(ISNUMBER(INDEX($A709:$P709,MATCH(Settings!$B$8,$A$1:$P$1,0))),INDEX($A709:$P709,MATCH(Settings!$B$8,$A$1:$P$1,0)),DATE(VALUE(LEFT(IFERROR(TRIM(INDEX($A709:$P709,MATCH(Settings!$B$8,$A$1:$P$1,0))&amp;""),""),4)),VALUE(MID(IFERROR(TRIM(INDEX($A709:$P709,MATCH(Settings!$B$8,$A$1:$P$1,0))&amp;""),""),6,2)),VALUE(MID(IFERROR(TRIM(INDEX($A709:$P709,MATCH(Settings!$B$8,$A$1:$P$1,0))&amp;""),""),9,2)))+TIME(VALUE(MID(IFERROR(TRIM(INDEX($A709:$P709,MATCH(Settings!$B$8,$A$1:$P$1,0))&amp;""),""),12,2)),VALUE(MID(IFERROR(TRIM(INDEX($A709:$P709,MATCH(Settings!$B$8,$A$1:$P$1,0))&amp;""),""),15,2)),VALUE(MID(IFERROR(TRIM(INDEX($A709:$P709,MATCH(Settings!$B$8,$A$1:$P$1,0))&amp;""),""),18,2)))),"")),""))</f>
        <v/>
      </c>
      <c r="V709" s="22">
        <f>IF(ISNUMBER($U709),DATE(YEAR($U709),MONTH($U709),1),"")</f>
        <v/>
      </c>
      <c r="W709" s="23">
        <f>IF(IFERROR(TRIM(INDEX($A709:$P709,MATCH(Settings!$B$10,$A$1:$P$1,0))&amp;""),"")&lt;&gt;"",IFERROR(TRIM(INDEX($A709:$P709,MATCH(Settings!$B$10,$A$1:$P$1,0))&amp;""),""),IFERROR(TRIM(INDEX($A709:$P709,MATCH(Settings!$B$11,$A$1:$P$1,0))&amp;""),""))</f>
        <v/>
      </c>
      <c r="X709" s="23">
        <f>IFERROR(TRIM(INDEX($A709:$P709,MATCH(Settings!$B$11,$A$1:$P$1,0))&amp;""),"")</f>
        <v/>
      </c>
      <c r="Y709" s="23">
        <f>IFERROR(TRIM(INDEX($A709:$P709,MATCH(Settings!$B$12,$A$1:$P$1,0))&amp;""),"")</f>
        <v/>
      </c>
      <c r="Z709" s="23">
        <f>IFERROR(TRIM(INDEX($A709:$P709,MATCH(Settings!$B$15,$A$1:$P$1,0))&amp;""),"")</f>
        <v/>
      </c>
      <c r="AA709" s="24">
        <f>IFERROR(IF(TRIM(INDEX($A709:$P709,MATCH(Settings!$B$13,$A$1:$P$1,0))&amp;"")="","",VALUE(TRIM(INDEX($A709:$P709,MATCH(Settings!$B$13,$A$1:$P$1,0))&amp;""))),"")</f>
        <v/>
      </c>
      <c r="AB709" s="24">
        <f>IF(NOT(ISNUMBER($AA709)),"",IF(TRIM($R709&amp;"")="Yes",$AA709,0))</f>
        <v/>
      </c>
      <c r="AC709" s="25">
        <f>IF(OR(NOT(ISNUMBER($AB709)),NOT(ISNUMBER(Settings!$D$2))),"",$AB709*Settings!$D$2)</f>
        <v/>
      </c>
      <c r="AD709" s="23">
        <f>IF(AND($AE709="",IFERROR(TRIM(INDEX($A709:$P709,MATCH(Settings!$B$13,$A$1:$P$1,0))&amp;""),"")=""),"",IF((IF($AE709="","; no name or email","")&amp;IF(IFERROR(TRIM(INDEX($A709:$P709,MATCH(Settings!$B$13,$A$1:$P$1,0))&amp;""),"")="","; no hours",IF(NOT(ISNUMBER($AA709)),"; hours not a number",IF($AA709&lt;=0,"; hours zero or less",IF(AND(ISNUMBER(Settings!$D$3),$AA709&gt;Settings!$D$3),"; over "&amp;Settings!$D$3&amp;" hours",""))))&amp;IF(NOT(ISNUMBER($U709)),"; no date",IF($U709&gt;TODAY(),"; date in the future",""))&amp;IF(AND($AE709&lt;&gt;"",ISNUMBER($U709)),IF(COUNTIFS($AE$2:$AE$1001,$AE709,$U$2:$U$1001,$U709,$Y$2:$Y$1001,$Y709)&gt;1,"; possible duplicate",""),""))="","OK",MID(IF($AE709="","; no name or email","")&amp;IF(IFERROR(TRIM(INDEX($A709:$P709,MATCH(Settings!$B$13,$A$1:$P$1,0))&amp;""),"")="","; no hours",IF(NOT(ISNUMBER($AA709)),"; hours not a number",IF($AA709&lt;=0,"; hours zero or less",IF(AND(ISNUMBER(Settings!$D$3),$AA709&gt;Settings!$D$3),"; over "&amp;Settings!$D$3&amp;" hours",""))))&amp;IF(NOT(ISNUMBER($U709)),"; no date",IF($U709&gt;TODAY(),"; date in the future",""))&amp;IF(AND($AE709&lt;&gt;"",ISNUMBER($U709)),IF(COUNTIFS($AE$2:$AE$1001,$AE709,$U$2:$U$1001,$U709,$Y$2:$Y$1001,$Y709)&gt;1,"; possible duplicate",""),""),3,300)))</f>
        <v/>
      </c>
      <c r="AE709" s="26">
        <f>IF(IFERROR(TRIM(INDEX($A709:$P709,MATCH(Settings!$B$11,$A$1:$P$1,0))&amp;""),"")&lt;&gt;"",LOWER(IFERROR(TRIM(INDEX($A709:$P709,MATCH(Settings!$B$11,$A$1:$P$1,0))&amp;""),"")),LOWER(IFERROR(TRIM(INDEX($A709:$P709,MATCH(Settings!$B$10,$A$1:$P$1,0))&amp;""),"")))</f>
        <v/>
      </c>
      <c r="AF709" s="26">
        <f>IF($AE709="","",IF(COUNTIF($AE$2:$AE709,$AE709)=1,MAX($AF$1:$AF708)+1,""))</f>
        <v/>
      </c>
      <c r="AG709" s="26">
        <f>IF(OR($AE709="",NOT(ISNUMBER($V709))),"",IF(COUNTIFS($AE$2:$AE709,$AE709,$V$2:$V709,$V709)=1,1,0))</f>
        <v/>
      </c>
      <c r="AH709" s="26">
        <f>IF(ISNUMBER($U709),$U709,0)</f>
        <v/>
      </c>
    </row>
    <row r="710">
      <c r="R710" s="27" t="n"/>
      <c r="S710" s="27" t="n"/>
      <c r="U710" s="21">
        <f>IF(ISNUMBER(IFERROR(IF(TRIM(INDEX($A710:$P710,MATCH(Settings!$B$9,$A$1:$P$1,0))&amp;"")="","",IF(ISNUMBER(INDEX($A710:$P710,MATCH(Settings!$B$9,$A$1:$P$1,0))),INT(INDEX($A710:$P710,MATCH(Settings!$B$9,$A$1:$P$1,0))),DATE(VALUE(LEFT(INDEX($A710:$P710,MATCH(Settings!$B$9,$A$1:$P$1,0)),4)),VALUE(MID(INDEX($A710:$P710,MATCH(Settings!$B$9,$A$1:$P$1,0)),6,2)),VALUE(MID(INDEX($A710:$P710,MATCH(Settings!$B$9,$A$1:$P$1,0)),9,2))))),"")),IFERROR(IF(TRIM(INDEX($A710:$P710,MATCH(Settings!$B$9,$A$1:$P$1,0))&amp;"")="","",IF(ISNUMBER(INDEX($A710:$P710,MATCH(Settings!$B$9,$A$1:$P$1,0))),INT(INDEX($A710:$P710,MATCH(Settings!$B$9,$A$1:$P$1,0))),DATE(VALUE(LEFT(INDEX($A710:$P710,MATCH(Settings!$B$9,$A$1:$P$1,0)),4)),VALUE(MID(INDEX($A710:$P710,MATCH(Settings!$B$9,$A$1:$P$1,0)),6,2)),VALUE(MID(INDEX($A710:$P710,MATCH(Settings!$B$9,$A$1:$P$1,0)),9,2))))),""),IFERROR(INT(IFERROR(IF(ISNUMBER(INDEX($A710:$P710,MATCH(Settings!$B$8,$A$1:$P$1,0))),INDEX($A710:$P710,MATCH(Settings!$B$8,$A$1:$P$1,0)),DATE(VALUE(LEFT(IFERROR(TRIM(INDEX($A710:$P710,MATCH(Settings!$B$8,$A$1:$P$1,0))&amp;""),""),4)),VALUE(MID(IFERROR(TRIM(INDEX($A710:$P710,MATCH(Settings!$B$8,$A$1:$P$1,0))&amp;""),""),6,2)),VALUE(MID(IFERROR(TRIM(INDEX($A710:$P710,MATCH(Settings!$B$8,$A$1:$P$1,0))&amp;""),""),9,2)))+TIME(VALUE(MID(IFERROR(TRIM(INDEX($A710:$P710,MATCH(Settings!$B$8,$A$1:$P$1,0))&amp;""),""),12,2)),VALUE(MID(IFERROR(TRIM(INDEX($A710:$P710,MATCH(Settings!$B$8,$A$1:$P$1,0))&amp;""),""),15,2)),VALUE(MID(IFERROR(TRIM(INDEX($A710:$P710,MATCH(Settings!$B$8,$A$1:$P$1,0))&amp;""),""),18,2)))),"")),""))</f>
        <v/>
      </c>
      <c r="V710" s="22">
        <f>IF(ISNUMBER($U710),DATE(YEAR($U710),MONTH($U710),1),"")</f>
        <v/>
      </c>
      <c r="W710" s="23">
        <f>IF(IFERROR(TRIM(INDEX($A710:$P710,MATCH(Settings!$B$10,$A$1:$P$1,0))&amp;""),"")&lt;&gt;"",IFERROR(TRIM(INDEX($A710:$P710,MATCH(Settings!$B$10,$A$1:$P$1,0))&amp;""),""),IFERROR(TRIM(INDEX($A710:$P710,MATCH(Settings!$B$11,$A$1:$P$1,0))&amp;""),""))</f>
        <v/>
      </c>
      <c r="X710" s="23">
        <f>IFERROR(TRIM(INDEX($A710:$P710,MATCH(Settings!$B$11,$A$1:$P$1,0))&amp;""),"")</f>
        <v/>
      </c>
      <c r="Y710" s="23">
        <f>IFERROR(TRIM(INDEX($A710:$P710,MATCH(Settings!$B$12,$A$1:$P$1,0))&amp;""),"")</f>
        <v/>
      </c>
      <c r="Z710" s="23">
        <f>IFERROR(TRIM(INDEX($A710:$P710,MATCH(Settings!$B$15,$A$1:$P$1,0))&amp;""),"")</f>
        <v/>
      </c>
      <c r="AA710" s="24">
        <f>IFERROR(IF(TRIM(INDEX($A710:$P710,MATCH(Settings!$B$13,$A$1:$P$1,0))&amp;"")="","",VALUE(TRIM(INDEX($A710:$P710,MATCH(Settings!$B$13,$A$1:$P$1,0))&amp;""))),"")</f>
        <v/>
      </c>
      <c r="AB710" s="24">
        <f>IF(NOT(ISNUMBER($AA710)),"",IF(TRIM($R710&amp;"")="Yes",$AA710,0))</f>
        <v/>
      </c>
      <c r="AC710" s="25">
        <f>IF(OR(NOT(ISNUMBER($AB710)),NOT(ISNUMBER(Settings!$D$2))),"",$AB710*Settings!$D$2)</f>
        <v/>
      </c>
      <c r="AD710" s="23">
        <f>IF(AND($AE710="",IFERROR(TRIM(INDEX($A710:$P710,MATCH(Settings!$B$13,$A$1:$P$1,0))&amp;""),"")=""),"",IF((IF($AE710="","; no name or email","")&amp;IF(IFERROR(TRIM(INDEX($A710:$P710,MATCH(Settings!$B$13,$A$1:$P$1,0))&amp;""),"")="","; no hours",IF(NOT(ISNUMBER($AA710)),"; hours not a number",IF($AA710&lt;=0,"; hours zero or less",IF(AND(ISNUMBER(Settings!$D$3),$AA710&gt;Settings!$D$3),"; over "&amp;Settings!$D$3&amp;" hours",""))))&amp;IF(NOT(ISNUMBER($U710)),"; no date",IF($U710&gt;TODAY(),"; date in the future",""))&amp;IF(AND($AE710&lt;&gt;"",ISNUMBER($U710)),IF(COUNTIFS($AE$2:$AE$1001,$AE710,$U$2:$U$1001,$U710,$Y$2:$Y$1001,$Y710)&gt;1,"; possible duplicate",""),""))="","OK",MID(IF($AE710="","; no name or email","")&amp;IF(IFERROR(TRIM(INDEX($A710:$P710,MATCH(Settings!$B$13,$A$1:$P$1,0))&amp;""),"")="","; no hours",IF(NOT(ISNUMBER($AA710)),"; hours not a number",IF($AA710&lt;=0,"; hours zero or less",IF(AND(ISNUMBER(Settings!$D$3),$AA710&gt;Settings!$D$3),"; over "&amp;Settings!$D$3&amp;" hours",""))))&amp;IF(NOT(ISNUMBER($U710)),"; no date",IF($U710&gt;TODAY(),"; date in the future",""))&amp;IF(AND($AE710&lt;&gt;"",ISNUMBER($U710)),IF(COUNTIFS($AE$2:$AE$1001,$AE710,$U$2:$U$1001,$U710,$Y$2:$Y$1001,$Y710)&gt;1,"; possible duplicate",""),""),3,300)))</f>
        <v/>
      </c>
      <c r="AE710" s="26">
        <f>IF(IFERROR(TRIM(INDEX($A710:$P710,MATCH(Settings!$B$11,$A$1:$P$1,0))&amp;""),"")&lt;&gt;"",LOWER(IFERROR(TRIM(INDEX($A710:$P710,MATCH(Settings!$B$11,$A$1:$P$1,0))&amp;""),"")),LOWER(IFERROR(TRIM(INDEX($A710:$P710,MATCH(Settings!$B$10,$A$1:$P$1,0))&amp;""),"")))</f>
        <v/>
      </c>
      <c r="AF710" s="26">
        <f>IF($AE710="","",IF(COUNTIF($AE$2:$AE710,$AE710)=1,MAX($AF$1:$AF709)+1,""))</f>
        <v/>
      </c>
      <c r="AG710" s="26">
        <f>IF(OR($AE710="",NOT(ISNUMBER($V710))),"",IF(COUNTIFS($AE$2:$AE710,$AE710,$V$2:$V710,$V710)=1,1,0))</f>
        <v/>
      </c>
      <c r="AH710" s="26">
        <f>IF(ISNUMBER($U710),$U710,0)</f>
        <v/>
      </c>
    </row>
    <row r="711">
      <c r="R711" s="27" t="n"/>
      <c r="S711" s="27" t="n"/>
      <c r="U711" s="21">
        <f>IF(ISNUMBER(IFERROR(IF(TRIM(INDEX($A711:$P711,MATCH(Settings!$B$9,$A$1:$P$1,0))&amp;"")="","",IF(ISNUMBER(INDEX($A711:$P711,MATCH(Settings!$B$9,$A$1:$P$1,0))),INT(INDEX($A711:$P711,MATCH(Settings!$B$9,$A$1:$P$1,0))),DATE(VALUE(LEFT(INDEX($A711:$P711,MATCH(Settings!$B$9,$A$1:$P$1,0)),4)),VALUE(MID(INDEX($A711:$P711,MATCH(Settings!$B$9,$A$1:$P$1,0)),6,2)),VALUE(MID(INDEX($A711:$P711,MATCH(Settings!$B$9,$A$1:$P$1,0)),9,2))))),"")),IFERROR(IF(TRIM(INDEX($A711:$P711,MATCH(Settings!$B$9,$A$1:$P$1,0))&amp;"")="","",IF(ISNUMBER(INDEX($A711:$P711,MATCH(Settings!$B$9,$A$1:$P$1,0))),INT(INDEX($A711:$P711,MATCH(Settings!$B$9,$A$1:$P$1,0))),DATE(VALUE(LEFT(INDEX($A711:$P711,MATCH(Settings!$B$9,$A$1:$P$1,0)),4)),VALUE(MID(INDEX($A711:$P711,MATCH(Settings!$B$9,$A$1:$P$1,0)),6,2)),VALUE(MID(INDEX($A711:$P711,MATCH(Settings!$B$9,$A$1:$P$1,0)),9,2))))),""),IFERROR(INT(IFERROR(IF(ISNUMBER(INDEX($A711:$P711,MATCH(Settings!$B$8,$A$1:$P$1,0))),INDEX($A711:$P711,MATCH(Settings!$B$8,$A$1:$P$1,0)),DATE(VALUE(LEFT(IFERROR(TRIM(INDEX($A711:$P711,MATCH(Settings!$B$8,$A$1:$P$1,0))&amp;""),""),4)),VALUE(MID(IFERROR(TRIM(INDEX($A711:$P711,MATCH(Settings!$B$8,$A$1:$P$1,0))&amp;""),""),6,2)),VALUE(MID(IFERROR(TRIM(INDEX($A711:$P711,MATCH(Settings!$B$8,$A$1:$P$1,0))&amp;""),""),9,2)))+TIME(VALUE(MID(IFERROR(TRIM(INDEX($A711:$P711,MATCH(Settings!$B$8,$A$1:$P$1,0))&amp;""),""),12,2)),VALUE(MID(IFERROR(TRIM(INDEX($A711:$P711,MATCH(Settings!$B$8,$A$1:$P$1,0))&amp;""),""),15,2)),VALUE(MID(IFERROR(TRIM(INDEX($A711:$P711,MATCH(Settings!$B$8,$A$1:$P$1,0))&amp;""),""),18,2)))),"")),""))</f>
        <v/>
      </c>
      <c r="V711" s="22">
        <f>IF(ISNUMBER($U711),DATE(YEAR($U711),MONTH($U711),1),"")</f>
        <v/>
      </c>
      <c r="W711" s="23">
        <f>IF(IFERROR(TRIM(INDEX($A711:$P711,MATCH(Settings!$B$10,$A$1:$P$1,0))&amp;""),"")&lt;&gt;"",IFERROR(TRIM(INDEX($A711:$P711,MATCH(Settings!$B$10,$A$1:$P$1,0))&amp;""),""),IFERROR(TRIM(INDEX($A711:$P711,MATCH(Settings!$B$11,$A$1:$P$1,0))&amp;""),""))</f>
        <v/>
      </c>
      <c r="X711" s="23">
        <f>IFERROR(TRIM(INDEX($A711:$P711,MATCH(Settings!$B$11,$A$1:$P$1,0))&amp;""),"")</f>
        <v/>
      </c>
      <c r="Y711" s="23">
        <f>IFERROR(TRIM(INDEX($A711:$P711,MATCH(Settings!$B$12,$A$1:$P$1,0))&amp;""),"")</f>
        <v/>
      </c>
      <c r="Z711" s="23">
        <f>IFERROR(TRIM(INDEX($A711:$P711,MATCH(Settings!$B$15,$A$1:$P$1,0))&amp;""),"")</f>
        <v/>
      </c>
      <c r="AA711" s="24">
        <f>IFERROR(IF(TRIM(INDEX($A711:$P711,MATCH(Settings!$B$13,$A$1:$P$1,0))&amp;"")="","",VALUE(TRIM(INDEX($A711:$P711,MATCH(Settings!$B$13,$A$1:$P$1,0))&amp;""))),"")</f>
        <v/>
      </c>
      <c r="AB711" s="24">
        <f>IF(NOT(ISNUMBER($AA711)),"",IF(TRIM($R711&amp;"")="Yes",$AA711,0))</f>
        <v/>
      </c>
      <c r="AC711" s="25">
        <f>IF(OR(NOT(ISNUMBER($AB711)),NOT(ISNUMBER(Settings!$D$2))),"",$AB711*Settings!$D$2)</f>
        <v/>
      </c>
      <c r="AD711" s="23">
        <f>IF(AND($AE711="",IFERROR(TRIM(INDEX($A711:$P711,MATCH(Settings!$B$13,$A$1:$P$1,0))&amp;""),"")=""),"",IF((IF($AE711="","; no name or email","")&amp;IF(IFERROR(TRIM(INDEX($A711:$P711,MATCH(Settings!$B$13,$A$1:$P$1,0))&amp;""),"")="","; no hours",IF(NOT(ISNUMBER($AA711)),"; hours not a number",IF($AA711&lt;=0,"; hours zero or less",IF(AND(ISNUMBER(Settings!$D$3),$AA711&gt;Settings!$D$3),"; over "&amp;Settings!$D$3&amp;" hours",""))))&amp;IF(NOT(ISNUMBER($U711)),"; no date",IF($U711&gt;TODAY(),"; date in the future",""))&amp;IF(AND($AE711&lt;&gt;"",ISNUMBER($U711)),IF(COUNTIFS($AE$2:$AE$1001,$AE711,$U$2:$U$1001,$U711,$Y$2:$Y$1001,$Y711)&gt;1,"; possible duplicate",""),""))="","OK",MID(IF($AE711="","; no name or email","")&amp;IF(IFERROR(TRIM(INDEX($A711:$P711,MATCH(Settings!$B$13,$A$1:$P$1,0))&amp;""),"")="","; no hours",IF(NOT(ISNUMBER($AA711)),"; hours not a number",IF($AA711&lt;=0,"; hours zero or less",IF(AND(ISNUMBER(Settings!$D$3),$AA711&gt;Settings!$D$3),"; over "&amp;Settings!$D$3&amp;" hours",""))))&amp;IF(NOT(ISNUMBER($U711)),"; no date",IF($U711&gt;TODAY(),"; date in the future",""))&amp;IF(AND($AE711&lt;&gt;"",ISNUMBER($U711)),IF(COUNTIFS($AE$2:$AE$1001,$AE711,$U$2:$U$1001,$U711,$Y$2:$Y$1001,$Y711)&gt;1,"; possible duplicate",""),""),3,300)))</f>
        <v/>
      </c>
      <c r="AE711" s="26">
        <f>IF(IFERROR(TRIM(INDEX($A711:$P711,MATCH(Settings!$B$11,$A$1:$P$1,0))&amp;""),"")&lt;&gt;"",LOWER(IFERROR(TRIM(INDEX($A711:$P711,MATCH(Settings!$B$11,$A$1:$P$1,0))&amp;""),"")),LOWER(IFERROR(TRIM(INDEX($A711:$P711,MATCH(Settings!$B$10,$A$1:$P$1,0))&amp;""),"")))</f>
        <v/>
      </c>
      <c r="AF711" s="26">
        <f>IF($AE711="","",IF(COUNTIF($AE$2:$AE711,$AE711)=1,MAX($AF$1:$AF710)+1,""))</f>
        <v/>
      </c>
      <c r="AG711" s="26">
        <f>IF(OR($AE711="",NOT(ISNUMBER($V711))),"",IF(COUNTIFS($AE$2:$AE711,$AE711,$V$2:$V711,$V711)=1,1,0))</f>
        <v/>
      </c>
      <c r="AH711" s="26">
        <f>IF(ISNUMBER($U711),$U711,0)</f>
        <v/>
      </c>
    </row>
    <row r="712">
      <c r="R712" s="27" t="n"/>
      <c r="S712" s="27" t="n"/>
      <c r="U712" s="21">
        <f>IF(ISNUMBER(IFERROR(IF(TRIM(INDEX($A712:$P712,MATCH(Settings!$B$9,$A$1:$P$1,0))&amp;"")="","",IF(ISNUMBER(INDEX($A712:$P712,MATCH(Settings!$B$9,$A$1:$P$1,0))),INT(INDEX($A712:$P712,MATCH(Settings!$B$9,$A$1:$P$1,0))),DATE(VALUE(LEFT(INDEX($A712:$P712,MATCH(Settings!$B$9,$A$1:$P$1,0)),4)),VALUE(MID(INDEX($A712:$P712,MATCH(Settings!$B$9,$A$1:$P$1,0)),6,2)),VALUE(MID(INDEX($A712:$P712,MATCH(Settings!$B$9,$A$1:$P$1,0)),9,2))))),"")),IFERROR(IF(TRIM(INDEX($A712:$P712,MATCH(Settings!$B$9,$A$1:$P$1,0))&amp;"")="","",IF(ISNUMBER(INDEX($A712:$P712,MATCH(Settings!$B$9,$A$1:$P$1,0))),INT(INDEX($A712:$P712,MATCH(Settings!$B$9,$A$1:$P$1,0))),DATE(VALUE(LEFT(INDEX($A712:$P712,MATCH(Settings!$B$9,$A$1:$P$1,0)),4)),VALUE(MID(INDEX($A712:$P712,MATCH(Settings!$B$9,$A$1:$P$1,0)),6,2)),VALUE(MID(INDEX($A712:$P712,MATCH(Settings!$B$9,$A$1:$P$1,0)),9,2))))),""),IFERROR(INT(IFERROR(IF(ISNUMBER(INDEX($A712:$P712,MATCH(Settings!$B$8,$A$1:$P$1,0))),INDEX($A712:$P712,MATCH(Settings!$B$8,$A$1:$P$1,0)),DATE(VALUE(LEFT(IFERROR(TRIM(INDEX($A712:$P712,MATCH(Settings!$B$8,$A$1:$P$1,0))&amp;""),""),4)),VALUE(MID(IFERROR(TRIM(INDEX($A712:$P712,MATCH(Settings!$B$8,$A$1:$P$1,0))&amp;""),""),6,2)),VALUE(MID(IFERROR(TRIM(INDEX($A712:$P712,MATCH(Settings!$B$8,$A$1:$P$1,0))&amp;""),""),9,2)))+TIME(VALUE(MID(IFERROR(TRIM(INDEX($A712:$P712,MATCH(Settings!$B$8,$A$1:$P$1,0))&amp;""),""),12,2)),VALUE(MID(IFERROR(TRIM(INDEX($A712:$P712,MATCH(Settings!$B$8,$A$1:$P$1,0))&amp;""),""),15,2)),VALUE(MID(IFERROR(TRIM(INDEX($A712:$P712,MATCH(Settings!$B$8,$A$1:$P$1,0))&amp;""),""),18,2)))),"")),""))</f>
        <v/>
      </c>
      <c r="V712" s="22">
        <f>IF(ISNUMBER($U712),DATE(YEAR($U712),MONTH($U712),1),"")</f>
        <v/>
      </c>
      <c r="W712" s="23">
        <f>IF(IFERROR(TRIM(INDEX($A712:$P712,MATCH(Settings!$B$10,$A$1:$P$1,0))&amp;""),"")&lt;&gt;"",IFERROR(TRIM(INDEX($A712:$P712,MATCH(Settings!$B$10,$A$1:$P$1,0))&amp;""),""),IFERROR(TRIM(INDEX($A712:$P712,MATCH(Settings!$B$11,$A$1:$P$1,0))&amp;""),""))</f>
        <v/>
      </c>
      <c r="X712" s="23">
        <f>IFERROR(TRIM(INDEX($A712:$P712,MATCH(Settings!$B$11,$A$1:$P$1,0))&amp;""),"")</f>
        <v/>
      </c>
      <c r="Y712" s="23">
        <f>IFERROR(TRIM(INDEX($A712:$P712,MATCH(Settings!$B$12,$A$1:$P$1,0))&amp;""),"")</f>
        <v/>
      </c>
      <c r="Z712" s="23">
        <f>IFERROR(TRIM(INDEX($A712:$P712,MATCH(Settings!$B$15,$A$1:$P$1,0))&amp;""),"")</f>
        <v/>
      </c>
      <c r="AA712" s="24">
        <f>IFERROR(IF(TRIM(INDEX($A712:$P712,MATCH(Settings!$B$13,$A$1:$P$1,0))&amp;"")="","",VALUE(TRIM(INDEX($A712:$P712,MATCH(Settings!$B$13,$A$1:$P$1,0))&amp;""))),"")</f>
        <v/>
      </c>
      <c r="AB712" s="24">
        <f>IF(NOT(ISNUMBER($AA712)),"",IF(TRIM($R712&amp;"")="Yes",$AA712,0))</f>
        <v/>
      </c>
      <c r="AC712" s="25">
        <f>IF(OR(NOT(ISNUMBER($AB712)),NOT(ISNUMBER(Settings!$D$2))),"",$AB712*Settings!$D$2)</f>
        <v/>
      </c>
      <c r="AD712" s="23">
        <f>IF(AND($AE712="",IFERROR(TRIM(INDEX($A712:$P712,MATCH(Settings!$B$13,$A$1:$P$1,0))&amp;""),"")=""),"",IF((IF($AE712="","; no name or email","")&amp;IF(IFERROR(TRIM(INDEX($A712:$P712,MATCH(Settings!$B$13,$A$1:$P$1,0))&amp;""),"")="","; no hours",IF(NOT(ISNUMBER($AA712)),"; hours not a number",IF($AA712&lt;=0,"; hours zero or less",IF(AND(ISNUMBER(Settings!$D$3),$AA712&gt;Settings!$D$3),"; over "&amp;Settings!$D$3&amp;" hours",""))))&amp;IF(NOT(ISNUMBER($U712)),"; no date",IF($U712&gt;TODAY(),"; date in the future",""))&amp;IF(AND($AE712&lt;&gt;"",ISNUMBER($U712)),IF(COUNTIFS($AE$2:$AE$1001,$AE712,$U$2:$U$1001,$U712,$Y$2:$Y$1001,$Y712)&gt;1,"; possible duplicate",""),""))="","OK",MID(IF($AE712="","; no name or email","")&amp;IF(IFERROR(TRIM(INDEX($A712:$P712,MATCH(Settings!$B$13,$A$1:$P$1,0))&amp;""),"")="","; no hours",IF(NOT(ISNUMBER($AA712)),"; hours not a number",IF($AA712&lt;=0,"; hours zero or less",IF(AND(ISNUMBER(Settings!$D$3),$AA712&gt;Settings!$D$3),"; over "&amp;Settings!$D$3&amp;" hours",""))))&amp;IF(NOT(ISNUMBER($U712)),"; no date",IF($U712&gt;TODAY(),"; date in the future",""))&amp;IF(AND($AE712&lt;&gt;"",ISNUMBER($U712)),IF(COUNTIFS($AE$2:$AE$1001,$AE712,$U$2:$U$1001,$U712,$Y$2:$Y$1001,$Y712)&gt;1,"; possible duplicate",""),""),3,300)))</f>
        <v/>
      </c>
      <c r="AE712" s="26">
        <f>IF(IFERROR(TRIM(INDEX($A712:$P712,MATCH(Settings!$B$11,$A$1:$P$1,0))&amp;""),"")&lt;&gt;"",LOWER(IFERROR(TRIM(INDEX($A712:$P712,MATCH(Settings!$B$11,$A$1:$P$1,0))&amp;""),"")),LOWER(IFERROR(TRIM(INDEX($A712:$P712,MATCH(Settings!$B$10,$A$1:$P$1,0))&amp;""),"")))</f>
        <v/>
      </c>
      <c r="AF712" s="26">
        <f>IF($AE712="","",IF(COUNTIF($AE$2:$AE712,$AE712)=1,MAX($AF$1:$AF711)+1,""))</f>
        <v/>
      </c>
      <c r="AG712" s="26">
        <f>IF(OR($AE712="",NOT(ISNUMBER($V712))),"",IF(COUNTIFS($AE$2:$AE712,$AE712,$V$2:$V712,$V712)=1,1,0))</f>
        <v/>
      </c>
      <c r="AH712" s="26">
        <f>IF(ISNUMBER($U712),$U712,0)</f>
        <v/>
      </c>
    </row>
    <row r="713">
      <c r="R713" s="27" t="n"/>
      <c r="S713" s="27" t="n"/>
      <c r="U713" s="21">
        <f>IF(ISNUMBER(IFERROR(IF(TRIM(INDEX($A713:$P713,MATCH(Settings!$B$9,$A$1:$P$1,0))&amp;"")="","",IF(ISNUMBER(INDEX($A713:$P713,MATCH(Settings!$B$9,$A$1:$P$1,0))),INT(INDEX($A713:$P713,MATCH(Settings!$B$9,$A$1:$P$1,0))),DATE(VALUE(LEFT(INDEX($A713:$P713,MATCH(Settings!$B$9,$A$1:$P$1,0)),4)),VALUE(MID(INDEX($A713:$P713,MATCH(Settings!$B$9,$A$1:$P$1,0)),6,2)),VALUE(MID(INDEX($A713:$P713,MATCH(Settings!$B$9,$A$1:$P$1,0)),9,2))))),"")),IFERROR(IF(TRIM(INDEX($A713:$P713,MATCH(Settings!$B$9,$A$1:$P$1,0))&amp;"")="","",IF(ISNUMBER(INDEX($A713:$P713,MATCH(Settings!$B$9,$A$1:$P$1,0))),INT(INDEX($A713:$P713,MATCH(Settings!$B$9,$A$1:$P$1,0))),DATE(VALUE(LEFT(INDEX($A713:$P713,MATCH(Settings!$B$9,$A$1:$P$1,0)),4)),VALUE(MID(INDEX($A713:$P713,MATCH(Settings!$B$9,$A$1:$P$1,0)),6,2)),VALUE(MID(INDEX($A713:$P713,MATCH(Settings!$B$9,$A$1:$P$1,0)),9,2))))),""),IFERROR(INT(IFERROR(IF(ISNUMBER(INDEX($A713:$P713,MATCH(Settings!$B$8,$A$1:$P$1,0))),INDEX($A713:$P713,MATCH(Settings!$B$8,$A$1:$P$1,0)),DATE(VALUE(LEFT(IFERROR(TRIM(INDEX($A713:$P713,MATCH(Settings!$B$8,$A$1:$P$1,0))&amp;""),""),4)),VALUE(MID(IFERROR(TRIM(INDEX($A713:$P713,MATCH(Settings!$B$8,$A$1:$P$1,0))&amp;""),""),6,2)),VALUE(MID(IFERROR(TRIM(INDEX($A713:$P713,MATCH(Settings!$B$8,$A$1:$P$1,0))&amp;""),""),9,2)))+TIME(VALUE(MID(IFERROR(TRIM(INDEX($A713:$P713,MATCH(Settings!$B$8,$A$1:$P$1,0))&amp;""),""),12,2)),VALUE(MID(IFERROR(TRIM(INDEX($A713:$P713,MATCH(Settings!$B$8,$A$1:$P$1,0))&amp;""),""),15,2)),VALUE(MID(IFERROR(TRIM(INDEX($A713:$P713,MATCH(Settings!$B$8,$A$1:$P$1,0))&amp;""),""),18,2)))),"")),""))</f>
        <v/>
      </c>
      <c r="V713" s="22">
        <f>IF(ISNUMBER($U713),DATE(YEAR($U713),MONTH($U713),1),"")</f>
        <v/>
      </c>
      <c r="W713" s="23">
        <f>IF(IFERROR(TRIM(INDEX($A713:$P713,MATCH(Settings!$B$10,$A$1:$P$1,0))&amp;""),"")&lt;&gt;"",IFERROR(TRIM(INDEX($A713:$P713,MATCH(Settings!$B$10,$A$1:$P$1,0))&amp;""),""),IFERROR(TRIM(INDEX($A713:$P713,MATCH(Settings!$B$11,$A$1:$P$1,0))&amp;""),""))</f>
        <v/>
      </c>
      <c r="X713" s="23">
        <f>IFERROR(TRIM(INDEX($A713:$P713,MATCH(Settings!$B$11,$A$1:$P$1,0))&amp;""),"")</f>
        <v/>
      </c>
      <c r="Y713" s="23">
        <f>IFERROR(TRIM(INDEX($A713:$P713,MATCH(Settings!$B$12,$A$1:$P$1,0))&amp;""),"")</f>
        <v/>
      </c>
      <c r="Z713" s="23">
        <f>IFERROR(TRIM(INDEX($A713:$P713,MATCH(Settings!$B$15,$A$1:$P$1,0))&amp;""),"")</f>
        <v/>
      </c>
      <c r="AA713" s="24">
        <f>IFERROR(IF(TRIM(INDEX($A713:$P713,MATCH(Settings!$B$13,$A$1:$P$1,0))&amp;"")="","",VALUE(TRIM(INDEX($A713:$P713,MATCH(Settings!$B$13,$A$1:$P$1,0))&amp;""))),"")</f>
        <v/>
      </c>
      <c r="AB713" s="24">
        <f>IF(NOT(ISNUMBER($AA713)),"",IF(TRIM($R713&amp;"")="Yes",$AA713,0))</f>
        <v/>
      </c>
      <c r="AC713" s="25">
        <f>IF(OR(NOT(ISNUMBER($AB713)),NOT(ISNUMBER(Settings!$D$2))),"",$AB713*Settings!$D$2)</f>
        <v/>
      </c>
      <c r="AD713" s="23">
        <f>IF(AND($AE713="",IFERROR(TRIM(INDEX($A713:$P713,MATCH(Settings!$B$13,$A$1:$P$1,0))&amp;""),"")=""),"",IF((IF($AE713="","; no name or email","")&amp;IF(IFERROR(TRIM(INDEX($A713:$P713,MATCH(Settings!$B$13,$A$1:$P$1,0))&amp;""),"")="","; no hours",IF(NOT(ISNUMBER($AA713)),"; hours not a number",IF($AA713&lt;=0,"; hours zero or less",IF(AND(ISNUMBER(Settings!$D$3),$AA713&gt;Settings!$D$3),"; over "&amp;Settings!$D$3&amp;" hours",""))))&amp;IF(NOT(ISNUMBER($U713)),"; no date",IF($U713&gt;TODAY(),"; date in the future",""))&amp;IF(AND($AE713&lt;&gt;"",ISNUMBER($U713)),IF(COUNTIFS($AE$2:$AE$1001,$AE713,$U$2:$U$1001,$U713,$Y$2:$Y$1001,$Y713)&gt;1,"; possible duplicate",""),""))="","OK",MID(IF($AE713="","; no name or email","")&amp;IF(IFERROR(TRIM(INDEX($A713:$P713,MATCH(Settings!$B$13,$A$1:$P$1,0))&amp;""),"")="","; no hours",IF(NOT(ISNUMBER($AA713)),"; hours not a number",IF($AA713&lt;=0,"; hours zero or less",IF(AND(ISNUMBER(Settings!$D$3),$AA713&gt;Settings!$D$3),"; over "&amp;Settings!$D$3&amp;" hours",""))))&amp;IF(NOT(ISNUMBER($U713)),"; no date",IF($U713&gt;TODAY(),"; date in the future",""))&amp;IF(AND($AE713&lt;&gt;"",ISNUMBER($U713)),IF(COUNTIFS($AE$2:$AE$1001,$AE713,$U$2:$U$1001,$U713,$Y$2:$Y$1001,$Y713)&gt;1,"; possible duplicate",""),""),3,300)))</f>
        <v/>
      </c>
      <c r="AE713" s="26">
        <f>IF(IFERROR(TRIM(INDEX($A713:$P713,MATCH(Settings!$B$11,$A$1:$P$1,0))&amp;""),"")&lt;&gt;"",LOWER(IFERROR(TRIM(INDEX($A713:$P713,MATCH(Settings!$B$11,$A$1:$P$1,0))&amp;""),"")),LOWER(IFERROR(TRIM(INDEX($A713:$P713,MATCH(Settings!$B$10,$A$1:$P$1,0))&amp;""),"")))</f>
        <v/>
      </c>
      <c r="AF713" s="26">
        <f>IF($AE713="","",IF(COUNTIF($AE$2:$AE713,$AE713)=1,MAX($AF$1:$AF712)+1,""))</f>
        <v/>
      </c>
      <c r="AG713" s="26">
        <f>IF(OR($AE713="",NOT(ISNUMBER($V713))),"",IF(COUNTIFS($AE$2:$AE713,$AE713,$V$2:$V713,$V713)=1,1,0))</f>
        <v/>
      </c>
      <c r="AH713" s="26">
        <f>IF(ISNUMBER($U713),$U713,0)</f>
        <v/>
      </c>
    </row>
    <row r="714">
      <c r="R714" s="27" t="n"/>
      <c r="S714" s="27" t="n"/>
      <c r="U714" s="21">
        <f>IF(ISNUMBER(IFERROR(IF(TRIM(INDEX($A714:$P714,MATCH(Settings!$B$9,$A$1:$P$1,0))&amp;"")="","",IF(ISNUMBER(INDEX($A714:$P714,MATCH(Settings!$B$9,$A$1:$P$1,0))),INT(INDEX($A714:$P714,MATCH(Settings!$B$9,$A$1:$P$1,0))),DATE(VALUE(LEFT(INDEX($A714:$P714,MATCH(Settings!$B$9,$A$1:$P$1,0)),4)),VALUE(MID(INDEX($A714:$P714,MATCH(Settings!$B$9,$A$1:$P$1,0)),6,2)),VALUE(MID(INDEX($A714:$P714,MATCH(Settings!$B$9,$A$1:$P$1,0)),9,2))))),"")),IFERROR(IF(TRIM(INDEX($A714:$P714,MATCH(Settings!$B$9,$A$1:$P$1,0))&amp;"")="","",IF(ISNUMBER(INDEX($A714:$P714,MATCH(Settings!$B$9,$A$1:$P$1,0))),INT(INDEX($A714:$P714,MATCH(Settings!$B$9,$A$1:$P$1,0))),DATE(VALUE(LEFT(INDEX($A714:$P714,MATCH(Settings!$B$9,$A$1:$P$1,0)),4)),VALUE(MID(INDEX($A714:$P714,MATCH(Settings!$B$9,$A$1:$P$1,0)),6,2)),VALUE(MID(INDEX($A714:$P714,MATCH(Settings!$B$9,$A$1:$P$1,0)),9,2))))),""),IFERROR(INT(IFERROR(IF(ISNUMBER(INDEX($A714:$P714,MATCH(Settings!$B$8,$A$1:$P$1,0))),INDEX($A714:$P714,MATCH(Settings!$B$8,$A$1:$P$1,0)),DATE(VALUE(LEFT(IFERROR(TRIM(INDEX($A714:$P714,MATCH(Settings!$B$8,$A$1:$P$1,0))&amp;""),""),4)),VALUE(MID(IFERROR(TRIM(INDEX($A714:$P714,MATCH(Settings!$B$8,$A$1:$P$1,0))&amp;""),""),6,2)),VALUE(MID(IFERROR(TRIM(INDEX($A714:$P714,MATCH(Settings!$B$8,$A$1:$P$1,0))&amp;""),""),9,2)))+TIME(VALUE(MID(IFERROR(TRIM(INDEX($A714:$P714,MATCH(Settings!$B$8,$A$1:$P$1,0))&amp;""),""),12,2)),VALUE(MID(IFERROR(TRIM(INDEX($A714:$P714,MATCH(Settings!$B$8,$A$1:$P$1,0))&amp;""),""),15,2)),VALUE(MID(IFERROR(TRIM(INDEX($A714:$P714,MATCH(Settings!$B$8,$A$1:$P$1,0))&amp;""),""),18,2)))),"")),""))</f>
        <v/>
      </c>
      <c r="V714" s="22">
        <f>IF(ISNUMBER($U714),DATE(YEAR($U714),MONTH($U714),1),"")</f>
        <v/>
      </c>
      <c r="W714" s="23">
        <f>IF(IFERROR(TRIM(INDEX($A714:$P714,MATCH(Settings!$B$10,$A$1:$P$1,0))&amp;""),"")&lt;&gt;"",IFERROR(TRIM(INDEX($A714:$P714,MATCH(Settings!$B$10,$A$1:$P$1,0))&amp;""),""),IFERROR(TRIM(INDEX($A714:$P714,MATCH(Settings!$B$11,$A$1:$P$1,0))&amp;""),""))</f>
        <v/>
      </c>
      <c r="X714" s="23">
        <f>IFERROR(TRIM(INDEX($A714:$P714,MATCH(Settings!$B$11,$A$1:$P$1,0))&amp;""),"")</f>
        <v/>
      </c>
      <c r="Y714" s="23">
        <f>IFERROR(TRIM(INDEX($A714:$P714,MATCH(Settings!$B$12,$A$1:$P$1,0))&amp;""),"")</f>
        <v/>
      </c>
      <c r="Z714" s="23">
        <f>IFERROR(TRIM(INDEX($A714:$P714,MATCH(Settings!$B$15,$A$1:$P$1,0))&amp;""),"")</f>
        <v/>
      </c>
      <c r="AA714" s="24">
        <f>IFERROR(IF(TRIM(INDEX($A714:$P714,MATCH(Settings!$B$13,$A$1:$P$1,0))&amp;"")="","",VALUE(TRIM(INDEX($A714:$P714,MATCH(Settings!$B$13,$A$1:$P$1,0))&amp;""))),"")</f>
        <v/>
      </c>
      <c r="AB714" s="24">
        <f>IF(NOT(ISNUMBER($AA714)),"",IF(TRIM($R714&amp;"")="Yes",$AA714,0))</f>
        <v/>
      </c>
      <c r="AC714" s="25">
        <f>IF(OR(NOT(ISNUMBER($AB714)),NOT(ISNUMBER(Settings!$D$2))),"",$AB714*Settings!$D$2)</f>
        <v/>
      </c>
      <c r="AD714" s="23">
        <f>IF(AND($AE714="",IFERROR(TRIM(INDEX($A714:$P714,MATCH(Settings!$B$13,$A$1:$P$1,0))&amp;""),"")=""),"",IF((IF($AE714="","; no name or email","")&amp;IF(IFERROR(TRIM(INDEX($A714:$P714,MATCH(Settings!$B$13,$A$1:$P$1,0))&amp;""),"")="","; no hours",IF(NOT(ISNUMBER($AA714)),"; hours not a number",IF($AA714&lt;=0,"; hours zero or less",IF(AND(ISNUMBER(Settings!$D$3),$AA714&gt;Settings!$D$3),"; over "&amp;Settings!$D$3&amp;" hours",""))))&amp;IF(NOT(ISNUMBER($U714)),"; no date",IF($U714&gt;TODAY(),"; date in the future",""))&amp;IF(AND($AE714&lt;&gt;"",ISNUMBER($U714)),IF(COUNTIFS($AE$2:$AE$1001,$AE714,$U$2:$U$1001,$U714,$Y$2:$Y$1001,$Y714)&gt;1,"; possible duplicate",""),""))="","OK",MID(IF($AE714="","; no name or email","")&amp;IF(IFERROR(TRIM(INDEX($A714:$P714,MATCH(Settings!$B$13,$A$1:$P$1,0))&amp;""),"")="","; no hours",IF(NOT(ISNUMBER($AA714)),"; hours not a number",IF($AA714&lt;=0,"; hours zero or less",IF(AND(ISNUMBER(Settings!$D$3),$AA714&gt;Settings!$D$3),"; over "&amp;Settings!$D$3&amp;" hours",""))))&amp;IF(NOT(ISNUMBER($U714)),"; no date",IF($U714&gt;TODAY(),"; date in the future",""))&amp;IF(AND($AE714&lt;&gt;"",ISNUMBER($U714)),IF(COUNTIFS($AE$2:$AE$1001,$AE714,$U$2:$U$1001,$U714,$Y$2:$Y$1001,$Y714)&gt;1,"; possible duplicate",""),""),3,300)))</f>
        <v/>
      </c>
      <c r="AE714" s="26">
        <f>IF(IFERROR(TRIM(INDEX($A714:$P714,MATCH(Settings!$B$11,$A$1:$P$1,0))&amp;""),"")&lt;&gt;"",LOWER(IFERROR(TRIM(INDEX($A714:$P714,MATCH(Settings!$B$11,$A$1:$P$1,0))&amp;""),"")),LOWER(IFERROR(TRIM(INDEX($A714:$P714,MATCH(Settings!$B$10,$A$1:$P$1,0))&amp;""),"")))</f>
        <v/>
      </c>
      <c r="AF714" s="26">
        <f>IF($AE714="","",IF(COUNTIF($AE$2:$AE714,$AE714)=1,MAX($AF$1:$AF713)+1,""))</f>
        <v/>
      </c>
      <c r="AG714" s="26">
        <f>IF(OR($AE714="",NOT(ISNUMBER($V714))),"",IF(COUNTIFS($AE$2:$AE714,$AE714,$V$2:$V714,$V714)=1,1,0))</f>
        <v/>
      </c>
      <c r="AH714" s="26">
        <f>IF(ISNUMBER($U714),$U714,0)</f>
        <v/>
      </c>
    </row>
    <row r="715">
      <c r="R715" s="27" t="n"/>
      <c r="S715" s="27" t="n"/>
      <c r="U715" s="21">
        <f>IF(ISNUMBER(IFERROR(IF(TRIM(INDEX($A715:$P715,MATCH(Settings!$B$9,$A$1:$P$1,0))&amp;"")="","",IF(ISNUMBER(INDEX($A715:$P715,MATCH(Settings!$B$9,$A$1:$P$1,0))),INT(INDEX($A715:$P715,MATCH(Settings!$B$9,$A$1:$P$1,0))),DATE(VALUE(LEFT(INDEX($A715:$P715,MATCH(Settings!$B$9,$A$1:$P$1,0)),4)),VALUE(MID(INDEX($A715:$P715,MATCH(Settings!$B$9,$A$1:$P$1,0)),6,2)),VALUE(MID(INDEX($A715:$P715,MATCH(Settings!$B$9,$A$1:$P$1,0)),9,2))))),"")),IFERROR(IF(TRIM(INDEX($A715:$P715,MATCH(Settings!$B$9,$A$1:$P$1,0))&amp;"")="","",IF(ISNUMBER(INDEX($A715:$P715,MATCH(Settings!$B$9,$A$1:$P$1,0))),INT(INDEX($A715:$P715,MATCH(Settings!$B$9,$A$1:$P$1,0))),DATE(VALUE(LEFT(INDEX($A715:$P715,MATCH(Settings!$B$9,$A$1:$P$1,0)),4)),VALUE(MID(INDEX($A715:$P715,MATCH(Settings!$B$9,$A$1:$P$1,0)),6,2)),VALUE(MID(INDEX($A715:$P715,MATCH(Settings!$B$9,$A$1:$P$1,0)),9,2))))),""),IFERROR(INT(IFERROR(IF(ISNUMBER(INDEX($A715:$P715,MATCH(Settings!$B$8,$A$1:$P$1,0))),INDEX($A715:$P715,MATCH(Settings!$B$8,$A$1:$P$1,0)),DATE(VALUE(LEFT(IFERROR(TRIM(INDEX($A715:$P715,MATCH(Settings!$B$8,$A$1:$P$1,0))&amp;""),""),4)),VALUE(MID(IFERROR(TRIM(INDEX($A715:$P715,MATCH(Settings!$B$8,$A$1:$P$1,0))&amp;""),""),6,2)),VALUE(MID(IFERROR(TRIM(INDEX($A715:$P715,MATCH(Settings!$B$8,$A$1:$P$1,0))&amp;""),""),9,2)))+TIME(VALUE(MID(IFERROR(TRIM(INDEX($A715:$P715,MATCH(Settings!$B$8,$A$1:$P$1,0))&amp;""),""),12,2)),VALUE(MID(IFERROR(TRIM(INDEX($A715:$P715,MATCH(Settings!$B$8,$A$1:$P$1,0))&amp;""),""),15,2)),VALUE(MID(IFERROR(TRIM(INDEX($A715:$P715,MATCH(Settings!$B$8,$A$1:$P$1,0))&amp;""),""),18,2)))),"")),""))</f>
        <v/>
      </c>
      <c r="V715" s="22">
        <f>IF(ISNUMBER($U715),DATE(YEAR($U715),MONTH($U715),1),"")</f>
        <v/>
      </c>
      <c r="W715" s="23">
        <f>IF(IFERROR(TRIM(INDEX($A715:$P715,MATCH(Settings!$B$10,$A$1:$P$1,0))&amp;""),"")&lt;&gt;"",IFERROR(TRIM(INDEX($A715:$P715,MATCH(Settings!$B$10,$A$1:$P$1,0))&amp;""),""),IFERROR(TRIM(INDEX($A715:$P715,MATCH(Settings!$B$11,$A$1:$P$1,0))&amp;""),""))</f>
        <v/>
      </c>
      <c r="X715" s="23">
        <f>IFERROR(TRIM(INDEX($A715:$P715,MATCH(Settings!$B$11,$A$1:$P$1,0))&amp;""),"")</f>
        <v/>
      </c>
      <c r="Y715" s="23">
        <f>IFERROR(TRIM(INDEX($A715:$P715,MATCH(Settings!$B$12,$A$1:$P$1,0))&amp;""),"")</f>
        <v/>
      </c>
      <c r="Z715" s="23">
        <f>IFERROR(TRIM(INDEX($A715:$P715,MATCH(Settings!$B$15,$A$1:$P$1,0))&amp;""),"")</f>
        <v/>
      </c>
      <c r="AA715" s="24">
        <f>IFERROR(IF(TRIM(INDEX($A715:$P715,MATCH(Settings!$B$13,$A$1:$P$1,0))&amp;"")="","",VALUE(TRIM(INDEX($A715:$P715,MATCH(Settings!$B$13,$A$1:$P$1,0))&amp;""))),"")</f>
        <v/>
      </c>
      <c r="AB715" s="24">
        <f>IF(NOT(ISNUMBER($AA715)),"",IF(TRIM($R715&amp;"")="Yes",$AA715,0))</f>
        <v/>
      </c>
      <c r="AC715" s="25">
        <f>IF(OR(NOT(ISNUMBER($AB715)),NOT(ISNUMBER(Settings!$D$2))),"",$AB715*Settings!$D$2)</f>
        <v/>
      </c>
      <c r="AD715" s="23">
        <f>IF(AND($AE715="",IFERROR(TRIM(INDEX($A715:$P715,MATCH(Settings!$B$13,$A$1:$P$1,0))&amp;""),"")=""),"",IF((IF($AE715="","; no name or email","")&amp;IF(IFERROR(TRIM(INDEX($A715:$P715,MATCH(Settings!$B$13,$A$1:$P$1,0))&amp;""),"")="","; no hours",IF(NOT(ISNUMBER($AA715)),"; hours not a number",IF($AA715&lt;=0,"; hours zero or less",IF(AND(ISNUMBER(Settings!$D$3),$AA715&gt;Settings!$D$3),"; over "&amp;Settings!$D$3&amp;" hours",""))))&amp;IF(NOT(ISNUMBER($U715)),"; no date",IF($U715&gt;TODAY(),"; date in the future",""))&amp;IF(AND($AE715&lt;&gt;"",ISNUMBER($U715)),IF(COUNTIFS($AE$2:$AE$1001,$AE715,$U$2:$U$1001,$U715,$Y$2:$Y$1001,$Y715)&gt;1,"; possible duplicate",""),""))="","OK",MID(IF($AE715="","; no name or email","")&amp;IF(IFERROR(TRIM(INDEX($A715:$P715,MATCH(Settings!$B$13,$A$1:$P$1,0))&amp;""),"")="","; no hours",IF(NOT(ISNUMBER($AA715)),"; hours not a number",IF($AA715&lt;=0,"; hours zero or less",IF(AND(ISNUMBER(Settings!$D$3),$AA715&gt;Settings!$D$3),"; over "&amp;Settings!$D$3&amp;" hours",""))))&amp;IF(NOT(ISNUMBER($U715)),"; no date",IF($U715&gt;TODAY(),"; date in the future",""))&amp;IF(AND($AE715&lt;&gt;"",ISNUMBER($U715)),IF(COUNTIFS($AE$2:$AE$1001,$AE715,$U$2:$U$1001,$U715,$Y$2:$Y$1001,$Y715)&gt;1,"; possible duplicate",""),""),3,300)))</f>
        <v/>
      </c>
      <c r="AE715" s="26">
        <f>IF(IFERROR(TRIM(INDEX($A715:$P715,MATCH(Settings!$B$11,$A$1:$P$1,0))&amp;""),"")&lt;&gt;"",LOWER(IFERROR(TRIM(INDEX($A715:$P715,MATCH(Settings!$B$11,$A$1:$P$1,0))&amp;""),"")),LOWER(IFERROR(TRIM(INDEX($A715:$P715,MATCH(Settings!$B$10,$A$1:$P$1,0))&amp;""),"")))</f>
        <v/>
      </c>
      <c r="AF715" s="26">
        <f>IF($AE715="","",IF(COUNTIF($AE$2:$AE715,$AE715)=1,MAX($AF$1:$AF714)+1,""))</f>
        <v/>
      </c>
      <c r="AG715" s="26">
        <f>IF(OR($AE715="",NOT(ISNUMBER($V715))),"",IF(COUNTIFS($AE$2:$AE715,$AE715,$V$2:$V715,$V715)=1,1,0))</f>
        <v/>
      </c>
      <c r="AH715" s="26">
        <f>IF(ISNUMBER($U715),$U715,0)</f>
        <v/>
      </c>
    </row>
    <row r="716">
      <c r="R716" s="27" t="n"/>
      <c r="S716" s="27" t="n"/>
      <c r="U716" s="21">
        <f>IF(ISNUMBER(IFERROR(IF(TRIM(INDEX($A716:$P716,MATCH(Settings!$B$9,$A$1:$P$1,0))&amp;"")="","",IF(ISNUMBER(INDEX($A716:$P716,MATCH(Settings!$B$9,$A$1:$P$1,0))),INT(INDEX($A716:$P716,MATCH(Settings!$B$9,$A$1:$P$1,0))),DATE(VALUE(LEFT(INDEX($A716:$P716,MATCH(Settings!$B$9,$A$1:$P$1,0)),4)),VALUE(MID(INDEX($A716:$P716,MATCH(Settings!$B$9,$A$1:$P$1,0)),6,2)),VALUE(MID(INDEX($A716:$P716,MATCH(Settings!$B$9,$A$1:$P$1,0)),9,2))))),"")),IFERROR(IF(TRIM(INDEX($A716:$P716,MATCH(Settings!$B$9,$A$1:$P$1,0))&amp;"")="","",IF(ISNUMBER(INDEX($A716:$P716,MATCH(Settings!$B$9,$A$1:$P$1,0))),INT(INDEX($A716:$P716,MATCH(Settings!$B$9,$A$1:$P$1,0))),DATE(VALUE(LEFT(INDEX($A716:$P716,MATCH(Settings!$B$9,$A$1:$P$1,0)),4)),VALUE(MID(INDEX($A716:$P716,MATCH(Settings!$B$9,$A$1:$P$1,0)),6,2)),VALUE(MID(INDEX($A716:$P716,MATCH(Settings!$B$9,$A$1:$P$1,0)),9,2))))),""),IFERROR(INT(IFERROR(IF(ISNUMBER(INDEX($A716:$P716,MATCH(Settings!$B$8,$A$1:$P$1,0))),INDEX($A716:$P716,MATCH(Settings!$B$8,$A$1:$P$1,0)),DATE(VALUE(LEFT(IFERROR(TRIM(INDEX($A716:$P716,MATCH(Settings!$B$8,$A$1:$P$1,0))&amp;""),""),4)),VALUE(MID(IFERROR(TRIM(INDEX($A716:$P716,MATCH(Settings!$B$8,$A$1:$P$1,0))&amp;""),""),6,2)),VALUE(MID(IFERROR(TRIM(INDEX($A716:$P716,MATCH(Settings!$B$8,$A$1:$P$1,0))&amp;""),""),9,2)))+TIME(VALUE(MID(IFERROR(TRIM(INDEX($A716:$P716,MATCH(Settings!$B$8,$A$1:$P$1,0))&amp;""),""),12,2)),VALUE(MID(IFERROR(TRIM(INDEX($A716:$P716,MATCH(Settings!$B$8,$A$1:$P$1,0))&amp;""),""),15,2)),VALUE(MID(IFERROR(TRIM(INDEX($A716:$P716,MATCH(Settings!$B$8,$A$1:$P$1,0))&amp;""),""),18,2)))),"")),""))</f>
        <v/>
      </c>
      <c r="V716" s="22">
        <f>IF(ISNUMBER($U716),DATE(YEAR($U716),MONTH($U716),1),"")</f>
        <v/>
      </c>
      <c r="W716" s="23">
        <f>IF(IFERROR(TRIM(INDEX($A716:$P716,MATCH(Settings!$B$10,$A$1:$P$1,0))&amp;""),"")&lt;&gt;"",IFERROR(TRIM(INDEX($A716:$P716,MATCH(Settings!$B$10,$A$1:$P$1,0))&amp;""),""),IFERROR(TRIM(INDEX($A716:$P716,MATCH(Settings!$B$11,$A$1:$P$1,0))&amp;""),""))</f>
        <v/>
      </c>
      <c r="X716" s="23">
        <f>IFERROR(TRIM(INDEX($A716:$P716,MATCH(Settings!$B$11,$A$1:$P$1,0))&amp;""),"")</f>
        <v/>
      </c>
      <c r="Y716" s="23">
        <f>IFERROR(TRIM(INDEX($A716:$P716,MATCH(Settings!$B$12,$A$1:$P$1,0))&amp;""),"")</f>
        <v/>
      </c>
      <c r="Z716" s="23">
        <f>IFERROR(TRIM(INDEX($A716:$P716,MATCH(Settings!$B$15,$A$1:$P$1,0))&amp;""),"")</f>
        <v/>
      </c>
      <c r="AA716" s="24">
        <f>IFERROR(IF(TRIM(INDEX($A716:$P716,MATCH(Settings!$B$13,$A$1:$P$1,0))&amp;"")="","",VALUE(TRIM(INDEX($A716:$P716,MATCH(Settings!$B$13,$A$1:$P$1,0))&amp;""))),"")</f>
        <v/>
      </c>
      <c r="AB716" s="24">
        <f>IF(NOT(ISNUMBER($AA716)),"",IF(TRIM($R716&amp;"")="Yes",$AA716,0))</f>
        <v/>
      </c>
      <c r="AC716" s="25">
        <f>IF(OR(NOT(ISNUMBER($AB716)),NOT(ISNUMBER(Settings!$D$2))),"",$AB716*Settings!$D$2)</f>
        <v/>
      </c>
      <c r="AD716" s="23">
        <f>IF(AND($AE716="",IFERROR(TRIM(INDEX($A716:$P716,MATCH(Settings!$B$13,$A$1:$P$1,0))&amp;""),"")=""),"",IF((IF($AE716="","; no name or email","")&amp;IF(IFERROR(TRIM(INDEX($A716:$P716,MATCH(Settings!$B$13,$A$1:$P$1,0))&amp;""),"")="","; no hours",IF(NOT(ISNUMBER($AA716)),"; hours not a number",IF($AA716&lt;=0,"; hours zero or less",IF(AND(ISNUMBER(Settings!$D$3),$AA716&gt;Settings!$D$3),"; over "&amp;Settings!$D$3&amp;" hours",""))))&amp;IF(NOT(ISNUMBER($U716)),"; no date",IF($U716&gt;TODAY(),"; date in the future",""))&amp;IF(AND($AE716&lt;&gt;"",ISNUMBER($U716)),IF(COUNTIFS($AE$2:$AE$1001,$AE716,$U$2:$U$1001,$U716,$Y$2:$Y$1001,$Y716)&gt;1,"; possible duplicate",""),""))="","OK",MID(IF($AE716="","; no name or email","")&amp;IF(IFERROR(TRIM(INDEX($A716:$P716,MATCH(Settings!$B$13,$A$1:$P$1,0))&amp;""),"")="","; no hours",IF(NOT(ISNUMBER($AA716)),"; hours not a number",IF($AA716&lt;=0,"; hours zero or less",IF(AND(ISNUMBER(Settings!$D$3),$AA716&gt;Settings!$D$3),"; over "&amp;Settings!$D$3&amp;" hours",""))))&amp;IF(NOT(ISNUMBER($U716)),"; no date",IF($U716&gt;TODAY(),"; date in the future",""))&amp;IF(AND($AE716&lt;&gt;"",ISNUMBER($U716)),IF(COUNTIFS($AE$2:$AE$1001,$AE716,$U$2:$U$1001,$U716,$Y$2:$Y$1001,$Y716)&gt;1,"; possible duplicate",""),""),3,300)))</f>
        <v/>
      </c>
      <c r="AE716" s="26">
        <f>IF(IFERROR(TRIM(INDEX($A716:$P716,MATCH(Settings!$B$11,$A$1:$P$1,0))&amp;""),"")&lt;&gt;"",LOWER(IFERROR(TRIM(INDEX($A716:$P716,MATCH(Settings!$B$11,$A$1:$P$1,0))&amp;""),"")),LOWER(IFERROR(TRIM(INDEX($A716:$P716,MATCH(Settings!$B$10,$A$1:$P$1,0))&amp;""),"")))</f>
        <v/>
      </c>
      <c r="AF716" s="26">
        <f>IF($AE716="","",IF(COUNTIF($AE$2:$AE716,$AE716)=1,MAX($AF$1:$AF715)+1,""))</f>
        <v/>
      </c>
      <c r="AG716" s="26">
        <f>IF(OR($AE716="",NOT(ISNUMBER($V716))),"",IF(COUNTIFS($AE$2:$AE716,$AE716,$V$2:$V716,$V716)=1,1,0))</f>
        <v/>
      </c>
      <c r="AH716" s="26">
        <f>IF(ISNUMBER($U716),$U716,0)</f>
        <v/>
      </c>
    </row>
    <row r="717">
      <c r="R717" s="27" t="n"/>
      <c r="S717" s="27" t="n"/>
      <c r="U717" s="21">
        <f>IF(ISNUMBER(IFERROR(IF(TRIM(INDEX($A717:$P717,MATCH(Settings!$B$9,$A$1:$P$1,0))&amp;"")="","",IF(ISNUMBER(INDEX($A717:$P717,MATCH(Settings!$B$9,$A$1:$P$1,0))),INT(INDEX($A717:$P717,MATCH(Settings!$B$9,$A$1:$P$1,0))),DATE(VALUE(LEFT(INDEX($A717:$P717,MATCH(Settings!$B$9,$A$1:$P$1,0)),4)),VALUE(MID(INDEX($A717:$P717,MATCH(Settings!$B$9,$A$1:$P$1,0)),6,2)),VALUE(MID(INDEX($A717:$P717,MATCH(Settings!$B$9,$A$1:$P$1,0)),9,2))))),"")),IFERROR(IF(TRIM(INDEX($A717:$P717,MATCH(Settings!$B$9,$A$1:$P$1,0))&amp;"")="","",IF(ISNUMBER(INDEX($A717:$P717,MATCH(Settings!$B$9,$A$1:$P$1,0))),INT(INDEX($A717:$P717,MATCH(Settings!$B$9,$A$1:$P$1,0))),DATE(VALUE(LEFT(INDEX($A717:$P717,MATCH(Settings!$B$9,$A$1:$P$1,0)),4)),VALUE(MID(INDEX($A717:$P717,MATCH(Settings!$B$9,$A$1:$P$1,0)),6,2)),VALUE(MID(INDEX($A717:$P717,MATCH(Settings!$B$9,$A$1:$P$1,0)),9,2))))),""),IFERROR(INT(IFERROR(IF(ISNUMBER(INDEX($A717:$P717,MATCH(Settings!$B$8,$A$1:$P$1,0))),INDEX($A717:$P717,MATCH(Settings!$B$8,$A$1:$P$1,0)),DATE(VALUE(LEFT(IFERROR(TRIM(INDEX($A717:$P717,MATCH(Settings!$B$8,$A$1:$P$1,0))&amp;""),""),4)),VALUE(MID(IFERROR(TRIM(INDEX($A717:$P717,MATCH(Settings!$B$8,$A$1:$P$1,0))&amp;""),""),6,2)),VALUE(MID(IFERROR(TRIM(INDEX($A717:$P717,MATCH(Settings!$B$8,$A$1:$P$1,0))&amp;""),""),9,2)))+TIME(VALUE(MID(IFERROR(TRIM(INDEX($A717:$P717,MATCH(Settings!$B$8,$A$1:$P$1,0))&amp;""),""),12,2)),VALUE(MID(IFERROR(TRIM(INDEX($A717:$P717,MATCH(Settings!$B$8,$A$1:$P$1,0))&amp;""),""),15,2)),VALUE(MID(IFERROR(TRIM(INDEX($A717:$P717,MATCH(Settings!$B$8,$A$1:$P$1,0))&amp;""),""),18,2)))),"")),""))</f>
        <v/>
      </c>
      <c r="V717" s="22">
        <f>IF(ISNUMBER($U717),DATE(YEAR($U717),MONTH($U717),1),"")</f>
        <v/>
      </c>
      <c r="W717" s="23">
        <f>IF(IFERROR(TRIM(INDEX($A717:$P717,MATCH(Settings!$B$10,$A$1:$P$1,0))&amp;""),"")&lt;&gt;"",IFERROR(TRIM(INDEX($A717:$P717,MATCH(Settings!$B$10,$A$1:$P$1,0))&amp;""),""),IFERROR(TRIM(INDEX($A717:$P717,MATCH(Settings!$B$11,$A$1:$P$1,0))&amp;""),""))</f>
        <v/>
      </c>
      <c r="X717" s="23">
        <f>IFERROR(TRIM(INDEX($A717:$P717,MATCH(Settings!$B$11,$A$1:$P$1,0))&amp;""),"")</f>
        <v/>
      </c>
      <c r="Y717" s="23">
        <f>IFERROR(TRIM(INDEX($A717:$P717,MATCH(Settings!$B$12,$A$1:$P$1,0))&amp;""),"")</f>
        <v/>
      </c>
      <c r="Z717" s="23">
        <f>IFERROR(TRIM(INDEX($A717:$P717,MATCH(Settings!$B$15,$A$1:$P$1,0))&amp;""),"")</f>
        <v/>
      </c>
      <c r="AA717" s="24">
        <f>IFERROR(IF(TRIM(INDEX($A717:$P717,MATCH(Settings!$B$13,$A$1:$P$1,0))&amp;"")="","",VALUE(TRIM(INDEX($A717:$P717,MATCH(Settings!$B$13,$A$1:$P$1,0))&amp;""))),"")</f>
        <v/>
      </c>
      <c r="AB717" s="24">
        <f>IF(NOT(ISNUMBER($AA717)),"",IF(TRIM($R717&amp;"")="Yes",$AA717,0))</f>
        <v/>
      </c>
      <c r="AC717" s="25">
        <f>IF(OR(NOT(ISNUMBER($AB717)),NOT(ISNUMBER(Settings!$D$2))),"",$AB717*Settings!$D$2)</f>
        <v/>
      </c>
      <c r="AD717" s="23">
        <f>IF(AND($AE717="",IFERROR(TRIM(INDEX($A717:$P717,MATCH(Settings!$B$13,$A$1:$P$1,0))&amp;""),"")=""),"",IF((IF($AE717="","; no name or email","")&amp;IF(IFERROR(TRIM(INDEX($A717:$P717,MATCH(Settings!$B$13,$A$1:$P$1,0))&amp;""),"")="","; no hours",IF(NOT(ISNUMBER($AA717)),"; hours not a number",IF($AA717&lt;=0,"; hours zero or less",IF(AND(ISNUMBER(Settings!$D$3),$AA717&gt;Settings!$D$3),"; over "&amp;Settings!$D$3&amp;" hours",""))))&amp;IF(NOT(ISNUMBER($U717)),"; no date",IF($U717&gt;TODAY(),"; date in the future",""))&amp;IF(AND($AE717&lt;&gt;"",ISNUMBER($U717)),IF(COUNTIFS($AE$2:$AE$1001,$AE717,$U$2:$U$1001,$U717,$Y$2:$Y$1001,$Y717)&gt;1,"; possible duplicate",""),""))="","OK",MID(IF($AE717="","; no name or email","")&amp;IF(IFERROR(TRIM(INDEX($A717:$P717,MATCH(Settings!$B$13,$A$1:$P$1,0))&amp;""),"")="","; no hours",IF(NOT(ISNUMBER($AA717)),"; hours not a number",IF($AA717&lt;=0,"; hours zero or less",IF(AND(ISNUMBER(Settings!$D$3),$AA717&gt;Settings!$D$3),"; over "&amp;Settings!$D$3&amp;" hours",""))))&amp;IF(NOT(ISNUMBER($U717)),"; no date",IF($U717&gt;TODAY(),"; date in the future",""))&amp;IF(AND($AE717&lt;&gt;"",ISNUMBER($U717)),IF(COUNTIFS($AE$2:$AE$1001,$AE717,$U$2:$U$1001,$U717,$Y$2:$Y$1001,$Y717)&gt;1,"; possible duplicate",""),""),3,300)))</f>
        <v/>
      </c>
      <c r="AE717" s="26">
        <f>IF(IFERROR(TRIM(INDEX($A717:$P717,MATCH(Settings!$B$11,$A$1:$P$1,0))&amp;""),"")&lt;&gt;"",LOWER(IFERROR(TRIM(INDEX($A717:$P717,MATCH(Settings!$B$11,$A$1:$P$1,0))&amp;""),"")),LOWER(IFERROR(TRIM(INDEX($A717:$P717,MATCH(Settings!$B$10,$A$1:$P$1,0))&amp;""),"")))</f>
        <v/>
      </c>
      <c r="AF717" s="26">
        <f>IF($AE717="","",IF(COUNTIF($AE$2:$AE717,$AE717)=1,MAX($AF$1:$AF716)+1,""))</f>
        <v/>
      </c>
      <c r="AG717" s="26">
        <f>IF(OR($AE717="",NOT(ISNUMBER($V717))),"",IF(COUNTIFS($AE$2:$AE717,$AE717,$V$2:$V717,$V717)=1,1,0))</f>
        <v/>
      </c>
      <c r="AH717" s="26">
        <f>IF(ISNUMBER($U717),$U717,0)</f>
        <v/>
      </c>
    </row>
    <row r="718">
      <c r="R718" s="27" t="n"/>
      <c r="S718" s="27" t="n"/>
      <c r="U718" s="21">
        <f>IF(ISNUMBER(IFERROR(IF(TRIM(INDEX($A718:$P718,MATCH(Settings!$B$9,$A$1:$P$1,0))&amp;"")="","",IF(ISNUMBER(INDEX($A718:$P718,MATCH(Settings!$B$9,$A$1:$P$1,0))),INT(INDEX($A718:$P718,MATCH(Settings!$B$9,$A$1:$P$1,0))),DATE(VALUE(LEFT(INDEX($A718:$P718,MATCH(Settings!$B$9,$A$1:$P$1,0)),4)),VALUE(MID(INDEX($A718:$P718,MATCH(Settings!$B$9,$A$1:$P$1,0)),6,2)),VALUE(MID(INDEX($A718:$P718,MATCH(Settings!$B$9,$A$1:$P$1,0)),9,2))))),"")),IFERROR(IF(TRIM(INDEX($A718:$P718,MATCH(Settings!$B$9,$A$1:$P$1,0))&amp;"")="","",IF(ISNUMBER(INDEX($A718:$P718,MATCH(Settings!$B$9,$A$1:$P$1,0))),INT(INDEX($A718:$P718,MATCH(Settings!$B$9,$A$1:$P$1,0))),DATE(VALUE(LEFT(INDEX($A718:$P718,MATCH(Settings!$B$9,$A$1:$P$1,0)),4)),VALUE(MID(INDEX($A718:$P718,MATCH(Settings!$B$9,$A$1:$P$1,0)),6,2)),VALUE(MID(INDEX($A718:$P718,MATCH(Settings!$B$9,$A$1:$P$1,0)),9,2))))),""),IFERROR(INT(IFERROR(IF(ISNUMBER(INDEX($A718:$P718,MATCH(Settings!$B$8,$A$1:$P$1,0))),INDEX($A718:$P718,MATCH(Settings!$B$8,$A$1:$P$1,0)),DATE(VALUE(LEFT(IFERROR(TRIM(INDEX($A718:$P718,MATCH(Settings!$B$8,$A$1:$P$1,0))&amp;""),""),4)),VALUE(MID(IFERROR(TRIM(INDEX($A718:$P718,MATCH(Settings!$B$8,$A$1:$P$1,0))&amp;""),""),6,2)),VALUE(MID(IFERROR(TRIM(INDEX($A718:$P718,MATCH(Settings!$B$8,$A$1:$P$1,0))&amp;""),""),9,2)))+TIME(VALUE(MID(IFERROR(TRIM(INDEX($A718:$P718,MATCH(Settings!$B$8,$A$1:$P$1,0))&amp;""),""),12,2)),VALUE(MID(IFERROR(TRIM(INDEX($A718:$P718,MATCH(Settings!$B$8,$A$1:$P$1,0))&amp;""),""),15,2)),VALUE(MID(IFERROR(TRIM(INDEX($A718:$P718,MATCH(Settings!$B$8,$A$1:$P$1,0))&amp;""),""),18,2)))),"")),""))</f>
        <v/>
      </c>
      <c r="V718" s="22">
        <f>IF(ISNUMBER($U718),DATE(YEAR($U718),MONTH($U718),1),"")</f>
        <v/>
      </c>
      <c r="W718" s="23">
        <f>IF(IFERROR(TRIM(INDEX($A718:$P718,MATCH(Settings!$B$10,$A$1:$P$1,0))&amp;""),"")&lt;&gt;"",IFERROR(TRIM(INDEX($A718:$P718,MATCH(Settings!$B$10,$A$1:$P$1,0))&amp;""),""),IFERROR(TRIM(INDEX($A718:$P718,MATCH(Settings!$B$11,$A$1:$P$1,0))&amp;""),""))</f>
        <v/>
      </c>
      <c r="X718" s="23">
        <f>IFERROR(TRIM(INDEX($A718:$P718,MATCH(Settings!$B$11,$A$1:$P$1,0))&amp;""),"")</f>
        <v/>
      </c>
      <c r="Y718" s="23">
        <f>IFERROR(TRIM(INDEX($A718:$P718,MATCH(Settings!$B$12,$A$1:$P$1,0))&amp;""),"")</f>
        <v/>
      </c>
      <c r="Z718" s="23">
        <f>IFERROR(TRIM(INDEX($A718:$P718,MATCH(Settings!$B$15,$A$1:$P$1,0))&amp;""),"")</f>
        <v/>
      </c>
      <c r="AA718" s="24">
        <f>IFERROR(IF(TRIM(INDEX($A718:$P718,MATCH(Settings!$B$13,$A$1:$P$1,0))&amp;"")="","",VALUE(TRIM(INDEX($A718:$P718,MATCH(Settings!$B$13,$A$1:$P$1,0))&amp;""))),"")</f>
        <v/>
      </c>
      <c r="AB718" s="24">
        <f>IF(NOT(ISNUMBER($AA718)),"",IF(TRIM($R718&amp;"")="Yes",$AA718,0))</f>
        <v/>
      </c>
      <c r="AC718" s="25">
        <f>IF(OR(NOT(ISNUMBER($AB718)),NOT(ISNUMBER(Settings!$D$2))),"",$AB718*Settings!$D$2)</f>
        <v/>
      </c>
      <c r="AD718" s="23">
        <f>IF(AND($AE718="",IFERROR(TRIM(INDEX($A718:$P718,MATCH(Settings!$B$13,$A$1:$P$1,0))&amp;""),"")=""),"",IF((IF($AE718="","; no name or email","")&amp;IF(IFERROR(TRIM(INDEX($A718:$P718,MATCH(Settings!$B$13,$A$1:$P$1,0))&amp;""),"")="","; no hours",IF(NOT(ISNUMBER($AA718)),"; hours not a number",IF($AA718&lt;=0,"; hours zero or less",IF(AND(ISNUMBER(Settings!$D$3),$AA718&gt;Settings!$D$3),"; over "&amp;Settings!$D$3&amp;" hours",""))))&amp;IF(NOT(ISNUMBER($U718)),"; no date",IF($U718&gt;TODAY(),"; date in the future",""))&amp;IF(AND($AE718&lt;&gt;"",ISNUMBER($U718)),IF(COUNTIFS($AE$2:$AE$1001,$AE718,$U$2:$U$1001,$U718,$Y$2:$Y$1001,$Y718)&gt;1,"; possible duplicate",""),""))="","OK",MID(IF($AE718="","; no name or email","")&amp;IF(IFERROR(TRIM(INDEX($A718:$P718,MATCH(Settings!$B$13,$A$1:$P$1,0))&amp;""),"")="","; no hours",IF(NOT(ISNUMBER($AA718)),"; hours not a number",IF($AA718&lt;=0,"; hours zero or less",IF(AND(ISNUMBER(Settings!$D$3),$AA718&gt;Settings!$D$3),"; over "&amp;Settings!$D$3&amp;" hours",""))))&amp;IF(NOT(ISNUMBER($U718)),"; no date",IF($U718&gt;TODAY(),"; date in the future",""))&amp;IF(AND($AE718&lt;&gt;"",ISNUMBER($U718)),IF(COUNTIFS($AE$2:$AE$1001,$AE718,$U$2:$U$1001,$U718,$Y$2:$Y$1001,$Y718)&gt;1,"; possible duplicate",""),""),3,300)))</f>
        <v/>
      </c>
      <c r="AE718" s="26">
        <f>IF(IFERROR(TRIM(INDEX($A718:$P718,MATCH(Settings!$B$11,$A$1:$P$1,0))&amp;""),"")&lt;&gt;"",LOWER(IFERROR(TRIM(INDEX($A718:$P718,MATCH(Settings!$B$11,$A$1:$P$1,0))&amp;""),"")),LOWER(IFERROR(TRIM(INDEX($A718:$P718,MATCH(Settings!$B$10,$A$1:$P$1,0))&amp;""),"")))</f>
        <v/>
      </c>
      <c r="AF718" s="26">
        <f>IF($AE718="","",IF(COUNTIF($AE$2:$AE718,$AE718)=1,MAX($AF$1:$AF717)+1,""))</f>
        <v/>
      </c>
      <c r="AG718" s="26">
        <f>IF(OR($AE718="",NOT(ISNUMBER($V718))),"",IF(COUNTIFS($AE$2:$AE718,$AE718,$V$2:$V718,$V718)=1,1,0))</f>
        <v/>
      </c>
      <c r="AH718" s="26">
        <f>IF(ISNUMBER($U718),$U718,0)</f>
        <v/>
      </c>
    </row>
    <row r="719">
      <c r="R719" s="27" t="n"/>
      <c r="S719" s="27" t="n"/>
      <c r="U719" s="21">
        <f>IF(ISNUMBER(IFERROR(IF(TRIM(INDEX($A719:$P719,MATCH(Settings!$B$9,$A$1:$P$1,0))&amp;"")="","",IF(ISNUMBER(INDEX($A719:$P719,MATCH(Settings!$B$9,$A$1:$P$1,0))),INT(INDEX($A719:$P719,MATCH(Settings!$B$9,$A$1:$P$1,0))),DATE(VALUE(LEFT(INDEX($A719:$P719,MATCH(Settings!$B$9,$A$1:$P$1,0)),4)),VALUE(MID(INDEX($A719:$P719,MATCH(Settings!$B$9,$A$1:$P$1,0)),6,2)),VALUE(MID(INDEX($A719:$P719,MATCH(Settings!$B$9,$A$1:$P$1,0)),9,2))))),"")),IFERROR(IF(TRIM(INDEX($A719:$P719,MATCH(Settings!$B$9,$A$1:$P$1,0))&amp;"")="","",IF(ISNUMBER(INDEX($A719:$P719,MATCH(Settings!$B$9,$A$1:$P$1,0))),INT(INDEX($A719:$P719,MATCH(Settings!$B$9,$A$1:$P$1,0))),DATE(VALUE(LEFT(INDEX($A719:$P719,MATCH(Settings!$B$9,$A$1:$P$1,0)),4)),VALUE(MID(INDEX($A719:$P719,MATCH(Settings!$B$9,$A$1:$P$1,0)),6,2)),VALUE(MID(INDEX($A719:$P719,MATCH(Settings!$B$9,$A$1:$P$1,0)),9,2))))),""),IFERROR(INT(IFERROR(IF(ISNUMBER(INDEX($A719:$P719,MATCH(Settings!$B$8,$A$1:$P$1,0))),INDEX($A719:$P719,MATCH(Settings!$B$8,$A$1:$P$1,0)),DATE(VALUE(LEFT(IFERROR(TRIM(INDEX($A719:$P719,MATCH(Settings!$B$8,$A$1:$P$1,0))&amp;""),""),4)),VALUE(MID(IFERROR(TRIM(INDEX($A719:$P719,MATCH(Settings!$B$8,$A$1:$P$1,0))&amp;""),""),6,2)),VALUE(MID(IFERROR(TRIM(INDEX($A719:$P719,MATCH(Settings!$B$8,$A$1:$P$1,0))&amp;""),""),9,2)))+TIME(VALUE(MID(IFERROR(TRIM(INDEX($A719:$P719,MATCH(Settings!$B$8,$A$1:$P$1,0))&amp;""),""),12,2)),VALUE(MID(IFERROR(TRIM(INDEX($A719:$P719,MATCH(Settings!$B$8,$A$1:$P$1,0))&amp;""),""),15,2)),VALUE(MID(IFERROR(TRIM(INDEX($A719:$P719,MATCH(Settings!$B$8,$A$1:$P$1,0))&amp;""),""),18,2)))),"")),""))</f>
        <v/>
      </c>
      <c r="V719" s="22">
        <f>IF(ISNUMBER($U719),DATE(YEAR($U719),MONTH($U719),1),"")</f>
        <v/>
      </c>
      <c r="W719" s="23">
        <f>IF(IFERROR(TRIM(INDEX($A719:$P719,MATCH(Settings!$B$10,$A$1:$P$1,0))&amp;""),"")&lt;&gt;"",IFERROR(TRIM(INDEX($A719:$P719,MATCH(Settings!$B$10,$A$1:$P$1,0))&amp;""),""),IFERROR(TRIM(INDEX($A719:$P719,MATCH(Settings!$B$11,$A$1:$P$1,0))&amp;""),""))</f>
        <v/>
      </c>
      <c r="X719" s="23">
        <f>IFERROR(TRIM(INDEX($A719:$P719,MATCH(Settings!$B$11,$A$1:$P$1,0))&amp;""),"")</f>
        <v/>
      </c>
      <c r="Y719" s="23">
        <f>IFERROR(TRIM(INDEX($A719:$P719,MATCH(Settings!$B$12,$A$1:$P$1,0))&amp;""),"")</f>
        <v/>
      </c>
      <c r="Z719" s="23">
        <f>IFERROR(TRIM(INDEX($A719:$P719,MATCH(Settings!$B$15,$A$1:$P$1,0))&amp;""),"")</f>
        <v/>
      </c>
      <c r="AA719" s="24">
        <f>IFERROR(IF(TRIM(INDEX($A719:$P719,MATCH(Settings!$B$13,$A$1:$P$1,0))&amp;"")="","",VALUE(TRIM(INDEX($A719:$P719,MATCH(Settings!$B$13,$A$1:$P$1,0))&amp;""))),"")</f>
        <v/>
      </c>
      <c r="AB719" s="24">
        <f>IF(NOT(ISNUMBER($AA719)),"",IF(TRIM($R719&amp;"")="Yes",$AA719,0))</f>
        <v/>
      </c>
      <c r="AC719" s="25">
        <f>IF(OR(NOT(ISNUMBER($AB719)),NOT(ISNUMBER(Settings!$D$2))),"",$AB719*Settings!$D$2)</f>
        <v/>
      </c>
      <c r="AD719" s="23">
        <f>IF(AND($AE719="",IFERROR(TRIM(INDEX($A719:$P719,MATCH(Settings!$B$13,$A$1:$P$1,0))&amp;""),"")=""),"",IF((IF($AE719="","; no name or email","")&amp;IF(IFERROR(TRIM(INDEX($A719:$P719,MATCH(Settings!$B$13,$A$1:$P$1,0))&amp;""),"")="","; no hours",IF(NOT(ISNUMBER($AA719)),"; hours not a number",IF($AA719&lt;=0,"; hours zero or less",IF(AND(ISNUMBER(Settings!$D$3),$AA719&gt;Settings!$D$3),"; over "&amp;Settings!$D$3&amp;" hours",""))))&amp;IF(NOT(ISNUMBER($U719)),"; no date",IF($U719&gt;TODAY(),"; date in the future",""))&amp;IF(AND($AE719&lt;&gt;"",ISNUMBER($U719)),IF(COUNTIFS($AE$2:$AE$1001,$AE719,$U$2:$U$1001,$U719,$Y$2:$Y$1001,$Y719)&gt;1,"; possible duplicate",""),""))="","OK",MID(IF($AE719="","; no name or email","")&amp;IF(IFERROR(TRIM(INDEX($A719:$P719,MATCH(Settings!$B$13,$A$1:$P$1,0))&amp;""),"")="","; no hours",IF(NOT(ISNUMBER($AA719)),"; hours not a number",IF($AA719&lt;=0,"; hours zero or less",IF(AND(ISNUMBER(Settings!$D$3),$AA719&gt;Settings!$D$3),"; over "&amp;Settings!$D$3&amp;" hours",""))))&amp;IF(NOT(ISNUMBER($U719)),"; no date",IF($U719&gt;TODAY(),"; date in the future",""))&amp;IF(AND($AE719&lt;&gt;"",ISNUMBER($U719)),IF(COUNTIFS($AE$2:$AE$1001,$AE719,$U$2:$U$1001,$U719,$Y$2:$Y$1001,$Y719)&gt;1,"; possible duplicate",""),""),3,300)))</f>
        <v/>
      </c>
      <c r="AE719" s="26">
        <f>IF(IFERROR(TRIM(INDEX($A719:$P719,MATCH(Settings!$B$11,$A$1:$P$1,0))&amp;""),"")&lt;&gt;"",LOWER(IFERROR(TRIM(INDEX($A719:$P719,MATCH(Settings!$B$11,$A$1:$P$1,0))&amp;""),"")),LOWER(IFERROR(TRIM(INDEX($A719:$P719,MATCH(Settings!$B$10,$A$1:$P$1,0))&amp;""),"")))</f>
        <v/>
      </c>
      <c r="AF719" s="26">
        <f>IF($AE719="","",IF(COUNTIF($AE$2:$AE719,$AE719)=1,MAX($AF$1:$AF718)+1,""))</f>
        <v/>
      </c>
      <c r="AG719" s="26">
        <f>IF(OR($AE719="",NOT(ISNUMBER($V719))),"",IF(COUNTIFS($AE$2:$AE719,$AE719,$V$2:$V719,$V719)=1,1,0))</f>
        <v/>
      </c>
      <c r="AH719" s="26">
        <f>IF(ISNUMBER($U719),$U719,0)</f>
        <v/>
      </c>
    </row>
    <row r="720">
      <c r="R720" s="27" t="n"/>
      <c r="S720" s="27" t="n"/>
      <c r="U720" s="21">
        <f>IF(ISNUMBER(IFERROR(IF(TRIM(INDEX($A720:$P720,MATCH(Settings!$B$9,$A$1:$P$1,0))&amp;"")="","",IF(ISNUMBER(INDEX($A720:$P720,MATCH(Settings!$B$9,$A$1:$P$1,0))),INT(INDEX($A720:$P720,MATCH(Settings!$B$9,$A$1:$P$1,0))),DATE(VALUE(LEFT(INDEX($A720:$P720,MATCH(Settings!$B$9,$A$1:$P$1,0)),4)),VALUE(MID(INDEX($A720:$P720,MATCH(Settings!$B$9,$A$1:$P$1,0)),6,2)),VALUE(MID(INDEX($A720:$P720,MATCH(Settings!$B$9,$A$1:$P$1,0)),9,2))))),"")),IFERROR(IF(TRIM(INDEX($A720:$P720,MATCH(Settings!$B$9,$A$1:$P$1,0))&amp;"")="","",IF(ISNUMBER(INDEX($A720:$P720,MATCH(Settings!$B$9,$A$1:$P$1,0))),INT(INDEX($A720:$P720,MATCH(Settings!$B$9,$A$1:$P$1,0))),DATE(VALUE(LEFT(INDEX($A720:$P720,MATCH(Settings!$B$9,$A$1:$P$1,0)),4)),VALUE(MID(INDEX($A720:$P720,MATCH(Settings!$B$9,$A$1:$P$1,0)),6,2)),VALUE(MID(INDEX($A720:$P720,MATCH(Settings!$B$9,$A$1:$P$1,0)),9,2))))),""),IFERROR(INT(IFERROR(IF(ISNUMBER(INDEX($A720:$P720,MATCH(Settings!$B$8,$A$1:$P$1,0))),INDEX($A720:$P720,MATCH(Settings!$B$8,$A$1:$P$1,0)),DATE(VALUE(LEFT(IFERROR(TRIM(INDEX($A720:$P720,MATCH(Settings!$B$8,$A$1:$P$1,0))&amp;""),""),4)),VALUE(MID(IFERROR(TRIM(INDEX($A720:$P720,MATCH(Settings!$B$8,$A$1:$P$1,0))&amp;""),""),6,2)),VALUE(MID(IFERROR(TRIM(INDEX($A720:$P720,MATCH(Settings!$B$8,$A$1:$P$1,0))&amp;""),""),9,2)))+TIME(VALUE(MID(IFERROR(TRIM(INDEX($A720:$P720,MATCH(Settings!$B$8,$A$1:$P$1,0))&amp;""),""),12,2)),VALUE(MID(IFERROR(TRIM(INDEX($A720:$P720,MATCH(Settings!$B$8,$A$1:$P$1,0))&amp;""),""),15,2)),VALUE(MID(IFERROR(TRIM(INDEX($A720:$P720,MATCH(Settings!$B$8,$A$1:$P$1,0))&amp;""),""),18,2)))),"")),""))</f>
        <v/>
      </c>
      <c r="V720" s="22">
        <f>IF(ISNUMBER($U720),DATE(YEAR($U720),MONTH($U720),1),"")</f>
        <v/>
      </c>
      <c r="W720" s="23">
        <f>IF(IFERROR(TRIM(INDEX($A720:$P720,MATCH(Settings!$B$10,$A$1:$P$1,0))&amp;""),"")&lt;&gt;"",IFERROR(TRIM(INDEX($A720:$P720,MATCH(Settings!$B$10,$A$1:$P$1,0))&amp;""),""),IFERROR(TRIM(INDEX($A720:$P720,MATCH(Settings!$B$11,$A$1:$P$1,0))&amp;""),""))</f>
        <v/>
      </c>
      <c r="X720" s="23">
        <f>IFERROR(TRIM(INDEX($A720:$P720,MATCH(Settings!$B$11,$A$1:$P$1,0))&amp;""),"")</f>
        <v/>
      </c>
      <c r="Y720" s="23">
        <f>IFERROR(TRIM(INDEX($A720:$P720,MATCH(Settings!$B$12,$A$1:$P$1,0))&amp;""),"")</f>
        <v/>
      </c>
      <c r="Z720" s="23">
        <f>IFERROR(TRIM(INDEX($A720:$P720,MATCH(Settings!$B$15,$A$1:$P$1,0))&amp;""),"")</f>
        <v/>
      </c>
      <c r="AA720" s="24">
        <f>IFERROR(IF(TRIM(INDEX($A720:$P720,MATCH(Settings!$B$13,$A$1:$P$1,0))&amp;"")="","",VALUE(TRIM(INDEX($A720:$P720,MATCH(Settings!$B$13,$A$1:$P$1,0))&amp;""))),"")</f>
        <v/>
      </c>
      <c r="AB720" s="24">
        <f>IF(NOT(ISNUMBER($AA720)),"",IF(TRIM($R720&amp;"")="Yes",$AA720,0))</f>
        <v/>
      </c>
      <c r="AC720" s="25">
        <f>IF(OR(NOT(ISNUMBER($AB720)),NOT(ISNUMBER(Settings!$D$2))),"",$AB720*Settings!$D$2)</f>
        <v/>
      </c>
      <c r="AD720" s="23">
        <f>IF(AND($AE720="",IFERROR(TRIM(INDEX($A720:$P720,MATCH(Settings!$B$13,$A$1:$P$1,0))&amp;""),"")=""),"",IF((IF($AE720="","; no name or email","")&amp;IF(IFERROR(TRIM(INDEX($A720:$P720,MATCH(Settings!$B$13,$A$1:$P$1,0))&amp;""),"")="","; no hours",IF(NOT(ISNUMBER($AA720)),"; hours not a number",IF($AA720&lt;=0,"; hours zero or less",IF(AND(ISNUMBER(Settings!$D$3),$AA720&gt;Settings!$D$3),"; over "&amp;Settings!$D$3&amp;" hours",""))))&amp;IF(NOT(ISNUMBER($U720)),"; no date",IF($U720&gt;TODAY(),"; date in the future",""))&amp;IF(AND($AE720&lt;&gt;"",ISNUMBER($U720)),IF(COUNTIFS($AE$2:$AE$1001,$AE720,$U$2:$U$1001,$U720,$Y$2:$Y$1001,$Y720)&gt;1,"; possible duplicate",""),""))="","OK",MID(IF($AE720="","; no name or email","")&amp;IF(IFERROR(TRIM(INDEX($A720:$P720,MATCH(Settings!$B$13,$A$1:$P$1,0))&amp;""),"")="","; no hours",IF(NOT(ISNUMBER($AA720)),"; hours not a number",IF($AA720&lt;=0,"; hours zero or less",IF(AND(ISNUMBER(Settings!$D$3),$AA720&gt;Settings!$D$3),"; over "&amp;Settings!$D$3&amp;" hours",""))))&amp;IF(NOT(ISNUMBER($U720)),"; no date",IF($U720&gt;TODAY(),"; date in the future",""))&amp;IF(AND($AE720&lt;&gt;"",ISNUMBER($U720)),IF(COUNTIFS($AE$2:$AE$1001,$AE720,$U$2:$U$1001,$U720,$Y$2:$Y$1001,$Y720)&gt;1,"; possible duplicate",""),""),3,300)))</f>
        <v/>
      </c>
      <c r="AE720" s="26">
        <f>IF(IFERROR(TRIM(INDEX($A720:$P720,MATCH(Settings!$B$11,$A$1:$P$1,0))&amp;""),"")&lt;&gt;"",LOWER(IFERROR(TRIM(INDEX($A720:$P720,MATCH(Settings!$B$11,$A$1:$P$1,0))&amp;""),"")),LOWER(IFERROR(TRIM(INDEX($A720:$P720,MATCH(Settings!$B$10,$A$1:$P$1,0))&amp;""),"")))</f>
        <v/>
      </c>
      <c r="AF720" s="26">
        <f>IF($AE720="","",IF(COUNTIF($AE$2:$AE720,$AE720)=1,MAX($AF$1:$AF719)+1,""))</f>
        <v/>
      </c>
      <c r="AG720" s="26">
        <f>IF(OR($AE720="",NOT(ISNUMBER($V720))),"",IF(COUNTIFS($AE$2:$AE720,$AE720,$V$2:$V720,$V720)=1,1,0))</f>
        <v/>
      </c>
      <c r="AH720" s="26">
        <f>IF(ISNUMBER($U720),$U720,0)</f>
        <v/>
      </c>
    </row>
    <row r="721">
      <c r="R721" s="27" t="n"/>
      <c r="S721" s="27" t="n"/>
      <c r="U721" s="21">
        <f>IF(ISNUMBER(IFERROR(IF(TRIM(INDEX($A721:$P721,MATCH(Settings!$B$9,$A$1:$P$1,0))&amp;"")="","",IF(ISNUMBER(INDEX($A721:$P721,MATCH(Settings!$B$9,$A$1:$P$1,0))),INT(INDEX($A721:$P721,MATCH(Settings!$B$9,$A$1:$P$1,0))),DATE(VALUE(LEFT(INDEX($A721:$P721,MATCH(Settings!$B$9,$A$1:$P$1,0)),4)),VALUE(MID(INDEX($A721:$P721,MATCH(Settings!$B$9,$A$1:$P$1,0)),6,2)),VALUE(MID(INDEX($A721:$P721,MATCH(Settings!$B$9,$A$1:$P$1,0)),9,2))))),"")),IFERROR(IF(TRIM(INDEX($A721:$P721,MATCH(Settings!$B$9,$A$1:$P$1,0))&amp;"")="","",IF(ISNUMBER(INDEX($A721:$P721,MATCH(Settings!$B$9,$A$1:$P$1,0))),INT(INDEX($A721:$P721,MATCH(Settings!$B$9,$A$1:$P$1,0))),DATE(VALUE(LEFT(INDEX($A721:$P721,MATCH(Settings!$B$9,$A$1:$P$1,0)),4)),VALUE(MID(INDEX($A721:$P721,MATCH(Settings!$B$9,$A$1:$P$1,0)),6,2)),VALUE(MID(INDEX($A721:$P721,MATCH(Settings!$B$9,$A$1:$P$1,0)),9,2))))),""),IFERROR(INT(IFERROR(IF(ISNUMBER(INDEX($A721:$P721,MATCH(Settings!$B$8,$A$1:$P$1,0))),INDEX($A721:$P721,MATCH(Settings!$B$8,$A$1:$P$1,0)),DATE(VALUE(LEFT(IFERROR(TRIM(INDEX($A721:$P721,MATCH(Settings!$B$8,$A$1:$P$1,0))&amp;""),""),4)),VALUE(MID(IFERROR(TRIM(INDEX($A721:$P721,MATCH(Settings!$B$8,$A$1:$P$1,0))&amp;""),""),6,2)),VALUE(MID(IFERROR(TRIM(INDEX($A721:$P721,MATCH(Settings!$B$8,$A$1:$P$1,0))&amp;""),""),9,2)))+TIME(VALUE(MID(IFERROR(TRIM(INDEX($A721:$P721,MATCH(Settings!$B$8,$A$1:$P$1,0))&amp;""),""),12,2)),VALUE(MID(IFERROR(TRIM(INDEX($A721:$P721,MATCH(Settings!$B$8,$A$1:$P$1,0))&amp;""),""),15,2)),VALUE(MID(IFERROR(TRIM(INDEX($A721:$P721,MATCH(Settings!$B$8,$A$1:$P$1,0))&amp;""),""),18,2)))),"")),""))</f>
        <v/>
      </c>
      <c r="V721" s="22">
        <f>IF(ISNUMBER($U721),DATE(YEAR($U721),MONTH($U721),1),"")</f>
        <v/>
      </c>
      <c r="W721" s="23">
        <f>IF(IFERROR(TRIM(INDEX($A721:$P721,MATCH(Settings!$B$10,$A$1:$P$1,0))&amp;""),"")&lt;&gt;"",IFERROR(TRIM(INDEX($A721:$P721,MATCH(Settings!$B$10,$A$1:$P$1,0))&amp;""),""),IFERROR(TRIM(INDEX($A721:$P721,MATCH(Settings!$B$11,$A$1:$P$1,0))&amp;""),""))</f>
        <v/>
      </c>
      <c r="X721" s="23">
        <f>IFERROR(TRIM(INDEX($A721:$P721,MATCH(Settings!$B$11,$A$1:$P$1,0))&amp;""),"")</f>
        <v/>
      </c>
      <c r="Y721" s="23">
        <f>IFERROR(TRIM(INDEX($A721:$P721,MATCH(Settings!$B$12,$A$1:$P$1,0))&amp;""),"")</f>
        <v/>
      </c>
      <c r="Z721" s="23">
        <f>IFERROR(TRIM(INDEX($A721:$P721,MATCH(Settings!$B$15,$A$1:$P$1,0))&amp;""),"")</f>
        <v/>
      </c>
      <c r="AA721" s="24">
        <f>IFERROR(IF(TRIM(INDEX($A721:$P721,MATCH(Settings!$B$13,$A$1:$P$1,0))&amp;"")="","",VALUE(TRIM(INDEX($A721:$P721,MATCH(Settings!$B$13,$A$1:$P$1,0))&amp;""))),"")</f>
        <v/>
      </c>
      <c r="AB721" s="24">
        <f>IF(NOT(ISNUMBER($AA721)),"",IF(TRIM($R721&amp;"")="Yes",$AA721,0))</f>
        <v/>
      </c>
      <c r="AC721" s="25">
        <f>IF(OR(NOT(ISNUMBER($AB721)),NOT(ISNUMBER(Settings!$D$2))),"",$AB721*Settings!$D$2)</f>
        <v/>
      </c>
      <c r="AD721" s="23">
        <f>IF(AND($AE721="",IFERROR(TRIM(INDEX($A721:$P721,MATCH(Settings!$B$13,$A$1:$P$1,0))&amp;""),"")=""),"",IF((IF($AE721="","; no name or email","")&amp;IF(IFERROR(TRIM(INDEX($A721:$P721,MATCH(Settings!$B$13,$A$1:$P$1,0))&amp;""),"")="","; no hours",IF(NOT(ISNUMBER($AA721)),"; hours not a number",IF($AA721&lt;=0,"; hours zero or less",IF(AND(ISNUMBER(Settings!$D$3),$AA721&gt;Settings!$D$3),"; over "&amp;Settings!$D$3&amp;" hours",""))))&amp;IF(NOT(ISNUMBER($U721)),"; no date",IF($U721&gt;TODAY(),"; date in the future",""))&amp;IF(AND($AE721&lt;&gt;"",ISNUMBER($U721)),IF(COUNTIFS($AE$2:$AE$1001,$AE721,$U$2:$U$1001,$U721,$Y$2:$Y$1001,$Y721)&gt;1,"; possible duplicate",""),""))="","OK",MID(IF($AE721="","; no name or email","")&amp;IF(IFERROR(TRIM(INDEX($A721:$P721,MATCH(Settings!$B$13,$A$1:$P$1,0))&amp;""),"")="","; no hours",IF(NOT(ISNUMBER($AA721)),"; hours not a number",IF($AA721&lt;=0,"; hours zero or less",IF(AND(ISNUMBER(Settings!$D$3),$AA721&gt;Settings!$D$3),"; over "&amp;Settings!$D$3&amp;" hours",""))))&amp;IF(NOT(ISNUMBER($U721)),"; no date",IF($U721&gt;TODAY(),"; date in the future",""))&amp;IF(AND($AE721&lt;&gt;"",ISNUMBER($U721)),IF(COUNTIFS($AE$2:$AE$1001,$AE721,$U$2:$U$1001,$U721,$Y$2:$Y$1001,$Y721)&gt;1,"; possible duplicate",""),""),3,300)))</f>
        <v/>
      </c>
      <c r="AE721" s="26">
        <f>IF(IFERROR(TRIM(INDEX($A721:$P721,MATCH(Settings!$B$11,$A$1:$P$1,0))&amp;""),"")&lt;&gt;"",LOWER(IFERROR(TRIM(INDEX($A721:$P721,MATCH(Settings!$B$11,$A$1:$P$1,0))&amp;""),"")),LOWER(IFERROR(TRIM(INDEX($A721:$P721,MATCH(Settings!$B$10,$A$1:$P$1,0))&amp;""),"")))</f>
        <v/>
      </c>
      <c r="AF721" s="26">
        <f>IF($AE721="","",IF(COUNTIF($AE$2:$AE721,$AE721)=1,MAX($AF$1:$AF720)+1,""))</f>
        <v/>
      </c>
      <c r="AG721" s="26">
        <f>IF(OR($AE721="",NOT(ISNUMBER($V721))),"",IF(COUNTIFS($AE$2:$AE721,$AE721,$V$2:$V721,$V721)=1,1,0))</f>
        <v/>
      </c>
      <c r="AH721" s="26">
        <f>IF(ISNUMBER($U721),$U721,0)</f>
        <v/>
      </c>
    </row>
    <row r="722">
      <c r="R722" s="27" t="n"/>
      <c r="S722" s="27" t="n"/>
      <c r="U722" s="21">
        <f>IF(ISNUMBER(IFERROR(IF(TRIM(INDEX($A722:$P722,MATCH(Settings!$B$9,$A$1:$P$1,0))&amp;"")="","",IF(ISNUMBER(INDEX($A722:$P722,MATCH(Settings!$B$9,$A$1:$P$1,0))),INT(INDEX($A722:$P722,MATCH(Settings!$B$9,$A$1:$P$1,0))),DATE(VALUE(LEFT(INDEX($A722:$P722,MATCH(Settings!$B$9,$A$1:$P$1,0)),4)),VALUE(MID(INDEX($A722:$P722,MATCH(Settings!$B$9,$A$1:$P$1,0)),6,2)),VALUE(MID(INDEX($A722:$P722,MATCH(Settings!$B$9,$A$1:$P$1,0)),9,2))))),"")),IFERROR(IF(TRIM(INDEX($A722:$P722,MATCH(Settings!$B$9,$A$1:$P$1,0))&amp;"")="","",IF(ISNUMBER(INDEX($A722:$P722,MATCH(Settings!$B$9,$A$1:$P$1,0))),INT(INDEX($A722:$P722,MATCH(Settings!$B$9,$A$1:$P$1,0))),DATE(VALUE(LEFT(INDEX($A722:$P722,MATCH(Settings!$B$9,$A$1:$P$1,0)),4)),VALUE(MID(INDEX($A722:$P722,MATCH(Settings!$B$9,$A$1:$P$1,0)),6,2)),VALUE(MID(INDEX($A722:$P722,MATCH(Settings!$B$9,$A$1:$P$1,0)),9,2))))),""),IFERROR(INT(IFERROR(IF(ISNUMBER(INDEX($A722:$P722,MATCH(Settings!$B$8,$A$1:$P$1,0))),INDEX($A722:$P722,MATCH(Settings!$B$8,$A$1:$P$1,0)),DATE(VALUE(LEFT(IFERROR(TRIM(INDEX($A722:$P722,MATCH(Settings!$B$8,$A$1:$P$1,0))&amp;""),""),4)),VALUE(MID(IFERROR(TRIM(INDEX($A722:$P722,MATCH(Settings!$B$8,$A$1:$P$1,0))&amp;""),""),6,2)),VALUE(MID(IFERROR(TRIM(INDEX($A722:$P722,MATCH(Settings!$B$8,$A$1:$P$1,0))&amp;""),""),9,2)))+TIME(VALUE(MID(IFERROR(TRIM(INDEX($A722:$P722,MATCH(Settings!$B$8,$A$1:$P$1,0))&amp;""),""),12,2)),VALUE(MID(IFERROR(TRIM(INDEX($A722:$P722,MATCH(Settings!$B$8,$A$1:$P$1,0))&amp;""),""),15,2)),VALUE(MID(IFERROR(TRIM(INDEX($A722:$P722,MATCH(Settings!$B$8,$A$1:$P$1,0))&amp;""),""),18,2)))),"")),""))</f>
        <v/>
      </c>
      <c r="V722" s="22">
        <f>IF(ISNUMBER($U722),DATE(YEAR($U722),MONTH($U722),1),"")</f>
        <v/>
      </c>
      <c r="W722" s="23">
        <f>IF(IFERROR(TRIM(INDEX($A722:$P722,MATCH(Settings!$B$10,$A$1:$P$1,0))&amp;""),"")&lt;&gt;"",IFERROR(TRIM(INDEX($A722:$P722,MATCH(Settings!$B$10,$A$1:$P$1,0))&amp;""),""),IFERROR(TRIM(INDEX($A722:$P722,MATCH(Settings!$B$11,$A$1:$P$1,0))&amp;""),""))</f>
        <v/>
      </c>
      <c r="X722" s="23">
        <f>IFERROR(TRIM(INDEX($A722:$P722,MATCH(Settings!$B$11,$A$1:$P$1,0))&amp;""),"")</f>
        <v/>
      </c>
      <c r="Y722" s="23">
        <f>IFERROR(TRIM(INDEX($A722:$P722,MATCH(Settings!$B$12,$A$1:$P$1,0))&amp;""),"")</f>
        <v/>
      </c>
      <c r="Z722" s="23">
        <f>IFERROR(TRIM(INDEX($A722:$P722,MATCH(Settings!$B$15,$A$1:$P$1,0))&amp;""),"")</f>
        <v/>
      </c>
      <c r="AA722" s="24">
        <f>IFERROR(IF(TRIM(INDEX($A722:$P722,MATCH(Settings!$B$13,$A$1:$P$1,0))&amp;"")="","",VALUE(TRIM(INDEX($A722:$P722,MATCH(Settings!$B$13,$A$1:$P$1,0))&amp;""))),"")</f>
        <v/>
      </c>
      <c r="AB722" s="24">
        <f>IF(NOT(ISNUMBER($AA722)),"",IF(TRIM($R722&amp;"")="Yes",$AA722,0))</f>
        <v/>
      </c>
      <c r="AC722" s="25">
        <f>IF(OR(NOT(ISNUMBER($AB722)),NOT(ISNUMBER(Settings!$D$2))),"",$AB722*Settings!$D$2)</f>
        <v/>
      </c>
      <c r="AD722" s="23">
        <f>IF(AND($AE722="",IFERROR(TRIM(INDEX($A722:$P722,MATCH(Settings!$B$13,$A$1:$P$1,0))&amp;""),"")=""),"",IF((IF($AE722="","; no name or email","")&amp;IF(IFERROR(TRIM(INDEX($A722:$P722,MATCH(Settings!$B$13,$A$1:$P$1,0))&amp;""),"")="","; no hours",IF(NOT(ISNUMBER($AA722)),"; hours not a number",IF($AA722&lt;=0,"; hours zero or less",IF(AND(ISNUMBER(Settings!$D$3),$AA722&gt;Settings!$D$3),"; over "&amp;Settings!$D$3&amp;" hours",""))))&amp;IF(NOT(ISNUMBER($U722)),"; no date",IF($U722&gt;TODAY(),"; date in the future",""))&amp;IF(AND($AE722&lt;&gt;"",ISNUMBER($U722)),IF(COUNTIFS($AE$2:$AE$1001,$AE722,$U$2:$U$1001,$U722,$Y$2:$Y$1001,$Y722)&gt;1,"; possible duplicate",""),""))="","OK",MID(IF($AE722="","; no name or email","")&amp;IF(IFERROR(TRIM(INDEX($A722:$P722,MATCH(Settings!$B$13,$A$1:$P$1,0))&amp;""),"")="","; no hours",IF(NOT(ISNUMBER($AA722)),"; hours not a number",IF($AA722&lt;=0,"; hours zero or less",IF(AND(ISNUMBER(Settings!$D$3),$AA722&gt;Settings!$D$3),"; over "&amp;Settings!$D$3&amp;" hours",""))))&amp;IF(NOT(ISNUMBER($U722)),"; no date",IF($U722&gt;TODAY(),"; date in the future",""))&amp;IF(AND($AE722&lt;&gt;"",ISNUMBER($U722)),IF(COUNTIFS($AE$2:$AE$1001,$AE722,$U$2:$U$1001,$U722,$Y$2:$Y$1001,$Y722)&gt;1,"; possible duplicate",""),""),3,300)))</f>
        <v/>
      </c>
      <c r="AE722" s="26">
        <f>IF(IFERROR(TRIM(INDEX($A722:$P722,MATCH(Settings!$B$11,$A$1:$P$1,0))&amp;""),"")&lt;&gt;"",LOWER(IFERROR(TRIM(INDEX($A722:$P722,MATCH(Settings!$B$11,$A$1:$P$1,0))&amp;""),"")),LOWER(IFERROR(TRIM(INDEX($A722:$P722,MATCH(Settings!$B$10,$A$1:$P$1,0))&amp;""),"")))</f>
        <v/>
      </c>
      <c r="AF722" s="26">
        <f>IF($AE722="","",IF(COUNTIF($AE$2:$AE722,$AE722)=1,MAX($AF$1:$AF721)+1,""))</f>
        <v/>
      </c>
      <c r="AG722" s="26">
        <f>IF(OR($AE722="",NOT(ISNUMBER($V722))),"",IF(COUNTIFS($AE$2:$AE722,$AE722,$V$2:$V722,$V722)=1,1,0))</f>
        <v/>
      </c>
      <c r="AH722" s="26">
        <f>IF(ISNUMBER($U722),$U722,0)</f>
        <v/>
      </c>
    </row>
    <row r="723">
      <c r="R723" s="27" t="n"/>
      <c r="S723" s="27" t="n"/>
      <c r="U723" s="21">
        <f>IF(ISNUMBER(IFERROR(IF(TRIM(INDEX($A723:$P723,MATCH(Settings!$B$9,$A$1:$P$1,0))&amp;"")="","",IF(ISNUMBER(INDEX($A723:$P723,MATCH(Settings!$B$9,$A$1:$P$1,0))),INT(INDEX($A723:$P723,MATCH(Settings!$B$9,$A$1:$P$1,0))),DATE(VALUE(LEFT(INDEX($A723:$P723,MATCH(Settings!$B$9,$A$1:$P$1,0)),4)),VALUE(MID(INDEX($A723:$P723,MATCH(Settings!$B$9,$A$1:$P$1,0)),6,2)),VALUE(MID(INDEX($A723:$P723,MATCH(Settings!$B$9,$A$1:$P$1,0)),9,2))))),"")),IFERROR(IF(TRIM(INDEX($A723:$P723,MATCH(Settings!$B$9,$A$1:$P$1,0))&amp;"")="","",IF(ISNUMBER(INDEX($A723:$P723,MATCH(Settings!$B$9,$A$1:$P$1,0))),INT(INDEX($A723:$P723,MATCH(Settings!$B$9,$A$1:$P$1,0))),DATE(VALUE(LEFT(INDEX($A723:$P723,MATCH(Settings!$B$9,$A$1:$P$1,0)),4)),VALUE(MID(INDEX($A723:$P723,MATCH(Settings!$B$9,$A$1:$P$1,0)),6,2)),VALUE(MID(INDEX($A723:$P723,MATCH(Settings!$B$9,$A$1:$P$1,0)),9,2))))),""),IFERROR(INT(IFERROR(IF(ISNUMBER(INDEX($A723:$P723,MATCH(Settings!$B$8,$A$1:$P$1,0))),INDEX($A723:$P723,MATCH(Settings!$B$8,$A$1:$P$1,0)),DATE(VALUE(LEFT(IFERROR(TRIM(INDEX($A723:$P723,MATCH(Settings!$B$8,$A$1:$P$1,0))&amp;""),""),4)),VALUE(MID(IFERROR(TRIM(INDEX($A723:$P723,MATCH(Settings!$B$8,$A$1:$P$1,0))&amp;""),""),6,2)),VALUE(MID(IFERROR(TRIM(INDEX($A723:$P723,MATCH(Settings!$B$8,$A$1:$P$1,0))&amp;""),""),9,2)))+TIME(VALUE(MID(IFERROR(TRIM(INDEX($A723:$P723,MATCH(Settings!$B$8,$A$1:$P$1,0))&amp;""),""),12,2)),VALUE(MID(IFERROR(TRIM(INDEX($A723:$P723,MATCH(Settings!$B$8,$A$1:$P$1,0))&amp;""),""),15,2)),VALUE(MID(IFERROR(TRIM(INDEX($A723:$P723,MATCH(Settings!$B$8,$A$1:$P$1,0))&amp;""),""),18,2)))),"")),""))</f>
        <v/>
      </c>
      <c r="V723" s="22">
        <f>IF(ISNUMBER($U723),DATE(YEAR($U723),MONTH($U723),1),"")</f>
        <v/>
      </c>
      <c r="W723" s="23">
        <f>IF(IFERROR(TRIM(INDEX($A723:$P723,MATCH(Settings!$B$10,$A$1:$P$1,0))&amp;""),"")&lt;&gt;"",IFERROR(TRIM(INDEX($A723:$P723,MATCH(Settings!$B$10,$A$1:$P$1,0))&amp;""),""),IFERROR(TRIM(INDEX($A723:$P723,MATCH(Settings!$B$11,$A$1:$P$1,0))&amp;""),""))</f>
        <v/>
      </c>
      <c r="X723" s="23">
        <f>IFERROR(TRIM(INDEX($A723:$P723,MATCH(Settings!$B$11,$A$1:$P$1,0))&amp;""),"")</f>
        <v/>
      </c>
      <c r="Y723" s="23">
        <f>IFERROR(TRIM(INDEX($A723:$P723,MATCH(Settings!$B$12,$A$1:$P$1,0))&amp;""),"")</f>
        <v/>
      </c>
      <c r="Z723" s="23">
        <f>IFERROR(TRIM(INDEX($A723:$P723,MATCH(Settings!$B$15,$A$1:$P$1,0))&amp;""),"")</f>
        <v/>
      </c>
      <c r="AA723" s="24">
        <f>IFERROR(IF(TRIM(INDEX($A723:$P723,MATCH(Settings!$B$13,$A$1:$P$1,0))&amp;"")="","",VALUE(TRIM(INDEX($A723:$P723,MATCH(Settings!$B$13,$A$1:$P$1,0))&amp;""))),"")</f>
        <v/>
      </c>
      <c r="AB723" s="24">
        <f>IF(NOT(ISNUMBER($AA723)),"",IF(TRIM($R723&amp;"")="Yes",$AA723,0))</f>
        <v/>
      </c>
      <c r="AC723" s="25">
        <f>IF(OR(NOT(ISNUMBER($AB723)),NOT(ISNUMBER(Settings!$D$2))),"",$AB723*Settings!$D$2)</f>
        <v/>
      </c>
      <c r="AD723" s="23">
        <f>IF(AND($AE723="",IFERROR(TRIM(INDEX($A723:$P723,MATCH(Settings!$B$13,$A$1:$P$1,0))&amp;""),"")=""),"",IF((IF($AE723="","; no name or email","")&amp;IF(IFERROR(TRIM(INDEX($A723:$P723,MATCH(Settings!$B$13,$A$1:$P$1,0))&amp;""),"")="","; no hours",IF(NOT(ISNUMBER($AA723)),"; hours not a number",IF($AA723&lt;=0,"; hours zero or less",IF(AND(ISNUMBER(Settings!$D$3),$AA723&gt;Settings!$D$3),"; over "&amp;Settings!$D$3&amp;" hours",""))))&amp;IF(NOT(ISNUMBER($U723)),"; no date",IF($U723&gt;TODAY(),"; date in the future",""))&amp;IF(AND($AE723&lt;&gt;"",ISNUMBER($U723)),IF(COUNTIFS($AE$2:$AE$1001,$AE723,$U$2:$U$1001,$U723,$Y$2:$Y$1001,$Y723)&gt;1,"; possible duplicate",""),""))="","OK",MID(IF($AE723="","; no name or email","")&amp;IF(IFERROR(TRIM(INDEX($A723:$P723,MATCH(Settings!$B$13,$A$1:$P$1,0))&amp;""),"")="","; no hours",IF(NOT(ISNUMBER($AA723)),"; hours not a number",IF($AA723&lt;=0,"; hours zero or less",IF(AND(ISNUMBER(Settings!$D$3),$AA723&gt;Settings!$D$3),"; over "&amp;Settings!$D$3&amp;" hours",""))))&amp;IF(NOT(ISNUMBER($U723)),"; no date",IF($U723&gt;TODAY(),"; date in the future",""))&amp;IF(AND($AE723&lt;&gt;"",ISNUMBER($U723)),IF(COUNTIFS($AE$2:$AE$1001,$AE723,$U$2:$U$1001,$U723,$Y$2:$Y$1001,$Y723)&gt;1,"; possible duplicate",""),""),3,300)))</f>
        <v/>
      </c>
      <c r="AE723" s="26">
        <f>IF(IFERROR(TRIM(INDEX($A723:$P723,MATCH(Settings!$B$11,$A$1:$P$1,0))&amp;""),"")&lt;&gt;"",LOWER(IFERROR(TRIM(INDEX($A723:$P723,MATCH(Settings!$B$11,$A$1:$P$1,0))&amp;""),"")),LOWER(IFERROR(TRIM(INDEX($A723:$P723,MATCH(Settings!$B$10,$A$1:$P$1,0))&amp;""),"")))</f>
        <v/>
      </c>
      <c r="AF723" s="26">
        <f>IF($AE723="","",IF(COUNTIF($AE$2:$AE723,$AE723)=1,MAX($AF$1:$AF722)+1,""))</f>
        <v/>
      </c>
      <c r="AG723" s="26">
        <f>IF(OR($AE723="",NOT(ISNUMBER($V723))),"",IF(COUNTIFS($AE$2:$AE723,$AE723,$V$2:$V723,$V723)=1,1,0))</f>
        <v/>
      </c>
      <c r="AH723" s="26">
        <f>IF(ISNUMBER($U723),$U723,0)</f>
        <v/>
      </c>
    </row>
    <row r="724">
      <c r="R724" s="27" t="n"/>
      <c r="S724" s="27" t="n"/>
      <c r="U724" s="21">
        <f>IF(ISNUMBER(IFERROR(IF(TRIM(INDEX($A724:$P724,MATCH(Settings!$B$9,$A$1:$P$1,0))&amp;"")="","",IF(ISNUMBER(INDEX($A724:$P724,MATCH(Settings!$B$9,$A$1:$P$1,0))),INT(INDEX($A724:$P724,MATCH(Settings!$B$9,$A$1:$P$1,0))),DATE(VALUE(LEFT(INDEX($A724:$P724,MATCH(Settings!$B$9,$A$1:$P$1,0)),4)),VALUE(MID(INDEX($A724:$P724,MATCH(Settings!$B$9,$A$1:$P$1,0)),6,2)),VALUE(MID(INDEX($A724:$P724,MATCH(Settings!$B$9,$A$1:$P$1,0)),9,2))))),"")),IFERROR(IF(TRIM(INDEX($A724:$P724,MATCH(Settings!$B$9,$A$1:$P$1,0))&amp;"")="","",IF(ISNUMBER(INDEX($A724:$P724,MATCH(Settings!$B$9,$A$1:$P$1,0))),INT(INDEX($A724:$P724,MATCH(Settings!$B$9,$A$1:$P$1,0))),DATE(VALUE(LEFT(INDEX($A724:$P724,MATCH(Settings!$B$9,$A$1:$P$1,0)),4)),VALUE(MID(INDEX($A724:$P724,MATCH(Settings!$B$9,$A$1:$P$1,0)),6,2)),VALUE(MID(INDEX($A724:$P724,MATCH(Settings!$B$9,$A$1:$P$1,0)),9,2))))),""),IFERROR(INT(IFERROR(IF(ISNUMBER(INDEX($A724:$P724,MATCH(Settings!$B$8,$A$1:$P$1,0))),INDEX($A724:$P724,MATCH(Settings!$B$8,$A$1:$P$1,0)),DATE(VALUE(LEFT(IFERROR(TRIM(INDEX($A724:$P724,MATCH(Settings!$B$8,$A$1:$P$1,0))&amp;""),""),4)),VALUE(MID(IFERROR(TRIM(INDEX($A724:$P724,MATCH(Settings!$B$8,$A$1:$P$1,0))&amp;""),""),6,2)),VALUE(MID(IFERROR(TRIM(INDEX($A724:$P724,MATCH(Settings!$B$8,$A$1:$P$1,0))&amp;""),""),9,2)))+TIME(VALUE(MID(IFERROR(TRIM(INDEX($A724:$P724,MATCH(Settings!$B$8,$A$1:$P$1,0))&amp;""),""),12,2)),VALUE(MID(IFERROR(TRIM(INDEX($A724:$P724,MATCH(Settings!$B$8,$A$1:$P$1,0))&amp;""),""),15,2)),VALUE(MID(IFERROR(TRIM(INDEX($A724:$P724,MATCH(Settings!$B$8,$A$1:$P$1,0))&amp;""),""),18,2)))),"")),""))</f>
        <v/>
      </c>
      <c r="V724" s="22">
        <f>IF(ISNUMBER($U724),DATE(YEAR($U724),MONTH($U724),1),"")</f>
        <v/>
      </c>
      <c r="W724" s="23">
        <f>IF(IFERROR(TRIM(INDEX($A724:$P724,MATCH(Settings!$B$10,$A$1:$P$1,0))&amp;""),"")&lt;&gt;"",IFERROR(TRIM(INDEX($A724:$P724,MATCH(Settings!$B$10,$A$1:$P$1,0))&amp;""),""),IFERROR(TRIM(INDEX($A724:$P724,MATCH(Settings!$B$11,$A$1:$P$1,0))&amp;""),""))</f>
        <v/>
      </c>
      <c r="X724" s="23">
        <f>IFERROR(TRIM(INDEX($A724:$P724,MATCH(Settings!$B$11,$A$1:$P$1,0))&amp;""),"")</f>
        <v/>
      </c>
      <c r="Y724" s="23">
        <f>IFERROR(TRIM(INDEX($A724:$P724,MATCH(Settings!$B$12,$A$1:$P$1,0))&amp;""),"")</f>
        <v/>
      </c>
      <c r="Z724" s="23">
        <f>IFERROR(TRIM(INDEX($A724:$P724,MATCH(Settings!$B$15,$A$1:$P$1,0))&amp;""),"")</f>
        <v/>
      </c>
      <c r="AA724" s="24">
        <f>IFERROR(IF(TRIM(INDEX($A724:$P724,MATCH(Settings!$B$13,$A$1:$P$1,0))&amp;"")="","",VALUE(TRIM(INDEX($A724:$P724,MATCH(Settings!$B$13,$A$1:$P$1,0))&amp;""))),"")</f>
        <v/>
      </c>
      <c r="AB724" s="24">
        <f>IF(NOT(ISNUMBER($AA724)),"",IF(TRIM($R724&amp;"")="Yes",$AA724,0))</f>
        <v/>
      </c>
      <c r="AC724" s="25">
        <f>IF(OR(NOT(ISNUMBER($AB724)),NOT(ISNUMBER(Settings!$D$2))),"",$AB724*Settings!$D$2)</f>
        <v/>
      </c>
      <c r="AD724" s="23">
        <f>IF(AND($AE724="",IFERROR(TRIM(INDEX($A724:$P724,MATCH(Settings!$B$13,$A$1:$P$1,0))&amp;""),"")=""),"",IF((IF($AE724="","; no name or email","")&amp;IF(IFERROR(TRIM(INDEX($A724:$P724,MATCH(Settings!$B$13,$A$1:$P$1,0))&amp;""),"")="","; no hours",IF(NOT(ISNUMBER($AA724)),"; hours not a number",IF($AA724&lt;=0,"; hours zero or less",IF(AND(ISNUMBER(Settings!$D$3),$AA724&gt;Settings!$D$3),"; over "&amp;Settings!$D$3&amp;" hours",""))))&amp;IF(NOT(ISNUMBER($U724)),"; no date",IF($U724&gt;TODAY(),"; date in the future",""))&amp;IF(AND($AE724&lt;&gt;"",ISNUMBER($U724)),IF(COUNTIFS($AE$2:$AE$1001,$AE724,$U$2:$U$1001,$U724,$Y$2:$Y$1001,$Y724)&gt;1,"; possible duplicate",""),""))="","OK",MID(IF($AE724="","; no name or email","")&amp;IF(IFERROR(TRIM(INDEX($A724:$P724,MATCH(Settings!$B$13,$A$1:$P$1,0))&amp;""),"")="","; no hours",IF(NOT(ISNUMBER($AA724)),"; hours not a number",IF($AA724&lt;=0,"; hours zero or less",IF(AND(ISNUMBER(Settings!$D$3),$AA724&gt;Settings!$D$3),"; over "&amp;Settings!$D$3&amp;" hours",""))))&amp;IF(NOT(ISNUMBER($U724)),"; no date",IF($U724&gt;TODAY(),"; date in the future",""))&amp;IF(AND($AE724&lt;&gt;"",ISNUMBER($U724)),IF(COUNTIFS($AE$2:$AE$1001,$AE724,$U$2:$U$1001,$U724,$Y$2:$Y$1001,$Y724)&gt;1,"; possible duplicate",""),""),3,300)))</f>
        <v/>
      </c>
      <c r="AE724" s="26">
        <f>IF(IFERROR(TRIM(INDEX($A724:$P724,MATCH(Settings!$B$11,$A$1:$P$1,0))&amp;""),"")&lt;&gt;"",LOWER(IFERROR(TRIM(INDEX($A724:$P724,MATCH(Settings!$B$11,$A$1:$P$1,0))&amp;""),"")),LOWER(IFERROR(TRIM(INDEX($A724:$P724,MATCH(Settings!$B$10,$A$1:$P$1,0))&amp;""),"")))</f>
        <v/>
      </c>
      <c r="AF724" s="26">
        <f>IF($AE724="","",IF(COUNTIF($AE$2:$AE724,$AE724)=1,MAX($AF$1:$AF723)+1,""))</f>
        <v/>
      </c>
      <c r="AG724" s="26">
        <f>IF(OR($AE724="",NOT(ISNUMBER($V724))),"",IF(COUNTIFS($AE$2:$AE724,$AE724,$V$2:$V724,$V724)=1,1,0))</f>
        <v/>
      </c>
      <c r="AH724" s="26">
        <f>IF(ISNUMBER($U724),$U724,0)</f>
        <v/>
      </c>
    </row>
    <row r="725">
      <c r="R725" s="27" t="n"/>
      <c r="S725" s="27" t="n"/>
      <c r="U725" s="21">
        <f>IF(ISNUMBER(IFERROR(IF(TRIM(INDEX($A725:$P725,MATCH(Settings!$B$9,$A$1:$P$1,0))&amp;"")="","",IF(ISNUMBER(INDEX($A725:$P725,MATCH(Settings!$B$9,$A$1:$P$1,0))),INT(INDEX($A725:$P725,MATCH(Settings!$B$9,$A$1:$P$1,0))),DATE(VALUE(LEFT(INDEX($A725:$P725,MATCH(Settings!$B$9,$A$1:$P$1,0)),4)),VALUE(MID(INDEX($A725:$P725,MATCH(Settings!$B$9,$A$1:$P$1,0)),6,2)),VALUE(MID(INDEX($A725:$P725,MATCH(Settings!$B$9,$A$1:$P$1,0)),9,2))))),"")),IFERROR(IF(TRIM(INDEX($A725:$P725,MATCH(Settings!$B$9,$A$1:$P$1,0))&amp;"")="","",IF(ISNUMBER(INDEX($A725:$P725,MATCH(Settings!$B$9,$A$1:$P$1,0))),INT(INDEX($A725:$P725,MATCH(Settings!$B$9,$A$1:$P$1,0))),DATE(VALUE(LEFT(INDEX($A725:$P725,MATCH(Settings!$B$9,$A$1:$P$1,0)),4)),VALUE(MID(INDEX($A725:$P725,MATCH(Settings!$B$9,$A$1:$P$1,0)),6,2)),VALUE(MID(INDEX($A725:$P725,MATCH(Settings!$B$9,$A$1:$P$1,0)),9,2))))),""),IFERROR(INT(IFERROR(IF(ISNUMBER(INDEX($A725:$P725,MATCH(Settings!$B$8,$A$1:$P$1,0))),INDEX($A725:$P725,MATCH(Settings!$B$8,$A$1:$P$1,0)),DATE(VALUE(LEFT(IFERROR(TRIM(INDEX($A725:$P725,MATCH(Settings!$B$8,$A$1:$P$1,0))&amp;""),""),4)),VALUE(MID(IFERROR(TRIM(INDEX($A725:$P725,MATCH(Settings!$B$8,$A$1:$P$1,0))&amp;""),""),6,2)),VALUE(MID(IFERROR(TRIM(INDEX($A725:$P725,MATCH(Settings!$B$8,$A$1:$P$1,0))&amp;""),""),9,2)))+TIME(VALUE(MID(IFERROR(TRIM(INDEX($A725:$P725,MATCH(Settings!$B$8,$A$1:$P$1,0))&amp;""),""),12,2)),VALUE(MID(IFERROR(TRIM(INDEX($A725:$P725,MATCH(Settings!$B$8,$A$1:$P$1,0))&amp;""),""),15,2)),VALUE(MID(IFERROR(TRIM(INDEX($A725:$P725,MATCH(Settings!$B$8,$A$1:$P$1,0))&amp;""),""),18,2)))),"")),""))</f>
        <v/>
      </c>
      <c r="V725" s="22">
        <f>IF(ISNUMBER($U725),DATE(YEAR($U725),MONTH($U725),1),"")</f>
        <v/>
      </c>
      <c r="W725" s="23">
        <f>IF(IFERROR(TRIM(INDEX($A725:$P725,MATCH(Settings!$B$10,$A$1:$P$1,0))&amp;""),"")&lt;&gt;"",IFERROR(TRIM(INDEX($A725:$P725,MATCH(Settings!$B$10,$A$1:$P$1,0))&amp;""),""),IFERROR(TRIM(INDEX($A725:$P725,MATCH(Settings!$B$11,$A$1:$P$1,0))&amp;""),""))</f>
        <v/>
      </c>
      <c r="X725" s="23">
        <f>IFERROR(TRIM(INDEX($A725:$P725,MATCH(Settings!$B$11,$A$1:$P$1,0))&amp;""),"")</f>
        <v/>
      </c>
      <c r="Y725" s="23">
        <f>IFERROR(TRIM(INDEX($A725:$P725,MATCH(Settings!$B$12,$A$1:$P$1,0))&amp;""),"")</f>
        <v/>
      </c>
      <c r="Z725" s="23">
        <f>IFERROR(TRIM(INDEX($A725:$P725,MATCH(Settings!$B$15,$A$1:$P$1,0))&amp;""),"")</f>
        <v/>
      </c>
      <c r="AA725" s="24">
        <f>IFERROR(IF(TRIM(INDEX($A725:$P725,MATCH(Settings!$B$13,$A$1:$P$1,0))&amp;"")="","",VALUE(TRIM(INDEX($A725:$P725,MATCH(Settings!$B$13,$A$1:$P$1,0))&amp;""))),"")</f>
        <v/>
      </c>
      <c r="AB725" s="24">
        <f>IF(NOT(ISNUMBER($AA725)),"",IF(TRIM($R725&amp;"")="Yes",$AA725,0))</f>
        <v/>
      </c>
      <c r="AC725" s="25">
        <f>IF(OR(NOT(ISNUMBER($AB725)),NOT(ISNUMBER(Settings!$D$2))),"",$AB725*Settings!$D$2)</f>
        <v/>
      </c>
      <c r="AD725" s="23">
        <f>IF(AND($AE725="",IFERROR(TRIM(INDEX($A725:$P725,MATCH(Settings!$B$13,$A$1:$P$1,0))&amp;""),"")=""),"",IF((IF($AE725="","; no name or email","")&amp;IF(IFERROR(TRIM(INDEX($A725:$P725,MATCH(Settings!$B$13,$A$1:$P$1,0))&amp;""),"")="","; no hours",IF(NOT(ISNUMBER($AA725)),"; hours not a number",IF($AA725&lt;=0,"; hours zero or less",IF(AND(ISNUMBER(Settings!$D$3),$AA725&gt;Settings!$D$3),"; over "&amp;Settings!$D$3&amp;" hours",""))))&amp;IF(NOT(ISNUMBER($U725)),"; no date",IF($U725&gt;TODAY(),"; date in the future",""))&amp;IF(AND($AE725&lt;&gt;"",ISNUMBER($U725)),IF(COUNTIFS($AE$2:$AE$1001,$AE725,$U$2:$U$1001,$U725,$Y$2:$Y$1001,$Y725)&gt;1,"; possible duplicate",""),""))="","OK",MID(IF($AE725="","; no name or email","")&amp;IF(IFERROR(TRIM(INDEX($A725:$P725,MATCH(Settings!$B$13,$A$1:$P$1,0))&amp;""),"")="","; no hours",IF(NOT(ISNUMBER($AA725)),"; hours not a number",IF($AA725&lt;=0,"; hours zero or less",IF(AND(ISNUMBER(Settings!$D$3),$AA725&gt;Settings!$D$3),"; over "&amp;Settings!$D$3&amp;" hours",""))))&amp;IF(NOT(ISNUMBER($U725)),"; no date",IF($U725&gt;TODAY(),"; date in the future",""))&amp;IF(AND($AE725&lt;&gt;"",ISNUMBER($U725)),IF(COUNTIFS($AE$2:$AE$1001,$AE725,$U$2:$U$1001,$U725,$Y$2:$Y$1001,$Y725)&gt;1,"; possible duplicate",""),""),3,300)))</f>
        <v/>
      </c>
      <c r="AE725" s="26">
        <f>IF(IFERROR(TRIM(INDEX($A725:$P725,MATCH(Settings!$B$11,$A$1:$P$1,0))&amp;""),"")&lt;&gt;"",LOWER(IFERROR(TRIM(INDEX($A725:$P725,MATCH(Settings!$B$11,$A$1:$P$1,0))&amp;""),"")),LOWER(IFERROR(TRIM(INDEX($A725:$P725,MATCH(Settings!$B$10,$A$1:$P$1,0))&amp;""),"")))</f>
        <v/>
      </c>
      <c r="AF725" s="26">
        <f>IF($AE725="","",IF(COUNTIF($AE$2:$AE725,$AE725)=1,MAX($AF$1:$AF724)+1,""))</f>
        <v/>
      </c>
      <c r="AG725" s="26">
        <f>IF(OR($AE725="",NOT(ISNUMBER($V725))),"",IF(COUNTIFS($AE$2:$AE725,$AE725,$V$2:$V725,$V725)=1,1,0))</f>
        <v/>
      </c>
      <c r="AH725" s="26">
        <f>IF(ISNUMBER($U725),$U725,0)</f>
        <v/>
      </c>
    </row>
    <row r="726">
      <c r="R726" s="27" t="n"/>
      <c r="S726" s="27" t="n"/>
      <c r="U726" s="21">
        <f>IF(ISNUMBER(IFERROR(IF(TRIM(INDEX($A726:$P726,MATCH(Settings!$B$9,$A$1:$P$1,0))&amp;"")="","",IF(ISNUMBER(INDEX($A726:$P726,MATCH(Settings!$B$9,$A$1:$P$1,0))),INT(INDEX($A726:$P726,MATCH(Settings!$B$9,$A$1:$P$1,0))),DATE(VALUE(LEFT(INDEX($A726:$P726,MATCH(Settings!$B$9,$A$1:$P$1,0)),4)),VALUE(MID(INDEX($A726:$P726,MATCH(Settings!$B$9,$A$1:$P$1,0)),6,2)),VALUE(MID(INDEX($A726:$P726,MATCH(Settings!$B$9,$A$1:$P$1,0)),9,2))))),"")),IFERROR(IF(TRIM(INDEX($A726:$P726,MATCH(Settings!$B$9,$A$1:$P$1,0))&amp;"")="","",IF(ISNUMBER(INDEX($A726:$P726,MATCH(Settings!$B$9,$A$1:$P$1,0))),INT(INDEX($A726:$P726,MATCH(Settings!$B$9,$A$1:$P$1,0))),DATE(VALUE(LEFT(INDEX($A726:$P726,MATCH(Settings!$B$9,$A$1:$P$1,0)),4)),VALUE(MID(INDEX($A726:$P726,MATCH(Settings!$B$9,$A$1:$P$1,0)),6,2)),VALUE(MID(INDEX($A726:$P726,MATCH(Settings!$B$9,$A$1:$P$1,0)),9,2))))),""),IFERROR(INT(IFERROR(IF(ISNUMBER(INDEX($A726:$P726,MATCH(Settings!$B$8,$A$1:$P$1,0))),INDEX($A726:$P726,MATCH(Settings!$B$8,$A$1:$P$1,0)),DATE(VALUE(LEFT(IFERROR(TRIM(INDEX($A726:$P726,MATCH(Settings!$B$8,$A$1:$P$1,0))&amp;""),""),4)),VALUE(MID(IFERROR(TRIM(INDEX($A726:$P726,MATCH(Settings!$B$8,$A$1:$P$1,0))&amp;""),""),6,2)),VALUE(MID(IFERROR(TRIM(INDEX($A726:$P726,MATCH(Settings!$B$8,$A$1:$P$1,0))&amp;""),""),9,2)))+TIME(VALUE(MID(IFERROR(TRIM(INDEX($A726:$P726,MATCH(Settings!$B$8,$A$1:$P$1,0))&amp;""),""),12,2)),VALUE(MID(IFERROR(TRIM(INDEX($A726:$P726,MATCH(Settings!$B$8,$A$1:$P$1,0))&amp;""),""),15,2)),VALUE(MID(IFERROR(TRIM(INDEX($A726:$P726,MATCH(Settings!$B$8,$A$1:$P$1,0))&amp;""),""),18,2)))),"")),""))</f>
        <v/>
      </c>
      <c r="V726" s="22">
        <f>IF(ISNUMBER($U726),DATE(YEAR($U726),MONTH($U726),1),"")</f>
        <v/>
      </c>
      <c r="W726" s="23">
        <f>IF(IFERROR(TRIM(INDEX($A726:$P726,MATCH(Settings!$B$10,$A$1:$P$1,0))&amp;""),"")&lt;&gt;"",IFERROR(TRIM(INDEX($A726:$P726,MATCH(Settings!$B$10,$A$1:$P$1,0))&amp;""),""),IFERROR(TRIM(INDEX($A726:$P726,MATCH(Settings!$B$11,$A$1:$P$1,0))&amp;""),""))</f>
        <v/>
      </c>
      <c r="X726" s="23">
        <f>IFERROR(TRIM(INDEX($A726:$P726,MATCH(Settings!$B$11,$A$1:$P$1,0))&amp;""),"")</f>
        <v/>
      </c>
      <c r="Y726" s="23">
        <f>IFERROR(TRIM(INDEX($A726:$P726,MATCH(Settings!$B$12,$A$1:$P$1,0))&amp;""),"")</f>
        <v/>
      </c>
      <c r="Z726" s="23">
        <f>IFERROR(TRIM(INDEX($A726:$P726,MATCH(Settings!$B$15,$A$1:$P$1,0))&amp;""),"")</f>
        <v/>
      </c>
      <c r="AA726" s="24">
        <f>IFERROR(IF(TRIM(INDEX($A726:$P726,MATCH(Settings!$B$13,$A$1:$P$1,0))&amp;"")="","",VALUE(TRIM(INDEX($A726:$P726,MATCH(Settings!$B$13,$A$1:$P$1,0))&amp;""))),"")</f>
        <v/>
      </c>
      <c r="AB726" s="24">
        <f>IF(NOT(ISNUMBER($AA726)),"",IF(TRIM($R726&amp;"")="Yes",$AA726,0))</f>
        <v/>
      </c>
      <c r="AC726" s="25">
        <f>IF(OR(NOT(ISNUMBER($AB726)),NOT(ISNUMBER(Settings!$D$2))),"",$AB726*Settings!$D$2)</f>
        <v/>
      </c>
      <c r="AD726" s="23">
        <f>IF(AND($AE726="",IFERROR(TRIM(INDEX($A726:$P726,MATCH(Settings!$B$13,$A$1:$P$1,0))&amp;""),"")=""),"",IF((IF($AE726="","; no name or email","")&amp;IF(IFERROR(TRIM(INDEX($A726:$P726,MATCH(Settings!$B$13,$A$1:$P$1,0))&amp;""),"")="","; no hours",IF(NOT(ISNUMBER($AA726)),"; hours not a number",IF($AA726&lt;=0,"; hours zero or less",IF(AND(ISNUMBER(Settings!$D$3),$AA726&gt;Settings!$D$3),"; over "&amp;Settings!$D$3&amp;" hours",""))))&amp;IF(NOT(ISNUMBER($U726)),"; no date",IF($U726&gt;TODAY(),"; date in the future",""))&amp;IF(AND($AE726&lt;&gt;"",ISNUMBER($U726)),IF(COUNTIFS($AE$2:$AE$1001,$AE726,$U$2:$U$1001,$U726,$Y$2:$Y$1001,$Y726)&gt;1,"; possible duplicate",""),""))="","OK",MID(IF($AE726="","; no name or email","")&amp;IF(IFERROR(TRIM(INDEX($A726:$P726,MATCH(Settings!$B$13,$A$1:$P$1,0))&amp;""),"")="","; no hours",IF(NOT(ISNUMBER($AA726)),"; hours not a number",IF($AA726&lt;=0,"; hours zero or less",IF(AND(ISNUMBER(Settings!$D$3),$AA726&gt;Settings!$D$3),"; over "&amp;Settings!$D$3&amp;" hours",""))))&amp;IF(NOT(ISNUMBER($U726)),"; no date",IF($U726&gt;TODAY(),"; date in the future",""))&amp;IF(AND($AE726&lt;&gt;"",ISNUMBER($U726)),IF(COUNTIFS($AE$2:$AE$1001,$AE726,$U$2:$U$1001,$U726,$Y$2:$Y$1001,$Y726)&gt;1,"; possible duplicate",""),""),3,300)))</f>
        <v/>
      </c>
      <c r="AE726" s="26">
        <f>IF(IFERROR(TRIM(INDEX($A726:$P726,MATCH(Settings!$B$11,$A$1:$P$1,0))&amp;""),"")&lt;&gt;"",LOWER(IFERROR(TRIM(INDEX($A726:$P726,MATCH(Settings!$B$11,$A$1:$P$1,0))&amp;""),"")),LOWER(IFERROR(TRIM(INDEX($A726:$P726,MATCH(Settings!$B$10,$A$1:$P$1,0))&amp;""),"")))</f>
        <v/>
      </c>
      <c r="AF726" s="26">
        <f>IF($AE726="","",IF(COUNTIF($AE$2:$AE726,$AE726)=1,MAX($AF$1:$AF725)+1,""))</f>
        <v/>
      </c>
      <c r="AG726" s="26">
        <f>IF(OR($AE726="",NOT(ISNUMBER($V726))),"",IF(COUNTIFS($AE$2:$AE726,$AE726,$V$2:$V726,$V726)=1,1,0))</f>
        <v/>
      </c>
      <c r="AH726" s="26">
        <f>IF(ISNUMBER($U726),$U726,0)</f>
        <v/>
      </c>
    </row>
    <row r="727">
      <c r="R727" s="27" t="n"/>
      <c r="S727" s="27" t="n"/>
      <c r="U727" s="21">
        <f>IF(ISNUMBER(IFERROR(IF(TRIM(INDEX($A727:$P727,MATCH(Settings!$B$9,$A$1:$P$1,0))&amp;"")="","",IF(ISNUMBER(INDEX($A727:$P727,MATCH(Settings!$B$9,$A$1:$P$1,0))),INT(INDEX($A727:$P727,MATCH(Settings!$B$9,$A$1:$P$1,0))),DATE(VALUE(LEFT(INDEX($A727:$P727,MATCH(Settings!$B$9,$A$1:$P$1,0)),4)),VALUE(MID(INDEX($A727:$P727,MATCH(Settings!$B$9,$A$1:$P$1,0)),6,2)),VALUE(MID(INDEX($A727:$P727,MATCH(Settings!$B$9,$A$1:$P$1,0)),9,2))))),"")),IFERROR(IF(TRIM(INDEX($A727:$P727,MATCH(Settings!$B$9,$A$1:$P$1,0))&amp;"")="","",IF(ISNUMBER(INDEX($A727:$P727,MATCH(Settings!$B$9,$A$1:$P$1,0))),INT(INDEX($A727:$P727,MATCH(Settings!$B$9,$A$1:$P$1,0))),DATE(VALUE(LEFT(INDEX($A727:$P727,MATCH(Settings!$B$9,$A$1:$P$1,0)),4)),VALUE(MID(INDEX($A727:$P727,MATCH(Settings!$B$9,$A$1:$P$1,0)),6,2)),VALUE(MID(INDEX($A727:$P727,MATCH(Settings!$B$9,$A$1:$P$1,0)),9,2))))),""),IFERROR(INT(IFERROR(IF(ISNUMBER(INDEX($A727:$P727,MATCH(Settings!$B$8,$A$1:$P$1,0))),INDEX($A727:$P727,MATCH(Settings!$B$8,$A$1:$P$1,0)),DATE(VALUE(LEFT(IFERROR(TRIM(INDEX($A727:$P727,MATCH(Settings!$B$8,$A$1:$P$1,0))&amp;""),""),4)),VALUE(MID(IFERROR(TRIM(INDEX($A727:$P727,MATCH(Settings!$B$8,$A$1:$P$1,0))&amp;""),""),6,2)),VALUE(MID(IFERROR(TRIM(INDEX($A727:$P727,MATCH(Settings!$B$8,$A$1:$P$1,0))&amp;""),""),9,2)))+TIME(VALUE(MID(IFERROR(TRIM(INDEX($A727:$P727,MATCH(Settings!$B$8,$A$1:$P$1,0))&amp;""),""),12,2)),VALUE(MID(IFERROR(TRIM(INDEX($A727:$P727,MATCH(Settings!$B$8,$A$1:$P$1,0))&amp;""),""),15,2)),VALUE(MID(IFERROR(TRIM(INDEX($A727:$P727,MATCH(Settings!$B$8,$A$1:$P$1,0))&amp;""),""),18,2)))),"")),""))</f>
        <v/>
      </c>
      <c r="V727" s="22">
        <f>IF(ISNUMBER($U727),DATE(YEAR($U727),MONTH($U727),1),"")</f>
        <v/>
      </c>
      <c r="W727" s="23">
        <f>IF(IFERROR(TRIM(INDEX($A727:$P727,MATCH(Settings!$B$10,$A$1:$P$1,0))&amp;""),"")&lt;&gt;"",IFERROR(TRIM(INDEX($A727:$P727,MATCH(Settings!$B$10,$A$1:$P$1,0))&amp;""),""),IFERROR(TRIM(INDEX($A727:$P727,MATCH(Settings!$B$11,$A$1:$P$1,0))&amp;""),""))</f>
        <v/>
      </c>
      <c r="X727" s="23">
        <f>IFERROR(TRIM(INDEX($A727:$P727,MATCH(Settings!$B$11,$A$1:$P$1,0))&amp;""),"")</f>
        <v/>
      </c>
      <c r="Y727" s="23">
        <f>IFERROR(TRIM(INDEX($A727:$P727,MATCH(Settings!$B$12,$A$1:$P$1,0))&amp;""),"")</f>
        <v/>
      </c>
      <c r="Z727" s="23">
        <f>IFERROR(TRIM(INDEX($A727:$P727,MATCH(Settings!$B$15,$A$1:$P$1,0))&amp;""),"")</f>
        <v/>
      </c>
      <c r="AA727" s="24">
        <f>IFERROR(IF(TRIM(INDEX($A727:$P727,MATCH(Settings!$B$13,$A$1:$P$1,0))&amp;"")="","",VALUE(TRIM(INDEX($A727:$P727,MATCH(Settings!$B$13,$A$1:$P$1,0))&amp;""))),"")</f>
        <v/>
      </c>
      <c r="AB727" s="24">
        <f>IF(NOT(ISNUMBER($AA727)),"",IF(TRIM($R727&amp;"")="Yes",$AA727,0))</f>
        <v/>
      </c>
      <c r="AC727" s="25">
        <f>IF(OR(NOT(ISNUMBER($AB727)),NOT(ISNUMBER(Settings!$D$2))),"",$AB727*Settings!$D$2)</f>
        <v/>
      </c>
      <c r="AD727" s="23">
        <f>IF(AND($AE727="",IFERROR(TRIM(INDEX($A727:$P727,MATCH(Settings!$B$13,$A$1:$P$1,0))&amp;""),"")=""),"",IF((IF($AE727="","; no name or email","")&amp;IF(IFERROR(TRIM(INDEX($A727:$P727,MATCH(Settings!$B$13,$A$1:$P$1,0))&amp;""),"")="","; no hours",IF(NOT(ISNUMBER($AA727)),"; hours not a number",IF($AA727&lt;=0,"; hours zero or less",IF(AND(ISNUMBER(Settings!$D$3),$AA727&gt;Settings!$D$3),"; over "&amp;Settings!$D$3&amp;" hours",""))))&amp;IF(NOT(ISNUMBER($U727)),"; no date",IF($U727&gt;TODAY(),"; date in the future",""))&amp;IF(AND($AE727&lt;&gt;"",ISNUMBER($U727)),IF(COUNTIFS($AE$2:$AE$1001,$AE727,$U$2:$U$1001,$U727,$Y$2:$Y$1001,$Y727)&gt;1,"; possible duplicate",""),""))="","OK",MID(IF($AE727="","; no name or email","")&amp;IF(IFERROR(TRIM(INDEX($A727:$P727,MATCH(Settings!$B$13,$A$1:$P$1,0))&amp;""),"")="","; no hours",IF(NOT(ISNUMBER($AA727)),"; hours not a number",IF($AA727&lt;=0,"; hours zero or less",IF(AND(ISNUMBER(Settings!$D$3),$AA727&gt;Settings!$D$3),"; over "&amp;Settings!$D$3&amp;" hours",""))))&amp;IF(NOT(ISNUMBER($U727)),"; no date",IF($U727&gt;TODAY(),"; date in the future",""))&amp;IF(AND($AE727&lt;&gt;"",ISNUMBER($U727)),IF(COUNTIFS($AE$2:$AE$1001,$AE727,$U$2:$U$1001,$U727,$Y$2:$Y$1001,$Y727)&gt;1,"; possible duplicate",""),""),3,300)))</f>
        <v/>
      </c>
      <c r="AE727" s="26">
        <f>IF(IFERROR(TRIM(INDEX($A727:$P727,MATCH(Settings!$B$11,$A$1:$P$1,0))&amp;""),"")&lt;&gt;"",LOWER(IFERROR(TRIM(INDEX($A727:$P727,MATCH(Settings!$B$11,$A$1:$P$1,0))&amp;""),"")),LOWER(IFERROR(TRIM(INDEX($A727:$P727,MATCH(Settings!$B$10,$A$1:$P$1,0))&amp;""),"")))</f>
        <v/>
      </c>
      <c r="AF727" s="26">
        <f>IF($AE727="","",IF(COUNTIF($AE$2:$AE727,$AE727)=1,MAX($AF$1:$AF726)+1,""))</f>
        <v/>
      </c>
      <c r="AG727" s="26">
        <f>IF(OR($AE727="",NOT(ISNUMBER($V727))),"",IF(COUNTIFS($AE$2:$AE727,$AE727,$V$2:$V727,$V727)=1,1,0))</f>
        <v/>
      </c>
      <c r="AH727" s="26">
        <f>IF(ISNUMBER($U727),$U727,0)</f>
        <v/>
      </c>
    </row>
    <row r="728">
      <c r="R728" s="27" t="n"/>
      <c r="S728" s="27" t="n"/>
      <c r="U728" s="21">
        <f>IF(ISNUMBER(IFERROR(IF(TRIM(INDEX($A728:$P728,MATCH(Settings!$B$9,$A$1:$P$1,0))&amp;"")="","",IF(ISNUMBER(INDEX($A728:$P728,MATCH(Settings!$B$9,$A$1:$P$1,0))),INT(INDEX($A728:$P728,MATCH(Settings!$B$9,$A$1:$P$1,0))),DATE(VALUE(LEFT(INDEX($A728:$P728,MATCH(Settings!$B$9,$A$1:$P$1,0)),4)),VALUE(MID(INDEX($A728:$P728,MATCH(Settings!$B$9,$A$1:$P$1,0)),6,2)),VALUE(MID(INDEX($A728:$P728,MATCH(Settings!$B$9,$A$1:$P$1,0)),9,2))))),"")),IFERROR(IF(TRIM(INDEX($A728:$P728,MATCH(Settings!$B$9,$A$1:$P$1,0))&amp;"")="","",IF(ISNUMBER(INDEX($A728:$P728,MATCH(Settings!$B$9,$A$1:$P$1,0))),INT(INDEX($A728:$P728,MATCH(Settings!$B$9,$A$1:$P$1,0))),DATE(VALUE(LEFT(INDEX($A728:$P728,MATCH(Settings!$B$9,$A$1:$P$1,0)),4)),VALUE(MID(INDEX($A728:$P728,MATCH(Settings!$B$9,$A$1:$P$1,0)),6,2)),VALUE(MID(INDEX($A728:$P728,MATCH(Settings!$B$9,$A$1:$P$1,0)),9,2))))),""),IFERROR(INT(IFERROR(IF(ISNUMBER(INDEX($A728:$P728,MATCH(Settings!$B$8,$A$1:$P$1,0))),INDEX($A728:$P728,MATCH(Settings!$B$8,$A$1:$P$1,0)),DATE(VALUE(LEFT(IFERROR(TRIM(INDEX($A728:$P728,MATCH(Settings!$B$8,$A$1:$P$1,0))&amp;""),""),4)),VALUE(MID(IFERROR(TRIM(INDEX($A728:$P728,MATCH(Settings!$B$8,$A$1:$P$1,0))&amp;""),""),6,2)),VALUE(MID(IFERROR(TRIM(INDEX($A728:$P728,MATCH(Settings!$B$8,$A$1:$P$1,0))&amp;""),""),9,2)))+TIME(VALUE(MID(IFERROR(TRIM(INDEX($A728:$P728,MATCH(Settings!$B$8,$A$1:$P$1,0))&amp;""),""),12,2)),VALUE(MID(IFERROR(TRIM(INDEX($A728:$P728,MATCH(Settings!$B$8,$A$1:$P$1,0))&amp;""),""),15,2)),VALUE(MID(IFERROR(TRIM(INDEX($A728:$P728,MATCH(Settings!$B$8,$A$1:$P$1,0))&amp;""),""),18,2)))),"")),""))</f>
        <v/>
      </c>
      <c r="V728" s="22">
        <f>IF(ISNUMBER($U728),DATE(YEAR($U728),MONTH($U728),1),"")</f>
        <v/>
      </c>
      <c r="W728" s="23">
        <f>IF(IFERROR(TRIM(INDEX($A728:$P728,MATCH(Settings!$B$10,$A$1:$P$1,0))&amp;""),"")&lt;&gt;"",IFERROR(TRIM(INDEX($A728:$P728,MATCH(Settings!$B$10,$A$1:$P$1,0))&amp;""),""),IFERROR(TRIM(INDEX($A728:$P728,MATCH(Settings!$B$11,$A$1:$P$1,0))&amp;""),""))</f>
        <v/>
      </c>
      <c r="X728" s="23">
        <f>IFERROR(TRIM(INDEX($A728:$P728,MATCH(Settings!$B$11,$A$1:$P$1,0))&amp;""),"")</f>
        <v/>
      </c>
      <c r="Y728" s="23">
        <f>IFERROR(TRIM(INDEX($A728:$P728,MATCH(Settings!$B$12,$A$1:$P$1,0))&amp;""),"")</f>
        <v/>
      </c>
      <c r="Z728" s="23">
        <f>IFERROR(TRIM(INDEX($A728:$P728,MATCH(Settings!$B$15,$A$1:$P$1,0))&amp;""),"")</f>
        <v/>
      </c>
      <c r="AA728" s="24">
        <f>IFERROR(IF(TRIM(INDEX($A728:$P728,MATCH(Settings!$B$13,$A$1:$P$1,0))&amp;"")="","",VALUE(TRIM(INDEX($A728:$P728,MATCH(Settings!$B$13,$A$1:$P$1,0))&amp;""))),"")</f>
        <v/>
      </c>
      <c r="AB728" s="24">
        <f>IF(NOT(ISNUMBER($AA728)),"",IF(TRIM($R728&amp;"")="Yes",$AA728,0))</f>
        <v/>
      </c>
      <c r="AC728" s="25">
        <f>IF(OR(NOT(ISNUMBER($AB728)),NOT(ISNUMBER(Settings!$D$2))),"",$AB728*Settings!$D$2)</f>
        <v/>
      </c>
      <c r="AD728" s="23">
        <f>IF(AND($AE728="",IFERROR(TRIM(INDEX($A728:$P728,MATCH(Settings!$B$13,$A$1:$P$1,0))&amp;""),"")=""),"",IF((IF($AE728="","; no name or email","")&amp;IF(IFERROR(TRIM(INDEX($A728:$P728,MATCH(Settings!$B$13,$A$1:$P$1,0))&amp;""),"")="","; no hours",IF(NOT(ISNUMBER($AA728)),"; hours not a number",IF($AA728&lt;=0,"; hours zero or less",IF(AND(ISNUMBER(Settings!$D$3),$AA728&gt;Settings!$D$3),"; over "&amp;Settings!$D$3&amp;" hours",""))))&amp;IF(NOT(ISNUMBER($U728)),"; no date",IF($U728&gt;TODAY(),"; date in the future",""))&amp;IF(AND($AE728&lt;&gt;"",ISNUMBER($U728)),IF(COUNTIFS($AE$2:$AE$1001,$AE728,$U$2:$U$1001,$U728,$Y$2:$Y$1001,$Y728)&gt;1,"; possible duplicate",""),""))="","OK",MID(IF($AE728="","; no name or email","")&amp;IF(IFERROR(TRIM(INDEX($A728:$P728,MATCH(Settings!$B$13,$A$1:$P$1,0))&amp;""),"")="","; no hours",IF(NOT(ISNUMBER($AA728)),"; hours not a number",IF($AA728&lt;=0,"; hours zero or less",IF(AND(ISNUMBER(Settings!$D$3),$AA728&gt;Settings!$D$3),"; over "&amp;Settings!$D$3&amp;" hours",""))))&amp;IF(NOT(ISNUMBER($U728)),"; no date",IF($U728&gt;TODAY(),"; date in the future",""))&amp;IF(AND($AE728&lt;&gt;"",ISNUMBER($U728)),IF(COUNTIFS($AE$2:$AE$1001,$AE728,$U$2:$U$1001,$U728,$Y$2:$Y$1001,$Y728)&gt;1,"; possible duplicate",""),""),3,300)))</f>
        <v/>
      </c>
      <c r="AE728" s="26">
        <f>IF(IFERROR(TRIM(INDEX($A728:$P728,MATCH(Settings!$B$11,$A$1:$P$1,0))&amp;""),"")&lt;&gt;"",LOWER(IFERROR(TRIM(INDEX($A728:$P728,MATCH(Settings!$B$11,$A$1:$P$1,0))&amp;""),"")),LOWER(IFERROR(TRIM(INDEX($A728:$P728,MATCH(Settings!$B$10,$A$1:$P$1,0))&amp;""),"")))</f>
        <v/>
      </c>
      <c r="AF728" s="26">
        <f>IF($AE728="","",IF(COUNTIF($AE$2:$AE728,$AE728)=1,MAX($AF$1:$AF727)+1,""))</f>
        <v/>
      </c>
      <c r="AG728" s="26">
        <f>IF(OR($AE728="",NOT(ISNUMBER($V728))),"",IF(COUNTIFS($AE$2:$AE728,$AE728,$V$2:$V728,$V728)=1,1,0))</f>
        <v/>
      </c>
      <c r="AH728" s="26">
        <f>IF(ISNUMBER($U728),$U728,0)</f>
        <v/>
      </c>
    </row>
    <row r="729">
      <c r="R729" s="27" t="n"/>
      <c r="S729" s="27" t="n"/>
      <c r="U729" s="21">
        <f>IF(ISNUMBER(IFERROR(IF(TRIM(INDEX($A729:$P729,MATCH(Settings!$B$9,$A$1:$P$1,0))&amp;"")="","",IF(ISNUMBER(INDEX($A729:$P729,MATCH(Settings!$B$9,$A$1:$P$1,0))),INT(INDEX($A729:$P729,MATCH(Settings!$B$9,$A$1:$P$1,0))),DATE(VALUE(LEFT(INDEX($A729:$P729,MATCH(Settings!$B$9,$A$1:$P$1,0)),4)),VALUE(MID(INDEX($A729:$P729,MATCH(Settings!$B$9,$A$1:$P$1,0)),6,2)),VALUE(MID(INDEX($A729:$P729,MATCH(Settings!$B$9,$A$1:$P$1,0)),9,2))))),"")),IFERROR(IF(TRIM(INDEX($A729:$P729,MATCH(Settings!$B$9,$A$1:$P$1,0))&amp;"")="","",IF(ISNUMBER(INDEX($A729:$P729,MATCH(Settings!$B$9,$A$1:$P$1,0))),INT(INDEX($A729:$P729,MATCH(Settings!$B$9,$A$1:$P$1,0))),DATE(VALUE(LEFT(INDEX($A729:$P729,MATCH(Settings!$B$9,$A$1:$P$1,0)),4)),VALUE(MID(INDEX($A729:$P729,MATCH(Settings!$B$9,$A$1:$P$1,0)),6,2)),VALUE(MID(INDEX($A729:$P729,MATCH(Settings!$B$9,$A$1:$P$1,0)),9,2))))),""),IFERROR(INT(IFERROR(IF(ISNUMBER(INDEX($A729:$P729,MATCH(Settings!$B$8,$A$1:$P$1,0))),INDEX($A729:$P729,MATCH(Settings!$B$8,$A$1:$P$1,0)),DATE(VALUE(LEFT(IFERROR(TRIM(INDEX($A729:$P729,MATCH(Settings!$B$8,$A$1:$P$1,0))&amp;""),""),4)),VALUE(MID(IFERROR(TRIM(INDEX($A729:$P729,MATCH(Settings!$B$8,$A$1:$P$1,0))&amp;""),""),6,2)),VALUE(MID(IFERROR(TRIM(INDEX($A729:$P729,MATCH(Settings!$B$8,$A$1:$P$1,0))&amp;""),""),9,2)))+TIME(VALUE(MID(IFERROR(TRIM(INDEX($A729:$P729,MATCH(Settings!$B$8,$A$1:$P$1,0))&amp;""),""),12,2)),VALUE(MID(IFERROR(TRIM(INDEX($A729:$P729,MATCH(Settings!$B$8,$A$1:$P$1,0))&amp;""),""),15,2)),VALUE(MID(IFERROR(TRIM(INDEX($A729:$P729,MATCH(Settings!$B$8,$A$1:$P$1,0))&amp;""),""),18,2)))),"")),""))</f>
        <v/>
      </c>
      <c r="V729" s="22">
        <f>IF(ISNUMBER($U729),DATE(YEAR($U729),MONTH($U729),1),"")</f>
        <v/>
      </c>
      <c r="W729" s="23">
        <f>IF(IFERROR(TRIM(INDEX($A729:$P729,MATCH(Settings!$B$10,$A$1:$P$1,0))&amp;""),"")&lt;&gt;"",IFERROR(TRIM(INDEX($A729:$P729,MATCH(Settings!$B$10,$A$1:$P$1,0))&amp;""),""),IFERROR(TRIM(INDEX($A729:$P729,MATCH(Settings!$B$11,$A$1:$P$1,0))&amp;""),""))</f>
        <v/>
      </c>
      <c r="X729" s="23">
        <f>IFERROR(TRIM(INDEX($A729:$P729,MATCH(Settings!$B$11,$A$1:$P$1,0))&amp;""),"")</f>
        <v/>
      </c>
      <c r="Y729" s="23">
        <f>IFERROR(TRIM(INDEX($A729:$P729,MATCH(Settings!$B$12,$A$1:$P$1,0))&amp;""),"")</f>
        <v/>
      </c>
      <c r="Z729" s="23">
        <f>IFERROR(TRIM(INDEX($A729:$P729,MATCH(Settings!$B$15,$A$1:$P$1,0))&amp;""),"")</f>
        <v/>
      </c>
      <c r="AA729" s="24">
        <f>IFERROR(IF(TRIM(INDEX($A729:$P729,MATCH(Settings!$B$13,$A$1:$P$1,0))&amp;"")="","",VALUE(TRIM(INDEX($A729:$P729,MATCH(Settings!$B$13,$A$1:$P$1,0))&amp;""))),"")</f>
        <v/>
      </c>
      <c r="AB729" s="24">
        <f>IF(NOT(ISNUMBER($AA729)),"",IF(TRIM($R729&amp;"")="Yes",$AA729,0))</f>
        <v/>
      </c>
      <c r="AC729" s="25">
        <f>IF(OR(NOT(ISNUMBER($AB729)),NOT(ISNUMBER(Settings!$D$2))),"",$AB729*Settings!$D$2)</f>
        <v/>
      </c>
      <c r="AD729" s="23">
        <f>IF(AND($AE729="",IFERROR(TRIM(INDEX($A729:$P729,MATCH(Settings!$B$13,$A$1:$P$1,0))&amp;""),"")=""),"",IF((IF($AE729="","; no name or email","")&amp;IF(IFERROR(TRIM(INDEX($A729:$P729,MATCH(Settings!$B$13,$A$1:$P$1,0))&amp;""),"")="","; no hours",IF(NOT(ISNUMBER($AA729)),"; hours not a number",IF($AA729&lt;=0,"; hours zero or less",IF(AND(ISNUMBER(Settings!$D$3),$AA729&gt;Settings!$D$3),"; over "&amp;Settings!$D$3&amp;" hours",""))))&amp;IF(NOT(ISNUMBER($U729)),"; no date",IF($U729&gt;TODAY(),"; date in the future",""))&amp;IF(AND($AE729&lt;&gt;"",ISNUMBER($U729)),IF(COUNTIFS($AE$2:$AE$1001,$AE729,$U$2:$U$1001,$U729,$Y$2:$Y$1001,$Y729)&gt;1,"; possible duplicate",""),""))="","OK",MID(IF($AE729="","; no name or email","")&amp;IF(IFERROR(TRIM(INDEX($A729:$P729,MATCH(Settings!$B$13,$A$1:$P$1,0))&amp;""),"")="","; no hours",IF(NOT(ISNUMBER($AA729)),"; hours not a number",IF($AA729&lt;=0,"; hours zero or less",IF(AND(ISNUMBER(Settings!$D$3),$AA729&gt;Settings!$D$3),"; over "&amp;Settings!$D$3&amp;" hours",""))))&amp;IF(NOT(ISNUMBER($U729)),"; no date",IF($U729&gt;TODAY(),"; date in the future",""))&amp;IF(AND($AE729&lt;&gt;"",ISNUMBER($U729)),IF(COUNTIFS($AE$2:$AE$1001,$AE729,$U$2:$U$1001,$U729,$Y$2:$Y$1001,$Y729)&gt;1,"; possible duplicate",""),""),3,300)))</f>
        <v/>
      </c>
      <c r="AE729" s="26">
        <f>IF(IFERROR(TRIM(INDEX($A729:$P729,MATCH(Settings!$B$11,$A$1:$P$1,0))&amp;""),"")&lt;&gt;"",LOWER(IFERROR(TRIM(INDEX($A729:$P729,MATCH(Settings!$B$11,$A$1:$P$1,0))&amp;""),"")),LOWER(IFERROR(TRIM(INDEX($A729:$P729,MATCH(Settings!$B$10,$A$1:$P$1,0))&amp;""),"")))</f>
        <v/>
      </c>
      <c r="AF729" s="26">
        <f>IF($AE729="","",IF(COUNTIF($AE$2:$AE729,$AE729)=1,MAX($AF$1:$AF728)+1,""))</f>
        <v/>
      </c>
      <c r="AG729" s="26">
        <f>IF(OR($AE729="",NOT(ISNUMBER($V729))),"",IF(COUNTIFS($AE$2:$AE729,$AE729,$V$2:$V729,$V729)=1,1,0))</f>
        <v/>
      </c>
      <c r="AH729" s="26">
        <f>IF(ISNUMBER($U729),$U729,0)</f>
        <v/>
      </c>
    </row>
    <row r="730">
      <c r="R730" s="27" t="n"/>
      <c r="S730" s="27" t="n"/>
      <c r="U730" s="21">
        <f>IF(ISNUMBER(IFERROR(IF(TRIM(INDEX($A730:$P730,MATCH(Settings!$B$9,$A$1:$P$1,0))&amp;"")="","",IF(ISNUMBER(INDEX($A730:$P730,MATCH(Settings!$B$9,$A$1:$P$1,0))),INT(INDEX($A730:$P730,MATCH(Settings!$B$9,$A$1:$P$1,0))),DATE(VALUE(LEFT(INDEX($A730:$P730,MATCH(Settings!$B$9,$A$1:$P$1,0)),4)),VALUE(MID(INDEX($A730:$P730,MATCH(Settings!$B$9,$A$1:$P$1,0)),6,2)),VALUE(MID(INDEX($A730:$P730,MATCH(Settings!$B$9,$A$1:$P$1,0)),9,2))))),"")),IFERROR(IF(TRIM(INDEX($A730:$P730,MATCH(Settings!$B$9,$A$1:$P$1,0))&amp;"")="","",IF(ISNUMBER(INDEX($A730:$P730,MATCH(Settings!$B$9,$A$1:$P$1,0))),INT(INDEX($A730:$P730,MATCH(Settings!$B$9,$A$1:$P$1,0))),DATE(VALUE(LEFT(INDEX($A730:$P730,MATCH(Settings!$B$9,$A$1:$P$1,0)),4)),VALUE(MID(INDEX($A730:$P730,MATCH(Settings!$B$9,$A$1:$P$1,0)),6,2)),VALUE(MID(INDEX($A730:$P730,MATCH(Settings!$B$9,$A$1:$P$1,0)),9,2))))),""),IFERROR(INT(IFERROR(IF(ISNUMBER(INDEX($A730:$P730,MATCH(Settings!$B$8,$A$1:$P$1,0))),INDEX($A730:$P730,MATCH(Settings!$B$8,$A$1:$P$1,0)),DATE(VALUE(LEFT(IFERROR(TRIM(INDEX($A730:$P730,MATCH(Settings!$B$8,$A$1:$P$1,0))&amp;""),""),4)),VALUE(MID(IFERROR(TRIM(INDEX($A730:$P730,MATCH(Settings!$B$8,$A$1:$P$1,0))&amp;""),""),6,2)),VALUE(MID(IFERROR(TRIM(INDEX($A730:$P730,MATCH(Settings!$B$8,$A$1:$P$1,0))&amp;""),""),9,2)))+TIME(VALUE(MID(IFERROR(TRIM(INDEX($A730:$P730,MATCH(Settings!$B$8,$A$1:$P$1,0))&amp;""),""),12,2)),VALUE(MID(IFERROR(TRIM(INDEX($A730:$P730,MATCH(Settings!$B$8,$A$1:$P$1,0))&amp;""),""),15,2)),VALUE(MID(IFERROR(TRIM(INDEX($A730:$P730,MATCH(Settings!$B$8,$A$1:$P$1,0))&amp;""),""),18,2)))),"")),""))</f>
        <v/>
      </c>
      <c r="V730" s="22">
        <f>IF(ISNUMBER($U730),DATE(YEAR($U730),MONTH($U730),1),"")</f>
        <v/>
      </c>
      <c r="W730" s="23">
        <f>IF(IFERROR(TRIM(INDEX($A730:$P730,MATCH(Settings!$B$10,$A$1:$P$1,0))&amp;""),"")&lt;&gt;"",IFERROR(TRIM(INDEX($A730:$P730,MATCH(Settings!$B$10,$A$1:$P$1,0))&amp;""),""),IFERROR(TRIM(INDEX($A730:$P730,MATCH(Settings!$B$11,$A$1:$P$1,0))&amp;""),""))</f>
        <v/>
      </c>
      <c r="X730" s="23">
        <f>IFERROR(TRIM(INDEX($A730:$P730,MATCH(Settings!$B$11,$A$1:$P$1,0))&amp;""),"")</f>
        <v/>
      </c>
      <c r="Y730" s="23">
        <f>IFERROR(TRIM(INDEX($A730:$P730,MATCH(Settings!$B$12,$A$1:$P$1,0))&amp;""),"")</f>
        <v/>
      </c>
      <c r="Z730" s="23">
        <f>IFERROR(TRIM(INDEX($A730:$P730,MATCH(Settings!$B$15,$A$1:$P$1,0))&amp;""),"")</f>
        <v/>
      </c>
      <c r="AA730" s="24">
        <f>IFERROR(IF(TRIM(INDEX($A730:$P730,MATCH(Settings!$B$13,$A$1:$P$1,0))&amp;"")="","",VALUE(TRIM(INDEX($A730:$P730,MATCH(Settings!$B$13,$A$1:$P$1,0))&amp;""))),"")</f>
        <v/>
      </c>
      <c r="AB730" s="24">
        <f>IF(NOT(ISNUMBER($AA730)),"",IF(TRIM($R730&amp;"")="Yes",$AA730,0))</f>
        <v/>
      </c>
      <c r="AC730" s="25">
        <f>IF(OR(NOT(ISNUMBER($AB730)),NOT(ISNUMBER(Settings!$D$2))),"",$AB730*Settings!$D$2)</f>
        <v/>
      </c>
      <c r="AD730" s="23">
        <f>IF(AND($AE730="",IFERROR(TRIM(INDEX($A730:$P730,MATCH(Settings!$B$13,$A$1:$P$1,0))&amp;""),"")=""),"",IF((IF($AE730="","; no name or email","")&amp;IF(IFERROR(TRIM(INDEX($A730:$P730,MATCH(Settings!$B$13,$A$1:$P$1,0))&amp;""),"")="","; no hours",IF(NOT(ISNUMBER($AA730)),"; hours not a number",IF($AA730&lt;=0,"; hours zero or less",IF(AND(ISNUMBER(Settings!$D$3),$AA730&gt;Settings!$D$3),"; over "&amp;Settings!$D$3&amp;" hours",""))))&amp;IF(NOT(ISNUMBER($U730)),"; no date",IF($U730&gt;TODAY(),"; date in the future",""))&amp;IF(AND($AE730&lt;&gt;"",ISNUMBER($U730)),IF(COUNTIFS($AE$2:$AE$1001,$AE730,$U$2:$U$1001,$U730,$Y$2:$Y$1001,$Y730)&gt;1,"; possible duplicate",""),""))="","OK",MID(IF($AE730="","; no name or email","")&amp;IF(IFERROR(TRIM(INDEX($A730:$P730,MATCH(Settings!$B$13,$A$1:$P$1,0))&amp;""),"")="","; no hours",IF(NOT(ISNUMBER($AA730)),"; hours not a number",IF($AA730&lt;=0,"; hours zero or less",IF(AND(ISNUMBER(Settings!$D$3),$AA730&gt;Settings!$D$3),"; over "&amp;Settings!$D$3&amp;" hours",""))))&amp;IF(NOT(ISNUMBER($U730)),"; no date",IF($U730&gt;TODAY(),"; date in the future",""))&amp;IF(AND($AE730&lt;&gt;"",ISNUMBER($U730)),IF(COUNTIFS($AE$2:$AE$1001,$AE730,$U$2:$U$1001,$U730,$Y$2:$Y$1001,$Y730)&gt;1,"; possible duplicate",""),""),3,300)))</f>
        <v/>
      </c>
      <c r="AE730" s="26">
        <f>IF(IFERROR(TRIM(INDEX($A730:$P730,MATCH(Settings!$B$11,$A$1:$P$1,0))&amp;""),"")&lt;&gt;"",LOWER(IFERROR(TRIM(INDEX($A730:$P730,MATCH(Settings!$B$11,$A$1:$P$1,0))&amp;""),"")),LOWER(IFERROR(TRIM(INDEX($A730:$P730,MATCH(Settings!$B$10,$A$1:$P$1,0))&amp;""),"")))</f>
        <v/>
      </c>
      <c r="AF730" s="26">
        <f>IF($AE730="","",IF(COUNTIF($AE$2:$AE730,$AE730)=1,MAX($AF$1:$AF729)+1,""))</f>
        <v/>
      </c>
      <c r="AG730" s="26">
        <f>IF(OR($AE730="",NOT(ISNUMBER($V730))),"",IF(COUNTIFS($AE$2:$AE730,$AE730,$V$2:$V730,$V730)=1,1,0))</f>
        <v/>
      </c>
      <c r="AH730" s="26">
        <f>IF(ISNUMBER($U730),$U730,0)</f>
        <v/>
      </c>
    </row>
    <row r="731">
      <c r="R731" s="27" t="n"/>
      <c r="S731" s="27" t="n"/>
      <c r="U731" s="21">
        <f>IF(ISNUMBER(IFERROR(IF(TRIM(INDEX($A731:$P731,MATCH(Settings!$B$9,$A$1:$P$1,0))&amp;"")="","",IF(ISNUMBER(INDEX($A731:$P731,MATCH(Settings!$B$9,$A$1:$P$1,0))),INT(INDEX($A731:$P731,MATCH(Settings!$B$9,$A$1:$P$1,0))),DATE(VALUE(LEFT(INDEX($A731:$P731,MATCH(Settings!$B$9,$A$1:$P$1,0)),4)),VALUE(MID(INDEX($A731:$P731,MATCH(Settings!$B$9,$A$1:$P$1,0)),6,2)),VALUE(MID(INDEX($A731:$P731,MATCH(Settings!$B$9,$A$1:$P$1,0)),9,2))))),"")),IFERROR(IF(TRIM(INDEX($A731:$P731,MATCH(Settings!$B$9,$A$1:$P$1,0))&amp;"")="","",IF(ISNUMBER(INDEX($A731:$P731,MATCH(Settings!$B$9,$A$1:$P$1,0))),INT(INDEX($A731:$P731,MATCH(Settings!$B$9,$A$1:$P$1,0))),DATE(VALUE(LEFT(INDEX($A731:$P731,MATCH(Settings!$B$9,$A$1:$P$1,0)),4)),VALUE(MID(INDEX($A731:$P731,MATCH(Settings!$B$9,$A$1:$P$1,0)),6,2)),VALUE(MID(INDEX($A731:$P731,MATCH(Settings!$B$9,$A$1:$P$1,0)),9,2))))),""),IFERROR(INT(IFERROR(IF(ISNUMBER(INDEX($A731:$P731,MATCH(Settings!$B$8,$A$1:$P$1,0))),INDEX($A731:$P731,MATCH(Settings!$B$8,$A$1:$P$1,0)),DATE(VALUE(LEFT(IFERROR(TRIM(INDEX($A731:$P731,MATCH(Settings!$B$8,$A$1:$P$1,0))&amp;""),""),4)),VALUE(MID(IFERROR(TRIM(INDEX($A731:$P731,MATCH(Settings!$B$8,$A$1:$P$1,0))&amp;""),""),6,2)),VALUE(MID(IFERROR(TRIM(INDEX($A731:$P731,MATCH(Settings!$B$8,$A$1:$P$1,0))&amp;""),""),9,2)))+TIME(VALUE(MID(IFERROR(TRIM(INDEX($A731:$P731,MATCH(Settings!$B$8,$A$1:$P$1,0))&amp;""),""),12,2)),VALUE(MID(IFERROR(TRIM(INDEX($A731:$P731,MATCH(Settings!$B$8,$A$1:$P$1,0))&amp;""),""),15,2)),VALUE(MID(IFERROR(TRIM(INDEX($A731:$P731,MATCH(Settings!$B$8,$A$1:$P$1,0))&amp;""),""),18,2)))),"")),""))</f>
        <v/>
      </c>
      <c r="V731" s="22">
        <f>IF(ISNUMBER($U731),DATE(YEAR($U731),MONTH($U731),1),"")</f>
        <v/>
      </c>
      <c r="W731" s="23">
        <f>IF(IFERROR(TRIM(INDEX($A731:$P731,MATCH(Settings!$B$10,$A$1:$P$1,0))&amp;""),"")&lt;&gt;"",IFERROR(TRIM(INDEX($A731:$P731,MATCH(Settings!$B$10,$A$1:$P$1,0))&amp;""),""),IFERROR(TRIM(INDEX($A731:$P731,MATCH(Settings!$B$11,$A$1:$P$1,0))&amp;""),""))</f>
        <v/>
      </c>
      <c r="X731" s="23">
        <f>IFERROR(TRIM(INDEX($A731:$P731,MATCH(Settings!$B$11,$A$1:$P$1,0))&amp;""),"")</f>
        <v/>
      </c>
      <c r="Y731" s="23">
        <f>IFERROR(TRIM(INDEX($A731:$P731,MATCH(Settings!$B$12,$A$1:$P$1,0))&amp;""),"")</f>
        <v/>
      </c>
      <c r="Z731" s="23">
        <f>IFERROR(TRIM(INDEX($A731:$P731,MATCH(Settings!$B$15,$A$1:$P$1,0))&amp;""),"")</f>
        <v/>
      </c>
      <c r="AA731" s="24">
        <f>IFERROR(IF(TRIM(INDEX($A731:$P731,MATCH(Settings!$B$13,$A$1:$P$1,0))&amp;"")="","",VALUE(TRIM(INDEX($A731:$P731,MATCH(Settings!$B$13,$A$1:$P$1,0))&amp;""))),"")</f>
        <v/>
      </c>
      <c r="AB731" s="24">
        <f>IF(NOT(ISNUMBER($AA731)),"",IF(TRIM($R731&amp;"")="Yes",$AA731,0))</f>
        <v/>
      </c>
      <c r="AC731" s="25">
        <f>IF(OR(NOT(ISNUMBER($AB731)),NOT(ISNUMBER(Settings!$D$2))),"",$AB731*Settings!$D$2)</f>
        <v/>
      </c>
      <c r="AD731" s="23">
        <f>IF(AND($AE731="",IFERROR(TRIM(INDEX($A731:$P731,MATCH(Settings!$B$13,$A$1:$P$1,0))&amp;""),"")=""),"",IF((IF($AE731="","; no name or email","")&amp;IF(IFERROR(TRIM(INDEX($A731:$P731,MATCH(Settings!$B$13,$A$1:$P$1,0))&amp;""),"")="","; no hours",IF(NOT(ISNUMBER($AA731)),"; hours not a number",IF($AA731&lt;=0,"; hours zero or less",IF(AND(ISNUMBER(Settings!$D$3),$AA731&gt;Settings!$D$3),"; over "&amp;Settings!$D$3&amp;" hours",""))))&amp;IF(NOT(ISNUMBER($U731)),"; no date",IF($U731&gt;TODAY(),"; date in the future",""))&amp;IF(AND($AE731&lt;&gt;"",ISNUMBER($U731)),IF(COUNTIFS($AE$2:$AE$1001,$AE731,$U$2:$U$1001,$U731,$Y$2:$Y$1001,$Y731)&gt;1,"; possible duplicate",""),""))="","OK",MID(IF($AE731="","; no name or email","")&amp;IF(IFERROR(TRIM(INDEX($A731:$P731,MATCH(Settings!$B$13,$A$1:$P$1,0))&amp;""),"")="","; no hours",IF(NOT(ISNUMBER($AA731)),"; hours not a number",IF($AA731&lt;=0,"; hours zero or less",IF(AND(ISNUMBER(Settings!$D$3),$AA731&gt;Settings!$D$3),"; over "&amp;Settings!$D$3&amp;" hours",""))))&amp;IF(NOT(ISNUMBER($U731)),"; no date",IF($U731&gt;TODAY(),"; date in the future",""))&amp;IF(AND($AE731&lt;&gt;"",ISNUMBER($U731)),IF(COUNTIFS($AE$2:$AE$1001,$AE731,$U$2:$U$1001,$U731,$Y$2:$Y$1001,$Y731)&gt;1,"; possible duplicate",""),""),3,300)))</f>
        <v/>
      </c>
      <c r="AE731" s="26">
        <f>IF(IFERROR(TRIM(INDEX($A731:$P731,MATCH(Settings!$B$11,$A$1:$P$1,0))&amp;""),"")&lt;&gt;"",LOWER(IFERROR(TRIM(INDEX($A731:$P731,MATCH(Settings!$B$11,$A$1:$P$1,0))&amp;""),"")),LOWER(IFERROR(TRIM(INDEX($A731:$P731,MATCH(Settings!$B$10,$A$1:$P$1,0))&amp;""),"")))</f>
        <v/>
      </c>
      <c r="AF731" s="26">
        <f>IF($AE731="","",IF(COUNTIF($AE$2:$AE731,$AE731)=1,MAX($AF$1:$AF730)+1,""))</f>
        <v/>
      </c>
      <c r="AG731" s="26">
        <f>IF(OR($AE731="",NOT(ISNUMBER($V731))),"",IF(COUNTIFS($AE$2:$AE731,$AE731,$V$2:$V731,$V731)=1,1,0))</f>
        <v/>
      </c>
      <c r="AH731" s="26">
        <f>IF(ISNUMBER($U731),$U731,0)</f>
        <v/>
      </c>
    </row>
    <row r="732">
      <c r="R732" s="27" t="n"/>
      <c r="S732" s="27" t="n"/>
      <c r="U732" s="21">
        <f>IF(ISNUMBER(IFERROR(IF(TRIM(INDEX($A732:$P732,MATCH(Settings!$B$9,$A$1:$P$1,0))&amp;"")="","",IF(ISNUMBER(INDEX($A732:$P732,MATCH(Settings!$B$9,$A$1:$P$1,0))),INT(INDEX($A732:$P732,MATCH(Settings!$B$9,$A$1:$P$1,0))),DATE(VALUE(LEFT(INDEX($A732:$P732,MATCH(Settings!$B$9,$A$1:$P$1,0)),4)),VALUE(MID(INDEX($A732:$P732,MATCH(Settings!$B$9,$A$1:$P$1,0)),6,2)),VALUE(MID(INDEX($A732:$P732,MATCH(Settings!$B$9,$A$1:$P$1,0)),9,2))))),"")),IFERROR(IF(TRIM(INDEX($A732:$P732,MATCH(Settings!$B$9,$A$1:$P$1,0))&amp;"")="","",IF(ISNUMBER(INDEX($A732:$P732,MATCH(Settings!$B$9,$A$1:$P$1,0))),INT(INDEX($A732:$P732,MATCH(Settings!$B$9,$A$1:$P$1,0))),DATE(VALUE(LEFT(INDEX($A732:$P732,MATCH(Settings!$B$9,$A$1:$P$1,0)),4)),VALUE(MID(INDEX($A732:$P732,MATCH(Settings!$B$9,$A$1:$P$1,0)),6,2)),VALUE(MID(INDEX($A732:$P732,MATCH(Settings!$B$9,$A$1:$P$1,0)),9,2))))),""),IFERROR(INT(IFERROR(IF(ISNUMBER(INDEX($A732:$P732,MATCH(Settings!$B$8,$A$1:$P$1,0))),INDEX($A732:$P732,MATCH(Settings!$B$8,$A$1:$P$1,0)),DATE(VALUE(LEFT(IFERROR(TRIM(INDEX($A732:$P732,MATCH(Settings!$B$8,$A$1:$P$1,0))&amp;""),""),4)),VALUE(MID(IFERROR(TRIM(INDEX($A732:$P732,MATCH(Settings!$B$8,$A$1:$P$1,0))&amp;""),""),6,2)),VALUE(MID(IFERROR(TRIM(INDEX($A732:$P732,MATCH(Settings!$B$8,$A$1:$P$1,0))&amp;""),""),9,2)))+TIME(VALUE(MID(IFERROR(TRIM(INDEX($A732:$P732,MATCH(Settings!$B$8,$A$1:$P$1,0))&amp;""),""),12,2)),VALUE(MID(IFERROR(TRIM(INDEX($A732:$P732,MATCH(Settings!$B$8,$A$1:$P$1,0))&amp;""),""),15,2)),VALUE(MID(IFERROR(TRIM(INDEX($A732:$P732,MATCH(Settings!$B$8,$A$1:$P$1,0))&amp;""),""),18,2)))),"")),""))</f>
        <v/>
      </c>
      <c r="V732" s="22">
        <f>IF(ISNUMBER($U732),DATE(YEAR($U732),MONTH($U732),1),"")</f>
        <v/>
      </c>
      <c r="W732" s="23">
        <f>IF(IFERROR(TRIM(INDEX($A732:$P732,MATCH(Settings!$B$10,$A$1:$P$1,0))&amp;""),"")&lt;&gt;"",IFERROR(TRIM(INDEX($A732:$P732,MATCH(Settings!$B$10,$A$1:$P$1,0))&amp;""),""),IFERROR(TRIM(INDEX($A732:$P732,MATCH(Settings!$B$11,$A$1:$P$1,0))&amp;""),""))</f>
        <v/>
      </c>
      <c r="X732" s="23">
        <f>IFERROR(TRIM(INDEX($A732:$P732,MATCH(Settings!$B$11,$A$1:$P$1,0))&amp;""),"")</f>
        <v/>
      </c>
      <c r="Y732" s="23">
        <f>IFERROR(TRIM(INDEX($A732:$P732,MATCH(Settings!$B$12,$A$1:$P$1,0))&amp;""),"")</f>
        <v/>
      </c>
      <c r="Z732" s="23">
        <f>IFERROR(TRIM(INDEX($A732:$P732,MATCH(Settings!$B$15,$A$1:$P$1,0))&amp;""),"")</f>
        <v/>
      </c>
      <c r="AA732" s="24">
        <f>IFERROR(IF(TRIM(INDEX($A732:$P732,MATCH(Settings!$B$13,$A$1:$P$1,0))&amp;"")="","",VALUE(TRIM(INDEX($A732:$P732,MATCH(Settings!$B$13,$A$1:$P$1,0))&amp;""))),"")</f>
        <v/>
      </c>
      <c r="AB732" s="24">
        <f>IF(NOT(ISNUMBER($AA732)),"",IF(TRIM($R732&amp;"")="Yes",$AA732,0))</f>
        <v/>
      </c>
      <c r="AC732" s="25">
        <f>IF(OR(NOT(ISNUMBER($AB732)),NOT(ISNUMBER(Settings!$D$2))),"",$AB732*Settings!$D$2)</f>
        <v/>
      </c>
      <c r="AD732" s="23">
        <f>IF(AND($AE732="",IFERROR(TRIM(INDEX($A732:$P732,MATCH(Settings!$B$13,$A$1:$P$1,0))&amp;""),"")=""),"",IF((IF($AE732="","; no name or email","")&amp;IF(IFERROR(TRIM(INDEX($A732:$P732,MATCH(Settings!$B$13,$A$1:$P$1,0))&amp;""),"")="","; no hours",IF(NOT(ISNUMBER($AA732)),"; hours not a number",IF($AA732&lt;=0,"; hours zero or less",IF(AND(ISNUMBER(Settings!$D$3),$AA732&gt;Settings!$D$3),"; over "&amp;Settings!$D$3&amp;" hours",""))))&amp;IF(NOT(ISNUMBER($U732)),"; no date",IF($U732&gt;TODAY(),"; date in the future",""))&amp;IF(AND($AE732&lt;&gt;"",ISNUMBER($U732)),IF(COUNTIFS($AE$2:$AE$1001,$AE732,$U$2:$U$1001,$U732,$Y$2:$Y$1001,$Y732)&gt;1,"; possible duplicate",""),""))="","OK",MID(IF($AE732="","; no name or email","")&amp;IF(IFERROR(TRIM(INDEX($A732:$P732,MATCH(Settings!$B$13,$A$1:$P$1,0))&amp;""),"")="","; no hours",IF(NOT(ISNUMBER($AA732)),"; hours not a number",IF($AA732&lt;=0,"; hours zero or less",IF(AND(ISNUMBER(Settings!$D$3),$AA732&gt;Settings!$D$3),"; over "&amp;Settings!$D$3&amp;" hours",""))))&amp;IF(NOT(ISNUMBER($U732)),"; no date",IF($U732&gt;TODAY(),"; date in the future",""))&amp;IF(AND($AE732&lt;&gt;"",ISNUMBER($U732)),IF(COUNTIFS($AE$2:$AE$1001,$AE732,$U$2:$U$1001,$U732,$Y$2:$Y$1001,$Y732)&gt;1,"; possible duplicate",""),""),3,300)))</f>
        <v/>
      </c>
      <c r="AE732" s="26">
        <f>IF(IFERROR(TRIM(INDEX($A732:$P732,MATCH(Settings!$B$11,$A$1:$P$1,0))&amp;""),"")&lt;&gt;"",LOWER(IFERROR(TRIM(INDEX($A732:$P732,MATCH(Settings!$B$11,$A$1:$P$1,0))&amp;""),"")),LOWER(IFERROR(TRIM(INDEX($A732:$P732,MATCH(Settings!$B$10,$A$1:$P$1,0))&amp;""),"")))</f>
        <v/>
      </c>
      <c r="AF732" s="26">
        <f>IF($AE732="","",IF(COUNTIF($AE$2:$AE732,$AE732)=1,MAX($AF$1:$AF731)+1,""))</f>
        <v/>
      </c>
      <c r="AG732" s="26">
        <f>IF(OR($AE732="",NOT(ISNUMBER($V732))),"",IF(COUNTIFS($AE$2:$AE732,$AE732,$V$2:$V732,$V732)=1,1,0))</f>
        <v/>
      </c>
      <c r="AH732" s="26">
        <f>IF(ISNUMBER($U732),$U732,0)</f>
        <v/>
      </c>
    </row>
    <row r="733">
      <c r="R733" s="27" t="n"/>
      <c r="S733" s="27" t="n"/>
      <c r="U733" s="21">
        <f>IF(ISNUMBER(IFERROR(IF(TRIM(INDEX($A733:$P733,MATCH(Settings!$B$9,$A$1:$P$1,0))&amp;"")="","",IF(ISNUMBER(INDEX($A733:$P733,MATCH(Settings!$B$9,$A$1:$P$1,0))),INT(INDEX($A733:$P733,MATCH(Settings!$B$9,$A$1:$P$1,0))),DATE(VALUE(LEFT(INDEX($A733:$P733,MATCH(Settings!$B$9,$A$1:$P$1,0)),4)),VALUE(MID(INDEX($A733:$P733,MATCH(Settings!$B$9,$A$1:$P$1,0)),6,2)),VALUE(MID(INDEX($A733:$P733,MATCH(Settings!$B$9,$A$1:$P$1,0)),9,2))))),"")),IFERROR(IF(TRIM(INDEX($A733:$P733,MATCH(Settings!$B$9,$A$1:$P$1,0))&amp;"")="","",IF(ISNUMBER(INDEX($A733:$P733,MATCH(Settings!$B$9,$A$1:$P$1,0))),INT(INDEX($A733:$P733,MATCH(Settings!$B$9,$A$1:$P$1,0))),DATE(VALUE(LEFT(INDEX($A733:$P733,MATCH(Settings!$B$9,$A$1:$P$1,0)),4)),VALUE(MID(INDEX($A733:$P733,MATCH(Settings!$B$9,$A$1:$P$1,0)),6,2)),VALUE(MID(INDEX($A733:$P733,MATCH(Settings!$B$9,$A$1:$P$1,0)),9,2))))),""),IFERROR(INT(IFERROR(IF(ISNUMBER(INDEX($A733:$P733,MATCH(Settings!$B$8,$A$1:$P$1,0))),INDEX($A733:$P733,MATCH(Settings!$B$8,$A$1:$P$1,0)),DATE(VALUE(LEFT(IFERROR(TRIM(INDEX($A733:$P733,MATCH(Settings!$B$8,$A$1:$P$1,0))&amp;""),""),4)),VALUE(MID(IFERROR(TRIM(INDEX($A733:$P733,MATCH(Settings!$B$8,$A$1:$P$1,0))&amp;""),""),6,2)),VALUE(MID(IFERROR(TRIM(INDEX($A733:$P733,MATCH(Settings!$B$8,$A$1:$P$1,0))&amp;""),""),9,2)))+TIME(VALUE(MID(IFERROR(TRIM(INDEX($A733:$P733,MATCH(Settings!$B$8,$A$1:$P$1,0))&amp;""),""),12,2)),VALUE(MID(IFERROR(TRIM(INDEX($A733:$P733,MATCH(Settings!$B$8,$A$1:$P$1,0))&amp;""),""),15,2)),VALUE(MID(IFERROR(TRIM(INDEX($A733:$P733,MATCH(Settings!$B$8,$A$1:$P$1,0))&amp;""),""),18,2)))),"")),""))</f>
        <v/>
      </c>
      <c r="V733" s="22">
        <f>IF(ISNUMBER($U733),DATE(YEAR($U733),MONTH($U733),1),"")</f>
        <v/>
      </c>
      <c r="W733" s="23">
        <f>IF(IFERROR(TRIM(INDEX($A733:$P733,MATCH(Settings!$B$10,$A$1:$P$1,0))&amp;""),"")&lt;&gt;"",IFERROR(TRIM(INDEX($A733:$P733,MATCH(Settings!$B$10,$A$1:$P$1,0))&amp;""),""),IFERROR(TRIM(INDEX($A733:$P733,MATCH(Settings!$B$11,$A$1:$P$1,0))&amp;""),""))</f>
        <v/>
      </c>
      <c r="X733" s="23">
        <f>IFERROR(TRIM(INDEX($A733:$P733,MATCH(Settings!$B$11,$A$1:$P$1,0))&amp;""),"")</f>
        <v/>
      </c>
      <c r="Y733" s="23">
        <f>IFERROR(TRIM(INDEX($A733:$P733,MATCH(Settings!$B$12,$A$1:$P$1,0))&amp;""),"")</f>
        <v/>
      </c>
      <c r="Z733" s="23">
        <f>IFERROR(TRIM(INDEX($A733:$P733,MATCH(Settings!$B$15,$A$1:$P$1,0))&amp;""),"")</f>
        <v/>
      </c>
      <c r="AA733" s="24">
        <f>IFERROR(IF(TRIM(INDEX($A733:$P733,MATCH(Settings!$B$13,$A$1:$P$1,0))&amp;"")="","",VALUE(TRIM(INDEX($A733:$P733,MATCH(Settings!$B$13,$A$1:$P$1,0))&amp;""))),"")</f>
        <v/>
      </c>
      <c r="AB733" s="24">
        <f>IF(NOT(ISNUMBER($AA733)),"",IF(TRIM($R733&amp;"")="Yes",$AA733,0))</f>
        <v/>
      </c>
      <c r="AC733" s="25">
        <f>IF(OR(NOT(ISNUMBER($AB733)),NOT(ISNUMBER(Settings!$D$2))),"",$AB733*Settings!$D$2)</f>
        <v/>
      </c>
      <c r="AD733" s="23">
        <f>IF(AND($AE733="",IFERROR(TRIM(INDEX($A733:$P733,MATCH(Settings!$B$13,$A$1:$P$1,0))&amp;""),"")=""),"",IF((IF($AE733="","; no name or email","")&amp;IF(IFERROR(TRIM(INDEX($A733:$P733,MATCH(Settings!$B$13,$A$1:$P$1,0))&amp;""),"")="","; no hours",IF(NOT(ISNUMBER($AA733)),"; hours not a number",IF($AA733&lt;=0,"; hours zero or less",IF(AND(ISNUMBER(Settings!$D$3),$AA733&gt;Settings!$D$3),"; over "&amp;Settings!$D$3&amp;" hours",""))))&amp;IF(NOT(ISNUMBER($U733)),"; no date",IF($U733&gt;TODAY(),"; date in the future",""))&amp;IF(AND($AE733&lt;&gt;"",ISNUMBER($U733)),IF(COUNTIFS($AE$2:$AE$1001,$AE733,$U$2:$U$1001,$U733,$Y$2:$Y$1001,$Y733)&gt;1,"; possible duplicate",""),""))="","OK",MID(IF($AE733="","; no name or email","")&amp;IF(IFERROR(TRIM(INDEX($A733:$P733,MATCH(Settings!$B$13,$A$1:$P$1,0))&amp;""),"")="","; no hours",IF(NOT(ISNUMBER($AA733)),"; hours not a number",IF($AA733&lt;=0,"; hours zero or less",IF(AND(ISNUMBER(Settings!$D$3),$AA733&gt;Settings!$D$3),"; over "&amp;Settings!$D$3&amp;" hours",""))))&amp;IF(NOT(ISNUMBER($U733)),"; no date",IF($U733&gt;TODAY(),"; date in the future",""))&amp;IF(AND($AE733&lt;&gt;"",ISNUMBER($U733)),IF(COUNTIFS($AE$2:$AE$1001,$AE733,$U$2:$U$1001,$U733,$Y$2:$Y$1001,$Y733)&gt;1,"; possible duplicate",""),""),3,300)))</f>
        <v/>
      </c>
      <c r="AE733" s="26">
        <f>IF(IFERROR(TRIM(INDEX($A733:$P733,MATCH(Settings!$B$11,$A$1:$P$1,0))&amp;""),"")&lt;&gt;"",LOWER(IFERROR(TRIM(INDEX($A733:$P733,MATCH(Settings!$B$11,$A$1:$P$1,0))&amp;""),"")),LOWER(IFERROR(TRIM(INDEX($A733:$P733,MATCH(Settings!$B$10,$A$1:$P$1,0))&amp;""),"")))</f>
        <v/>
      </c>
      <c r="AF733" s="26">
        <f>IF($AE733="","",IF(COUNTIF($AE$2:$AE733,$AE733)=1,MAX($AF$1:$AF732)+1,""))</f>
        <v/>
      </c>
      <c r="AG733" s="26">
        <f>IF(OR($AE733="",NOT(ISNUMBER($V733))),"",IF(COUNTIFS($AE$2:$AE733,$AE733,$V$2:$V733,$V733)=1,1,0))</f>
        <v/>
      </c>
      <c r="AH733" s="26">
        <f>IF(ISNUMBER($U733),$U733,0)</f>
        <v/>
      </c>
    </row>
    <row r="734">
      <c r="R734" s="27" t="n"/>
      <c r="S734" s="27" t="n"/>
      <c r="U734" s="21">
        <f>IF(ISNUMBER(IFERROR(IF(TRIM(INDEX($A734:$P734,MATCH(Settings!$B$9,$A$1:$P$1,0))&amp;"")="","",IF(ISNUMBER(INDEX($A734:$P734,MATCH(Settings!$B$9,$A$1:$P$1,0))),INT(INDEX($A734:$P734,MATCH(Settings!$B$9,$A$1:$P$1,0))),DATE(VALUE(LEFT(INDEX($A734:$P734,MATCH(Settings!$B$9,$A$1:$P$1,0)),4)),VALUE(MID(INDEX($A734:$P734,MATCH(Settings!$B$9,$A$1:$P$1,0)),6,2)),VALUE(MID(INDEX($A734:$P734,MATCH(Settings!$B$9,$A$1:$P$1,0)),9,2))))),"")),IFERROR(IF(TRIM(INDEX($A734:$P734,MATCH(Settings!$B$9,$A$1:$P$1,0))&amp;"")="","",IF(ISNUMBER(INDEX($A734:$P734,MATCH(Settings!$B$9,$A$1:$P$1,0))),INT(INDEX($A734:$P734,MATCH(Settings!$B$9,$A$1:$P$1,0))),DATE(VALUE(LEFT(INDEX($A734:$P734,MATCH(Settings!$B$9,$A$1:$P$1,0)),4)),VALUE(MID(INDEX($A734:$P734,MATCH(Settings!$B$9,$A$1:$P$1,0)),6,2)),VALUE(MID(INDEX($A734:$P734,MATCH(Settings!$B$9,$A$1:$P$1,0)),9,2))))),""),IFERROR(INT(IFERROR(IF(ISNUMBER(INDEX($A734:$P734,MATCH(Settings!$B$8,$A$1:$P$1,0))),INDEX($A734:$P734,MATCH(Settings!$B$8,$A$1:$P$1,0)),DATE(VALUE(LEFT(IFERROR(TRIM(INDEX($A734:$P734,MATCH(Settings!$B$8,$A$1:$P$1,0))&amp;""),""),4)),VALUE(MID(IFERROR(TRIM(INDEX($A734:$P734,MATCH(Settings!$B$8,$A$1:$P$1,0))&amp;""),""),6,2)),VALUE(MID(IFERROR(TRIM(INDEX($A734:$P734,MATCH(Settings!$B$8,$A$1:$P$1,0))&amp;""),""),9,2)))+TIME(VALUE(MID(IFERROR(TRIM(INDEX($A734:$P734,MATCH(Settings!$B$8,$A$1:$P$1,0))&amp;""),""),12,2)),VALUE(MID(IFERROR(TRIM(INDEX($A734:$P734,MATCH(Settings!$B$8,$A$1:$P$1,0))&amp;""),""),15,2)),VALUE(MID(IFERROR(TRIM(INDEX($A734:$P734,MATCH(Settings!$B$8,$A$1:$P$1,0))&amp;""),""),18,2)))),"")),""))</f>
        <v/>
      </c>
      <c r="V734" s="22">
        <f>IF(ISNUMBER($U734),DATE(YEAR($U734),MONTH($U734),1),"")</f>
        <v/>
      </c>
      <c r="W734" s="23">
        <f>IF(IFERROR(TRIM(INDEX($A734:$P734,MATCH(Settings!$B$10,$A$1:$P$1,0))&amp;""),"")&lt;&gt;"",IFERROR(TRIM(INDEX($A734:$P734,MATCH(Settings!$B$10,$A$1:$P$1,0))&amp;""),""),IFERROR(TRIM(INDEX($A734:$P734,MATCH(Settings!$B$11,$A$1:$P$1,0))&amp;""),""))</f>
        <v/>
      </c>
      <c r="X734" s="23">
        <f>IFERROR(TRIM(INDEX($A734:$P734,MATCH(Settings!$B$11,$A$1:$P$1,0))&amp;""),"")</f>
        <v/>
      </c>
      <c r="Y734" s="23">
        <f>IFERROR(TRIM(INDEX($A734:$P734,MATCH(Settings!$B$12,$A$1:$P$1,0))&amp;""),"")</f>
        <v/>
      </c>
      <c r="Z734" s="23">
        <f>IFERROR(TRIM(INDEX($A734:$P734,MATCH(Settings!$B$15,$A$1:$P$1,0))&amp;""),"")</f>
        <v/>
      </c>
      <c r="AA734" s="24">
        <f>IFERROR(IF(TRIM(INDEX($A734:$P734,MATCH(Settings!$B$13,$A$1:$P$1,0))&amp;"")="","",VALUE(TRIM(INDEX($A734:$P734,MATCH(Settings!$B$13,$A$1:$P$1,0))&amp;""))),"")</f>
        <v/>
      </c>
      <c r="AB734" s="24">
        <f>IF(NOT(ISNUMBER($AA734)),"",IF(TRIM($R734&amp;"")="Yes",$AA734,0))</f>
        <v/>
      </c>
      <c r="AC734" s="25">
        <f>IF(OR(NOT(ISNUMBER($AB734)),NOT(ISNUMBER(Settings!$D$2))),"",$AB734*Settings!$D$2)</f>
        <v/>
      </c>
      <c r="AD734" s="23">
        <f>IF(AND($AE734="",IFERROR(TRIM(INDEX($A734:$P734,MATCH(Settings!$B$13,$A$1:$P$1,0))&amp;""),"")=""),"",IF((IF($AE734="","; no name or email","")&amp;IF(IFERROR(TRIM(INDEX($A734:$P734,MATCH(Settings!$B$13,$A$1:$P$1,0))&amp;""),"")="","; no hours",IF(NOT(ISNUMBER($AA734)),"; hours not a number",IF($AA734&lt;=0,"; hours zero or less",IF(AND(ISNUMBER(Settings!$D$3),$AA734&gt;Settings!$D$3),"; over "&amp;Settings!$D$3&amp;" hours",""))))&amp;IF(NOT(ISNUMBER($U734)),"; no date",IF($U734&gt;TODAY(),"; date in the future",""))&amp;IF(AND($AE734&lt;&gt;"",ISNUMBER($U734)),IF(COUNTIFS($AE$2:$AE$1001,$AE734,$U$2:$U$1001,$U734,$Y$2:$Y$1001,$Y734)&gt;1,"; possible duplicate",""),""))="","OK",MID(IF($AE734="","; no name or email","")&amp;IF(IFERROR(TRIM(INDEX($A734:$P734,MATCH(Settings!$B$13,$A$1:$P$1,0))&amp;""),"")="","; no hours",IF(NOT(ISNUMBER($AA734)),"; hours not a number",IF($AA734&lt;=0,"; hours zero or less",IF(AND(ISNUMBER(Settings!$D$3),$AA734&gt;Settings!$D$3),"; over "&amp;Settings!$D$3&amp;" hours",""))))&amp;IF(NOT(ISNUMBER($U734)),"; no date",IF($U734&gt;TODAY(),"; date in the future",""))&amp;IF(AND($AE734&lt;&gt;"",ISNUMBER($U734)),IF(COUNTIFS($AE$2:$AE$1001,$AE734,$U$2:$U$1001,$U734,$Y$2:$Y$1001,$Y734)&gt;1,"; possible duplicate",""),""),3,300)))</f>
        <v/>
      </c>
      <c r="AE734" s="26">
        <f>IF(IFERROR(TRIM(INDEX($A734:$P734,MATCH(Settings!$B$11,$A$1:$P$1,0))&amp;""),"")&lt;&gt;"",LOWER(IFERROR(TRIM(INDEX($A734:$P734,MATCH(Settings!$B$11,$A$1:$P$1,0))&amp;""),"")),LOWER(IFERROR(TRIM(INDEX($A734:$P734,MATCH(Settings!$B$10,$A$1:$P$1,0))&amp;""),"")))</f>
        <v/>
      </c>
      <c r="AF734" s="26">
        <f>IF($AE734="","",IF(COUNTIF($AE$2:$AE734,$AE734)=1,MAX($AF$1:$AF733)+1,""))</f>
        <v/>
      </c>
      <c r="AG734" s="26">
        <f>IF(OR($AE734="",NOT(ISNUMBER($V734))),"",IF(COUNTIFS($AE$2:$AE734,$AE734,$V$2:$V734,$V734)=1,1,0))</f>
        <v/>
      </c>
      <c r="AH734" s="26">
        <f>IF(ISNUMBER($U734),$U734,0)</f>
        <v/>
      </c>
    </row>
    <row r="735">
      <c r="R735" s="27" t="n"/>
      <c r="S735" s="27" t="n"/>
      <c r="U735" s="21">
        <f>IF(ISNUMBER(IFERROR(IF(TRIM(INDEX($A735:$P735,MATCH(Settings!$B$9,$A$1:$P$1,0))&amp;"")="","",IF(ISNUMBER(INDEX($A735:$P735,MATCH(Settings!$B$9,$A$1:$P$1,0))),INT(INDEX($A735:$P735,MATCH(Settings!$B$9,$A$1:$P$1,0))),DATE(VALUE(LEFT(INDEX($A735:$P735,MATCH(Settings!$B$9,$A$1:$P$1,0)),4)),VALUE(MID(INDEX($A735:$P735,MATCH(Settings!$B$9,$A$1:$P$1,0)),6,2)),VALUE(MID(INDEX($A735:$P735,MATCH(Settings!$B$9,$A$1:$P$1,0)),9,2))))),"")),IFERROR(IF(TRIM(INDEX($A735:$P735,MATCH(Settings!$B$9,$A$1:$P$1,0))&amp;"")="","",IF(ISNUMBER(INDEX($A735:$P735,MATCH(Settings!$B$9,$A$1:$P$1,0))),INT(INDEX($A735:$P735,MATCH(Settings!$B$9,$A$1:$P$1,0))),DATE(VALUE(LEFT(INDEX($A735:$P735,MATCH(Settings!$B$9,$A$1:$P$1,0)),4)),VALUE(MID(INDEX($A735:$P735,MATCH(Settings!$B$9,$A$1:$P$1,0)),6,2)),VALUE(MID(INDEX($A735:$P735,MATCH(Settings!$B$9,$A$1:$P$1,0)),9,2))))),""),IFERROR(INT(IFERROR(IF(ISNUMBER(INDEX($A735:$P735,MATCH(Settings!$B$8,$A$1:$P$1,0))),INDEX($A735:$P735,MATCH(Settings!$B$8,$A$1:$P$1,0)),DATE(VALUE(LEFT(IFERROR(TRIM(INDEX($A735:$P735,MATCH(Settings!$B$8,$A$1:$P$1,0))&amp;""),""),4)),VALUE(MID(IFERROR(TRIM(INDEX($A735:$P735,MATCH(Settings!$B$8,$A$1:$P$1,0))&amp;""),""),6,2)),VALUE(MID(IFERROR(TRIM(INDEX($A735:$P735,MATCH(Settings!$B$8,$A$1:$P$1,0))&amp;""),""),9,2)))+TIME(VALUE(MID(IFERROR(TRIM(INDEX($A735:$P735,MATCH(Settings!$B$8,$A$1:$P$1,0))&amp;""),""),12,2)),VALUE(MID(IFERROR(TRIM(INDEX($A735:$P735,MATCH(Settings!$B$8,$A$1:$P$1,0))&amp;""),""),15,2)),VALUE(MID(IFERROR(TRIM(INDEX($A735:$P735,MATCH(Settings!$B$8,$A$1:$P$1,0))&amp;""),""),18,2)))),"")),""))</f>
        <v/>
      </c>
      <c r="V735" s="22">
        <f>IF(ISNUMBER($U735),DATE(YEAR($U735),MONTH($U735),1),"")</f>
        <v/>
      </c>
      <c r="W735" s="23">
        <f>IF(IFERROR(TRIM(INDEX($A735:$P735,MATCH(Settings!$B$10,$A$1:$P$1,0))&amp;""),"")&lt;&gt;"",IFERROR(TRIM(INDEX($A735:$P735,MATCH(Settings!$B$10,$A$1:$P$1,0))&amp;""),""),IFERROR(TRIM(INDEX($A735:$P735,MATCH(Settings!$B$11,$A$1:$P$1,0))&amp;""),""))</f>
        <v/>
      </c>
      <c r="X735" s="23">
        <f>IFERROR(TRIM(INDEX($A735:$P735,MATCH(Settings!$B$11,$A$1:$P$1,0))&amp;""),"")</f>
        <v/>
      </c>
      <c r="Y735" s="23">
        <f>IFERROR(TRIM(INDEX($A735:$P735,MATCH(Settings!$B$12,$A$1:$P$1,0))&amp;""),"")</f>
        <v/>
      </c>
      <c r="Z735" s="23">
        <f>IFERROR(TRIM(INDEX($A735:$P735,MATCH(Settings!$B$15,$A$1:$P$1,0))&amp;""),"")</f>
        <v/>
      </c>
      <c r="AA735" s="24">
        <f>IFERROR(IF(TRIM(INDEX($A735:$P735,MATCH(Settings!$B$13,$A$1:$P$1,0))&amp;"")="","",VALUE(TRIM(INDEX($A735:$P735,MATCH(Settings!$B$13,$A$1:$P$1,0))&amp;""))),"")</f>
        <v/>
      </c>
      <c r="AB735" s="24">
        <f>IF(NOT(ISNUMBER($AA735)),"",IF(TRIM($R735&amp;"")="Yes",$AA735,0))</f>
        <v/>
      </c>
      <c r="AC735" s="25">
        <f>IF(OR(NOT(ISNUMBER($AB735)),NOT(ISNUMBER(Settings!$D$2))),"",$AB735*Settings!$D$2)</f>
        <v/>
      </c>
      <c r="AD735" s="23">
        <f>IF(AND($AE735="",IFERROR(TRIM(INDEX($A735:$P735,MATCH(Settings!$B$13,$A$1:$P$1,0))&amp;""),"")=""),"",IF((IF($AE735="","; no name or email","")&amp;IF(IFERROR(TRIM(INDEX($A735:$P735,MATCH(Settings!$B$13,$A$1:$P$1,0))&amp;""),"")="","; no hours",IF(NOT(ISNUMBER($AA735)),"; hours not a number",IF($AA735&lt;=0,"; hours zero or less",IF(AND(ISNUMBER(Settings!$D$3),$AA735&gt;Settings!$D$3),"; over "&amp;Settings!$D$3&amp;" hours",""))))&amp;IF(NOT(ISNUMBER($U735)),"; no date",IF($U735&gt;TODAY(),"; date in the future",""))&amp;IF(AND($AE735&lt;&gt;"",ISNUMBER($U735)),IF(COUNTIFS($AE$2:$AE$1001,$AE735,$U$2:$U$1001,$U735,$Y$2:$Y$1001,$Y735)&gt;1,"; possible duplicate",""),""))="","OK",MID(IF($AE735="","; no name or email","")&amp;IF(IFERROR(TRIM(INDEX($A735:$P735,MATCH(Settings!$B$13,$A$1:$P$1,0))&amp;""),"")="","; no hours",IF(NOT(ISNUMBER($AA735)),"; hours not a number",IF($AA735&lt;=0,"; hours zero or less",IF(AND(ISNUMBER(Settings!$D$3),$AA735&gt;Settings!$D$3),"; over "&amp;Settings!$D$3&amp;" hours",""))))&amp;IF(NOT(ISNUMBER($U735)),"; no date",IF($U735&gt;TODAY(),"; date in the future",""))&amp;IF(AND($AE735&lt;&gt;"",ISNUMBER($U735)),IF(COUNTIFS($AE$2:$AE$1001,$AE735,$U$2:$U$1001,$U735,$Y$2:$Y$1001,$Y735)&gt;1,"; possible duplicate",""),""),3,300)))</f>
        <v/>
      </c>
      <c r="AE735" s="26">
        <f>IF(IFERROR(TRIM(INDEX($A735:$P735,MATCH(Settings!$B$11,$A$1:$P$1,0))&amp;""),"")&lt;&gt;"",LOWER(IFERROR(TRIM(INDEX($A735:$P735,MATCH(Settings!$B$11,$A$1:$P$1,0))&amp;""),"")),LOWER(IFERROR(TRIM(INDEX($A735:$P735,MATCH(Settings!$B$10,$A$1:$P$1,0))&amp;""),"")))</f>
        <v/>
      </c>
      <c r="AF735" s="26">
        <f>IF($AE735="","",IF(COUNTIF($AE$2:$AE735,$AE735)=1,MAX($AF$1:$AF734)+1,""))</f>
        <v/>
      </c>
      <c r="AG735" s="26">
        <f>IF(OR($AE735="",NOT(ISNUMBER($V735))),"",IF(COUNTIFS($AE$2:$AE735,$AE735,$V$2:$V735,$V735)=1,1,0))</f>
        <v/>
      </c>
      <c r="AH735" s="26">
        <f>IF(ISNUMBER($U735),$U735,0)</f>
        <v/>
      </c>
    </row>
    <row r="736">
      <c r="R736" s="27" t="n"/>
      <c r="S736" s="27" t="n"/>
      <c r="U736" s="21">
        <f>IF(ISNUMBER(IFERROR(IF(TRIM(INDEX($A736:$P736,MATCH(Settings!$B$9,$A$1:$P$1,0))&amp;"")="","",IF(ISNUMBER(INDEX($A736:$P736,MATCH(Settings!$B$9,$A$1:$P$1,0))),INT(INDEX($A736:$P736,MATCH(Settings!$B$9,$A$1:$P$1,0))),DATE(VALUE(LEFT(INDEX($A736:$P736,MATCH(Settings!$B$9,$A$1:$P$1,0)),4)),VALUE(MID(INDEX($A736:$P736,MATCH(Settings!$B$9,$A$1:$P$1,0)),6,2)),VALUE(MID(INDEX($A736:$P736,MATCH(Settings!$B$9,$A$1:$P$1,0)),9,2))))),"")),IFERROR(IF(TRIM(INDEX($A736:$P736,MATCH(Settings!$B$9,$A$1:$P$1,0))&amp;"")="","",IF(ISNUMBER(INDEX($A736:$P736,MATCH(Settings!$B$9,$A$1:$P$1,0))),INT(INDEX($A736:$P736,MATCH(Settings!$B$9,$A$1:$P$1,0))),DATE(VALUE(LEFT(INDEX($A736:$P736,MATCH(Settings!$B$9,$A$1:$P$1,0)),4)),VALUE(MID(INDEX($A736:$P736,MATCH(Settings!$B$9,$A$1:$P$1,0)),6,2)),VALUE(MID(INDEX($A736:$P736,MATCH(Settings!$B$9,$A$1:$P$1,0)),9,2))))),""),IFERROR(INT(IFERROR(IF(ISNUMBER(INDEX($A736:$P736,MATCH(Settings!$B$8,$A$1:$P$1,0))),INDEX($A736:$P736,MATCH(Settings!$B$8,$A$1:$P$1,0)),DATE(VALUE(LEFT(IFERROR(TRIM(INDEX($A736:$P736,MATCH(Settings!$B$8,$A$1:$P$1,0))&amp;""),""),4)),VALUE(MID(IFERROR(TRIM(INDEX($A736:$P736,MATCH(Settings!$B$8,$A$1:$P$1,0))&amp;""),""),6,2)),VALUE(MID(IFERROR(TRIM(INDEX($A736:$P736,MATCH(Settings!$B$8,$A$1:$P$1,0))&amp;""),""),9,2)))+TIME(VALUE(MID(IFERROR(TRIM(INDEX($A736:$P736,MATCH(Settings!$B$8,$A$1:$P$1,0))&amp;""),""),12,2)),VALUE(MID(IFERROR(TRIM(INDEX($A736:$P736,MATCH(Settings!$B$8,$A$1:$P$1,0))&amp;""),""),15,2)),VALUE(MID(IFERROR(TRIM(INDEX($A736:$P736,MATCH(Settings!$B$8,$A$1:$P$1,0))&amp;""),""),18,2)))),"")),""))</f>
        <v/>
      </c>
      <c r="V736" s="22">
        <f>IF(ISNUMBER($U736),DATE(YEAR($U736),MONTH($U736),1),"")</f>
        <v/>
      </c>
      <c r="W736" s="23">
        <f>IF(IFERROR(TRIM(INDEX($A736:$P736,MATCH(Settings!$B$10,$A$1:$P$1,0))&amp;""),"")&lt;&gt;"",IFERROR(TRIM(INDEX($A736:$P736,MATCH(Settings!$B$10,$A$1:$P$1,0))&amp;""),""),IFERROR(TRIM(INDEX($A736:$P736,MATCH(Settings!$B$11,$A$1:$P$1,0))&amp;""),""))</f>
        <v/>
      </c>
      <c r="X736" s="23">
        <f>IFERROR(TRIM(INDEX($A736:$P736,MATCH(Settings!$B$11,$A$1:$P$1,0))&amp;""),"")</f>
        <v/>
      </c>
      <c r="Y736" s="23">
        <f>IFERROR(TRIM(INDEX($A736:$P736,MATCH(Settings!$B$12,$A$1:$P$1,0))&amp;""),"")</f>
        <v/>
      </c>
      <c r="Z736" s="23">
        <f>IFERROR(TRIM(INDEX($A736:$P736,MATCH(Settings!$B$15,$A$1:$P$1,0))&amp;""),"")</f>
        <v/>
      </c>
      <c r="AA736" s="24">
        <f>IFERROR(IF(TRIM(INDEX($A736:$P736,MATCH(Settings!$B$13,$A$1:$P$1,0))&amp;"")="","",VALUE(TRIM(INDEX($A736:$P736,MATCH(Settings!$B$13,$A$1:$P$1,0))&amp;""))),"")</f>
        <v/>
      </c>
      <c r="AB736" s="24">
        <f>IF(NOT(ISNUMBER($AA736)),"",IF(TRIM($R736&amp;"")="Yes",$AA736,0))</f>
        <v/>
      </c>
      <c r="AC736" s="25">
        <f>IF(OR(NOT(ISNUMBER($AB736)),NOT(ISNUMBER(Settings!$D$2))),"",$AB736*Settings!$D$2)</f>
        <v/>
      </c>
      <c r="AD736" s="23">
        <f>IF(AND($AE736="",IFERROR(TRIM(INDEX($A736:$P736,MATCH(Settings!$B$13,$A$1:$P$1,0))&amp;""),"")=""),"",IF((IF($AE736="","; no name or email","")&amp;IF(IFERROR(TRIM(INDEX($A736:$P736,MATCH(Settings!$B$13,$A$1:$P$1,0))&amp;""),"")="","; no hours",IF(NOT(ISNUMBER($AA736)),"; hours not a number",IF($AA736&lt;=0,"; hours zero or less",IF(AND(ISNUMBER(Settings!$D$3),$AA736&gt;Settings!$D$3),"; over "&amp;Settings!$D$3&amp;" hours",""))))&amp;IF(NOT(ISNUMBER($U736)),"; no date",IF($U736&gt;TODAY(),"; date in the future",""))&amp;IF(AND($AE736&lt;&gt;"",ISNUMBER($U736)),IF(COUNTIFS($AE$2:$AE$1001,$AE736,$U$2:$U$1001,$U736,$Y$2:$Y$1001,$Y736)&gt;1,"; possible duplicate",""),""))="","OK",MID(IF($AE736="","; no name or email","")&amp;IF(IFERROR(TRIM(INDEX($A736:$P736,MATCH(Settings!$B$13,$A$1:$P$1,0))&amp;""),"")="","; no hours",IF(NOT(ISNUMBER($AA736)),"; hours not a number",IF($AA736&lt;=0,"; hours zero or less",IF(AND(ISNUMBER(Settings!$D$3),$AA736&gt;Settings!$D$3),"; over "&amp;Settings!$D$3&amp;" hours",""))))&amp;IF(NOT(ISNUMBER($U736)),"; no date",IF($U736&gt;TODAY(),"; date in the future",""))&amp;IF(AND($AE736&lt;&gt;"",ISNUMBER($U736)),IF(COUNTIFS($AE$2:$AE$1001,$AE736,$U$2:$U$1001,$U736,$Y$2:$Y$1001,$Y736)&gt;1,"; possible duplicate",""),""),3,300)))</f>
        <v/>
      </c>
      <c r="AE736" s="26">
        <f>IF(IFERROR(TRIM(INDEX($A736:$P736,MATCH(Settings!$B$11,$A$1:$P$1,0))&amp;""),"")&lt;&gt;"",LOWER(IFERROR(TRIM(INDEX($A736:$P736,MATCH(Settings!$B$11,$A$1:$P$1,0))&amp;""),"")),LOWER(IFERROR(TRIM(INDEX($A736:$P736,MATCH(Settings!$B$10,$A$1:$P$1,0))&amp;""),"")))</f>
        <v/>
      </c>
      <c r="AF736" s="26">
        <f>IF($AE736="","",IF(COUNTIF($AE$2:$AE736,$AE736)=1,MAX($AF$1:$AF735)+1,""))</f>
        <v/>
      </c>
      <c r="AG736" s="26">
        <f>IF(OR($AE736="",NOT(ISNUMBER($V736))),"",IF(COUNTIFS($AE$2:$AE736,$AE736,$V$2:$V736,$V736)=1,1,0))</f>
        <v/>
      </c>
      <c r="AH736" s="26">
        <f>IF(ISNUMBER($U736),$U736,0)</f>
        <v/>
      </c>
    </row>
    <row r="737">
      <c r="R737" s="27" t="n"/>
      <c r="S737" s="27" t="n"/>
      <c r="U737" s="21">
        <f>IF(ISNUMBER(IFERROR(IF(TRIM(INDEX($A737:$P737,MATCH(Settings!$B$9,$A$1:$P$1,0))&amp;"")="","",IF(ISNUMBER(INDEX($A737:$P737,MATCH(Settings!$B$9,$A$1:$P$1,0))),INT(INDEX($A737:$P737,MATCH(Settings!$B$9,$A$1:$P$1,0))),DATE(VALUE(LEFT(INDEX($A737:$P737,MATCH(Settings!$B$9,$A$1:$P$1,0)),4)),VALUE(MID(INDEX($A737:$P737,MATCH(Settings!$B$9,$A$1:$P$1,0)),6,2)),VALUE(MID(INDEX($A737:$P737,MATCH(Settings!$B$9,$A$1:$P$1,0)),9,2))))),"")),IFERROR(IF(TRIM(INDEX($A737:$P737,MATCH(Settings!$B$9,$A$1:$P$1,0))&amp;"")="","",IF(ISNUMBER(INDEX($A737:$P737,MATCH(Settings!$B$9,$A$1:$P$1,0))),INT(INDEX($A737:$P737,MATCH(Settings!$B$9,$A$1:$P$1,0))),DATE(VALUE(LEFT(INDEX($A737:$P737,MATCH(Settings!$B$9,$A$1:$P$1,0)),4)),VALUE(MID(INDEX($A737:$P737,MATCH(Settings!$B$9,$A$1:$P$1,0)),6,2)),VALUE(MID(INDEX($A737:$P737,MATCH(Settings!$B$9,$A$1:$P$1,0)),9,2))))),""),IFERROR(INT(IFERROR(IF(ISNUMBER(INDEX($A737:$P737,MATCH(Settings!$B$8,$A$1:$P$1,0))),INDEX($A737:$P737,MATCH(Settings!$B$8,$A$1:$P$1,0)),DATE(VALUE(LEFT(IFERROR(TRIM(INDEX($A737:$P737,MATCH(Settings!$B$8,$A$1:$P$1,0))&amp;""),""),4)),VALUE(MID(IFERROR(TRIM(INDEX($A737:$P737,MATCH(Settings!$B$8,$A$1:$P$1,0))&amp;""),""),6,2)),VALUE(MID(IFERROR(TRIM(INDEX($A737:$P737,MATCH(Settings!$B$8,$A$1:$P$1,0))&amp;""),""),9,2)))+TIME(VALUE(MID(IFERROR(TRIM(INDEX($A737:$P737,MATCH(Settings!$B$8,$A$1:$P$1,0))&amp;""),""),12,2)),VALUE(MID(IFERROR(TRIM(INDEX($A737:$P737,MATCH(Settings!$B$8,$A$1:$P$1,0))&amp;""),""),15,2)),VALUE(MID(IFERROR(TRIM(INDEX($A737:$P737,MATCH(Settings!$B$8,$A$1:$P$1,0))&amp;""),""),18,2)))),"")),""))</f>
        <v/>
      </c>
      <c r="V737" s="22">
        <f>IF(ISNUMBER($U737),DATE(YEAR($U737),MONTH($U737),1),"")</f>
        <v/>
      </c>
      <c r="W737" s="23">
        <f>IF(IFERROR(TRIM(INDEX($A737:$P737,MATCH(Settings!$B$10,$A$1:$P$1,0))&amp;""),"")&lt;&gt;"",IFERROR(TRIM(INDEX($A737:$P737,MATCH(Settings!$B$10,$A$1:$P$1,0))&amp;""),""),IFERROR(TRIM(INDEX($A737:$P737,MATCH(Settings!$B$11,$A$1:$P$1,0))&amp;""),""))</f>
        <v/>
      </c>
      <c r="X737" s="23">
        <f>IFERROR(TRIM(INDEX($A737:$P737,MATCH(Settings!$B$11,$A$1:$P$1,0))&amp;""),"")</f>
        <v/>
      </c>
      <c r="Y737" s="23">
        <f>IFERROR(TRIM(INDEX($A737:$P737,MATCH(Settings!$B$12,$A$1:$P$1,0))&amp;""),"")</f>
        <v/>
      </c>
      <c r="Z737" s="23">
        <f>IFERROR(TRIM(INDEX($A737:$P737,MATCH(Settings!$B$15,$A$1:$P$1,0))&amp;""),"")</f>
        <v/>
      </c>
      <c r="AA737" s="24">
        <f>IFERROR(IF(TRIM(INDEX($A737:$P737,MATCH(Settings!$B$13,$A$1:$P$1,0))&amp;"")="","",VALUE(TRIM(INDEX($A737:$P737,MATCH(Settings!$B$13,$A$1:$P$1,0))&amp;""))),"")</f>
        <v/>
      </c>
      <c r="AB737" s="24">
        <f>IF(NOT(ISNUMBER($AA737)),"",IF(TRIM($R737&amp;"")="Yes",$AA737,0))</f>
        <v/>
      </c>
      <c r="AC737" s="25">
        <f>IF(OR(NOT(ISNUMBER($AB737)),NOT(ISNUMBER(Settings!$D$2))),"",$AB737*Settings!$D$2)</f>
        <v/>
      </c>
      <c r="AD737" s="23">
        <f>IF(AND($AE737="",IFERROR(TRIM(INDEX($A737:$P737,MATCH(Settings!$B$13,$A$1:$P$1,0))&amp;""),"")=""),"",IF((IF($AE737="","; no name or email","")&amp;IF(IFERROR(TRIM(INDEX($A737:$P737,MATCH(Settings!$B$13,$A$1:$P$1,0))&amp;""),"")="","; no hours",IF(NOT(ISNUMBER($AA737)),"; hours not a number",IF($AA737&lt;=0,"; hours zero or less",IF(AND(ISNUMBER(Settings!$D$3),$AA737&gt;Settings!$D$3),"; over "&amp;Settings!$D$3&amp;" hours",""))))&amp;IF(NOT(ISNUMBER($U737)),"; no date",IF($U737&gt;TODAY(),"; date in the future",""))&amp;IF(AND($AE737&lt;&gt;"",ISNUMBER($U737)),IF(COUNTIFS($AE$2:$AE$1001,$AE737,$U$2:$U$1001,$U737,$Y$2:$Y$1001,$Y737)&gt;1,"; possible duplicate",""),""))="","OK",MID(IF($AE737="","; no name or email","")&amp;IF(IFERROR(TRIM(INDEX($A737:$P737,MATCH(Settings!$B$13,$A$1:$P$1,0))&amp;""),"")="","; no hours",IF(NOT(ISNUMBER($AA737)),"; hours not a number",IF($AA737&lt;=0,"; hours zero or less",IF(AND(ISNUMBER(Settings!$D$3),$AA737&gt;Settings!$D$3),"; over "&amp;Settings!$D$3&amp;" hours",""))))&amp;IF(NOT(ISNUMBER($U737)),"; no date",IF($U737&gt;TODAY(),"; date in the future",""))&amp;IF(AND($AE737&lt;&gt;"",ISNUMBER($U737)),IF(COUNTIFS($AE$2:$AE$1001,$AE737,$U$2:$U$1001,$U737,$Y$2:$Y$1001,$Y737)&gt;1,"; possible duplicate",""),""),3,300)))</f>
        <v/>
      </c>
      <c r="AE737" s="26">
        <f>IF(IFERROR(TRIM(INDEX($A737:$P737,MATCH(Settings!$B$11,$A$1:$P$1,0))&amp;""),"")&lt;&gt;"",LOWER(IFERROR(TRIM(INDEX($A737:$P737,MATCH(Settings!$B$11,$A$1:$P$1,0))&amp;""),"")),LOWER(IFERROR(TRIM(INDEX($A737:$P737,MATCH(Settings!$B$10,$A$1:$P$1,0))&amp;""),"")))</f>
        <v/>
      </c>
      <c r="AF737" s="26">
        <f>IF($AE737="","",IF(COUNTIF($AE$2:$AE737,$AE737)=1,MAX($AF$1:$AF736)+1,""))</f>
        <v/>
      </c>
      <c r="AG737" s="26">
        <f>IF(OR($AE737="",NOT(ISNUMBER($V737))),"",IF(COUNTIFS($AE$2:$AE737,$AE737,$V$2:$V737,$V737)=1,1,0))</f>
        <v/>
      </c>
      <c r="AH737" s="26">
        <f>IF(ISNUMBER($U737),$U737,0)</f>
        <v/>
      </c>
    </row>
    <row r="738">
      <c r="R738" s="27" t="n"/>
      <c r="S738" s="27" t="n"/>
      <c r="U738" s="21">
        <f>IF(ISNUMBER(IFERROR(IF(TRIM(INDEX($A738:$P738,MATCH(Settings!$B$9,$A$1:$P$1,0))&amp;"")="","",IF(ISNUMBER(INDEX($A738:$P738,MATCH(Settings!$B$9,$A$1:$P$1,0))),INT(INDEX($A738:$P738,MATCH(Settings!$B$9,$A$1:$P$1,0))),DATE(VALUE(LEFT(INDEX($A738:$P738,MATCH(Settings!$B$9,$A$1:$P$1,0)),4)),VALUE(MID(INDEX($A738:$P738,MATCH(Settings!$B$9,$A$1:$P$1,0)),6,2)),VALUE(MID(INDEX($A738:$P738,MATCH(Settings!$B$9,$A$1:$P$1,0)),9,2))))),"")),IFERROR(IF(TRIM(INDEX($A738:$P738,MATCH(Settings!$B$9,$A$1:$P$1,0))&amp;"")="","",IF(ISNUMBER(INDEX($A738:$P738,MATCH(Settings!$B$9,$A$1:$P$1,0))),INT(INDEX($A738:$P738,MATCH(Settings!$B$9,$A$1:$P$1,0))),DATE(VALUE(LEFT(INDEX($A738:$P738,MATCH(Settings!$B$9,$A$1:$P$1,0)),4)),VALUE(MID(INDEX($A738:$P738,MATCH(Settings!$B$9,$A$1:$P$1,0)),6,2)),VALUE(MID(INDEX($A738:$P738,MATCH(Settings!$B$9,$A$1:$P$1,0)),9,2))))),""),IFERROR(INT(IFERROR(IF(ISNUMBER(INDEX($A738:$P738,MATCH(Settings!$B$8,$A$1:$P$1,0))),INDEX($A738:$P738,MATCH(Settings!$B$8,$A$1:$P$1,0)),DATE(VALUE(LEFT(IFERROR(TRIM(INDEX($A738:$P738,MATCH(Settings!$B$8,$A$1:$P$1,0))&amp;""),""),4)),VALUE(MID(IFERROR(TRIM(INDEX($A738:$P738,MATCH(Settings!$B$8,$A$1:$P$1,0))&amp;""),""),6,2)),VALUE(MID(IFERROR(TRIM(INDEX($A738:$P738,MATCH(Settings!$B$8,$A$1:$P$1,0))&amp;""),""),9,2)))+TIME(VALUE(MID(IFERROR(TRIM(INDEX($A738:$P738,MATCH(Settings!$B$8,$A$1:$P$1,0))&amp;""),""),12,2)),VALUE(MID(IFERROR(TRIM(INDEX($A738:$P738,MATCH(Settings!$B$8,$A$1:$P$1,0))&amp;""),""),15,2)),VALUE(MID(IFERROR(TRIM(INDEX($A738:$P738,MATCH(Settings!$B$8,$A$1:$P$1,0))&amp;""),""),18,2)))),"")),""))</f>
        <v/>
      </c>
      <c r="V738" s="22">
        <f>IF(ISNUMBER($U738),DATE(YEAR($U738),MONTH($U738),1),"")</f>
        <v/>
      </c>
      <c r="W738" s="23">
        <f>IF(IFERROR(TRIM(INDEX($A738:$P738,MATCH(Settings!$B$10,$A$1:$P$1,0))&amp;""),"")&lt;&gt;"",IFERROR(TRIM(INDEX($A738:$P738,MATCH(Settings!$B$10,$A$1:$P$1,0))&amp;""),""),IFERROR(TRIM(INDEX($A738:$P738,MATCH(Settings!$B$11,$A$1:$P$1,0))&amp;""),""))</f>
        <v/>
      </c>
      <c r="X738" s="23">
        <f>IFERROR(TRIM(INDEX($A738:$P738,MATCH(Settings!$B$11,$A$1:$P$1,0))&amp;""),"")</f>
        <v/>
      </c>
      <c r="Y738" s="23">
        <f>IFERROR(TRIM(INDEX($A738:$P738,MATCH(Settings!$B$12,$A$1:$P$1,0))&amp;""),"")</f>
        <v/>
      </c>
      <c r="Z738" s="23">
        <f>IFERROR(TRIM(INDEX($A738:$P738,MATCH(Settings!$B$15,$A$1:$P$1,0))&amp;""),"")</f>
        <v/>
      </c>
      <c r="AA738" s="24">
        <f>IFERROR(IF(TRIM(INDEX($A738:$P738,MATCH(Settings!$B$13,$A$1:$P$1,0))&amp;"")="","",VALUE(TRIM(INDEX($A738:$P738,MATCH(Settings!$B$13,$A$1:$P$1,0))&amp;""))),"")</f>
        <v/>
      </c>
      <c r="AB738" s="24">
        <f>IF(NOT(ISNUMBER($AA738)),"",IF(TRIM($R738&amp;"")="Yes",$AA738,0))</f>
        <v/>
      </c>
      <c r="AC738" s="25">
        <f>IF(OR(NOT(ISNUMBER($AB738)),NOT(ISNUMBER(Settings!$D$2))),"",$AB738*Settings!$D$2)</f>
        <v/>
      </c>
      <c r="AD738" s="23">
        <f>IF(AND($AE738="",IFERROR(TRIM(INDEX($A738:$P738,MATCH(Settings!$B$13,$A$1:$P$1,0))&amp;""),"")=""),"",IF((IF($AE738="","; no name or email","")&amp;IF(IFERROR(TRIM(INDEX($A738:$P738,MATCH(Settings!$B$13,$A$1:$P$1,0))&amp;""),"")="","; no hours",IF(NOT(ISNUMBER($AA738)),"; hours not a number",IF($AA738&lt;=0,"; hours zero or less",IF(AND(ISNUMBER(Settings!$D$3),$AA738&gt;Settings!$D$3),"; over "&amp;Settings!$D$3&amp;" hours",""))))&amp;IF(NOT(ISNUMBER($U738)),"; no date",IF($U738&gt;TODAY(),"; date in the future",""))&amp;IF(AND($AE738&lt;&gt;"",ISNUMBER($U738)),IF(COUNTIFS($AE$2:$AE$1001,$AE738,$U$2:$U$1001,$U738,$Y$2:$Y$1001,$Y738)&gt;1,"; possible duplicate",""),""))="","OK",MID(IF($AE738="","; no name or email","")&amp;IF(IFERROR(TRIM(INDEX($A738:$P738,MATCH(Settings!$B$13,$A$1:$P$1,0))&amp;""),"")="","; no hours",IF(NOT(ISNUMBER($AA738)),"; hours not a number",IF($AA738&lt;=0,"; hours zero or less",IF(AND(ISNUMBER(Settings!$D$3),$AA738&gt;Settings!$D$3),"; over "&amp;Settings!$D$3&amp;" hours",""))))&amp;IF(NOT(ISNUMBER($U738)),"; no date",IF($U738&gt;TODAY(),"; date in the future",""))&amp;IF(AND($AE738&lt;&gt;"",ISNUMBER($U738)),IF(COUNTIFS($AE$2:$AE$1001,$AE738,$U$2:$U$1001,$U738,$Y$2:$Y$1001,$Y738)&gt;1,"; possible duplicate",""),""),3,300)))</f>
        <v/>
      </c>
      <c r="AE738" s="26">
        <f>IF(IFERROR(TRIM(INDEX($A738:$P738,MATCH(Settings!$B$11,$A$1:$P$1,0))&amp;""),"")&lt;&gt;"",LOWER(IFERROR(TRIM(INDEX($A738:$P738,MATCH(Settings!$B$11,$A$1:$P$1,0))&amp;""),"")),LOWER(IFERROR(TRIM(INDEX($A738:$P738,MATCH(Settings!$B$10,$A$1:$P$1,0))&amp;""),"")))</f>
        <v/>
      </c>
      <c r="AF738" s="26">
        <f>IF($AE738="","",IF(COUNTIF($AE$2:$AE738,$AE738)=1,MAX($AF$1:$AF737)+1,""))</f>
        <v/>
      </c>
      <c r="AG738" s="26">
        <f>IF(OR($AE738="",NOT(ISNUMBER($V738))),"",IF(COUNTIFS($AE$2:$AE738,$AE738,$V$2:$V738,$V738)=1,1,0))</f>
        <v/>
      </c>
      <c r="AH738" s="26">
        <f>IF(ISNUMBER($U738),$U738,0)</f>
        <v/>
      </c>
    </row>
    <row r="739">
      <c r="R739" s="27" t="n"/>
      <c r="S739" s="27" t="n"/>
      <c r="U739" s="21">
        <f>IF(ISNUMBER(IFERROR(IF(TRIM(INDEX($A739:$P739,MATCH(Settings!$B$9,$A$1:$P$1,0))&amp;"")="","",IF(ISNUMBER(INDEX($A739:$P739,MATCH(Settings!$B$9,$A$1:$P$1,0))),INT(INDEX($A739:$P739,MATCH(Settings!$B$9,$A$1:$P$1,0))),DATE(VALUE(LEFT(INDEX($A739:$P739,MATCH(Settings!$B$9,$A$1:$P$1,0)),4)),VALUE(MID(INDEX($A739:$P739,MATCH(Settings!$B$9,$A$1:$P$1,0)),6,2)),VALUE(MID(INDEX($A739:$P739,MATCH(Settings!$B$9,$A$1:$P$1,0)),9,2))))),"")),IFERROR(IF(TRIM(INDEX($A739:$P739,MATCH(Settings!$B$9,$A$1:$P$1,0))&amp;"")="","",IF(ISNUMBER(INDEX($A739:$P739,MATCH(Settings!$B$9,$A$1:$P$1,0))),INT(INDEX($A739:$P739,MATCH(Settings!$B$9,$A$1:$P$1,0))),DATE(VALUE(LEFT(INDEX($A739:$P739,MATCH(Settings!$B$9,$A$1:$P$1,0)),4)),VALUE(MID(INDEX($A739:$P739,MATCH(Settings!$B$9,$A$1:$P$1,0)),6,2)),VALUE(MID(INDEX($A739:$P739,MATCH(Settings!$B$9,$A$1:$P$1,0)),9,2))))),""),IFERROR(INT(IFERROR(IF(ISNUMBER(INDEX($A739:$P739,MATCH(Settings!$B$8,$A$1:$P$1,0))),INDEX($A739:$P739,MATCH(Settings!$B$8,$A$1:$P$1,0)),DATE(VALUE(LEFT(IFERROR(TRIM(INDEX($A739:$P739,MATCH(Settings!$B$8,$A$1:$P$1,0))&amp;""),""),4)),VALUE(MID(IFERROR(TRIM(INDEX($A739:$P739,MATCH(Settings!$B$8,$A$1:$P$1,0))&amp;""),""),6,2)),VALUE(MID(IFERROR(TRIM(INDEX($A739:$P739,MATCH(Settings!$B$8,$A$1:$P$1,0))&amp;""),""),9,2)))+TIME(VALUE(MID(IFERROR(TRIM(INDEX($A739:$P739,MATCH(Settings!$B$8,$A$1:$P$1,0))&amp;""),""),12,2)),VALUE(MID(IFERROR(TRIM(INDEX($A739:$P739,MATCH(Settings!$B$8,$A$1:$P$1,0))&amp;""),""),15,2)),VALUE(MID(IFERROR(TRIM(INDEX($A739:$P739,MATCH(Settings!$B$8,$A$1:$P$1,0))&amp;""),""),18,2)))),"")),""))</f>
        <v/>
      </c>
      <c r="V739" s="22">
        <f>IF(ISNUMBER($U739),DATE(YEAR($U739),MONTH($U739),1),"")</f>
        <v/>
      </c>
      <c r="W739" s="23">
        <f>IF(IFERROR(TRIM(INDEX($A739:$P739,MATCH(Settings!$B$10,$A$1:$P$1,0))&amp;""),"")&lt;&gt;"",IFERROR(TRIM(INDEX($A739:$P739,MATCH(Settings!$B$10,$A$1:$P$1,0))&amp;""),""),IFERROR(TRIM(INDEX($A739:$P739,MATCH(Settings!$B$11,$A$1:$P$1,0))&amp;""),""))</f>
        <v/>
      </c>
      <c r="X739" s="23">
        <f>IFERROR(TRIM(INDEX($A739:$P739,MATCH(Settings!$B$11,$A$1:$P$1,0))&amp;""),"")</f>
        <v/>
      </c>
      <c r="Y739" s="23">
        <f>IFERROR(TRIM(INDEX($A739:$P739,MATCH(Settings!$B$12,$A$1:$P$1,0))&amp;""),"")</f>
        <v/>
      </c>
      <c r="Z739" s="23">
        <f>IFERROR(TRIM(INDEX($A739:$P739,MATCH(Settings!$B$15,$A$1:$P$1,0))&amp;""),"")</f>
        <v/>
      </c>
      <c r="AA739" s="24">
        <f>IFERROR(IF(TRIM(INDEX($A739:$P739,MATCH(Settings!$B$13,$A$1:$P$1,0))&amp;"")="","",VALUE(TRIM(INDEX($A739:$P739,MATCH(Settings!$B$13,$A$1:$P$1,0))&amp;""))),"")</f>
        <v/>
      </c>
      <c r="AB739" s="24">
        <f>IF(NOT(ISNUMBER($AA739)),"",IF(TRIM($R739&amp;"")="Yes",$AA739,0))</f>
        <v/>
      </c>
      <c r="AC739" s="25">
        <f>IF(OR(NOT(ISNUMBER($AB739)),NOT(ISNUMBER(Settings!$D$2))),"",$AB739*Settings!$D$2)</f>
        <v/>
      </c>
      <c r="AD739" s="23">
        <f>IF(AND($AE739="",IFERROR(TRIM(INDEX($A739:$P739,MATCH(Settings!$B$13,$A$1:$P$1,0))&amp;""),"")=""),"",IF((IF($AE739="","; no name or email","")&amp;IF(IFERROR(TRIM(INDEX($A739:$P739,MATCH(Settings!$B$13,$A$1:$P$1,0))&amp;""),"")="","; no hours",IF(NOT(ISNUMBER($AA739)),"; hours not a number",IF($AA739&lt;=0,"; hours zero or less",IF(AND(ISNUMBER(Settings!$D$3),$AA739&gt;Settings!$D$3),"; over "&amp;Settings!$D$3&amp;" hours",""))))&amp;IF(NOT(ISNUMBER($U739)),"; no date",IF($U739&gt;TODAY(),"; date in the future",""))&amp;IF(AND($AE739&lt;&gt;"",ISNUMBER($U739)),IF(COUNTIFS($AE$2:$AE$1001,$AE739,$U$2:$U$1001,$U739,$Y$2:$Y$1001,$Y739)&gt;1,"; possible duplicate",""),""))="","OK",MID(IF($AE739="","; no name or email","")&amp;IF(IFERROR(TRIM(INDEX($A739:$P739,MATCH(Settings!$B$13,$A$1:$P$1,0))&amp;""),"")="","; no hours",IF(NOT(ISNUMBER($AA739)),"; hours not a number",IF($AA739&lt;=0,"; hours zero or less",IF(AND(ISNUMBER(Settings!$D$3),$AA739&gt;Settings!$D$3),"; over "&amp;Settings!$D$3&amp;" hours",""))))&amp;IF(NOT(ISNUMBER($U739)),"; no date",IF($U739&gt;TODAY(),"; date in the future",""))&amp;IF(AND($AE739&lt;&gt;"",ISNUMBER($U739)),IF(COUNTIFS($AE$2:$AE$1001,$AE739,$U$2:$U$1001,$U739,$Y$2:$Y$1001,$Y739)&gt;1,"; possible duplicate",""),""),3,300)))</f>
        <v/>
      </c>
      <c r="AE739" s="26">
        <f>IF(IFERROR(TRIM(INDEX($A739:$P739,MATCH(Settings!$B$11,$A$1:$P$1,0))&amp;""),"")&lt;&gt;"",LOWER(IFERROR(TRIM(INDEX($A739:$P739,MATCH(Settings!$B$11,$A$1:$P$1,0))&amp;""),"")),LOWER(IFERROR(TRIM(INDEX($A739:$P739,MATCH(Settings!$B$10,$A$1:$P$1,0))&amp;""),"")))</f>
        <v/>
      </c>
      <c r="AF739" s="26">
        <f>IF($AE739="","",IF(COUNTIF($AE$2:$AE739,$AE739)=1,MAX($AF$1:$AF738)+1,""))</f>
        <v/>
      </c>
      <c r="AG739" s="26">
        <f>IF(OR($AE739="",NOT(ISNUMBER($V739))),"",IF(COUNTIFS($AE$2:$AE739,$AE739,$V$2:$V739,$V739)=1,1,0))</f>
        <v/>
      </c>
      <c r="AH739" s="26">
        <f>IF(ISNUMBER($U739),$U739,0)</f>
        <v/>
      </c>
    </row>
    <row r="740">
      <c r="R740" s="27" t="n"/>
      <c r="S740" s="27" t="n"/>
      <c r="U740" s="21">
        <f>IF(ISNUMBER(IFERROR(IF(TRIM(INDEX($A740:$P740,MATCH(Settings!$B$9,$A$1:$P$1,0))&amp;"")="","",IF(ISNUMBER(INDEX($A740:$P740,MATCH(Settings!$B$9,$A$1:$P$1,0))),INT(INDEX($A740:$P740,MATCH(Settings!$B$9,$A$1:$P$1,0))),DATE(VALUE(LEFT(INDEX($A740:$P740,MATCH(Settings!$B$9,$A$1:$P$1,0)),4)),VALUE(MID(INDEX($A740:$P740,MATCH(Settings!$B$9,$A$1:$P$1,0)),6,2)),VALUE(MID(INDEX($A740:$P740,MATCH(Settings!$B$9,$A$1:$P$1,0)),9,2))))),"")),IFERROR(IF(TRIM(INDEX($A740:$P740,MATCH(Settings!$B$9,$A$1:$P$1,0))&amp;"")="","",IF(ISNUMBER(INDEX($A740:$P740,MATCH(Settings!$B$9,$A$1:$P$1,0))),INT(INDEX($A740:$P740,MATCH(Settings!$B$9,$A$1:$P$1,0))),DATE(VALUE(LEFT(INDEX($A740:$P740,MATCH(Settings!$B$9,$A$1:$P$1,0)),4)),VALUE(MID(INDEX($A740:$P740,MATCH(Settings!$B$9,$A$1:$P$1,0)),6,2)),VALUE(MID(INDEX($A740:$P740,MATCH(Settings!$B$9,$A$1:$P$1,0)),9,2))))),""),IFERROR(INT(IFERROR(IF(ISNUMBER(INDEX($A740:$P740,MATCH(Settings!$B$8,$A$1:$P$1,0))),INDEX($A740:$P740,MATCH(Settings!$B$8,$A$1:$P$1,0)),DATE(VALUE(LEFT(IFERROR(TRIM(INDEX($A740:$P740,MATCH(Settings!$B$8,$A$1:$P$1,0))&amp;""),""),4)),VALUE(MID(IFERROR(TRIM(INDEX($A740:$P740,MATCH(Settings!$B$8,$A$1:$P$1,0))&amp;""),""),6,2)),VALUE(MID(IFERROR(TRIM(INDEX($A740:$P740,MATCH(Settings!$B$8,$A$1:$P$1,0))&amp;""),""),9,2)))+TIME(VALUE(MID(IFERROR(TRIM(INDEX($A740:$P740,MATCH(Settings!$B$8,$A$1:$P$1,0))&amp;""),""),12,2)),VALUE(MID(IFERROR(TRIM(INDEX($A740:$P740,MATCH(Settings!$B$8,$A$1:$P$1,0))&amp;""),""),15,2)),VALUE(MID(IFERROR(TRIM(INDEX($A740:$P740,MATCH(Settings!$B$8,$A$1:$P$1,0))&amp;""),""),18,2)))),"")),""))</f>
        <v/>
      </c>
      <c r="V740" s="22">
        <f>IF(ISNUMBER($U740),DATE(YEAR($U740),MONTH($U740),1),"")</f>
        <v/>
      </c>
      <c r="W740" s="23">
        <f>IF(IFERROR(TRIM(INDEX($A740:$P740,MATCH(Settings!$B$10,$A$1:$P$1,0))&amp;""),"")&lt;&gt;"",IFERROR(TRIM(INDEX($A740:$P740,MATCH(Settings!$B$10,$A$1:$P$1,0))&amp;""),""),IFERROR(TRIM(INDEX($A740:$P740,MATCH(Settings!$B$11,$A$1:$P$1,0))&amp;""),""))</f>
        <v/>
      </c>
      <c r="X740" s="23">
        <f>IFERROR(TRIM(INDEX($A740:$P740,MATCH(Settings!$B$11,$A$1:$P$1,0))&amp;""),"")</f>
        <v/>
      </c>
      <c r="Y740" s="23">
        <f>IFERROR(TRIM(INDEX($A740:$P740,MATCH(Settings!$B$12,$A$1:$P$1,0))&amp;""),"")</f>
        <v/>
      </c>
      <c r="Z740" s="23">
        <f>IFERROR(TRIM(INDEX($A740:$P740,MATCH(Settings!$B$15,$A$1:$P$1,0))&amp;""),"")</f>
        <v/>
      </c>
      <c r="AA740" s="24">
        <f>IFERROR(IF(TRIM(INDEX($A740:$P740,MATCH(Settings!$B$13,$A$1:$P$1,0))&amp;"")="","",VALUE(TRIM(INDEX($A740:$P740,MATCH(Settings!$B$13,$A$1:$P$1,0))&amp;""))),"")</f>
        <v/>
      </c>
      <c r="AB740" s="24">
        <f>IF(NOT(ISNUMBER($AA740)),"",IF(TRIM($R740&amp;"")="Yes",$AA740,0))</f>
        <v/>
      </c>
      <c r="AC740" s="25">
        <f>IF(OR(NOT(ISNUMBER($AB740)),NOT(ISNUMBER(Settings!$D$2))),"",$AB740*Settings!$D$2)</f>
        <v/>
      </c>
      <c r="AD740" s="23">
        <f>IF(AND($AE740="",IFERROR(TRIM(INDEX($A740:$P740,MATCH(Settings!$B$13,$A$1:$P$1,0))&amp;""),"")=""),"",IF((IF($AE740="","; no name or email","")&amp;IF(IFERROR(TRIM(INDEX($A740:$P740,MATCH(Settings!$B$13,$A$1:$P$1,0))&amp;""),"")="","; no hours",IF(NOT(ISNUMBER($AA740)),"; hours not a number",IF($AA740&lt;=0,"; hours zero or less",IF(AND(ISNUMBER(Settings!$D$3),$AA740&gt;Settings!$D$3),"; over "&amp;Settings!$D$3&amp;" hours",""))))&amp;IF(NOT(ISNUMBER($U740)),"; no date",IF($U740&gt;TODAY(),"; date in the future",""))&amp;IF(AND($AE740&lt;&gt;"",ISNUMBER($U740)),IF(COUNTIFS($AE$2:$AE$1001,$AE740,$U$2:$U$1001,$U740,$Y$2:$Y$1001,$Y740)&gt;1,"; possible duplicate",""),""))="","OK",MID(IF($AE740="","; no name or email","")&amp;IF(IFERROR(TRIM(INDEX($A740:$P740,MATCH(Settings!$B$13,$A$1:$P$1,0))&amp;""),"")="","; no hours",IF(NOT(ISNUMBER($AA740)),"; hours not a number",IF($AA740&lt;=0,"; hours zero or less",IF(AND(ISNUMBER(Settings!$D$3),$AA740&gt;Settings!$D$3),"; over "&amp;Settings!$D$3&amp;" hours",""))))&amp;IF(NOT(ISNUMBER($U740)),"; no date",IF($U740&gt;TODAY(),"; date in the future",""))&amp;IF(AND($AE740&lt;&gt;"",ISNUMBER($U740)),IF(COUNTIFS($AE$2:$AE$1001,$AE740,$U$2:$U$1001,$U740,$Y$2:$Y$1001,$Y740)&gt;1,"; possible duplicate",""),""),3,300)))</f>
        <v/>
      </c>
      <c r="AE740" s="26">
        <f>IF(IFERROR(TRIM(INDEX($A740:$P740,MATCH(Settings!$B$11,$A$1:$P$1,0))&amp;""),"")&lt;&gt;"",LOWER(IFERROR(TRIM(INDEX($A740:$P740,MATCH(Settings!$B$11,$A$1:$P$1,0))&amp;""),"")),LOWER(IFERROR(TRIM(INDEX($A740:$P740,MATCH(Settings!$B$10,$A$1:$P$1,0))&amp;""),"")))</f>
        <v/>
      </c>
      <c r="AF740" s="26">
        <f>IF($AE740="","",IF(COUNTIF($AE$2:$AE740,$AE740)=1,MAX($AF$1:$AF739)+1,""))</f>
        <v/>
      </c>
      <c r="AG740" s="26">
        <f>IF(OR($AE740="",NOT(ISNUMBER($V740))),"",IF(COUNTIFS($AE$2:$AE740,$AE740,$V$2:$V740,$V740)=1,1,0))</f>
        <v/>
      </c>
      <c r="AH740" s="26">
        <f>IF(ISNUMBER($U740),$U740,0)</f>
        <v/>
      </c>
    </row>
    <row r="741">
      <c r="R741" s="27" t="n"/>
      <c r="S741" s="27" t="n"/>
      <c r="U741" s="21">
        <f>IF(ISNUMBER(IFERROR(IF(TRIM(INDEX($A741:$P741,MATCH(Settings!$B$9,$A$1:$P$1,0))&amp;"")="","",IF(ISNUMBER(INDEX($A741:$P741,MATCH(Settings!$B$9,$A$1:$P$1,0))),INT(INDEX($A741:$P741,MATCH(Settings!$B$9,$A$1:$P$1,0))),DATE(VALUE(LEFT(INDEX($A741:$P741,MATCH(Settings!$B$9,$A$1:$P$1,0)),4)),VALUE(MID(INDEX($A741:$P741,MATCH(Settings!$B$9,$A$1:$P$1,0)),6,2)),VALUE(MID(INDEX($A741:$P741,MATCH(Settings!$B$9,$A$1:$P$1,0)),9,2))))),"")),IFERROR(IF(TRIM(INDEX($A741:$P741,MATCH(Settings!$B$9,$A$1:$P$1,0))&amp;"")="","",IF(ISNUMBER(INDEX($A741:$P741,MATCH(Settings!$B$9,$A$1:$P$1,0))),INT(INDEX($A741:$P741,MATCH(Settings!$B$9,$A$1:$P$1,0))),DATE(VALUE(LEFT(INDEX($A741:$P741,MATCH(Settings!$B$9,$A$1:$P$1,0)),4)),VALUE(MID(INDEX($A741:$P741,MATCH(Settings!$B$9,$A$1:$P$1,0)),6,2)),VALUE(MID(INDEX($A741:$P741,MATCH(Settings!$B$9,$A$1:$P$1,0)),9,2))))),""),IFERROR(INT(IFERROR(IF(ISNUMBER(INDEX($A741:$P741,MATCH(Settings!$B$8,$A$1:$P$1,0))),INDEX($A741:$P741,MATCH(Settings!$B$8,$A$1:$P$1,0)),DATE(VALUE(LEFT(IFERROR(TRIM(INDEX($A741:$P741,MATCH(Settings!$B$8,$A$1:$P$1,0))&amp;""),""),4)),VALUE(MID(IFERROR(TRIM(INDEX($A741:$P741,MATCH(Settings!$B$8,$A$1:$P$1,0))&amp;""),""),6,2)),VALUE(MID(IFERROR(TRIM(INDEX($A741:$P741,MATCH(Settings!$B$8,$A$1:$P$1,0))&amp;""),""),9,2)))+TIME(VALUE(MID(IFERROR(TRIM(INDEX($A741:$P741,MATCH(Settings!$B$8,$A$1:$P$1,0))&amp;""),""),12,2)),VALUE(MID(IFERROR(TRIM(INDEX($A741:$P741,MATCH(Settings!$B$8,$A$1:$P$1,0))&amp;""),""),15,2)),VALUE(MID(IFERROR(TRIM(INDEX($A741:$P741,MATCH(Settings!$B$8,$A$1:$P$1,0))&amp;""),""),18,2)))),"")),""))</f>
        <v/>
      </c>
      <c r="V741" s="22">
        <f>IF(ISNUMBER($U741),DATE(YEAR($U741),MONTH($U741),1),"")</f>
        <v/>
      </c>
      <c r="W741" s="23">
        <f>IF(IFERROR(TRIM(INDEX($A741:$P741,MATCH(Settings!$B$10,$A$1:$P$1,0))&amp;""),"")&lt;&gt;"",IFERROR(TRIM(INDEX($A741:$P741,MATCH(Settings!$B$10,$A$1:$P$1,0))&amp;""),""),IFERROR(TRIM(INDEX($A741:$P741,MATCH(Settings!$B$11,$A$1:$P$1,0))&amp;""),""))</f>
        <v/>
      </c>
      <c r="X741" s="23">
        <f>IFERROR(TRIM(INDEX($A741:$P741,MATCH(Settings!$B$11,$A$1:$P$1,0))&amp;""),"")</f>
        <v/>
      </c>
      <c r="Y741" s="23">
        <f>IFERROR(TRIM(INDEX($A741:$P741,MATCH(Settings!$B$12,$A$1:$P$1,0))&amp;""),"")</f>
        <v/>
      </c>
      <c r="Z741" s="23">
        <f>IFERROR(TRIM(INDEX($A741:$P741,MATCH(Settings!$B$15,$A$1:$P$1,0))&amp;""),"")</f>
        <v/>
      </c>
      <c r="AA741" s="24">
        <f>IFERROR(IF(TRIM(INDEX($A741:$P741,MATCH(Settings!$B$13,$A$1:$P$1,0))&amp;"")="","",VALUE(TRIM(INDEX($A741:$P741,MATCH(Settings!$B$13,$A$1:$P$1,0))&amp;""))),"")</f>
        <v/>
      </c>
      <c r="AB741" s="24">
        <f>IF(NOT(ISNUMBER($AA741)),"",IF(TRIM($R741&amp;"")="Yes",$AA741,0))</f>
        <v/>
      </c>
      <c r="AC741" s="25">
        <f>IF(OR(NOT(ISNUMBER($AB741)),NOT(ISNUMBER(Settings!$D$2))),"",$AB741*Settings!$D$2)</f>
        <v/>
      </c>
      <c r="AD741" s="23">
        <f>IF(AND($AE741="",IFERROR(TRIM(INDEX($A741:$P741,MATCH(Settings!$B$13,$A$1:$P$1,0))&amp;""),"")=""),"",IF((IF($AE741="","; no name or email","")&amp;IF(IFERROR(TRIM(INDEX($A741:$P741,MATCH(Settings!$B$13,$A$1:$P$1,0))&amp;""),"")="","; no hours",IF(NOT(ISNUMBER($AA741)),"; hours not a number",IF($AA741&lt;=0,"; hours zero or less",IF(AND(ISNUMBER(Settings!$D$3),$AA741&gt;Settings!$D$3),"; over "&amp;Settings!$D$3&amp;" hours",""))))&amp;IF(NOT(ISNUMBER($U741)),"; no date",IF($U741&gt;TODAY(),"; date in the future",""))&amp;IF(AND($AE741&lt;&gt;"",ISNUMBER($U741)),IF(COUNTIFS($AE$2:$AE$1001,$AE741,$U$2:$U$1001,$U741,$Y$2:$Y$1001,$Y741)&gt;1,"; possible duplicate",""),""))="","OK",MID(IF($AE741="","; no name or email","")&amp;IF(IFERROR(TRIM(INDEX($A741:$P741,MATCH(Settings!$B$13,$A$1:$P$1,0))&amp;""),"")="","; no hours",IF(NOT(ISNUMBER($AA741)),"; hours not a number",IF($AA741&lt;=0,"; hours zero or less",IF(AND(ISNUMBER(Settings!$D$3),$AA741&gt;Settings!$D$3),"; over "&amp;Settings!$D$3&amp;" hours",""))))&amp;IF(NOT(ISNUMBER($U741)),"; no date",IF($U741&gt;TODAY(),"; date in the future",""))&amp;IF(AND($AE741&lt;&gt;"",ISNUMBER($U741)),IF(COUNTIFS($AE$2:$AE$1001,$AE741,$U$2:$U$1001,$U741,$Y$2:$Y$1001,$Y741)&gt;1,"; possible duplicate",""),""),3,300)))</f>
        <v/>
      </c>
      <c r="AE741" s="26">
        <f>IF(IFERROR(TRIM(INDEX($A741:$P741,MATCH(Settings!$B$11,$A$1:$P$1,0))&amp;""),"")&lt;&gt;"",LOWER(IFERROR(TRIM(INDEX($A741:$P741,MATCH(Settings!$B$11,$A$1:$P$1,0))&amp;""),"")),LOWER(IFERROR(TRIM(INDEX($A741:$P741,MATCH(Settings!$B$10,$A$1:$P$1,0))&amp;""),"")))</f>
        <v/>
      </c>
      <c r="AF741" s="26">
        <f>IF($AE741="","",IF(COUNTIF($AE$2:$AE741,$AE741)=1,MAX($AF$1:$AF740)+1,""))</f>
        <v/>
      </c>
      <c r="AG741" s="26">
        <f>IF(OR($AE741="",NOT(ISNUMBER($V741))),"",IF(COUNTIFS($AE$2:$AE741,$AE741,$V$2:$V741,$V741)=1,1,0))</f>
        <v/>
      </c>
      <c r="AH741" s="26">
        <f>IF(ISNUMBER($U741),$U741,0)</f>
        <v/>
      </c>
    </row>
    <row r="742">
      <c r="R742" s="27" t="n"/>
      <c r="S742" s="27" t="n"/>
      <c r="U742" s="21">
        <f>IF(ISNUMBER(IFERROR(IF(TRIM(INDEX($A742:$P742,MATCH(Settings!$B$9,$A$1:$P$1,0))&amp;"")="","",IF(ISNUMBER(INDEX($A742:$P742,MATCH(Settings!$B$9,$A$1:$P$1,0))),INT(INDEX($A742:$P742,MATCH(Settings!$B$9,$A$1:$P$1,0))),DATE(VALUE(LEFT(INDEX($A742:$P742,MATCH(Settings!$B$9,$A$1:$P$1,0)),4)),VALUE(MID(INDEX($A742:$P742,MATCH(Settings!$B$9,$A$1:$P$1,0)),6,2)),VALUE(MID(INDEX($A742:$P742,MATCH(Settings!$B$9,$A$1:$P$1,0)),9,2))))),"")),IFERROR(IF(TRIM(INDEX($A742:$P742,MATCH(Settings!$B$9,$A$1:$P$1,0))&amp;"")="","",IF(ISNUMBER(INDEX($A742:$P742,MATCH(Settings!$B$9,$A$1:$P$1,0))),INT(INDEX($A742:$P742,MATCH(Settings!$B$9,$A$1:$P$1,0))),DATE(VALUE(LEFT(INDEX($A742:$P742,MATCH(Settings!$B$9,$A$1:$P$1,0)),4)),VALUE(MID(INDEX($A742:$P742,MATCH(Settings!$B$9,$A$1:$P$1,0)),6,2)),VALUE(MID(INDEX($A742:$P742,MATCH(Settings!$B$9,$A$1:$P$1,0)),9,2))))),""),IFERROR(INT(IFERROR(IF(ISNUMBER(INDEX($A742:$P742,MATCH(Settings!$B$8,$A$1:$P$1,0))),INDEX($A742:$P742,MATCH(Settings!$B$8,$A$1:$P$1,0)),DATE(VALUE(LEFT(IFERROR(TRIM(INDEX($A742:$P742,MATCH(Settings!$B$8,$A$1:$P$1,0))&amp;""),""),4)),VALUE(MID(IFERROR(TRIM(INDEX($A742:$P742,MATCH(Settings!$B$8,$A$1:$P$1,0))&amp;""),""),6,2)),VALUE(MID(IFERROR(TRIM(INDEX($A742:$P742,MATCH(Settings!$B$8,$A$1:$P$1,0))&amp;""),""),9,2)))+TIME(VALUE(MID(IFERROR(TRIM(INDEX($A742:$P742,MATCH(Settings!$B$8,$A$1:$P$1,0))&amp;""),""),12,2)),VALUE(MID(IFERROR(TRIM(INDEX($A742:$P742,MATCH(Settings!$B$8,$A$1:$P$1,0))&amp;""),""),15,2)),VALUE(MID(IFERROR(TRIM(INDEX($A742:$P742,MATCH(Settings!$B$8,$A$1:$P$1,0))&amp;""),""),18,2)))),"")),""))</f>
        <v/>
      </c>
      <c r="V742" s="22">
        <f>IF(ISNUMBER($U742),DATE(YEAR($U742),MONTH($U742),1),"")</f>
        <v/>
      </c>
      <c r="W742" s="23">
        <f>IF(IFERROR(TRIM(INDEX($A742:$P742,MATCH(Settings!$B$10,$A$1:$P$1,0))&amp;""),"")&lt;&gt;"",IFERROR(TRIM(INDEX($A742:$P742,MATCH(Settings!$B$10,$A$1:$P$1,0))&amp;""),""),IFERROR(TRIM(INDEX($A742:$P742,MATCH(Settings!$B$11,$A$1:$P$1,0))&amp;""),""))</f>
        <v/>
      </c>
      <c r="X742" s="23">
        <f>IFERROR(TRIM(INDEX($A742:$P742,MATCH(Settings!$B$11,$A$1:$P$1,0))&amp;""),"")</f>
        <v/>
      </c>
      <c r="Y742" s="23">
        <f>IFERROR(TRIM(INDEX($A742:$P742,MATCH(Settings!$B$12,$A$1:$P$1,0))&amp;""),"")</f>
        <v/>
      </c>
      <c r="Z742" s="23">
        <f>IFERROR(TRIM(INDEX($A742:$P742,MATCH(Settings!$B$15,$A$1:$P$1,0))&amp;""),"")</f>
        <v/>
      </c>
      <c r="AA742" s="24">
        <f>IFERROR(IF(TRIM(INDEX($A742:$P742,MATCH(Settings!$B$13,$A$1:$P$1,0))&amp;"")="","",VALUE(TRIM(INDEX($A742:$P742,MATCH(Settings!$B$13,$A$1:$P$1,0))&amp;""))),"")</f>
        <v/>
      </c>
      <c r="AB742" s="24">
        <f>IF(NOT(ISNUMBER($AA742)),"",IF(TRIM($R742&amp;"")="Yes",$AA742,0))</f>
        <v/>
      </c>
      <c r="AC742" s="25">
        <f>IF(OR(NOT(ISNUMBER($AB742)),NOT(ISNUMBER(Settings!$D$2))),"",$AB742*Settings!$D$2)</f>
        <v/>
      </c>
      <c r="AD742" s="23">
        <f>IF(AND($AE742="",IFERROR(TRIM(INDEX($A742:$P742,MATCH(Settings!$B$13,$A$1:$P$1,0))&amp;""),"")=""),"",IF((IF($AE742="","; no name or email","")&amp;IF(IFERROR(TRIM(INDEX($A742:$P742,MATCH(Settings!$B$13,$A$1:$P$1,0))&amp;""),"")="","; no hours",IF(NOT(ISNUMBER($AA742)),"; hours not a number",IF($AA742&lt;=0,"; hours zero or less",IF(AND(ISNUMBER(Settings!$D$3),$AA742&gt;Settings!$D$3),"; over "&amp;Settings!$D$3&amp;" hours",""))))&amp;IF(NOT(ISNUMBER($U742)),"; no date",IF($U742&gt;TODAY(),"; date in the future",""))&amp;IF(AND($AE742&lt;&gt;"",ISNUMBER($U742)),IF(COUNTIFS($AE$2:$AE$1001,$AE742,$U$2:$U$1001,$U742,$Y$2:$Y$1001,$Y742)&gt;1,"; possible duplicate",""),""))="","OK",MID(IF($AE742="","; no name or email","")&amp;IF(IFERROR(TRIM(INDEX($A742:$P742,MATCH(Settings!$B$13,$A$1:$P$1,0))&amp;""),"")="","; no hours",IF(NOT(ISNUMBER($AA742)),"; hours not a number",IF($AA742&lt;=0,"; hours zero or less",IF(AND(ISNUMBER(Settings!$D$3),$AA742&gt;Settings!$D$3),"; over "&amp;Settings!$D$3&amp;" hours",""))))&amp;IF(NOT(ISNUMBER($U742)),"; no date",IF($U742&gt;TODAY(),"; date in the future",""))&amp;IF(AND($AE742&lt;&gt;"",ISNUMBER($U742)),IF(COUNTIFS($AE$2:$AE$1001,$AE742,$U$2:$U$1001,$U742,$Y$2:$Y$1001,$Y742)&gt;1,"; possible duplicate",""),""),3,300)))</f>
        <v/>
      </c>
      <c r="AE742" s="26">
        <f>IF(IFERROR(TRIM(INDEX($A742:$P742,MATCH(Settings!$B$11,$A$1:$P$1,0))&amp;""),"")&lt;&gt;"",LOWER(IFERROR(TRIM(INDEX($A742:$P742,MATCH(Settings!$B$11,$A$1:$P$1,0))&amp;""),"")),LOWER(IFERROR(TRIM(INDEX($A742:$P742,MATCH(Settings!$B$10,$A$1:$P$1,0))&amp;""),"")))</f>
        <v/>
      </c>
      <c r="AF742" s="26">
        <f>IF($AE742="","",IF(COUNTIF($AE$2:$AE742,$AE742)=1,MAX($AF$1:$AF741)+1,""))</f>
        <v/>
      </c>
      <c r="AG742" s="26">
        <f>IF(OR($AE742="",NOT(ISNUMBER($V742))),"",IF(COUNTIFS($AE$2:$AE742,$AE742,$V$2:$V742,$V742)=1,1,0))</f>
        <v/>
      </c>
      <c r="AH742" s="26">
        <f>IF(ISNUMBER($U742),$U742,0)</f>
        <v/>
      </c>
    </row>
    <row r="743">
      <c r="R743" s="27" t="n"/>
      <c r="S743" s="27" t="n"/>
      <c r="U743" s="21">
        <f>IF(ISNUMBER(IFERROR(IF(TRIM(INDEX($A743:$P743,MATCH(Settings!$B$9,$A$1:$P$1,0))&amp;"")="","",IF(ISNUMBER(INDEX($A743:$P743,MATCH(Settings!$B$9,$A$1:$P$1,0))),INT(INDEX($A743:$P743,MATCH(Settings!$B$9,$A$1:$P$1,0))),DATE(VALUE(LEFT(INDEX($A743:$P743,MATCH(Settings!$B$9,$A$1:$P$1,0)),4)),VALUE(MID(INDEX($A743:$P743,MATCH(Settings!$B$9,$A$1:$P$1,0)),6,2)),VALUE(MID(INDEX($A743:$P743,MATCH(Settings!$B$9,$A$1:$P$1,0)),9,2))))),"")),IFERROR(IF(TRIM(INDEX($A743:$P743,MATCH(Settings!$B$9,$A$1:$P$1,0))&amp;"")="","",IF(ISNUMBER(INDEX($A743:$P743,MATCH(Settings!$B$9,$A$1:$P$1,0))),INT(INDEX($A743:$P743,MATCH(Settings!$B$9,$A$1:$P$1,0))),DATE(VALUE(LEFT(INDEX($A743:$P743,MATCH(Settings!$B$9,$A$1:$P$1,0)),4)),VALUE(MID(INDEX($A743:$P743,MATCH(Settings!$B$9,$A$1:$P$1,0)),6,2)),VALUE(MID(INDEX($A743:$P743,MATCH(Settings!$B$9,$A$1:$P$1,0)),9,2))))),""),IFERROR(INT(IFERROR(IF(ISNUMBER(INDEX($A743:$P743,MATCH(Settings!$B$8,$A$1:$P$1,0))),INDEX($A743:$P743,MATCH(Settings!$B$8,$A$1:$P$1,0)),DATE(VALUE(LEFT(IFERROR(TRIM(INDEX($A743:$P743,MATCH(Settings!$B$8,$A$1:$P$1,0))&amp;""),""),4)),VALUE(MID(IFERROR(TRIM(INDEX($A743:$P743,MATCH(Settings!$B$8,$A$1:$P$1,0))&amp;""),""),6,2)),VALUE(MID(IFERROR(TRIM(INDEX($A743:$P743,MATCH(Settings!$B$8,$A$1:$P$1,0))&amp;""),""),9,2)))+TIME(VALUE(MID(IFERROR(TRIM(INDEX($A743:$P743,MATCH(Settings!$B$8,$A$1:$P$1,0))&amp;""),""),12,2)),VALUE(MID(IFERROR(TRIM(INDEX($A743:$P743,MATCH(Settings!$B$8,$A$1:$P$1,0))&amp;""),""),15,2)),VALUE(MID(IFERROR(TRIM(INDEX($A743:$P743,MATCH(Settings!$B$8,$A$1:$P$1,0))&amp;""),""),18,2)))),"")),""))</f>
        <v/>
      </c>
      <c r="V743" s="22">
        <f>IF(ISNUMBER($U743),DATE(YEAR($U743),MONTH($U743),1),"")</f>
        <v/>
      </c>
      <c r="W743" s="23">
        <f>IF(IFERROR(TRIM(INDEX($A743:$P743,MATCH(Settings!$B$10,$A$1:$P$1,0))&amp;""),"")&lt;&gt;"",IFERROR(TRIM(INDEX($A743:$P743,MATCH(Settings!$B$10,$A$1:$P$1,0))&amp;""),""),IFERROR(TRIM(INDEX($A743:$P743,MATCH(Settings!$B$11,$A$1:$P$1,0))&amp;""),""))</f>
        <v/>
      </c>
      <c r="X743" s="23">
        <f>IFERROR(TRIM(INDEX($A743:$P743,MATCH(Settings!$B$11,$A$1:$P$1,0))&amp;""),"")</f>
        <v/>
      </c>
      <c r="Y743" s="23">
        <f>IFERROR(TRIM(INDEX($A743:$P743,MATCH(Settings!$B$12,$A$1:$P$1,0))&amp;""),"")</f>
        <v/>
      </c>
      <c r="Z743" s="23">
        <f>IFERROR(TRIM(INDEX($A743:$P743,MATCH(Settings!$B$15,$A$1:$P$1,0))&amp;""),"")</f>
        <v/>
      </c>
      <c r="AA743" s="24">
        <f>IFERROR(IF(TRIM(INDEX($A743:$P743,MATCH(Settings!$B$13,$A$1:$P$1,0))&amp;"")="","",VALUE(TRIM(INDEX($A743:$P743,MATCH(Settings!$B$13,$A$1:$P$1,0))&amp;""))),"")</f>
        <v/>
      </c>
      <c r="AB743" s="24">
        <f>IF(NOT(ISNUMBER($AA743)),"",IF(TRIM($R743&amp;"")="Yes",$AA743,0))</f>
        <v/>
      </c>
      <c r="AC743" s="25">
        <f>IF(OR(NOT(ISNUMBER($AB743)),NOT(ISNUMBER(Settings!$D$2))),"",$AB743*Settings!$D$2)</f>
        <v/>
      </c>
      <c r="AD743" s="23">
        <f>IF(AND($AE743="",IFERROR(TRIM(INDEX($A743:$P743,MATCH(Settings!$B$13,$A$1:$P$1,0))&amp;""),"")=""),"",IF((IF($AE743="","; no name or email","")&amp;IF(IFERROR(TRIM(INDEX($A743:$P743,MATCH(Settings!$B$13,$A$1:$P$1,0))&amp;""),"")="","; no hours",IF(NOT(ISNUMBER($AA743)),"; hours not a number",IF($AA743&lt;=0,"; hours zero or less",IF(AND(ISNUMBER(Settings!$D$3),$AA743&gt;Settings!$D$3),"; over "&amp;Settings!$D$3&amp;" hours",""))))&amp;IF(NOT(ISNUMBER($U743)),"; no date",IF($U743&gt;TODAY(),"; date in the future",""))&amp;IF(AND($AE743&lt;&gt;"",ISNUMBER($U743)),IF(COUNTIFS($AE$2:$AE$1001,$AE743,$U$2:$U$1001,$U743,$Y$2:$Y$1001,$Y743)&gt;1,"; possible duplicate",""),""))="","OK",MID(IF($AE743="","; no name or email","")&amp;IF(IFERROR(TRIM(INDEX($A743:$P743,MATCH(Settings!$B$13,$A$1:$P$1,0))&amp;""),"")="","; no hours",IF(NOT(ISNUMBER($AA743)),"; hours not a number",IF($AA743&lt;=0,"; hours zero or less",IF(AND(ISNUMBER(Settings!$D$3),$AA743&gt;Settings!$D$3),"; over "&amp;Settings!$D$3&amp;" hours",""))))&amp;IF(NOT(ISNUMBER($U743)),"; no date",IF($U743&gt;TODAY(),"; date in the future",""))&amp;IF(AND($AE743&lt;&gt;"",ISNUMBER($U743)),IF(COUNTIFS($AE$2:$AE$1001,$AE743,$U$2:$U$1001,$U743,$Y$2:$Y$1001,$Y743)&gt;1,"; possible duplicate",""),""),3,300)))</f>
        <v/>
      </c>
      <c r="AE743" s="26">
        <f>IF(IFERROR(TRIM(INDEX($A743:$P743,MATCH(Settings!$B$11,$A$1:$P$1,0))&amp;""),"")&lt;&gt;"",LOWER(IFERROR(TRIM(INDEX($A743:$P743,MATCH(Settings!$B$11,$A$1:$P$1,0))&amp;""),"")),LOWER(IFERROR(TRIM(INDEX($A743:$P743,MATCH(Settings!$B$10,$A$1:$P$1,0))&amp;""),"")))</f>
        <v/>
      </c>
      <c r="AF743" s="26">
        <f>IF($AE743="","",IF(COUNTIF($AE$2:$AE743,$AE743)=1,MAX($AF$1:$AF742)+1,""))</f>
        <v/>
      </c>
      <c r="AG743" s="26">
        <f>IF(OR($AE743="",NOT(ISNUMBER($V743))),"",IF(COUNTIFS($AE$2:$AE743,$AE743,$V$2:$V743,$V743)=1,1,0))</f>
        <v/>
      </c>
      <c r="AH743" s="26">
        <f>IF(ISNUMBER($U743),$U743,0)</f>
        <v/>
      </c>
    </row>
    <row r="744">
      <c r="R744" s="27" t="n"/>
      <c r="S744" s="27" t="n"/>
      <c r="U744" s="21">
        <f>IF(ISNUMBER(IFERROR(IF(TRIM(INDEX($A744:$P744,MATCH(Settings!$B$9,$A$1:$P$1,0))&amp;"")="","",IF(ISNUMBER(INDEX($A744:$P744,MATCH(Settings!$B$9,$A$1:$P$1,0))),INT(INDEX($A744:$P744,MATCH(Settings!$B$9,$A$1:$P$1,0))),DATE(VALUE(LEFT(INDEX($A744:$P744,MATCH(Settings!$B$9,$A$1:$P$1,0)),4)),VALUE(MID(INDEX($A744:$P744,MATCH(Settings!$B$9,$A$1:$P$1,0)),6,2)),VALUE(MID(INDEX($A744:$P744,MATCH(Settings!$B$9,$A$1:$P$1,0)),9,2))))),"")),IFERROR(IF(TRIM(INDEX($A744:$P744,MATCH(Settings!$B$9,$A$1:$P$1,0))&amp;"")="","",IF(ISNUMBER(INDEX($A744:$P744,MATCH(Settings!$B$9,$A$1:$P$1,0))),INT(INDEX($A744:$P744,MATCH(Settings!$B$9,$A$1:$P$1,0))),DATE(VALUE(LEFT(INDEX($A744:$P744,MATCH(Settings!$B$9,$A$1:$P$1,0)),4)),VALUE(MID(INDEX($A744:$P744,MATCH(Settings!$B$9,$A$1:$P$1,0)),6,2)),VALUE(MID(INDEX($A744:$P744,MATCH(Settings!$B$9,$A$1:$P$1,0)),9,2))))),""),IFERROR(INT(IFERROR(IF(ISNUMBER(INDEX($A744:$P744,MATCH(Settings!$B$8,$A$1:$P$1,0))),INDEX($A744:$P744,MATCH(Settings!$B$8,$A$1:$P$1,0)),DATE(VALUE(LEFT(IFERROR(TRIM(INDEX($A744:$P744,MATCH(Settings!$B$8,$A$1:$P$1,0))&amp;""),""),4)),VALUE(MID(IFERROR(TRIM(INDEX($A744:$P744,MATCH(Settings!$B$8,$A$1:$P$1,0))&amp;""),""),6,2)),VALUE(MID(IFERROR(TRIM(INDEX($A744:$P744,MATCH(Settings!$B$8,$A$1:$P$1,0))&amp;""),""),9,2)))+TIME(VALUE(MID(IFERROR(TRIM(INDEX($A744:$P744,MATCH(Settings!$B$8,$A$1:$P$1,0))&amp;""),""),12,2)),VALUE(MID(IFERROR(TRIM(INDEX($A744:$P744,MATCH(Settings!$B$8,$A$1:$P$1,0))&amp;""),""),15,2)),VALUE(MID(IFERROR(TRIM(INDEX($A744:$P744,MATCH(Settings!$B$8,$A$1:$P$1,0))&amp;""),""),18,2)))),"")),""))</f>
        <v/>
      </c>
      <c r="V744" s="22">
        <f>IF(ISNUMBER($U744),DATE(YEAR($U744),MONTH($U744),1),"")</f>
        <v/>
      </c>
      <c r="W744" s="23">
        <f>IF(IFERROR(TRIM(INDEX($A744:$P744,MATCH(Settings!$B$10,$A$1:$P$1,0))&amp;""),"")&lt;&gt;"",IFERROR(TRIM(INDEX($A744:$P744,MATCH(Settings!$B$10,$A$1:$P$1,0))&amp;""),""),IFERROR(TRIM(INDEX($A744:$P744,MATCH(Settings!$B$11,$A$1:$P$1,0))&amp;""),""))</f>
        <v/>
      </c>
      <c r="X744" s="23">
        <f>IFERROR(TRIM(INDEX($A744:$P744,MATCH(Settings!$B$11,$A$1:$P$1,0))&amp;""),"")</f>
        <v/>
      </c>
      <c r="Y744" s="23">
        <f>IFERROR(TRIM(INDEX($A744:$P744,MATCH(Settings!$B$12,$A$1:$P$1,0))&amp;""),"")</f>
        <v/>
      </c>
      <c r="Z744" s="23">
        <f>IFERROR(TRIM(INDEX($A744:$P744,MATCH(Settings!$B$15,$A$1:$P$1,0))&amp;""),"")</f>
        <v/>
      </c>
      <c r="AA744" s="24">
        <f>IFERROR(IF(TRIM(INDEX($A744:$P744,MATCH(Settings!$B$13,$A$1:$P$1,0))&amp;"")="","",VALUE(TRIM(INDEX($A744:$P744,MATCH(Settings!$B$13,$A$1:$P$1,0))&amp;""))),"")</f>
        <v/>
      </c>
      <c r="AB744" s="24">
        <f>IF(NOT(ISNUMBER($AA744)),"",IF(TRIM($R744&amp;"")="Yes",$AA744,0))</f>
        <v/>
      </c>
      <c r="AC744" s="25">
        <f>IF(OR(NOT(ISNUMBER($AB744)),NOT(ISNUMBER(Settings!$D$2))),"",$AB744*Settings!$D$2)</f>
        <v/>
      </c>
      <c r="AD744" s="23">
        <f>IF(AND($AE744="",IFERROR(TRIM(INDEX($A744:$P744,MATCH(Settings!$B$13,$A$1:$P$1,0))&amp;""),"")=""),"",IF((IF($AE744="","; no name or email","")&amp;IF(IFERROR(TRIM(INDEX($A744:$P744,MATCH(Settings!$B$13,$A$1:$P$1,0))&amp;""),"")="","; no hours",IF(NOT(ISNUMBER($AA744)),"; hours not a number",IF($AA744&lt;=0,"; hours zero or less",IF(AND(ISNUMBER(Settings!$D$3),$AA744&gt;Settings!$D$3),"; over "&amp;Settings!$D$3&amp;" hours",""))))&amp;IF(NOT(ISNUMBER($U744)),"; no date",IF($U744&gt;TODAY(),"; date in the future",""))&amp;IF(AND($AE744&lt;&gt;"",ISNUMBER($U744)),IF(COUNTIFS($AE$2:$AE$1001,$AE744,$U$2:$U$1001,$U744,$Y$2:$Y$1001,$Y744)&gt;1,"; possible duplicate",""),""))="","OK",MID(IF($AE744="","; no name or email","")&amp;IF(IFERROR(TRIM(INDEX($A744:$P744,MATCH(Settings!$B$13,$A$1:$P$1,0))&amp;""),"")="","; no hours",IF(NOT(ISNUMBER($AA744)),"; hours not a number",IF($AA744&lt;=0,"; hours zero or less",IF(AND(ISNUMBER(Settings!$D$3),$AA744&gt;Settings!$D$3),"; over "&amp;Settings!$D$3&amp;" hours",""))))&amp;IF(NOT(ISNUMBER($U744)),"; no date",IF($U744&gt;TODAY(),"; date in the future",""))&amp;IF(AND($AE744&lt;&gt;"",ISNUMBER($U744)),IF(COUNTIFS($AE$2:$AE$1001,$AE744,$U$2:$U$1001,$U744,$Y$2:$Y$1001,$Y744)&gt;1,"; possible duplicate",""),""),3,300)))</f>
        <v/>
      </c>
      <c r="AE744" s="26">
        <f>IF(IFERROR(TRIM(INDEX($A744:$P744,MATCH(Settings!$B$11,$A$1:$P$1,0))&amp;""),"")&lt;&gt;"",LOWER(IFERROR(TRIM(INDEX($A744:$P744,MATCH(Settings!$B$11,$A$1:$P$1,0))&amp;""),"")),LOWER(IFERROR(TRIM(INDEX($A744:$P744,MATCH(Settings!$B$10,$A$1:$P$1,0))&amp;""),"")))</f>
        <v/>
      </c>
      <c r="AF744" s="26">
        <f>IF($AE744="","",IF(COUNTIF($AE$2:$AE744,$AE744)=1,MAX($AF$1:$AF743)+1,""))</f>
        <v/>
      </c>
      <c r="AG744" s="26">
        <f>IF(OR($AE744="",NOT(ISNUMBER($V744))),"",IF(COUNTIFS($AE$2:$AE744,$AE744,$V$2:$V744,$V744)=1,1,0))</f>
        <v/>
      </c>
      <c r="AH744" s="26">
        <f>IF(ISNUMBER($U744),$U744,0)</f>
        <v/>
      </c>
    </row>
    <row r="745">
      <c r="R745" s="27" t="n"/>
      <c r="S745" s="27" t="n"/>
      <c r="U745" s="21">
        <f>IF(ISNUMBER(IFERROR(IF(TRIM(INDEX($A745:$P745,MATCH(Settings!$B$9,$A$1:$P$1,0))&amp;"")="","",IF(ISNUMBER(INDEX($A745:$P745,MATCH(Settings!$B$9,$A$1:$P$1,0))),INT(INDEX($A745:$P745,MATCH(Settings!$B$9,$A$1:$P$1,0))),DATE(VALUE(LEFT(INDEX($A745:$P745,MATCH(Settings!$B$9,$A$1:$P$1,0)),4)),VALUE(MID(INDEX($A745:$P745,MATCH(Settings!$B$9,$A$1:$P$1,0)),6,2)),VALUE(MID(INDEX($A745:$P745,MATCH(Settings!$B$9,$A$1:$P$1,0)),9,2))))),"")),IFERROR(IF(TRIM(INDEX($A745:$P745,MATCH(Settings!$B$9,$A$1:$P$1,0))&amp;"")="","",IF(ISNUMBER(INDEX($A745:$P745,MATCH(Settings!$B$9,$A$1:$P$1,0))),INT(INDEX($A745:$P745,MATCH(Settings!$B$9,$A$1:$P$1,0))),DATE(VALUE(LEFT(INDEX($A745:$P745,MATCH(Settings!$B$9,$A$1:$P$1,0)),4)),VALUE(MID(INDEX($A745:$P745,MATCH(Settings!$B$9,$A$1:$P$1,0)),6,2)),VALUE(MID(INDEX($A745:$P745,MATCH(Settings!$B$9,$A$1:$P$1,0)),9,2))))),""),IFERROR(INT(IFERROR(IF(ISNUMBER(INDEX($A745:$P745,MATCH(Settings!$B$8,$A$1:$P$1,0))),INDEX($A745:$P745,MATCH(Settings!$B$8,$A$1:$P$1,0)),DATE(VALUE(LEFT(IFERROR(TRIM(INDEX($A745:$P745,MATCH(Settings!$B$8,$A$1:$P$1,0))&amp;""),""),4)),VALUE(MID(IFERROR(TRIM(INDEX($A745:$P745,MATCH(Settings!$B$8,$A$1:$P$1,0))&amp;""),""),6,2)),VALUE(MID(IFERROR(TRIM(INDEX($A745:$P745,MATCH(Settings!$B$8,$A$1:$P$1,0))&amp;""),""),9,2)))+TIME(VALUE(MID(IFERROR(TRIM(INDEX($A745:$P745,MATCH(Settings!$B$8,$A$1:$P$1,0))&amp;""),""),12,2)),VALUE(MID(IFERROR(TRIM(INDEX($A745:$P745,MATCH(Settings!$B$8,$A$1:$P$1,0))&amp;""),""),15,2)),VALUE(MID(IFERROR(TRIM(INDEX($A745:$P745,MATCH(Settings!$B$8,$A$1:$P$1,0))&amp;""),""),18,2)))),"")),""))</f>
        <v/>
      </c>
      <c r="V745" s="22">
        <f>IF(ISNUMBER($U745),DATE(YEAR($U745),MONTH($U745),1),"")</f>
        <v/>
      </c>
      <c r="W745" s="23">
        <f>IF(IFERROR(TRIM(INDEX($A745:$P745,MATCH(Settings!$B$10,$A$1:$P$1,0))&amp;""),"")&lt;&gt;"",IFERROR(TRIM(INDEX($A745:$P745,MATCH(Settings!$B$10,$A$1:$P$1,0))&amp;""),""),IFERROR(TRIM(INDEX($A745:$P745,MATCH(Settings!$B$11,$A$1:$P$1,0))&amp;""),""))</f>
        <v/>
      </c>
      <c r="X745" s="23">
        <f>IFERROR(TRIM(INDEX($A745:$P745,MATCH(Settings!$B$11,$A$1:$P$1,0))&amp;""),"")</f>
        <v/>
      </c>
      <c r="Y745" s="23">
        <f>IFERROR(TRIM(INDEX($A745:$P745,MATCH(Settings!$B$12,$A$1:$P$1,0))&amp;""),"")</f>
        <v/>
      </c>
      <c r="Z745" s="23">
        <f>IFERROR(TRIM(INDEX($A745:$P745,MATCH(Settings!$B$15,$A$1:$P$1,0))&amp;""),"")</f>
        <v/>
      </c>
      <c r="AA745" s="24">
        <f>IFERROR(IF(TRIM(INDEX($A745:$P745,MATCH(Settings!$B$13,$A$1:$P$1,0))&amp;"")="","",VALUE(TRIM(INDEX($A745:$P745,MATCH(Settings!$B$13,$A$1:$P$1,0))&amp;""))),"")</f>
        <v/>
      </c>
      <c r="AB745" s="24">
        <f>IF(NOT(ISNUMBER($AA745)),"",IF(TRIM($R745&amp;"")="Yes",$AA745,0))</f>
        <v/>
      </c>
      <c r="AC745" s="25">
        <f>IF(OR(NOT(ISNUMBER($AB745)),NOT(ISNUMBER(Settings!$D$2))),"",$AB745*Settings!$D$2)</f>
        <v/>
      </c>
      <c r="AD745" s="23">
        <f>IF(AND($AE745="",IFERROR(TRIM(INDEX($A745:$P745,MATCH(Settings!$B$13,$A$1:$P$1,0))&amp;""),"")=""),"",IF((IF($AE745="","; no name or email","")&amp;IF(IFERROR(TRIM(INDEX($A745:$P745,MATCH(Settings!$B$13,$A$1:$P$1,0))&amp;""),"")="","; no hours",IF(NOT(ISNUMBER($AA745)),"; hours not a number",IF($AA745&lt;=0,"; hours zero or less",IF(AND(ISNUMBER(Settings!$D$3),$AA745&gt;Settings!$D$3),"; over "&amp;Settings!$D$3&amp;" hours",""))))&amp;IF(NOT(ISNUMBER($U745)),"; no date",IF($U745&gt;TODAY(),"; date in the future",""))&amp;IF(AND($AE745&lt;&gt;"",ISNUMBER($U745)),IF(COUNTIFS($AE$2:$AE$1001,$AE745,$U$2:$U$1001,$U745,$Y$2:$Y$1001,$Y745)&gt;1,"; possible duplicate",""),""))="","OK",MID(IF($AE745="","; no name or email","")&amp;IF(IFERROR(TRIM(INDEX($A745:$P745,MATCH(Settings!$B$13,$A$1:$P$1,0))&amp;""),"")="","; no hours",IF(NOT(ISNUMBER($AA745)),"; hours not a number",IF($AA745&lt;=0,"; hours zero or less",IF(AND(ISNUMBER(Settings!$D$3),$AA745&gt;Settings!$D$3),"; over "&amp;Settings!$D$3&amp;" hours",""))))&amp;IF(NOT(ISNUMBER($U745)),"; no date",IF($U745&gt;TODAY(),"; date in the future",""))&amp;IF(AND($AE745&lt;&gt;"",ISNUMBER($U745)),IF(COUNTIFS($AE$2:$AE$1001,$AE745,$U$2:$U$1001,$U745,$Y$2:$Y$1001,$Y745)&gt;1,"; possible duplicate",""),""),3,300)))</f>
        <v/>
      </c>
      <c r="AE745" s="26">
        <f>IF(IFERROR(TRIM(INDEX($A745:$P745,MATCH(Settings!$B$11,$A$1:$P$1,0))&amp;""),"")&lt;&gt;"",LOWER(IFERROR(TRIM(INDEX($A745:$P745,MATCH(Settings!$B$11,$A$1:$P$1,0))&amp;""),"")),LOWER(IFERROR(TRIM(INDEX($A745:$P745,MATCH(Settings!$B$10,$A$1:$P$1,0))&amp;""),"")))</f>
        <v/>
      </c>
      <c r="AF745" s="26">
        <f>IF($AE745="","",IF(COUNTIF($AE$2:$AE745,$AE745)=1,MAX($AF$1:$AF744)+1,""))</f>
        <v/>
      </c>
      <c r="AG745" s="26">
        <f>IF(OR($AE745="",NOT(ISNUMBER($V745))),"",IF(COUNTIFS($AE$2:$AE745,$AE745,$V$2:$V745,$V745)=1,1,0))</f>
        <v/>
      </c>
      <c r="AH745" s="26">
        <f>IF(ISNUMBER($U745),$U745,0)</f>
        <v/>
      </c>
    </row>
    <row r="746">
      <c r="R746" s="27" t="n"/>
      <c r="S746" s="27" t="n"/>
      <c r="U746" s="21">
        <f>IF(ISNUMBER(IFERROR(IF(TRIM(INDEX($A746:$P746,MATCH(Settings!$B$9,$A$1:$P$1,0))&amp;"")="","",IF(ISNUMBER(INDEX($A746:$P746,MATCH(Settings!$B$9,$A$1:$P$1,0))),INT(INDEX($A746:$P746,MATCH(Settings!$B$9,$A$1:$P$1,0))),DATE(VALUE(LEFT(INDEX($A746:$P746,MATCH(Settings!$B$9,$A$1:$P$1,0)),4)),VALUE(MID(INDEX($A746:$P746,MATCH(Settings!$B$9,$A$1:$P$1,0)),6,2)),VALUE(MID(INDEX($A746:$P746,MATCH(Settings!$B$9,$A$1:$P$1,0)),9,2))))),"")),IFERROR(IF(TRIM(INDEX($A746:$P746,MATCH(Settings!$B$9,$A$1:$P$1,0))&amp;"")="","",IF(ISNUMBER(INDEX($A746:$P746,MATCH(Settings!$B$9,$A$1:$P$1,0))),INT(INDEX($A746:$P746,MATCH(Settings!$B$9,$A$1:$P$1,0))),DATE(VALUE(LEFT(INDEX($A746:$P746,MATCH(Settings!$B$9,$A$1:$P$1,0)),4)),VALUE(MID(INDEX($A746:$P746,MATCH(Settings!$B$9,$A$1:$P$1,0)),6,2)),VALUE(MID(INDEX($A746:$P746,MATCH(Settings!$B$9,$A$1:$P$1,0)),9,2))))),""),IFERROR(INT(IFERROR(IF(ISNUMBER(INDEX($A746:$P746,MATCH(Settings!$B$8,$A$1:$P$1,0))),INDEX($A746:$P746,MATCH(Settings!$B$8,$A$1:$P$1,0)),DATE(VALUE(LEFT(IFERROR(TRIM(INDEX($A746:$P746,MATCH(Settings!$B$8,$A$1:$P$1,0))&amp;""),""),4)),VALUE(MID(IFERROR(TRIM(INDEX($A746:$P746,MATCH(Settings!$B$8,$A$1:$P$1,0))&amp;""),""),6,2)),VALUE(MID(IFERROR(TRIM(INDEX($A746:$P746,MATCH(Settings!$B$8,$A$1:$P$1,0))&amp;""),""),9,2)))+TIME(VALUE(MID(IFERROR(TRIM(INDEX($A746:$P746,MATCH(Settings!$B$8,$A$1:$P$1,0))&amp;""),""),12,2)),VALUE(MID(IFERROR(TRIM(INDEX($A746:$P746,MATCH(Settings!$B$8,$A$1:$P$1,0))&amp;""),""),15,2)),VALUE(MID(IFERROR(TRIM(INDEX($A746:$P746,MATCH(Settings!$B$8,$A$1:$P$1,0))&amp;""),""),18,2)))),"")),""))</f>
        <v/>
      </c>
      <c r="V746" s="22">
        <f>IF(ISNUMBER($U746),DATE(YEAR($U746),MONTH($U746),1),"")</f>
        <v/>
      </c>
      <c r="W746" s="23">
        <f>IF(IFERROR(TRIM(INDEX($A746:$P746,MATCH(Settings!$B$10,$A$1:$P$1,0))&amp;""),"")&lt;&gt;"",IFERROR(TRIM(INDEX($A746:$P746,MATCH(Settings!$B$10,$A$1:$P$1,0))&amp;""),""),IFERROR(TRIM(INDEX($A746:$P746,MATCH(Settings!$B$11,$A$1:$P$1,0))&amp;""),""))</f>
        <v/>
      </c>
      <c r="X746" s="23">
        <f>IFERROR(TRIM(INDEX($A746:$P746,MATCH(Settings!$B$11,$A$1:$P$1,0))&amp;""),"")</f>
        <v/>
      </c>
      <c r="Y746" s="23">
        <f>IFERROR(TRIM(INDEX($A746:$P746,MATCH(Settings!$B$12,$A$1:$P$1,0))&amp;""),"")</f>
        <v/>
      </c>
      <c r="Z746" s="23">
        <f>IFERROR(TRIM(INDEX($A746:$P746,MATCH(Settings!$B$15,$A$1:$P$1,0))&amp;""),"")</f>
        <v/>
      </c>
      <c r="AA746" s="24">
        <f>IFERROR(IF(TRIM(INDEX($A746:$P746,MATCH(Settings!$B$13,$A$1:$P$1,0))&amp;"")="","",VALUE(TRIM(INDEX($A746:$P746,MATCH(Settings!$B$13,$A$1:$P$1,0))&amp;""))),"")</f>
        <v/>
      </c>
      <c r="AB746" s="24">
        <f>IF(NOT(ISNUMBER($AA746)),"",IF(TRIM($R746&amp;"")="Yes",$AA746,0))</f>
        <v/>
      </c>
      <c r="AC746" s="25">
        <f>IF(OR(NOT(ISNUMBER($AB746)),NOT(ISNUMBER(Settings!$D$2))),"",$AB746*Settings!$D$2)</f>
        <v/>
      </c>
      <c r="AD746" s="23">
        <f>IF(AND($AE746="",IFERROR(TRIM(INDEX($A746:$P746,MATCH(Settings!$B$13,$A$1:$P$1,0))&amp;""),"")=""),"",IF((IF($AE746="","; no name or email","")&amp;IF(IFERROR(TRIM(INDEX($A746:$P746,MATCH(Settings!$B$13,$A$1:$P$1,0))&amp;""),"")="","; no hours",IF(NOT(ISNUMBER($AA746)),"; hours not a number",IF($AA746&lt;=0,"; hours zero or less",IF(AND(ISNUMBER(Settings!$D$3),$AA746&gt;Settings!$D$3),"; over "&amp;Settings!$D$3&amp;" hours",""))))&amp;IF(NOT(ISNUMBER($U746)),"; no date",IF($U746&gt;TODAY(),"; date in the future",""))&amp;IF(AND($AE746&lt;&gt;"",ISNUMBER($U746)),IF(COUNTIFS($AE$2:$AE$1001,$AE746,$U$2:$U$1001,$U746,$Y$2:$Y$1001,$Y746)&gt;1,"; possible duplicate",""),""))="","OK",MID(IF($AE746="","; no name or email","")&amp;IF(IFERROR(TRIM(INDEX($A746:$P746,MATCH(Settings!$B$13,$A$1:$P$1,0))&amp;""),"")="","; no hours",IF(NOT(ISNUMBER($AA746)),"; hours not a number",IF($AA746&lt;=0,"; hours zero or less",IF(AND(ISNUMBER(Settings!$D$3),$AA746&gt;Settings!$D$3),"; over "&amp;Settings!$D$3&amp;" hours",""))))&amp;IF(NOT(ISNUMBER($U746)),"; no date",IF($U746&gt;TODAY(),"; date in the future",""))&amp;IF(AND($AE746&lt;&gt;"",ISNUMBER($U746)),IF(COUNTIFS($AE$2:$AE$1001,$AE746,$U$2:$U$1001,$U746,$Y$2:$Y$1001,$Y746)&gt;1,"; possible duplicate",""),""),3,300)))</f>
        <v/>
      </c>
      <c r="AE746" s="26">
        <f>IF(IFERROR(TRIM(INDEX($A746:$P746,MATCH(Settings!$B$11,$A$1:$P$1,0))&amp;""),"")&lt;&gt;"",LOWER(IFERROR(TRIM(INDEX($A746:$P746,MATCH(Settings!$B$11,$A$1:$P$1,0))&amp;""),"")),LOWER(IFERROR(TRIM(INDEX($A746:$P746,MATCH(Settings!$B$10,$A$1:$P$1,0))&amp;""),"")))</f>
        <v/>
      </c>
      <c r="AF746" s="26">
        <f>IF($AE746="","",IF(COUNTIF($AE$2:$AE746,$AE746)=1,MAX($AF$1:$AF745)+1,""))</f>
        <v/>
      </c>
      <c r="AG746" s="26">
        <f>IF(OR($AE746="",NOT(ISNUMBER($V746))),"",IF(COUNTIFS($AE$2:$AE746,$AE746,$V$2:$V746,$V746)=1,1,0))</f>
        <v/>
      </c>
      <c r="AH746" s="26">
        <f>IF(ISNUMBER($U746),$U746,0)</f>
        <v/>
      </c>
    </row>
    <row r="747">
      <c r="R747" s="27" t="n"/>
      <c r="S747" s="27" t="n"/>
      <c r="U747" s="21">
        <f>IF(ISNUMBER(IFERROR(IF(TRIM(INDEX($A747:$P747,MATCH(Settings!$B$9,$A$1:$P$1,0))&amp;"")="","",IF(ISNUMBER(INDEX($A747:$P747,MATCH(Settings!$B$9,$A$1:$P$1,0))),INT(INDEX($A747:$P747,MATCH(Settings!$B$9,$A$1:$P$1,0))),DATE(VALUE(LEFT(INDEX($A747:$P747,MATCH(Settings!$B$9,$A$1:$P$1,0)),4)),VALUE(MID(INDEX($A747:$P747,MATCH(Settings!$B$9,$A$1:$P$1,0)),6,2)),VALUE(MID(INDEX($A747:$P747,MATCH(Settings!$B$9,$A$1:$P$1,0)),9,2))))),"")),IFERROR(IF(TRIM(INDEX($A747:$P747,MATCH(Settings!$B$9,$A$1:$P$1,0))&amp;"")="","",IF(ISNUMBER(INDEX($A747:$P747,MATCH(Settings!$B$9,$A$1:$P$1,0))),INT(INDEX($A747:$P747,MATCH(Settings!$B$9,$A$1:$P$1,0))),DATE(VALUE(LEFT(INDEX($A747:$P747,MATCH(Settings!$B$9,$A$1:$P$1,0)),4)),VALUE(MID(INDEX($A747:$P747,MATCH(Settings!$B$9,$A$1:$P$1,0)),6,2)),VALUE(MID(INDEX($A747:$P747,MATCH(Settings!$B$9,$A$1:$P$1,0)),9,2))))),""),IFERROR(INT(IFERROR(IF(ISNUMBER(INDEX($A747:$P747,MATCH(Settings!$B$8,$A$1:$P$1,0))),INDEX($A747:$P747,MATCH(Settings!$B$8,$A$1:$P$1,0)),DATE(VALUE(LEFT(IFERROR(TRIM(INDEX($A747:$P747,MATCH(Settings!$B$8,$A$1:$P$1,0))&amp;""),""),4)),VALUE(MID(IFERROR(TRIM(INDEX($A747:$P747,MATCH(Settings!$B$8,$A$1:$P$1,0))&amp;""),""),6,2)),VALUE(MID(IFERROR(TRIM(INDEX($A747:$P747,MATCH(Settings!$B$8,$A$1:$P$1,0))&amp;""),""),9,2)))+TIME(VALUE(MID(IFERROR(TRIM(INDEX($A747:$P747,MATCH(Settings!$B$8,$A$1:$P$1,0))&amp;""),""),12,2)),VALUE(MID(IFERROR(TRIM(INDEX($A747:$P747,MATCH(Settings!$B$8,$A$1:$P$1,0))&amp;""),""),15,2)),VALUE(MID(IFERROR(TRIM(INDEX($A747:$P747,MATCH(Settings!$B$8,$A$1:$P$1,0))&amp;""),""),18,2)))),"")),""))</f>
        <v/>
      </c>
      <c r="V747" s="22">
        <f>IF(ISNUMBER($U747),DATE(YEAR($U747),MONTH($U747),1),"")</f>
        <v/>
      </c>
      <c r="W747" s="23">
        <f>IF(IFERROR(TRIM(INDEX($A747:$P747,MATCH(Settings!$B$10,$A$1:$P$1,0))&amp;""),"")&lt;&gt;"",IFERROR(TRIM(INDEX($A747:$P747,MATCH(Settings!$B$10,$A$1:$P$1,0))&amp;""),""),IFERROR(TRIM(INDEX($A747:$P747,MATCH(Settings!$B$11,$A$1:$P$1,0))&amp;""),""))</f>
        <v/>
      </c>
      <c r="X747" s="23">
        <f>IFERROR(TRIM(INDEX($A747:$P747,MATCH(Settings!$B$11,$A$1:$P$1,0))&amp;""),"")</f>
        <v/>
      </c>
      <c r="Y747" s="23">
        <f>IFERROR(TRIM(INDEX($A747:$P747,MATCH(Settings!$B$12,$A$1:$P$1,0))&amp;""),"")</f>
        <v/>
      </c>
      <c r="Z747" s="23">
        <f>IFERROR(TRIM(INDEX($A747:$P747,MATCH(Settings!$B$15,$A$1:$P$1,0))&amp;""),"")</f>
        <v/>
      </c>
      <c r="AA747" s="24">
        <f>IFERROR(IF(TRIM(INDEX($A747:$P747,MATCH(Settings!$B$13,$A$1:$P$1,0))&amp;"")="","",VALUE(TRIM(INDEX($A747:$P747,MATCH(Settings!$B$13,$A$1:$P$1,0))&amp;""))),"")</f>
        <v/>
      </c>
      <c r="AB747" s="24">
        <f>IF(NOT(ISNUMBER($AA747)),"",IF(TRIM($R747&amp;"")="Yes",$AA747,0))</f>
        <v/>
      </c>
      <c r="AC747" s="25">
        <f>IF(OR(NOT(ISNUMBER($AB747)),NOT(ISNUMBER(Settings!$D$2))),"",$AB747*Settings!$D$2)</f>
        <v/>
      </c>
      <c r="AD747" s="23">
        <f>IF(AND($AE747="",IFERROR(TRIM(INDEX($A747:$P747,MATCH(Settings!$B$13,$A$1:$P$1,0))&amp;""),"")=""),"",IF((IF($AE747="","; no name or email","")&amp;IF(IFERROR(TRIM(INDEX($A747:$P747,MATCH(Settings!$B$13,$A$1:$P$1,0))&amp;""),"")="","; no hours",IF(NOT(ISNUMBER($AA747)),"; hours not a number",IF($AA747&lt;=0,"; hours zero or less",IF(AND(ISNUMBER(Settings!$D$3),$AA747&gt;Settings!$D$3),"; over "&amp;Settings!$D$3&amp;" hours",""))))&amp;IF(NOT(ISNUMBER($U747)),"; no date",IF($U747&gt;TODAY(),"; date in the future",""))&amp;IF(AND($AE747&lt;&gt;"",ISNUMBER($U747)),IF(COUNTIFS($AE$2:$AE$1001,$AE747,$U$2:$U$1001,$U747,$Y$2:$Y$1001,$Y747)&gt;1,"; possible duplicate",""),""))="","OK",MID(IF($AE747="","; no name or email","")&amp;IF(IFERROR(TRIM(INDEX($A747:$P747,MATCH(Settings!$B$13,$A$1:$P$1,0))&amp;""),"")="","; no hours",IF(NOT(ISNUMBER($AA747)),"; hours not a number",IF($AA747&lt;=0,"; hours zero or less",IF(AND(ISNUMBER(Settings!$D$3),$AA747&gt;Settings!$D$3),"; over "&amp;Settings!$D$3&amp;" hours",""))))&amp;IF(NOT(ISNUMBER($U747)),"; no date",IF($U747&gt;TODAY(),"; date in the future",""))&amp;IF(AND($AE747&lt;&gt;"",ISNUMBER($U747)),IF(COUNTIFS($AE$2:$AE$1001,$AE747,$U$2:$U$1001,$U747,$Y$2:$Y$1001,$Y747)&gt;1,"; possible duplicate",""),""),3,300)))</f>
        <v/>
      </c>
      <c r="AE747" s="26">
        <f>IF(IFERROR(TRIM(INDEX($A747:$P747,MATCH(Settings!$B$11,$A$1:$P$1,0))&amp;""),"")&lt;&gt;"",LOWER(IFERROR(TRIM(INDEX($A747:$P747,MATCH(Settings!$B$11,$A$1:$P$1,0))&amp;""),"")),LOWER(IFERROR(TRIM(INDEX($A747:$P747,MATCH(Settings!$B$10,$A$1:$P$1,0))&amp;""),"")))</f>
        <v/>
      </c>
      <c r="AF747" s="26">
        <f>IF($AE747="","",IF(COUNTIF($AE$2:$AE747,$AE747)=1,MAX($AF$1:$AF746)+1,""))</f>
        <v/>
      </c>
      <c r="AG747" s="26">
        <f>IF(OR($AE747="",NOT(ISNUMBER($V747))),"",IF(COUNTIFS($AE$2:$AE747,$AE747,$V$2:$V747,$V747)=1,1,0))</f>
        <v/>
      </c>
      <c r="AH747" s="26">
        <f>IF(ISNUMBER($U747),$U747,0)</f>
        <v/>
      </c>
    </row>
    <row r="748">
      <c r="R748" s="27" t="n"/>
      <c r="S748" s="27" t="n"/>
      <c r="U748" s="21">
        <f>IF(ISNUMBER(IFERROR(IF(TRIM(INDEX($A748:$P748,MATCH(Settings!$B$9,$A$1:$P$1,0))&amp;"")="","",IF(ISNUMBER(INDEX($A748:$P748,MATCH(Settings!$B$9,$A$1:$P$1,0))),INT(INDEX($A748:$P748,MATCH(Settings!$B$9,$A$1:$P$1,0))),DATE(VALUE(LEFT(INDEX($A748:$P748,MATCH(Settings!$B$9,$A$1:$P$1,0)),4)),VALUE(MID(INDEX($A748:$P748,MATCH(Settings!$B$9,$A$1:$P$1,0)),6,2)),VALUE(MID(INDEX($A748:$P748,MATCH(Settings!$B$9,$A$1:$P$1,0)),9,2))))),"")),IFERROR(IF(TRIM(INDEX($A748:$P748,MATCH(Settings!$B$9,$A$1:$P$1,0))&amp;"")="","",IF(ISNUMBER(INDEX($A748:$P748,MATCH(Settings!$B$9,$A$1:$P$1,0))),INT(INDEX($A748:$P748,MATCH(Settings!$B$9,$A$1:$P$1,0))),DATE(VALUE(LEFT(INDEX($A748:$P748,MATCH(Settings!$B$9,$A$1:$P$1,0)),4)),VALUE(MID(INDEX($A748:$P748,MATCH(Settings!$B$9,$A$1:$P$1,0)),6,2)),VALUE(MID(INDEX($A748:$P748,MATCH(Settings!$B$9,$A$1:$P$1,0)),9,2))))),""),IFERROR(INT(IFERROR(IF(ISNUMBER(INDEX($A748:$P748,MATCH(Settings!$B$8,$A$1:$P$1,0))),INDEX($A748:$P748,MATCH(Settings!$B$8,$A$1:$P$1,0)),DATE(VALUE(LEFT(IFERROR(TRIM(INDEX($A748:$P748,MATCH(Settings!$B$8,$A$1:$P$1,0))&amp;""),""),4)),VALUE(MID(IFERROR(TRIM(INDEX($A748:$P748,MATCH(Settings!$B$8,$A$1:$P$1,0))&amp;""),""),6,2)),VALUE(MID(IFERROR(TRIM(INDEX($A748:$P748,MATCH(Settings!$B$8,$A$1:$P$1,0))&amp;""),""),9,2)))+TIME(VALUE(MID(IFERROR(TRIM(INDEX($A748:$P748,MATCH(Settings!$B$8,$A$1:$P$1,0))&amp;""),""),12,2)),VALUE(MID(IFERROR(TRIM(INDEX($A748:$P748,MATCH(Settings!$B$8,$A$1:$P$1,0))&amp;""),""),15,2)),VALUE(MID(IFERROR(TRIM(INDEX($A748:$P748,MATCH(Settings!$B$8,$A$1:$P$1,0))&amp;""),""),18,2)))),"")),""))</f>
        <v/>
      </c>
      <c r="V748" s="22">
        <f>IF(ISNUMBER($U748),DATE(YEAR($U748),MONTH($U748),1),"")</f>
        <v/>
      </c>
      <c r="W748" s="23">
        <f>IF(IFERROR(TRIM(INDEX($A748:$P748,MATCH(Settings!$B$10,$A$1:$P$1,0))&amp;""),"")&lt;&gt;"",IFERROR(TRIM(INDEX($A748:$P748,MATCH(Settings!$B$10,$A$1:$P$1,0))&amp;""),""),IFERROR(TRIM(INDEX($A748:$P748,MATCH(Settings!$B$11,$A$1:$P$1,0))&amp;""),""))</f>
        <v/>
      </c>
      <c r="X748" s="23">
        <f>IFERROR(TRIM(INDEX($A748:$P748,MATCH(Settings!$B$11,$A$1:$P$1,0))&amp;""),"")</f>
        <v/>
      </c>
      <c r="Y748" s="23">
        <f>IFERROR(TRIM(INDEX($A748:$P748,MATCH(Settings!$B$12,$A$1:$P$1,0))&amp;""),"")</f>
        <v/>
      </c>
      <c r="Z748" s="23">
        <f>IFERROR(TRIM(INDEX($A748:$P748,MATCH(Settings!$B$15,$A$1:$P$1,0))&amp;""),"")</f>
        <v/>
      </c>
      <c r="AA748" s="24">
        <f>IFERROR(IF(TRIM(INDEX($A748:$P748,MATCH(Settings!$B$13,$A$1:$P$1,0))&amp;"")="","",VALUE(TRIM(INDEX($A748:$P748,MATCH(Settings!$B$13,$A$1:$P$1,0))&amp;""))),"")</f>
        <v/>
      </c>
      <c r="AB748" s="24">
        <f>IF(NOT(ISNUMBER($AA748)),"",IF(TRIM($R748&amp;"")="Yes",$AA748,0))</f>
        <v/>
      </c>
      <c r="AC748" s="25">
        <f>IF(OR(NOT(ISNUMBER($AB748)),NOT(ISNUMBER(Settings!$D$2))),"",$AB748*Settings!$D$2)</f>
        <v/>
      </c>
      <c r="AD748" s="23">
        <f>IF(AND($AE748="",IFERROR(TRIM(INDEX($A748:$P748,MATCH(Settings!$B$13,$A$1:$P$1,0))&amp;""),"")=""),"",IF((IF($AE748="","; no name or email","")&amp;IF(IFERROR(TRIM(INDEX($A748:$P748,MATCH(Settings!$B$13,$A$1:$P$1,0))&amp;""),"")="","; no hours",IF(NOT(ISNUMBER($AA748)),"; hours not a number",IF($AA748&lt;=0,"; hours zero or less",IF(AND(ISNUMBER(Settings!$D$3),$AA748&gt;Settings!$D$3),"; over "&amp;Settings!$D$3&amp;" hours",""))))&amp;IF(NOT(ISNUMBER($U748)),"; no date",IF($U748&gt;TODAY(),"; date in the future",""))&amp;IF(AND($AE748&lt;&gt;"",ISNUMBER($U748)),IF(COUNTIFS($AE$2:$AE$1001,$AE748,$U$2:$U$1001,$U748,$Y$2:$Y$1001,$Y748)&gt;1,"; possible duplicate",""),""))="","OK",MID(IF($AE748="","; no name or email","")&amp;IF(IFERROR(TRIM(INDEX($A748:$P748,MATCH(Settings!$B$13,$A$1:$P$1,0))&amp;""),"")="","; no hours",IF(NOT(ISNUMBER($AA748)),"; hours not a number",IF($AA748&lt;=0,"; hours zero or less",IF(AND(ISNUMBER(Settings!$D$3),$AA748&gt;Settings!$D$3),"; over "&amp;Settings!$D$3&amp;" hours",""))))&amp;IF(NOT(ISNUMBER($U748)),"; no date",IF($U748&gt;TODAY(),"; date in the future",""))&amp;IF(AND($AE748&lt;&gt;"",ISNUMBER($U748)),IF(COUNTIFS($AE$2:$AE$1001,$AE748,$U$2:$U$1001,$U748,$Y$2:$Y$1001,$Y748)&gt;1,"; possible duplicate",""),""),3,300)))</f>
        <v/>
      </c>
      <c r="AE748" s="26">
        <f>IF(IFERROR(TRIM(INDEX($A748:$P748,MATCH(Settings!$B$11,$A$1:$P$1,0))&amp;""),"")&lt;&gt;"",LOWER(IFERROR(TRIM(INDEX($A748:$P748,MATCH(Settings!$B$11,$A$1:$P$1,0))&amp;""),"")),LOWER(IFERROR(TRIM(INDEX($A748:$P748,MATCH(Settings!$B$10,$A$1:$P$1,0))&amp;""),"")))</f>
        <v/>
      </c>
      <c r="AF748" s="26">
        <f>IF($AE748="","",IF(COUNTIF($AE$2:$AE748,$AE748)=1,MAX($AF$1:$AF747)+1,""))</f>
        <v/>
      </c>
      <c r="AG748" s="26">
        <f>IF(OR($AE748="",NOT(ISNUMBER($V748))),"",IF(COUNTIFS($AE$2:$AE748,$AE748,$V$2:$V748,$V748)=1,1,0))</f>
        <v/>
      </c>
      <c r="AH748" s="26">
        <f>IF(ISNUMBER($U748),$U748,0)</f>
        <v/>
      </c>
    </row>
    <row r="749">
      <c r="R749" s="27" t="n"/>
      <c r="S749" s="27" t="n"/>
      <c r="U749" s="21">
        <f>IF(ISNUMBER(IFERROR(IF(TRIM(INDEX($A749:$P749,MATCH(Settings!$B$9,$A$1:$P$1,0))&amp;"")="","",IF(ISNUMBER(INDEX($A749:$P749,MATCH(Settings!$B$9,$A$1:$P$1,0))),INT(INDEX($A749:$P749,MATCH(Settings!$B$9,$A$1:$P$1,0))),DATE(VALUE(LEFT(INDEX($A749:$P749,MATCH(Settings!$B$9,$A$1:$P$1,0)),4)),VALUE(MID(INDEX($A749:$P749,MATCH(Settings!$B$9,$A$1:$P$1,0)),6,2)),VALUE(MID(INDEX($A749:$P749,MATCH(Settings!$B$9,$A$1:$P$1,0)),9,2))))),"")),IFERROR(IF(TRIM(INDEX($A749:$P749,MATCH(Settings!$B$9,$A$1:$P$1,0))&amp;"")="","",IF(ISNUMBER(INDEX($A749:$P749,MATCH(Settings!$B$9,$A$1:$P$1,0))),INT(INDEX($A749:$P749,MATCH(Settings!$B$9,$A$1:$P$1,0))),DATE(VALUE(LEFT(INDEX($A749:$P749,MATCH(Settings!$B$9,$A$1:$P$1,0)),4)),VALUE(MID(INDEX($A749:$P749,MATCH(Settings!$B$9,$A$1:$P$1,0)),6,2)),VALUE(MID(INDEX($A749:$P749,MATCH(Settings!$B$9,$A$1:$P$1,0)),9,2))))),""),IFERROR(INT(IFERROR(IF(ISNUMBER(INDEX($A749:$P749,MATCH(Settings!$B$8,$A$1:$P$1,0))),INDEX($A749:$P749,MATCH(Settings!$B$8,$A$1:$P$1,0)),DATE(VALUE(LEFT(IFERROR(TRIM(INDEX($A749:$P749,MATCH(Settings!$B$8,$A$1:$P$1,0))&amp;""),""),4)),VALUE(MID(IFERROR(TRIM(INDEX($A749:$P749,MATCH(Settings!$B$8,$A$1:$P$1,0))&amp;""),""),6,2)),VALUE(MID(IFERROR(TRIM(INDEX($A749:$P749,MATCH(Settings!$B$8,$A$1:$P$1,0))&amp;""),""),9,2)))+TIME(VALUE(MID(IFERROR(TRIM(INDEX($A749:$P749,MATCH(Settings!$B$8,$A$1:$P$1,0))&amp;""),""),12,2)),VALUE(MID(IFERROR(TRIM(INDEX($A749:$P749,MATCH(Settings!$B$8,$A$1:$P$1,0))&amp;""),""),15,2)),VALUE(MID(IFERROR(TRIM(INDEX($A749:$P749,MATCH(Settings!$B$8,$A$1:$P$1,0))&amp;""),""),18,2)))),"")),""))</f>
        <v/>
      </c>
      <c r="V749" s="22">
        <f>IF(ISNUMBER($U749),DATE(YEAR($U749),MONTH($U749),1),"")</f>
        <v/>
      </c>
      <c r="W749" s="23">
        <f>IF(IFERROR(TRIM(INDEX($A749:$P749,MATCH(Settings!$B$10,$A$1:$P$1,0))&amp;""),"")&lt;&gt;"",IFERROR(TRIM(INDEX($A749:$P749,MATCH(Settings!$B$10,$A$1:$P$1,0))&amp;""),""),IFERROR(TRIM(INDEX($A749:$P749,MATCH(Settings!$B$11,$A$1:$P$1,0))&amp;""),""))</f>
        <v/>
      </c>
      <c r="X749" s="23">
        <f>IFERROR(TRIM(INDEX($A749:$P749,MATCH(Settings!$B$11,$A$1:$P$1,0))&amp;""),"")</f>
        <v/>
      </c>
      <c r="Y749" s="23">
        <f>IFERROR(TRIM(INDEX($A749:$P749,MATCH(Settings!$B$12,$A$1:$P$1,0))&amp;""),"")</f>
        <v/>
      </c>
      <c r="Z749" s="23">
        <f>IFERROR(TRIM(INDEX($A749:$P749,MATCH(Settings!$B$15,$A$1:$P$1,0))&amp;""),"")</f>
        <v/>
      </c>
      <c r="AA749" s="24">
        <f>IFERROR(IF(TRIM(INDEX($A749:$P749,MATCH(Settings!$B$13,$A$1:$P$1,0))&amp;"")="","",VALUE(TRIM(INDEX($A749:$P749,MATCH(Settings!$B$13,$A$1:$P$1,0))&amp;""))),"")</f>
        <v/>
      </c>
      <c r="AB749" s="24">
        <f>IF(NOT(ISNUMBER($AA749)),"",IF(TRIM($R749&amp;"")="Yes",$AA749,0))</f>
        <v/>
      </c>
      <c r="AC749" s="25">
        <f>IF(OR(NOT(ISNUMBER($AB749)),NOT(ISNUMBER(Settings!$D$2))),"",$AB749*Settings!$D$2)</f>
        <v/>
      </c>
      <c r="AD749" s="23">
        <f>IF(AND($AE749="",IFERROR(TRIM(INDEX($A749:$P749,MATCH(Settings!$B$13,$A$1:$P$1,0))&amp;""),"")=""),"",IF((IF($AE749="","; no name or email","")&amp;IF(IFERROR(TRIM(INDEX($A749:$P749,MATCH(Settings!$B$13,$A$1:$P$1,0))&amp;""),"")="","; no hours",IF(NOT(ISNUMBER($AA749)),"; hours not a number",IF($AA749&lt;=0,"; hours zero or less",IF(AND(ISNUMBER(Settings!$D$3),$AA749&gt;Settings!$D$3),"; over "&amp;Settings!$D$3&amp;" hours",""))))&amp;IF(NOT(ISNUMBER($U749)),"; no date",IF($U749&gt;TODAY(),"; date in the future",""))&amp;IF(AND($AE749&lt;&gt;"",ISNUMBER($U749)),IF(COUNTIFS($AE$2:$AE$1001,$AE749,$U$2:$U$1001,$U749,$Y$2:$Y$1001,$Y749)&gt;1,"; possible duplicate",""),""))="","OK",MID(IF($AE749="","; no name or email","")&amp;IF(IFERROR(TRIM(INDEX($A749:$P749,MATCH(Settings!$B$13,$A$1:$P$1,0))&amp;""),"")="","; no hours",IF(NOT(ISNUMBER($AA749)),"; hours not a number",IF($AA749&lt;=0,"; hours zero or less",IF(AND(ISNUMBER(Settings!$D$3),$AA749&gt;Settings!$D$3),"; over "&amp;Settings!$D$3&amp;" hours",""))))&amp;IF(NOT(ISNUMBER($U749)),"; no date",IF($U749&gt;TODAY(),"; date in the future",""))&amp;IF(AND($AE749&lt;&gt;"",ISNUMBER($U749)),IF(COUNTIFS($AE$2:$AE$1001,$AE749,$U$2:$U$1001,$U749,$Y$2:$Y$1001,$Y749)&gt;1,"; possible duplicate",""),""),3,300)))</f>
        <v/>
      </c>
      <c r="AE749" s="26">
        <f>IF(IFERROR(TRIM(INDEX($A749:$P749,MATCH(Settings!$B$11,$A$1:$P$1,0))&amp;""),"")&lt;&gt;"",LOWER(IFERROR(TRIM(INDEX($A749:$P749,MATCH(Settings!$B$11,$A$1:$P$1,0))&amp;""),"")),LOWER(IFERROR(TRIM(INDEX($A749:$P749,MATCH(Settings!$B$10,$A$1:$P$1,0))&amp;""),"")))</f>
        <v/>
      </c>
      <c r="AF749" s="26">
        <f>IF($AE749="","",IF(COUNTIF($AE$2:$AE749,$AE749)=1,MAX($AF$1:$AF748)+1,""))</f>
        <v/>
      </c>
      <c r="AG749" s="26">
        <f>IF(OR($AE749="",NOT(ISNUMBER($V749))),"",IF(COUNTIFS($AE$2:$AE749,$AE749,$V$2:$V749,$V749)=1,1,0))</f>
        <v/>
      </c>
      <c r="AH749" s="26">
        <f>IF(ISNUMBER($U749),$U749,0)</f>
        <v/>
      </c>
    </row>
    <row r="750">
      <c r="R750" s="27" t="n"/>
      <c r="S750" s="27" t="n"/>
      <c r="U750" s="21">
        <f>IF(ISNUMBER(IFERROR(IF(TRIM(INDEX($A750:$P750,MATCH(Settings!$B$9,$A$1:$P$1,0))&amp;"")="","",IF(ISNUMBER(INDEX($A750:$P750,MATCH(Settings!$B$9,$A$1:$P$1,0))),INT(INDEX($A750:$P750,MATCH(Settings!$B$9,$A$1:$P$1,0))),DATE(VALUE(LEFT(INDEX($A750:$P750,MATCH(Settings!$B$9,$A$1:$P$1,0)),4)),VALUE(MID(INDEX($A750:$P750,MATCH(Settings!$B$9,$A$1:$P$1,0)),6,2)),VALUE(MID(INDEX($A750:$P750,MATCH(Settings!$B$9,$A$1:$P$1,0)),9,2))))),"")),IFERROR(IF(TRIM(INDEX($A750:$P750,MATCH(Settings!$B$9,$A$1:$P$1,0))&amp;"")="","",IF(ISNUMBER(INDEX($A750:$P750,MATCH(Settings!$B$9,$A$1:$P$1,0))),INT(INDEX($A750:$P750,MATCH(Settings!$B$9,$A$1:$P$1,0))),DATE(VALUE(LEFT(INDEX($A750:$P750,MATCH(Settings!$B$9,$A$1:$P$1,0)),4)),VALUE(MID(INDEX($A750:$P750,MATCH(Settings!$B$9,$A$1:$P$1,0)),6,2)),VALUE(MID(INDEX($A750:$P750,MATCH(Settings!$B$9,$A$1:$P$1,0)),9,2))))),""),IFERROR(INT(IFERROR(IF(ISNUMBER(INDEX($A750:$P750,MATCH(Settings!$B$8,$A$1:$P$1,0))),INDEX($A750:$P750,MATCH(Settings!$B$8,$A$1:$P$1,0)),DATE(VALUE(LEFT(IFERROR(TRIM(INDEX($A750:$P750,MATCH(Settings!$B$8,$A$1:$P$1,0))&amp;""),""),4)),VALUE(MID(IFERROR(TRIM(INDEX($A750:$P750,MATCH(Settings!$B$8,$A$1:$P$1,0))&amp;""),""),6,2)),VALUE(MID(IFERROR(TRIM(INDEX($A750:$P750,MATCH(Settings!$B$8,$A$1:$P$1,0))&amp;""),""),9,2)))+TIME(VALUE(MID(IFERROR(TRIM(INDEX($A750:$P750,MATCH(Settings!$B$8,$A$1:$P$1,0))&amp;""),""),12,2)),VALUE(MID(IFERROR(TRIM(INDEX($A750:$P750,MATCH(Settings!$B$8,$A$1:$P$1,0))&amp;""),""),15,2)),VALUE(MID(IFERROR(TRIM(INDEX($A750:$P750,MATCH(Settings!$B$8,$A$1:$P$1,0))&amp;""),""),18,2)))),"")),""))</f>
        <v/>
      </c>
      <c r="V750" s="22">
        <f>IF(ISNUMBER($U750),DATE(YEAR($U750),MONTH($U750),1),"")</f>
        <v/>
      </c>
      <c r="W750" s="23">
        <f>IF(IFERROR(TRIM(INDEX($A750:$P750,MATCH(Settings!$B$10,$A$1:$P$1,0))&amp;""),"")&lt;&gt;"",IFERROR(TRIM(INDEX($A750:$P750,MATCH(Settings!$B$10,$A$1:$P$1,0))&amp;""),""),IFERROR(TRIM(INDEX($A750:$P750,MATCH(Settings!$B$11,$A$1:$P$1,0))&amp;""),""))</f>
        <v/>
      </c>
      <c r="X750" s="23">
        <f>IFERROR(TRIM(INDEX($A750:$P750,MATCH(Settings!$B$11,$A$1:$P$1,0))&amp;""),"")</f>
        <v/>
      </c>
      <c r="Y750" s="23">
        <f>IFERROR(TRIM(INDEX($A750:$P750,MATCH(Settings!$B$12,$A$1:$P$1,0))&amp;""),"")</f>
        <v/>
      </c>
      <c r="Z750" s="23">
        <f>IFERROR(TRIM(INDEX($A750:$P750,MATCH(Settings!$B$15,$A$1:$P$1,0))&amp;""),"")</f>
        <v/>
      </c>
      <c r="AA750" s="24">
        <f>IFERROR(IF(TRIM(INDEX($A750:$P750,MATCH(Settings!$B$13,$A$1:$P$1,0))&amp;"")="","",VALUE(TRIM(INDEX($A750:$P750,MATCH(Settings!$B$13,$A$1:$P$1,0))&amp;""))),"")</f>
        <v/>
      </c>
      <c r="AB750" s="24">
        <f>IF(NOT(ISNUMBER($AA750)),"",IF(TRIM($R750&amp;"")="Yes",$AA750,0))</f>
        <v/>
      </c>
      <c r="AC750" s="25">
        <f>IF(OR(NOT(ISNUMBER($AB750)),NOT(ISNUMBER(Settings!$D$2))),"",$AB750*Settings!$D$2)</f>
        <v/>
      </c>
      <c r="AD750" s="23">
        <f>IF(AND($AE750="",IFERROR(TRIM(INDEX($A750:$P750,MATCH(Settings!$B$13,$A$1:$P$1,0))&amp;""),"")=""),"",IF((IF($AE750="","; no name or email","")&amp;IF(IFERROR(TRIM(INDEX($A750:$P750,MATCH(Settings!$B$13,$A$1:$P$1,0))&amp;""),"")="","; no hours",IF(NOT(ISNUMBER($AA750)),"; hours not a number",IF($AA750&lt;=0,"; hours zero or less",IF(AND(ISNUMBER(Settings!$D$3),$AA750&gt;Settings!$D$3),"; over "&amp;Settings!$D$3&amp;" hours",""))))&amp;IF(NOT(ISNUMBER($U750)),"; no date",IF($U750&gt;TODAY(),"; date in the future",""))&amp;IF(AND($AE750&lt;&gt;"",ISNUMBER($U750)),IF(COUNTIFS($AE$2:$AE$1001,$AE750,$U$2:$U$1001,$U750,$Y$2:$Y$1001,$Y750)&gt;1,"; possible duplicate",""),""))="","OK",MID(IF($AE750="","; no name or email","")&amp;IF(IFERROR(TRIM(INDEX($A750:$P750,MATCH(Settings!$B$13,$A$1:$P$1,0))&amp;""),"")="","; no hours",IF(NOT(ISNUMBER($AA750)),"; hours not a number",IF($AA750&lt;=0,"; hours zero or less",IF(AND(ISNUMBER(Settings!$D$3),$AA750&gt;Settings!$D$3),"; over "&amp;Settings!$D$3&amp;" hours",""))))&amp;IF(NOT(ISNUMBER($U750)),"; no date",IF($U750&gt;TODAY(),"; date in the future",""))&amp;IF(AND($AE750&lt;&gt;"",ISNUMBER($U750)),IF(COUNTIFS($AE$2:$AE$1001,$AE750,$U$2:$U$1001,$U750,$Y$2:$Y$1001,$Y750)&gt;1,"; possible duplicate",""),""),3,300)))</f>
        <v/>
      </c>
      <c r="AE750" s="26">
        <f>IF(IFERROR(TRIM(INDEX($A750:$P750,MATCH(Settings!$B$11,$A$1:$P$1,0))&amp;""),"")&lt;&gt;"",LOWER(IFERROR(TRIM(INDEX($A750:$P750,MATCH(Settings!$B$11,$A$1:$P$1,0))&amp;""),"")),LOWER(IFERROR(TRIM(INDEX($A750:$P750,MATCH(Settings!$B$10,$A$1:$P$1,0))&amp;""),"")))</f>
        <v/>
      </c>
      <c r="AF750" s="26">
        <f>IF($AE750="","",IF(COUNTIF($AE$2:$AE750,$AE750)=1,MAX($AF$1:$AF749)+1,""))</f>
        <v/>
      </c>
      <c r="AG750" s="26">
        <f>IF(OR($AE750="",NOT(ISNUMBER($V750))),"",IF(COUNTIFS($AE$2:$AE750,$AE750,$V$2:$V750,$V750)=1,1,0))</f>
        <v/>
      </c>
      <c r="AH750" s="26">
        <f>IF(ISNUMBER($U750),$U750,0)</f>
        <v/>
      </c>
    </row>
    <row r="751">
      <c r="R751" s="27" t="n"/>
      <c r="S751" s="27" t="n"/>
      <c r="U751" s="21">
        <f>IF(ISNUMBER(IFERROR(IF(TRIM(INDEX($A751:$P751,MATCH(Settings!$B$9,$A$1:$P$1,0))&amp;"")="","",IF(ISNUMBER(INDEX($A751:$P751,MATCH(Settings!$B$9,$A$1:$P$1,0))),INT(INDEX($A751:$P751,MATCH(Settings!$B$9,$A$1:$P$1,0))),DATE(VALUE(LEFT(INDEX($A751:$P751,MATCH(Settings!$B$9,$A$1:$P$1,0)),4)),VALUE(MID(INDEX($A751:$P751,MATCH(Settings!$B$9,$A$1:$P$1,0)),6,2)),VALUE(MID(INDEX($A751:$P751,MATCH(Settings!$B$9,$A$1:$P$1,0)),9,2))))),"")),IFERROR(IF(TRIM(INDEX($A751:$P751,MATCH(Settings!$B$9,$A$1:$P$1,0))&amp;"")="","",IF(ISNUMBER(INDEX($A751:$P751,MATCH(Settings!$B$9,$A$1:$P$1,0))),INT(INDEX($A751:$P751,MATCH(Settings!$B$9,$A$1:$P$1,0))),DATE(VALUE(LEFT(INDEX($A751:$P751,MATCH(Settings!$B$9,$A$1:$P$1,0)),4)),VALUE(MID(INDEX($A751:$P751,MATCH(Settings!$B$9,$A$1:$P$1,0)),6,2)),VALUE(MID(INDEX($A751:$P751,MATCH(Settings!$B$9,$A$1:$P$1,0)),9,2))))),""),IFERROR(INT(IFERROR(IF(ISNUMBER(INDEX($A751:$P751,MATCH(Settings!$B$8,$A$1:$P$1,0))),INDEX($A751:$P751,MATCH(Settings!$B$8,$A$1:$P$1,0)),DATE(VALUE(LEFT(IFERROR(TRIM(INDEX($A751:$P751,MATCH(Settings!$B$8,$A$1:$P$1,0))&amp;""),""),4)),VALUE(MID(IFERROR(TRIM(INDEX($A751:$P751,MATCH(Settings!$B$8,$A$1:$P$1,0))&amp;""),""),6,2)),VALUE(MID(IFERROR(TRIM(INDEX($A751:$P751,MATCH(Settings!$B$8,$A$1:$P$1,0))&amp;""),""),9,2)))+TIME(VALUE(MID(IFERROR(TRIM(INDEX($A751:$P751,MATCH(Settings!$B$8,$A$1:$P$1,0))&amp;""),""),12,2)),VALUE(MID(IFERROR(TRIM(INDEX($A751:$P751,MATCH(Settings!$B$8,$A$1:$P$1,0))&amp;""),""),15,2)),VALUE(MID(IFERROR(TRIM(INDEX($A751:$P751,MATCH(Settings!$B$8,$A$1:$P$1,0))&amp;""),""),18,2)))),"")),""))</f>
        <v/>
      </c>
      <c r="V751" s="22">
        <f>IF(ISNUMBER($U751),DATE(YEAR($U751),MONTH($U751),1),"")</f>
        <v/>
      </c>
      <c r="W751" s="23">
        <f>IF(IFERROR(TRIM(INDEX($A751:$P751,MATCH(Settings!$B$10,$A$1:$P$1,0))&amp;""),"")&lt;&gt;"",IFERROR(TRIM(INDEX($A751:$P751,MATCH(Settings!$B$10,$A$1:$P$1,0))&amp;""),""),IFERROR(TRIM(INDEX($A751:$P751,MATCH(Settings!$B$11,$A$1:$P$1,0))&amp;""),""))</f>
        <v/>
      </c>
      <c r="X751" s="23">
        <f>IFERROR(TRIM(INDEX($A751:$P751,MATCH(Settings!$B$11,$A$1:$P$1,0))&amp;""),"")</f>
        <v/>
      </c>
      <c r="Y751" s="23">
        <f>IFERROR(TRIM(INDEX($A751:$P751,MATCH(Settings!$B$12,$A$1:$P$1,0))&amp;""),"")</f>
        <v/>
      </c>
      <c r="Z751" s="23">
        <f>IFERROR(TRIM(INDEX($A751:$P751,MATCH(Settings!$B$15,$A$1:$P$1,0))&amp;""),"")</f>
        <v/>
      </c>
      <c r="AA751" s="24">
        <f>IFERROR(IF(TRIM(INDEX($A751:$P751,MATCH(Settings!$B$13,$A$1:$P$1,0))&amp;"")="","",VALUE(TRIM(INDEX($A751:$P751,MATCH(Settings!$B$13,$A$1:$P$1,0))&amp;""))),"")</f>
        <v/>
      </c>
      <c r="AB751" s="24">
        <f>IF(NOT(ISNUMBER($AA751)),"",IF(TRIM($R751&amp;"")="Yes",$AA751,0))</f>
        <v/>
      </c>
      <c r="AC751" s="25">
        <f>IF(OR(NOT(ISNUMBER($AB751)),NOT(ISNUMBER(Settings!$D$2))),"",$AB751*Settings!$D$2)</f>
        <v/>
      </c>
      <c r="AD751" s="23">
        <f>IF(AND($AE751="",IFERROR(TRIM(INDEX($A751:$P751,MATCH(Settings!$B$13,$A$1:$P$1,0))&amp;""),"")=""),"",IF((IF($AE751="","; no name or email","")&amp;IF(IFERROR(TRIM(INDEX($A751:$P751,MATCH(Settings!$B$13,$A$1:$P$1,0))&amp;""),"")="","; no hours",IF(NOT(ISNUMBER($AA751)),"; hours not a number",IF($AA751&lt;=0,"; hours zero or less",IF(AND(ISNUMBER(Settings!$D$3),$AA751&gt;Settings!$D$3),"; over "&amp;Settings!$D$3&amp;" hours",""))))&amp;IF(NOT(ISNUMBER($U751)),"; no date",IF($U751&gt;TODAY(),"; date in the future",""))&amp;IF(AND($AE751&lt;&gt;"",ISNUMBER($U751)),IF(COUNTIFS($AE$2:$AE$1001,$AE751,$U$2:$U$1001,$U751,$Y$2:$Y$1001,$Y751)&gt;1,"; possible duplicate",""),""))="","OK",MID(IF($AE751="","; no name or email","")&amp;IF(IFERROR(TRIM(INDEX($A751:$P751,MATCH(Settings!$B$13,$A$1:$P$1,0))&amp;""),"")="","; no hours",IF(NOT(ISNUMBER($AA751)),"; hours not a number",IF($AA751&lt;=0,"; hours zero or less",IF(AND(ISNUMBER(Settings!$D$3),$AA751&gt;Settings!$D$3),"; over "&amp;Settings!$D$3&amp;" hours",""))))&amp;IF(NOT(ISNUMBER($U751)),"; no date",IF($U751&gt;TODAY(),"; date in the future",""))&amp;IF(AND($AE751&lt;&gt;"",ISNUMBER($U751)),IF(COUNTIFS($AE$2:$AE$1001,$AE751,$U$2:$U$1001,$U751,$Y$2:$Y$1001,$Y751)&gt;1,"; possible duplicate",""),""),3,300)))</f>
        <v/>
      </c>
      <c r="AE751" s="26">
        <f>IF(IFERROR(TRIM(INDEX($A751:$P751,MATCH(Settings!$B$11,$A$1:$P$1,0))&amp;""),"")&lt;&gt;"",LOWER(IFERROR(TRIM(INDEX($A751:$P751,MATCH(Settings!$B$11,$A$1:$P$1,0))&amp;""),"")),LOWER(IFERROR(TRIM(INDEX($A751:$P751,MATCH(Settings!$B$10,$A$1:$P$1,0))&amp;""),"")))</f>
        <v/>
      </c>
      <c r="AF751" s="26">
        <f>IF($AE751="","",IF(COUNTIF($AE$2:$AE751,$AE751)=1,MAX($AF$1:$AF750)+1,""))</f>
        <v/>
      </c>
      <c r="AG751" s="26">
        <f>IF(OR($AE751="",NOT(ISNUMBER($V751))),"",IF(COUNTIFS($AE$2:$AE751,$AE751,$V$2:$V751,$V751)=1,1,0))</f>
        <v/>
      </c>
      <c r="AH751" s="26">
        <f>IF(ISNUMBER($U751),$U751,0)</f>
        <v/>
      </c>
    </row>
    <row r="752">
      <c r="R752" s="27" t="n"/>
      <c r="S752" s="27" t="n"/>
      <c r="U752" s="21">
        <f>IF(ISNUMBER(IFERROR(IF(TRIM(INDEX($A752:$P752,MATCH(Settings!$B$9,$A$1:$P$1,0))&amp;"")="","",IF(ISNUMBER(INDEX($A752:$P752,MATCH(Settings!$B$9,$A$1:$P$1,0))),INT(INDEX($A752:$P752,MATCH(Settings!$B$9,$A$1:$P$1,0))),DATE(VALUE(LEFT(INDEX($A752:$P752,MATCH(Settings!$B$9,$A$1:$P$1,0)),4)),VALUE(MID(INDEX($A752:$P752,MATCH(Settings!$B$9,$A$1:$P$1,0)),6,2)),VALUE(MID(INDEX($A752:$P752,MATCH(Settings!$B$9,$A$1:$P$1,0)),9,2))))),"")),IFERROR(IF(TRIM(INDEX($A752:$P752,MATCH(Settings!$B$9,$A$1:$P$1,0))&amp;"")="","",IF(ISNUMBER(INDEX($A752:$P752,MATCH(Settings!$B$9,$A$1:$P$1,0))),INT(INDEX($A752:$P752,MATCH(Settings!$B$9,$A$1:$P$1,0))),DATE(VALUE(LEFT(INDEX($A752:$P752,MATCH(Settings!$B$9,$A$1:$P$1,0)),4)),VALUE(MID(INDEX($A752:$P752,MATCH(Settings!$B$9,$A$1:$P$1,0)),6,2)),VALUE(MID(INDEX($A752:$P752,MATCH(Settings!$B$9,$A$1:$P$1,0)),9,2))))),""),IFERROR(INT(IFERROR(IF(ISNUMBER(INDEX($A752:$P752,MATCH(Settings!$B$8,$A$1:$P$1,0))),INDEX($A752:$P752,MATCH(Settings!$B$8,$A$1:$P$1,0)),DATE(VALUE(LEFT(IFERROR(TRIM(INDEX($A752:$P752,MATCH(Settings!$B$8,$A$1:$P$1,0))&amp;""),""),4)),VALUE(MID(IFERROR(TRIM(INDEX($A752:$P752,MATCH(Settings!$B$8,$A$1:$P$1,0))&amp;""),""),6,2)),VALUE(MID(IFERROR(TRIM(INDEX($A752:$P752,MATCH(Settings!$B$8,$A$1:$P$1,0))&amp;""),""),9,2)))+TIME(VALUE(MID(IFERROR(TRIM(INDEX($A752:$P752,MATCH(Settings!$B$8,$A$1:$P$1,0))&amp;""),""),12,2)),VALUE(MID(IFERROR(TRIM(INDEX($A752:$P752,MATCH(Settings!$B$8,$A$1:$P$1,0))&amp;""),""),15,2)),VALUE(MID(IFERROR(TRIM(INDEX($A752:$P752,MATCH(Settings!$B$8,$A$1:$P$1,0))&amp;""),""),18,2)))),"")),""))</f>
        <v/>
      </c>
      <c r="V752" s="22">
        <f>IF(ISNUMBER($U752),DATE(YEAR($U752),MONTH($U752),1),"")</f>
        <v/>
      </c>
      <c r="W752" s="23">
        <f>IF(IFERROR(TRIM(INDEX($A752:$P752,MATCH(Settings!$B$10,$A$1:$P$1,0))&amp;""),"")&lt;&gt;"",IFERROR(TRIM(INDEX($A752:$P752,MATCH(Settings!$B$10,$A$1:$P$1,0))&amp;""),""),IFERROR(TRIM(INDEX($A752:$P752,MATCH(Settings!$B$11,$A$1:$P$1,0))&amp;""),""))</f>
        <v/>
      </c>
      <c r="X752" s="23">
        <f>IFERROR(TRIM(INDEX($A752:$P752,MATCH(Settings!$B$11,$A$1:$P$1,0))&amp;""),"")</f>
        <v/>
      </c>
      <c r="Y752" s="23">
        <f>IFERROR(TRIM(INDEX($A752:$P752,MATCH(Settings!$B$12,$A$1:$P$1,0))&amp;""),"")</f>
        <v/>
      </c>
      <c r="Z752" s="23">
        <f>IFERROR(TRIM(INDEX($A752:$P752,MATCH(Settings!$B$15,$A$1:$P$1,0))&amp;""),"")</f>
        <v/>
      </c>
      <c r="AA752" s="24">
        <f>IFERROR(IF(TRIM(INDEX($A752:$P752,MATCH(Settings!$B$13,$A$1:$P$1,0))&amp;"")="","",VALUE(TRIM(INDEX($A752:$P752,MATCH(Settings!$B$13,$A$1:$P$1,0))&amp;""))),"")</f>
        <v/>
      </c>
      <c r="AB752" s="24">
        <f>IF(NOT(ISNUMBER($AA752)),"",IF(TRIM($R752&amp;"")="Yes",$AA752,0))</f>
        <v/>
      </c>
      <c r="AC752" s="25">
        <f>IF(OR(NOT(ISNUMBER($AB752)),NOT(ISNUMBER(Settings!$D$2))),"",$AB752*Settings!$D$2)</f>
        <v/>
      </c>
      <c r="AD752" s="23">
        <f>IF(AND($AE752="",IFERROR(TRIM(INDEX($A752:$P752,MATCH(Settings!$B$13,$A$1:$P$1,0))&amp;""),"")=""),"",IF((IF($AE752="","; no name or email","")&amp;IF(IFERROR(TRIM(INDEX($A752:$P752,MATCH(Settings!$B$13,$A$1:$P$1,0))&amp;""),"")="","; no hours",IF(NOT(ISNUMBER($AA752)),"; hours not a number",IF($AA752&lt;=0,"; hours zero or less",IF(AND(ISNUMBER(Settings!$D$3),$AA752&gt;Settings!$D$3),"; over "&amp;Settings!$D$3&amp;" hours",""))))&amp;IF(NOT(ISNUMBER($U752)),"; no date",IF($U752&gt;TODAY(),"; date in the future",""))&amp;IF(AND($AE752&lt;&gt;"",ISNUMBER($U752)),IF(COUNTIFS($AE$2:$AE$1001,$AE752,$U$2:$U$1001,$U752,$Y$2:$Y$1001,$Y752)&gt;1,"; possible duplicate",""),""))="","OK",MID(IF($AE752="","; no name or email","")&amp;IF(IFERROR(TRIM(INDEX($A752:$P752,MATCH(Settings!$B$13,$A$1:$P$1,0))&amp;""),"")="","; no hours",IF(NOT(ISNUMBER($AA752)),"; hours not a number",IF($AA752&lt;=0,"; hours zero or less",IF(AND(ISNUMBER(Settings!$D$3),$AA752&gt;Settings!$D$3),"; over "&amp;Settings!$D$3&amp;" hours",""))))&amp;IF(NOT(ISNUMBER($U752)),"; no date",IF($U752&gt;TODAY(),"; date in the future",""))&amp;IF(AND($AE752&lt;&gt;"",ISNUMBER($U752)),IF(COUNTIFS($AE$2:$AE$1001,$AE752,$U$2:$U$1001,$U752,$Y$2:$Y$1001,$Y752)&gt;1,"; possible duplicate",""),""),3,300)))</f>
        <v/>
      </c>
      <c r="AE752" s="26">
        <f>IF(IFERROR(TRIM(INDEX($A752:$P752,MATCH(Settings!$B$11,$A$1:$P$1,0))&amp;""),"")&lt;&gt;"",LOWER(IFERROR(TRIM(INDEX($A752:$P752,MATCH(Settings!$B$11,$A$1:$P$1,0))&amp;""),"")),LOWER(IFERROR(TRIM(INDEX($A752:$P752,MATCH(Settings!$B$10,$A$1:$P$1,0))&amp;""),"")))</f>
        <v/>
      </c>
      <c r="AF752" s="26">
        <f>IF($AE752="","",IF(COUNTIF($AE$2:$AE752,$AE752)=1,MAX($AF$1:$AF751)+1,""))</f>
        <v/>
      </c>
      <c r="AG752" s="26">
        <f>IF(OR($AE752="",NOT(ISNUMBER($V752))),"",IF(COUNTIFS($AE$2:$AE752,$AE752,$V$2:$V752,$V752)=1,1,0))</f>
        <v/>
      </c>
      <c r="AH752" s="26">
        <f>IF(ISNUMBER($U752),$U752,0)</f>
        <v/>
      </c>
    </row>
    <row r="753">
      <c r="R753" s="27" t="n"/>
      <c r="S753" s="27" t="n"/>
      <c r="U753" s="21">
        <f>IF(ISNUMBER(IFERROR(IF(TRIM(INDEX($A753:$P753,MATCH(Settings!$B$9,$A$1:$P$1,0))&amp;"")="","",IF(ISNUMBER(INDEX($A753:$P753,MATCH(Settings!$B$9,$A$1:$P$1,0))),INT(INDEX($A753:$P753,MATCH(Settings!$B$9,$A$1:$P$1,0))),DATE(VALUE(LEFT(INDEX($A753:$P753,MATCH(Settings!$B$9,$A$1:$P$1,0)),4)),VALUE(MID(INDEX($A753:$P753,MATCH(Settings!$B$9,$A$1:$P$1,0)),6,2)),VALUE(MID(INDEX($A753:$P753,MATCH(Settings!$B$9,$A$1:$P$1,0)),9,2))))),"")),IFERROR(IF(TRIM(INDEX($A753:$P753,MATCH(Settings!$B$9,$A$1:$P$1,0))&amp;"")="","",IF(ISNUMBER(INDEX($A753:$P753,MATCH(Settings!$B$9,$A$1:$P$1,0))),INT(INDEX($A753:$P753,MATCH(Settings!$B$9,$A$1:$P$1,0))),DATE(VALUE(LEFT(INDEX($A753:$P753,MATCH(Settings!$B$9,$A$1:$P$1,0)),4)),VALUE(MID(INDEX($A753:$P753,MATCH(Settings!$B$9,$A$1:$P$1,0)),6,2)),VALUE(MID(INDEX($A753:$P753,MATCH(Settings!$B$9,$A$1:$P$1,0)),9,2))))),""),IFERROR(INT(IFERROR(IF(ISNUMBER(INDEX($A753:$P753,MATCH(Settings!$B$8,$A$1:$P$1,0))),INDEX($A753:$P753,MATCH(Settings!$B$8,$A$1:$P$1,0)),DATE(VALUE(LEFT(IFERROR(TRIM(INDEX($A753:$P753,MATCH(Settings!$B$8,$A$1:$P$1,0))&amp;""),""),4)),VALUE(MID(IFERROR(TRIM(INDEX($A753:$P753,MATCH(Settings!$B$8,$A$1:$P$1,0))&amp;""),""),6,2)),VALUE(MID(IFERROR(TRIM(INDEX($A753:$P753,MATCH(Settings!$B$8,$A$1:$P$1,0))&amp;""),""),9,2)))+TIME(VALUE(MID(IFERROR(TRIM(INDEX($A753:$P753,MATCH(Settings!$B$8,$A$1:$P$1,0))&amp;""),""),12,2)),VALUE(MID(IFERROR(TRIM(INDEX($A753:$P753,MATCH(Settings!$B$8,$A$1:$P$1,0))&amp;""),""),15,2)),VALUE(MID(IFERROR(TRIM(INDEX($A753:$P753,MATCH(Settings!$B$8,$A$1:$P$1,0))&amp;""),""),18,2)))),"")),""))</f>
        <v/>
      </c>
      <c r="V753" s="22">
        <f>IF(ISNUMBER($U753),DATE(YEAR($U753),MONTH($U753),1),"")</f>
        <v/>
      </c>
      <c r="W753" s="23">
        <f>IF(IFERROR(TRIM(INDEX($A753:$P753,MATCH(Settings!$B$10,$A$1:$P$1,0))&amp;""),"")&lt;&gt;"",IFERROR(TRIM(INDEX($A753:$P753,MATCH(Settings!$B$10,$A$1:$P$1,0))&amp;""),""),IFERROR(TRIM(INDEX($A753:$P753,MATCH(Settings!$B$11,$A$1:$P$1,0))&amp;""),""))</f>
        <v/>
      </c>
      <c r="X753" s="23">
        <f>IFERROR(TRIM(INDEX($A753:$P753,MATCH(Settings!$B$11,$A$1:$P$1,0))&amp;""),"")</f>
        <v/>
      </c>
      <c r="Y753" s="23">
        <f>IFERROR(TRIM(INDEX($A753:$P753,MATCH(Settings!$B$12,$A$1:$P$1,0))&amp;""),"")</f>
        <v/>
      </c>
      <c r="Z753" s="23">
        <f>IFERROR(TRIM(INDEX($A753:$P753,MATCH(Settings!$B$15,$A$1:$P$1,0))&amp;""),"")</f>
        <v/>
      </c>
      <c r="AA753" s="24">
        <f>IFERROR(IF(TRIM(INDEX($A753:$P753,MATCH(Settings!$B$13,$A$1:$P$1,0))&amp;"")="","",VALUE(TRIM(INDEX($A753:$P753,MATCH(Settings!$B$13,$A$1:$P$1,0))&amp;""))),"")</f>
        <v/>
      </c>
      <c r="AB753" s="24">
        <f>IF(NOT(ISNUMBER($AA753)),"",IF(TRIM($R753&amp;"")="Yes",$AA753,0))</f>
        <v/>
      </c>
      <c r="AC753" s="25">
        <f>IF(OR(NOT(ISNUMBER($AB753)),NOT(ISNUMBER(Settings!$D$2))),"",$AB753*Settings!$D$2)</f>
        <v/>
      </c>
      <c r="AD753" s="23">
        <f>IF(AND($AE753="",IFERROR(TRIM(INDEX($A753:$P753,MATCH(Settings!$B$13,$A$1:$P$1,0))&amp;""),"")=""),"",IF((IF($AE753="","; no name or email","")&amp;IF(IFERROR(TRIM(INDEX($A753:$P753,MATCH(Settings!$B$13,$A$1:$P$1,0))&amp;""),"")="","; no hours",IF(NOT(ISNUMBER($AA753)),"; hours not a number",IF($AA753&lt;=0,"; hours zero or less",IF(AND(ISNUMBER(Settings!$D$3),$AA753&gt;Settings!$D$3),"; over "&amp;Settings!$D$3&amp;" hours",""))))&amp;IF(NOT(ISNUMBER($U753)),"; no date",IF($U753&gt;TODAY(),"; date in the future",""))&amp;IF(AND($AE753&lt;&gt;"",ISNUMBER($U753)),IF(COUNTIFS($AE$2:$AE$1001,$AE753,$U$2:$U$1001,$U753,$Y$2:$Y$1001,$Y753)&gt;1,"; possible duplicate",""),""))="","OK",MID(IF($AE753="","; no name or email","")&amp;IF(IFERROR(TRIM(INDEX($A753:$P753,MATCH(Settings!$B$13,$A$1:$P$1,0))&amp;""),"")="","; no hours",IF(NOT(ISNUMBER($AA753)),"; hours not a number",IF($AA753&lt;=0,"; hours zero or less",IF(AND(ISNUMBER(Settings!$D$3),$AA753&gt;Settings!$D$3),"; over "&amp;Settings!$D$3&amp;" hours",""))))&amp;IF(NOT(ISNUMBER($U753)),"; no date",IF($U753&gt;TODAY(),"; date in the future",""))&amp;IF(AND($AE753&lt;&gt;"",ISNUMBER($U753)),IF(COUNTIFS($AE$2:$AE$1001,$AE753,$U$2:$U$1001,$U753,$Y$2:$Y$1001,$Y753)&gt;1,"; possible duplicate",""),""),3,300)))</f>
        <v/>
      </c>
      <c r="AE753" s="26">
        <f>IF(IFERROR(TRIM(INDEX($A753:$P753,MATCH(Settings!$B$11,$A$1:$P$1,0))&amp;""),"")&lt;&gt;"",LOWER(IFERROR(TRIM(INDEX($A753:$P753,MATCH(Settings!$B$11,$A$1:$P$1,0))&amp;""),"")),LOWER(IFERROR(TRIM(INDEX($A753:$P753,MATCH(Settings!$B$10,$A$1:$P$1,0))&amp;""),"")))</f>
        <v/>
      </c>
      <c r="AF753" s="26">
        <f>IF($AE753="","",IF(COUNTIF($AE$2:$AE753,$AE753)=1,MAX($AF$1:$AF752)+1,""))</f>
        <v/>
      </c>
      <c r="AG753" s="26">
        <f>IF(OR($AE753="",NOT(ISNUMBER($V753))),"",IF(COUNTIFS($AE$2:$AE753,$AE753,$V$2:$V753,$V753)=1,1,0))</f>
        <v/>
      </c>
      <c r="AH753" s="26">
        <f>IF(ISNUMBER($U753),$U753,0)</f>
        <v/>
      </c>
    </row>
    <row r="754">
      <c r="R754" s="27" t="n"/>
      <c r="S754" s="27" t="n"/>
      <c r="U754" s="21">
        <f>IF(ISNUMBER(IFERROR(IF(TRIM(INDEX($A754:$P754,MATCH(Settings!$B$9,$A$1:$P$1,0))&amp;"")="","",IF(ISNUMBER(INDEX($A754:$P754,MATCH(Settings!$B$9,$A$1:$P$1,0))),INT(INDEX($A754:$P754,MATCH(Settings!$B$9,$A$1:$P$1,0))),DATE(VALUE(LEFT(INDEX($A754:$P754,MATCH(Settings!$B$9,$A$1:$P$1,0)),4)),VALUE(MID(INDEX($A754:$P754,MATCH(Settings!$B$9,$A$1:$P$1,0)),6,2)),VALUE(MID(INDEX($A754:$P754,MATCH(Settings!$B$9,$A$1:$P$1,0)),9,2))))),"")),IFERROR(IF(TRIM(INDEX($A754:$P754,MATCH(Settings!$B$9,$A$1:$P$1,0))&amp;"")="","",IF(ISNUMBER(INDEX($A754:$P754,MATCH(Settings!$B$9,$A$1:$P$1,0))),INT(INDEX($A754:$P754,MATCH(Settings!$B$9,$A$1:$P$1,0))),DATE(VALUE(LEFT(INDEX($A754:$P754,MATCH(Settings!$B$9,$A$1:$P$1,0)),4)),VALUE(MID(INDEX($A754:$P754,MATCH(Settings!$B$9,$A$1:$P$1,0)),6,2)),VALUE(MID(INDEX($A754:$P754,MATCH(Settings!$B$9,$A$1:$P$1,0)),9,2))))),""),IFERROR(INT(IFERROR(IF(ISNUMBER(INDEX($A754:$P754,MATCH(Settings!$B$8,$A$1:$P$1,0))),INDEX($A754:$P754,MATCH(Settings!$B$8,$A$1:$P$1,0)),DATE(VALUE(LEFT(IFERROR(TRIM(INDEX($A754:$P754,MATCH(Settings!$B$8,$A$1:$P$1,0))&amp;""),""),4)),VALUE(MID(IFERROR(TRIM(INDEX($A754:$P754,MATCH(Settings!$B$8,$A$1:$P$1,0))&amp;""),""),6,2)),VALUE(MID(IFERROR(TRIM(INDEX($A754:$P754,MATCH(Settings!$B$8,$A$1:$P$1,0))&amp;""),""),9,2)))+TIME(VALUE(MID(IFERROR(TRIM(INDEX($A754:$P754,MATCH(Settings!$B$8,$A$1:$P$1,0))&amp;""),""),12,2)),VALUE(MID(IFERROR(TRIM(INDEX($A754:$P754,MATCH(Settings!$B$8,$A$1:$P$1,0))&amp;""),""),15,2)),VALUE(MID(IFERROR(TRIM(INDEX($A754:$P754,MATCH(Settings!$B$8,$A$1:$P$1,0))&amp;""),""),18,2)))),"")),""))</f>
        <v/>
      </c>
      <c r="V754" s="22">
        <f>IF(ISNUMBER($U754),DATE(YEAR($U754),MONTH($U754),1),"")</f>
        <v/>
      </c>
      <c r="W754" s="23">
        <f>IF(IFERROR(TRIM(INDEX($A754:$P754,MATCH(Settings!$B$10,$A$1:$P$1,0))&amp;""),"")&lt;&gt;"",IFERROR(TRIM(INDEX($A754:$P754,MATCH(Settings!$B$10,$A$1:$P$1,0))&amp;""),""),IFERROR(TRIM(INDEX($A754:$P754,MATCH(Settings!$B$11,$A$1:$P$1,0))&amp;""),""))</f>
        <v/>
      </c>
      <c r="X754" s="23">
        <f>IFERROR(TRIM(INDEX($A754:$P754,MATCH(Settings!$B$11,$A$1:$P$1,0))&amp;""),"")</f>
        <v/>
      </c>
      <c r="Y754" s="23">
        <f>IFERROR(TRIM(INDEX($A754:$P754,MATCH(Settings!$B$12,$A$1:$P$1,0))&amp;""),"")</f>
        <v/>
      </c>
      <c r="Z754" s="23">
        <f>IFERROR(TRIM(INDEX($A754:$P754,MATCH(Settings!$B$15,$A$1:$P$1,0))&amp;""),"")</f>
        <v/>
      </c>
      <c r="AA754" s="24">
        <f>IFERROR(IF(TRIM(INDEX($A754:$P754,MATCH(Settings!$B$13,$A$1:$P$1,0))&amp;"")="","",VALUE(TRIM(INDEX($A754:$P754,MATCH(Settings!$B$13,$A$1:$P$1,0))&amp;""))),"")</f>
        <v/>
      </c>
      <c r="AB754" s="24">
        <f>IF(NOT(ISNUMBER($AA754)),"",IF(TRIM($R754&amp;"")="Yes",$AA754,0))</f>
        <v/>
      </c>
      <c r="AC754" s="25">
        <f>IF(OR(NOT(ISNUMBER($AB754)),NOT(ISNUMBER(Settings!$D$2))),"",$AB754*Settings!$D$2)</f>
        <v/>
      </c>
      <c r="AD754" s="23">
        <f>IF(AND($AE754="",IFERROR(TRIM(INDEX($A754:$P754,MATCH(Settings!$B$13,$A$1:$P$1,0))&amp;""),"")=""),"",IF((IF($AE754="","; no name or email","")&amp;IF(IFERROR(TRIM(INDEX($A754:$P754,MATCH(Settings!$B$13,$A$1:$P$1,0))&amp;""),"")="","; no hours",IF(NOT(ISNUMBER($AA754)),"; hours not a number",IF($AA754&lt;=0,"; hours zero or less",IF(AND(ISNUMBER(Settings!$D$3),$AA754&gt;Settings!$D$3),"; over "&amp;Settings!$D$3&amp;" hours",""))))&amp;IF(NOT(ISNUMBER($U754)),"; no date",IF($U754&gt;TODAY(),"; date in the future",""))&amp;IF(AND($AE754&lt;&gt;"",ISNUMBER($U754)),IF(COUNTIFS($AE$2:$AE$1001,$AE754,$U$2:$U$1001,$U754,$Y$2:$Y$1001,$Y754)&gt;1,"; possible duplicate",""),""))="","OK",MID(IF($AE754="","; no name or email","")&amp;IF(IFERROR(TRIM(INDEX($A754:$P754,MATCH(Settings!$B$13,$A$1:$P$1,0))&amp;""),"")="","; no hours",IF(NOT(ISNUMBER($AA754)),"; hours not a number",IF($AA754&lt;=0,"; hours zero or less",IF(AND(ISNUMBER(Settings!$D$3),$AA754&gt;Settings!$D$3),"; over "&amp;Settings!$D$3&amp;" hours",""))))&amp;IF(NOT(ISNUMBER($U754)),"; no date",IF($U754&gt;TODAY(),"; date in the future",""))&amp;IF(AND($AE754&lt;&gt;"",ISNUMBER($U754)),IF(COUNTIFS($AE$2:$AE$1001,$AE754,$U$2:$U$1001,$U754,$Y$2:$Y$1001,$Y754)&gt;1,"; possible duplicate",""),""),3,300)))</f>
        <v/>
      </c>
      <c r="AE754" s="26">
        <f>IF(IFERROR(TRIM(INDEX($A754:$P754,MATCH(Settings!$B$11,$A$1:$P$1,0))&amp;""),"")&lt;&gt;"",LOWER(IFERROR(TRIM(INDEX($A754:$P754,MATCH(Settings!$B$11,$A$1:$P$1,0))&amp;""),"")),LOWER(IFERROR(TRIM(INDEX($A754:$P754,MATCH(Settings!$B$10,$A$1:$P$1,0))&amp;""),"")))</f>
        <v/>
      </c>
      <c r="AF754" s="26">
        <f>IF($AE754="","",IF(COUNTIF($AE$2:$AE754,$AE754)=1,MAX($AF$1:$AF753)+1,""))</f>
        <v/>
      </c>
      <c r="AG754" s="26">
        <f>IF(OR($AE754="",NOT(ISNUMBER($V754))),"",IF(COUNTIFS($AE$2:$AE754,$AE754,$V$2:$V754,$V754)=1,1,0))</f>
        <v/>
      </c>
      <c r="AH754" s="26">
        <f>IF(ISNUMBER($U754),$U754,0)</f>
        <v/>
      </c>
    </row>
    <row r="755">
      <c r="R755" s="27" t="n"/>
      <c r="S755" s="27" t="n"/>
      <c r="U755" s="21">
        <f>IF(ISNUMBER(IFERROR(IF(TRIM(INDEX($A755:$P755,MATCH(Settings!$B$9,$A$1:$P$1,0))&amp;"")="","",IF(ISNUMBER(INDEX($A755:$P755,MATCH(Settings!$B$9,$A$1:$P$1,0))),INT(INDEX($A755:$P755,MATCH(Settings!$B$9,$A$1:$P$1,0))),DATE(VALUE(LEFT(INDEX($A755:$P755,MATCH(Settings!$B$9,$A$1:$P$1,0)),4)),VALUE(MID(INDEX($A755:$P755,MATCH(Settings!$B$9,$A$1:$P$1,0)),6,2)),VALUE(MID(INDEX($A755:$P755,MATCH(Settings!$B$9,$A$1:$P$1,0)),9,2))))),"")),IFERROR(IF(TRIM(INDEX($A755:$P755,MATCH(Settings!$B$9,$A$1:$P$1,0))&amp;"")="","",IF(ISNUMBER(INDEX($A755:$P755,MATCH(Settings!$B$9,$A$1:$P$1,0))),INT(INDEX($A755:$P755,MATCH(Settings!$B$9,$A$1:$P$1,0))),DATE(VALUE(LEFT(INDEX($A755:$P755,MATCH(Settings!$B$9,$A$1:$P$1,0)),4)),VALUE(MID(INDEX($A755:$P755,MATCH(Settings!$B$9,$A$1:$P$1,0)),6,2)),VALUE(MID(INDEX($A755:$P755,MATCH(Settings!$B$9,$A$1:$P$1,0)),9,2))))),""),IFERROR(INT(IFERROR(IF(ISNUMBER(INDEX($A755:$P755,MATCH(Settings!$B$8,$A$1:$P$1,0))),INDEX($A755:$P755,MATCH(Settings!$B$8,$A$1:$P$1,0)),DATE(VALUE(LEFT(IFERROR(TRIM(INDEX($A755:$P755,MATCH(Settings!$B$8,$A$1:$P$1,0))&amp;""),""),4)),VALUE(MID(IFERROR(TRIM(INDEX($A755:$P755,MATCH(Settings!$B$8,$A$1:$P$1,0))&amp;""),""),6,2)),VALUE(MID(IFERROR(TRIM(INDEX($A755:$P755,MATCH(Settings!$B$8,$A$1:$P$1,0))&amp;""),""),9,2)))+TIME(VALUE(MID(IFERROR(TRIM(INDEX($A755:$P755,MATCH(Settings!$B$8,$A$1:$P$1,0))&amp;""),""),12,2)),VALUE(MID(IFERROR(TRIM(INDEX($A755:$P755,MATCH(Settings!$B$8,$A$1:$P$1,0))&amp;""),""),15,2)),VALUE(MID(IFERROR(TRIM(INDEX($A755:$P755,MATCH(Settings!$B$8,$A$1:$P$1,0))&amp;""),""),18,2)))),"")),""))</f>
        <v/>
      </c>
      <c r="V755" s="22">
        <f>IF(ISNUMBER($U755),DATE(YEAR($U755),MONTH($U755),1),"")</f>
        <v/>
      </c>
      <c r="W755" s="23">
        <f>IF(IFERROR(TRIM(INDEX($A755:$P755,MATCH(Settings!$B$10,$A$1:$P$1,0))&amp;""),"")&lt;&gt;"",IFERROR(TRIM(INDEX($A755:$P755,MATCH(Settings!$B$10,$A$1:$P$1,0))&amp;""),""),IFERROR(TRIM(INDEX($A755:$P755,MATCH(Settings!$B$11,$A$1:$P$1,0))&amp;""),""))</f>
        <v/>
      </c>
      <c r="X755" s="23">
        <f>IFERROR(TRIM(INDEX($A755:$P755,MATCH(Settings!$B$11,$A$1:$P$1,0))&amp;""),"")</f>
        <v/>
      </c>
      <c r="Y755" s="23">
        <f>IFERROR(TRIM(INDEX($A755:$P755,MATCH(Settings!$B$12,$A$1:$P$1,0))&amp;""),"")</f>
        <v/>
      </c>
      <c r="Z755" s="23">
        <f>IFERROR(TRIM(INDEX($A755:$P755,MATCH(Settings!$B$15,$A$1:$P$1,0))&amp;""),"")</f>
        <v/>
      </c>
      <c r="AA755" s="24">
        <f>IFERROR(IF(TRIM(INDEX($A755:$P755,MATCH(Settings!$B$13,$A$1:$P$1,0))&amp;"")="","",VALUE(TRIM(INDEX($A755:$P755,MATCH(Settings!$B$13,$A$1:$P$1,0))&amp;""))),"")</f>
        <v/>
      </c>
      <c r="AB755" s="24">
        <f>IF(NOT(ISNUMBER($AA755)),"",IF(TRIM($R755&amp;"")="Yes",$AA755,0))</f>
        <v/>
      </c>
      <c r="AC755" s="25">
        <f>IF(OR(NOT(ISNUMBER($AB755)),NOT(ISNUMBER(Settings!$D$2))),"",$AB755*Settings!$D$2)</f>
        <v/>
      </c>
      <c r="AD755" s="23">
        <f>IF(AND($AE755="",IFERROR(TRIM(INDEX($A755:$P755,MATCH(Settings!$B$13,$A$1:$P$1,0))&amp;""),"")=""),"",IF((IF($AE755="","; no name or email","")&amp;IF(IFERROR(TRIM(INDEX($A755:$P755,MATCH(Settings!$B$13,$A$1:$P$1,0))&amp;""),"")="","; no hours",IF(NOT(ISNUMBER($AA755)),"; hours not a number",IF($AA755&lt;=0,"; hours zero or less",IF(AND(ISNUMBER(Settings!$D$3),$AA755&gt;Settings!$D$3),"; over "&amp;Settings!$D$3&amp;" hours",""))))&amp;IF(NOT(ISNUMBER($U755)),"; no date",IF($U755&gt;TODAY(),"; date in the future",""))&amp;IF(AND($AE755&lt;&gt;"",ISNUMBER($U755)),IF(COUNTIFS($AE$2:$AE$1001,$AE755,$U$2:$U$1001,$U755,$Y$2:$Y$1001,$Y755)&gt;1,"; possible duplicate",""),""))="","OK",MID(IF($AE755="","; no name or email","")&amp;IF(IFERROR(TRIM(INDEX($A755:$P755,MATCH(Settings!$B$13,$A$1:$P$1,0))&amp;""),"")="","; no hours",IF(NOT(ISNUMBER($AA755)),"; hours not a number",IF($AA755&lt;=0,"; hours zero or less",IF(AND(ISNUMBER(Settings!$D$3),$AA755&gt;Settings!$D$3),"; over "&amp;Settings!$D$3&amp;" hours",""))))&amp;IF(NOT(ISNUMBER($U755)),"; no date",IF($U755&gt;TODAY(),"; date in the future",""))&amp;IF(AND($AE755&lt;&gt;"",ISNUMBER($U755)),IF(COUNTIFS($AE$2:$AE$1001,$AE755,$U$2:$U$1001,$U755,$Y$2:$Y$1001,$Y755)&gt;1,"; possible duplicate",""),""),3,300)))</f>
        <v/>
      </c>
      <c r="AE755" s="26">
        <f>IF(IFERROR(TRIM(INDEX($A755:$P755,MATCH(Settings!$B$11,$A$1:$P$1,0))&amp;""),"")&lt;&gt;"",LOWER(IFERROR(TRIM(INDEX($A755:$P755,MATCH(Settings!$B$11,$A$1:$P$1,0))&amp;""),"")),LOWER(IFERROR(TRIM(INDEX($A755:$P755,MATCH(Settings!$B$10,$A$1:$P$1,0))&amp;""),"")))</f>
        <v/>
      </c>
      <c r="AF755" s="26">
        <f>IF($AE755="","",IF(COUNTIF($AE$2:$AE755,$AE755)=1,MAX($AF$1:$AF754)+1,""))</f>
        <v/>
      </c>
      <c r="AG755" s="26">
        <f>IF(OR($AE755="",NOT(ISNUMBER($V755))),"",IF(COUNTIFS($AE$2:$AE755,$AE755,$V$2:$V755,$V755)=1,1,0))</f>
        <v/>
      </c>
      <c r="AH755" s="26">
        <f>IF(ISNUMBER($U755),$U755,0)</f>
        <v/>
      </c>
    </row>
    <row r="756">
      <c r="R756" s="27" t="n"/>
      <c r="S756" s="27" t="n"/>
      <c r="U756" s="21">
        <f>IF(ISNUMBER(IFERROR(IF(TRIM(INDEX($A756:$P756,MATCH(Settings!$B$9,$A$1:$P$1,0))&amp;"")="","",IF(ISNUMBER(INDEX($A756:$P756,MATCH(Settings!$B$9,$A$1:$P$1,0))),INT(INDEX($A756:$P756,MATCH(Settings!$B$9,$A$1:$P$1,0))),DATE(VALUE(LEFT(INDEX($A756:$P756,MATCH(Settings!$B$9,$A$1:$P$1,0)),4)),VALUE(MID(INDEX($A756:$P756,MATCH(Settings!$B$9,$A$1:$P$1,0)),6,2)),VALUE(MID(INDEX($A756:$P756,MATCH(Settings!$B$9,$A$1:$P$1,0)),9,2))))),"")),IFERROR(IF(TRIM(INDEX($A756:$P756,MATCH(Settings!$B$9,$A$1:$P$1,0))&amp;"")="","",IF(ISNUMBER(INDEX($A756:$P756,MATCH(Settings!$B$9,$A$1:$P$1,0))),INT(INDEX($A756:$P756,MATCH(Settings!$B$9,$A$1:$P$1,0))),DATE(VALUE(LEFT(INDEX($A756:$P756,MATCH(Settings!$B$9,$A$1:$P$1,0)),4)),VALUE(MID(INDEX($A756:$P756,MATCH(Settings!$B$9,$A$1:$P$1,0)),6,2)),VALUE(MID(INDEX($A756:$P756,MATCH(Settings!$B$9,$A$1:$P$1,0)),9,2))))),""),IFERROR(INT(IFERROR(IF(ISNUMBER(INDEX($A756:$P756,MATCH(Settings!$B$8,$A$1:$P$1,0))),INDEX($A756:$P756,MATCH(Settings!$B$8,$A$1:$P$1,0)),DATE(VALUE(LEFT(IFERROR(TRIM(INDEX($A756:$P756,MATCH(Settings!$B$8,$A$1:$P$1,0))&amp;""),""),4)),VALUE(MID(IFERROR(TRIM(INDEX($A756:$P756,MATCH(Settings!$B$8,$A$1:$P$1,0))&amp;""),""),6,2)),VALUE(MID(IFERROR(TRIM(INDEX($A756:$P756,MATCH(Settings!$B$8,$A$1:$P$1,0))&amp;""),""),9,2)))+TIME(VALUE(MID(IFERROR(TRIM(INDEX($A756:$P756,MATCH(Settings!$B$8,$A$1:$P$1,0))&amp;""),""),12,2)),VALUE(MID(IFERROR(TRIM(INDEX($A756:$P756,MATCH(Settings!$B$8,$A$1:$P$1,0))&amp;""),""),15,2)),VALUE(MID(IFERROR(TRIM(INDEX($A756:$P756,MATCH(Settings!$B$8,$A$1:$P$1,0))&amp;""),""),18,2)))),"")),""))</f>
        <v/>
      </c>
      <c r="V756" s="22">
        <f>IF(ISNUMBER($U756),DATE(YEAR($U756),MONTH($U756),1),"")</f>
        <v/>
      </c>
      <c r="W756" s="23">
        <f>IF(IFERROR(TRIM(INDEX($A756:$P756,MATCH(Settings!$B$10,$A$1:$P$1,0))&amp;""),"")&lt;&gt;"",IFERROR(TRIM(INDEX($A756:$P756,MATCH(Settings!$B$10,$A$1:$P$1,0))&amp;""),""),IFERROR(TRIM(INDEX($A756:$P756,MATCH(Settings!$B$11,$A$1:$P$1,0))&amp;""),""))</f>
        <v/>
      </c>
      <c r="X756" s="23">
        <f>IFERROR(TRIM(INDEX($A756:$P756,MATCH(Settings!$B$11,$A$1:$P$1,0))&amp;""),"")</f>
        <v/>
      </c>
      <c r="Y756" s="23">
        <f>IFERROR(TRIM(INDEX($A756:$P756,MATCH(Settings!$B$12,$A$1:$P$1,0))&amp;""),"")</f>
        <v/>
      </c>
      <c r="Z756" s="23">
        <f>IFERROR(TRIM(INDEX($A756:$P756,MATCH(Settings!$B$15,$A$1:$P$1,0))&amp;""),"")</f>
        <v/>
      </c>
      <c r="AA756" s="24">
        <f>IFERROR(IF(TRIM(INDEX($A756:$P756,MATCH(Settings!$B$13,$A$1:$P$1,0))&amp;"")="","",VALUE(TRIM(INDEX($A756:$P756,MATCH(Settings!$B$13,$A$1:$P$1,0))&amp;""))),"")</f>
        <v/>
      </c>
      <c r="AB756" s="24">
        <f>IF(NOT(ISNUMBER($AA756)),"",IF(TRIM($R756&amp;"")="Yes",$AA756,0))</f>
        <v/>
      </c>
      <c r="AC756" s="25">
        <f>IF(OR(NOT(ISNUMBER($AB756)),NOT(ISNUMBER(Settings!$D$2))),"",$AB756*Settings!$D$2)</f>
        <v/>
      </c>
      <c r="AD756" s="23">
        <f>IF(AND($AE756="",IFERROR(TRIM(INDEX($A756:$P756,MATCH(Settings!$B$13,$A$1:$P$1,0))&amp;""),"")=""),"",IF((IF($AE756="","; no name or email","")&amp;IF(IFERROR(TRIM(INDEX($A756:$P756,MATCH(Settings!$B$13,$A$1:$P$1,0))&amp;""),"")="","; no hours",IF(NOT(ISNUMBER($AA756)),"; hours not a number",IF($AA756&lt;=0,"; hours zero or less",IF(AND(ISNUMBER(Settings!$D$3),$AA756&gt;Settings!$D$3),"; over "&amp;Settings!$D$3&amp;" hours",""))))&amp;IF(NOT(ISNUMBER($U756)),"; no date",IF($U756&gt;TODAY(),"; date in the future",""))&amp;IF(AND($AE756&lt;&gt;"",ISNUMBER($U756)),IF(COUNTIFS($AE$2:$AE$1001,$AE756,$U$2:$U$1001,$U756,$Y$2:$Y$1001,$Y756)&gt;1,"; possible duplicate",""),""))="","OK",MID(IF($AE756="","; no name or email","")&amp;IF(IFERROR(TRIM(INDEX($A756:$P756,MATCH(Settings!$B$13,$A$1:$P$1,0))&amp;""),"")="","; no hours",IF(NOT(ISNUMBER($AA756)),"; hours not a number",IF($AA756&lt;=0,"; hours zero or less",IF(AND(ISNUMBER(Settings!$D$3),$AA756&gt;Settings!$D$3),"; over "&amp;Settings!$D$3&amp;" hours",""))))&amp;IF(NOT(ISNUMBER($U756)),"; no date",IF($U756&gt;TODAY(),"; date in the future",""))&amp;IF(AND($AE756&lt;&gt;"",ISNUMBER($U756)),IF(COUNTIFS($AE$2:$AE$1001,$AE756,$U$2:$U$1001,$U756,$Y$2:$Y$1001,$Y756)&gt;1,"; possible duplicate",""),""),3,300)))</f>
        <v/>
      </c>
      <c r="AE756" s="26">
        <f>IF(IFERROR(TRIM(INDEX($A756:$P756,MATCH(Settings!$B$11,$A$1:$P$1,0))&amp;""),"")&lt;&gt;"",LOWER(IFERROR(TRIM(INDEX($A756:$P756,MATCH(Settings!$B$11,$A$1:$P$1,0))&amp;""),"")),LOWER(IFERROR(TRIM(INDEX($A756:$P756,MATCH(Settings!$B$10,$A$1:$P$1,0))&amp;""),"")))</f>
        <v/>
      </c>
      <c r="AF756" s="26">
        <f>IF($AE756="","",IF(COUNTIF($AE$2:$AE756,$AE756)=1,MAX($AF$1:$AF755)+1,""))</f>
        <v/>
      </c>
      <c r="AG756" s="26">
        <f>IF(OR($AE756="",NOT(ISNUMBER($V756))),"",IF(COUNTIFS($AE$2:$AE756,$AE756,$V$2:$V756,$V756)=1,1,0))</f>
        <v/>
      </c>
      <c r="AH756" s="26">
        <f>IF(ISNUMBER($U756),$U756,0)</f>
        <v/>
      </c>
    </row>
    <row r="757">
      <c r="R757" s="27" t="n"/>
      <c r="S757" s="27" t="n"/>
      <c r="U757" s="21">
        <f>IF(ISNUMBER(IFERROR(IF(TRIM(INDEX($A757:$P757,MATCH(Settings!$B$9,$A$1:$P$1,0))&amp;"")="","",IF(ISNUMBER(INDEX($A757:$P757,MATCH(Settings!$B$9,$A$1:$P$1,0))),INT(INDEX($A757:$P757,MATCH(Settings!$B$9,$A$1:$P$1,0))),DATE(VALUE(LEFT(INDEX($A757:$P757,MATCH(Settings!$B$9,$A$1:$P$1,0)),4)),VALUE(MID(INDEX($A757:$P757,MATCH(Settings!$B$9,$A$1:$P$1,0)),6,2)),VALUE(MID(INDEX($A757:$P757,MATCH(Settings!$B$9,$A$1:$P$1,0)),9,2))))),"")),IFERROR(IF(TRIM(INDEX($A757:$P757,MATCH(Settings!$B$9,$A$1:$P$1,0))&amp;"")="","",IF(ISNUMBER(INDEX($A757:$P757,MATCH(Settings!$B$9,$A$1:$P$1,0))),INT(INDEX($A757:$P757,MATCH(Settings!$B$9,$A$1:$P$1,0))),DATE(VALUE(LEFT(INDEX($A757:$P757,MATCH(Settings!$B$9,$A$1:$P$1,0)),4)),VALUE(MID(INDEX($A757:$P757,MATCH(Settings!$B$9,$A$1:$P$1,0)),6,2)),VALUE(MID(INDEX($A757:$P757,MATCH(Settings!$B$9,$A$1:$P$1,0)),9,2))))),""),IFERROR(INT(IFERROR(IF(ISNUMBER(INDEX($A757:$P757,MATCH(Settings!$B$8,$A$1:$P$1,0))),INDEX($A757:$P757,MATCH(Settings!$B$8,$A$1:$P$1,0)),DATE(VALUE(LEFT(IFERROR(TRIM(INDEX($A757:$P757,MATCH(Settings!$B$8,$A$1:$P$1,0))&amp;""),""),4)),VALUE(MID(IFERROR(TRIM(INDEX($A757:$P757,MATCH(Settings!$B$8,$A$1:$P$1,0))&amp;""),""),6,2)),VALUE(MID(IFERROR(TRIM(INDEX($A757:$P757,MATCH(Settings!$B$8,$A$1:$P$1,0))&amp;""),""),9,2)))+TIME(VALUE(MID(IFERROR(TRIM(INDEX($A757:$P757,MATCH(Settings!$B$8,$A$1:$P$1,0))&amp;""),""),12,2)),VALUE(MID(IFERROR(TRIM(INDEX($A757:$P757,MATCH(Settings!$B$8,$A$1:$P$1,0))&amp;""),""),15,2)),VALUE(MID(IFERROR(TRIM(INDEX($A757:$P757,MATCH(Settings!$B$8,$A$1:$P$1,0))&amp;""),""),18,2)))),"")),""))</f>
        <v/>
      </c>
      <c r="V757" s="22">
        <f>IF(ISNUMBER($U757),DATE(YEAR($U757),MONTH($U757),1),"")</f>
        <v/>
      </c>
      <c r="W757" s="23">
        <f>IF(IFERROR(TRIM(INDEX($A757:$P757,MATCH(Settings!$B$10,$A$1:$P$1,0))&amp;""),"")&lt;&gt;"",IFERROR(TRIM(INDEX($A757:$P757,MATCH(Settings!$B$10,$A$1:$P$1,0))&amp;""),""),IFERROR(TRIM(INDEX($A757:$P757,MATCH(Settings!$B$11,$A$1:$P$1,0))&amp;""),""))</f>
        <v/>
      </c>
      <c r="X757" s="23">
        <f>IFERROR(TRIM(INDEX($A757:$P757,MATCH(Settings!$B$11,$A$1:$P$1,0))&amp;""),"")</f>
        <v/>
      </c>
      <c r="Y757" s="23">
        <f>IFERROR(TRIM(INDEX($A757:$P757,MATCH(Settings!$B$12,$A$1:$P$1,0))&amp;""),"")</f>
        <v/>
      </c>
      <c r="Z757" s="23">
        <f>IFERROR(TRIM(INDEX($A757:$P757,MATCH(Settings!$B$15,$A$1:$P$1,0))&amp;""),"")</f>
        <v/>
      </c>
      <c r="AA757" s="24">
        <f>IFERROR(IF(TRIM(INDEX($A757:$P757,MATCH(Settings!$B$13,$A$1:$P$1,0))&amp;"")="","",VALUE(TRIM(INDEX($A757:$P757,MATCH(Settings!$B$13,$A$1:$P$1,0))&amp;""))),"")</f>
        <v/>
      </c>
      <c r="AB757" s="24">
        <f>IF(NOT(ISNUMBER($AA757)),"",IF(TRIM($R757&amp;"")="Yes",$AA757,0))</f>
        <v/>
      </c>
      <c r="AC757" s="25">
        <f>IF(OR(NOT(ISNUMBER($AB757)),NOT(ISNUMBER(Settings!$D$2))),"",$AB757*Settings!$D$2)</f>
        <v/>
      </c>
      <c r="AD757" s="23">
        <f>IF(AND($AE757="",IFERROR(TRIM(INDEX($A757:$P757,MATCH(Settings!$B$13,$A$1:$P$1,0))&amp;""),"")=""),"",IF((IF($AE757="","; no name or email","")&amp;IF(IFERROR(TRIM(INDEX($A757:$P757,MATCH(Settings!$B$13,$A$1:$P$1,0))&amp;""),"")="","; no hours",IF(NOT(ISNUMBER($AA757)),"; hours not a number",IF($AA757&lt;=0,"; hours zero or less",IF(AND(ISNUMBER(Settings!$D$3),$AA757&gt;Settings!$D$3),"; over "&amp;Settings!$D$3&amp;" hours",""))))&amp;IF(NOT(ISNUMBER($U757)),"; no date",IF($U757&gt;TODAY(),"; date in the future",""))&amp;IF(AND($AE757&lt;&gt;"",ISNUMBER($U757)),IF(COUNTIFS($AE$2:$AE$1001,$AE757,$U$2:$U$1001,$U757,$Y$2:$Y$1001,$Y757)&gt;1,"; possible duplicate",""),""))="","OK",MID(IF($AE757="","; no name or email","")&amp;IF(IFERROR(TRIM(INDEX($A757:$P757,MATCH(Settings!$B$13,$A$1:$P$1,0))&amp;""),"")="","; no hours",IF(NOT(ISNUMBER($AA757)),"; hours not a number",IF($AA757&lt;=0,"; hours zero or less",IF(AND(ISNUMBER(Settings!$D$3),$AA757&gt;Settings!$D$3),"; over "&amp;Settings!$D$3&amp;" hours",""))))&amp;IF(NOT(ISNUMBER($U757)),"; no date",IF($U757&gt;TODAY(),"; date in the future",""))&amp;IF(AND($AE757&lt;&gt;"",ISNUMBER($U757)),IF(COUNTIFS($AE$2:$AE$1001,$AE757,$U$2:$U$1001,$U757,$Y$2:$Y$1001,$Y757)&gt;1,"; possible duplicate",""),""),3,300)))</f>
        <v/>
      </c>
      <c r="AE757" s="26">
        <f>IF(IFERROR(TRIM(INDEX($A757:$P757,MATCH(Settings!$B$11,$A$1:$P$1,0))&amp;""),"")&lt;&gt;"",LOWER(IFERROR(TRIM(INDEX($A757:$P757,MATCH(Settings!$B$11,$A$1:$P$1,0))&amp;""),"")),LOWER(IFERROR(TRIM(INDEX($A757:$P757,MATCH(Settings!$B$10,$A$1:$P$1,0))&amp;""),"")))</f>
        <v/>
      </c>
      <c r="AF757" s="26">
        <f>IF($AE757="","",IF(COUNTIF($AE$2:$AE757,$AE757)=1,MAX($AF$1:$AF756)+1,""))</f>
        <v/>
      </c>
      <c r="AG757" s="26">
        <f>IF(OR($AE757="",NOT(ISNUMBER($V757))),"",IF(COUNTIFS($AE$2:$AE757,$AE757,$V$2:$V757,$V757)=1,1,0))</f>
        <v/>
      </c>
      <c r="AH757" s="26">
        <f>IF(ISNUMBER($U757),$U757,0)</f>
        <v/>
      </c>
    </row>
    <row r="758">
      <c r="R758" s="27" t="n"/>
      <c r="S758" s="27" t="n"/>
      <c r="U758" s="21">
        <f>IF(ISNUMBER(IFERROR(IF(TRIM(INDEX($A758:$P758,MATCH(Settings!$B$9,$A$1:$P$1,0))&amp;"")="","",IF(ISNUMBER(INDEX($A758:$P758,MATCH(Settings!$B$9,$A$1:$P$1,0))),INT(INDEX($A758:$P758,MATCH(Settings!$B$9,$A$1:$P$1,0))),DATE(VALUE(LEFT(INDEX($A758:$P758,MATCH(Settings!$B$9,$A$1:$P$1,0)),4)),VALUE(MID(INDEX($A758:$P758,MATCH(Settings!$B$9,$A$1:$P$1,0)),6,2)),VALUE(MID(INDEX($A758:$P758,MATCH(Settings!$B$9,$A$1:$P$1,0)),9,2))))),"")),IFERROR(IF(TRIM(INDEX($A758:$P758,MATCH(Settings!$B$9,$A$1:$P$1,0))&amp;"")="","",IF(ISNUMBER(INDEX($A758:$P758,MATCH(Settings!$B$9,$A$1:$P$1,0))),INT(INDEX($A758:$P758,MATCH(Settings!$B$9,$A$1:$P$1,0))),DATE(VALUE(LEFT(INDEX($A758:$P758,MATCH(Settings!$B$9,$A$1:$P$1,0)),4)),VALUE(MID(INDEX($A758:$P758,MATCH(Settings!$B$9,$A$1:$P$1,0)),6,2)),VALUE(MID(INDEX($A758:$P758,MATCH(Settings!$B$9,$A$1:$P$1,0)),9,2))))),""),IFERROR(INT(IFERROR(IF(ISNUMBER(INDEX($A758:$P758,MATCH(Settings!$B$8,$A$1:$P$1,0))),INDEX($A758:$P758,MATCH(Settings!$B$8,$A$1:$P$1,0)),DATE(VALUE(LEFT(IFERROR(TRIM(INDEX($A758:$P758,MATCH(Settings!$B$8,$A$1:$P$1,0))&amp;""),""),4)),VALUE(MID(IFERROR(TRIM(INDEX($A758:$P758,MATCH(Settings!$B$8,$A$1:$P$1,0))&amp;""),""),6,2)),VALUE(MID(IFERROR(TRIM(INDEX($A758:$P758,MATCH(Settings!$B$8,$A$1:$P$1,0))&amp;""),""),9,2)))+TIME(VALUE(MID(IFERROR(TRIM(INDEX($A758:$P758,MATCH(Settings!$B$8,$A$1:$P$1,0))&amp;""),""),12,2)),VALUE(MID(IFERROR(TRIM(INDEX($A758:$P758,MATCH(Settings!$B$8,$A$1:$P$1,0))&amp;""),""),15,2)),VALUE(MID(IFERROR(TRIM(INDEX($A758:$P758,MATCH(Settings!$B$8,$A$1:$P$1,0))&amp;""),""),18,2)))),"")),""))</f>
        <v/>
      </c>
      <c r="V758" s="22">
        <f>IF(ISNUMBER($U758),DATE(YEAR($U758),MONTH($U758),1),"")</f>
        <v/>
      </c>
      <c r="W758" s="23">
        <f>IF(IFERROR(TRIM(INDEX($A758:$P758,MATCH(Settings!$B$10,$A$1:$P$1,0))&amp;""),"")&lt;&gt;"",IFERROR(TRIM(INDEX($A758:$P758,MATCH(Settings!$B$10,$A$1:$P$1,0))&amp;""),""),IFERROR(TRIM(INDEX($A758:$P758,MATCH(Settings!$B$11,$A$1:$P$1,0))&amp;""),""))</f>
        <v/>
      </c>
      <c r="X758" s="23">
        <f>IFERROR(TRIM(INDEX($A758:$P758,MATCH(Settings!$B$11,$A$1:$P$1,0))&amp;""),"")</f>
        <v/>
      </c>
      <c r="Y758" s="23">
        <f>IFERROR(TRIM(INDEX($A758:$P758,MATCH(Settings!$B$12,$A$1:$P$1,0))&amp;""),"")</f>
        <v/>
      </c>
      <c r="Z758" s="23">
        <f>IFERROR(TRIM(INDEX($A758:$P758,MATCH(Settings!$B$15,$A$1:$P$1,0))&amp;""),"")</f>
        <v/>
      </c>
      <c r="AA758" s="24">
        <f>IFERROR(IF(TRIM(INDEX($A758:$P758,MATCH(Settings!$B$13,$A$1:$P$1,0))&amp;"")="","",VALUE(TRIM(INDEX($A758:$P758,MATCH(Settings!$B$13,$A$1:$P$1,0))&amp;""))),"")</f>
        <v/>
      </c>
      <c r="AB758" s="24">
        <f>IF(NOT(ISNUMBER($AA758)),"",IF(TRIM($R758&amp;"")="Yes",$AA758,0))</f>
        <v/>
      </c>
      <c r="AC758" s="25">
        <f>IF(OR(NOT(ISNUMBER($AB758)),NOT(ISNUMBER(Settings!$D$2))),"",$AB758*Settings!$D$2)</f>
        <v/>
      </c>
      <c r="AD758" s="23">
        <f>IF(AND($AE758="",IFERROR(TRIM(INDEX($A758:$P758,MATCH(Settings!$B$13,$A$1:$P$1,0))&amp;""),"")=""),"",IF((IF($AE758="","; no name or email","")&amp;IF(IFERROR(TRIM(INDEX($A758:$P758,MATCH(Settings!$B$13,$A$1:$P$1,0))&amp;""),"")="","; no hours",IF(NOT(ISNUMBER($AA758)),"; hours not a number",IF($AA758&lt;=0,"; hours zero or less",IF(AND(ISNUMBER(Settings!$D$3),$AA758&gt;Settings!$D$3),"; over "&amp;Settings!$D$3&amp;" hours",""))))&amp;IF(NOT(ISNUMBER($U758)),"; no date",IF($U758&gt;TODAY(),"; date in the future",""))&amp;IF(AND($AE758&lt;&gt;"",ISNUMBER($U758)),IF(COUNTIFS($AE$2:$AE$1001,$AE758,$U$2:$U$1001,$U758,$Y$2:$Y$1001,$Y758)&gt;1,"; possible duplicate",""),""))="","OK",MID(IF($AE758="","; no name or email","")&amp;IF(IFERROR(TRIM(INDEX($A758:$P758,MATCH(Settings!$B$13,$A$1:$P$1,0))&amp;""),"")="","; no hours",IF(NOT(ISNUMBER($AA758)),"; hours not a number",IF($AA758&lt;=0,"; hours zero or less",IF(AND(ISNUMBER(Settings!$D$3),$AA758&gt;Settings!$D$3),"; over "&amp;Settings!$D$3&amp;" hours",""))))&amp;IF(NOT(ISNUMBER($U758)),"; no date",IF($U758&gt;TODAY(),"; date in the future",""))&amp;IF(AND($AE758&lt;&gt;"",ISNUMBER($U758)),IF(COUNTIFS($AE$2:$AE$1001,$AE758,$U$2:$U$1001,$U758,$Y$2:$Y$1001,$Y758)&gt;1,"; possible duplicate",""),""),3,300)))</f>
        <v/>
      </c>
      <c r="AE758" s="26">
        <f>IF(IFERROR(TRIM(INDEX($A758:$P758,MATCH(Settings!$B$11,$A$1:$P$1,0))&amp;""),"")&lt;&gt;"",LOWER(IFERROR(TRIM(INDEX($A758:$P758,MATCH(Settings!$B$11,$A$1:$P$1,0))&amp;""),"")),LOWER(IFERROR(TRIM(INDEX($A758:$P758,MATCH(Settings!$B$10,$A$1:$P$1,0))&amp;""),"")))</f>
        <v/>
      </c>
      <c r="AF758" s="26">
        <f>IF($AE758="","",IF(COUNTIF($AE$2:$AE758,$AE758)=1,MAX($AF$1:$AF757)+1,""))</f>
        <v/>
      </c>
      <c r="AG758" s="26">
        <f>IF(OR($AE758="",NOT(ISNUMBER($V758))),"",IF(COUNTIFS($AE$2:$AE758,$AE758,$V$2:$V758,$V758)=1,1,0))</f>
        <v/>
      </c>
      <c r="AH758" s="26">
        <f>IF(ISNUMBER($U758),$U758,0)</f>
        <v/>
      </c>
    </row>
    <row r="759">
      <c r="R759" s="27" t="n"/>
      <c r="S759" s="27" t="n"/>
      <c r="U759" s="21">
        <f>IF(ISNUMBER(IFERROR(IF(TRIM(INDEX($A759:$P759,MATCH(Settings!$B$9,$A$1:$P$1,0))&amp;"")="","",IF(ISNUMBER(INDEX($A759:$P759,MATCH(Settings!$B$9,$A$1:$P$1,0))),INT(INDEX($A759:$P759,MATCH(Settings!$B$9,$A$1:$P$1,0))),DATE(VALUE(LEFT(INDEX($A759:$P759,MATCH(Settings!$B$9,$A$1:$P$1,0)),4)),VALUE(MID(INDEX($A759:$P759,MATCH(Settings!$B$9,$A$1:$P$1,0)),6,2)),VALUE(MID(INDEX($A759:$P759,MATCH(Settings!$B$9,$A$1:$P$1,0)),9,2))))),"")),IFERROR(IF(TRIM(INDEX($A759:$P759,MATCH(Settings!$B$9,$A$1:$P$1,0))&amp;"")="","",IF(ISNUMBER(INDEX($A759:$P759,MATCH(Settings!$B$9,$A$1:$P$1,0))),INT(INDEX($A759:$P759,MATCH(Settings!$B$9,$A$1:$P$1,0))),DATE(VALUE(LEFT(INDEX($A759:$P759,MATCH(Settings!$B$9,$A$1:$P$1,0)),4)),VALUE(MID(INDEX($A759:$P759,MATCH(Settings!$B$9,$A$1:$P$1,0)),6,2)),VALUE(MID(INDEX($A759:$P759,MATCH(Settings!$B$9,$A$1:$P$1,0)),9,2))))),""),IFERROR(INT(IFERROR(IF(ISNUMBER(INDEX($A759:$P759,MATCH(Settings!$B$8,$A$1:$P$1,0))),INDEX($A759:$P759,MATCH(Settings!$B$8,$A$1:$P$1,0)),DATE(VALUE(LEFT(IFERROR(TRIM(INDEX($A759:$P759,MATCH(Settings!$B$8,$A$1:$P$1,0))&amp;""),""),4)),VALUE(MID(IFERROR(TRIM(INDEX($A759:$P759,MATCH(Settings!$B$8,$A$1:$P$1,0))&amp;""),""),6,2)),VALUE(MID(IFERROR(TRIM(INDEX($A759:$P759,MATCH(Settings!$B$8,$A$1:$P$1,0))&amp;""),""),9,2)))+TIME(VALUE(MID(IFERROR(TRIM(INDEX($A759:$P759,MATCH(Settings!$B$8,$A$1:$P$1,0))&amp;""),""),12,2)),VALUE(MID(IFERROR(TRIM(INDEX($A759:$P759,MATCH(Settings!$B$8,$A$1:$P$1,0))&amp;""),""),15,2)),VALUE(MID(IFERROR(TRIM(INDEX($A759:$P759,MATCH(Settings!$B$8,$A$1:$P$1,0))&amp;""),""),18,2)))),"")),""))</f>
        <v/>
      </c>
      <c r="V759" s="22">
        <f>IF(ISNUMBER($U759),DATE(YEAR($U759),MONTH($U759),1),"")</f>
        <v/>
      </c>
      <c r="W759" s="23">
        <f>IF(IFERROR(TRIM(INDEX($A759:$P759,MATCH(Settings!$B$10,$A$1:$P$1,0))&amp;""),"")&lt;&gt;"",IFERROR(TRIM(INDEX($A759:$P759,MATCH(Settings!$B$10,$A$1:$P$1,0))&amp;""),""),IFERROR(TRIM(INDEX($A759:$P759,MATCH(Settings!$B$11,$A$1:$P$1,0))&amp;""),""))</f>
        <v/>
      </c>
      <c r="X759" s="23">
        <f>IFERROR(TRIM(INDEX($A759:$P759,MATCH(Settings!$B$11,$A$1:$P$1,0))&amp;""),"")</f>
        <v/>
      </c>
      <c r="Y759" s="23">
        <f>IFERROR(TRIM(INDEX($A759:$P759,MATCH(Settings!$B$12,$A$1:$P$1,0))&amp;""),"")</f>
        <v/>
      </c>
      <c r="Z759" s="23">
        <f>IFERROR(TRIM(INDEX($A759:$P759,MATCH(Settings!$B$15,$A$1:$P$1,0))&amp;""),"")</f>
        <v/>
      </c>
      <c r="AA759" s="24">
        <f>IFERROR(IF(TRIM(INDEX($A759:$P759,MATCH(Settings!$B$13,$A$1:$P$1,0))&amp;"")="","",VALUE(TRIM(INDEX($A759:$P759,MATCH(Settings!$B$13,$A$1:$P$1,0))&amp;""))),"")</f>
        <v/>
      </c>
      <c r="AB759" s="24">
        <f>IF(NOT(ISNUMBER($AA759)),"",IF(TRIM($R759&amp;"")="Yes",$AA759,0))</f>
        <v/>
      </c>
      <c r="AC759" s="25">
        <f>IF(OR(NOT(ISNUMBER($AB759)),NOT(ISNUMBER(Settings!$D$2))),"",$AB759*Settings!$D$2)</f>
        <v/>
      </c>
      <c r="AD759" s="23">
        <f>IF(AND($AE759="",IFERROR(TRIM(INDEX($A759:$P759,MATCH(Settings!$B$13,$A$1:$P$1,0))&amp;""),"")=""),"",IF((IF($AE759="","; no name or email","")&amp;IF(IFERROR(TRIM(INDEX($A759:$P759,MATCH(Settings!$B$13,$A$1:$P$1,0))&amp;""),"")="","; no hours",IF(NOT(ISNUMBER($AA759)),"; hours not a number",IF($AA759&lt;=0,"; hours zero or less",IF(AND(ISNUMBER(Settings!$D$3),$AA759&gt;Settings!$D$3),"; over "&amp;Settings!$D$3&amp;" hours",""))))&amp;IF(NOT(ISNUMBER($U759)),"; no date",IF($U759&gt;TODAY(),"; date in the future",""))&amp;IF(AND($AE759&lt;&gt;"",ISNUMBER($U759)),IF(COUNTIFS($AE$2:$AE$1001,$AE759,$U$2:$U$1001,$U759,$Y$2:$Y$1001,$Y759)&gt;1,"; possible duplicate",""),""))="","OK",MID(IF($AE759="","; no name or email","")&amp;IF(IFERROR(TRIM(INDEX($A759:$P759,MATCH(Settings!$B$13,$A$1:$P$1,0))&amp;""),"")="","; no hours",IF(NOT(ISNUMBER($AA759)),"; hours not a number",IF($AA759&lt;=0,"; hours zero or less",IF(AND(ISNUMBER(Settings!$D$3),$AA759&gt;Settings!$D$3),"; over "&amp;Settings!$D$3&amp;" hours",""))))&amp;IF(NOT(ISNUMBER($U759)),"; no date",IF($U759&gt;TODAY(),"; date in the future",""))&amp;IF(AND($AE759&lt;&gt;"",ISNUMBER($U759)),IF(COUNTIFS($AE$2:$AE$1001,$AE759,$U$2:$U$1001,$U759,$Y$2:$Y$1001,$Y759)&gt;1,"; possible duplicate",""),""),3,300)))</f>
        <v/>
      </c>
      <c r="AE759" s="26">
        <f>IF(IFERROR(TRIM(INDEX($A759:$P759,MATCH(Settings!$B$11,$A$1:$P$1,0))&amp;""),"")&lt;&gt;"",LOWER(IFERROR(TRIM(INDEX($A759:$P759,MATCH(Settings!$B$11,$A$1:$P$1,0))&amp;""),"")),LOWER(IFERROR(TRIM(INDEX($A759:$P759,MATCH(Settings!$B$10,$A$1:$P$1,0))&amp;""),"")))</f>
        <v/>
      </c>
      <c r="AF759" s="26">
        <f>IF($AE759="","",IF(COUNTIF($AE$2:$AE759,$AE759)=1,MAX($AF$1:$AF758)+1,""))</f>
        <v/>
      </c>
      <c r="AG759" s="26">
        <f>IF(OR($AE759="",NOT(ISNUMBER($V759))),"",IF(COUNTIFS($AE$2:$AE759,$AE759,$V$2:$V759,$V759)=1,1,0))</f>
        <v/>
      </c>
      <c r="AH759" s="26">
        <f>IF(ISNUMBER($U759),$U759,0)</f>
        <v/>
      </c>
    </row>
    <row r="760">
      <c r="R760" s="27" t="n"/>
      <c r="S760" s="27" t="n"/>
      <c r="U760" s="21">
        <f>IF(ISNUMBER(IFERROR(IF(TRIM(INDEX($A760:$P760,MATCH(Settings!$B$9,$A$1:$P$1,0))&amp;"")="","",IF(ISNUMBER(INDEX($A760:$P760,MATCH(Settings!$B$9,$A$1:$P$1,0))),INT(INDEX($A760:$P760,MATCH(Settings!$B$9,$A$1:$P$1,0))),DATE(VALUE(LEFT(INDEX($A760:$P760,MATCH(Settings!$B$9,$A$1:$P$1,0)),4)),VALUE(MID(INDEX($A760:$P760,MATCH(Settings!$B$9,$A$1:$P$1,0)),6,2)),VALUE(MID(INDEX($A760:$P760,MATCH(Settings!$B$9,$A$1:$P$1,0)),9,2))))),"")),IFERROR(IF(TRIM(INDEX($A760:$P760,MATCH(Settings!$B$9,$A$1:$P$1,0))&amp;"")="","",IF(ISNUMBER(INDEX($A760:$P760,MATCH(Settings!$B$9,$A$1:$P$1,0))),INT(INDEX($A760:$P760,MATCH(Settings!$B$9,$A$1:$P$1,0))),DATE(VALUE(LEFT(INDEX($A760:$P760,MATCH(Settings!$B$9,$A$1:$P$1,0)),4)),VALUE(MID(INDEX($A760:$P760,MATCH(Settings!$B$9,$A$1:$P$1,0)),6,2)),VALUE(MID(INDEX($A760:$P760,MATCH(Settings!$B$9,$A$1:$P$1,0)),9,2))))),""),IFERROR(INT(IFERROR(IF(ISNUMBER(INDEX($A760:$P760,MATCH(Settings!$B$8,$A$1:$P$1,0))),INDEX($A760:$P760,MATCH(Settings!$B$8,$A$1:$P$1,0)),DATE(VALUE(LEFT(IFERROR(TRIM(INDEX($A760:$P760,MATCH(Settings!$B$8,$A$1:$P$1,0))&amp;""),""),4)),VALUE(MID(IFERROR(TRIM(INDEX($A760:$P760,MATCH(Settings!$B$8,$A$1:$P$1,0))&amp;""),""),6,2)),VALUE(MID(IFERROR(TRIM(INDEX($A760:$P760,MATCH(Settings!$B$8,$A$1:$P$1,0))&amp;""),""),9,2)))+TIME(VALUE(MID(IFERROR(TRIM(INDEX($A760:$P760,MATCH(Settings!$B$8,$A$1:$P$1,0))&amp;""),""),12,2)),VALUE(MID(IFERROR(TRIM(INDEX($A760:$P760,MATCH(Settings!$B$8,$A$1:$P$1,0))&amp;""),""),15,2)),VALUE(MID(IFERROR(TRIM(INDEX($A760:$P760,MATCH(Settings!$B$8,$A$1:$P$1,0))&amp;""),""),18,2)))),"")),""))</f>
        <v/>
      </c>
      <c r="V760" s="22">
        <f>IF(ISNUMBER($U760),DATE(YEAR($U760),MONTH($U760),1),"")</f>
        <v/>
      </c>
      <c r="W760" s="23">
        <f>IF(IFERROR(TRIM(INDEX($A760:$P760,MATCH(Settings!$B$10,$A$1:$P$1,0))&amp;""),"")&lt;&gt;"",IFERROR(TRIM(INDEX($A760:$P760,MATCH(Settings!$B$10,$A$1:$P$1,0))&amp;""),""),IFERROR(TRIM(INDEX($A760:$P760,MATCH(Settings!$B$11,$A$1:$P$1,0))&amp;""),""))</f>
        <v/>
      </c>
      <c r="X760" s="23">
        <f>IFERROR(TRIM(INDEX($A760:$P760,MATCH(Settings!$B$11,$A$1:$P$1,0))&amp;""),"")</f>
        <v/>
      </c>
      <c r="Y760" s="23">
        <f>IFERROR(TRIM(INDEX($A760:$P760,MATCH(Settings!$B$12,$A$1:$P$1,0))&amp;""),"")</f>
        <v/>
      </c>
      <c r="Z760" s="23">
        <f>IFERROR(TRIM(INDEX($A760:$P760,MATCH(Settings!$B$15,$A$1:$P$1,0))&amp;""),"")</f>
        <v/>
      </c>
      <c r="AA760" s="24">
        <f>IFERROR(IF(TRIM(INDEX($A760:$P760,MATCH(Settings!$B$13,$A$1:$P$1,0))&amp;"")="","",VALUE(TRIM(INDEX($A760:$P760,MATCH(Settings!$B$13,$A$1:$P$1,0))&amp;""))),"")</f>
        <v/>
      </c>
      <c r="AB760" s="24">
        <f>IF(NOT(ISNUMBER($AA760)),"",IF(TRIM($R760&amp;"")="Yes",$AA760,0))</f>
        <v/>
      </c>
      <c r="AC760" s="25">
        <f>IF(OR(NOT(ISNUMBER($AB760)),NOT(ISNUMBER(Settings!$D$2))),"",$AB760*Settings!$D$2)</f>
        <v/>
      </c>
      <c r="AD760" s="23">
        <f>IF(AND($AE760="",IFERROR(TRIM(INDEX($A760:$P760,MATCH(Settings!$B$13,$A$1:$P$1,0))&amp;""),"")=""),"",IF((IF($AE760="","; no name or email","")&amp;IF(IFERROR(TRIM(INDEX($A760:$P760,MATCH(Settings!$B$13,$A$1:$P$1,0))&amp;""),"")="","; no hours",IF(NOT(ISNUMBER($AA760)),"; hours not a number",IF($AA760&lt;=0,"; hours zero or less",IF(AND(ISNUMBER(Settings!$D$3),$AA760&gt;Settings!$D$3),"; over "&amp;Settings!$D$3&amp;" hours",""))))&amp;IF(NOT(ISNUMBER($U760)),"; no date",IF($U760&gt;TODAY(),"; date in the future",""))&amp;IF(AND($AE760&lt;&gt;"",ISNUMBER($U760)),IF(COUNTIFS($AE$2:$AE$1001,$AE760,$U$2:$U$1001,$U760,$Y$2:$Y$1001,$Y760)&gt;1,"; possible duplicate",""),""))="","OK",MID(IF($AE760="","; no name or email","")&amp;IF(IFERROR(TRIM(INDEX($A760:$P760,MATCH(Settings!$B$13,$A$1:$P$1,0))&amp;""),"")="","; no hours",IF(NOT(ISNUMBER($AA760)),"; hours not a number",IF($AA760&lt;=0,"; hours zero or less",IF(AND(ISNUMBER(Settings!$D$3),$AA760&gt;Settings!$D$3),"; over "&amp;Settings!$D$3&amp;" hours",""))))&amp;IF(NOT(ISNUMBER($U760)),"; no date",IF($U760&gt;TODAY(),"; date in the future",""))&amp;IF(AND($AE760&lt;&gt;"",ISNUMBER($U760)),IF(COUNTIFS($AE$2:$AE$1001,$AE760,$U$2:$U$1001,$U760,$Y$2:$Y$1001,$Y760)&gt;1,"; possible duplicate",""),""),3,300)))</f>
        <v/>
      </c>
      <c r="AE760" s="26">
        <f>IF(IFERROR(TRIM(INDEX($A760:$P760,MATCH(Settings!$B$11,$A$1:$P$1,0))&amp;""),"")&lt;&gt;"",LOWER(IFERROR(TRIM(INDEX($A760:$P760,MATCH(Settings!$B$11,$A$1:$P$1,0))&amp;""),"")),LOWER(IFERROR(TRIM(INDEX($A760:$P760,MATCH(Settings!$B$10,$A$1:$P$1,0))&amp;""),"")))</f>
        <v/>
      </c>
      <c r="AF760" s="26">
        <f>IF($AE760="","",IF(COUNTIF($AE$2:$AE760,$AE760)=1,MAX($AF$1:$AF759)+1,""))</f>
        <v/>
      </c>
      <c r="AG760" s="26">
        <f>IF(OR($AE760="",NOT(ISNUMBER($V760))),"",IF(COUNTIFS($AE$2:$AE760,$AE760,$V$2:$V760,$V760)=1,1,0))</f>
        <v/>
      </c>
      <c r="AH760" s="26">
        <f>IF(ISNUMBER($U760),$U760,0)</f>
        <v/>
      </c>
    </row>
    <row r="761">
      <c r="R761" s="27" t="n"/>
      <c r="S761" s="27" t="n"/>
      <c r="U761" s="21">
        <f>IF(ISNUMBER(IFERROR(IF(TRIM(INDEX($A761:$P761,MATCH(Settings!$B$9,$A$1:$P$1,0))&amp;"")="","",IF(ISNUMBER(INDEX($A761:$P761,MATCH(Settings!$B$9,$A$1:$P$1,0))),INT(INDEX($A761:$P761,MATCH(Settings!$B$9,$A$1:$P$1,0))),DATE(VALUE(LEFT(INDEX($A761:$P761,MATCH(Settings!$B$9,$A$1:$P$1,0)),4)),VALUE(MID(INDEX($A761:$P761,MATCH(Settings!$B$9,$A$1:$P$1,0)),6,2)),VALUE(MID(INDEX($A761:$P761,MATCH(Settings!$B$9,$A$1:$P$1,0)),9,2))))),"")),IFERROR(IF(TRIM(INDEX($A761:$P761,MATCH(Settings!$B$9,$A$1:$P$1,0))&amp;"")="","",IF(ISNUMBER(INDEX($A761:$P761,MATCH(Settings!$B$9,$A$1:$P$1,0))),INT(INDEX($A761:$P761,MATCH(Settings!$B$9,$A$1:$P$1,0))),DATE(VALUE(LEFT(INDEX($A761:$P761,MATCH(Settings!$B$9,$A$1:$P$1,0)),4)),VALUE(MID(INDEX($A761:$P761,MATCH(Settings!$B$9,$A$1:$P$1,0)),6,2)),VALUE(MID(INDEX($A761:$P761,MATCH(Settings!$B$9,$A$1:$P$1,0)),9,2))))),""),IFERROR(INT(IFERROR(IF(ISNUMBER(INDEX($A761:$P761,MATCH(Settings!$B$8,$A$1:$P$1,0))),INDEX($A761:$P761,MATCH(Settings!$B$8,$A$1:$P$1,0)),DATE(VALUE(LEFT(IFERROR(TRIM(INDEX($A761:$P761,MATCH(Settings!$B$8,$A$1:$P$1,0))&amp;""),""),4)),VALUE(MID(IFERROR(TRIM(INDEX($A761:$P761,MATCH(Settings!$B$8,$A$1:$P$1,0))&amp;""),""),6,2)),VALUE(MID(IFERROR(TRIM(INDEX($A761:$P761,MATCH(Settings!$B$8,$A$1:$P$1,0))&amp;""),""),9,2)))+TIME(VALUE(MID(IFERROR(TRIM(INDEX($A761:$P761,MATCH(Settings!$B$8,$A$1:$P$1,0))&amp;""),""),12,2)),VALUE(MID(IFERROR(TRIM(INDEX($A761:$P761,MATCH(Settings!$B$8,$A$1:$P$1,0))&amp;""),""),15,2)),VALUE(MID(IFERROR(TRIM(INDEX($A761:$P761,MATCH(Settings!$B$8,$A$1:$P$1,0))&amp;""),""),18,2)))),"")),""))</f>
        <v/>
      </c>
      <c r="V761" s="22">
        <f>IF(ISNUMBER($U761),DATE(YEAR($U761),MONTH($U761),1),"")</f>
        <v/>
      </c>
      <c r="W761" s="23">
        <f>IF(IFERROR(TRIM(INDEX($A761:$P761,MATCH(Settings!$B$10,$A$1:$P$1,0))&amp;""),"")&lt;&gt;"",IFERROR(TRIM(INDEX($A761:$P761,MATCH(Settings!$B$10,$A$1:$P$1,0))&amp;""),""),IFERROR(TRIM(INDEX($A761:$P761,MATCH(Settings!$B$11,$A$1:$P$1,0))&amp;""),""))</f>
        <v/>
      </c>
      <c r="X761" s="23">
        <f>IFERROR(TRIM(INDEX($A761:$P761,MATCH(Settings!$B$11,$A$1:$P$1,0))&amp;""),"")</f>
        <v/>
      </c>
      <c r="Y761" s="23">
        <f>IFERROR(TRIM(INDEX($A761:$P761,MATCH(Settings!$B$12,$A$1:$P$1,0))&amp;""),"")</f>
        <v/>
      </c>
      <c r="Z761" s="23">
        <f>IFERROR(TRIM(INDEX($A761:$P761,MATCH(Settings!$B$15,$A$1:$P$1,0))&amp;""),"")</f>
        <v/>
      </c>
      <c r="AA761" s="24">
        <f>IFERROR(IF(TRIM(INDEX($A761:$P761,MATCH(Settings!$B$13,$A$1:$P$1,0))&amp;"")="","",VALUE(TRIM(INDEX($A761:$P761,MATCH(Settings!$B$13,$A$1:$P$1,0))&amp;""))),"")</f>
        <v/>
      </c>
      <c r="AB761" s="24">
        <f>IF(NOT(ISNUMBER($AA761)),"",IF(TRIM($R761&amp;"")="Yes",$AA761,0))</f>
        <v/>
      </c>
      <c r="AC761" s="25">
        <f>IF(OR(NOT(ISNUMBER($AB761)),NOT(ISNUMBER(Settings!$D$2))),"",$AB761*Settings!$D$2)</f>
        <v/>
      </c>
      <c r="AD761" s="23">
        <f>IF(AND($AE761="",IFERROR(TRIM(INDEX($A761:$P761,MATCH(Settings!$B$13,$A$1:$P$1,0))&amp;""),"")=""),"",IF((IF($AE761="","; no name or email","")&amp;IF(IFERROR(TRIM(INDEX($A761:$P761,MATCH(Settings!$B$13,$A$1:$P$1,0))&amp;""),"")="","; no hours",IF(NOT(ISNUMBER($AA761)),"; hours not a number",IF($AA761&lt;=0,"; hours zero or less",IF(AND(ISNUMBER(Settings!$D$3),$AA761&gt;Settings!$D$3),"; over "&amp;Settings!$D$3&amp;" hours",""))))&amp;IF(NOT(ISNUMBER($U761)),"; no date",IF($U761&gt;TODAY(),"; date in the future",""))&amp;IF(AND($AE761&lt;&gt;"",ISNUMBER($U761)),IF(COUNTIFS($AE$2:$AE$1001,$AE761,$U$2:$U$1001,$U761,$Y$2:$Y$1001,$Y761)&gt;1,"; possible duplicate",""),""))="","OK",MID(IF($AE761="","; no name or email","")&amp;IF(IFERROR(TRIM(INDEX($A761:$P761,MATCH(Settings!$B$13,$A$1:$P$1,0))&amp;""),"")="","; no hours",IF(NOT(ISNUMBER($AA761)),"; hours not a number",IF($AA761&lt;=0,"; hours zero or less",IF(AND(ISNUMBER(Settings!$D$3),$AA761&gt;Settings!$D$3),"; over "&amp;Settings!$D$3&amp;" hours",""))))&amp;IF(NOT(ISNUMBER($U761)),"; no date",IF($U761&gt;TODAY(),"; date in the future",""))&amp;IF(AND($AE761&lt;&gt;"",ISNUMBER($U761)),IF(COUNTIFS($AE$2:$AE$1001,$AE761,$U$2:$U$1001,$U761,$Y$2:$Y$1001,$Y761)&gt;1,"; possible duplicate",""),""),3,300)))</f>
        <v/>
      </c>
      <c r="AE761" s="26">
        <f>IF(IFERROR(TRIM(INDEX($A761:$P761,MATCH(Settings!$B$11,$A$1:$P$1,0))&amp;""),"")&lt;&gt;"",LOWER(IFERROR(TRIM(INDEX($A761:$P761,MATCH(Settings!$B$11,$A$1:$P$1,0))&amp;""),"")),LOWER(IFERROR(TRIM(INDEX($A761:$P761,MATCH(Settings!$B$10,$A$1:$P$1,0))&amp;""),"")))</f>
        <v/>
      </c>
      <c r="AF761" s="26">
        <f>IF($AE761="","",IF(COUNTIF($AE$2:$AE761,$AE761)=1,MAX($AF$1:$AF760)+1,""))</f>
        <v/>
      </c>
      <c r="AG761" s="26">
        <f>IF(OR($AE761="",NOT(ISNUMBER($V761))),"",IF(COUNTIFS($AE$2:$AE761,$AE761,$V$2:$V761,$V761)=1,1,0))</f>
        <v/>
      </c>
      <c r="AH761" s="26">
        <f>IF(ISNUMBER($U761),$U761,0)</f>
        <v/>
      </c>
    </row>
    <row r="762">
      <c r="R762" s="27" t="n"/>
      <c r="S762" s="27" t="n"/>
      <c r="U762" s="21">
        <f>IF(ISNUMBER(IFERROR(IF(TRIM(INDEX($A762:$P762,MATCH(Settings!$B$9,$A$1:$P$1,0))&amp;"")="","",IF(ISNUMBER(INDEX($A762:$P762,MATCH(Settings!$B$9,$A$1:$P$1,0))),INT(INDEX($A762:$P762,MATCH(Settings!$B$9,$A$1:$P$1,0))),DATE(VALUE(LEFT(INDEX($A762:$P762,MATCH(Settings!$B$9,$A$1:$P$1,0)),4)),VALUE(MID(INDEX($A762:$P762,MATCH(Settings!$B$9,$A$1:$P$1,0)),6,2)),VALUE(MID(INDEX($A762:$P762,MATCH(Settings!$B$9,$A$1:$P$1,0)),9,2))))),"")),IFERROR(IF(TRIM(INDEX($A762:$P762,MATCH(Settings!$B$9,$A$1:$P$1,0))&amp;"")="","",IF(ISNUMBER(INDEX($A762:$P762,MATCH(Settings!$B$9,$A$1:$P$1,0))),INT(INDEX($A762:$P762,MATCH(Settings!$B$9,$A$1:$P$1,0))),DATE(VALUE(LEFT(INDEX($A762:$P762,MATCH(Settings!$B$9,$A$1:$P$1,0)),4)),VALUE(MID(INDEX($A762:$P762,MATCH(Settings!$B$9,$A$1:$P$1,0)),6,2)),VALUE(MID(INDEX($A762:$P762,MATCH(Settings!$B$9,$A$1:$P$1,0)),9,2))))),""),IFERROR(INT(IFERROR(IF(ISNUMBER(INDEX($A762:$P762,MATCH(Settings!$B$8,$A$1:$P$1,0))),INDEX($A762:$P762,MATCH(Settings!$B$8,$A$1:$P$1,0)),DATE(VALUE(LEFT(IFERROR(TRIM(INDEX($A762:$P762,MATCH(Settings!$B$8,$A$1:$P$1,0))&amp;""),""),4)),VALUE(MID(IFERROR(TRIM(INDEX($A762:$P762,MATCH(Settings!$B$8,$A$1:$P$1,0))&amp;""),""),6,2)),VALUE(MID(IFERROR(TRIM(INDEX($A762:$P762,MATCH(Settings!$B$8,$A$1:$P$1,0))&amp;""),""),9,2)))+TIME(VALUE(MID(IFERROR(TRIM(INDEX($A762:$P762,MATCH(Settings!$B$8,$A$1:$P$1,0))&amp;""),""),12,2)),VALUE(MID(IFERROR(TRIM(INDEX($A762:$P762,MATCH(Settings!$B$8,$A$1:$P$1,0))&amp;""),""),15,2)),VALUE(MID(IFERROR(TRIM(INDEX($A762:$P762,MATCH(Settings!$B$8,$A$1:$P$1,0))&amp;""),""),18,2)))),"")),""))</f>
        <v/>
      </c>
      <c r="V762" s="22">
        <f>IF(ISNUMBER($U762),DATE(YEAR($U762),MONTH($U762),1),"")</f>
        <v/>
      </c>
      <c r="W762" s="23">
        <f>IF(IFERROR(TRIM(INDEX($A762:$P762,MATCH(Settings!$B$10,$A$1:$P$1,0))&amp;""),"")&lt;&gt;"",IFERROR(TRIM(INDEX($A762:$P762,MATCH(Settings!$B$10,$A$1:$P$1,0))&amp;""),""),IFERROR(TRIM(INDEX($A762:$P762,MATCH(Settings!$B$11,$A$1:$P$1,0))&amp;""),""))</f>
        <v/>
      </c>
      <c r="X762" s="23">
        <f>IFERROR(TRIM(INDEX($A762:$P762,MATCH(Settings!$B$11,$A$1:$P$1,0))&amp;""),"")</f>
        <v/>
      </c>
      <c r="Y762" s="23">
        <f>IFERROR(TRIM(INDEX($A762:$P762,MATCH(Settings!$B$12,$A$1:$P$1,0))&amp;""),"")</f>
        <v/>
      </c>
      <c r="Z762" s="23">
        <f>IFERROR(TRIM(INDEX($A762:$P762,MATCH(Settings!$B$15,$A$1:$P$1,0))&amp;""),"")</f>
        <v/>
      </c>
      <c r="AA762" s="24">
        <f>IFERROR(IF(TRIM(INDEX($A762:$P762,MATCH(Settings!$B$13,$A$1:$P$1,0))&amp;"")="","",VALUE(TRIM(INDEX($A762:$P762,MATCH(Settings!$B$13,$A$1:$P$1,0))&amp;""))),"")</f>
        <v/>
      </c>
      <c r="AB762" s="24">
        <f>IF(NOT(ISNUMBER($AA762)),"",IF(TRIM($R762&amp;"")="Yes",$AA762,0))</f>
        <v/>
      </c>
      <c r="AC762" s="25">
        <f>IF(OR(NOT(ISNUMBER($AB762)),NOT(ISNUMBER(Settings!$D$2))),"",$AB762*Settings!$D$2)</f>
        <v/>
      </c>
      <c r="AD762" s="23">
        <f>IF(AND($AE762="",IFERROR(TRIM(INDEX($A762:$P762,MATCH(Settings!$B$13,$A$1:$P$1,0))&amp;""),"")=""),"",IF((IF($AE762="","; no name or email","")&amp;IF(IFERROR(TRIM(INDEX($A762:$P762,MATCH(Settings!$B$13,$A$1:$P$1,0))&amp;""),"")="","; no hours",IF(NOT(ISNUMBER($AA762)),"; hours not a number",IF($AA762&lt;=0,"; hours zero or less",IF(AND(ISNUMBER(Settings!$D$3),$AA762&gt;Settings!$D$3),"; over "&amp;Settings!$D$3&amp;" hours",""))))&amp;IF(NOT(ISNUMBER($U762)),"; no date",IF($U762&gt;TODAY(),"; date in the future",""))&amp;IF(AND($AE762&lt;&gt;"",ISNUMBER($U762)),IF(COUNTIFS($AE$2:$AE$1001,$AE762,$U$2:$U$1001,$U762,$Y$2:$Y$1001,$Y762)&gt;1,"; possible duplicate",""),""))="","OK",MID(IF($AE762="","; no name or email","")&amp;IF(IFERROR(TRIM(INDEX($A762:$P762,MATCH(Settings!$B$13,$A$1:$P$1,0))&amp;""),"")="","; no hours",IF(NOT(ISNUMBER($AA762)),"; hours not a number",IF($AA762&lt;=0,"; hours zero or less",IF(AND(ISNUMBER(Settings!$D$3),$AA762&gt;Settings!$D$3),"; over "&amp;Settings!$D$3&amp;" hours",""))))&amp;IF(NOT(ISNUMBER($U762)),"; no date",IF($U762&gt;TODAY(),"; date in the future",""))&amp;IF(AND($AE762&lt;&gt;"",ISNUMBER($U762)),IF(COUNTIFS($AE$2:$AE$1001,$AE762,$U$2:$U$1001,$U762,$Y$2:$Y$1001,$Y762)&gt;1,"; possible duplicate",""),""),3,300)))</f>
        <v/>
      </c>
      <c r="AE762" s="26">
        <f>IF(IFERROR(TRIM(INDEX($A762:$P762,MATCH(Settings!$B$11,$A$1:$P$1,0))&amp;""),"")&lt;&gt;"",LOWER(IFERROR(TRIM(INDEX($A762:$P762,MATCH(Settings!$B$11,$A$1:$P$1,0))&amp;""),"")),LOWER(IFERROR(TRIM(INDEX($A762:$P762,MATCH(Settings!$B$10,$A$1:$P$1,0))&amp;""),"")))</f>
        <v/>
      </c>
      <c r="AF762" s="26">
        <f>IF($AE762="","",IF(COUNTIF($AE$2:$AE762,$AE762)=1,MAX($AF$1:$AF761)+1,""))</f>
        <v/>
      </c>
      <c r="AG762" s="26">
        <f>IF(OR($AE762="",NOT(ISNUMBER($V762))),"",IF(COUNTIFS($AE$2:$AE762,$AE762,$V$2:$V762,$V762)=1,1,0))</f>
        <v/>
      </c>
      <c r="AH762" s="26">
        <f>IF(ISNUMBER($U762),$U762,0)</f>
        <v/>
      </c>
    </row>
    <row r="763">
      <c r="R763" s="27" t="n"/>
      <c r="S763" s="27" t="n"/>
      <c r="U763" s="21">
        <f>IF(ISNUMBER(IFERROR(IF(TRIM(INDEX($A763:$P763,MATCH(Settings!$B$9,$A$1:$P$1,0))&amp;"")="","",IF(ISNUMBER(INDEX($A763:$P763,MATCH(Settings!$B$9,$A$1:$P$1,0))),INT(INDEX($A763:$P763,MATCH(Settings!$B$9,$A$1:$P$1,0))),DATE(VALUE(LEFT(INDEX($A763:$P763,MATCH(Settings!$B$9,$A$1:$P$1,0)),4)),VALUE(MID(INDEX($A763:$P763,MATCH(Settings!$B$9,$A$1:$P$1,0)),6,2)),VALUE(MID(INDEX($A763:$P763,MATCH(Settings!$B$9,$A$1:$P$1,0)),9,2))))),"")),IFERROR(IF(TRIM(INDEX($A763:$P763,MATCH(Settings!$B$9,$A$1:$P$1,0))&amp;"")="","",IF(ISNUMBER(INDEX($A763:$P763,MATCH(Settings!$B$9,$A$1:$P$1,0))),INT(INDEX($A763:$P763,MATCH(Settings!$B$9,$A$1:$P$1,0))),DATE(VALUE(LEFT(INDEX($A763:$P763,MATCH(Settings!$B$9,$A$1:$P$1,0)),4)),VALUE(MID(INDEX($A763:$P763,MATCH(Settings!$B$9,$A$1:$P$1,0)),6,2)),VALUE(MID(INDEX($A763:$P763,MATCH(Settings!$B$9,$A$1:$P$1,0)),9,2))))),""),IFERROR(INT(IFERROR(IF(ISNUMBER(INDEX($A763:$P763,MATCH(Settings!$B$8,$A$1:$P$1,0))),INDEX($A763:$P763,MATCH(Settings!$B$8,$A$1:$P$1,0)),DATE(VALUE(LEFT(IFERROR(TRIM(INDEX($A763:$P763,MATCH(Settings!$B$8,$A$1:$P$1,0))&amp;""),""),4)),VALUE(MID(IFERROR(TRIM(INDEX($A763:$P763,MATCH(Settings!$B$8,$A$1:$P$1,0))&amp;""),""),6,2)),VALUE(MID(IFERROR(TRIM(INDEX($A763:$P763,MATCH(Settings!$B$8,$A$1:$P$1,0))&amp;""),""),9,2)))+TIME(VALUE(MID(IFERROR(TRIM(INDEX($A763:$P763,MATCH(Settings!$B$8,$A$1:$P$1,0))&amp;""),""),12,2)),VALUE(MID(IFERROR(TRIM(INDEX($A763:$P763,MATCH(Settings!$B$8,$A$1:$P$1,0))&amp;""),""),15,2)),VALUE(MID(IFERROR(TRIM(INDEX($A763:$P763,MATCH(Settings!$B$8,$A$1:$P$1,0))&amp;""),""),18,2)))),"")),""))</f>
        <v/>
      </c>
      <c r="V763" s="22">
        <f>IF(ISNUMBER($U763),DATE(YEAR($U763),MONTH($U763),1),"")</f>
        <v/>
      </c>
      <c r="W763" s="23">
        <f>IF(IFERROR(TRIM(INDEX($A763:$P763,MATCH(Settings!$B$10,$A$1:$P$1,0))&amp;""),"")&lt;&gt;"",IFERROR(TRIM(INDEX($A763:$P763,MATCH(Settings!$B$10,$A$1:$P$1,0))&amp;""),""),IFERROR(TRIM(INDEX($A763:$P763,MATCH(Settings!$B$11,$A$1:$P$1,0))&amp;""),""))</f>
        <v/>
      </c>
      <c r="X763" s="23">
        <f>IFERROR(TRIM(INDEX($A763:$P763,MATCH(Settings!$B$11,$A$1:$P$1,0))&amp;""),"")</f>
        <v/>
      </c>
      <c r="Y763" s="23">
        <f>IFERROR(TRIM(INDEX($A763:$P763,MATCH(Settings!$B$12,$A$1:$P$1,0))&amp;""),"")</f>
        <v/>
      </c>
      <c r="Z763" s="23">
        <f>IFERROR(TRIM(INDEX($A763:$P763,MATCH(Settings!$B$15,$A$1:$P$1,0))&amp;""),"")</f>
        <v/>
      </c>
      <c r="AA763" s="24">
        <f>IFERROR(IF(TRIM(INDEX($A763:$P763,MATCH(Settings!$B$13,$A$1:$P$1,0))&amp;"")="","",VALUE(TRIM(INDEX($A763:$P763,MATCH(Settings!$B$13,$A$1:$P$1,0))&amp;""))),"")</f>
        <v/>
      </c>
      <c r="AB763" s="24">
        <f>IF(NOT(ISNUMBER($AA763)),"",IF(TRIM($R763&amp;"")="Yes",$AA763,0))</f>
        <v/>
      </c>
      <c r="AC763" s="25">
        <f>IF(OR(NOT(ISNUMBER($AB763)),NOT(ISNUMBER(Settings!$D$2))),"",$AB763*Settings!$D$2)</f>
        <v/>
      </c>
      <c r="AD763" s="23">
        <f>IF(AND($AE763="",IFERROR(TRIM(INDEX($A763:$P763,MATCH(Settings!$B$13,$A$1:$P$1,0))&amp;""),"")=""),"",IF((IF($AE763="","; no name or email","")&amp;IF(IFERROR(TRIM(INDEX($A763:$P763,MATCH(Settings!$B$13,$A$1:$P$1,0))&amp;""),"")="","; no hours",IF(NOT(ISNUMBER($AA763)),"; hours not a number",IF($AA763&lt;=0,"; hours zero or less",IF(AND(ISNUMBER(Settings!$D$3),$AA763&gt;Settings!$D$3),"; over "&amp;Settings!$D$3&amp;" hours",""))))&amp;IF(NOT(ISNUMBER($U763)),"; no date",IF($U763&gt;TODAY(),"; date in the future",""))&amp;IF(AND($AE763&lt;&gt;"",ISNUMBER($U763)),IF(COUNTIFS($AE$2:$AE$1001,$AE763,$U$2:$U$1001,$U763,$Y$2:$Y$1001,$Y763)&gt;1,"; possible duplicate",""),""))="","OK",MID(IF($AE763="","; no name or email","")&amp;IF(IFERROR(TRIM(INDEX($A763:$P763,MATCH(Settings!$B$13,$A$1:$P$1,0))&amp;""),"")="","; no hours",IF(NOT(ISNUMBER($AA763)),"; hours not a number",IF($AA763&lt;=0,"; hours zero or less",IF(AND(ISNUMBER(Settings!$D$3),$AA763&gt;Settings!$D$3),"; over "&amp;Settings!$D$3&amp;" hours",""))))&amp;IF(NOT(ISNUMBER($U763)),"; no date",IF($U763&gt;TODAY(),"; date in the future",""))&amp;IF(AND($AE763&lt;&gt;"",ISNUMBER($U763)),IF(COUNTIFS($AE$2:$AE$1001,$AE763,$U$2:$U$1001,$U763,$Y$2:$Y$1001,$Y763)&gt;1,"; possible duplicate",""),""),3,300)))</f>
        <v/>
      </c>
      <c r="AE763" s="26">
        <f>IF(IFERROR(TRIM(INDEX($A763:$P763,MATCH(Settings!$B$11,$A$1:$P$1,0))&amp;""),"")&lt;&gt;"",LOWER(IFERROR(TRIM(INDEX($A763:$P763,MATCH(Settings!$B$11,$A$1:$P$1,0))&amp;""),"")),LOWER(IFERROR(TRIM(INDEX($A763:$P763,MATCH(Settings!$B$10,$A$1:$P$1,0))&amp;""),"")))</f>
        <v/>
      </c>
      <c r="AF763" s="26">
        <f>IF($AE763="","",IF(COUNTIF($AE$2:$AE763,$AE763)=1,MAX($AF$1:$AF762)+1,""))</f>
        <v/>
      </c>
      <c r="AG763" s="26">
        <f>IF(OR($AE763="",NOT(ISNUMBER($V763))),"",IF(COUNTIFS($AE$2:$AE763,$AE763,$V$2:$V763,$V763)=1,1,0))</f>
        <v/>
      </c>
      <c r="AH763" s="26">
        <f>IF(ISNUMBER($U763),$U763,0)</f>
        <v/>
      </c>
    </row>
    <row r="764">
      <c r="R764" s="27" t="n"/>
      <c r="S764" s="27" t="n"/>
      <c r="U764" s="21">
        <f>IF(ISNUMBER(IFERROR(IF(TRIM(INDEX($A764:$P764,MATCH(Settings!$B$9,$A$1:$P$1,0))&amp;"")="","",IF(ISNUMBER(INDEX($A764:$P764,MATCH(Settings!$B$9,$A$1:$P$1,0))),INT(INDEX($A764:$P764,MATCH(Settings!$B$9,$A$1:$P$1,0))),DATE(VALUE(LEFT(INDEX($A764:$P764,MATCH(Settings!$B$9,$A$1:$P$1,0)),4)),VALUE(MID(INDEX($A764:$P764,MATCH(Settings!$B$9,$A$1:$P$1,0)),6,2)),VALUE(MID(INDEX($A764:$P764,MATCH(Settings!$B$9,$A$1:$P$1,0)),9,2))))),"")),IFERROR(IF(TRIM(INDEX($A764:$P764,MATCH(Settings!$B$9,$A$1:$P$1,0))&amp;"")="","",IF(ISNUMBER(INDEX($A764:$P764,MATCH(Settings!$B$9,$A$1:$P$1,0))),INT(INDEX($A764:$P764,MATCH(Settings!$B$9,$A$1:$P$1,0))),DATE(VALUE(LEFT(INDEX($A764:$P764,MATCH(Settings!$B$9,$A$1:$P$1,0)),4)),VALUE(MID(INDEX($A764:$P764,MATCH(Settings!$B$9,$A$1:$P$1,0)),6,2)),VALUE(MID(INDEX($A764:$P764,MATCH(Settings!$B$9,$A$1:$P$1,0)),9,2))))),""),IFERROR(INT(IFERROR(IF(ISNUMBER(INDEX($A764:$P764,MATCH(Settings!$B$8,$A$1:$P$1,0))),INDEX($A764:$P764,MATCH(Settings!$B$8,$A$1:$P$1,0)),DATE(VALUE(LEFT(IFERROR(TRIM(INDEX($A764:$P764,MATCH(Settings!$B$8,$A$1:$P$1,0))&amp;""),""),4)),VALUE(MID(IFERROR(TRIM(INDEX($A764:$P764,MATCH(Settings!$B$8,$A$1:$P$1,0))&amp;""),""),6,2)),VALUE(MID(IFERROR(TRIM(INDEX($A764:$P764,MATCH(Settings!$B$8,$A$1:$P$1,0))&amp;""),""),9,2)))+TIME(VALUE(MID(IFERROR(TRIM(INDEX($A764:$P764,MATCH(Settings!$B$8,$A$1:$P$1,0))&amp;""),""),12,2)),VALUE(MID(IFERROR(TRIM(INDEX($A764:$P764,MATCH(Settings!$B$8,$A$1:$P$1,0))&amp;""),""),15,2)),VALUE(MID(IFERROR(TRIM(INDEX($A764:$P764,MATCH(Settings!$B$8,$A$1:$P$1,0))&amp;""),""),18,2)))),"")),""))</f>
        <v/>
      </c>
      <c r="V764" s="22">
        <f>IF(ISNUMBER($U764),DATE(YEAR($U764),MONTH($U764),1),"")</f>
        <v/>
      </c>
      <c r="W764" s="23">
        <f>IF(IFERROR(TRIM(INDEX($A764:$P764,MATCH(Settings!$B$10,$A$1:$P$1,0))&amp;""),"")&lt;&gt;"",IFERROR(TRIM(INDEX($A764:$P764,MATCH(Settings!$B$10,$A$1:$P$1,0))&amp;""),""),IFERROR(TRIM(INDEX($A764:$P764,MATCH(Settings!$B$11,$A$1:$P$1,0))&amp;""),""))</f>
        <v/>
      </c>
      <c r="X764" s="23">
        <f>IFERROR(TRIM(INDEX($A764:$P764,MATCH(Settings!$B$11,$A$1:$P$1,0))&amp;""),"")</f>
        <v/>
      </c>
      <c r="Y764" s="23">
        <f>IFERROR(TRIM(INDEX($A764:$P764,MATCH(Settings!$B$12,$A$1:$P$1,0))&amp;""),"")</f>
        <v/>
      </c>
      <c r="Z764" s="23">
        <f>IFERROR(TRIM(INDEX($A764:$P764,MATCH(Settings!$B$15,$A$1:$P$1,0))&amp;""),"")</f>
        <v/>
      </c>
      <c r="AA764" s="24">
        <f>IFERROR(IF(TRIM(INDEX($A764:$P764,MATCH(Settings!$B$13,$A$1:$P$1,0))&amp;"")="","",VALUE(TRIM(INDEX($A764:$P764,MATCH(Settings!$B$13,$A$1:$P$1,0))&amp;""))),"")</f>
        <v/>
      </c>
      <c r="AB764" s="24">
        <f>IF(NOT(ISNUMBER($AA764)),"",IF(TRIM($R764&amp;"")="Yes",$AA764,0))</f>
        <v/>
      </c>
      <c r="AC764" s="25">
        <f>IF(OR(NOT(ISNUMBER($AB764)),NOT(ISNUMBER(Settings!$D$2))),"",$AB764*Settings!$D$2)</f>
        <v/>
      </c>
      <c r="AD764" s="23">
        <f>IF(AND($AE764="",IFERROR(TRIM(INDEX($A764:$P764,MATCH(Settings!$B$13,$A$1:$P$1,0))&amp;""),"")=""),"",IF((IF($AE764="","; no name or email","")&amp;IF(IFERROR(TRIM(INDEX($A764:$P764,MATCH(Settings!$B$13,$A$1:$P$1,0))&amp;""),"")="","; no hours",IF(NOT(ISNUMBER($AA764)),"; hours not a number",IF($AA764&lt;=0,"; hours zero or less",IF(AND(ISNUMBER(Settings!$D$3),$AA764&gt;Settings!$D$3),"; over "&amp;Settings!$D$3&amp;" hours",""))))&amp;IF(NOT(ISNUMBER($U764)),"; no date",IF($U764&gt;TODAY(),"; date in the future",""))&amp;IF(AND($AE764&lt;&gt;"",ISNUMBER($U764)),IF(COUNTIFS($AE$2:$AE$1001,$AE764,$U$2:$U$1001,$U764,$Y$2:$Y$1001,$Y764)&gt;1,"; possible duplicate",""),""))="","OK",MID(IF($AE764="","; no name or email","")&amp;IF(IFERROR(TRIM(INDEX($A764:$P764,MATCH(Settings!$B$13,$A$1:$P$1,0))&amp;""),"")="","; no hours",IF(NOT(ISNUMBER($AA764)),"; hours not a number",IF($AA764&lt;=0,"; hours zero or less",IF(AND(ISNUMBER(Settings!$D$3),$AA764&gt;Settings!$D$3),"; over "&amp;Settings!$D$3&amp;" hours",""))))&amp;IF(NOT(ISNUMBER($U764)),"; no date",IF($U764&gt;TODAY(),"; date in the future",""))&amp;IF(AND($AE764&lt;&gt;"",ISNUMBER($U764)),IF(COUNTIFS($AE$2:$AE$1001,$AE764,$U$2:$U$1001,$U764,$Y$2:$Y$1001,$Y764)&gt;1,"; possible duplicate",""),""),3,300)))</f>
        <v/>
      </c>
      <c r="AE764" s="26">
        <f>IF(IFERROR(TRIM(INDEX($A764:$P764,MATCH(Settings!$B$11,$A$1:$P$1,0))&amp;""),"")&lt;&gt;"",LOWER(IFERROR(TRIM(INDEX($A764:$P764,MATCH(Settings!$B$11,$A$1:$P$1,0))&amp;""),"")),LOWER(IFERROR(TRIM(INDEX($A764:$P764,MATCH(Settings!$B$10,$A$1:$P$1,0))&amp;""),"")))</f>
        <v/>
      </c>
      <c r="AF764" s="26">
        <f>IF($AE764="","",IF(COUNTIF($AE$2:$AE764,$AE764)=1,MAX($AF$1:$AF763)+1,""))</f>
        <v/>
      </c>
      <c r="AG764" s="26">
        <f>IF(OR($AE764="",NOT(ISNUMBER($V764))),"",IF(COUNTIFS($AE$2:$AE764,$AE764,$V$2:$V764,$V764)=1,1,0))</f>
        <v/>
      </c>
      <c r="AH764" s="26">
        <f>IF(ISNUMBER($U764),$U764,0)</f>
        <v/>
      </c>
    </row>
    <row r="765">
      <c r="R765" s="27" t="n"/>
      <c r="S765" s="27" t="n"/>
      <c r="U765" s="21">
        <f>IF(ISNUMBER(IFERROR(IF(TRIM(INDEX($A765:$P765,MATCH(Settings!$B$9,$A$1:$P$1,0))&amp;"")="","",IF(ISNUMBER(INDEX($A765:$P765,MATCH(Settings!$B$9,$A$1:$P$1,0))),INT(INDEX($A765:$P765,MATCH(Settings!$B$9,$A$1:$P$1,0))),DATE(VALUE(LEFT(INDEX($A765:$P765,MATCH(Settings!$B$9,$A$1:$P$1,0)),4)),VALUE(MID(INDEX($A765:$P765,MATCH(Settings!$B$9,$A$1:$P$1,0)),6,2)),VALUE(MID(INDEX($A765:$P765,MATCH(Settings!$B$9,$A$1:$P$1,0)),9,2))))),"")),IFERROR(IF(TRIM(INDEX($A765:$P765,MATCH(Settings!$B$9,$A$1:$P$1,0))&amp;"")="","",IF(ISNUMBER(INDEX($A765:$P765,MATCH(Settings!$B$9,$A$1:$P$1,0))),INT(INDEX($A765:$P765,MATCH(Settings!$B$9,$A$1:$P$1,0))),DATE(VALUE(LEFT(INDEX($A765:$P765,MATCH(Settings!$B$9,$A$1:$P$1,0)),4)),VALUE(MID(INDEX($A765:$P765,MATCH(Settings!$B$9,$A$1:$P$1,0)),6,2)),VALUE(MID(INDEX($A765:$P765,MATCH(Settings!$B$9,$A$1:$P$1,0)),9,2))))),""),IFERROR(INT(IFERROR(IF(ISNUMBER(INDEX($A765:$P765,MATCH(Settings!$B$8,$A$1:$P$1,0))),INDEX($A765:$P765,MATCH(Settings!$B$8,$A$1:$P$1,0)),DATE(VALUE(LEFT(IFERROR(TRIM(INDEX($A765:$P765,MATCH(Settings!$B$8,$A$1:$P$1,0))&amp;""),""),4)),VALUE(MID(IFERROR(TRIM(INDEX($A765:$P765,MATCH(Settings!$B$8,$A$1:$P$1,0))&amp;""),""),6,2)),VALUE(MID(IFERROR(TRIM(INDEX($A765:$P765,MATCH(Settings!$B$8,$A$1:$P$1,0))&amp;""),""),9,2)))+TIME(VALUE(MID(IFERROR(TRIM(INDEX($A765:$P765,MATCH(Settings!$B$8,$A$1:$P$1,0))&amp;""),""),12,2)),VALUE(MID(IFERROR(TRIM(INDEX($A765:$P765,MATCH(Settings!$B$8,$A$1:$P$1,0))&amp;""),""),15,2)),VALUE(MID(IFERROR(TRIM(INDEX($A765:$P765,MATCH(Settings!$B$8,$A$1:$P$1,0))&amp;""),""),18,2)))),"")),""))</f>
        <v/>
      </c>
      <c r="V765" s="22">
        <f>IF(ISNUMBER($U765),DATE(YEAR($U765),MONTH($U765),1),"")</f>
        <v/>
      </c>
      <c r="W765" s="23">
        <f>IF(IFERROR(TRIM(INDEX($A765:$P765,MATCH(Settings!$B$10,$A$1:$P$1,0))&amp;""),"")&lt;&gt;"",IFERROR(TRIM(INDEX($A765:$P765,MATCH(Settings!$B$10,$A$1:$P$1,0))&amp;""),""),IFERROR(TRIM(INDEX($A765:$P765,MATCH(Settings!$B$11,$A$1:$P$1,0))&amp;""),""))</f>
        <v/>
      </c>
      <c r="X765" s="23">
        <f>IFERROR(TRIM(INDEX($A765:$P765,MATCH(Settings!$B$11,$A$1:$P$1,0))&amp;""),"")</f>
        <v/>
      </c>
      <c r="Y765" s="23">
        <f>IFERROR(TRIM(INDEX($A765:$P765,MATCH(Settings!$B$12,$A$1:$P$1,0))&amp;""),"")</f>
        <v/>
      </c>
      <c r="Z765" s="23">
        <f>IFERROR(TRIM(INDEX($A765:$P765,MATCH(Settings!$B$15,$A$1:$P$1,0))&amp;""),"")</f>
        <v/>
      </c>
      <c r="AA765" s="24">
        <f>IFERROR(IF(TRIM(INDEX($A765:$P765,MATCH(Settings!$B$13,$A$1:$P$1,0))&amp;"")="","",VALUE(TRIM(INDEX($A765:$P765,MATCH(Settings!$B$13,$A$1:$P$1,0))&amp;""))),"")</f>
        <v/>
      </c>
      <c r="AB765" s="24">
        <f>IF(NOT(ISNUMBER($AA765)),"",IF(TRIM($R765&amp;"")="Yes",$AA765,0))</f>
        <v/>
      </c>
      <c r="AC765" s="25">
        <f>IF(OR(NOT(ISNUMBER($AB765)),NOT(ISNUMBER(Settings!$D$2))),"",$AB765*Settings!$D$2)</f>
        <v/>
      </c>
      <c r="AD765" s="23">
        <f>IF(AND($AE765="",IFERROR(TRIM(INDEX($A765:$P765,MATCH(Settings!$B$13,$A$1:$P$1,0))&amp;""),"")=""),"",IF((IF($AE765="","; no name or email","")&amp;IF(IFERROR(TRIM(INDEX($A765:$P765,MATCH(Settings!$B$13,$A$1:$P$1,0))&amp;""),"")="","; no hours",IF(NOT(ISNUMBER($AA765)),"; hours not a number",IF($AA765&lt;=0,"; hours zero or less",IF(AND(ISNUMBER(Settings!$D$3),$AA765&gt;Settings!$D$3),"; over "&amp;Settings!$D$3&amp;" hours",""))))&amp;IF(NOT(ISNUMBER($U765)),"; no date",IF($U765&gt;TODAY(),"; date in the future",""))&amp;IF(AND($AE765&lt;&gt;"",ISNUMBER($U765)),IF(COUNTIFS($AE$2:$AE$1001,$AE765,$U$2:$U$1001,$U765,$Y$2:$Y$1001,$Y765)&gt;1,"; possible duplicate",""),""))="","OK",MID(IF($AE765="","; no name or email","")&amp;IF(IFERROR(TRIM(INDEX($A765:$P765,MATCH(Settings!$B$13,$A$1:$P$1,0))&amp;""),"")="","; no hours",IF(NOT(ISNUMBER($AA765)),"; hours not a number",IF($AA765&lt;=0,"; hours zero or less",IF(AND(ISNUMBER(Settings!$D$3),$AA765&gt;Settings!$D$3),"; over "&amp;Settings!$D$3&amp;" hours",""))))&amp;IF(NOT(ISNUMBER($U765)),"; no date",IF($U765&gt;TODAY(),"; date in the future",""))&amp;IF(AND($AE765&lt;&gt;"",ISNUMBER($U765)),IF(COUNTIFS($AE$2:$AE$1001,$AE765,$U$2:$U$1001,$U765,$Y$2:$Y$1001,$Y765)&gt;1,"; possible duplicate",""),""),3,300)))</f>
        <v/>
      </c>
      <c r="AE765" s="26">
        <f>IF(IFERROR(TRIM(INDEX($A765:$P765,MATCH(Settings!$B$11,$A$1:$P$1,0))&amp;""),"")&lt;&gt;"",LOWER(IFERROR(TRIM(INDEX($A765:$P765,MATCH(Settings!$B$11,$A$1:$P$1,0))&amp;""),"")),LOWER(IFERROR(TRIM(INDEX($A765:$P765,MATCH(Settings!$B$10,$A$1:$P$1,0))&amp;""),"")))</f>
        <v/>
      </c>
      <c r="AF765" s="26">
        <f>IF($AE765="","",IF(COUNTIF($AE$2:$AE765,$AE765)=1,MAX($AF$1:$AF764)+1,""))</f>
        <v/>
      </c>
      <c r="AG765" s="26">
        <f>IF(OR($AE765="",NOT(ISNUMBER($V765))),"",IF(COUNTIFS($AE$2:$AE765,$AE765,$V$2:$V765,$V765)=1,1,0))</f>
        <v/>
      </c>
      <c r="AH765" s="26">
        <f>IF(ISNUMBER($U765),$U765,0)</f>
        <v/>
      </c>
    </row>
    <row r="766">
      <c r="R766" s="27" t="n"/>
      <c r="S766" s="27" t="n"/>
      <c r="U766" s="21">
        <f>IF(ISNUMBER(IFERROR(IF(TRIM(INDEX($A766:$P766,MATCH(Settings!$B$9,$A$1:$P$1,0))&amp;"")="","",IF(ISNUMBER(INDEX($A766:$P766,MATCH(Settings!$B$9,$A$1:$P$1,0))),INT(INDEX($A766:$P766,MATCH(Settings!$B$9,$A$1:$P$1,0))),DATE(VALUE(LEFT(INDEX($A766:$P766,MATCH(Settings!$B$9,$A$1:$P$1,0)),4)),VALUE(MID(INDEX($A766:$P766,MATCH(Settings!$B$9,$A$1:$P$1,0)),6,2)),VALUE(MID(INDEX($A766:$P766,MATCH(Settings!$B$9,$A$1:$P$1,0)),9,2))))),"")),IFERROR(IF(TRIM(INDEX($A766:$P766,MATCH(Settings!$B$9,$A$1:$P$1,0))&amp;"")="","",IF(ISNUMBER(INDEX($A766:$P766,MATCH(Settings!$B$9,$A$1:$P$1,0))),INT(INDEX($A766:$P766,MATCH(Settings!$B$9,$A$1:$P$1,0))),DATE(VALUE(LEFT(INDEX($A766:$P766,MATCH(Settings!$B$9,$A$1:$P$1,0)),4)),VALUE(MID(INDEX($A766:$P766,MATCH(Settings!$B$9,$A$1:$P$1,0)),6,2)),VALUE(MID(INDEX($A766:$P766,MATCH(Settings!$B$9,$A$1:$P$1,0)),9,2))))),""),IFERROR(INT(IFERROR(IF(ISNUMBER(INDEX($A766:$P766,MATCH(Settings!$B$8,$A$1:$P$1,0))),INDEX($A766:$P766,MATCH(Settings!$B$8,$A$1:$P$1,0)),DATE(VALUE(LEFT(IFERROR(TRIM(INDEX($A766:$P766,MATCH(Settings!$B$8,$A$1:$P$1,0))&amp;""),""),4)),VALUE(MID(IFERROR(TRIM(INDEX($A766:$P766,MATCH(Settings!$B$8,$A$1:$P$1,0))&amp;""),""),6,2)),VALUE(MID(IFERROR(TRIM(INDEX($A766:$P766,MATCH(Settings!$B$8,$A$1:$P$1,0))&amp;""),""),9,2)))+TIME(VALUE(MID(IFERROR(TRIM(INDEX($A766:$P766,MATCH(Settings!$B$8,$A$1:$P$1,0))&amp;""),""),12,2)),VALUE(MID(IFERROR(TRIM(INDEX($A766:$P766,MATCH(Settings!$B$8,$A$1:$P$1,0))&amp;""),""),15,2)),VALUE(MID(IFERROR(TRIM(INDEX($A766:$P766,MATCH(Settings!$B$8,$A$1:$P$1,0))&amp;""),""),18,2)))),"")),""))</f>
        <v/>
      </c>
      <c r="V766" s="22">
        <f>IF(ISNUMBER($U766),DATE(YEAR($U766),MONTH($U766),1),"")</f>
        <v/>
      </c>
      <c r="W766" s="23">
        <f>IF(IFERROR(TRIM(INDEX($A766:$P766,MATCH(Settings!$B$10,$A$1:$P$1,0))&amp;""),"")&lt;&gt;"",IFERROR(TRIM(INDEX($A766:$P766,MATCH(Settings!$B$10,$A$1:$P$1,0))&amp;""),""),IFERROR(TRIM(INDEX($A766:$P766,MATCH(Settings!$B$11,$A$1:$P$1,0))&amp;""),""))</f>
        <v/>
      </c>
      <c r="X766" s="23">
        <f>IFERROR(TRIM(INDEX($A766:$P766,MATCH(Settings!$B$11,$A$1:$P$1,0))&amp;""),"")</f>
        <v/>
      </c>
      <c r="Y766" s="23">
        <f>IFERROR(TRIM(INDEX($A766:$P766,MATCH(Settings!$B$12,$A$1:$P$1,0))&amp;""),"")</f>
        <v/>
      </c>
      <c r="Z766" s="23">
        <f>IFERROR(TRIM(INDEX($A766:$P766,MATCH(Settings!$B$15,$A$1:$P$1,0))&amp;""),"")</f>
        <v/>
      </c>
      <c r="AA766" s="24">
        <f>IFERROR(IF(TRIM(INDEX($A766:$P766,MATCH(Settings!$B$13,$A$1:$P$1,0))&amp;"")="","",VALUE(TRIM(INDEX($A766:$P766,MATCH(Settings!$B$13,$A$1:$P$1,0))&amp;""))),"")</f>
        <v/>
      </c>
      <c r="AB766" s="24">
        <f>IF(NOT(ISNUMBER($AA766)),"",IF(TRIM($R766&amp;"")="Yes",$AA766,0))</f>
        <v/>
      </c>
      <c r="AC766" s="25">
        <f>IF(OR(NOT(ISNUMBER($AB766)),NOT(ISNUMBER(Settings!$D$2))),"",$AB766*Settings!$D$2)</f>
        <v/>
      </c>
      <c r="AD766" s="23">
        <f>IF(AND($AE766="",IFERROR(TRIM(INDEX($A766:$P766,MATCH(Settings!$B$13,$A$1:$P$1,0))&amp;""),"")=""),"",IF((IF($AE766="","; no name or email","")&amp;IF(IFERROR(TRIM(INDEX($A766:$P766,MATCH(Settings!$B$13,$A$1:$P$1,0))&amp;""),"")="","; no hours",IF(NOT(ISNUMBER($AA766)),"; hours not a number",IF($AA766&lt;=0,"; hours zero or less",IF(AND(ISNUMBER(Settings!$D$3),$AA766&gt;Settings!$D$3),"; over "&amp;Settings!$D$3&amp;" hours",""))))&amp;IF(NOT(ISNUMBER($U766)),"; no date",IF($U766&gt;TODAY(),"; date in the future",""))&amp;IF(AND($AE766&lt;&gt;"",ISNUMBER($U766)),IF(COUNTIFS($AE$2:$AE$1001,$AE766,$U$2:$U$1001,$U766,$Y$2:$Y$1001,$Y766)&gt;1,"; possible duplicate",""),""))="","OK",MID(IF($AE766="","; no name or email","")&amp;IF(IFERROR(TRIM(INDEX($A766:$P766,MATCH(Settings!$B$13,$A$1:$P$1,0))&amp;""),"")="","; no hours",IF(NOT(ISNUMBER($AA766)),"; hours not a number",IF($AA766&lt;=0,"; hours zero or less",IF(AND(ISNUMBER(Settings!$D$3),$AA766&gt;Settings!$D$3),"; over "&amp;Settings!$D$3&amp;" hours",""))))&amp;IF(NOT(ISNUMBER($U766)),"; no date",IF($U766&gt;TODAY(),"; date in the future",""))&amp;IF(AND($AE766&lt;&gt;"",ISNUMBER($U766)),IF(COUNTIFS($AE$2:$AE$1001,$AE766,$U$2:$U$1001,$U766,$Y$2:$Y$1001,$Y766)&gt;1,"; possible duplicate",""),""),3,300)))</f>
        <v/>
      </c>
      <c r="AE766" s="26">
        <f>IF(IFERROR(TRIM(INDEX($A766:$P766,MATCH(Settings!$B$11,$A$1:$P$1,0))&amp;""),"")&lt;&gt;"",LOWER(IFERROR(TRIM(INDEX($A766:$P766,MATCH(Settings!$B$11,$A$1:$P$1,0))&amp;""),"")),LOWER(IFERROR(TRIM(INDEX($A766:$P766,MATCH(Settings!$B$10,$A$1:$P$1,0))&amp;""),"")))</f>
        <v/>
      </c>
      <c r="AF766" s="26">
        <f>IF($AE766="","",IF(COUNTIF($AE$2:$AE766,$AE766)=1,MAX($AF$1:$AF765)+1,""))</f>
        <v/>
      </c>
      <c r="AG766" s="26">
        <f>IF(OR($AE766="",NOT(ISNUMBER($V766))),"",IF(COUNTIFS($AE$2:$AE766,$AE766,$V$2:$V766,$V766)=1,1,0))</f>
        <v/>
      </c>
      <c r="AH766" s="26">
        <f>IF(ISNUMBER($U766),$U766,0)</f>
        <v/>
      </c>
    </row>
    <row r="767">
      <c r="R767" s="27" t="n"/>
      <c r="S767" s="27" t="n"/>
      <c r="U767" s="21">
        <f>IF(ISNUMBER(IFERROR(IF(TRIM(INDEX($A767:$P767,MATCH(Settings!$B$9,$A$1:$P$1,0))&amp;"")="","",IF(ISNUMBER(INDEX($A767:$P767,MATCH(Settings!$B$9,$A$1:$P$1,0))),INT(INDEX($A767:$P767,MATCH(Settings!$B$9,$A$1:$P$1,0))),DATE(VALUE(LEFT(INDEX($A767:$P767,MATCH(Settings!$B$9,$A$1:$P$1,0)),4)),VALUE(MID(INDEX($A767:$P767,MATCH(Settings!$B$9,$A$1:$P$1,0)),6,2)),VALUE(MID(INDEX($A767:$P767,MATCH(Settings!$B$9,$A$1:$P$1,0)),9,2))))),"")),IFERROR(IF(TRIM(INDEX($A767:$P767,MATCH(Settings!$B$9,$A$1:$P$1,0))&amp;"")="","",IF(ISNUMBER(INDEX($A767:$P767,MATCH(Settings!$B$9,$A$1:$P$1,0))),INT(INDEX($A767:$P767,MATCH(Settings!$B$9,$A$1:$P$1,0))),DATE(VALUE(LEFT(INDEX($A767:$P767,MATCH(Settings!$B$9,$A$1:$P$1,0)),4)),VALUE(MID(INDEX($A767:$P767,MATCH(Settings!$B$9,$A$1:$P$1,0)),6,2)),VALUE(MID(INDEX($A767:$P767,MATCH(Settings!$B$9,$A$1:$P$1,0)),9,2))))),""),IFERROR(INT(IFERROR(IF(ISNUMBER(INDEX($A767:$P767,MATCH(Settings!$B$8,$A$1:$P$1,0))),INDEX($A767:$P767,MATCH(Settings!$B$8,$A$1:$P$1,0)),DATE(VALUE(LEFT(IFERROR(TRIM(INDEX($A767:$P767,MATCH(Settings!$B$8,$A$1:$P$1,0))&amp;""),""),4)),VALUE(MID(IFERROR(TRIM(INDEX($A767:$P767,MATCH(Settings!$B$8,$A$1:$P$1,0))&amp;""),""),6,2)),VALUE(MID(IFERROR(TRIM(INDEX($A767:$P767,MATCH(Settings!$B$8,$A$1:$P$1,0))&amp;""),""),9,2)))+TIME(VALUE(MID(IFERROR(TRIM(INDEX($A767:$P767,MATCH(Settings!$B$8,$A$1:$P$1,0))&amp;""),""),12,2)),VALUE(MID(IFERROR(TRIM(INDEX($A767:$P767,MATCH(Settings!$B$8,$A$1:$P$1,0))&amp;""),""),15,2)),VALUE(MID(IFERROR(TRIM(INDEX($A767:$P767,MATCH(Settings!$B$8,$A$1:$P$1,0))&amp;""),""),18,2)))),"")),""))</f>
        <v/>
      </c>
      <c r="V767" s="22">
        <f>IF(ISNUMBER($U767),DATE(YEAR($U767),MONTH($U767),1),"")</f>
        <v/>
      </c>
      <c r="W767" s="23">
        <f>IF(IFERROR(TRIM(INDEX($A767:$P767,MATCH(Settings!$B$10,$A$1:$P$1,0))&amp;""),"")&lt;&gt;"",IFERROR(TRIM(INDEX($A767:$P767,MATCH(Settings!$B$10,$A$1:$P$1,0))&amp;""),""),IFERROR(TRIM(INDEX($A767:$P767,MATCH(Settings!$B$11,$A$1:$P$1,0))&amp;""),""))</f>
        <v/>
      </c>
      <c r="X767" s="23">
        <f>IFERROR(TRIM(INDEX($A767:$P767,MATCH(Settings!$B$11,$A$1:$P$1,0))&amp;""),"")</f>
        <v/>
      </c>
      <c r="Y767" s="23">
        <f>IFERROR(TRIM(INDEX($A767:$P767,MATCH(Settings!$B$12,$A$1:$P$1,0))&amp;""),"")</f>
        <v/>
      </c>
      <c r="Z767" s="23">
        <f>IFERROR(TRIM(INDEX($A767:$P767,MATCH(Settings!$B$15,$A$1:$P$1,0))&amp;""),"")</f>
        <v/>
      </c>
      <c r="AA767" s="24">
        <f>IFERROR(IF(TRIM(INDEX($A767:$P767,MATCH(Settings!$B$13,$A$1:$P$1,0))&amp;"")="","",VALUE(TRIM(INDEX($A767:$P767,MATCH(Settings!$B$13,$A$1:$P$1,0))&amp;""))),"")</f>
        <v/>
      </c>
      <c r="AB767" s="24">
        <f>IF(NOT(ISNUMBER($AA767)),"",IF(TRIM($R767&amp;"")="Yes",$AA767,0))</f>
        <v/>
      </c>
      <c r="AC767" s="25">
        <f>IF(OR(NOT(ISNUMBER($AB767)),NOT(ISNUMBER(Settings!$D$2))),"",$AB767*Settings!$D$2)</f>
        <v/>
      </c>
      <c r="AD767" s="23">
        <f>IF(AND($AE767="",IFERROR(TRIM(INDEX($A767:$P767,MATCH(Settings!$B$13,$A$1:$P$1,0))&amp;""),"")=""),"",IF((IF($AE767="","; no name or email","")&amp;IF(IFERROR(TRIM(INDEX($A767:$P767,MATCH(Settings!$B$13,$A$1:$P$1,0))&amp;""),"")="","; no hours",IF(NOT(ISNUMBER($AA767)),"; hours not a number",IF($AA767&lt;=0,"; hours zero or less",IF(AND(ISNUMBER(Settings!$D$3),$AA767&gt;Settings!$D$3),"; over "&amp;Settings!$D$3&amp;" hours",""))))&amp;IF(NOT(ISNUMBER($U767)),"; no date",IF($U767&gt;TODAY(),"; date in the future",""))&amp;IF(AND($AE767&lt;&gt;"",ISNUMBER($U767)),IF(COUNTIFS($AE$2:$AE$1001,$AE767,$U$2:$U$1001,$U767,$Y$2:$Y$1001,$Y767)&gt;1,"; possible duplicate",""),""))="","OK",MID(IF($AE767="","; no name or email","")&amp;IF(IFERROR(TRIM(INDEX($A767:$P767,MATCH(Settings!$B$13,$A$1:$P$1,0))&amp;""),"")="","; no hours",IF(NOT(ISNUMBER($AA767)),"; hours not a number",IF($AA767&lt;=0,"; hours zero or less",IF(AND(ISNUMBER(Settings!$D$3),$AA767&gt;Settings!$D$3),"; over "&amp;Settings!$D$3&amp;" hours",""))))&amp;IF(NOT(ISNUMBER($U767)),"; no date",IF($U767&gt;TODAY(),"; date in the future",""))&amp;IF(AND($AE767&lt;&gt;"",ISNUMBER($U767)),IF(COUNTIFS($AE$2:$AE$1001,$AE767,$U$2:$U$1001,$U767,$Y$2:$Y$1001,$Y767)&gt;1,"; possible duplicate",""),""),3,300)))</f>
        <v/>
      </c>
      <c r="AE767" s="26">
        <f>IF(IFERROR(TRIM(INDEX($A767:$P767,MATCH(Settings!$B$11,$A$1:$P$1,0))&amp;""),"")&lt;&gt;"",LOWER(IFERROR(TRIM(INDEX($A767:$P767,MATCH(Settings!$B$11,$A$1:$P$1,0))&amp;""),"")),LOWER(IFERROR(TRIM(INDEX($A767:$P767,MATCH(Settings!$B$10,$A$1:$P$1,0))&amp;""),"")))</f>
        <v/>
      </c>
      <c r="AF767" s="26">
        <f>IF($AE767="","",IF(COUNTIF($AE$2:$AE767,$AE767)=1,MAX($AF$1:$AF766)+1,""))</f>
        <v/>
      </c>
      <c r="AG767" s="26">
        <f>IF(OR($AE767="",NOT(ISNUMBER($V767))),"",IF(COUNTIFS($AE$2:$AE767,$AE767,$V$2:$V767,$V767)=1,1,0))</f>
        <v/>
      </c>
      <c r="AH767" s="26">
        <f>IF(ISNUMBER($U767),$U767,0)</f>
        <v/>
      </c>
    </row>
    <row r="768">
      <c r="R768" s="27" t="n"/>
      <c r="S768" s="27" t="n"/>
      <c r="U768" s="21">
        <f>IF(ISNUMBER(IFERROR(IF(TRIM(INDEX($A768:$P768,MATCH(Settings!$B$9,$A$1:$P$1,0))&amp;"")="","",IF(ISNUMBER(INDEX($A768:$P768,MATCH(Settings!$B$9,$A$1:$P$1,0))),INT(INDEX($A768:$P768,MATCH(Settings!$B$9,$A$1:$P$1,0))),DATE(VALUE(LEFT(INDEX($A768:$P768,MATCH(Settings!$B$9,$A$1:$P$1,0)),4)),VALUE(MID(INDEX($A768:$P768,MATCH(Settings!$B$9,$A$1:$P$1,0)),6,2)),VALUE(MID(INDEX($A768:$P768,MATCH(Settings!$B$9,$A$1:$P$1,0)),9,2))))),"")),IFERROR(IF(TRIM(INDEX($A768:$P768,MATCH(Settings!$B$9,$A$1:$P$1,0))&amp;"")="","",IF(ISNUMBER(INDEX($A768:$P768,MATCH(Settings!$B$9,$A$1:$P$1,0))),INT(INDEX($A768:$P768,MATCH(Settings!$B$9,$A$1:$P$1,0))),DATE(VALUE(LEFT(INDEX($A768:$P768,MATCH(Settings!$B$9,$A$1:$P$1,0)),4)),VALUE(MID(INDEX($A768:$P768,MATCH(Settings!$B$9,$A$1:$P$1,0)),6,2)),VALUE(MID(INDEX($A768:$P768,MATCH(Settings!$B$9,$A$1:$P$1,0)),9,2))))),""),IFERROR(INT(IFERROR(IF(ISNUMBER(INDEX($A768:$P768,MATCH(Settings!$B$8,$A$1:$P$1,0))),INDEX($A768:$P768,MATCH(Settings!$B$8,$A$1:$P$1,0)),DATE(VALUE(LEFT(IFERROR(TRIM(INDEX($A768:$P768,MATCH(Settings!$B$8,$A$1:$P$1,0))&amp;""),""),4)),VALUE(MID(IFERROR(TRIM(INDEX($A768:$P768,MATCH(Settings!$B$8,$A$1:$P$1,0))&amp;""),""),6,2)),VALUE(MID(IFERROR(TRIM(INDEX($A768:$P768,MATCH(Settings!$B$8,$A$1:$P$1,0))&amp;""),""),9,2)))+TIME(VALUE(MID(IFERROR(TRIM(INDEX($A768:$P768,MATCH(Settings!$B$8,$A$1:$P$1,0))&amp;""),""),12,2)),VALUE(MID(IFERROR(TRIM(INDEX($A768:$P768,MATCH(Settings!$B$8,$A$1:$P$1,0))&amp;""),""),15,2)),VALUE(MID(IFERROR(TRIM(INDEX($A768:$P768,MATCH(Settings!$B$8,$A$1:$P$1,0))&amp;""),""),18,2)))),"")),""))</f>
        <v/>
      </c>
      <c r="V768" s="22">
        <f>IF(ISNUMBER($U768),DATE(YEAR($U768),MONTH($U768),1),"")</f>
        <v/>
      </c>
      <c r="W768" s="23">
        <f>IF(IFERROR(TRIM(INDEX($A768:$P768,MATCH(Settings!$B$10,$A$1:$P$1,0))&amp;""),"")&lt;&gt;"",IFERROR(TRIM(INDEX($A768:$P768,MATCH(Settings!$B$10,$A$1:$P$1,0))&amp;""),""),IFERROR(TRIM(INDEX($A768:$P768,MATCH(Settings!$B$11,$A$1:$P$1,0))&amp;""),""))</f>
        <v/>
      </c>
      <c r="X768" s="23">
        <f>IFERROR(TRIM(INDEX($A768:$P768,MATCH(Settings!$B$11,$A$1:$P$1,0))&amp;""),"")</f>
        <v/>
      </c>
      <c r="Y768" s="23">
        <f>IFERROR(TRIM(INDEX($A768:$P768,MATCH(Settings!$B$12,$A$1:$P$1,0))&amp;""),"")</f>
        <v/>
      </c>
      <c r="Z768" s="23">
        <f>IFERROR(TRIM(INDEX($A768:$P768,MATCH(Settings!$B$15,$A$1:$P$1,0))&amp;""),"")</f>
        <v/>
      </c>
      <c r="AA768" s="24">
        <f>IFERROR(IF(TRIM(INDEX($A768:$P768,MATCH(Settings!$B$13,$A$1:$P$1,0))&amp;"")="","",VALUE(TRIM(INDEX($A768:$P768,MATCH(Settings!$B$13,$A$1:$P$1,0))&amp;""))),"")</f>
        <v/>
      </c>
      <c r="AB768" s="24">
        <f>IF(NOT(ISNUMBER($AA768)),"",IF(TRIM($R768&amp;"")="Yes",$AA768,0))</f>
        <v/>
      </c>
      <c r="AC768" s="25">
        <f>IF(OR(NOT(ISNUMBER($AB768)),NOT(ISNUMBER(Settings!$D$2))),"",$AB768*Settings!$D$2)</f>
        <v/>
      </c>
      <c r="AD768" s="23">
        <f>IF(AND($AE768="",IFERROR(TRIM(INDEX($A768:$P768,MATCH(Settings!$B$13,$A$1:$P$1,0))&amp;""),"")=""),"",IF((IF($AE768="","; no name or email","")&amp;IF(IFERROR(TRIM(INDEX($A768:$P768,MATCH(Settings!$B$13,$A$1:$P$1,0))&amp;""),"")="","; no hours",IF(NOT(ISNUMBER($AA768)),"; hours not a number",IF($AA768&lt;=0,"; hours zero or less",IF(AND(ISNUMBER(Settings!$D$3),$AA768&gt;Settings!$D$3),"; over "&amp;Settings!$D$3&amp;" hours",""))))&amp;IF(NOT(ISNUMBER($U768)),"; no date",IF($U768&gt;TODAY(),"; date in the future",""))&amp;IF(AND($AE768&lt;&gt;"",ISNUMBER($U768)),IF(COUNTIFS($AE$2:$AE$1001,$AE768,$U$2:$U$1001,$U768,$Y$2:$Y$1001,$Y768)&gt;1,"; possible duplicate",""),""))="","OK",MID(IF($AE768="","; no name or email","")&amp;IF(IFERROR(TRIM(INDEX($A768:$P768,MATCH(Settings!$B$13,$A$1:$P$1,0))&amp;""),"")="","; no hours",IF(NOT(ISNUMBER($AA768)),"; hours not a number",IF($AA768&lt;=0,"; hours zero or less",IF(AND(ISNUMBER(Settings!$D$3),$AA768&gt;Settings!$D$3),"; over "&amp;Settings!$D$3&amp;" hours",""))))&amp;IF(NOT(ISNUMBER($U768)),"; no date",IF($U768&gt;TODAY(),"; date in the future",""))&amp;IF(AND($AE768&lt;&gt;"",ISNUMBER($U768)),IF(COUNTIFS($AE$2:$AE$1001,$AE768,$U$2:$U$1001,$U768,$Y$2:$Y$1001,$Y768)&gt;1,"; possible duplicate",""),""),3,300)))</f>
        <v/>
      </c>
      <c r="AE768" s="26">
        <f>IF(IFERROR(TRIM(INDEX($A768:$P768,MATCH(Settings!$B$11,$A$1:$P$1,0))&amp;""),"")&lt;&gt;"",LOWER(IFERROR(TRIM(INDEX($A768:$P768,MATCH(Settings!$B$11,$A$1:$P$1,0))&amp;""),"")),LOWER(IFERROR(TRIM(INDEX($A768:$P768,MATCH(Settings!$B$10,$A$1:$P$1,0))&amp;""),"")))</f>
        <v/>
      </c>
      <c r="AF768" s="26">
        <f>IF($AE768="","",IF(COUNTIF($AE$2:$AE768,$AE768)=1,MAX($AF$1:$AF767)+1,""))</f>
        <v/>
      </c>
      <c r="AG768" s="26">
        <f>IF(OR($AE768="",NOT(ISNUMBER($V768))),"",IF(COUNTIFS($AE$2:$AE768,$AE768,$V$2:$V768,$V768)=1,1,0))</f>
        <v/>
      </c>
      <c r="AH768" s="26">
        <f>IF(ISNUMBER($U768),$U768,0)</f>
        <v/>
      </c>
    </row>
    <row r="769">
      <c r="R769" s="27" t="n"/>
      <c r="S769" s="27" t="n"/>
      <c r="U769" s="21">
        <f>IF(ISNUMBER(IFERROR(IF(TRIM(INDEX($A769:$P769,MATCH(Settings!$B$9,$A$1:$P$1,0))&amp;"")="","",IF(ISNUMBER(INDEX($A769:$P769,MATCH(Settings!$B$9,$A$1:$P$1,0))),INT(INDEX($A769:$P769,MATCH(Settings!$B$9,$A$1:$P$1,0))),DATE(VALUE(LEFT(INDEX($A769:$P769,MATCH(Settings!$B$9,$A$1:$P$1,0)),4)),VALUE(MID(INDEX($A769:$P769,MATCH(Settings!$B$9,$A$1:$P$1,0)),6,2)),VALUE(MID(INDEX($A769:$P769,MATCH(Settings!$B$9,$A$1:$P$1,0)),9,2))))),"")),IFERROR(IF(TRIM(INDEX($A769:$P769,MATCH(Settings!$B$9,$A$1:$P$1,0))&amp;"")="","",IF(ISNUMBER(INDEX($A769:$P769,MATCH(Settings!$B$9,$A$1:$P$1,0))),INT(INDEX($A769:$P769,MATCH(Settings!$B$9,$A$1:$P$1,0))),DATE(VALUE(LEFT(INDEX($A769:$P769,MATCH(Settings!$B$9,$A$1:$P$1,0)),4)),VALUE(MID(INDEX($A769:$P769,MATCH(Settings!$B$9,$A$1:$P$1,0)),6,2)),VALUE(MID(INDEX($A769:$P769,MATCH(Settings!$B$9,$A$1:$P$1,0)),9,2))))),""),IFERROR(INT(IFERROR(IF(ISNUMBER(INDEX($A769:$P769,MATCH(Settings!$B$8,$A$1:$P$1,0))),INDEX($A769:$P769,MATCH(Settings!$B$8,$A$1:$P$1,0)),DATE(VALUE(LEFT(IFERROR(TRIM(INDEX($A769:$P769,MATCH(Settings!$B$8,$A$1:$P$1,0))&amp;""),""),4)),VALUE(MID(IFERROR(TRIM(INDEX($A769:$P769,MATCH(Settings!$B$8,$A$1:$P$1,0))&amp;""),""),6,2)),VALUE(MID(IFERROR(TRIM(INDEX($A769:$P769,MATCH(Settings!$B$8,$A$1:$P$1,0))&amp;""),""),9,2)))+TIME(VALUE(MID(IFERROR(TRIM(INDEX($A769:$P769,MATCH(Settings!$B$8,$A$1:$P$1,0))&amp;""),""),12,2)),VALUE(MID(IFERROR(TRIM(INDEX($A769:$P769,MATCH(Settings!$B$8,$A$1:$P$1,0))&amp;""),""),15,2)),VALUE(MID(IFERROR(TRIM(INDEX($A769:$P769,MATCH(Settings!$B$8,$A$1:$P$1,0))&amp;""),""),18,2)))),"")),""))</f>
        <v/>
      </c>
      <c r="V769" s="22">
        <f>IF(ISNUMBER($U769),DATE(YEAR($U769),MONTH($U769),1),"")</f>
        <v/>
      </c>
      <c r="W769" s="23">
        <f>IF(IFERROR(TRIM(INDEX($A769:$P769,MATCH(Settings!$B$10,$A$1:$P$1,0))&amp;""),"")&lt;&gt;"",IFERROR(TRIM(INDEX($A769:$P769,MATCH(Settings!$B$10,$A$1:$P$1,0))&amp;""),""),IFERROR(TRIM(INDEX($A769:$P769,MATCH(Settings!$B$11,$A$1:$P$1,0))&amp;""),""))</f>
        <v/>
      </c>
      <c r="X769" s="23">
        <f>IFERROR(TRIM(INDEX($A769:$P769,MATCH(Settings!$B$11,$A$1:$P$1,0))&amp;""),"")</f>
        <v/>
      </c>
      <c r="Y769" s="23">
        <f>IFERROR(TRIM(INDEX($A769:$P769,MATCH(Settings!$B$12,$A$1:$P$1,0))&amp;""),"")</f>
        <v/>
      </c>
      <c r="Z769" s="23">
        <f>IFERROR(TRIM(INDEX($A769:$P769,MATCH(Settings!$B$15,$A$1:$P$1,0))&amp;""),"")</f>
        <v/>
      </c>
      <c r="AA769" s="24">
        <f>IFERROR(IF(TRIM(INDEX($A769:$P769,MATCH(Settings!$B$13,$A$1:$P$1,0))&amp;"")="","",VALUE(TRIM(INDEX($A769:$P769,MATCH(Settings!$B$13,$A$1:$P$1,0))&amp;""))),"")</f>
        <v/>
      </c>
      <c r="AB769" s="24">
        <f>IF(NOT(ISNUMBER($AA769)),"",IF(TRIM($R769&amp;"")="Yes",$AA769,0))</f>
        <v/>
      </c>
      <c r="AC769" s="25">
        <f>IF(OR(NOT(ISNUMBER($AB769)),NOT(ISNUMBER(Settings!$D$2))),"",$AB769*Settings!$D$2)</f>
        <v/>
      </c>
      <c r="AD769" s="23">
        <f>IF(AND($AE769="",IFERROR(TRIM(INDEX($A769:$P769,MATCH(Settings!$B$13,$A$1:$P$1,0))&amp;""),"")=""),"",IF((IF($AE769="","; no name or email","")&amp;IF(IFERROR(TRIM(INDEX($A769:$P769,MATCH(Settings!$B$13,$A$1:$P$1,0))&amp;""),"")="","; no hours",IF(NOT(ISNUMBER($AA769)),"; hours not a number",IF($AA769&lt;=0,"; hours zero or less",IF(AND(ISNUMBER(Settings!$D$3),$AA769&gt;Settings!$D$3),"; over "&amp;Settings!$D$3&amp;" hours",""))))&amp;IF(NOT(ISNUMBER($U769)),"; no date",IF($U769&gt;TODAY(),"; date in the future",""))&amp;IF(AND($AE769&lt;&gt;"",ISNUMBER($U769)),IF(COUNTIFS($AE$2:$AE$1001,$AE769,$U$2:$U$1001,$U769,$Y$2:$Y$1001,$Y769)&gt;1,"; possible duplicate",""),""))="","OK",MID(IF($AE769="","; no name or email","")&amp;IF(IFERROR(TRIM(INDEX($A769:$P769,MATCH(Settings!$B$13,$A$1:$P$1,0))&amp;""),"")="","; no hours",IF(NOT(ISNUMBER($AA769)),"; hours not a number",IF($AA769&lt;=0,"; hours zero or less",IF(AND(ISNUMBER(Settings!$D$3),$AA769&gt;Settings!$D$3),"; over "&amp;Settings!$D$3&amp;" hours",""))))&amp;IF(NOT(ISNUMBER($U769)),"; no date",IF($U769&gt;TODAY(),"; date in the future",""))&amp;IF(AND($AE769&lt;&gt;"",ISNUMBER($U769)),IF(COUNTIFS($AE$2:$AE$1001,$AE769,$U$2:$U$1001,$U769,$Y$2:$Y$1001,$Y769)&gt;1,"; possible duplicate",""),""),3,300)))</f>
        <v/>
      </c>
      <c r="AE769" s="26">
        <f>IF(IFERROR(TRIM(INDEX($A769:$P769,MATCH(Settings!$B$11,$A$1:$P$1,0))&amp;""),"")&lt;&gt;"",LOWER(IFERROR(TRIM(INDEX($A769:$P769,MATCH(Settings!$B$11,$A$1:$P$1,0))&amp;""),"")),LOWER(IFERROR(TRIM(INDEX($A769:$P769,MATCH(Settings!$B$10,$A$1:$P$1,0))&amp;""),"")))</f>
        <v/>
      </c>
      <c r="AF769" s="26">
        <f>IF($AE769="","",IF(COUNTIF($AE$2:$AE769,$AE769)=1,MAX($AF$1:$AF768)+1,""))</f>
        <v/>
      </c>
      <c r="AG769" s="26">
        <f>IF(OR($AE769="",NOT(ISNUMBER($V769))),"",IF(COUNTIFS($AE$2:$AE769,$AE769,$V$2:$V769,$V769)=1,1,0))</f>
        <v/>
      </c>
      <c r="AH769" s="26">
        <f>IF(ISNUMBER($U769),$U769,0)</f>
        <v/>
      </c>
    </row>
    <row r="770">
      <c r="R770" s="27" t="n"/>
      <c r="S770" s="27" t="n"/>
      <c r="U770" s="21">
        <f>IF(ISNUMBER(IFERROR(IF(TRIM(INDEX($A770:$P770,MATCH(Settings!$B$9,$A$1:$P$1,0))&amp;"")="","",IF(ISNUMBER(INDEX($A770:$P770,MATCH(Settings!$B$9,$A$1:$P$1,0))),INT(INDEX($A770:$P770,MATCH(Settings!$B$9,$A$1:$P$1,0))),DATE(VALUE(LEFT(INDEX($A770:$P770,MATCH(Settings!$B$9,$A$1:$P$1,0)),4)),VALUE(MID(INDEX($A770:$P770,MATCH(Settings!$B$9,$A$1:$P$1,0)),6,2)),VALUE(MID(INDEX($A770:$P770,MATCH(Settings!$B$9,$A$1:$P$1,0)),9,2))))),"")),IFERROR(IF(TRIM(INDEX($A770:$P770,MATCH(Settings!$B$9,$A$1:$P$1,0))&amp;"")="","",IF(ISNUMBER(INDEX($A770:$P770,MATCH(Settings!$B$9,$A$1:$P$1,0))),INT(INDEX($A770:$P770,MATCH(Settings!$B$9,$A$1:$P$1,0))),DATE(VALUE(LEFT(INDEX($A770:$P770,MATCH(Settings!$B$9,$A$1:$P$1,0)),4)),VALUE(MID(INDEX($A770:$P770,MATCH(Settings!$B$9,$A$1:$P$1,0)),6,2)),VALUE(MID(INDEX($A770:$P770,MATCH(Settings!$B$9,$A$1:$P$1,0)),9,2))))),""),IFERROR(INT(IFERROR(IF(ISNUMBER(INDEX($A770:$P770,MATCH(Settings!$B$8,$A$1:$P$1,0))),INDEX($A770:$P770,MATCH(Settings!$B$8,$A$1:$P$1,0)),DATE(VALUE(LEFT(IFERROR(TRIM(INDEX($A770:$P770,MATCH(Settings!$B$8,$A$1:$P$1,0))&amp;""),""),4)),VALUE(MID(IFERROR(TRIM(INDEX($A770:$P770,MATCH(Settings!$B$8,$A$1:$P$1,0))&amp;""),""),6,2)),VALUE(MID(IFERROR(TRIM(INDEX($A770:$P770,MATCH(Settings!$B$8,$A$1:$P$1,0))&amp;""),""),9,2)))+TIME(VALUE(MID(IFERROR(TRIM(INDEX($A770:$P770,MATCH(Settings!$B$8,$A$1:$P$1,0))&amp;""),""),12,2)),VALUE(MID(IFERROR(TRIM(INDEX($A770:$P770,MATCH(Settings!$B$8,$A$1:$P$1,0))&amp;""),""),15,2)),VALUE(MID(IFERROR(TRIM(INDEX($A770:$P770,MATCH(Settings!$B$8,$A$1:$P$1,0))&amp;""),""),18,2)))),"")),""))</f>
        <v/>
      </c>
      <c r="V770" s="22">
        <f>IF(ISNUMBER($U770),DATE(YEAR($U770),MONTH($U770),1),"")</f>
        <v/>
      </c>
      <c r="W770" s="23">
        <f>IF(IFERROR(TRIM(INDEX($A770:$P770,MATCH(Settings!$B$10,$A$1:$P$1,0))&amp;""),"")&lt;&gt;"",IFERROR(TRIM(INDEX($A770:$P770,MATCH(Settings!$B$10,$A$1:$P$1,0))&amp;""),""),IFERROR(TRIM(INDEX($A770:$P770,MATCH(Settings!$B$11,$A$1:$P$1,0))&amp;""),""))</f>
        <v/>
      </c>
      <c r="X770" s="23">
        <f>IFERROR(TRIM(INDEX($A770:$P770,MATCH(Settings!$B$11,$A$1:$P$1,0))&amp;""),"")</f>
        <v/>
      </c>
      <c r="Y770" s="23">
        <f>IFERROR(TRIM(INDEX($A770:$P770,MATCH(Settings!$B$12,$A$1:$P$1,0))&amp;""),"")</f>
        <v/>
      </c>
      <c r="Z770" s="23">
        <f>IFERROR(TRIM(INDEX($A770:$P770,MATCH(Settings!$B$15,$A$1:$P$1,0))&amp;""),"")</f>
        <v/>
      </c>
      <c r="AA770" s="24">
        <f>IFERROR(IF(TRIM(INDEX($A770:$P770,MATCH(Settings!$B$13,$A$1:$P$1,0))&amp;"")="","",VALUE(TRIM(INDEX($A770:$P770,MATCH(Settings!$B$13,$A$1:$P$1,0))&amp;""))),"")</f>
        <v/>
      </c>
      <c r="AB770" s="24">
        <f>IF(NOT(ISNUMBER($AA770)),"",IF(TRIM($R770&amp;"")="Yes",$AA770,0))</f>
        <v/>
      </c>
      <c r="AC770" s="25">
        <f>IF(OR(NOT(ISNUMBER($AB770)),NOT(ISNUMBER(Settings!$D$2))),"",$AB770*Settings!$D$2)</f>
        <v/>
      </c>
      <c r="AD770" s="23">
        <f>IF(AND($AE770="",IFERROR(TRIM(INDEX($A770:$P770,MATCH(Settings!$B$13,$A$1:$P$1,0))&amp;""),"")=""),"",IF((IF($AE770="","; no name or email","")&amp;IF(IFERROR(TRIM(INDEX($A770:$P770,MATCH(Settings!$B$13,$A$1:$P$1,0))&amp;""),"")="","; no hours",IF(NOT(ISNUMBER($AA770)),"; hours not a number",IF($AA770&lt;=0,"; hours zero or less",IF(AND(ISNUMBER(Settings!$D$3),$AA770&gt;Settings!$D$3),"; over "&amp;Settings!$D$3&amp;" hours",""))))&amp;IF(NOT(ISNUMBER($U770)),"; no date",IF($U770&gt;TODAY(),"; date in the future",""))&amp;IF(AND($AE770&lt;&gt;"",ISNUMBER($U770)),IF(COUNTIFS($AE$2:$AE$1001,$AE770,$U$2:$U$1001,$U770,$Y$2:$Y$1001,$Y770)&gt;1,"; possible duplicate",""),""))="","OK",MID(IF($AE770="","; no name or email","")&amp;IF(IFERROR(TRIM(INDEX($A770:$P770,MATCH(Settings!$B$13,$A$1:$P$1,0))&amp;""),"")="","; no hours",IF(NOT(ISNUMBER($AA770)),"; hours not a number",IF($AA770&lt;=0,"; hours zero or less",IF(AND(ISNUMBER(Settings!$D$3),$AA770&gt;Settings!$D$3),"; over "&amp;Settings!$D$3&amp;" hours",""))))&amp;IF(NOT(ISNUMBER($U770)),"; no date",IF($U770&gt;TODAY(),"; date in the future",""))&amp;IF(AND($AE770&lt;&gt;"",ISNUMBER($U770)),IF(COUNTIFS($AE$2:$AE$1001,$AE770,$U$2:$U$1001,$U770,$Y$2:$Y$1001,$Y770)&gt;1,"; possible duplicate",""),""),3,300)))</f>
        <v/>
      </c>
      <c r="AE770" s="26">
        <f>IF(IFERROR(TRIM(INDEX($A770:$P770,MATCH(Settings!$B$11,$A$1:$P$1,0))&amp;""),"")&lt;&gt;"",LOWER(IFERROR(TRIM(INDEX($A770:$P770,MATCH(Settings!$B$11,$A$1:$P$1,0))&amp;""),"")),LOWER(IFERROR(TRIM(INDEX($A770:$P770,MATCH(Settings!$B$10,$A$1:$P$1,0))&amp;""),"")))</f>
        <v/>
      </c>
      <c r="AF770" s="26">
        <f>IF($AE770="","",IF(COUNTIF($AE$2:$AE770,$AE770)=1,MAX($AF$1:$AF769)+1,""))</f>
        <v/>
      </c>
      <c r="AG770" s="26">
        <f>IF(OR($AE770="",NOT(ISNUMBER($V770))),"",IF(COUNTIFS($AE$2:$AE770,$AE770,$V$2:$V770,$V770)=1,1,0))</f>
        <v/>
      </c>
      <c r="AH770" s="26">
        <f>IF(ISNUMBER($U770),$U770,0)</f>
        <v/>
      </c>
    </row>
    <row r="771">
      <c r="R771" s="27" t="n"/>
      <c r="S771" s="27" t="n"/>
      <c r="U771" s="21">
        <f>IF(ISNUMBER(IFERROR(IF(TRIM(INDEX($A771:$P771,MATCH(Settings!$B$9,$A$1:$P$1,0))&amp;"")="","",IF(ISNUMBER(INDEX($A771:$P771,MATCH(Settings!$B$9,$A$1:$P$1,0))),INT(INDEX($A771:$P771,MATCH(Settings!$B$9,$A$1:$P$1,0))),DATE(VALUE(LEFT(INDEX($A771:$P771,MATCH(Settings!$B$9,$A$1:$P$1,0)),4)),VALUE(MID(INDEX($A771:$P771,MATCH(Settings!$B$9,$A$1:$P$1,0)),6,2)),VALUE(MID(INDEX($A771:$P771,MATCH(Settings!$B$9,$A$1:$P$1,0)),9,2))))),"")),IFERROR(IF(TRIM(INDEX($A771:$P771,MATCH(Settings!$B$9,$A$1:$P$1,0))&amp;"")="","",IF(ISNUMBER(INDEX($A771:$P771,MATCH(Settings!$B$9,$A$1:$P$1,0))),INT(INDEX($A771:$P771,MATCH(Settings!$B$9,$A$1:$P$1,0))),DATE(VALUE(LEFT(INDEX($A771:$P771,MATCH(Settings!$B$9,$A$1:$P$1,0)),4)),VALUE(MID(INDEX($A771:$P771,MATCH(Settings!$B$9,$A$1:$P$1,0)),6,2)),VALUE(MID(INDEX($A771:$P771,MATCH(Settings!$B$9,$A$1:$P$1,0)),9,2))))),""),IFERROR(INT(IFERROR(IF(ISNUMBER(INDEX($A771:$P771,MATCH(Settings!$B$8,$A$1:$P$1,0))),INDEX($A771:$P771,MATCH(Settings!$B$8,$A$1:$P$1,0)),DATE(VALUE(LEFT(IFERROR(TRIM(INDEX($A771:$P771,MATCH(Settings!$B$8,$A$1:$P$1,0))&amp;""),""),4)),VALUE(MID(IFERROR(TRIM(INDEX($A771:$P771,MATCH(Settings!$B$8,$A$1:$P$1,0))&amp;""),""),6,2)),VALUE(MID(IFERROR(TRIM(INDEX($A771:$P771,MATCH(Settings!$B$8,$A$1:$P$1,0))&amp;""),""),9,2)))+TIME(VALUE(MID(IFERROR(TRIM(INDEX($A771:$P771,MATCH(Settings!$B$8,$A$1:$P$1,0))&amp;""),""),12,2)),VALUE(MID(IFERROR(TRIM(INDEX($A771:$P771,MATCH(Settings!$B$8,$A$1:$P$1,0))&amp;""),""),15,2)),VALUE(MID(IFERROR(TRIM(INDEX($A771:$P771,MATCH(Settings!$B$8,$A$1:$P$1,0))&amp;""),""),18,2)))),"")),""))</f>
        <v/>
      </c>
      <c r="V771" s="22">
        <f>IF(ISNUMBER($U771),DATE(YEAR($U771),MONTH($U771),1),"")</f>
        <v/>
      </c>
      <c r="W771" s="23">
        <f>IF(IFERROR(TRIM(INDEX($A771:$P771,MATCH(Settings!$B$10,$A$1:$P$1,0))&amp;""),"")&lt;&gt;"",IFERROR(TRIM(INDEX($A771:$P771,MATCH(Settings!$B$10,$A$1:$P$1,0))&amp;""),""),IFERROR(TRIM(INDEX($A771:$P771,MATCH(Settings!$B$11,$A$1:$P$1,0))&amp;""),""))</f>
        <v/>
      </c>
      <c r="X771" s="23">
        <f>IFERROR(TRIM(INDEX($A771:$P771,MATCH(Settings!$B$11,$A$1:$P$1,0))&amp;""),"")</f>
        <v/>
      </c>
      <c r="Y771" s="23">
        <f>IFERROR(TRIM(INDEX($A771:$P771,MATCH(Settings!$B$12,$A$1:$P$1,0))&amp;""),"")</f>
        <v/>
      </c>
      <c r="Z771" s="23">
        <f>IFERROR(TRIM(INDEX($A771:$P771,MATCH(Settings!$B$15,$A$1:$P$1,0))&amp;""),"")</f>
        <v/>
      </c>
      <c r="AA771" s="24">
        <f>IFERROR(IF(TRIM(INDEX($A771:$P771,MATCH(Settings!$B$13,$A$1:$P$1,0))&amp;"")="","",VALUE(TRIM(INDEX($A771:$P771,MATCH(Settings!$B$13,$A$1:$P$1,0))&amp;""))),"")</f>
        <v/>
      </c>
      <c r="AB771" s="24">
        <f>IF(NOT(ISNUMBER($AA771)),"",IF(TRIM($R771&amp;"")="Yes",$AA771,0))</f>
        <v/>
      </c>
      <c r="AC771" s="25">
        <f>IF(OR(NOT(ISNUMBER($AB771)),NOT(ISNUMBER(Settings!$D$2))),"",$AB771*Settings!$D$2)</f>
        <v/>
      </c>
      <c r="AD771" s="23">
        <f>IF(AND($AE771="",IFERROR(TRIM(INDEX($A771:$P771,MATCH(Settings!$B$13,$A$1:$P$1,0))&amp;""),"")=""),"",IF((IF($AE771="","; no name or email","")&amp;IF(IFERROR(TRIM(INDEX($A771:$P771,MATCH(Settings!$B$13,$A$1:$P$1,0))&amp;""),"")="","; no hours",IF(NOT(ISNUMBER($AA771)),"; hours not a number",IF($AA771&lt;=0,"; hours zero or less",IF(AND(ISNUMBER(Settings!$D$3),$AA771&gt;Settings!$D$3),"; over "&amp;Settings!$D$3&amp;" hours",""))))&amp;IF(NOT(ISNUMBER($U771)),"; no date",IF($U771&gt;TODAY(),"; date in the future",""))&amp;IF(AND($AE771&lt;&gt;"",ISNUMBER($U771)),IF(COUNTIFS($AE$2:$AE$1001,$AE771,$U$2:$U$1001,$U771,$Y$2:$Y$1001,$Y771)&gt;1,"; possible duplicate",""),""))="","OK",MID(IF($AE771="","; no name or email","")&amp;IF(IFERROR(TRIM(INDEX($A771:$P771,MATCH(Settings!$B$13,$A$1:$P$1,0))&amp;""),"")="","; no hours",IF(NOT(ISNUMBER($AA771)),"; hours not a number",IF($AA771&lt;=0,"; hours zero or less",IF(AND(ISNUMBER(Settings!$D$3),$AA771&gt;Settings!$D$3),"; over "&amp;Settings!$D$3&amp;" hours",""))))&amp;IF(NOT(ISNUMBER($U771)),"; no date",IF($U771&gt;TODAY(),"; date in the future",""))&amp;IF(AND($AE771&lt;&gt;"",ISNUMBER($U771)),IF(COUNTIFS($AE$2:$AE$1001,$AE771,$U$2:$U$1001,$U771,$Y$2:$Y$1001,$Y771)&gt;1,"; possible duplicate",""),""),3,300)))</f>
        <v/>
      </c>
      <c r="AE771" s="26">
        <f>IF(IFERROR(TRIM(INDEX($A771:$P771,MATCH(Settings!$B$11,$A$1:$P$1,0))&amp;""),"")&lt;&gt;"",LOWER(IFERROR(TRIM(INDEX($A771:$P771,MATCH(Settings!$B$11,$A$1:$P$1,0))&amp;""),"")),LOWER(IFERROR(TRIM(INDEX($A771:$P771,MATCH(Settings!$B$10,$A$1:$P$1,0))&amp;""),"")))</f>
        <v/>
      </c>
      <c r="AF771" s="26">
        <f>IF($AE771="","",IF(COUNTIF($AE$2:$AE771,$AE771)=1,MAX($AF$1:$AF770)+1,""))</f>
        <v/>
      </c>
      <c r="AG771" s="26">
        <f>IF(OR($AE771="",NOT(ISNUMBER($V771))),"",IF(COUNTIFS($AE$2:$AE771,$AE771,$V$2:$V771,$V771)=1,1,0))</f>
        <v/>
      </c>
      <c r="AH771" s="26">
        <f>IF(ISNUMBER($U771),$U771,0)</f>
        <v/>
      </c>
    </row>
    <row r="772">
      <c r="R772" s="27" t="n"/>
      <c r="S772" s="27" t="n"/>
      <c r="U772" s="21">
        <f>IF(ISNUMBER(IFERROR(IF(TRIM(INDEX($A772:$P772,MATCH(Settings!$B$9,$A$1:$P$1,0))&amp;"")="","",IF(ISNUMBER(INDEX($A772:$P772,MATCH(Settings!$B$9,$A$1:$P$1,0))),INT(INDEX($A772:$P772,MATCH(Settings!$B$9,$A$1:$P$1,0))),DATE(VALUE(LEFT(INDEX($A772:$P772,MATCH(Settings!$B$9,$A$1:$P$1,0)),4)),VALUE(MID(INDEX($A772:$P772,MATCH(Settings!$B$9,$A$1:$P$1,0)),6,2)),VALUE(MID(INDEX($A772:$P772,MATCH(Settings!$B$9,$A$1:$P$1,0)),9,2))))),"")),IFERROR(IF(TRIM(INDEX($A772:$P772,MATCH(Settings!$B$9,$A$1:$P$1,0))&amp;"")="","",IF(ISNUMBER(INDEX($A772:$P772,MATCH(Settings!$B$9,$A$1:$P$1,0))),INT(INDEX($A772:$P772,MATCH(Settings!$B$9,$A$1:$P$1,0))),DATE(VALUE(LEFT(INDEX($A772:$P772,MATCH(Settings!$B$9,$A$1:$P$1,0)),4)),VALUE(MID(INDEX($A772:$P772,MATCH(Settings!$B$9,$A$1:$P$1,0)),6,2)),VALUE(MID(INDEX($A772:$P772,MATCH(Settings!$B$9,$A$1:$P$1,0)),9,2))))),""),IFERROR(INT(IFERROR(IF(ISNUMBER(INDEX($A772:$P772,MATCH(Settings!$B$8,$A$1:$P$1,0))),INDEX($A772:$P772,MATCH(Settings!$B$8,$A$1:$P$1,0)),DATE(VALUE(LEFT(IFERROR(TRIM(INDEX($A772:$P772,MATCH(Settings!$B$8,$A$1:$P$1,0))&amp;""),""),4)),VALUE(MID(IFERROR(TRIM(INDEX($A772:$P772,MATCH(Settings!$B$8,$A$1:$P$1,0))&amp;""),""),6,2)),VALUE(MID(IFERROR(TRIM(INDEX($A772:$P772,MATCH(Settings!$B$8,$A$1:$P$1,0))&amp;""),""),9,2)))+TIME(VALUE(MID(IFERROR(TRIM(INDEX($A772:$P772,MATCH(Settings!$B$8,$A$1:$P$1,0))&amp;""),""),12,2)),VALUE(MID(IFERROR(TRIM(INDEX($A772:$P772,MATCH(Settings!$B$8,$A$1:$P$1,0))&amp;""),""),15,2)),VALUE(MID(IFERROR(TRIM(INDEX($A772:$P772,MATCH(Settings!$B$8,$A$1:$P$1,0))&amp;""),""),18,2)))),"")),""))</f>
        <v/>
      </c>
      <c r="V772" s="22">
        <f>IF(ISNUMBER($U772),DATE(YEAR($U772),MONTH($U772),1),"")</f>
        <v/>
      </c>
      <c r="W772" s="23">
        <f>IF(IFERROR(TRIM(INDEX($A772:$P772,MATCH(Settings!$B$10,$A$1:$P$1,0))&amp;""),"")&lt;&gt;"",IFERROR(TRIM(INDEX($A772:$P772,MATCH(Settings!$B$10,$A$1:$P$1,0))&amp;""),""),IFERROR(TRIM(INDEX($A772:$P772,MATCH(Settings!$B$11,$A$1:$P$1,0))&amp;""),""))</f>
        <v/>
      </c>
      <c r="X772" s="23">
        <f>IFERROR(TRIM(INDEX($A772:$P772,MATCH(Settings!$B$11,$A$1:$P$1,0))&amp;""),"")</f>
        <v/>
      </c>
      <c r="Y772" s="23">
        <f>IFERROR(TRIM(INDEX($A772:$P772,MATCH(Settings!$B$12,$A$1:$P$1,0))&amp;""),"")</f>
        <v/>
      </c>
      <c r="Z772" s="23">
        <f>IFERROR(TRIM(INDEX($A772:$P772,MATCH(Settings!$B$15,$A$1:$P$1,0))&amp;""),"")</f>
        <v/>
      </c>
      <c r="AA772" s="24">
        <f>IFERROR(IF(TRIM(INDEX($A772:$P772,MATCH(Settings!$B$13,$A$1:$P$1,0))&amp;"")="","",VALUE(TRIM(INDEX($A772:$P772,MATCH(Settings!$B$13,$A$1:$P$1,0))&amp;""))),"")</f>
        <v/>
      </c>
      <c r="AB772" s="24">
        <f>IF(NOT(ISNUMBER($AA772)),"",IF(TRIM($R772&amp;"")="Yes",$AA772,0))</f>
        <v/>
      </c>
      <c r="AC772" s="25">
        <f>IF(OR(NOT(ISNUMBER($AB772)),NOT(ISNUMBER(Settings!$D$2))),"",$AB772*Settings!$D$2)</f>
        <v/>
      </c>
      <c r="AD772" s="23">
        <f>IF(AND($AE772="",IFERROR(TRIM(INDEX($A772:$P772,MATCH(Settings!$B$13,$A$1:$P$1,0))&amp;""),"")=""),"",IF((IF($AE772="","; no name or email","")&amp;IF(IFERROR(TRIM(INDEX($A772:$P772,MATCH(Settings!$B$13,$A$1:$P$1,0))&amp;""),"")="","; no hours",IF(NOT(ISNUMBER($AA772)),"; hours not a number",IF($AA772&lt;=0,"; hours zero or less",IF(AND(ISNUMBER(Settings!$D$3),$AA772&gt;Settings!$D$3),"; over "&amp;Settings!$D$3&amp;" hours",""))))&amp;IF(NOT(ISNUMBER($U772)),"; no date",IF($U772&gt;TODAY(),"; date in the future",""))&amp;IF(AND($AE772&lt;&gt;"",ISNUMBER($U772)),IF(COUNTIFS($AE$2:$AE$1001,$AE772,$U$2:$U$1001,$U772,$Y$2:$Y$1001,$Y772)&gt;1,"; possible duplicate",""),""))="","OK",MID(IF($AE772="","; no name or email","")&amp;IF(IFERROR(TRIM(INDEX($A772:$P772,MATCH(Settings!$B$13,$A$1:$P$1,0))&amp;""),"")="","; no hours",IF(NOT(ISNUMBER($AA772)),"; hours not a number",IF($AA772&lt;=0,"; hours zero or less",IF(AND(ISNUMBER(Settings!$D$3),$AA772&gt;Settings!$D$3),"; over "&amp;Settings!$D$3&amp;" hours",""))))&amp;IF(NOT(ISNUMBER($U772)),"; no date",IF($U772&gt;TODAY(),"; date in the future",""))&amp;IF(AND($AE772&lt;&gt;"",ISNUMBER($U772)),IF(COUNTIFS($AE$2:$AE$1001,$AE772,$U$2:$U$1001,$U772,$Y$2:$Y$1001,$Y772)&gt;1,"; possible duplicate",""),""),3,300)))</f>
        <v/>
      </c>
      <c r="AE772" s="26">
        <f>IF(IFERROR(TRIM(INDEX($A772:$P772,MATCH(Settings!$B$11,$A$1:$P$1,0))&amp;""),"")&lt;&gt;"",LOWER(IFERROR(TRIM(INDEX($A772:$P772,MATCH(Settings!$B$11,$A$1:$P$1,0))&amp;""),"")),LOWER(IFERROR(TRIM(INDEX($A772:$P772,MATCH(Settings!$B$10,$A$1:$P$1,0))&amp;""),"")))</f>
        <v/>
      </c>
      <c r="AF772" s="26">
        <f>IF($AE772="","",IF(COUNTIF($AE$2:$AE772,$AE772)=1,MAX($AF$1:$AF771)+1,""))</f>
        <v/>
      </c>
      <c r="AG772" s="26">
        <f>IF(OR($AE772="",NOT(ISNUMBER($V772))),"",IF(COUNTIFS($AE$2:$AE772,$AE772,$V$2:$V772,$V772)=1,1,0))</f>
        <v/>
      </c>
      <c r="AH772" s="26">
        <f>IF(ISNUMBER($U772),$U772,0)</f>
        <v/>
      </c>
    </row>
    <row r="773">
      <c r="R773" s="27" t="n"/>
      <c r="S773" s="27" t="n"/>
      <c r="U773" s="21">
        <f>IF(ISNUMBER(IFERROR(IF(TRIM(INDEX($A773:$P773,MATCH(Settings!$B$9,$A$1:$P$1,0))&amp;"")="","",IF(ISNUMBER(INDEX($A773:$P773,MATCH(Settings!$B$9,$A$1:$P$1,0))),INT(INDEX($A773:$P773,MATCH(Settings!$B$9,$A$1:$P$1,0))),DATE(VALUE(LEFT(INDEX($A773:$P773,MATCH(Settings!$B$9,$A$1:$P$1,0)),4)),VALUE(MID(INDEX($A773:$P773,MATCH(Settings!$B$9,$A$1:$P$1,0)),6,2)),VALUE(MID(INDEX($A773:$P773,MATCH(Settings!$B$9,$A$1:$P$1,0)),9,2))))),"")),IFERROR(IF(TRIM(INDEX($A773:$P773,MATCH(Settings!$B$9,$A$1:$P$1,0))&amp;"")="","",IF(ISNUMBER(INDEX($A773:$P773,MATCH(Settings!$B$9,$A$1:$P$1,0))),INT(INDEX($A773:$P773,MATCH(Settings!$B$9,$A$1:$P$1,0))),DATE(VALUE(LEFT(INDEX($A773:$P773,MATCH(Settings!$B$9,$A$1:$P$1,0)),4)),VALUE(MID(INDEX($A773:$P773,MATCH(Settings!$B$9,$A$1:$P$1,0)),6,2)),VALUE(MID(INDEX($A773:$P773,MATCH(Settings!$B$9,$A$1:$P$1,0)),9,2))))),""),IFERROR(INT(IFERROR(IF(ISNUMBER(INDEX($A773:$P773,MATCH(Settings!$B$8,$A$1:$P$1,0))),INDEX($A773:$P773,MATCH(Settings!$B$8,$A$1:$P$1,0)),DATE(VALUE(LEFT(IFERROR(TRIM(INDEX($A773:$P773,MATCH(Settings!$B$8,$A$1:$P$1,0))&amp;""),""),4)),VALUE(MID(IFERROR(TRIM(INDEX($A773:$P773,MATCH(Settings!$B$8,$A$1:$P$1,0))&amp;""),""),6,2)),VALUE(MID(IFERROR(TRIM(INDEX($A773:$P773,MATCH(Settings!$B$8,$A$1:$P$1,0))&amp;""),""),9,2)))+TIME(VALUE(MID(IFERROR(TRIM(INDEX($A773:$P773,MATCH(Settings!$B$8,$A$1:$P$1,0))&amp;""),""),12,2)),VALUE(MID(IFERROR(TRIM(INDEX($A773:$P773,MATCH(Settings!$B$8,$A$1:$P$1,0))&amp;""),""),15,2)),VALUE(MID(IFERROR(TRIM(INDEX($A773:$P773,MATCH(Settings!$B$8,$A$1:$P$1,0))&amp;""),""),18,2)))),"")),""))</f>
        <v/>
      </c>
      <c r="V773" s="22">
        <f>IF(ISNUMBER($U773),DATE(YEAR($U773),MONTH($U773),1),"")</f>
        <v/>
      </c>
      <c r="W773" s="23">
        <f>IF(IFERROR(TRIM(INDEX($A773:$P773,MATCH(Settings!$B$10,$A$1:$P$1,0))&amp;""),"")&lt;&gt;"",IFERROR(TRIM(INDEX($A773:$P773,MATCH(Settings!$B$10,$A$1:$P$1,0))&amp;""),""),IFERROR(TRIM(INDEX($A773:$P773,MATCH(Settings!$B$11,$A$1:$P$1,0))&amp;""),""))</f>
        <v/>
      </c>
      <c r="X773" s="23">
        <f>IFERROR(TRIM(INDEX($A773:$P773,MATCH(Settings!$B$11,$A$1:$P$1,0))&amp;""),"")</f>
        <v/>
      </c>
      <c r="Y773" s="23">
        <f>IFERROR(TRIM(INDEX($A773:$P773,MATCH(Settings!$B$12,$A$1:$P$1,0))&amp;""),"")</f>
        <v/>
      </c>
      <c r="Z773" s="23">
        <f>IFERROR(TRIM(INDEX($A773:$P773,MATCH(Settings!$B$15,$A$1:$P$1,0))&amp;""),"")</f>
        <v/>
      </c>
      <c r="AA773" s="24">
        <f>IFERROR(IF(TRIM(INDEX($A773:$P773,MATCH(Settings!$B$13,$A$1:$P$1,0))&amp;"")="","",VALUE(TRIM(INDEX($A773:$P773,MATCH(Settings!$B$13,$A$1:$P$1,0))&amp;""))),"")</f>
        <v/>
      </c>
      <c r="AB773" s="24">
        <f>IF(NOT(ISNUMBER($AA773)),"",IF(TRIM($R773&amp;"")="Yes",$AA773,0))</f>
        <v/>
      </c>
      <c r="AC773" s="25">
        <f>IF(OR(NOT(ISNUMBER($AB773)),NOT(ISNUMBER(Settings!$D$2))),"",$AB773*Settings!$D$2)</f>
        <v/>
      </c>
      <c r="AD773" s="23">
        <f>IF(AND($AE773="",IFERROR(TRIM(INDEX($A773:$P773,MATCH(Settings!$B$13,$A$1:$P$1,0))&amp;""),"")=""),"",IF((IF($AE773="","; no name or email","")&amp;IF(IFERROR(TRIM(INDEX($A773:$P773,MATCH(Settings!$B$13,$A$1:$P$1,0))&amp;""),"")="","; no hours",IF(NOT(ISNUMBER($AA773)),"; hours not a number",IF($AA773&lt;=0,"; hours zero or less",IF(AND(ISNUMBER(Settings!$D$3),$AA773&gt;Settings!$D$3),"; over "&amp;Settings!$D$3&amp;" hours",""))))&amp;IF(NOT(ISNUMBER($U773)),"; no date",IF($U773&gt;TODAY(),"; date in the future",""))&amp;IF(AND($AE773&lt;&gt;"",ISNUMBER($U773)),IF(COUNTIFS($AE$2:$AE$1001,$AE773,$U$2:$U$1001,$U773,$Y$2:$Y$1001,$Y773)&gt;1,"; possible duplicate",""),""))="","OK",MID(IF($AE773="","; no name or email","")&amp;IF(IFERROR(TRIM(INDEX($A773:$P773,MATCH(Settings!$B$13,$A$1:$P$1,0))&amp;""),"")="","; no hours",IF(NOT(ISNUMBER($AA773)),"; hours not a number",IF($AA773&lt;=0,"; hours zero or less",IF(AND(ISNUMBER(Settings!$D$3),$AA773&gt;Settings!$D$3),"; over "&amp;Settings!$D$3&amp;" hours",""))))&amp;IF(NOT(ISNUMBER($U773)),"; no date",IF($U773&gt;TODAY(),"; date in the future",""))&amp;IF(AND($AE773&lt;&gt;"",ISNUMBER($U773)),IF(COUNTIFS($AE$2:$AE$1001,$AE773,$U$2:$U$1001,$U773,$Y$2:$Y$1001,$Y773)&gt;1,"; possible duplicate",""),""),3,300)))</f>
        <v/>
      </c>
      <c r="AE773" s="26">
        <f>IF(IFERROR(TRIM(INDEX($A773:$P773,MATCH(Settings!$B$11,$A$1:$P$1,0))&amp;""),"")&lt;&gt;"",LOWER(IFERROR(TRIM(INDEX($A773:$P773,MATCH(Settings!$B$11,$A$1:$P$1,0))&amp;""),"")),LOWER(IFERROR(TRIM(INDEX($A773:$P773,MATCH(Settings!$B$10,$A$1:$P$1,0))&amp;""),"")))</f>
        <v/>
      </c>
      <c r="AF773" s="26">
        <f>IF($AE773="","",IF(COUNTIF($AE$2:$AE773,$AE773)=1,MAX($AF$1:$AF772)+1,""))</f>
        <v/>
      </c>
      <c r="AG773" s="26">
        <f>IF(OR($AE773="",NOT(ISNUMBER($V773))),"",IF(COUNTIFS($AE$2:$AE773,$AE773,$V$2:$V773,$V773)=1,1,0))</f>
        <v/>
      </c>
      <c r="AH773" s="26">
        <f>IF(ISNUMBER($U773),$U773,0)</f>
        <v/>
      </c>
    </row>
    <row r="774">
      <c r="R774" s="27" t="n"/>
      <c r="S774" s="27" t="n"/>
      <c r="U774" s="21">
        <f>IF(ISNUMBER(IFERROR(IF(TRIM(INDEX($A774:$P774,MATCH(Settings!$B$9,$A$1:$P$1,0))&amp;"")="","",IF(ISNUMBER(INDEX($A774:$P774,MATCH(Settings!$B$9,$A$1:$P$1,0))),INT(INDEX($A774:$P774,MATCH(Settings!$B$9,$A$1:$P$1,0))),DATE(VALUE(LEFT(INDEX($A774:$P774,MATCH(Settings!$B$9,$A$1:$P$1,0)),4)),VALUE(MID(INDEX($A774:$P774,MATCH(Settings!$B$9,$A$1:$P$1,0)),6,2)),VALUE(MID(INDEX($A774:$P774,MATCH(Settings!$B$9,$A$1:$P$1,0)),9,2))))),"")),IFERROR(IF(TRIM(INDEX($A774:$P774,MATCH(Settings!$B$9,$A$1:$P$1,0))&amp;"")="","",IF(ISNUMBER(INDEX($A774:$P774,MATCH(Settings!$B$9,$A$1:$P$1,0))),INT(INDEX($A774:$P774,MATCH(Settings!$B$9,$A$1:$P$1,0))),DATE(VALUE(LEFT(INDEX($A774:$P774,MATCH(Settings!$B$9,$A$1:$P$1,0)),4)),VALUE(MID(INDEX($A774:$P774,MATCH(Settings!$B$9,$A$1:$P$1,0)),6,2)),VALUE(MID(INDEX($A774:$P774,MATCH(Settings!$B$9,$A$1:$P$1,0)),9,2))))),""),IFERROR(INT(IFERROR(IF(ISNUMBER(INDEX($A774:$P774,MATCH(Settings!$B$8,$A$1:$P$1,0))),INDEX($A774:$P774,MATCH(Settings!$B$8,$A$1:$P$1,0)),DATE(VALUE(LEFT(IFERROR(TRIM(INDEX($A774:$P774,MATCH(Settings!$B$8,$A$1:$P$1,0))&amp;""),""),4)),VALUE(MID(IFERROR(TRIM(INDEX($A774:$P774,MATCH(Settings!$B$8,$A$1:$P$1,0))&amp;""),""),6,2)),VALUE(MID(IFERROR(TRIM(INDEX($A774:$P774,MATCH(Settings!$B$8,$A$1:$P$1,0))&amp;""),""),9,2)))+TIME(VALUE(MID(IFERROR(TRIM(INDEX($A774:$P774,MATCH(Settings!$B$8,$A$1:$P$1,0))&amp;""),""),12,2)),VALUE(MID(IFERROR(TRIM(INDEX($A774:$P774,MATCH(Settings!$B$8,$A$1:$P$1,0))&amp;""),""),15,2)),VALUE(MID(IFERROR(TRIM(INDEX($A774:$P774,MATCH(Settings!$B$8,$A$1:$P$1,0))&amp;""),""),18,2)))),"")),""))</f>
        <v/>
      </c>
      <c r="V774" s="22">
        <f>IF(ISNUMBER($U774),DATE(YEAR($U774),MONTH($U774),1),"")</f>
        <v/>
      </c>
      <c r="W774" s="23">
        <f>IF(IFERROR(TRIM(INDEX($A774:$P774,MATCH(Settings!$B$10,$A$1:$P$1,0))&amp;""),"")&lt;&gt;"",IFERROR(TRIM(INDEX($A774:$P774,MATCH(Settings!$B$10,$A$1:$P$1,0))&amp;""),""),IFERROR(TRIM(INDEX($A774:$P774,MATCH(Settings!$B$11,$A$1:$P$1,0))&amp;""),""))</f>
        <v/>
      </c>
      <c r="X774" s="23">
        <f>IFERROR(TRIM(INDEX($A774:$P774,MATCH(Settings!$B$11,$A$1:$P$1,0))&amp;""),"")</f>
        <v/>
      </c>
      <c r="Y774" s="23">
        <f>IFERROR(TRIM(INDEX($A774:$P774,MATCH(Settings!$B$12,$A$1:$P$1,0))&amp;""),"")</f>
        <v/>
      </c>
      <c r="Z774" s="23">
        <f>IFERROR(TRIM(INDEX($A774:$P774,MATCH(Settings!$B$15,$A$1:$P$1,0))&amp;""),"")</f>
        <v/>
      </c>
      <c r="AA774" s="24">
        <f>IFERROR(IF(TRIM(INDEX($A774:$P774,MATCH(Settings!$B$13,$A$1:$P$1,0))&amp;"")="","",VALUE(TRIM(INDEX($A774:$P774,MATCH(Settings!$B$13,$A$1:$P$1,0))&amp;""))),"")</f>
        <v/>
      </c>
      <c r="AB774" s="24">
        <f>IF(NOT(ISNUMBER($AA774)),"",IF(TRIM($R774&amp;"")="Yes",$AA774,0))</f>
        <v/>
      </c>
      <c r="AC774" s="25">
        <f>IF(OR(NOT(ISNUMBER($AB774)),NOT(ISNUMBER(Settings!$D$2))),"",$AB774*Settings!$D$2)</f>
        <v/>
      </c>
      <c r="AD774" s="23">
        <f>IF(AND($AE774="",IFERROR(TRIM(INDEX($A774:$P774,MATCH(Settings!$B$13,$A$1:$P$1,0))&amp;""),"")=""),"",IF((IF($AE774="","; no name or email","")&amp;IF(IFERROR(TRIM(INDEX($A774:$P774,MATCH(Settings!$B$13,$A$1:$P$1,0))&amp;""),"")="","; no hours",IF(NOT(ISNUMBER($AA774)),"; hours not a number",IF($AA774&lt;=0,"; hours zero or less",IF(AND(ISNUMBER(Settings!$D$3),$AA774&gt;Settings!$D$3),"; over "&amp;Settings!$D$3&amp;" hours",""))))&amp;IF(NOT(ISNUMBER($U774)),"; no date",IF($U774&gt;TODAY(),"; date in the future",""))&amp;IF(AND($AE774&lt;&gt;"",ISNUMBER($U774)),IF(COUNTIFS($AE$2:$AE$1001,$AE774,$U$2:$U$1001,$U774,$Y$2:$Y$1001,$Y774)&gt;1,"; possible duplicate",""),""))="","OK",MID(IF($AE774="","; no name or email","")&amp;IF(IFERROR(TRIM(INDEX($A774:$P774,MATCH(Settings!$B$13,$A$1:$P$1,0))&amp;""),"")="","; no hours",IF(NOT(ISNUMBER($AA774)),"; hours not a number",IF($AA774&lt;=0,"; hours zero or less",IF(AND(ISNUMBER(Settings!$D$3),$AA774&gt;Settings!$D$3),"; over "&amp;Settings!$D$3&amp;" hours",""))))&amp;IF(NOT(ISNUMBER($U774)),"; no date",IF($U774&gt;TODAY(),"; date in the future",""))&amp;IF(AND($AE774&lt;&gt;"",ISNUMBER($U774)),IF(COUNTIFS($AE$2:$AE$1001,$AE774,$U$2:$U$1001,$U774,$Y$2:$Y$1001,$Y774)&gt;1,"; possible duplicate",""),""),3,300)))</f>
        <v/>
      </c>
      <c r="AE774" s="26">
        <f>IF(IFERROR(TRIM(INDEX($A774:$P774,MATCH(Settings!$B$11,$A$1:$P$1,0))&amp;""),"")&lt;&gt;"",LOWER(IFERROR(TRIM(INDEX($A774:$P774,MATCH(Settings!$B$11,$A$1:$P$1,0))&amp;""),"")),LOWER(IFERROR(TRIM(INDEX($A774:$P774,MATCH(Settings!$B$10,$A$1:$P$1,0))&amp;""),"")))</f>
        <v/>
      </c>
      <c r="AF774" s="26">
        <f>IF($AE774="","",IF(COUNTIF($AE$2:$AE774,$AE774)=1,MAX($AF$1:$AF773)+1,""))</f>
        <v/>
      </c>
      <c r="AG774" s="26">
        <f>IF(OR($AE774="",NOT(ISNUMBER($V774))),"",IF(COUNTIFS($AE$2:$AE774,$AE774,$V$2:$V774,$V774)=1,1,0))</f>
        <v/>
      </c>
      <c r="AH774" s="26">
        <f>IF(ISNUMBER($U774),$U774,0)</f>
        <v/>
      </c>
    </row>
    <row r="775">
      <c r="R775" s="27" t="n"/>
      <c r="S775" s="27" t="n"/>
      <c r="U775" s="21">
        <f>IF(ISNUMBER(IFERROR(IF(TRIM(INDEX($A775:$P775,MATCH(Settings!$B$9,$A$1:$P$1,0))&amp;"")="","",IF(ISNUMBER(INDEX($A775:$P775,MATCH(Settings!$B$9,$A$1:$P$1,0))),INT(INDEX($A775:$P775,MATCH(Settings!$B$9,$A$1:$P$1,0))),DATE(VALUE(LEFT(INDEX($A775:$P775,MATCH(Settings!$B$9,$A$1:$P$1,0)),4)),VALUE(MID(INDEX($A775:$P775,MATCH(Settings!$B$9,$A$1:$P$1,0)),6,2)),VALUE(MID(INDEX($A775:$P775,MATCH(Settings!$B$9,$A$1:$P$1,0)),9,2))))),"")),IFERROR(IF(TRIM(INDEX($A775:$P775,MATCH(Settings!$B$9,$A$1:$P$1,0))&amp;"")="","",IF(ISNUMBER(INDEX($A775:$P775,MATCH(Settings!$B$9,$A$1:$P$1,0))),INT(INDEX($A775:$P775,MATCH(Settings!$B$9,$A$1:$P$1,0))),DATE(VALUE(LEFT(INDEX($A775:$P775,MATCH(Settings!$B$9,$A$1:$P$1,0)),4)),VALUE(MID(INDEX($A775:$P775,MATCH(Settings!$B$9,$A$1:$P$1,0)),6,2)),VALUE(MID(INDEX($A775:$P775,MATCH(Settings!$B$9,$A$1:$P$1,0)),9,2))))),""),IFERROR(INT(IFERROR(IF(ISNUMBER(INDEX($A775:$P775,MATCH(Settings!$B$8,$A$1:$P$1,0))),INDEX($A775:$P775,MATCH(Settings!$B$8,$A$1:$P$1,0)),DATE(VALUE(LEFT(IFERROR(TRIM(INDEX($A775:$P775,MATCH(Settings!$B$8,$A$1:$P$1,0))&amp;""),""),4)),VALUE(MID(IFERROR(TRIM(INDEX($A775:$P775,MATCH(Settings!$B$8,$A$1:$P$1,0))&amp;""),""),6,2)),VALUE(MID(IFERROR(TRIM(INDEX($A775:$P775,MATCH(Settings!$B$8,$A$1:$P$1,0))&amp;""),""),9,2)))+TIME(VALUE(MID(IFERROR(TRIM(INDEX($A775:$P775,MATCH(Settings!$B$8,$A$1:$P$1,0))&amp;""),""),12,2)),VALUE(MID(IFERROR(TRIM(INDEX($A775:$P775,MATCH(Settings!$B$8,$A$1:$P$1,0))&amp;""),""),15,2)),VALUE(MID(IFERROR(TRIM(INDEX($A775:$P775,MATCH(Settings!$B$8,$A$1:$P$1,0))&amp;""),""),18,2)))),"")),""))</f>
        <v/>
      </c>
      <c r="V775" s="22">
        <f>IF(ISNUMBER($U775),DATE(YEAR($U775),MONTH($U775),1),"")</f>
        <v/>
      </c>
      <c r="W775" s="23">
        <f>IF(IFERROR(TRIM(INDEX($A775:$P775,MATCH(Settings!$B$10,$A$1:$P$1,0))&amp;""),"")&lt;&gt;"",IFERROR(TRIM(INDEX($A775:$P775,MATCH(Settings!$B$10,$A$1:$P$1,0))&amp;""),""),IFERROR(TRIM(INDEX($A775:$P775,MATCH(Settings!$B$11,$A$1:$P$1,0))&amp;""),""))</f>
        <v/>
      </c>
      <c r="X775" s="23">
        <f>IFERROR(TRIM(INDEX($A775:$P775,MATCH(Settings!$B$11,$A$1:$P$1,0))&amp;""),"")</f>
        <v/>
      </c>
      <c r="Y775" s="23">
        <f>IFERROR(TRIM(INDEX($A775:$P775,MATCH(Settings!$B$12,$A$1:$P$1,0))&amp;""),"")</f>
        <v/>
      </c>
      <c r="Z775" s="23">
        <f>IFERROR(TRIM(INDEX($A775:$P775,MATCH(Settings!$B$15,$A$1:$P$1,0))&amp;""),"")</f>
        <v/>
      </c>
      <c r="AA775" s="24">
        <f>IFERROR(IF(TRIM(INDEX($A775:$P775,MATCH(Settings!$B$13,$A$1:$P$1,0))&amp;"")="","",VALUE(TRIM(INDEX($A775:$P775,MATCH(Settings!$B$13,$A$1:$P$1,0))&amp;""))),"")</f>
        <v/>
      </c>
      <c r="AB775" s="24">
        <f>IF(NOT(ISNUMBER($AA775)),"",IF(TRIM($R775&amp;"")="Yes",$AA775,0))</f>
        <v/>
      </c>
      <c r="AC775" s="25">
        <f>IF(OR(NOT(ISNUMBER($AB775)),NOT(ISNUMBER(Settings!$D$2))),"",$AB775*Settings!$D$2)</f>
        <v/>
      </c>
      <c r="AD775" s="23">
        <f>IF(AND($AE775="",IFERROR(TRIM(INDEX($A775:$P775,MATCH(Settings!$B$13,$A$1:$P$1,0))&amp;""),"")=""),"",IF((IF($AE775="","; no name or email","")&amp;IF(IFERROR(TRIM(INDEX($A775:$P775,MATCH(Settings!$B$13,$A$1:$P$1,0))&amp;""),"")="","; no hours",IF(NOT(ISNUMBER($AA775)),"; hours not a number",IF($AA775&lt;=0,"; hours zero or less",IF(AND(ISNUMBER(Settings!$D$3),$AA775&gt;Settings!$D$3),"; over "&amp;Settings!$D$3&amp;" hours",""))))&amp;IF(NOT(ISNUMBER($U775)),"; no date",IF($U775&gt;TODAY(),"; date in the future",""))&amp;IF(AND($AE775&lt;&gt;"",ISNUMBER($U775)),IF(COUNTIFS($AE$2:$AE$1001,$AE775,$U$2:$U$1001,$U775,$Y$2:$Y$1001,$Y775)&gt;1,"; possible duplicate",""),""))="","OK",MID(IF($AE775="","; no name or email","")&amp;IF(IFERROR(TRIM(INDEX($A775:$P775,MATCH(Settings!$B$13,$A$1:$P$1,0))&amp;""),"")="","; no hours",IF(NOT(ISNUMBER($AA775)),"; hours not a number",IF($AA775&lt;=0,"; hours zero or less",IF(AND(ISNUMBER(Settings!$D$3),$AA775&gt;Settings!$D$3),"; over "&amp;Settings!$D$3&amp;" hours",""))))&amp;IF(NOT(ISNUMBER($U775)),"; no date",IF($U775&gt;TODAY(),"; date in the future",""))&amp;IF(AND($AE775&lt;&gt;"",ISNUMBER($U775)),IF(COUNTIFS($AE$2:$AE$1001,$AE775,$U$2:$U$1001,$U775,$Y$2:$Y$1001,$Y775)&gt;1,"; possible duplicate",""),""),3,300)))</f>
        <v/>
      </c>
      <c r="AE775" s="26">
        <f>IF(IFERROR(TRIM(INDEX($A775:$P775,MATCH(Settings!$B$11,$A$1:$P$1,0))&amp;""),"")&lt;&gt;"",LOWER(IFERROR(TRIM(INDEX($A775:$P775,MATCH(Settings!$B$11,$A$1:$P$1,0))&amp;""),"")),LOWER(IFERROR(TRIM(INDEX($A775:$P775,MATCH(Settings!$B$10,$A$1:$P$1,0))&amp;""),"")))</f>
        <v/>
      </c>
      <c r="AF775" s="26">
        <f>IF($AE775="","",IF(COUNTIF($AE$2:$AE775,$AE775)=1,MAX($AF$1:$AF774)+1,""))</f>
        <v/>
      </c>
      <c r="AG775" s="26">
        <f>IF(OR($AE775="",NOT(ISNUMBER($V775))),"",IF(COUNTIFS($AE$2:$AE775,$AE775,$V$2:$V775,$V775)=1,1,0))</f>
        <v/>
      </c>
      <c r="AH775" s="26">
        <f>IF(ISNUMBER($U775),$U775,0)</f>
        <v/>
      </c>
    </row>
    <row r="776">
      <c r="R776" s="27" t="n"/>
      <c r="S776" s="27" t="n"/>
      <c r="U776" s="21">
        <f>IF(ISNUMBER(IFERROR(IF(TRIM(INDEX($A776:$P776,MATCH(Settings!$B$9,$A$1:$P$1,0))&amp;"")="","",IF(ISNUMBER(INDEX($A776:$P776,MATCH(Settings!$B$9,$A$1:$P$1,0))),INT(INDEX($A776:$P776,MATCH(Settings!$B$9,$A$1:$P$1,0))),DATE(VALUE(LEFT(INDEX($A776:$P776,MATCH(Settings!$B$9,$A$1:$P$1,0)),4)),VALUE(MID(INDEX($A776:$P776,MATCH(Settings!$B$9,$A$1:$P$1,0)),6,2)),VALUE(MID(INDEX($A776:$P776,MATCH(Settings!$B$9,$A$1:$P$1,0)),9,2))))),"")),IFERROR(IF(TRIM(INDEX($A776:$P776,MATCH(Settings!$B$9,$A$1:$P$1,0))&amp;"")="","",IF(ISNUMBER(INDEX($A776:$P776,MATCH(Settings!$B$9,$A$1:$P$1,0))),INT(INDEX($A776:$P776,MATCH(Settings!$B$9,$A$1:$P$1,0))),DATE(VALUE(LEFT(INDEX($A776:$P776,MATCH(Settings!$B$9,$A$1:$P$1,0)),4)),VALUE(MID(INDEX($A776:$P776,MATCH(Settings!$B$9,$A$1:$P$1,0)),6,2)),VALUE(MID(INDEX($A776:$P776,MATCH(Settings!$B$9,$A$1:$P$1,0)),9,2))))),""),IFERROR(INT(IFERROR(IF(ISNUMBER(INDEX($A776:$P776,MATCH(Settings!$B$8,$A$1:$P$1,0))),INDEX($A776:$P776,MATCH(Settings!$B$8,$A$1:$P$1,0)),DATE(VALUE(LEFT(IFERROR(TRIM(INDEX($A776:$P776,MATCH(Settings!$B$8,$A$1:$P$1,0))&amp;""),""),4)),VALUE(MID(IFERROR(TRIM(INDEX($A776:$P776,MATCH(Settings!$B$8,$A$1:$P$1,0))&amp;""),""),6,2)),VALUE(MID(IFERROR(TRIM(INDEX($A776:$P776,MATCH(Settings!$B$8,$A$1:$P$1,0))&amp;""),""),9,2)))+TIME(VALUE(MID(IFERROR(TRIM(INDEX($A776:$P776,MATCH(Settings!$B$8,$A$1:$P$1,0))&amp;""),""),12,2)),VALUE(MID(IFERROR(TRIM(INDEX($A776:$P776,MATCH(Settings!$B$8,$A$1:$P$1,0))&amp;""),""),15,2)),VALUE(MID(IFERROR(TRIM(INDEX($A776:$P776,MATCH(Settings!$B$8,$A$1:$P$1,0))&amp;""),""),18,2)))),"")),""))</f>
        <v/>
      </c>
      <c r="V776" s="22">
        <f>IF(ISNUMBER($U776),DATE(YEAR($U776),MONTH($U776),1),"")</f>
        <v/>
      </c>
      <c r="W776" s="23">
        <f>IF(IFERROR(TRIM(INDEX($A776:$P776,MATCH(Settings!$B$10,$A$1:$P$1,0))&amp;""),"")&lt;&gt;"",IFERROR(TRIM(INDEX($A776:$P776,MATCH(Settings!$B$10,$A$1:$P$1,0))&amp;""),""),IFERROR(TRIM(INDEX($A776:$P776,MATCH(Settings!$B$11,$A$1:$P$1,0))&amp;""),""))</f>
        <v/>
      </c>
      <c r="X776" s="23">
        <f>IFERROR(TRIM(INDEX($A776:$P776,MATCH(Settings!$B$11,$A$1:$P$1,0))&amp;""),"")</f>
        <v/>
      </c>
      <c r="Y776" s="23">
        <f>IFERROR(TRIM(INDEX($A776:$P776,MATCH(Settings!$B$12,$A$1:$P$1,0))&amp;""),"")</f>
        <v/>
      </c>
      <c r="Z776" s="23">
        <f>IFERROR(TRIM(INDEX($A776:$P776,MATCH(Settings!$B$15,$A$1:$P$1,0))&amp;""),"")</f>
        <v/>
      </c>
      <c r="AA776" s="24">
        <f>IFERROR(IF(TRIM(INDEX($A776:$P776,MATCH(Settings!$B$13,$A$1:$P$1,0))&amp;"")="","",VALUE(TRIM(INDEX($A776:$P776,MATCH(Settings!$B$13,$A$1:$P$1,0))&amp;""))),"")</f>
        <v/>
      </c>
      <c r="AB776" s="24">
        <f>IF(NOT(ISNUMBER($AA776)),"",IF(TRIM($R776&amp;"")="Yes",$AA776,0))</f>
        <v/>
      </c>
      <c r="AC776" s="25">
        <f>IF(OR(NOT(ISNUMBER($AB776)),NOT(ISNUMBER(Settings!$D$2))),"",$AB776*Settings!$D$2)</f>
        <v/>
      </c>
      <c r="AD776" s="23">
        <f>IF(AND($AE776="",IFERROR(TRIM(INDEX($A776:$P776,MATCH(Settings!$B$13,$A$1:$P$1,0))&amp;""),"")=""),"",IF((IF($AE776="","; no name or email","")&amp;IF(IFERROR(TRIM(INDEX($A776:$P776,MATCH(Settings!$B$13,$A$1:$P$1,0))&amp;""),"")="","; no hours",IF(NOT(ISNUMBER($AA776)),"; hours not a number",IF($AA776&lt;=0,"; hours zero or less",IF(AND(ISNUMBER(Settings!$D$3),$AA776&gt;Settings!$D$3),"; over "&amp;Settings!$D$3&amp;" hours",""))))&amp;IF(NOT(ISNUMBER($U776)),"; no date",IF($U776&gt;TODAY(),"; date in the future",""))&amp;IF(AND($AE776&lt;&gt;"",ISNUMBER($U776)),IF(COUNTIFS($AE$2:$AE$1001,$AE776,$U$2:$U$1001,$U776,$Y$2:$Y$1001,$Y776)&gt;1,"; possible duplicate",""),""))="","OK",MID(IF($AE776="","; no name or email","")&amp;IF(IFERROR(TRIM(INDEX($A776:$P776,MATCH(Settings!$B$13,$A$1:$P$1,0))&amp;""),"")="","; no hours",IF(NOT(ISNUMBER($AA776)),"; hours not a number",IF($AA776&lt;=0,"; hours zero or less",IF(AND(ISNUMBER(Settings!$D$3),$AA776&gt;Settings!$D$3),"; over "&amp;Settings!$D$3&amp;" hours",""))))&amp;IF(NOT(ISNUMBER($U776)),"; no date",IF($U776&gt;TODAY(),"; date in the future",""))&amp;IF(AND($AE776&lt;&gt;"",ISNUMBER($U776)),IF(COUNTIFS($AE$2:$AE$1001,$AE776,$U$2:$U$1001,$U776,$Y$2:$Y$1001,$Y776)&gt;1,"; possible duplicate",""),""),3,300)))</f>
        <v/>
      </c>
      <c r="AE776" s="26">
        <f>IF(IFERROR(TRIM(INDEX($A776:$P776,MATCH(Settings!$B$11,$A$1:$P$1,0))&amp;""),"")&lt;&gt;"",LOWER(IFERROR(TRIM(INDEX($A776:$P776,MATCH(Settings!$B$11,$A$1:$P$1,0))&amp;""),"")),LOWER(IFERROR(TRIM(INDEX($A776:$P776,MATCH(Settings!$B$10,$A$1:$P$1,0))&amp;""),"")))</f>
        <v/>
      </c>
      <c r="AF776" s="26">
        <f>IF($AE776="","",IF(COUNTIF($AE$2:$AE776,$AE776)=1,MAX($AF$1:$AF775)+1,""))</f>
        <v/>
      </c>
      <c r="AG776" s="26">
        <f>IF(OR($AE776="",NOT(ISNUMBER($V776))),"",IF(COUNTIFS($AE$2:$AE776,$AE776,$V$2:$V776,$V776)=1,1,0))</f>
        <v/>
      </c>
      <c r="AH776" s="26">
        <f>IF(ISNUMBER($U776),$U776,0)</f>
        <v/>
      </c>
    </row>
    <row r="777">
      <c r="R777" s="27" t="n"/>
      <c r="S777" s="27" t="n"/>
      <c r="U777" s="21">
        <f>IF(ISNUMBER(IFERROR(IF(TRIM(INDEX($A777:$P777,MATCH(Settings!$B$9,$A$1:$P$1,0))&amp;"")="","",IF(ISNUMBER(INDEX($A777:$P777,MATCH(Settings!$B$9,$A$1:$P$1,0))),INT(INDEX($A777:$P777,MATCH(Settings!$B$9,$A$1:$P$1,0))),DATE(VALUE(LEFT(INDEX($A777:$P777,MATCH(Settings!$B$9,$A$1:$P$1,0)),4)),VALUE(MID(INDEX($A777:$P777,MATCH(Settings!$B$9,$A$1:$P$1,0)),6,2)),VALUE(MID(INDEX($A777:$P777,MATCH(Settings!$B$9,$A$1:$P$1,0)),9,2))))),"")),IFERROR(IF(TRIM(INDEX($A777:$P777,MATCH(Settings!$B$9,$A$1:$P$1,0))&amp;"")="","",IF(ISNUMBER(INDEX($A777:$P777,MATCH(Settings!$B$9,$A$1:$P$1,0))),INT(INDEX($A777:$P777,MATCH(Settings!$B$9,$A$1:$P$1,0))),DATE(VALUE(LEFT(INDEX($A777:$P777,MATCH(Settings!$B$9,$A$1:$P$1,0)),4)),VALUE(MID(INDEX($A777:$P777,MATCH(Settings!$B$9,$A$1:$P$1,0)),6,2)),VALUE(MID(INDEX($A777:$P777,MATCH(Settings!$B$9,$A$1:$P$1,0)),9,2))))),""),IFERROR(INT(IFERROR(IF(ISNUMBER(INDEX($A777:$P777,MATCH(Settings!$B$8,$A$1:$P$1,0))),INDEX($A777:$P777,MATCH(Settings!$B$8,$A$1:$P$1,0)),DATE(VALUE(LEFT(IFERROR(TRIM(INDEX($A777:$P777,MATCH(Settings!$B$8,$A$1:$P$1,0))&amp;""),""),4)),VALUE(MID(IFERROR(TRIM(INDEX($A777:$P777,MATCH(Settings!$B$8,$A$1:$P$1,0))&amp;""),""),6,2)),VALUE(MID(IFERROR(TRIM(INDEX($A777:$P777,MATCH(Settings!$B$8,$A$1:$P$1,0))&amp;""),""),9,2)))+TIME(VALUE(MID(IFERROR(TRIM(INDEX($A777:$P777,MATCH(Settings!$B$8,$A$1:$P$1,0))&amp;""),""),12,2)),VALUE(MID(IFERROR(TRIM(INDEX($A777:$P777,MATCH(Settings!$B$8,$A$1:$P$1,0))&amp;""),""),15,2)),VALUE(MID(IFERROR(TRIM(INDEX($A777:$P777,MATCH(Settings!$B$8,$A$1:$P$1,0))&amp;""),""),18,2)))),"")),""))</f>
        <v/>
      </c>
      <c r="V777" s="22">
        <f>IF(ISNUMBER($U777),DATE(YEAR($U777),MONTH($U777),1),"")</f>
        <v/>
      </c>
      <c r="W777" s="23">
        <f>IF(IFERROR(TRIM(INDEX($A777:$P777,MATCH(Settings!$B$10,$A$1:$P$1,0))&amp;""),"")&lt;&gt;"",IFERROR(TRIM(INDEX($A777:$P777,MATCH(Settings!$B$10,$A$1:$P$1,0))&amp;""),""),IFERROR(TRIM(INDEX($A777:$P777,MATCH(Settings!$B$11,$A$1:$P$1,0))&amp;""),""))</f>
        <v/>
      </c>
      <c r="X777" s="23">
        <f>IFERROR(TRIM(INDEX($A777:$P777,MATCH(Settings!$B$11,$A$1:$P$1,0))&amp;""),"")</f>
        <v/>
      </c>
      <c r="Y777" s="23">
        <f>IFERROR(TRIM(INDEX($A777:$P777,MATCH(Settings!$B$12,$A$1:$P$1,0))&amp;""),"")</f>
        <v/>
      </c>
      <c r="Z777" s="23">
        <f>IFERROR(TRIM(INDEX($A777:$P777,MATCH(Settings!$B$15,$A$1:$P$1,0))&amp;""),"")</f>
        <v/>
      </c>
      <c r="AA777" s="24">
        <f>IFERROR(IF(TRIM(INDEX($A777:$P777,MATCH(Settings!$B$13,$A$1:$P$1,0))&amp;"")="","",VALUE(TRIM(INDEX($A777:$P777,MATCH(Settings!$B$13,$A$1:$P$1,0))&amp;""))),"")</f>
        <v/>
      </c>
      <c r="AB777" s="24">
        <f>IF(NOT(ISNUMBER($AA777)),"",IF(TRIM($R777&amp;"")="Yes",$AA777,0))</f>
        <v/>
      </c>
      <c r="AC777" s="25">
        <f>IF(OR(NOT(ISNUMBER($AB777)),NOT(ISNUMBER(Settings!$D$2))),"",$AB777*Settings!$D$2)</f>
        <v/>
      </c>
      <c r="AD777" s="23">
        <f>IF(AND($AE777="",IFERROR(TRIM(INDEX($A777:$P777,MATCH(Settings!$B$13,$A$1:$P$1,0))&amp;""),"")=""),"",IF((IF($AE777="","; no name or email","")&amp;IF(IFERROR(TRIM(INDEX($A777:$P777,MATCH(Settings!$B$13,$A$1:$P$1,0))&amp;""),"")="","; no hours",IF(NOT(ISNUMBER($AA777)),"; hours not a number",IF($AA777&lt;=0,"; hours zero or less",IF(AND(ISNUMBER(Settings!$D$3),$AA777&gt;Settings!$D$3),"; over "&amp;Settings!$D$3&amp;" hours",""))))&amp;IF(NOT(ISNUMBER($U777)),"; no date",IF($U777&gt;TODAY(),"; date in the future",""))&amp;IF(AND($AE777&lt;&gt;"",ISNUMBER($U777)),IF(COUNTIFS($AE$2:$AE$1001,$AE777,$U$2:$U$1001,$U777,$Y$2:$Y$1001,$Y777)&gt;1,"; possible duplicate",""),""))="","OK",MID(IF($AE777="","; no name or email","")&amp;IF(IFERROR(TRIM(INDEX($A777:$P777,MATCH(Settings!$B$13,$A$1:$P$1,0))&amp;""),"")="","; no hours",IF(NOT(ISNUMBER($AA777)),"; hours not a number",IF($AA777&lt;=0,"; hours zero or less",IF(AND(ISNUMBER(Settings!$D$3),$AA777&gt;Settings!$D$3),"; over "&amp;Settings!$D$3&amp;" hours",""))))&amp;IF(NOT(ISNUMBER($U777)),"; no date",IF($U777&gt;TODAY(),"; date in the future",""))&amp;IF(AND($AE777&lt;&gt;"",ISNUMBER($U777)),IF(COUNTIFS($AE$2:$AE$1001,$AE777,$U$2:$U$1001,$U777,$Y$2:$Y$1001,$Y777)&gt;1,"; possible duplicate",""),""),3,300)))</f>
        <v/>
      </c>
      <c r="AE777" s="26">
        <f>IF(IFERROR(TRIM(INDEX($A777:$P777,MATCH(Settings!$B$11,$A$1:$P$1,0))&amp;""),"")&lt;&gt;"",LOWER(IFERROR(TRIM(INDEX($A777:$P777,MATCH(Settings!$B$11,$A$1:$P$1,0))&amp;""),"")),LOWER(IFERROR(TRIM(INDEX($A777:$P777,MATCH(Settings!$B$10,$A$1:$P$1,0))&amp;""),"")))</f>
        <v/>
      </c>
      <c r="AF777" s="26">
        <f>IF($AE777="","",IF(COUNTIF($AE$2:$AE777,$AE777)=1,MAX($AF$1:$AF776)+1,""))</f>
        <v/>
      </c>
      <c r="AG777" s="26">
        <f>IF(OR($AE777="",NOT(ISNUMBER($V777))),"",IF(COUNTIFS($AE$2:$AE777,$AE777,$V$2:$V777,$V777)=1,1,0))</f>
        <v/>
      </c>
      <c r="AH777" s="26">
        <f>IF(ISNUMBER($U777),$U777,0)</f>
        <v/>
      </c>
    </row>
    <row r="778">
      <c r="R778" s="27" t="n"/>
      <c r="S778" s="27" t="n"/>
      <c r="U778" s="21">
        <f>IF(ISNUMBER(IFERROR(IF(TRIM(INDEX($A778:$P778,MATCH(Settings!$B$9,$A$1:$P$1,0))&amp;"")="","",IF(ISNUMBER(INDEX($A778:$P778,MATCH(Settings!$B$9,$A$1:$P$1,0))),INT(INDEX($A778:$P778,MATCH(Settings!$B$9,$A$1:$P$1,0))),DATE(VALUE(LEFT(INDEX($A778:$P778,MATCH(Settings!$B$9,$A$1:$P$1,0)),4)),VALUE(MID(INDEX($A778:$P778,MATCH(Settings!$B$9,$A$1:$P$1,0)),6,2)),VALUE(MID(INDEX($A778:$P778,MATCH(Settings!$B$9,$A$1:$P$1,0)),9,2))))),"")),IFERROR(IF(TRIM(INDEX($A778:$P778,MATCH(Settings!$B$9,$A$1:$P$1,0))&amp;"")="","",IF(ISNUMBER(INDEX($A778:$P778,MATCH(Settings!$B$9,$A$1:$P$1,0))),INT(INDEX($A778:$P778,MATCH(Settings!$B$9,$A$1:$P$1,0))),DATE(VALUE(LEFT(INDEX($A778:$P778,MATCH(Settings!$B$9,$A$1:$P$1,0)),4)),VALUE(MID(INDEX($A778:$P778,MATCH(Settings!$B$9,$A$1:$P$1,0)),6,2)),VALUE(MID(INDEX($A778:$P778,MATCH(Settings!$B$9,$A$1:$P$1,0)),9,2))))),""),IFERROR(INT(IFERROR(IF(ISNUMBER(INDEX($A778:$P778,MATCH(Settings!$B$8,$A$1:$P$1,0))),INDEX($A778:$P778,MATCH(Settings!$B$8,$A$1:$P$1,0)),DATE(VALUE(LEFT(IFERROR(TRIM(INDEX($A778:$P778,MATCH(Settings!$B$8,$A$1:$P$1,0))&amp;""),""),4)),VALUE(MID(IFERROR(TRIM(INDEX($A778:$P778,MATCH(Settings!$B$8,$A$1:$P$1,0))&amp;""),""),6,2)),VALUE(MID(IFERROR(TRIM(INDEX($A778:$P778,MATCH(Settings!$B$8,$A$1:$P$1,0))&amp;""),""),9,2)))+TIME(VALUE(MID(IFERROR(TRIM(INDEX($A778:$P778,MATCH(Settings!$B$8,$A$1:$P$1,0))&amp;""),""),12,2)),VALUE(MID(IFERROR(TRIM(INDEX($A778:$P778,MATCH(Settings!$B$8,$A$1:$P$1,0))&amp;""),""),15,2)),VALUE(MID(IFERROR(TRIM(INDEX($A778:$P778,MATCH(Settings!$B$8,$A$1:$P$1,0))&amp;""),""),18,2)))),"")),""))</f>
        <v/>
      </c>
      <c r="V778" s="22">
        <f>IF(ISNUMBER($U778),DATE(YEAR($U778),MONTH($U778),1),"")</f>
        <v/>
      </c>
      <c r="W778" s="23">
        <f>IF(IFERROR(TRIM(INDEX($A778:$P778,MATCH(Settings!$B$10,$A$1:$P$1,0))&amp;""),"")&lt;&gt;"",IFERROR(TRIM(INDEX($A778:$P778,MATCH(Settings!$B$10,$A$1:$P$1,0))&amp;""),""),IFERROR(TRIM(INDEX($A778:$P778,MATCH(Settings!$B$11,$A$1:$P$1,0))&amp;""),""))</f>
        <v/>
      </c>
      <c r="X778" s="23">
        <f>IFERROR(TRIM(INDEX($A778:$P778,MATCH(Settings!$B$11,$A$1:$P$1,0))&amp;""),"")</f>
        <v/>
      </c>
      <c r="Y778" s="23">
        <f>IFERROR(TRIM(INDEX($A778:$P778,MATCH(Settings!$B$12,$A$1:$P$1,0))&amp;""),"")</f>
        <v/>
      </c>
      <c r="Z778" s="23">
        <f>IFERROR(TRIM(INDEX($A778:$P778,MATCH(Settings!$B$15,$A$1:$P$1,0))&amp;""),"")</f>
        <v/>
      </c>
      <c r="AA778" s="24">
        <f>IFERROR(IF(TRIM(INDEX($A778:$P778,MATCH(Settings!$B$13,$A$1:$P$1,0))&amp;"")="","",VALUE(TRIM(INDEX($A778:$P778,MATCH(Settings!$B$13,$A$1:$P$1,0))&amp;""))),"")</f>
        <v/>
      </c>
      <c r="AB778" s="24">
        <f>IF(NOT(ISNUMBER($AA778)),"",IF(TRIM($R778&amp;"")="Yes",$AA778,0))</f>
        <v/>
      </c>
      <c r="AC778" s="25">
        <f>IF(OR(NOT(ISNUMBER($AB778)),NOT(ISNUMBER(Settings!$D$2))),"",$AB778*Settings!$D$2)</f>
        <v/>
      </c>
      <c r="AD778" s="23">
        <f>IF(AND($AE778="",IFERROR(TRIM(INDEX($A778:$P778,MATCH(Settings!$B$13,$A$1:$P$1,0))&amp;""),"")=""),"",IF((IF($AE778="","; no name or email","")&amp;IF(IFERROR(TRIM(INDEX($A778:$P778,MATCH(Settings!$B$13,$A$1:$P$1,0))&amp;""),"")="","; no hours",IF(NOT(ISNUMBER($AA778)),"; hours not a number",IF($AA778&lt;=0,"; hours zero or less",IF(AND(ISNUMBER(Settings!$D$3),$AA778&gt;Settings!$D$3),"; over "&amp;Settings!$D$3&amp;" hours",""))))&amp;IF(NOT(ISNUMBER($U778)),"; no date",IF($U778&gt;TODAY(),"; date in the future",""))&amp;IF(AND($AE778&lt;&gt;"",ISNUMBER($U778)),IF(COUNTIFS($AE$2:$AE$1001,$AE778,$U$2:$U$1001,$U778,$Y$2:$Y$1001,$Y778)&gt;1,"; possible duplicate",""),""))="","OK",MID(IF($AE778="","; no name or email","")&amp;IF(IFERROR(TRIM(INDEX($A778:$P778,MATCH(Settings!$B$13,$A$1:$P$1,0))&amp;""),"")="","; no hours",IF(NOT(ISNUMBER($AA778)),"; hours not a number",IF($AA778&lt;=0,"; hours zero or less",IF(AND(ISNUMBER(Settings!$D$3),$AA778&gt;Settings!$D$3),"; over "&amp;Settings!$D$3&amp;" hours",""))))&amp;IF(NOT(ISNUMBER($U778)),"; no date",IF($U778&gt;TODAY(),"; date in the future",""))&amp;IF(AND($AE778&lt;&gt;"",ISNUMBER($U778)),IF(COUNTIFS($AE$2:$AE$1001,$AE778,$U$2:$U$1001,$U778,$Y$2:$Y$1001,$Y778)&gt;1,"; possible duplicate",""),""),3,300)))</f>
        <v/>
      </c>
      <c r="AE778" s="26">
        <f>IF(IFERROR(TRIM(INDEX($A778:$P778,MATCH(Settings!$B$11,$A$1:$P$1,0))&amp;""),"")&lt;&gt;"",LOWER(IFERROR(TRIM(INDEX($A778:$P778,MATCH(Settings!$B$11,$A$1:$P$1,0))&amp;""),"")),LOWER(IFERROR(TRIM(INDEX($A778:$P778,MATCH(Settings!$B$10,$A$1:$P$1,0))&amp;""),"")))</f>
        <v/>
      </c>
      <c r="AF778" s="26">
        <f>IF($AE778="","",IF(COUNTIF($AE$2:$AE778,$AE778)=1,MAX($AF$1:$AF777)+1,""))</f>
        <v/>
      </c>
      <c r="AG778" s="26">
        <f>IF(OR($AE778="",NOT(ISNUMBER($V778))),"",IF(COUNTIFS($AE$2:$AE778,$AE778,$V$2:$V778,$V778)=1,1,0))</f>
        <v/>
      </c>
      <c r="AH778" s="26">
        <f>IF(ISNUMBER($U778),$U778,0)</f>
        <v/>
      </c>
    </row>
    <row r="779">
      <c r="R779" s="27" t="n"/>
      <c r="S779" s="27" t="n"/>
      <c r="U779" s="21">
        <f>IF(ISNUMBER(IFERROR(IF(TRIM(INDEX($A779:$P779,MATCH(Settings!$B$9,$A$1:$P$1,0))&amp;"")="","",IF(ISNUMBER(INDEX($A779:$P779,MATCH(Settings!$B$9,$A$1:$P$1,0))),INT(INDEX($A779:$P779,MATCH(Settings!$B$9,$A$1:$P$1,0))),DATE(VALUE(LEFT(INDEX($A779:$P779,MATCH(Settings!$B$9,$A$1:$P$1,0)),4)),VALUE(MID(INDEX($A779:$P779,MATCH(Settings!$B$9,$A$1:$P$1,0)),6,2)),VALUE(MID(INDEX($A779:$P779,MATCH(Settings!$B$9,$A$1:$P$1,0)),9,2))))),"")),IFERROR(IF(TRIM(INDEX($A779:$P779,MATCH(Settings!$B$9,$A$1:$P$1,0))&amp;"")="","",IF(ISNUMBER(INDEX($A779:$P779,MATCH(Settings!$B$9,$A$1:$P$1,0))),INT(INDEX($A779:$P779,MATCH(Settings!$B$9,$A$1:$P$1,0))),DATE(VALUE(LEFT(INDEX($A779:$P779,MATCH(Settings!$B$9,$A$1:$P$1,0)),4)),VALUE(MID(INDEX($A779:$P779,MATCH(Settings!$B$9,$A$1:$P$1,0)),6,2)),VALUE(MID(INDEX($A779:$P779,MATCH(Settings!$B$9,$A$1:$P$1,0)),9,2))))),""),IFERROR(INT(IFERROR(IF(ISNUMBER(INDEX($A779:$P779,MATCH(Settings!$B$8,$A$1:$P$1,0))),INDEX($A779:$P779,MATCH(Settings!$B$8,$A$1:$P$1,0)),DATE(VALUE(LEFT(IFERROR(TRIM(INDEX($A779:$P779,MATCH(Settings!$B$8,$A$1:$P$1,0))&amp;""),""),4)),VALUE(MID(IFERROR(TRIM(INDEX($A779:$P779,MATCH(Settings!$B$8,$A$1:$P$1,0))&amp;""),""),6,2)),VALUE(MID(IFERROR(TRIM(INDEX($A779:$P779,MATCH(Settings!$B$8,$A$1:$P$1,0))&amp;""),""),9,2)))+TIME(VALUE(MID(IFERROR(TRIM(INDEX($A779:$P779,MATCH(Settings!$B$8,$A$1:$P$1,0))&amp;""),""),12,2)),VALUE(MID(IFERROR(TRIM(INDEX($A779:$P779,MATCH(Settings!$B$8,$A$1:$P$1,0))&amp;""),""),15,2)),VALUE(MID(IFERROR(TRIM(INDEX($A779:$P779,MATCH(Settings!$B$8,$A$1:$P$1,0))&amp;""),""),18,2)))),"")),""))</f>
        <v/>
      </c>
      <c r="V779" s="22">
        <f>IF(ISNUMBER($U779),DATE(YEAR($U779),MONTH($U779),1),"")</f>
        <v/>
      </c>
      <c r="W779" s="23">
        <f>IF(IFERROR(TRIM(INDEX($A779:$P779,MATCH(Settings!$B$10,$A$1:$P$1,0))&amp;""),"")&lt;&gt;"",IFERROR(TRIM(INDEX($A779:$P779,MATCH(Settings!$B$10,$A$1:$P$1,0))&amp;""),""),IFERROR(TRIM(INDEX($A779:$P779,MATCH(Settings!$B$11,$A$1:$P$1,0))&amp;""),""))</f>
        <v/>
      </c>
      <c r="X779" s="23">
        <f>IFERROR(TRIM(INDEX($A779:$P779,MATCH(Settings!$B$11,$A$1:$P$1,0))&amp;""),"")</f>
        <v/>
      </c>
      <c r="Y779" s="23">
        <f>IFERROR(TRIM(INDEX($A779:$P779,MATCH(Settings!$B$12,$A$1:$P$1,0))&amp;""),"")</f>
        <v/>
      </c>
      <c r="Z779" s="23">
        <f>IFERROR(TRIM(INDEX($A779:$P779,MATCH(Settings!$B$15,$A$1:$P$1,0))&amp;""),"")</f>
        <v/>
      </c>
      <c r="AA779" s="24">
        <f>IFERROR(IF(TRIM(INDEX($A779:$P779,MATCH(Settings!$B$13,$A$1:$P$1,0))&amp;"")="","",VALUE(TRIM(INDEX($A779:$P779,MATCH(Settings!$B$13,$A$1:$P$1,0))&amp;""))),"")</f>
        <v/>
      </c>
      <c r="AB779" s="24">
        <f>IF(NOT(ISNUMBER($AA779)),"",IF(TRIM($R779&amp;"")="Yes",$AA779,0))</f>
        <v/>
      </c>
      <c r="AC779" s="25">
        <f>IF(OR(NOT(ISNUMBER($AB779)),NOT(ISNUMBER(Settings!$D$2))),"",$AB779*Settings!$D$2)</f>
        <v/>
      </c>
      <c r="AD779" s="23">
        <f>IF(AND($AE779="",IFERROR(TRIM(INDEX($A779:$P779,MATCH(Settings!$B$13,$A$1:$P$1,0))&amp;""),"")=""),"",IF((IF($AE779="","; no name or email","")&amp;IF(IFERROR(TRIM(INDEX($A779:$P779,MATCH(Settings!$B$13,$A$1:$P$1,0))&amp;""),"")="","; no hours",IF(NOT(ISNUMBER($AA779)),"; hours not a number",IF($AA779&lt;=0,"; hours zero or less",IF(AND(ISNUMBER(Settings!$D$3),$AA779&gt;Settings!$D$3),"; over "&amp;Settings!$D$3&amp;" hours",""))))&amp;IF(NOT(ISNUMBER($U779)),"; no date",IF($U779&gt;TODAY(),"; date in the future",""))&amp;IF(AND($AE779&lt;&gt;"",ISNUMBER($U779)),IF(COUNTIFS($AE$2:$AE$1001,$AE779,$U$2:$U$1001,$U779,$Y$2:$Y$1001,$Y779)&gt;1,"; possible duplicate",""),""))="","OK",MID(IF($AE779="","; no name or email","")&amp;IF(IFERROR(TRIM(INDEX($A779:$P779,MATCH(Settings!$B$13,$A$1:$P$1,0))&amp;""),"")="","; no hours",IF(NOT(ISNUMBER($AA779)),"; hours not a number",IF($AA779&lt;=0,"; hours zero or less",IF(AND(ISNUMBER(Settings!$D$3),$AA779&gt;Settings!$D$3),"; over "&amp;Settings!$D$3&amp;" hours",""))))&amp;IF(NOT(ISNUMBER($U779)),"; no date",IF($U779&gt;TODAY(),"; date in the future",""))&amp;IF(AND($AE779&lt;&gt;"",ISNUMBER($U779)),IF(COUNTIFS($AE$2:$AE$1001,$AE779,$U$2:$U$1001,$U779,$Y$2:$Y$1001,$Y779)&gt;1,"; possible duplicate",""),""),3,300)))</f>
        <v/>
      </c>
      <c r="AE779" s="26">
        <f>IF(IFERROR(TRIM(INDEX($A779:$P779,MATCH(Settings!$B$11,$A$1:$P$1,0))&amp;""),"")&lt;&gt;"",LOWER(IFERROR(TRIM(INDEX($A779:$P779,MATCH(Settings!$B$11,$A$1:$P$1,0))&amp;""),"")),LOWER(IFERROR(TRIM(INDEX($A779:$P779,MATCH(Settings!$B$10,$A$1:$P$1,0))&amp;""),"")))</f>
        <v/>
      </c>
      <c r="AF779" s="26">
        <f>IF($AE779="","",IF(COUNTIF($AE$2:$AE779,$AE779)=1,MAX($AF$1:$AF778)+1,""))</f>
        <v/>
      </c>
      <c r="AG779" s="26">
        <f>IF(OR($AE779="",NOT(ISNUMBER($V779))),"",IF(COUNTIFS($AE$2:$AE779,$AE779,$V$2:$V779,$V779)=1,1,0))</f>
        <v/>
      </c>
      <c r="AH779" s="26">
        <f>IF(ISNUMBER($U779),$U779,0)</f>
        <v/>
      </c>
    </row>
    <row r="780">
      <c r="R780" s="27" t="n"/>
      <c r="S780" s="27" t="n"/>
      <c r="U780" s="21">
        <f>IF(ISNUMBER(IFERROR(IF(TRIM(INDEX($A780:$P780,MATCH(Settings!$B$9,$A$1:$P$1,0))&amp;"")="","",IF(ISNUMBER(INDEX($A780:$P780,MATCH(Settings!$B$9,$A$1:$P$1,0))),INT(INDEX($A780:$P780,MATCH(Settings!$B$9,$A$1:$P$1,0))),DATE(VALUE(LEFT(INDEX($A780:$P780,MATCH(Settings!$B$9,$A$1:$P$1,0)),4)),VALUE(MID(INDEX($A780:$P780,MATCH(Settings!$B$9,$A$1:$P$1,0)),6,2)),VALUE(MID(INDEX($A780:$P780,MATCH(Settings!$B$9,$A$1:$P$1,0)),9,2))))),"")),IFERROR(IF(TRIM(INDEX($A780:$P780,MATCH(Settings!$B$9,$A$1:$P$1,0))&amp;"")="","",IF(ISNUMBER(INDEX($A780:$P780,MATCH(Settings!$B$9,$A$1:$P$1,0))),INT(INDEX($A780:$P780,MATCH(Settings!$B$9,$A$1:$P$1,0))),DATE(VALUE(LEFT(INDEX($A780:$P780,MATCH(Settings!$B$9,$A$1:$P$1,0)),4)),VALUE(MID(INDEX($A780:$P780,MATCH(Settings!$B$9,$A$1:$P$1,0)),6,2)),VALUE(MID(INDEX($A780:$P780,MATCH(Settings!$B$9,$A$1:$P$1,0)),9,2))))),""),IFERROR(INT(IFERROR(IF(ISNUMBER(INDEX($A780:$P780,MATCH(Settings!$B$8,$A$1:$P$1,0))),INDEX($A780:$P780,MATCH(Settings!$B$8,$A$1:$P$1,0)),DATE(VALUE(LEFT(IFERROR(TRIM(INDEX($A780:$P780,MATCH(Settings!$B$8,$A$1:$P$1,0))&amp;""),""),4)),VALUE(MID(IFERROR(TRIM(INDEX($A780:$P780,MATCH(Settings!$B$8,$A$1:$P$1,0))&amp;""),""),6,2)),VALUE(MID(IFERROR(TRIM(INDEX($A780:$P780,MATCH(Settings!$B$8,$A$1:$P$1,0))&amp;""),""),9,2)))+TIME(VALUE(MID(IFERROR(TRIM(INDEX($A780:$P780,MATCH(Settings!$B$8,$A$1:$P$1,0))&amp;""),""),12,2)),VALUE(MID(IFERROR(TRIM(INDEX($A780:$P780,MATCH(Settings!$B$8,$A$1:$P$1,0))&amp;""),""),15,2)),VALUE(MID(IFERROR(TRIM(INDEX($A780:$P780,MATCH(Settings!$B$8,$A$1:$P$1,0))&amp;""),""),18,2)))),"")),""))</f>
        <v/>
      </c>
      <c r="V780" s="22">
        <f>IF(ISNUMBER($U780),DATE(YEAR($U780),MONTH($U780),1),"")</f>
        <v/>
      </c>
      <c r="W780" s="23">
        <f>IF(IFERROR(TRIM(INDEX($A780:$P780,MATCH(Settings!$B$10,$A$1:$P$1,0))&amp;""),"")&lt;&gt;"",IFERROR(TRIM(INDEX($A780:$P780,MATCH(Settings!$B$10,$A$1:$P$1,0))&amp;""),""),IFERROR(TRIM(INDEX($A780:$P780,MATCH(Settings!$B$11,$A$1:$P$1,0))&amp;""),""))</f>
        <v/>
      </c>
      <c r="X780" s="23">
        <f>IFERROR(TRIM(INDEX($A780:$P780,MATCH(Settings!$B$11,$A$1:$P$1,0))&amp;""),"")</f>
        <v/>
      </c>
      <c r="Y780" s="23">
        <f>IFERROR(TRIM(INDEX($A780:$P780,MATCH(Settings!$B$12,$A$1:$P$1,0))&amp;""),"")</f>
        <v/>
      </c>
      <c r="Z780" s="23">
        <f>IFERROR(TRIM(INDEX($A780:$P780,MATCH(Settings!$B$15,$A$1:$P$1,0))&amp;""),"")</f>
        <v/>
      </c>
      <c r="AA780" s="24">
        <f>IFERROR(IF(TRIM(INDEX($A780:$P780,MATCH(Settings!$B$13,$A$1:$P$1,0))&amp;"")="","",VALUE(TRIM(INDEX($A780:$P780,MATCH(Settings!$B$13,$A$1:$P$1,0))&amp;""))),"")</f>
        <v/>
      </c>
      <c r="AB780" s="24">
        <f>IF(NOT(ISNUMBER($AA780)),"",IF(TRIM($R780&amp;"")="Yes",$AA780,0))</f>
        <v/>
      </c>
      <c r="AC780" s="25">
        <f>IF(OR(NOT(ISNUMBER($AB780)),NOT(ISNUMBER(Settings!$D$2))),"",$AB780*Settings!$D$2)</f>
        <v/>
      </c>
      <c r="AD780" s="23">
        <f>IF(AND($AE780="",IFERROR(TRIM(INDEX($A780:$P780,MATCH(Settings!$B$13,$A$1:$P$1,0))&amp;""),"")=""),"",IF((IF($AE780="","; no name or email","")&amp;IF(IFERROR(TRIM(INDEX($A780:$P780,MATCH(Settings!$B$13,$A$1:$P$1,0))&amp;""),"")="","; no hours",IF(NOT(ISNUMBER($AA780)),"; hours not a number",IF($AA780&lt;=0,"; hours zero or less",IF(AND(ISNUMBER(Settings!$D$3),$AA780&gt;Settings!$D$3),"; over "&amp;Settings!$D$3&amp;" hours",""))))&amp;IF(NOT(ISNUMBER($U780)),"; no date",IF($U780&gt;TODAY(),"; date in the future",""))&amp;IF(AND($AE780&lt;&gt;"",ISNUMBER($U780)),IF(COUNTIFS($AE$2:$AE$1001,$AE780,$U$2:$U$1001,$U780,$Y$2:$Y$1001,$Y780)&gt;1,"; possible duplicate",""),""))="","OK",MID(IF($AE780="","; no name or email","")&amp;IF(IFERROR(TRIM(INDEX($A780:$P780,MATCH(Settings!$B$13,$A$1:$P$1,0))&amp;""),"")="","; no hours",IF(NOT(ISNUMBER($AA780)),"; hours not a number",IF($AA780&lt;=0,"; hours zero or less",IF(AND(ISNUMBER(Settings!$D$3),$AA780&gt;Settings!$D$3),"; over "&amp;Settings!$D$3&amp;" hours",""))))&amp;IF(NOT(ISNUMBER($U780)),"; no date",IF($U780&gt;TODAY(),"; date in the future",""))&amp;IF(AND($AE780&lt;&gt;"",ISNUMBER($U780)),IF(COUNTIFS($AE$2:$AE$1001,$AE780,$U$2:$U$1001,$U780,$Y$2:$Y$1001,$Y780)&gt;1,"; possible duplicate",""),""),3,300)))</f>
        <v/>
      </c>
      <c r="AE780" s="26">
        <f>IF(IFERROR(TRIM(INDEX($A780:$P780,MATCH(Settings!$B$11,$A$1:$P$1,0))&amp;""),"")&lt;&gt;"",LOWER(IFERROR(TRIM(INDEX($A780:$P780,MATCH(Settings!$B$11,$A$1:$P$1,0))&amp;""),"")),LOWER(IFERROR(TRIM(INDEX($A780:$P780,MATCH(Settings!$B$10,$A$1:$P$1,0))&amp;""),"")))</f>
        <v/>
      </c>
      <c r="AF780" s="26">
        <f>IF($AE780="","",IF(COUNTIF($AE$2:$AE780,$AE780)=1,MAX($AF$1:$AF779)+1,""))</f>
        <v/>
      </c>
      <c r="AG780" s="26">
        <f>IF(OR($AE780="",NOT(ISNUMBER($V780))),"",IF(COUNTIFS($AE$2:$AE780,$AE780,$V$2:$V780,$V780)=1,1,0))</f>
        <v/>
      </c>
      <c r="AH780" s="26">
        <f>IF(ISNUMBER($U780),$U780,0)</f>
        <v/>
      </c>
    </row>
    <row r="781">
      <c r="R781" s="27" t="n"/>
      <c r="S781" s="27" t="n"/>
      <c r="U781" s="21">
        <f>IF(ISNUMBER(IFERROR(IF(TRIM(INDEX($A781:$P781,MATCH(Settings!$B$9,$A$1:$P$1,0))&amp;"")="","",IF(ISNUMBER(INDEX($A781:$P781,MATCH(Settings!$B$9,$A$1:$P$1,0))),INT(INDEX($A781:$P781,MATCH(Settings!$B$9,$A$1:$P$1,0))),DATE(VALUE(LEFT(INDEX($A781:$P781,MATCH(Settings!$B$9,$A$1:$P$1,0)),4)),VALUE(MID(INDEX($A781:$P781,MATCH(Settings!$B$9,$A$1:$P$1,0)),6,2)),VALUE(MID(INDEX($A781:$P781,MATCH(Settings!$B$9,$A$1:$P$1,0)),9,2))))),"")),IFERROR(IF(TRIM(INDEX($A781:$P781,MATCH(Settings!$B$9,$A$1:$P$1,0))&amp;"")="","",IF(ISNUMBER(INDEX($A781:$P781,MATCH(Settings!$B$9,$A$1:$P$1,0))),INT(INDEX($A781:$P781,MATCH(Settings!$B$9,$A$1:$P$1,0))),DATE(VALUE(LEFT(INDEX($A781:$P781,MATCH(Settings!$B$9,$A$1:$P$1,0)),4)),VALUE(MID(INDEX($A781:$P781,MATCH(Settings!$B$9,$A$1:$P$1,0)),6,2)),VALUE(MID(INDEX($A781:$P781,MATCH(Settings!$B$9,$A$1:$P$1,0)),9,2))))),""),IFERROR(INT(IFERROR(IF(ISNUMBER(INDEX($A781:$P781,MATCH(Settings!$B$8,$A$1:$P$1,0))),INDEX($A781:$P781,MATCH(Settings!$B$8,$A$1:$P$1,0)),DATE(VALUE(LEFT(IFERROR(TRIM(INDEX($A781:$P781,MATCH(Settings!$B$8,$A$1:$P$1,0))&amp;""),""),4)),VALUE(MID(IFERROR(TRIM(INDEX($A781:$P781,MATCH(Settings!$B$8,$A$1:$P$1,0))&amp;""),""),6,2)),VALUE(MID(IFERROR(TRIM(INDEX($A781:$P781,MATCH(Settings!$B$8,$A$1:$P$1,0))&amp;""),""),9,2)))+TIME(VALUE(MID(IFERROR(TRIM(INDEX($A781:$P781,MATCH(Settings!$B$8,$A$1:$P$1,0))&amp;""),""),12,2)),VALUE(MID(IFERROR(TRIM(INDEX($A781:$P781,MATCH(Settings!$B$8,$A$1:$P$1,0))&amp;""),""),15,2)),VALUE(MID(IFERROR(TRIM(INDEX($A781:$P781,MATCH(Settings!$B$8,$A$1:$P$1,0))&amp;""),""),18,2)))),"")),""))</f>
        <v/>
      </c>
      <c r="V781" s="22">
        <f>IF(ISNUMBER($U781),DATE(YEAR($U781),MONTH($U781),1),"")</f>
        <v/>
      </c>
      <c r="W781" s="23">
        <f>IF(IFERROR(TRIM(INDEX($A781:$P781,MATCH(Settings!$B$10,$A$1:$P$1,0))&amp;""),"")&lt;&gt;"",IFERROR(TRIM(INDEX($A781:$P781,MATCH(Settings!$B$10,$A$1:$P$1,0))&amp;""),""),IFERROR(TRIM(INDEX($A781:$P781,MATCH(Settings!$B$11,$A$1:$P$1,0))&amp;""),""))</f>
        <v/>
      </c>
      <c r="X781" s="23">
        <f>IFERROR(TRIM(INDEX($A781:$P781,MATCH(Settings!$B$11,$A$1:$P$1,0))&amp;""),"")</f>
        <v/>
      </c>
      <c r="Y781" s="23">
        <f>IFERROR(TRIM(INDEX($A781:$P781,MATCH(Settings!$B$12,$A$1:$P$1,0))&amp;""),"")</f>
        <v/>
      </c>
      <c r="Z781" s="23">
        <f>IFERROR(TRIM(INDEX($A781:$P781,MATCH(Settings!$B$15,$A$1:$P$1,0))&amp;""),"")</f>
        <v/>
      </c>
      <c r="AA781" s="24">
        <f>IFERROR(IF(TRIM(INDEX($A781:$P781,MATCH(Settings!$B$13,$A$1:$P$1,0))&amp;"")="","",VALUE(TRIM(INDEX($A781:$P781,MATCH(Settings!$B$13,$A$1:$P$1,0))&amp;""))),"")</f>
        <v/>
      </c>
      <c r="AB781" s="24">
        <f>IF(NOT(ISNUMBER($AA781)),"",IF(TRIM($R781&amp;"")="Yes",$AA781,0))</f>
        <v/>
      </c>
      <c r="AC781" s="25">
        <f>IF(OR(NOT(ISNUMBER($AB781)),NOT(ISNUMBER(Settings!$D$2))),"",$AB781*Settings!$D$2)</f>
        <v/>
      </c>
      <c r="AD781" s="23">
        <f>IF(AND($AE781="",IFERROR(TRIM(INDEX($A781:$P781,MATCH(Settings!$B$13,$A$1:$P$1,0))&amp;""),"")=""),"",IF((IF($AE781="","; no name or email","")&amp;IF(IFERROR(TRIM(INDEX($A781:$P781,MATCH(Settings!$B$13,$A$1:$P$1,0))&amp;""),"")="","; no hours",IF(NOT(ISNUMBER($AA781)),"; hours not a number",IF($AA781&lt;=0,"; hours zero or less",IF(AND(ISNUMBER(Settings!$D$3),$AA781&gt;Settings!$D$3),"; over "&amp;Settings!$D$3&amp;" hours",""))))&amp;IF(NOT(ISNUMBER($U781)),"; no date",IF($U781&gt;TODAY(),"; date in the future",""))&amp;IF(AND($AE781&lt;&gt;"",ISNUMBER($U781)),IF(COUNTIFS($AE$2:$AE$1001,$AE781,$U$2:$U$1001,$U781,$Y$2:$Y$1001,$Y781)&gt;1,"; possible duplicate",""),""))="","OK",MID(IF($AE781="","; no name or email","")&amp;IF(IFERROR(TRIM(INDEX($A781:$P781,MATCH(Settings!$B$13,$A$1:$P$1,0))&amp;""),"")="","; no hours",IF(NOT(ISNUMBER($AA781)),"; hours not a number",IF($AA781&lt;=0,"; hours zero or less",IF(AND(ISNUMBER(Settings!$D$3),$AA781&gt;Settings!$D$3),"; over "&amp;Settings!$D$3&amp;" hours",""))))&amp;IF(NOT(ISNUMBER($U781)),"; no date",IF($U781&gt;TODAY(),"; date in the future",""))&amp;IF(AND($AE781&lt;&gt;"",ISNUMBER($U781)),IF(COUNTIFS($AE$2:$AE$1001,$AE781,$U$2:$U$1001,$U781,$Y$2:$Y$1001,$Y781)&gt;1,"; possible duplicate",""),""),3,300)))</f>
        <v/>
      </c>
      <c r="AE781" s="26">
        <f>IF(IFERROR(TRIM(INDEX($A781:$P781,MATCH(Settings!$B$11,$A$1:$P$1,0))&amp;""),"")&lt;&gt;"",LOWER(IFERROR(TRIM(INDEX($A781:$P781,MATCH(Settings!$B$11,$A$1:$P$1,0))&amp;""),"")),LOWER(IFERROR(TRIM(INDEX($A781:$P781,MATCH(Settings!$B$10,$A$1:$P$1,0))&amp;""),"")))</f>
        <v/>
      </c>
      <c r="AF781" s="26">
        <f>IF($AE781="","",IF(COUNTIF($AE$2:$AE781,$AE781)=1,MAX($AF$1:$AF780)+1,""))</f>
        <v/>
      </c>
      <c r="AG781" s="26">
        <f>IF(OR($AE781="",NOT(ISNUMBER($V781))),"",IF(COUNTIFS($AE$2:$AE781,$AE781,$V$2:$V781,$V781)=1,1,0))</f>
        <v/>
      </c>
      <c r="AH781" s="26">
        <f>IF(ISNUMBER($U781),$U781,0)</f>
        <v/>
      </c>
    </row>
    <row r="782">
      <c r="R782" s="27" t="n"/>
      <c r="S782" s="27" t="n"/>
      <c r="U782" s="21">
        <f>IF(ISNUMBER(IFERROR(IF(TRIM(INDEX($A782:$P782,MATCH(Settings!$B$9,$A$1:$P$1,0))&amp;"")="","",IF(ISNUMBER(INDEX($A782:$P782,MATCH(Settings!$B$9,$A$1:$P$1,0))),INT(INDEX($A782:$P782,MATCH(Settings!$B$9,$A$1:$P$1,0))),DATE(VALUE(LEFT(INDEX($A782:$P782,MATCH(Settings!$B$9,$A$1:$P$1,0)),4)),VALUE(MID(INDEX($A782:$P782,MATCH(Settings!$B$9,$A$1:$P$1,0)),6,2)),VALUE(MID(INDEX($A782:$P782,MATCH(Settings!$B$9,$A$1:$P$1,0)),9,2))))),"")),IFERROR(IF(TRIM(INDEX($A782:$P782,MATCH(Settings!$B$9,$A$1:$P$1,0))&amp;"")="","",IF(ISNUMBER(INDEX($A782:$P782,MATCH(Settings!$B$9,$A$1:$P$1,0))),INT(INDEX($A782:$P782,MATCH(Settings!$B$9,$A$1:$P$1,0))),DATE(VALUE(LEFT(INDEX($A782:$P782,MATCH(Settings!$B$9,$A$1:$P$1,0)),4)),VALUE(MID(INDEX($A782:$P782,MATCH(Settings!$B$9,$A$1:$P$1,0)),6,2)),VALUE(MID(INDEX($A782:$P782,MATCH(Settings!$B$9,$A$1:$P$1,0)),9,2))))),""),IFERROR(INT(IFERROR(IF(ISNUMBER(INDEX($A782:$P782,MATCH(Settings!$B$8,$A$1:$P$1,0))),INDEX($A782:$P782,MATCH(Settings!$B$8,$A$1:$P$1,0)),DATE(VALUE(LEFT(IFERROR(TRIM(INDEX($A782:$P782,MATCH(Settings!$B$8,$A$1:$P$1,0))&amp;""),""),4)),VALUE(MID(IFERROR(TRIM(INDEX($A782:$P782,MATCH(Settings!$B$8,$A$1:$P$1,0))&amp;""),""),6,2)),VALUE(MID(IFERROR(TRIM(INDEX($A782:$P782,MATCH(Settings!$B$8,$A$1:$P$1,0))&amp;""),""),9,2)))+TIME(VALUE(MID(IFERROR(TRIM(INDEX($A782:$P782,MATCH(Settings!$B$8,$A$1:$P$1,0))&amp;""),""),12,2)),VALUE(MID(IFERROR(TRIM(INDEX($A782:$P782,MATCH(Settings!$B$8,$A$1:$P$1,0))&amp;""),""),15,2)),VALUE(MID(IFERROR(TRIM(INDEX($A782:$P782,MATCH(Settings!$B$8,$A$1:$P$1,0))&amp;""),""),18,2)))),"")),""))</f>
        <v/>
      </c>
      <c r="V782" s="22">
        <f>IF(ISNUMBER($U782),DATE(YEAR($U782),MONTH($U782),1),"")</f>
        <v/>
      </c>
      <c r="W782" s="23">
        <f>IF(IFERROR(TRIM(INDEX($A782:$P782,MATCH(Settings!$B$10,$A$1:$P$1,0))&amp;""),"")&lt;&gt;"",IFERROR(TRIM(INDEX($A782:$P782,MATCH(Settings!$B$10,$A$1:$P$1,0))&amp;""),""),IFERROR(TRIM(INDEX($A782:$P782,MATCH(Settings!$B$11,$A$1:$P$1,0))&amp;""),""))</f>
        <v/>
      </c>
      <c r="X782" s="23">
        <f>IFERROR(TRIM(INDEX($A782:$P782,MATCH(Settings!$B$11,$A$1:$P$1,0))&amp;""),"")</f>
        <v/>
      </c>
      <c r="Y782" s="23">
        <f>IFERROR(TRIM(INDEX($A782:$P782,MATCH(Settings!$B$12,$A$1:$P$1,0))&amp;""),"")</f>
        <v/>
      </c>
      <c r="Z782" s="23">
        <f>IFERROR(TRIM(INDEX($A782:$P782,MATCH(Settings!$B$15,$A$1:$P$1,0))&amp;""),"")</f>
        <v/>
      </c>
      <c r="AA782" s="24">
        <f>IFERROR(IF(TRIM(INDEX($A782:$P782,MATCH(Settings!$B$13,$A$1:$P$1,0))&amp;"")="","",VALUE(TRIM(INDEX($A782:$P782,MATCH(Settings!$B$13,$A$1:$P$1,0))&amp;""))),"")</f>
        <v/>
      </c>
      <c r="AB782" s="24">
        <f>IF(NOT(ISNUMBER($AA782)),"",IF(TRIM($R782&amp;"")="Yes",$AA782,0))</f>
        <v/>
      </c>
      <c r="AC782" s="25">
        <f>IF(OR(NOT(ISNUMBER($AB782)),NOT(ISNUMBER(Settings!$D$2))),"",$AB782*Settings!$D$2)</f>
        <v/>
      </c>
      <c r="AD782" s="23">
        <f>IF(AND($AE782="",IFERROR(TRIM(INDEX($A782:$P782,MATCH(Settings!$B$13,$A$1:$P$1,0))&amp;""),"")=""),"",IF((IF($AE782="","; no name or email","")&amp;IF(IFERROR(TRIM(INDEX($A782:$P782,MATCH(Settings!$B$13,$A$1:$P$1,0))&amp;""),"")="","; no hours",IF(NOT(ISNUMBER($AA782)),"; hours not a number",IF($AA782&lt;=0,"; hours zero or less",IF(AND(ISNUMBER(Settings!$D$3),$AA782&gt;Settings!$D$3),"; over "&amp;Settings!$D$3&amp;" hours",""))))&amp;IF(NOT(ISNUMBER($U782)),"; no date",IF($U782&gt;TODAY(),"; date in the future",""))&amp;IF(AND($AE782&lt;&gt;"",ISNUMBER($U782)),IF(COUNTIFS($AE$2:$AE$1001,$AE782,$U$2:$U$1001,$U782,$Y$2:$Y$1001,$Y782)&gt;1,"; possible duplicate",""),""))="","OK",MID(IF($AE782="","; no name or email","")&amp;IF(IFERROR(TRIM(INDEX($A782:$P782,MATCH(Settings!$B$13,$A$1:$P$1,0))&amp;""),"")="","; no hours",IF(NOT(ISNUMBER($AA782)),"; hours not a number",IF($AA782&lt;=0,"; hours zero or less",IF(AND(ISNUMBER(Settings!$D$3),$AA782&gt;Settings!$D$3),"; over "&amp;Settings!$D$3&amp;" hours",""))))&amp;IF(NOT(ISNUMBER($U782)),"; no date",IF($U782&gt;TODAY(),"; date in the future",""))&amp;IF(AND($AE782&lt;&gt;"",ISNUMBER($U782)),IF(COUNTIFS($AE$2:$AE$1001,$AE782,$U$2:$U$1001,$U782,$Y$2:$Y$1001,$Y782)&gt;1,"; possible duplicate",""),""),3,300)))</f>
        <v/>
      </c>
      <c r="AE782" s="26">
        <f>IF(IFERROR(TRIM(INDEX($A782:$P782,MATCH(Settings!$B$11,$A$1:$P$1,0))&amp;""),"")&lt;&gt;"",LOWER(IFERROR(TRIM(INDEX($A782:$P782,MATCH(Settings!$B$11,$A$1:$P$1,0))&amp;""),"")),LOWER(IFERROR(TRIM(INDEX($A782:$P782,MATCH(Settings!$B$10,$A$1:$P$1,0))&amp;""),"")))</f>
        <v/>
      </c>
      <c r="AF782" s="26">
        <f>IF($AE782="","",IF(COUNTIF($AE$2:$AE782,$AE782)=1,MAX($AF$1:$AF781)+1,""))</f>
        <v/>
      </c>
      <c r="AG782" s="26">
        <f>IF(OR($AE782="",NOT(ISNUMBER($V782))),"",IF(COUNTIFS($AE$2:$AE782,$AE782,$V$2:$V782,$V782)=1,1,0))</f>
        <v/>
      </c>
      <c r="AH782" s="26">
        <f>IF(ISNUMBER($U782),$U782,0)</f>
        <v/>
      </c>
    </row>
    <row r="783">
      <c r="R783" s="27" t="n"/>
      <c r="S783" s="27" t="n"/>
      <c r="U783" s="21">
        <f>IF(ISNUMBER(IFERROR(IF(TRIM(INDEX($A783:$P783,MATCH(Settings!$B$9,$A$1:$P$1,0))&amp;"")="","",IF(ISNUMBER(INDEX($A783:$P783,MATCH(Settings!$B$9,$A$1:$P$1,0))),INT(INDEX($A783:$P783,MATCH(Settings!$B$9,$A$1:$P$1,0))),DATE(VALUE(LEFT(INDEX($A783:$P783,MATCH(Settings!$B$9,$A$1:$P$1,0)),4)),VALUE(MID(INDEX($A783:$P783,MATCH(Settings!$B$9,$A$1:$P$1,0)),6,2)),VALUE(MID(INDEX($A783:$P783,MATCH(Settings!$B$9,$A$1:$P$1,0)),9,2))))),"")),IFERROR(IF(TRIM(INDEX($A783:$P783,MATCH(Settings!$B$9,$A$1:$P$1,0))&amp;"")="","",IF(ISNUMBER(INDEX($A783:$P783,MATCH(Settings!$B$9,$A$1:$P$1,0))),INT(INDEX($A783:$P783,MATCH(Settings!$B$9,$A$1:$P$1,0))),DATE(VALUE(LEFT(INDEX($A783:$P783,MATCH(Settings!$B$9,$A$1:$P$1,0)),4)),VALUE(MID(INDEX($A783:$P783,MATCH(Settings!$B$9,$A$1:$P$1,0)),6,2)),VALUE(MID(INDEX($A783:$P783,MATCH(Settings!$B$9,$A$1:$P$1,0)),9,2))))),""),IFERROR(INT(IFERROR(IF(ISNUMBER(INDEX($A783:$P783,MATCH(Settings!$B$8,$A$1:$P$1,0))),INDEX($A783:$P783,MATCH(Settings!$B$8,$A$1:$P$1,0)),DATE(VALUE(LEFT(IFERROR(TRIM(INDEX($A783:$P783,MATCH(Settings!$B$8,$A$1:$P$1,0))&amp;""),""),4)),VALUE(MID(IFERROR(TRIM(INDEX($A783:$P783,MATCH(Settings!$B$8,$A$1:$P$1,0))&amp;""),""),6,2)),VALUE(MID(IFERROR(TRIM(INDEX($A783:$P783,MATCH(Settings!$B$8,$A$1:$P$1,0))&amp;""),""),9,2)))+TIME(VALUE(MID(IFERROR(TRIM(INDEX($A783:$P783,MATCH(Settings!$B$8,$A$1:$P$1,0))&amp;""),""),12,2)),VALUE(MID(IFERROR(TRIM(INDEX($A783:$P783,MATCH(Settings!$B$8,$A$1:$P$1,0))&amp;""),""),15,2)),VALUE(MID(IFERROR(TRIM(INDEX($A783:$P783,MATCH(Settings!$B$8,$A$1:$P$1,0))&amp;""),""),18,2)))),"")),""))</f>
        <v/>
      </c>
      <c r="V783" s="22">
        <f>IF(ISNUMBER($U783),DATE(YEAR($U783),MONTH($U783),1),"")</f>
        <v/>
      </c>
      <c r="W783" s="23">
        <f>IF(IFERROR(TRIM(INDEX($A783:$P783,MATCH(Settings!$B$10,$A$1:$P$1,0))&amp;""),"")&lt;&gt;"",IFERROR(TRIM(INDEX($A783:$P783,MATCH(Settings!$B$10,$A$1:$P$1,0))&amp;""),""),IFERROR(TRIM(INDEX($A783:$P783,MATCH(Settings!$B$11,$A$1:$P$1,0))&amp;""),""))</f>
        <v/>
      </c>
      <c r="X783" s="23">
        <f>IFERROR(TRIM(INDEX($A783:$P783,MATCH(Settings!$B$11,$A$1:$P$1,0))&amp;""),"")</f>
        <v/>
      </c>
      <c r="Y783" s="23">
        <f>IFERROR(TRIM(INDEX($A783:$P783,MATCH(Settings!$B$12,$A$1:$P$1,0))&amp;""),"")</f>
        <v/>
      </c>
      <c r="Z783" s="23">
        <f>IFERROR(TRIM(INDEX($A783:$P783,MATCH(Settings!$B$15,$A$1:$P$1,0))&amp;""),"")</f>
        <v/>
      </c>
      <c r="AA783" s="24">
        <f>IFERROR(IF(TRIM(INDEX($A783:$P783,MATCH(Settings!$B$13,$A$1:$P$1,0))&amp;"")="","",VALUE(TRIM(INDEX($A783:$P783,MATCH(Settings!$B$13,$A$1:$P$1,0))&amp;""))),"")</f>
        <v/>
      </c>
      <c r="AB783" s="24">
        <f>IF(NOT(ISNUMBER($AA783)),"",IF(TRIM($R783&amp;"")="Yes",$AA783,0))</f>
        <v/>
      </c>
      <c r="AC783" s="25">
        <f>IF(OR(NOT(ISNUMBER($AB783)),NOT(ISNUMBER(Settings!$D$2))),"",$AB783*Settings!$D$2)</f>
        <v/>
      </c>
      <c r="AD783" s="23">
        <f>IF(AND($AE783="",IFERROR(TRIM(INDEX($A783:$P783,MATCH(Settings!$B$13,$A$1:$P$1,0))&amp;""),"")=""),"",IF((IF($AE783="","; no name or email","")&amp;IF(IFERROR(TRIM(INDEX($A783:$P783,MATCH(Settings!$B$13,$A$1:$P$1,0))&amp;""),"")="","; no hours",IF(NOT(ISNUMBER($AA783)),"; hours not a number",IF($AA783&lt;=0,"; hours zero or less",IF(AND(ISNUMBER(Settings!$D$3),$AA783&gt;Settings!$D$3),"; over "&amp;Settings!$D$3&amp;" hours",""))))&amp;IF(NOT(ISNUMBER($U783)),"; no date",IF($U783&gt;TODAY(),"; date in the future",""))&amp;IF(AND($AE783&lt;&gt;"",ISNUMBER($U783)),IF(COUNTIFS($AE$2:$AE$1001,$AE783,$U$2:$U$1001,$U783,$Y$2:$Y$1001,$Y783)&gt;1,"; possible duplicate",""),""))="","OK",MID(IF($AE783="","; no name or email","")&amp;IF(IFERROR(TRIM(INDEX($A783:$P783,MATCH(Settings!$B$13,$A$1:$P$1,0))&amp;""),"")="","; no hours",IF(NOT(ISNUMBER($AA783)),"; hours not a number",IF($AA783&lt;=0,"; hours zero or less",IF(AND(ISNUMBER(Settings!$D$3),$AA783&gt;Settings!$D$3),"; over "&amp;Settings!$D$3&amp;" hours",""))))&amp;IF(NOT(ISNUMBER($U783)),"; no date",IF($U783&gt;TODAY(),"; date in the future",""))&amp;IF(AND($AE783&lt;&gt;"",ISNUMBER($U783)),IF(COUNTIFS($AE$2:$AE$1001,$AE783,$U$2:$U$1001,$U783,$Y$2:$Y$1001,$Y783)&gt;1,"; possible duplicate",""),""),3,300)))</f>
        <v/>
      </c>
      <c r="AE783" s="26">
        <f>IF(IFERROR(TRIM(INDEX($A783:$P783,MATCH(Settings!$B$11,$A$1:$P$1,0))&amp;""),"")&lt;&gt;"",LOWER(IFERROR(TRIM(INDEX($A783:$P783,MATCH(Settings!$B$11,$A$1:$P$1,0))&amp;""),"")),LOWER(IFERROR(TRIM(INDEX($A783:$P783,MATCH(Settings!$B$10,$A$1:$P$1,0))&amp;""),"")))</f>
        <v/>
      </c>
      <c r="AF783" s="26">
        <f>IF($AE783="","",IF(COUNTIF($AE$2:$AE783,$AE783)=1,MAX($AF$1:$AF782)+1,""))</f>
        <v/>
      </c>
      <c r="AG783" s="26">
        <f>IF(OR($AE783="",NOT(ISNUMBER($V783))),"",IF(COUNTIFS($AE$2:$AE783,$AE783,$V$2:$V783,$V783)=1,1,0))</f>
        <v/>
      </c>
      <c r="AH783" s="26">
        <f>IF(ISNUMBER($U783),$U783,0)</f>
        <v/>
      </c>
    </row>
    <row r="784">
      <c r="R784" s="27" t="n"/>
      <c r="S784" s="27" t="n"/>
      <c r="U784" s="21">
        <f>IF(ISNUMBER(IFERROR(IF(TRIM(INDEX($A784:$P784,MATCH(Settings!$B$9,$A$1:$P$1,0))&amp;"")="","",IF(ISNUMBER(INDEX($A784:$P784,MATCH(Settings!$B$9,$A$1:$P$1,0))),INT(INDEX($A784:$P784,MATCH(Settings!$B$9,$A$1:$P$1,0))),DATE(VALUE(LEFT(INDEX($A784:$P784,MATCH(Settings!$B$9,$A$1:$P$1,0)),4)),VALUE(MID(INDEX($A784:$P784,MATCH(Settings!$B$9,$A$1:$P$1,0)),6,2)),VALUE(MID(INDEX($A784:$P784,MATCH(Settings!$B$9,$A$1:$P$1,0)),9,2))))),"")),IFERROR(IF(TRIM(INDEX($A784:$P784,MATCH(Settings!$B$9,$A$1:$P$1,0))&amp;"")="","",IF(ISNUMBER(INDEX($A784:$P784,MATCH(Settings!$B$9,$A$1:$P$1,0))),INT(INDEX($A784:$P784,MATCH(Settings!$B$9,$A$1:$P$1,0))),DATE(VALUE(LEFT(INDEX($A784:$P784,MATCH(Settings!$B$9,$A$1:$P$1,0)),4)),VALUE(MID(INDEX($A784:$P784,MATCH(Settings!$B$9,$A$1:$P$1,0)),6,2)),VALUE(MID(INDEX($A784:$P784,MATCH(Settings!$B$9,$A$1:$P$1,0)),9,2))))),""),IFERROR(INT(IFERROR(IF(ISNUMBER(INDEX($A784:$P784,MATCH(Settings!$B$8,$A$1:$P$1,0))),INDEX($A784:$P784,MATCH(Settings!$B$8,$A$1:$P$1,0)),DATE(VALUE(LEFT(IFERROR(TRIM(INDEX($A784:$P784,MATCH(Settings!$B$8,$A$1:$P$1,0))&amp;""),""),4)),VALUE(MID(IFERROR(TRIM(INDEX($A784:$P784,MATCH(Settings!$B$8,$A$1:$P$1,0))&amp;""),""),6,2)),VALUE(MID(IFERROR(TRIM(INDEX($A784:$P784,MATCH(Settings!$B$8,$A$1:$P$1,0))&amp;""),""),9,2)))+TIME(VALUE(MID(IFERROR(TRIM(INDEX($A784:$P784,MATCH(Settings!$B$8,$A$1:$P$1,0))&amp;""),""),12,2)),VALUE(MID(IFERROR(TRIM(INDEX($A784:$P784,MATCH(Settings!$B$8,$A$1:$P$1,0))&amp;""),""),15,2)),VALUE(MID(IFERROR(TRIM(INDEX($A784:$P784,MATCH(Settings!$B$8,$A$1:$P$1,0))&amp;""),""),18,2)))),"")),""))</f>
        <v/>
      </c>
      <c r="V784" s="22">
        <f>IF(ISNUMBER($U784),DATE(YEAR($U784),MONTH($U784),1),"")</f>
        <v/>
      </c>
      <c r="W784" s="23">
        <f>IF(IFERROR(TRIM(INDEX($A784:$P784,MATCH(Settings!$B$10,$A$1:$P$1,0))&amp;""),"")&lt;&gt;"",IFERROR(TRIM(INDEX($A784:$P784,MATCH(Settings!$B$10,$A$1:$P$1,0))&amp;""),""),IFERROR(TRIM(INDEX($A784:$P784,MATCH(Settings!$B$11,$A$1:$P$1,0))&amp;""),""))</f>
        <v/>
      </c>
      <c r="X784" s="23">
        <f>IFERROR(TRIM(INDEX($A784:$P784,MATCH(Settings!$B$11,$A$1:$P$1,0))&amp;""),"")</f>
        <v/>
      </c>
      <c r="Y784" s="23">
        <f>IFERROR(TRIM(INDEX($A784:$P784,MATCH(Settings!$B$12,$A$1:$P$1,0))&amp;""),"")</f>
        <v/>
      </c>
      <c r="Z784" s="23">
        <f>IFERROR(TRIM(INDEX($A784:$P784,MATCH(Settings!$B$15,$A$1:$P$1,0))&amp;""),"")</f>
        <v/>
      </c>
      <c r="AA784" s="24">
        <f>IFERROR(IF(TRIM(INDEX($A784:$P784,MATCH(Settings!$B$13,$A$1:$P$1,0))&amp;"")="","",VALUE(TRIM(INDEX($A784:$P784,MATCH(Settings!$B$13,$A$1:$P$1,0))&amp;""))),"")</f>
        <v/>
      </c>
      <c r="AB784" s="24">
        <f>IF(NOT(ISNUMBER($AA784)),"",IF(TRIM($R784&amp;"")="Yes",$AA784,0))</f>
        <v/>
      </c>
      <c r="AC784" s="25">
        <f>IF(OR(NOT(ISNUMBER($AB784)),NOT(ISNUMBER(Settings!$D$2))),"",$AB784*Settings!$D$2)</f>
        <v/>
      </c>
      <c r="AD784" s="23">
        <f>IF(AND($AE784="",IFERROR(TRIM(INDEX($A784:$P784,MATCH(Settings!$B$13,$A$1:$P$1,0))&amp;""),"")=""),"",IF((IF($AE784="","; no name or email","")&amp;IF(IFERROR(TRIM(INDEX($A784:$P784,MATCH(Settings!$B$13,$A$1:$P$1,0))&amp;""),"")="","; no hours",IF(NOT(ISNUMBER($AA784)),"; hours not a number",IF($AA784&lt;=0,"; hours zero or less",IF(AND(ISNUMBER(Settings!$D$3),$AA784&gt;Settings!$D$3),"; over "&amp;Settings!$D$3&amp;" hours",""))))&amp;IF(NOT(ISNUMBER($U784)),"; no date",IF($U784&gt;TODAY(),"; date in the future",""))&amp;IF(AND($AE784&lt;&gt;"",ISNUMBER($U784)),IF(COUNTIFS($AE$2:$AE$1001,$AE784,$U$2:$U$1001,$U784,$Y$2:$Y$1001,$Y784)&gt;1,"; possible duplicate",""),""))="","OK",MID(IF($AE784="","; no name or email","")&amp;IF(IFERROR(TRIM(INDEX($A784:$P784,MATCH(Settings!$B$13,$A$1:$P$1,0))&amp;""),"")="","; no hours",IF(NOT(ISNUMBER($AA784)),"; hours not a number",IF($AA784&lt;=0,"; hours zero or less",IF(AND(ISNUMBER(Settings!$D$3),$AA784&gt;Settings!$D$3),"; over "&amp;Settings!$D$3&amp;" hours",""))))&amp;IF(NOT(ISNUMBER($U784)),"; no date",IF($U784&gt;TODAY(),"; date in the future",""))&amp;IF(AND($AE784&lt;&gt;"",ISNUMBER($U784)),IF(COUNTIFS($AE$2:$AE$1001,$AE784,$U$2:$U$1001,$U784,$Y$2:$Y$1001,$Y784)&gt;1,"; possible duplicate",""),""),3,300)))</f>
        <v/>
      </c>
      <c r="AE784" s="26">
        <f>IF(IFERROR(TRIM(INDEX($A784:$P784,MATCH(Settings!$B$11,$A$1:$P$1,0))&amp;""),"")&lt;&gt;"",LOWER(IFERROR(TRIM(INDEX($A784:$P784,MATCH(Settings!$B$11,$A$1:$P$1,0))&amp;""),"")),LOWER(IFERROR(TRIM(INDEX($A784:$P784,MATCH(Settings!$B$10,$A$1:$P$1,0))&amp;""),"")))</f>
        <v/>
      </c>
      <c r="AF784" s="26">
        <f>IF($AE784="","",IF(COUNTIF($AE$2:$AE784,$AE784)=1,MAX($AF$1:$AF783)+1,""))</f>
        <v/>
      </c>
      <c r="AG784" s="26">
        <f>IF(OR($AE784="",NOT(ISNUMBER($V784))),"",IF(COUNTIFS($AE$2:$AE784,$AE784,$V$2:$V784,$V784)=1,1,0))</f>
        <v/>
      </c>
      <c r="AH784" s="26">
        <f>IF(ISNUMBER($U784),$U784,0)</f>
        <v/>
      </c>
    </row>
    <row r="785">
      <c r="R785" s="27" t="n"/>
      <c r="S785" s="27" t="n"/>
      <c r="U785" s="21">
        <f>IF(ISNUMBER(IFERROR(IF(TRIM(INDEX($A785:$P785,MATCH(Settings!$B$9,$A$1:$P$1,0))&amp;"")="","",IF(ISNUMBER(INDEX($A785:$P785,MATCH(Settings!$B$9,$A$1:$P$1,0))),INT(INDEX($A785:$P785,MATCH(Settings!$B$9,$A$1:$P$1,0))),DATE(VALUE(LEFT(INDEX($A785:$P785,MATCH(Settings!$B$9,$A$1:$P$1,0)),4)),VALUE(MID(INDEX($A785:$P785,MATCH(Settings!$B$9,$A$1:$P$1,0)),6,2)),VALUE(MID(INDEX($A785:$P785,MATCH(Settings!$B$9,$A$1:$P$1,0)),9,2))))),"")),IFERROR(IF(TRIM(INDEX($A785:$P785,MATCH(Settings!$B$9,$A$1:$P$1,0))&amp;"")="","",IF(ISNUMBER(INDEX($A785:$P785,MATCH(Settings!$B$9,$A$1:$P$1,0))),INT(INDEX($A785:$P785,MATCH(Settings!$B$9,$A$1:$P$1,0))),DATE(VALUE(LEFT(INDEX($A785:$P785,MATCH(Settings!$B$9,$A$1:$P$1,0)),4)),VALUE(MID(INDEX($A785:$P785,MATCH(Settings!$B$9,$A$1:$P$1,0)),6,2)),VALUE(MID(INDEX($A785:$P785,MATCH(Settings!$B$9,$A$1:$P$1,0)),9,2))))),""),IFERROR(INT(IFERROR(IF(ISNUMBER(INDEX($A785:$P785,MATCH(Settings!$B$8,$A$1:$P$1,0))),INDEX($A785:$P785,MATCH(Settings!$B$8,$A$1:$P$1,0)),DATE(VALUE(LEFT(IFERROR(TRIM(INDEX($A785:$P785,MATCH(Settings!$B$8,$A$1:$P$1,0))&amp;""),""),4)),VALUE(MID(IFERROR(TRIM(INDEX($A785:$P785,MATCH(Settings!$B$8,$A$1:$P$1,0))&amp;""),""),6,2)),VALUE(MID(IFERROR(TRIM(INDEX($A785:$P785,MATCH(Settings!$B$8,$A$1:$P$1,0))&amp;""),""),9,2)))+TIME(VALUE(MID(IFERROR(TRIM(INDEX($A785:$P785,MATCH(Settings!$B$8,$A$1:$P$1,0))&amp;""),""),12,2)),VALUE(MID(IFERROR(TRIM(INDEX($A785:$P785,MATCH(Settings!$B$8,$A$1:$P$1,0))&amp;""),""),15,2)),VALUE(MID(IFERROR(TRIM(INDEX($A785:$P785,MATCH(Settings!$B$8,$A$1:$P$1,0))&amp;""),""),18,2)))),"")),""))</f>
        <v/>
      </c>
      <c r="V785" s="22">
        <f>IF(ISNUMBER($U785),DATE(YEAR($U785),MONTH($U785),1),"")</f>
        <v/>
      </c>
      <c r="W785" s="23">
        <f>IF(IFERROR(TRIM(INDEX($A785:$P785,MATCH(Settings!$B$10,$A$1:$P$1,0))&amp;""),"")&lt;&gt;"",IFERROR(TRIM(INDEX($A785:$P785,MATCH(Settings!$B$10,$A$1:$P$1,0))&amp;""),""),IFERROR(TRIM(INDEX($A785:$P785,MATCH(Settings!$B$11,$A$1:$P$1,0))&amp;""),""))</f>
        <v/>
      </c>
      <c r="X785" s="23">
        <f>IFERROR(TRIM(INDEX($A785:$P785,MATCH(Settings!$B$11,$A$1:$P$1,0))&amp;""),"")</f>
        <v/>
      </c>
      <c r="Y785" s="23">
        <f>IFERROR(TRIM(INDEX($A785:$P785,MATCH(Settings!$B$12,$A$1:$P$1,0))&amp;""),"")</f>
        <v/>
      </c>
      <c r="Z785" s="23">
        <f>IFERROR(TRIM(INDEX($A785:$P785,MATCH(Settings!$B$15,$A$1:$P$1,0))&amp;""),"")</f>
        <v/>
      </c>
      <c r="AA785" s="24">
        <f>IFERROR(IF(TRIM(INDEX($A785:$P785,MATCH(Settings!$B$13,$A$1:$P$1,0))&amp;"")="","",VALUE(TRIM(INDEX($A785:$P785,MATCH(Settings!$B$13,$A$1:$P$1,0))&amp;""))),"")</f>
        <v/>
      </c>
      <c r="AB785" s="24">
        <f>IF(NOT(ISNUMBER($AA785)),"",IF(TRIM($R785&amp;"")="Yes",$AA785,0))</f>
        <v/>
      </c>
      <c r="AC785" s="25">
        <f>IF(OR(NOT(ISNUMBER($AB785)),NOT(ISNUMBER(Settings!$D$2))),"",$AB785*Settings!$D$2)</f>
        <v/>
      </c>
      <c r="AD785" s="23">
        <f>IF(AND($AE785="",IFERROR(TRIM(INDEX($A785:$P785,MATCH(Settings!$B$13,$A$1:$P$1,0))&amp;""),"")=""),"",IF((IF($AE785="","; no name or email","")&amp;IF(IFERROR(TRIM(INDEX($A785:$P785,MATCH(Settings!$B$13,$A$1:$P$1,0))&amp;""),"")="","; no hours",IF(NOT(ISNUMBER($AA785)),"; hours not a number",IF($AA785&lt;=0,"; hours zero or less",IF(AND(ISNUMBER(Settings!$D$3),$AA785&gt;Settings!$D$3),"; over "&amp;Settings!$D$3&amp;" hours",""))))&amp;IF(NOT(ISNUMBER($U785)),"; no date",IF($U785&gt;TODAY(),"; date in the future",""))&amp;IF(AND($AE785&lt;&gt;"",ISNUMBER($U785)),IF(COUNTIFS($AE$2:$AE$1001,$AE785,$U$2:$U$1001,$U785,$Y$2:$Y$1001,$Y785)&gt;1,"; possible duplicate",""),""))="","OK",MID(IF($AE785="","; no name or email","")&amp;IF(IFERROR(TRIM(INDEX($A785:$P785,MATCH(Settings!$B$13,$A$1:$P$1,0))&amp;""),"")="","; no hours",IF(NOT(ISNUMBER($AA785)),"; hours not a number",IF($AA785&lt;=0,"; hours zero or less",IF(AND(ISNUMBER(Settings!$D$3),$AA785&gt;Settings!$D$3),"; over "&amp;Settings!$D$3&amp;" hours",""))))&amp;IF(NOT(ISNUMBER($U785)),"; no date",IF($U785&gt;TODAY(),"; date in the future",""))&amp;IF(AND($AE785&lt;&gt;"",ISNUMBER($U785)),IF(COUNTIFS($AE$2:$AE$1001,$AE785,$U$2:$U$1001,$U785,$Y$2:$Y$1001,$Y785)&gt;1,"; possible duplicate",""),""),3,300)))</f>
        <v/>
      </c>
      <c r="AE785" s="26">
        <f>IF(IFERROR(TRIM(INDEX($A785:$P785,MATCH(Settings!$B$11,$A$1:$P$1,0))&amp;""),"")&lt;&gt;"",LOWER(IFERROR(TRIM(INDEX($A785:$P785,MATCH(Settings!$B$11,$A$1:$P$1,0))&amp;""),"")),LOWER(IFERROR(TRIM(INDEX($A785:$P785,MATCH(Settings!$B$10,$A$1:$P$1,0))&amp;""),"")))</f>
        <v/>
      </c>
      <c r="AF785" s="26">
        <f>IF($AE785="","",IF(COUNTIF($AE$2:$AE785,$AE785)=1,MAX($AF$1:$AF784)+1,""))</f>
        <v/>
      </c>
      <c r="AG785" s="26">
        <f>IF(OR($AE785="",NOT(ISNUMBER($V785))),"",IF(COUNTIFS($AE$2:$AE785,$AE785,$V$2:$V785,$V785)=1,1,0))</f>
        <v/>
      </c>
      <c r="AH785" s="26">
        <f>IF(ISNUMBER($U785),$U785,0)</f>
        <v/>
      </c>
    </row>
    <row r="786">
      <c r="R786" s="27" t="n"/>
      <c r="S786" s="27" t="n"/>
      <c r="U786" s="21">
        <f>IF(ISNUMBER(IFERROR(IF(TRIM(INDEX($A786:$P786,MATCH(Settings!$B$9,$A$1:$P$1,0))&amp;"")="","",IF(ISNUMBER(INDEX($A786:$P786,MATCH(Settings!$B$9,$A$1:$P$1,0))),INT(INDEX($A786:$P786,MATCH(Settings!$B$9,$A$1:$P$1,0))),DATE(VALUE(LEFT(INDEX($A786:$P786,MATCH(Settings!$B$9,$A$1:$P$1,0)),4)),VALUE(MID(INDEX($A786:$P786,MATCH(Settings!$B$9,$A$1:$P$1,0)),6,2)),VALUE(MID(INDEX($A786:$P786,MATCH(Settings!$B$9,$A$1:$P$1,0)),9,2))))),"")),IFERROR(IF(TRIM(INDEX($A786:$P786,MATCH(Settings!$B$9,$A$1:$P$1,0))&amp;"")="","",IF(ISNUMBER(INDEX($A786:$P786,MATCH(Settings!$B$9,$A$1:$P$1,0))),INT(INDEX($A786:$P786,MATCH(Settings!$B$9,$A$1:$P$1,0))),DATE(VALUE(LEFT(INDEX($A786:$P786,MATCH(Settings!$B$9,$A$1:$P$1,0)),4)),VALUE(MID(INDEX($A786:$P786,MATCH(Settings!$B$9,$A$1:$P$1,0)),6,2)),VALUE(MID(INDEX($A786:$P786,MATCH(Settings!$B$9,$A$1:$P$1,0)),9,2))))),""),IFERROR(INT(IFERROR(IF(ISNUMBER(INDEX($A786:$P786,MATCH(Settings!$B$8,$A$1:$P$1,0))),INDEX($A786:$P786,MATCH(Settings!$B$8,$A$1:$P$1,0)),DATE(VALUE(LEFT(IFERROR(TRIM(INDEX($A786:$P786,MATCH(Settings!$B$8,$A$1:$P$1,0))&amp;""),""),4)),VALUE(MID(IFERROR(TRIM(INDEX($A786:$P786,MATCH(Settings!$B$8,$A$1:$P$1,0))&amp;""),""),6,2)),VALUE(MID(IFERROR(TRIM(INDEX($A786:$P786,MATCH(Settings!$B$8,$A$1:$P$1,0))&amp;""),""),9,2)))+TIME(VALUE(MID(IFERROR(TRIM(INDEX($A786:$P786,MATCH(Settings!$B$8,$A$1:$P$1,0))&amp;""),""),12,2)),VALUE(MID(IFERROR(TRIM(INDEX($A786:$P786,MATCH(Settings!$B$8,$A$1:$P$1,0))&amp;""),""),15,2)),VALUE(MID(IFERROR(TRIM(INDEX($A786:$P786,MATCH(Settings!$B$8,$A$1:$P$1,0))&amp;""),""),18,2)))),"")),""))</f>
        <v/>
      </c>
      <c r="V786" s="22">
        <f>IF(ISNUMBER($U786),DATE(YEAR($U786),MONTH($U786),1),"")</f>
        <v/>
      </c>
      <c r="W786" s="23">
        <f>IF(IFERROR(TRIM(INDEX($A786:$P786,MATCH(Settings!$B$10,$A$1:$P$1,0))&amp;""),"")&lt;&gt;"",IFERROR(TRIM(INDEX($A786:$P786,MATCH(Settings!$B$10,$A$1:$P$1,0))&amp;""),""),IFERROR(TRIM(INDEX($A786:$P786,MATCH(Settings!$B$11,$A$1:$P$1,0))&amp;""),""))</f>
        <v/>
      </c>
      <c r="X786" s="23">
        <f>IFERROR(TRIM(INDEX($A786:$P786,MATCH(Settings!$B$11,$A$1:$P$1,0))&amp;""),"")</f>
        <v/>
      </c>
      <c r="Y786" s="23">
        <f>IFERROR(TRIM(INDEX($A786:$P786,MATCH(Settings!$B$12,$A$1:$P$1,0))&amp;""),"")</f>
        <v/>
      </c>
      <c r="Z786" s="23">
        <f>IFERROR(TRIM(INDEX($A786:$P786,MATCH(Settings!$B$15,$A$1:$P$1,0))&amp;""),"")</f>
        <v/>
      </c>
      <c r="AA786" s="24">
        <f>IFERROR(IF(TRIM(INDEX($A786:$P786,MATCH(Settings!$B$13,$A$1:$P$1,0))&amp;"")="","",VALUE(TRIM(INDEX($A786:$P786,MATCH(Settings!$B$13,$A$1:$P$1,0))&amp;""))),"")</f>
        <v/>
      </c>
      <c r="AB786" s="24">
        <f>IF(NOT(ISNUMBER($AA786)),"",IF(TRIM($R786&amp;"")="Yes",$AA786,0))</f>
        <v/>
      </c>
      <c r="AC786" s="25">
        <f>IF(OR(NOT(ISNUMBER($AB786)),NOT(ISNUMBER(Settings!$D$2))),"",$AB786*Settings!$D$2)</f>
        <v/>
      </c>
      <c r="AD786" s="23">
        <f>IF(AND($AE786="",IFERROR(TRIM(INDEX($A786:$P786,MATCH(Settings!$B$13,$A$1:$P$1,0))&amp;""),"")=""),"",IF((IF($AE786="","; no name or email","")&amp;IF(IFERROR(TRIM(INDEX($A786:$P786,MATCH(Settings!$B$13,$A$1:$P$1,0))&amp;""),"")="","; no hours",IF(NOT(ISNUMBER($AA786)),"; hours not a number",IF($AA786&lt;=0,"; hours zero or less",IF(AND(ISNUMBER(Settings!$D$3),$AA786&gt;Settings!$D$3),"; over "&amp;Settings!$D$3&amp;" hours",""))))&amp;IF(NOT(ISNUMBER($U786)),"; no date",IF($U786&gt;TODAY(),"; date in the future",""))&amp;IF(AND($AE786&lt;&gt;"",ISNUMBER($U786)),IF(COUNTIFS($AE$2:$AE$1001,$AE786,$U$2:$U$1001,$U786,$Y$2:$Y$1001,$Y786)&gt;1,"; possible duplicate",""),""))="","OK",MID(IF($AE786="","; no name or email","")&amp;IF(IFERROR(TRIM(INDEX($A786:$P786,MATCH(Settings!$B$13,$A$1:$P$1,0))&amp;""),"")="","; no hours",IF(NOT(ISNUMBER($AA786)),"; hours not a number",IF($AA786&lt;=0,"; hours zero or less",IF(AND(ISNUMBER(Settings!$D$3),$AA786&gt;Settings!$D$3),"; over "&amp;Settings!$D$3&amp;" hours",""))))&amp;IF(NOT(ISNUMBER($U786)),"; no date",IF($U786&gt;TODAY(),"; date in the future",""))&amp;IF(AND($AE786&lt;&gt;"",ISNUMBER($U786)),IF(COUNTIFS($AE$2:$AE$1001,$AE786,$U$2:$U$1001,$U786,$Y$2:$Y$1001,$Y786)&gt;1,"; possible duplicate",""),""),3,300)))</f>
        <v/>
      </c>
      <c r="AE786" s="26">
        <f>IF(IFERROR(TRIM(INDEX($A786:$P786,MATCH(Settings!$B$11,$A$1:$P$1,0))&amp;""),"")&lt;&gt;"",LOWER(IFERROR(TRIM(INDEX($A786:$P786,MATCH(Settings!$B$11,$A$1:$P$1,0))&amp;""),"")),LOWER(IFERROR(TRIM(INDEX($A786:$P786,MATCH(Settings!$B$10,$A$1:$P$1,0))&amp;""),"")))</f>
        <v/>
      </c>
      <c r="AF786" s="26">
        <f>IF($AE786="","",IF(COUNTIF($AE$2:$AE786,$AE786)=1,MAX($AF$1:$AF785)+1,""))</f>
        <v/>
      </c>
      <c r="AG786" s="26">
        <f>IF(OR($AE786="",NOT(ISNUMBER($V786))),"",IF(COUNTIFS($AE$2:$AE786,$AE786,$V$2:$V786,$V786)=1,1,0))</f>
        <v/>
      </c>
      <c r="AH786" s="26">
        <f>IF(ISNUMBER($U786),$U786,0)</f>
        <v/>
      </c>
    </row>
    <row r="787">
      <c r="R787" s="27" t="n"/>
      <c r="S787" s="27" t="n"/>
      <c r="U787" s="21">
        <f>IF(ISNUMBER(IFERROR(IF(TRIM(INDEX($A787:$P787,MATCH(Settings!$B$9,$A$1:$P$1,0))&amp;"")="","",IF(ISNUMBER(INDEX($A787:$P787,MATCH(Settings!$B$9,$A$1:$P$1,0))),INT(INDEX($A787:$P787,MATCH(Settings!$B$9,$A$1:$P$1,0))),DATE(VALUE(LEFT(INDEX($A787:$P787,MATCH(Settings!$B$9,$A$1:$P$1,0)),4)),VALUE(MID(INDEX($A787:$P787,MATCH(Settings!$B$9,$A$1:$P$1,0)),6,2)),VALUE(MID(INDEX($A787:$P787,MATCH(Settings!$B$9,$A$1:$P$1,0)),9,2))))),"")),IFERROR(IF(TRIM(INDEX($A787:$P787,MATCH(Settings!$B$9,$A$1:$P$1,0))&amp;"")="","",IF(ISNUMBER(INDEX($A787:$P787,MATCH(Settings!$B$9,$A$1:$P$1,0))),INT(INDEX($A787:$P787,MATCH(Settings!$B$9,$A$1:$P$1,0))),DATE(VALUE(LEFT(INDEX($A787:$P787,MATCH(Settings!$B$9,$A$1:$P$1,0)),4)),VALUE(MID(INDEX($A787:$P787,MATCH(Settings!$B$9,$A$1:$P$1,0)),6,2)),VALUE(MID(INDEX($A787:$P787,MATCH(Settings!$B$9,$A$1:$P$1,0)),9,2))))),""),IFERROR(INT(IFERROR(IF(ISNUMBER(INDEX($A787:$P787,MATCH(Settings!$B$8,$A$1:$P$1,0))),INDEX($A787:$P787,MATCH(Settings!$B$8,$A$1:$P$1,0)),DATE(VALUE(LEFT(IFERROR(TRIM(INDEX($A787:$P787,MATCH(Settings!$B$8,$A$1:$P$1,0))&amp;""),""),4)),VALUE(MID(IFERROR(TRIM(INDEX($A787:$P787,MATCH(Settings!$B$8,$A$1:$P$1,0))&amp;""),""),6,2)),VALUE(MID(IFERROR(TRIM(INDEX($A787:$P787,MATCH(Settings!$B$8,$A$1:$P$1,0))&amp;""),""),9,2)))+TIME(VALUE(MID(IFERROR(TRIM(INDEX($A787:$P787,MATCH(Settings!$B$8,$A$1:$P$1,0))&amp;""),""),12,2)),VALUE(MID(IFERROR(TRIM(INDEX($A787:$P787,MATCH(Settings!$B$8,$A$1:$P$1,0))&amp;""),""),15,2)),VALUE(MID(IFERROR(TRIM(INDEX($A787:$P787,MATCH(Settings!$B$8,$A$1:$P$1,0))&amp;""),""),18,2)))),"")),""))</f>
        <v/>
      </c>
      <c r="V787" s="22">
        <f>IF(ISNUMBER($U787),DATE(YEAR($U787),MONTH($U787),1),"")</f>
        <v/>
      </c>
      <c r="W787" s="23">
        <f>IF(IFERROR(TRIM(INDEX($A787:$P787,MATCH(Settings!$B$10,$A$1:$P$1,0))&amp;""),"")&lt;&gt;"",IFERROR(TRIM(INDEX($A787:$P787,MATCH(Settings!$B$10,$A$1:$P$1,0))&amp;""),""),IFERROR(TRIM(INDEX($A787:$P787,MATCH(Settings!$B$11,$A$1:$P$1,0))&amp;""),""))</f>
        <v/>
      </c>
      <c r="X787" s="23">
        <f>IFERROR(TRIM(INDEX($A787:$P787,MATCH(Settings!$B$11,$A$1:$P$1,0))&amp;""),"")</f>
        <v/>
      </c>
      <c r="Y787" s="23">
        <f>IFERROR(TRIM(INDEX($A787:$P787,MATCH(Settings!$B$12,$A$1:$P$1,0))&amp;""),"")</f>
        <v/>
      </c>
      <c r="Z787" s="23">
        <f>IFERROR(TRIM(INDEX($A787:$P787,MATCH(Settings!$B$15,$A$1:$P$1,0))&amp;""),"")</f>
        <v/>
      </c>
      <c r="AA787" s="24">
        <f>IFERROR(IF(TRIM(INDEX($A787:$P787,MATCH(Settings!$B$13,$A$1:$P$1,0))&amp;"")="","",VALUE(TRIM(INDEX($A787:$P787,MATCH(Settings!$B$13,$A$1:$P$1,0))&amp;""))),"")</f>
        <v/>
      </c>
      <c r="AB787" s="24">
        <f>IF(NOT(ISNUMBER($AA787)),"",IF(TRIM($R787&amp;"")="Yes",$AA787,0))</f>
        <v/>
      </c>
      <c r="AC787" s="25">
        <f>IF(OR(NOT(ISNUMBER($AB787)),NOT(ISNUMBER(Settings!$D$2))),"",$AB787*Settings!$D$2)</f>
        <v/>
      </c>
      <c r="AD787" s="23">
        <f>IF(AND($AE787="",IFERROR(TRIM(INDEX($A787:$P787,MATCH(Settings!$B$13,$A$1:$P$1,0))&amp;""),"")=""),"",IF((IF($AE787="","; no name or email","")&amp;IF(IFERROR(TRIM(INDEX($A787:$P787,MATCH(Settings!$B$13,$A$1:$P$1,0))&amp;""),"")="","; no hours",IF(NOT(ISNUMBER($AA787)),"; hours not a number",IF($AA787&lt;=0,"; hours zero or less",IF(AND(ISNUMBER(Settings!$D$3),$AA787&gt;Settings!$D$3),"; over "&amp;Settings!$D$3&amp;" hours",""))))&amp;IF(NOT(ISNUMBER($U787)),"; no date",IF($U787&gt;TODAY(),"; date in the future",""))&amp;IF(AND($AE787&lt;&gt;"",ISNUMBER($U787)),IF(COUNTIFS($AE$2:$AE$1001,$AE787,$U$2:$U$1001,$U787,$Y$2:$Y$1001,$Y787)&gt;1,"; possible duplicate",""),""))="","OK",MID(IF($AE787="","; no name or email","")&amp;IF(IFERROR(TRIM(INDEX($A787:$P787,MATCH(Settings!$B$13,$A$1:$P$1,0))&amp;""),"")="","; no hours",IF(NOT(ISNUMBER($AA787)),"; hours not a number",IF($AA787&lt;=0,"; hours zero or less",IF(AND(ISNUMBER(Settings!$D$3),$AA787&gt;Settings!$D$3),"; over "&amp;Settings!$D$3&amp;" hours",""))))&amp;IF(NOT(ISNUMBER($U787)),"; no date",IF($U787&gt;TODAY(),"; date in the future",""))&amp;IF(AND($AE787&lt;&gt;"",ISNUMBER($U787)),IF(COUNTIFS($AE$2:$AE$1001,$AE787,$U$2:$U$1001,$U787,$Y$2:$Y$1001,$Y787)&gt;1,"; possible duplicate",""),""),3,300)))</f>
        <v/>
      </c>
      <c r="AE787" s="26">
        <f>IF(IFERROR(TRIM(INDEX($A787:$P787,MATCH(Settings!$B$11,$A$1:$P$1,0))&amp;""),"")&lt;&gt;"",LOWER(IFERROR(TRIM(INDEX($A787:$P787,MATCH(Settings!$B$11,$A$1:$P$1,0))&amp;""),"")),LOWER(IFERROR(TRIM(INDEX($A787:$P787,MATCH(Settings!$B$10,$A$1:$P$1,0))&amp;""),"")))</f>
        <v/>
      </c>
      <c r="AF787" s="26">
        <f>IF($AE787="","",IF(COUNTIF($AE$2:$AE787,$AE787)=1,MAX($AF$1:$AF786)+1,""))</f>
        <v/>
      </c>
      <c r="AG787" s="26">
        <f>IF(OR($AE787="",NOT(ISNUMBER($V787))),"",IF(COUNTIFS($AE$2:$AE787,$AE787,$V$2:$V787,$V787)=1,1,0))</f>
        <v/>
      </c>
      <c r="AH787" s="26">
        <f>IF(ISNUMBER($U787),$U787,0)</f>
        <v/>
      </c>
    </row>
    <row r="788">
      <c r="R788" s="27" t="n"/>
      <c r="S788" s="27" t="n"/>
      <c r="U788" s="21">
        <f>IF(ISNUMBER(IFERROR(IF(TRIM(INDEX($A788:$P788,MATCH(Settings!$B$9,$A$1:$P$1,0))&amp;"")="","",IF(ISNUMBER(INDEX($A788:$P788,MATCH(Settings!$B$9,$A$1:$P$1,0))),INT(INDEX($A788:$P788,MATCH(Settings!$B$9,$A$1:$P$1,0))),DATE(VALUE(LEFT(INDEX($A788:$P788,MATCH(Settings!$B$9,$A$1:$P$1,0)),4)),VALUE(MID(INDEX($A788:$P788,MATCH(Settings!$B$9,$A$1:$P$1,0)),6,2)),VALUE(MID(INDEX($A788:$P788,MATCH(Settings!$B$9,$A$1:$P$1,0)),9,2))))),"")),IFERROR(IF(TRIM(INDEX($A788:$P788,MATCH(Settings!$B$9,$A$1:$P$1,0))&amp;"")="","",IF(ISNUMBER(INDEX($A788:$P788,MATCH(Settings!$B$9,$A$1:$P$1,0))),INT(INDEX($A788:$P788,MATCH(Settings!$B$9,$A$1:$P$1,0))),DATE(VALUE(LEFT(INDEX($A788:$P788,MATCH(Settings!$B$9,$A$1:$P$1,0)),4)),VALUE(MID(INDEX($A788:$P788,MATCH(Settings!$B$9,$A$1:$P$1,0)),6,2)),VALUE(MID(INDEX($A788:$P788,MATCH(Settings!$B$9,$A$1:$P$1,0)),9,2))))),""),IFERROR(INT(IFERROR(IF(ISNUMBER(INDEX($A788:$P788,MATCH(Settings!$B$8,$A$1:$P$1,0))),INDEX($A788:$P788,MATCH(Settings!$B$8,$A$1:$P$1,0)),DATE(VALUE(LEFT(IFERROR(TRIM(INDEX($A788:$P788,MATCH(Settings!$B$8,$A$1:$P$1,0))&amp;""),""),4)),VALUE(MID(IFERROR(TRIM(INDEX($A788:$P788,MATCH(Settings!$B$8,$A$1:$P$1,0))&amp;""),""),6,2)),VALUE(MID(IFERROR(TRIM(INDEX($A788:$P788,MATCH(Settings!$B$8,$A$1:$P$1,0))&amp;""),""),9,2)))+TIME(VALUE(MID(IFERROR(TRIM(INDEX($A788:$P788,MATCH(Settings!$B$8,$A$1:$P$1,0))&amp;""),""),12,2)),VALUE(MID(IFERROR(TRIM(INDEX($A788:$P788,MATCH(Settings!$B$8,$A$1:$P$1,0))&amp;""),""),15,2)),VALUE(MID(IFERROR(TRIM(INDEX($A788:$P788,MATCH(Settings!$B$8,$A$1:$P$1,0))&amp;""),""),18,2)))),"")),""))</f>
        <v/>
      </c>
      <c r="V788" s="22">
        <f>IF(ISNUMBER($U788),DATE(YEAR($U788),MONTH($U788),1),"")</f>
        <v/>
      </c>
      <c r="W788" s="23">
        <f>IF(IFERROR(TRIM(INDEX($A788:$P788,MATCH(Settings!$B$10,$A$1:$P$1,0))&amp;""),"")&lt;&gt;"",IFERROR(TRIM(INDEX($A788:$P788,MATCH(Settings!$B$10,$A$1:$P$1,0))&amp;""),""),IFERROR(TRIM(INDEX($A788:$P788,MATCH(Settings!$B$11,$A$1:$P$1,0))&amp;""),""))</f>
        <v/>
      </c>
      <c r="X788" s="23">
        <f>IFERROR(TRIM(INDEX($A788:$P788,MATCH(Settings!$B$11,$A$1:$P$1,0))&amp;""),"")</f>
        <v/>
      </c>
      <c r="Y788" s="23">
        <f>IFERROR(TRIM(INDEX($A788:$P788,MATCH(Settings!$B$12,$A$1:$P$1,0))&amp;""),"")</f>
        <v/>
      </c>
      <c r="Z788" s="23">
        <f>IFERROR(TRIM(INDEX($A788:$P788,MATCH(Settings!$B$15,$A$1:$P$1,0))&amp;""),"")</f>
        <v/>
      </c>
      <c r="AA788" s="24">
        <f>IFERROR(IF(TRIM(INDEX($A788:$P788,MATCH(Settings!$B$13,$A$1:$P$1,0))&amp;"")="","",VALUE(TRIM(INDEX($A788:$P788,MATCH(Settings!$B$13,$A$1:$P$1,0))&amp;""))),"")</f>
        <v/>
      </c>
      <c r="AB788" s="24">
        <f>IF(NOT(ISNUMBER($AA788)),"",IF(TRIM($R788&amp;"")="Yes",$AA788,0))</f>
        <v/>
      </c>
      <c r="AC788" s="25">
        <f>IF(OR(NOT(ISNUMBER($AB788)),NOT(ISNUMBER(Settings!$D$2))),"",$AB788*Settings!$D$2)</f>
        <v/>
      </c>
      <c r="AD788" s="23">
        <f>IF(AND($AE788="",IFERROR(TRIM(INDEX($A788:$P788,MATCH(Settings!$B$13,$A$1:$P$1,0))&amp;""),"")=""),"",IF((IF($AE788="","; no name or email","")&amp;IF(IFERROR(TRIM(INDEX($A788:$P788,MATCH(Settings!$B$13,$A$1:$P$1,0))&amp;""),"")="","; no hours",IF(NOT(ISNUMBER($AA788)),"; hours not a number",IF($AA788&lt;=0,"; hours zero or less",IF(AND(ISNUMBER(Settings!$D$3),$AA788&gt;Settings!$D$3),"; over "&amp;Settings!$D$3&amp;" hours",""))))&amp;IF(NOT(ISNUMBER($U788)),"; no date",IF($U788&gt;TODAY(),"; date in the future",""))&amp;IF(AND($AE788&lt;&gt;"",ISNUMBER($U788)),IF(COUNTIFS($AE$2:$AE$1001,$AE788,$U$2:$U$1001,$U788,$Y$2:$Y$1001,$Y788)&gt;1,"; possible duplicate",""),""))="","OK",MID(IF($AE788="","; no name or email","")&amp;IF(IFERROR(TRIM(INDEX($A788:$P788,MATCH(Settings!$B$13,$A$1:$P$1,0))&amp;""),"")="","; no hours",IF(NOT(ISNUMBER($AA788)),"; hours not a number",IF($AA788&lt;=0,"; hours zero or less",IF(AND(ISNUMBER(Settings!$D$3),$AA788&gt;Settings!$D$3),"; over "&amp;Settings!$D$3&amp;" hours",""))))&amp;IF(NOT(ISNUMBER($U788)),"; no date",IF($U788&gt;TODAY(),"; date in the future",""))&amp;IF(AND($AE788&lt;&gt;"",ISNUMBER($U788)),IF(COUNTIFS($AE$2:$AE$1001,$AE788,$U$2:$U$1001,$U788,$Y$2:$Y$1001,$Y788)&gt;1,"; possible duplicate",""),""),3,300)))</f>
        <v/>
      </c>
      <c r="AE788" s="26">
        <f>IF(IFERROR(TRIM(INDEX($A788:$P788,MATCH(Settings!$B$11,$A$1:$P$1,0))&amp;""),"")&lt;&gt;"",LOWER(IFERROR(TRIM(INDEX($A788:$P788,MATCH(Settings!$B$11,$A$1:$P$1,0))&amp;""),"")),LOWER(IFERROR(TRIM(INDEX($A788:$P788,MATCH(Settings!$B$10,$A$1:$P$1,0))&amp;""),"")))</f>
        <v/>
      </c>
      <c r="AF788" s="26">
        <f>IF($AE788="","",IF(COUNTIF($AE$2:$AE788,$AE788)=1,MAX($AF$1:$AF787)+1,""))</f>
        <v/>
      </c>
      <c r="AG788" s="26">
        <f>IF(OR($AE788="",NOT(ISNUMBER($V788))),"",IF(COUNTIFS($AE$2:$AE788,$AE788,$V$2:$V788,$V788)=1,1,0))</f>
        <v/>
      </c>
      <c r="AH788" s="26">
        <f>IF(ISNUMBER($U788),$U788,0)</f>
        <v/>
      </c>
    </row>
    <row r="789">
      <c r="R789" s="27" t="n"/>
      <c r="S789" s="27" t="n"/>
      <c r="U789" s="21">
        <f>IF(ISNUMBER(IFERROR(IF(TRIM(INDEX($A789:$P789,MATCH(Settings!$B$9,$A$1:$P$1,0))&amp;"")="","",IF(ISNUMBER(INDEX($A789:$P789,MATCH(Settings!$B$9,$A$1:$P$1,0))),INT(INDEX($A789:$P789,MATCH(Settings!$B$9,$A$1:$P$1,0))),DATE(VALUE(LEFT(INDEX($A789:$P789,MATCH(Settings!$B$9,$A$1:$P$1,0)),4)),VALUE(MID(INDEX($A789:$P789,MATCH(Settings!$B$9,$A$1:$P$1,0)),6,2)),VALUE(MID(INDEX($A789:$P789,MATCH(Settings!$B$9,$A$1:$P$1,0)),9,2))))),"")),IFERROR(IF(TRIM(INDEX($A789:$P789,MATCH(Settings!$B$9,$A$1:$P$1,0))&amp;"")="","",IF(ISNUMBER(INDEX($A789:$P789,MATCH(Settings!$B$9,$A$1:$P$1,0))),INT(INDEX($A789:$P789,MATCH(Settings!$B$9,$A$1:$P$1,0))),DATE(VALUE(LEFT(INDEX($A789:$P789,MATCH(Settings!$B$9,$A$1:$P$1,0)),4)),VALUE(MID(INDEX($A789:$P789,MATCH(Settings!$B$9,$A$1:$P$1,0)),6,2)),VALUE(MID(INDEX($A789:$P789,MATCH(Settings!$B$9,$A$1:$P$1,0)),9,2))))),""),IFERROR(INT(IFERROR(IF(ISNUMBER(INDEX($A789:$P789,MATCH(Settings!$B$8,$A$1:$P$1,0))),INDEX($A789:$P789,MATCH(Settings!$B$8,$A$1:$P$1,0)),DATE(VALUE(LEFT(IFERROR(TRIM(INDEX($A789:$P789,MATCH(Settings!$B$8,$A$1:$P$1,0))&amp;""),""),4)),VALUE(MID(IFERROR(TRIM(INDEX($A789:$P789,MATCH(Settings!$B$8,$A$1:$P$1,0))&amp;""),""),6,2)),VALUE(MID(IFERROR(TRIM(INDEX($A789:$P789,MATCH(Settings!$B$8,$A$1:$P$1,0))&amp;""),""),9,2)))+TIME(VALUE(MID(IFERROR(TRIM(INDEX($A789:$P789,MATCH(Settings!$B$8,$A$1:$P$1,0))&amp;""),""),12,2)),VALUE(MID(IFERROR(TRIM(INDEX($A789:$P789,MATCH(Settings!$B$8,$A$1:$P$1,0))&amp;""),""),15,2)),VALUE(MID(IFERROR(TRIM(INDEX($A789:$P789,MATCH(Settings!$B$8,$A$1:$P$1,0))&amp;""),""),18,2)))),"")),""))</f>
        <v/>
      </c>
      <c r="V789" s="22">
        <f>IF(ISNUMBER($U789),DATE(YEAR($U789),MONTH($U789),1),"")</f>
        <v/>
      </c>
      <c r="W789" s="23">
        <f>IF(IFERROR(TRIM(INDEX($A789:$P789,MATCH(Settings!$B$10,$A$1:$P$1,0))&amp;""),"")&lt;&gt;"",IFERROR(TRIM(INDEX($A789:$P789,MATCH(Settings!$B$10,$A$1:$P$1,0))&amp;""),""),IFERROR(TRIM(INDEX($A789:$P789,MATCH(Settings!$B$11,$A$1:$P$1,0))&amp;""),""))</f>
        <v/>
      </c>
      <c r="X789" s="23">
        <f>IFERROR(TRIM(INDEX($A789:$P789,MATCH(Settings!$B$11,$A$1:$P$1,0))&amp;""),"")</f>
        <v/>
      </c>
      <c r="Y789" s="23">
        <f>IFERROR(TRIM(INDEX($A789:$P789,MATCH(Settings!$B$12,$A$1:$P$1,0))&amp;""),"")</f>
        <v/>
      </c>
      <c r="Z789" s="23">
        <f>IFERROR(TRIM(INDEX($A789:$P789,MATCH(Settings!$B$15,$A$1:$P$1,0))&amp;""),"")</f>
        <v/>
      </c>
      <c r="AA789" s="24">
        <f>IFERROR(IF(TRIM(INDEX($A789:$P789,MATCH(Settings!$B$13,$A$1:$P$1,0))&amp;"")="","",VALUE(TRIM(INDEX($A789:$P789,MATCH(Settings!$B$13,$A$1:$P$1,0))&amp;""))),"")</f>
        <v/>
      </c>
      <c r="AB789" s="24">
        <f>IF(NOT(ISNUMBER($AA789)),"",IF(TRIM($R789&amp;"")="Yes",$AA789,0))</f>
        <v/>
      </c>
      <c r="AC789" s="25">
        <f>IF(OR(NOT(ISNUMBER($AB789)),NOT(ISNUMBER(Settings!$D$2))),"",$AB789*Settings!$D$2)</f>
        <v/>
      </c>
      <c r="AD789" s="23">
        <f>IF(AND($AE789="",IFERROR(TRIM(INDEX($A789:$P789,MATCH(Settings!$B$13,$A$1:$P$1,0))&amp;""),"")=""),"",IF((IF($AE789="","; no name or email","")&amp;IF(IFERROR(TRIM(INDEX($A789:$P789,MATCH(Settings!$B$13,$A$1:$P$1,0))&amp;""),"")="","; no hours",IF(NOT(ISNUMBER($AA789)),"; hours not a number",IF($AA789&lt;=0,"; hours zero or less",IF(AND(ISNUMBER(Settings!$D$3),$AA789&gt;Settings!$D$3),"; over "&amp;Settings!$D$3&amp;" hours",""))))&amp;IF(NOT(ISNUMBER($U789)),"; no date",IF($U789&gt;TODAY(),"; date in the future",""))&amp;IF(AND($AE789&lt;&gt;"",ISNUMBER($U789)),IF(COUNTIFS($AE$2:$AE$1001,$AE789,$U$2:$U$1001,$U789,$Y$2:$Y$1001,$Y789)&gt;1,"; possible duplicate",""),""))="","OK",MID(IF($AE789="","; no name or email","")&amp;IF(IFERROR(TRIM(INDEX($A789:$P789,MATCH(Settings!$B$13,$A$1:$P$1,0))&amp;""),"")="","; no hours",IF(NOT(ISNUMBER($AA789)),"; hours not a number",IF($AA789&lt;=0,"; hours zero or less",IF(AND(ISNUMBER(Settings!$D$3),$AA789&gt;Settings!$D$3),"; over "&amp;Settings!$D$3&amp;" hours",""))))&amp;IF(NOT(ISNUMBER($U789)),"; no date",IF($U789&gt;TODAY(),"; date in the future",""))&amp;IF(AND($AE789&lt;&gt;"",ISNUMBER($U789)),IF(COUNTIFS($AE$2:$AE$1001,$AE789,$U$2:$U$1001,$U789,$Y$2:$Y$1001,$Y789)&gt;1,"; possible duplicate",""),""),3,300)))</f>
        <v/>
      </c>
      <c r="AE789" s="26">
        <f>IF(IFERROR(TRIM(INDEX($A789:$P789,MATCH(Settings!$B$11,$A$1:$P$1,0))&amp;""),"")&lt;&gt;"",LOWER(IFERROR(TRIM(INDEX($A789:$P789,MATCH(Settings!$B$11,$A$1:$P$1,0))&amp;""),"")),LOWER(IFERROR(TRIM(INDEX($A789:$P789,MATCH(Settings!$B$10,$A$1:$P$1,0))&amp;""),"")))</f>
        <v/>
      </c>
      <c r="AF789" s="26">
        <f>IF($AE789="","",IF(COUNTIF($AE$2:$AE789,$AE789)=1,MAX($AF$1:$AF788)+1,""))</f>
        <v/>
      </c>
      <c r="AG789" s="26">
        <f>IF(OR($AE789="",NOT(ISNUMBER($V789))),"",IF(COUNTIFS($AE$2:$AE789,$AE789,$V$2:$V789,$V789)=1,1,0))</f>
        <v/>
      </c>
      <c r="AH789" s="26">
        <f>IF(ISNUMBER($U789),$U789,0)</f>
        <v/>
      </c>
    </row>
    <row r="790">
      <c r="R790" s="27" t="n"/>
      <c r="S790" s="27" t="n"/>
      <c r="U790" s="21">
        <f>IF(ISNUMBER(IFERROR(IF(TRIM(INDEX($A790:$P790,MATCH(Settings!$B$9,$A$1:$P$1,0))&amp;"")="","",IF(ISNUMBER(INDEX($A790:$P790,MATCH(Settings!$B$9,$A$1:$P$1,0))),INT(INDEX($A790:$P790,MATCH(Settings!$B$9,$A$1:$P$1,0))),DATE(VALUE(LEFT(INDEX($A790:$P790,MATCH(Settings!$B$9,$A$1:$P$1,0)),4)),VALUE(MID(INDEX($A790:$P790,MATCH(Settings!$B$9,$A$1:$P$1,0)),6,2)),VALUE(MID(INDEX($A790:$P790,MATCH(Settings!$B$9,$A$1:$P$1,0)),9,2))))),"")),IFERROR(IF(TRIM(INDEX($A790:$P790,MATCH(Settings!$B$9,$A$1:$P$1,0))&amp;"")="","",IF(ISNUMBER(INDEX($A790:$P790,MATCH(Settings!$B$9,$A$1:$P$1,0))),INT(INDEX($A790:$P790,MATCH(Settings!$B$9,$A$1:$P$1,0))),DATE(VALUE(LEFT(INDEX($A790:$P790,MATCH(Settings!$B$9,$A$1:$P$1,0)),4)),VALUE(MID(INDEX($A790:$P790,MATCH(Settings!$B$9,$A$1:$P$1,0)),6,2)),VALUE(MID(INDEX($A790:$P790,MATCH(Settings!$B$9,$A$1:$P$1,0)),9,2))))),""),IFERROR(INT(IFERROR(IF(ISNUMBER(INDEX($A790:$P790,MATCH(Settings!$B$8,$A$1:$P$1,0))),INDEX($A790:$P790,MATCH(Settings!$B$8,$A$1:$P$1,0)),DATE(VALUE(LEFT(IFERROR(TRIM(INDEX($A790:$P790,MATCH(Settings!$B$8,$A$1:$P$1,0))&amp;""),""),4)),VALUE(MID(IFERROR(TRIM(INDEX($A790:$P790,MATCH(Settings!$B$8,$A$1:$P$1,0))&amp;""),""),6,2)),VALUE(MID(IFERROR(TRIM(INDEX($A790:$P790,MATCH(Settings!$B$8,$A$1:$P$1,0))&amp;""),""),9,2)))+TIME(VALUE(MID(IFERROR(TRIM(INDEX($A790:$P790,MATCH(Settings!$B$8,$A$1:$P$1,0))&amp;""),""),12,2)),VALUE(MID(IFERROR(TRIM(INDEX($A790:$P790,MATCH(Settings!$B$8,$A$1:$P$1,0))&amp;""),""),15,2)),VALUE(MID(IFERROR(TRIM(INDEX($A790:$P790,MATCH(Settings!$B$8,$A$1:$P$1,0))&amp;""),""),18,2)))),"")),""))</f>
        <v/>
      </c>
      <c r="V790" s="22">
        <f>IF(ISNUMBER($U790),DATE(YEAR($U790),MONTH($U790),1),"")</f>
        <v/>
      </c>
      <c r="W790" s="23">
        <f>IF(IFERROR(TRIM(INDEX($A790:$P790,MATCH(Settings!$B$10,$A$1:$P$1,0))&amp;""),"")&lt;&gt;"",IFERROR(TRIM(INDEX($A790:$P790,MATCH(Settings!$B$10,$A$1:$P$1,0))&amp;""),""),IFERROR(TRIM(INDEX($A790:$P790,MATCH(Settings!$B$11,$A$1:$P$1,0))&amp;""),""))</f>
        <v/>
      </c>
      <c r="X790" s="23">
        <f>IFERROR(TRIM(INDEX($A790:$P790,MATCH(Settings!$B$11,$A$1:$P$1,0))&amp;""),"")</f>
        <v/>
      </c>
      <c r="Y790" s="23">
        <f>IFERROR(TRIM(INDEX($A790:$P790,MATCH(Settings!$B$12,$A$1:$P$1,0))&amp;""),"")</f>
        <v/>
      </c>
      <c r="Z790" s="23">
        <f>IFERROR(TRIM(INDEX($A790:$P790,MATCH(Settings!$B$15,$A$1:$P$1,0))&amp;""),"")</f>
        <v/>
      </c>
      <c r="AA790" s="24">
        <f>IFERROR(IF(TRIM(INDEX($A790:$P790,MATCH(Settings!$B$13,$A$1:$P$1,0))&amp;"")="","",VALUE(TRIM(INDEX($A790:$P790,MATCH(Settings!$B$13,$A$1:$P$1,0))&amp;""))),"")</f>
        <v/>
      </c>
      <c r="AB790" s="24">
        <f>IF(NOT(ISNUMBER($AA790)),"",IF(TRIM($R790&amp;"")="Yes",$AA790,0))</f>
        <v/>
      </c>
      <c r="AC790" s="25">
        <f>IF(OR(NOT(ISNUMBER($AB790)),NOT(ISNUMBER(Settings!$D$2))),"",$AB790*Settings!$D$2)</f>
        <v/>
      </c>
      <c r="AD790" s="23">
        <f>IF(AND($AE790="",IFERROR(TRIM(INDEX($A790:$P790,MATCH(Settings!$B$13,$A$1:$P$1,0))&amp;""),"")=""),"",IF((IF($AE790="","; no name or email","")&amp;IF(IFERROR(TRIM(INDEX($A790:$P790,MATCH(Settings!$B$13,$A$1:$P$1,0))&amp;""),"")="","; no hours",IF(NOT(ISNUMBER($AA790)),"; hours not a number",IF($AA790&lt;=0,"; hours zero or less",IF(AND(ISNUMBER(Settings!$D$3),$AA790&gt;Settings!$D$3),"; over "&amp;Settings!$D$3&amp;" hours",""))))&amp;IF(NOT(ISNUMBER($U790)),"; no date",IF($U790&gt;TODAY(),"; date in the future",""))&amp;IF(AND($AE790&lt;&gt;"",ISNUMBER($U790)),IF(COUNTIFS($AE$2:$AE$1001,$AE790,$U$2:$U$1001,$U790,$Y$2:$Y$1001,$Y790)&gt;1,"; possible duplicate",""),""))="","OK",MID(IF($AE790="","; no name or email","")&amp;IF(IFERROR(TRIM(INDEX($A790:$P790,MATCH(Settings!$B$13,$A$1:$P$1,0))&amp;""),"")="","; no hours",IF(NOT(ISNUMBER($AA790)),"; hours not a number",IF($AA790&lt;=0,"; hours zero or less",IF(AND(ISNUMBER(Settings!$D$3),$AA790&gt;Settings!$D$3),"; over "&amp;Settings!$D$3&amp;" hours",""))))&amp;IF(NOT(ISNUMBER($U790)),"; no date",IF($U790&gt;TODAY(),"; date in the future",""))&amp;IF(AND($AE790&lt;&gt;"",ISNUMBER($U790)),IF(COUNTIFS($AE$2:$AE$1001,$AE790,$U$2:$U$1001,$U790,$Y$2:$Y$1001,$Y790)&gt;1,"; possible duplicate",""),""),3,300)))</f>
        <v/>
      </c>
      <c r="AE790" s="26">
        <f>IF(IFERROR(TRIM(INDEX($A790:$P790,MATCH(Settings!$B$11,$A$1:$P$1,0))&amp;""),"")&lt;&gt;"",LOWER(IFERROR(TRIM(INDEX($A790:$P790,MATCH(Settings!$B$11,$A$1:$P$1,0))&amp;""),"")),LOWER(IFERROR(TRIM(INDEX($A790:$P790,MATCH(Settings!$B$10,$A$1:$P$1,0))&amp;""),"")))</f>
        <v/>
      </c>
      <c r="AF790" s="26">
        <f>IF($AE790="","",IF(COUNTIF($AE$2:$AE790,$AE790)=1,MAX($AF$1:$AF789)+1,""))</f>
        <v/>
      </c>
      <c r="AG790" s="26">
        <f>IF(OR($AE790="",NOT(ISNUMBER($V790))),"",IF(COUNTIFS($AE$2:$AE790,$AE790,$V$2:$V790,$V790)=1,1,0))</f>
        <v/>
      </c>
      <c r="AH790" s="26">
        <f>IF(ISNUMBER($U790),$U790,0)</f>
        <v/>
      </c>
    </row>
    <row r="791">
      <c r="R791" s="27" t="n"/>
      <c r="S791" s="27" t="n"/>
      <c r="U791" s="21">
        <f>IF(ISNUMBER(IFERROR(IF(TRIM(INDEX($A791:$P791,MATCH(Settings!$B$9,$A$1:$P$1,0))&amp;"")="","",IF(ISNUMBER(INDEX($A791:$P791,MATCH(Settings!$B$9,$A$1:$P$1,0))),INT(INDEX($A791:$P791,MATCH(Settings!$B$9,$A$1:$P$1,0))),DATE(VALUE(LEFT(INDEX($A791:$P791,MATCH(Settings!$B$9,$A$1:$P$1,0)),4)),VALUE(MID(INDEX($A791:$P791,MATCH(Settings!$B$9,$A$1:$P$1,0)),6,2)),VALUE(MID(INDEX($A791:$P791,MATCH(Settings!$B$9,$A$1:$P$1,0)),9,2))))),"")),IFERROR(IF(TRIM(INDEX($A791:$P791,MATCH(Settings!$B$9,$A$1:$P$1,0))&amp;"")="","",IF(ISNUMBER(INDEX($A791:$P791,MATCH(Settings!$B$9,$A$1:$P$1,0))),INT(INDEX($A791:$P791,MATCH(Settings!$B$9,$A$1:$P$1,0))),DATE(VALUE(LEFT(INDEX($A791:$P791,MATCH(Settings!$B$9,$A$1:$P$1,0)),4)),VALUE(MID(INDEX($A791:$P791,MATCH(Settings!$B$9,$A$1:$P$1,0)),6,2)),VALUE(MID(INDEX($A791:$P791,MATCH(Settings!$B$9,$A$1:$P$1,0)),9,2))))),""),IFERROR(INT(IFERROR(IF(ISNUMBER(INDEX($A791:$P791,MATCH(Settings!$B$8,$A$1:$P$1,0))),INDEX($A791:$P791,MATCH(Settings!$B$8,$A$1:$P$1,0)),DATE(VALUE(LEFT(IFERROR(TRIM(INDEX($A791:$P791,MATCH(Settings!$B$8,$A$1:$P$1,0))&amp;""),""),4)),VALUE(MID(IFERROR(TRIM(INDEX($A791:$P791,MATCH(Settings!$B$8,$A$1:$P$1,0))&amp;""),""),6,2)),VALUE(MID(IFERROR(TRIM(INDEX($A791:$P791,MATCH(Settings!$B$8,$A$1:$P$1,0))&amp;""),""),9,2)))+TIME(VALUE(MID(IFERROR(TRIM(INDEX($A791:$P791,MATCH(Settings!$B$8,$A$1:$P$1,0))&amp;""),""),12,2)),VALUE(MID(IFERROR(TRIM(INDEX($A791:$P791,MATCH(Settings!$B$8,$A$1:$P$1,0))&amp;""),""),15,2)),VALUE(MID(IFERROR(TRIM(INDEX($A791:$P791,MATCH(Settings!$B$8,$A$1:$P$1,0))&amp;""),""),18,2)))),"")),""))</f>
        <v/>
      </c>
      <c r="V791" s="22">
        <f>IF(ISNUMBER($U791),DATE(YEAR($U791),MONTH($U791),1),"")</f>
        <v/>
      </c>
      <c r="W791" s="23">
        <f>IF(IFERROR(TRIM(INDEX($A791:$P791,MATCH(Settings!$B$10,$A$1:$P$1,0))&amp;""),"")&lt;&gt;"",IFERROR(TRIM(INDEX($A791:$P791,MATCH(Settings!$B$10,$A$1:$P$1,0))&amp;""),""),IFERROR(TRIM(INDEX($A791:$P791,MATCH(Settings!$B$11,$A$1:$P$1,0))&amp;""),""))</f>
        <v/>
      </c>
      <c r="X791" s="23">
        <f>IFERROR(TRIM(INDEX($A791:$P791,MATCH(Settings!$B$11,$A$1:$P$1,0))&amp;""),"")</f>
        <v/>
      </c>
      <c r="Y791" s="23">
        <f>IFERROR(TRIM(INDEX($A791:$P791,MATCH(Settings!$B$12,$A$1:$P$1,0))&amp;""),"")</f>
        <v/>
      </c>
      <c r="Z791" s="23">
        <f>IFERROR(TRIM(INDEX($A791:$P791,MATCH(Settings!$B$15,$A$1:$P$1,0))&amp;""),"")</f>
        <v/>
      </c>
      <c r="AA791" s="24">
        <f>IFERROR(IF(TRIM(INDEX($A791:$P791,MATCH(Settings!$B$13,$A$1:$P$1,0))&amp;"")="","",VALUE(TRIM(INDEX($A791:$P791,MATCH(Settings!$B$13,$A$1:$P$1,0))&amp;""))),"")</f>
        <v/>
      </c>
      <c r="AB791" s="24">
        <f>IF(NOT(ISNUMBER($AA791)),"",IF(TRIM($R791&amp;"")="Yes",$AA791,0))</f>
        <v/>
      </c>
      <c r="AC791" s="25">
        <f>IF(OR(NOT(ISNUMBER($AB791)),NOT(ISNUMBER(Settings!$D$2))),"",$AB791*Settings!$D$2)</f>
        <v/>
      </c>
      <c r="AD791" s="23">
        <f>IF(AND($AE791="",IFERROR(TRIM(INDEX($A791:$P791,MATCH(Settings!$B$13,$A$1:$P$1,0))&amp;""),"")=""),"",IF((IF($AE791="","; no name or email","")&amp;IF(IFERROR(TRIM(INDEX($A791:$P791,MATCH(Settings!$B$13,$A$1:$P$1,0))&amp;""),"")="","; no hours",IF(NOT(ISNUMBER($AA791)),"; hours not a number",IF($AA791&lt;=0,"; hours zero or less",IF(AND(ISNUMBER(Settings!$D$3),$AA791&gt;Settings!$D$3),"; over "&amp;Settings!$D$3&amp;" hours",""))))&amp;IF(NOT(ISNUMBER($U791)),"; no date",IF($U791&gt;TODAY(),"; date in the future",""))&amp;IF(AND($AE791&lt;&gt;"",ISNUMBER($U791)),IF(COUNTIFS($AE$2:$AE$1001,$AE791,$U$2:$U$1001,$U791,$Y$2:$Y$1001,$Y791)&gt;1,"; possible duplicate",""),""))="","OK",MID(IF($AE791="","; no name or email","")&amp;IF(IFERROR(TRIM(INDEX($A791:$P791,MATCH(Settings!$B$13,$A$1:$P$1,0))&amp;""),"")="","; no hours",IF(NOT(ISNUMBER($AA791)),"; hours not a number",IF($AA791&lt;=0,"; hours zero or less",IF(AND(ISNUMBER(Settings!$D$3),$AA791&gt;Settings!$D$3),"; over "&amp;Settings!$D$3&amp;" hours",""))))&amp;IF(NOT(ISNUMBER($U791)),"; no date",IF($U791&gt;TODAY(),"; date in the future",""))&amp;IF(AND($AE791&lt;&gt;"",ISNUMBER($U791)),IF(COUNTIFS($AE$2:$AE$1001,$AE791,$U$2:$U$1001,$U791,$Y$2:$Y$1001,$Y791)&gt;1,"; possible duplicate",""),""),3,300)))</f>
        <v/>
      </c>
      <c r="AE791" s="26">
        <f>IF(IFERROR(TRIM(INDEX($A791:$P791,MATCH(Settings!$B$11,$A$1:$P$1,0))&amp;""),"")&lt;&gt;"",LOWER(IFERROR(TRIM(INDEX($A791:$P791,MATCH(Settings!$B$11,$A$1:$P$1,0))&amp;""),"")),LOWER(IFERROR(TRIM(INDEX($A791:$P791,MATCH(Settings!$B$10,$A$1:$P$1,0))&amp;""),"")))</f>
        <v/>
      </c>
      <c r="AF791" s="26">
        <f>IF($AE791="","",IF(COUNTIF($AE$2:$AE791,$AE791)=1,MAX($AF$1:$AF790)+1,""))</f>
        <v/>
      </c>
      <c r="AG791" s="26">
        <f>IF(OR($AE791="",NOT(ISNUMBER($V791))),"",IF(COUNTIFS($AE$2:$AE791,$AE791,$V$2:$V791,$V791)=1,1,0))</f>
        <v/>
      </c>
      <c r="AH791" s="26">
        <f>IF(ISNUMBER($U791),$U791,0)</f>
        <v/>
      </c>
    </row>
    <row r="792">
      <c r="R792" s="27" t="n"/>
      <c r="S792" s="27" t="n"/>
      <c r="U792" s="21">
        <f>IF(ISNUMBER(IFERROR(IF(TRIM(INDEX($A792:$P792,MATCH(Settings!$B$9,$A$1:$P$1,0))&amp;"")="","",IF(ISNUMBER(INDEX($A792:$P792,MATCH(Settings!$B$9,$A$1:$P$1,0))),INT(INDEX($A792:$P792,MATCH(Settings!$B$9,$A$1:$P$1,0))),DATE(VALUE(LEFT(INDEX($A792:$P792,MATCH(Settings!$B$9,$A$1:$P$1,0)),4)),VALUE(MID(INDEX($A792:$P792,MATCH(Settings!$B$9,$A$1:$P$1,0)),6,2)),VALUE(MID(INDEX($A792:$P792,MATCH(Settings!$B$9,$A$1:$P$1,0)),9,2))))),"")),IFERROR(IF(TRIM(INDEX($A792:$P792,MATCH(Settings!$B$9,$A$1:$P$1,0))&amp;"")="","",IF(ISNUMBER(INDEX($A792:$P792,MATCH(Settings!$B$9,$A$1:$P$1,0))),INT(INDEX($A792:$P792,MATCH(Settings!$B$9,$A$1:$P$1,0))),DATE(VALUE(LEFT(INDEX($A792:$P792,MATCH(Settings!$B$9,$A$1:$P$1,0)),4)),VALUE(MID(INDEX($A792:$P792,MATCH(Settings!$B$9,$A$1:$P$1,0)),6,2)),VALUE(MID(INDEX($A792:$P792,MATCH(Settings!$B$9,$A$1:$P$1,0)),9,2))))),""),IFERROR(INT(IFERROR(IF(ISNUMBER(INDEX($A792:$P792,MATCH(Settings!$B$8,$A$1:$P$1,0))),INDEX($A792:$P792,MATCH(Settings!$B$8,$A$1:$P$1,0)),DATE(VALUE(LEFT(IFERROR(TRIM(INDEX($A792:$P792,MATCH(Settings!$B$8,$A$1:$P$1,0))&amp;""),""),4)),VALUE(MID(IFERROR(TRIM(INDEX($A792:$P792,MATCH(Settings!$B$8,$A$1:$P$1,0))&amp;""),""),6,2)),VALUE(MID(IFERROR(TRIM(INDEX($A792:$P792,MATCH(Settings!$B$8,$A$1:$P$1,0))&amp;""),""),9,2)))+TIME(VALUE(MID(IFERROR(TRIM(INDEX($A792:$P792,MATCH(Settings!$B$8,$A$1:$P$1,0))&amp;""),""),12,2)),VALUE(MID(IFERROR(TRIM(INDEX($A792:$P792,MATCH(Settings!$B$8,$A$1:$P$1,0))&amp;""),""),15,2)),VALUE(MID(IFERROR(TRIM(INDEX($A792:$P792,MATCH(Settings!$B$8,$A$1:$P$1,0))&amp;""),""),18,2)))),"")),""))</f>
        <v/>
      </c>
      <c r="V792" s="22">
        <f>IF(ISNUMBER($U792),DATE(YEAR($U792),MONTH($U792),1),"")</f>
        <v/>
      </c>
      <c r="W792" s="23">
        <f>IF(IFERROR(TRIM(INDEX($A792:$P792,MATCH(Settings!$B$10,$A$1:$P$1,0))&amp;""),"")&lt;&gt;"",IFERROR(TRIM(INDEX($A792:$P792,MATCH(Settings!$B$10,$A$1:$P$1,0))&amp;""),""),IFERROR(TRIM(INDEX($A792:$P792,MATCH(Settings!$B$11,$A$1:$P$1,0))&amp;""),""))</f>
        <v/>
      </c>
      <c r="X792" s="23">
        <f>IFERROR(TRIM(INDEX($A792:$P792,MATCH(Settings!$B$11,$A$1:$P$1,0))&amp;""),"")</f>
        <v/>
      </c>
      <c r="Y792" s="23">
        <f>IFERROR(TRIM(INDEX($A792:$P792,MATCH(Settings!$B$12,$A$1:$P$1,0))&amp;""),"")</f>
        <v/>
      </c>
      <c r="Z792" s="23">
        <f>IFERROR(TRIM(INDEX($A792:$P792,MATCH(Settings!$B$15,$A$1:$P$1,0))&amp;""),"")</f>
        <v/>
      </c>
      <c r="AA792" s="24">
        <f>IFERROR(IF(TRIM(INDEX($A792:$P792,MATCH(Settings!$B$13,$A$1:$P$1,0))&amp;"")="","",VALUE(TRIM(INDEX($A792:$P792,MATCH(Settings!$B$13,$A$1:$P$1,0))&amp;""))),"")</f>
        <v/>
      </c>
      <c r="AB792" s="24">
        <f>IF(NOT(ISNUMBER($AA792)),"",IF(TRIM($R792&amp;"")="Yes",$AA792,0))</f>
        <v/>
      </c>
      <c r="AC792" s="25">
        <f>IF(OR(NOT(ISNUMBER($AB792)),NOT(ISNUMBER(Settings!$D$2))),"",$AB792*Settings!$D$2)</f>
        <v/>
      </c>
      <c r="AD792" s="23">
        <f>IF(AND($AE792="",IFERROR(TRIM(INDEX($A792:$P792,MATCH(Settings!$B$13,$A$1:$P$1,0))&amp;""),"")=""),"",IF((IF($AE792="","; no name or email","")&amp;IF(IFERROR(TRIM(INDEX($A792:$P792,MATCH(Settings!$B$13,$A$1:$P$1,0))&amp;""),"")="","; no hours",IF(NOT(ISNUMBER($AA792)),"; hours not a number",IF($AA792&lt;=0,"; hours zero or less",IF(AND(ISNUMBER(Settings!$D$3),$AA792&gt;Settings!$D$3),"; over "&amp;Settings!$D$3&amp;" hours",""))))&amp;IF(NOT(ISNUMBER($U792)),"; no date",IF($U792&gt;TODAY(),"; date in the future",""))&amp;IF(AND($AE792&lt;&gt;"",ISNUMBER($U792)),IF(COUNTIFS($AE$2:$AE$1001,$AE792,$U$2:$U$1001,$U792,$Y$2:$Y$1001,$Y792)&gt;1,"; possible duplicate",""),""))="","OK",MID(IF($AE792="","; no name or email","")&amp;IF(IFERROR(TRIM(INDEX($A792:$P792,MATCH(Settings!$B$13,$A$1:$P$1,0))&amp;""),"")="","; no hours",IF(NOT(ISNUMBER($AA792)),"; hours not a number",IF($AA792&lt;=0,"; hours zero or less",IF(AND(ISNUMBER(Settings!$D$3),$AA792&gt;Settings!$D$3),"; over "&amp;Settings!$D$3&amp;" hours",""))))&amp;IF(NOT(ISNUMBER($U792)),"; no date",IF($U792&gt;TODAY(),"; date in the future",""))&amp;IF(AND($AE792&lt;&gt;"",ISNUMBER($U792)),IF(COUNTIFS($AE$2:$AE$1001,$AE792,$U$2:$U$1001,$U792,$Y$2:$Y$1001,$Y792)&gt;1,"; possible duplicate",""),""),3,300)))</f>
        <v/>
      </c>
      <c r="AE792" s="26">
        <f>IF(IFERROR(TRIM(INDEX($A792:$P792,MATCH(Settings!$B$11,$A$1:$P$1,0))&amp;""),"")&lt;&gt;"",LOWER(IFERROR(TRIM(INDEX($A792:$P792,MATCH(Settings!$B$11,$A$1:$P$1,0))&amp;""),"")),LOWER(IFERROR(TRIM(INDEX($A792:$P792,MATCH(Settings!$B$10,$A$1:$P$1,0))&amp;""),"")))</f>
        <v/>
      </c>
      <c r="AF792" s="26">
        <f>IF($AE792="","",IF(COUNTIF($AE$2:$AE792,$AE792)=1,MAX($AF$1:$AF791)+1,""))</f>
        <v/>
      </c>
      <c r="AG792" s="26">
        <f>IF(OR($AE792="",NOT(ISNUMBER($V792))),"",IF(COUNTIFS($AE$2:$AE792,$AE792,$V$2:$V792,$V792)=1,1,0))</f>
        <v/>
      </c>
      <c r="AH792" s="26">
        <f>IF(ISNUMBER($U792),$U792,0)</f>
        <v/>
      </c>
    </row>
    <row r="793">
      <c r="R793" s="27" t="n"/>
      <c r="S793" s="27" t="n"/>
      <c r="U793" s="21">
        <f>IF(ISNUMBER(IFERROR(IF(TRIM(INDEX($A793:$P793,MATCH(Settings!$B$9,$A$1:$P$1,0))&amp;"")="","",IF(ISNUMBER(INDEX($A793:$P793,MATCH(Settings!$B$9,$A$1:$P$1,0))),INT(INDEX($A793:$P793,MATCH(Settings!$B$9,$A$1:$P$1,0))),DATE(VALUE(LEFT(INDEX($A793:$P793,MATCH(Settings!$B$9,$A$1:$P$1,0)),4)),VALUE(MID(INDEX($A793:$P793,MATCH(Settings!$B$9,$A$1:$P$1,0)),6,2)),VALUE(MID(INDEX($A793:$P793,MATCH(Settings!$B$9,$A$1:$P$1,0)),9,2))))),"")),IFERROR(IF(TRIM(INDEX($A793:$P793,MATCH(Settings!$B$9,$A$1:$P$1,0))&amp;"")="","",IF(ISNUMBER(INDEX($A793:$P793,MATCH(Settings!$B$9,$A$1:$P$1,0))),INT(INDEX($A793:$P793,MATCH(Settings!$B$9,$A$1:$P$1,0))),DATE(VALUE(LEFT(INDEX($A793:$P793,MATCH(Settings!$B$9,$A$1:$P$1,0)),4)),VALUE(MID(INDEX($A793:$P793,MATCH(Settings!$B$9,$A$1:$P$1,0)),6,2)),VALUE(MID(INDEX($A793:$P793,MATCH(Settings!$B$9,$A$1:$P$1,0)),9,2))))),""),IFERROR(INT(IFERROR(IF(ISNUMBER(INDEX($A793:$P793,MATCH(Settings!$B$8,$A$1:$P$1,0))),INDEX($A793:$P793,MATCH(Settings!$B$8,$A$1:$P$1,0)),DATE(VALUE(LEFT(IFERROR(TRIM(INDEX($A793:$P793,MATCH(Settings!$B$8,$A$1:$P$1,0))&amp;""),""),4)),VALUE(MID(IFERROR(TRIM(INDEX($A793:$P793,MATCH(Settings!$B$8,$A$1:$P$1,0))&amp;""),""),6,2)),VALUE(MID(IFERROR(TRIM(INDEX($A793:$P793,MATCH(Settings!$B$8,$A$1:$P$1,0))&amp;""),""),9,2)))+TIME(VALUE(MID(IFERROR(TRIM(INDEX($A793:$P793,MATCH(Settings!$B$8,$A$1:$P$1,0))&amp;""),""),12,2)),VALUE(MID(IFERROR(TRIM(INDEX($A793:$P793,MATCH(Settings!$B$8,$A$1:$P$1,0))&amp;""),""),15,2)),VALUE(MID(IFERROR(TRIM(INDEX($A793:$P793,MATCH(Settings!$B$8,$A$1:$P$1,0))&amp;""),""),18,2)))),"")),""))</f>
        <v/>
      </c>
      <c r="V793" s="22">
        <f>IF(ISNUMBER($U793),DATE(YEAR($U793),MONTH($U793),1),"")</f>
        <v/>
      </c>
      <c r="W793" s="23">
        <f>IF(IFERROR(TRIM(INDEX($A793:$P793,MATCH(Settings!$B$10,$A$1:$P$1,0))&amp;""),"")&lt;&gt;"",IFERROR(TRIM(INDEX($A793:$P793,MATCH(Settings!$B$10,$A$1:$P$1,0))&amp;""),""),IFERROR(TRIM(INDEX($A793:$P793,MATCH(Settings!$B$11,$A$1:$P$1,0))&amp;""),""))</f>
        <v/>
      </c>
      <c r="X793" s="23">
        <f>IFERROR(TRIM(INDEX($A793:$P793,MATCH(Settings!$B$11,$A$1:$P$1,0))&amp;""),"")</f>
        <v/>
      </c>
      <c r="Y793" s="23">
        <f>IFERROR(TRIM(INDEX($A793:$P793,MATCH(Settings!$B$12,$A$1:$P$1,0))&amp;""),"")</f>
        <v/>
      </c>
      <c r="Z793" s="23">
        <f>IFERROR(TRIM(INDEX($A793:$P793,MATCH(Settings!$B$15,$A$1:$P$1,0))&amp;""),"")</f>
        <v/>
      </c>
      <c r="AA793" s="24">
        <f>IFERROR(IF(TRIM(INDEX($A793:$P793,MATCH(Settings!$B$13,$A$1:$P$1,0))&amp;"")="","",VALUE(TRIM(INDEX($A793:$P793,MATCH(Settings!$B$13,$A$1:$P$1,0))&amp;""))),"")</f>
        <v/>
      </c>
      <c r="AB793" s="24">
        <f>IF(NOT(ISNUMBER($AA793)),"",IF(TRIM($R793&amp;"")="Yes",$AA793,0))</f>
        <v/>
      </c>
      <c r="AC793" s="25">
        <f>IF(OR(NOT(ISNUMBER($AB793)),NOT(ISNUMBER(Settings!$D$2))),"",$AB793*Settings!$D$2)</f>
        <v/>
      </c>
      <c r="AD793" s="23">
        <f>IF(AND($AE793="",IFERROR(TRIM(INDEX($A793:$P793,MATCH(Settings!$B$13,$A$1:$P$1,0))&amp;""),"")=""),"",IF((IF($AE793="","; no name or email","")&amp;IF(IFERROR(TRIM(INDEX($A793:$P793,MATCH(Settings!$B$13,$A$1:$P$1,0))&amp;""),"")="","; no hours",IF(NOT(ISNUMBER($AA793)),"; hours not a number",IF($AA793&lt;=0,"; hours zero or less",IF(AND(ISNUMBER(Settings!$D$3),$AA793&gt;Settings!$D$3),"; over "&amp;Settings!$D$3&amp;" hours",""))))&amp;IF(NOT(ISNUMBER($U793)),"; no date",IF($U793&gt;TODAY(),"; date in the future",""))&amp;IF(AND($AE793&lt;&gt;"",ISNUMBER($U793)),IF(COUNTIFS($AE$2:$AE$1001,$AE793,$U$2:$U$1001,$U793,$Y$2:$Y$1001,$Y793)&gt;1,"; possible duplicate",""),""))="","OK",MID(IF($AE793="","; no name or email","")&amp;IF(IFERROR(TRIM(INDEX($A793:$P793,MATCH(Settings!$B$13,$A$1:$P$1,0))&amp;""),"")="","; no hours",IF(NOT(ISNUMBER($AA793)),"; hours not a number",IF($AA793&lt;=0,"; hours zero or less",IF(AND(ISNUMBER(Settings!$D$3),$AA793&gt;Settings!$D$3),"; over "&amp;Settings!$D$3&amp;" hours",""))))&amp;IF(NOT(ISNUMBER($U793)),"; no date",IF($U793&gt;TODAY(),"; date in the future",""))&amp;IF(AND($AE793&lt;&gt;"",ISNUMBER($U793)),IF(COUNTIFS($AE$2:$AE$1001,$AE793,$U$2:$U$1001,$U793,$Y$2:$Y$1001,$Y793)&gt;1,"; possible duplicate",""),""),3,300)))</f>
        <v/>
      </c>
      <c r="AE793" s="26">
        <f>IF(IFERROR(TRIM(INDEX($A793:$P793,MATCH(Settings!$B$11,$A$1:$P$1,0))&amp;""),"")&lt;&gt;"",LOWER(IFERROR(TRIM(INDEX($A793:$P793,MATCH(Settings!$B$11,$A$1:$P$1,0))&amp;""),"")),LOWER(IFERROR(TRIM(INDEX($A793:$P793,MATCH(Settings!$B$10,$A$1:$P$1,0))&amp;""),"")))</f>
        <v/>
      </c>
      <c r="AF793" s="26">
        <f>IF($AE793="","",IF(COUNTIF($AE$2:$AE793,$AE793)=1,MAX($AF$1:$AF792)+1,""))</f>
        <v/>
      </c>
      <c r="AG793" s="26">
        <f>IF(OR($AE793="",NOT(ISNUMBER($V793))),"",IF(COUNTIFS($AE$2:$AE793,$AE793,$V$2:$V793,$V793)=1,1,0))</f>
        <v/>
      </c>
      <c r="AH793" s="26">
        <f>IF(ISNUMBER($U793),$U793,0)</f>
        <v/>
      </c>
    </row>
    <row r="794">
      <c r="R794" s="27" t="n"/>
      <c r="S794" s="27" t="n"/>
      <c r="U794" s="21">
        <f>IF(ISNUMBER(IFERROR(IF(TRIM(INDEX($A794:$P794,MATCH(Settings!$B$9,$A$1:$P$1,0))&amp;"")="","",IF(ISNUMBER(INDEX($A794:$P794,MATCH(Settings!$B$9,$A$1:$P$1,0))),INT(INDEX($A794:$P794,MATCH(Settings!$B$9,$A$1:$P$1,0))),DATE(VALUE(LEFT(INDEX($A794:$P794,MATCH(Settings!$B$9,$A$1:$P$1,0)),4)),VALUE(MID(INDEX($A794:$P794,MATCH(Settings!$B$9,$A$1:$P$1,0)),6,2)),VALUE(MID(INDEX($A794:$P794,MATCH(Settings!$B$9,$A$1:$P$1,0)),9,2))))),"")),IFERROR(IF(TRIM(INDEX($A794:$P794,MATCH(Settings!$B$9,$A$1:$P$1,0))&amp;"")="","",IF(ISNUMBER(INDEX($A794:$P794,MATCH(Settings!$B$9,$A$1:$P$1,0))),INT(INDEX($A794:$P794,MATCH(Settings!$B$9,$A$1:$P$1,0))),DATE(VALUE(LEFT(INDEX($A794:$P794,MATCH(Settings!$B$9,$A$1:$P$1,0)),4)),VALUE(MID(INDEX($A794:$P794,MATCH(Settings!$B$9,$A$1:$P$1,0)),6,2)),VALUE(MID(INDEX($A794:$P794,MATCH(Settings!$B$9,$A$1:$P$1,0)),9,2))))),""),IFERROR(INT(IFERROR(IF(ISNUMBER(INDEX($A794:$P794,MATCH(Settings!$B$8,$A$1:$P$1,0))),INDEX($A794:$P794,MATCH(Settings!$B$8,$A$1:$P$1,0)),DATE(VALUE(LEFT(IFERROR(TRIM(INDEX($A794:$P794,MATCH(Settings!$B$8,$A$1:$P$1,0))&amp;""),""),4)),VALUE(MID(IFERROR(TRIM(INDEX($A794:$P794,MATCH(Settings!$B$8,$A$1:$P$1,0))&amp;""),""),6,2)),VALUE(MID(IFERROR(TRIM(INDEX($A794:$P794,MATCH(Settings!$B$8,$A$1:$P$1,0))&amp;""),""),9,2)))+TIME(VALUE(MID(IFERROR(TRIM(INDEX($A794:$P794,MATCH(Settings!$B$8,$A$1:$P$1,0))&amp;""),""),12,2)),VALUE(MID(IFERROR(TRIM(INDEX($A794:$P794,MATCH(Settings!$B$8,$A$1:$P$1,0))&amp;""),""),15,2)),VALUE(MID(IFERROR(TRIM(INDEX($A794:$P794,MATCH(Settings!$B$8,$A$1:$P$1,0))&amp;""),""),18,2)))),"")),""))</f>
        <v/>
      </c>
      <c r="V794" s="22">
        <f>IF(ISNUMBER($U794),DATE(YEAR($U794),MONTH($U794),1),"")</f>
        <v/>
      </c>
      <c r="W794" s="23">
        <f>IF(IFERROR(TRIM(INDEX($A794:$P794,MATCH(Settings!$B$10,$A$1:$P$1,0))&amp;""),"")&lt;&gt;"",IFERROR(TRIM(INDEX($A794:$P794,MATCH(Settings!$B$10,$A$1:$P$1,0))&amp;""),""),IFERROR(TRIM(INDEX($A794:$P794,MATCH(Settings!$B$11,$A$1:$P$1,0))&amp;""),""))</f>
        <v/>
      </c>
      <c r="X794" s="23">
        <f>IFERROR(TRIM(INDEX($A794:$P794,MATCH(Settings!$B$11,$A$1:$P$1,0))&amp;""),"")</f>
        <v/>
      </c>
      <c r="Y794" s="23">
        <f>IFERROR(TRIM(INDEX($A794:$P794,MATCH(Settings!$B$12,$A$1:$P$1,0))&amp;""),"")</f>
        <v/>
      </c>
      <c r="Z794" s="23">
        <f>IFERROR(TRIM(INDEX($A794:$P794,MATCH(Settings!$B$15,$A$1:$P$1,0))&amp;""),"")</f>
        <v/>
      </c>
      <c r="AA794" s="24">
        <f>IFERROR(IF(TRIM(INDEX($A794:$P794,MATCH(Settings!$B$13,$A$1:$P$1,0))&amp;"")="","",VALUE(TRIM(INDEX($A794:$P794,MATCH(Settings!$B$13,$A$1:$P$1,0))&amp;""))),"")</f>
        <v/>
      </c>
      <c r="AB794" s="24">
        <f>IF(NOT(ISNUMBER($AA794)),"",IF(TRIM($R794&amp;"")="Yes",$AA794,0))</f>
        <v/>
      </c>
      <c r="AC794" s="25">
        <f>IF(OR(NOT(ISNUMBER($AB794)),NOT(ISNUMBER(Settings!$D$2))),"",$AB794*Settings!$D$2)</f>
        <v/>
      </c>
      <c r="AD794" s="23">
        <f>IF(AND($AE794="",IFERROR(TRIM(INDEX($A794:$P794,MATCH(Settings!$B$13,$A$1:$P$1,0))&amp;""),"")=""),"",IF((IF($AE794="","; no name or email","")&amp;IF(IFERROR(TRIM(INDEX($A794:$P794,MATCH(Settings!$B$13,$A$1:$P$1,0))&amp;""),"")="","; no hours",IF(NOT(ISNUMBER($AA794)),"; hours not a number",IF($AA794&lt;=0,"; hours zero or less",IF(AND(ISNUMBER(Settings!$D$3),$AA794&gt;Settings!$D$3),"; over "&amp;Settings!$D$3&amp;" hours",""))))&amp;IF(NOT(ISNUMBER($U794)),"; no date",IF($U794&gt;TODAY(),"; date in the future",""))&amp;IF(AND($AE794&lt;&gt;"",ISNUMBER($U794)),IF(COUNTIFS($AE$2:$AE$1001,$AE794,$U$2:$U$1001,$U794,$Y$2:$Y$1001,$Y794)&gt;1,"; possible duplicate",""),""))="","OK",MID(IF($AE794="","; no name or email","")&amp;IF(IFERROR(TRIM(INDEX($A794:$P794,MATCH(Settings!$B$13,$A$1:$P$1,0))&amp;""),"")="","; no hours",IF(NOT(ISNUMBER($AA794)),"; hours not a number",IF($AA794&lt;=0,"; hours zero or less",IF(AND(ISNUMBER(Settings!$D$3),$AA794&gt;Settings!$D$3),"; over "&amp;Settings!$D$3&amp;" hours",""))))&amp;IF(NOT(ISNUMBER($U794)),"; no date",IF($U794&gt;TODAY(),"; date in the future",""))&amp;IF(AND($AE794&lt;&gt;"",ISNUMBER($U794)),IF(COUNTIFS($AE$2:$AE$1001,$AE794,$U$2:$U$1001,$U794,$Y$2:$Y$1001,$Y794)&gt;1,"; possible duplicate",""),""),3,300)))</f>
        <v/>
      </c>
      <c r="AE794" s="26">
        <f>IF(IFERROR(TRIM(INDEX($A794:$P794,MATCH(Settings!$B$11,$A$1:$P$1,0))&amp;""),"")&lt;&gt;"",LOWER(IFERROR(TRIM(INDEX($A794:$P794,MATCH(Settings!$B$11,$A$1:$P$1,0))&amp;""),"")),LOWER(IFERROR(TRIM(INDEX($A794:$P794,MATCH(Settings!$B$10,$A$1:$P$1,0))&amp;""),"")))</f>
        <v/>
      </c>
      <c r="AF794" s="26">
        <f>IF($AE794="","",IF(COUNTIF($AE$2:$AE794,$AE794)=1,MAX($AF$1:$AF793)+1,""))</f>
        <v/>
      </c>
      <c r="AG794" s="26">
        <f>IF(OR($AE794="",NOT(ISNUMBER($V794))),"",IF(COUNTIFS($AE$2:$AE794,$AE794,$V$2:$V794,$V794)=1,1,0))</f>
        <v/>
      </c>
      <c r="AH794" s="26">
        <f>IF(ISNUMBER($U794),$U794,0)</f>
        <v/>
      </c>
    </row>
    <row r="795">
      <c r="R795" s="27" t="n"/>
      <c r="S795" s="27" t="n"/>
      <c r="U795" s="21">
        <f>IF(ISNUMBER(IFERROR(IF(TRIM(INDEX($A795:$P795,MATCH(Settings!$B$9,$A$1:$P$1,0))&amp;"")="","",IF(ISNUMBER(INDEX($A795:$P795,MATCH(Settings!$B$9,$A$1:$P$1,0))),INT(INDEX($A795:$P795,MATCH(Settings!$B$9,$A$1:$P$1,0))),DATE(VALUE(LEFT(INDEX($A795:$P795,MATCH(Settings!$B$9,$A$1:$P$1,0)),4)),VALUE(MID(INDEX($A795:$P795,MATCH(Settings!$B$9,$A$1:$P$1,0)),6,2)),VALUE(MID(INDEX($A795:$P795,MATCH(Settings!$B$9,$A$1:$P$1,0)),9,2))))),"")),IFERROR(IF(TRIM(INDEX($A795:$P795,MATCH(Settings!$B$9,$A$1:$P$1,0))&amp;"")="","",IF(ISNUMBER(INDEX($A795:$P795,MATCH(Settings!$B$9,$A$1:$P$1,0))),INT(INDEX($A795:$P795,MATCH(Settings!$B$9,$A$1:$P$1,0))),DATE(VALUE(LEFT(INDEX($A795:$P795,MATCH(Settings!$B$9,$A$1:$P$1,0)),4)),VALUE(MID(INDEX($A795:$P795,MATCH(Settings!$B$9,$A$1:$P$1,0)),6,2)),VALUE(MID(INDEX($A795:$P795,MATCH(Settings!$B$9,$A$1:$P$1,0)),9,2))))),""),IFERROR(INT(IFERROR(IF(ISNUMBER(INDEX($A795:$P795,MATCH(Settings!$B$8,$A$1:$P$1,0))),INDEX($A795:$P795,MATCH(Settings!$B$8,$A$1:$P$1,0)),DATE(VALUE(LEFT(IFERROR(TRIM(INDEX($A795:$P795,MATCH(Settings!$B$8,$A$1:$P$1,0))&amp;""),""),4)),VALUE(MID(IFERROR(TRIM(INDEX($A795:$P795,MATCH(Settings!$B$8,$A$1:$P$1,0))&amp;""),""),6,2)),VALUE(MID(IFERROR(TRIM(INDEX($A795:$P795,MATCH(Settings!$B$8,$A$1:$P$1,0))&amp;""),""),9,2)))+TIME(VALUE(MID(IFERROR(TRIM(INDEX($A795:$P795,MATCH(Settings!$B$8,$A$1:$P$1,0))&amp;""),""),12,2)),VALUE(MID(IFERROR(TRIM(INDEX($A795:$P795,MATCH(Settings!$B$8,$A$1:$P$1,0))&amp;""),""),15,2)),VALUE(MID(IFERROR(TRIM(INDEX($A795:$P795,MATCH(Settings!$B$8,$A$1:$P$1,0))&amp;""),""),18,2)))),"")),""))</f>
        <v/>
      </c>
      <c r="V795" s="22">
        <f>IF(ISNUMBER($U795),DATE(YEAR($U795),MONTH($U795),1),"")</f>
        <v/>
      </c>
      <c r="W795" s="23">
        <f>IF(IFERROR(TRIM(INDEX($A795:$P795,MATCH(Settings!$B$10,$A$1:$P$1,0))&amp;""),"")&lt;&gt;"",IFERROR(TRIM(INDEX($A795:$P795,MATCH(Settings!$B$10,$A$1:$P$1,0))&amp;""),""),IFERROR(TRIM(INDEX($A795:$P795,MATCH(Settings!$B$11,$A$1:$P$1,0))&amp;""),""))</f>
        <v/>
      </c>
      <c r="X795" s="23">
        <f>IFERROR(TRIM(INDEX($A795:$P795,MATCH(Settings!$B$11,$A$1:$P$1,0))&amp;""),"")</f>
        <v/>
      </c>
      <c r="Y795" s="23">
        <f>IFERROR(TRIM(INDEX($A795:$P795,MATCH(Settings!$B$12,$A$1:$P$1,0))&amp;""),"")</f>
        <v/>
      </c>
      <c r="Z795" s="23">
        <f>IFERROR(TRIM(INDEX($A795:$P795,MATCH(Settings!$B$15,$A$1:$P$1,0))&amp;""),"")</f>
        <v/>
      </c>
      <c r="AA795" s="24">
        <f>IFERROR(IF(TRIM(INDEX($A795:$P795,MATCH(Settings!$B$13,$A$1:$P$1,0))&amp;"")="","",VALUE(TRIM(INDEX($A795:$P795,MATCH(Settings!$B$13,$A$1:$P$1,0))&amp;""))),"")</f>
        <v/>
      </c>
      <c r="AB795" s="24">
        <f>IF(NOT(ISNUMBER($AA795)),"",IF(TRIM($R795&amp;"")="Yes",$AA795,0))</f>
        <v/>
      </c>
      <c r="AC795" s="25">
        <f>IF(OR(NOT(ISNUMBER($AB795)),NOT(ISNUMBER(Settings!$D$2))),"",$AB795*Settings!$D$2)</f>
        <v/>
      </c>
      <c r="AD795" s="23">
        <f>IF(AND($AE795="",IFERROR(TRIM(INDEX($A795:$P795,MATCH(Settings!$B$13,$A$1:$P$1,0))&amp;""),"")=""),"",IF((IF($AE795="","; no name or email","")&amp;IF(IFERROR(TRIM(INDEX($A795:$P795,MATCH(Settings!$B$13,$A$1:$P$1,0))&amp;""),"")="","; no hours",IF(NOT(ISNUMBER($AA795)),"; hours not a number",IF($AA795&lt;=0,"; hours zero or less",IF(AND(ISNUMBER(Settings!$D$3),$AA795&gt;Settings!$D$3),"; over "&amp;Settings!$D$3&amp;" hours",""))))&amp;IF(NOT(ISNUMBER($U795)),"; no date",IF($U795&gt;TODAY(),"; date in the future",""))&amp;IF(AND($AE795&lt;&gt;"",ISNUMBER($U795)),IF(COUNTIFS($AE$2:$AE$1001,$AE795,$U$2:$U$1001,$U795,$Y$2:$Y$1001,$Y795)&gt;1,"; possible duplicate",""),""))="","OK",MID(IF($AE795="","; no name or email","")&amp;IF(IFERROR(TRIM(INDEX($A795:$P795,MATCH(Settings!$B$13,$A$1:$P$1,0))&amp;""),"")="","; no hours",IF(NOT(ISNUMBER($AA795)),"; hours not a number",IF($AA795&lt;=0,"; hours zero or less",IF(AND(ISNUMBER(Settings!$D$3),$AA795&gt;Settings!$D$3),"; over "&amp;Settings!$D$3&amp;" hours",""))))&amp;IF(NOT(ISNUMBER($U795)),"; no date",IF($U795&gt;TODAY(),"; date in the future",""))&amp;IF(AND($AE795&lt;&gt;"",ISNUMBER($U795)),IF(COUNTIFS($AE$2:$AE$1001,$AE795,$U$2:$U$1001,$U795,$Y$2:$Y$1001,$Y795)&gt;1,"; possible duplicate",""),""),3,300)))</f>
        <v/>
      </c>
      <c r="AE795" s="26">
        <f>IF(IFERROR(TRIM(INDEX($A795:$P795,MATCH(Settings!$B$11,$A$1:$P$1,0))&amp;""),"")&lt;&gt;"",LOWER(IFERROR(TRIM(INDEX($A795:$P795,MATCH(Settings!$B$11,$A$1:$P$1,0))&amp;""),"")),LOWER(IFERROR(TRIM(INDEX($A795:$P795,MATCH(Settings!$B$10,$A$1:$P$1,0))&amp;""),"")))</f>
        <v/>
      </c>
      <c r="AF795" s="26">
        <f>IF($AE795="","",IF(COUNTIF($AE$2:$AE795,$AE795)=1,MAX($AF$1:$AF794)+1,""))</f>
        <v/>
      </c>
      <c r="AG795" s="26">
        <f>IF(OR($AE795="",NOT(ISNUMBER($V795))),"",IF(COUNTIFS($AE$2:$AE795,$AE795,$V$2:$V795,$V795)=1,1,0))</f>
        <v/>
      </c>
      <c r="AH795" s="26">
        <f>IF(ISNUMBER($U795),$U795,0)</f>
        <v/>
      </c>
    </row>
    <row r="796">
      <c r="R796" s="27" t="n"/>
      <c r="S796" s="27" t="n"/>
      <c r="U796" s="21">
        <f>IF(ISNUMBER(IFERROR(IF(TRIM(INDEX($A796:$P796,MATCH(Settings!$B$9,$A$1:$P$1,0))&amp;"")="","",IF(ISNUMBER(INDEX($A796:$P796,MATCH(Settings!$B$9,$A$1:$P$1,0))),INT(INDEX($A796:$P796,MATCH(Settings!$B$9,$A$1:$P$1,0))),DATE(VALUE(LEFT(INDEX($A796:$P796,MATCH(Settings!$B$9,$A$1:$P$1,0)),4)),VALUE(MID(INDEX($A796:$P796,MATCH(Settings!$B$9,$A$1:$P$1,0)),6,2)),VALUE(MID(INDEX($A796:$P796,MATCH(Settings!$B$9,$A$1:$P$1,0)),9,2))))),"")),IFERROR(IF(TRIM(INDEX($A796:$P796,MATCH(Settings!$B$9,$A$1:$P$1,0))&amp;"")="","",IF(ISNUMBER(INDEX($A796:$P796,MATCH(Settings!$B$9,$A$1:$P$1,0))),INT(INDEX($A796:$P796,MATCH(Settings!$B$9,$A$1:$P$1,0))),DATE(VALUE(LEFT(INDEX($A796:$P796,MATCH(Settings!$B$9,$A$1:$P$1,0)),4)),VALUE(MID(INDEX($A796:$P796,MATCH(Settings!$B$9,$A$1:$P$1,0)),6,2)),VALUE(MID(INDEX($A796:$P796,MATCH(Settings!$B$9,$A$1:$P$1,0)),9,2))))),""),IFERROR(INT(IFERROR(IF(ISNUMBER(INDEX($A796:$P796,MATCH(Settings!$B$8,$A$1:$P$1,0))),INDEX($A796:$P796,MATCH(Settings!$B$8,$A$1:$P$1,0)),DATE(VALUE(LEFT(IFERROR(TRIM(INDEX($A796:$P796,MATCH(Settings!$B$8,$A$1:$P$1,0))&amp;""),""),4)),VALUE(MID(IFERROR(TRIM(INDEX($A796:$P796,MATCH(Settings!$B$8,$A$1:$P$1,0))&amp;""),""),6,2)),VALUE(MID(IFERROR(TRIM(INDEX($A796:$P796,MATCH(Settings!$B$8,$A$1:$P$1,0))&amp;""),""),9,2)))+TIME(VALUE(MID(IFERROR(TRIM(INDEX($A796:$P796,MATCH(Settings!$B$8,$A$1:$P$1,0))&amp;""),""),12,2)),VALUE(MID(IFERROR(TRIM(INDEX($A796:$P796,MATCH(Settings!$B$8,$A$1:$P$1,0))&amp;""),""),15,2)),VALUE(MID(IFERROR(TRIM(INDEX($A796:$P796,MATCH(Settings!$B$8,$A$1:$P$1,0))&amp;""),""),18,2)))),"")),""))</f>
        <v/>
      </c>
      <c r="V796" s="22">
        <f>IF(ISNUMBER($U796),DATE(YEAR($U796),MONTH($U796),1),"")</f>
        <v/>
      </c>
      <c r="W796" s="23">
        <f>IF(IFERROR(TRIM(INDEX($A796:$P796,MATCH(Settings!$B$10,$A$1:$P$1,0))&amp;""),"")&lt;&gt;"",IFERROR(TRIM(INDEX($A796:$P796,MATCH(Settings!$B$10,$A$1:$P$1,0))&amp;""),""),IFERROR(TRIM(INDEX($A796:$P796,MATCH(Settings!$B$11,$A$1:$P$1,0))&amp;""),""))</f>
        <v/>
      </c>
      <c r="X796" s="23">
        <f>IFERROR(TRIM(INDEX($A796:$P796,MATCH(Settings!$B$11,$A$1:$P$1,0))&amp;""),"")</f>
        <v/>
      </c>
      <c r="Y796" s="23">
        <f>IFERROR(TRIM(INDEX($A796:$P796,MATCH(Settings!$B$12,$A$1:$P$1,0))&amp;""),"")</f>
        <v/>
      </c>
      <c r="Z796" s="23">
        <f>IFERROR(TRIM(INDEX($A796:$P796,MATCH(Settings!$B$15,$A$1:$P$1,0))&amp;""),"")</f>
        <v/>
      </c>
      <c r="AA796" s="24">
        <f>IFERROR(IF(TRIM(INDEX($A796:$P796,MATCH(Settings!$B$13,$A$1:$P$1,0))&amp;"")="","",VALUE(TRIM(INDEX($A796:$P796,MATCH(Settings!$B$13,$A$1:$P$1,0))&amp;""))),"")</f>
        <v/>
      </c>
      <c r="AB796" s="24">
        <f>IF(NOT(ISNUMBER($AA796)),"",IF(TRIM($R796&amp;"")="Yes",$AA796,0))</f>
        <v/>
      </c>
      <c r="AC796" s="25">
        <f>IF(OR(NOT(ISNUMBER($AB796)),NOT(ISNUMBER(Settings!$D$2))),"",$AB796*Settings!$D$2)</f>
        <v/>
      </c>
      <c r="AD796" s="23">
        <f>IF(AND($AE796="",IFERROR(TRIM(INDEX($A796:$P796,MATCH(Settings!$B$13,$A$1:$P$1,0))&amp;""),"")=""),"",IF((IF($AE796="","; no name or email","")&amp;IF(IFERROR(TRIM(INDEX($A796:$P796,MATCH(Settings!$B$13,$A$1:$P$1,0))&amp;""),"")="","; no hours",IF(NOT(ISNUMBER($AA796)),"; hours not a number",IF($AA796&lt;=0,"; hours zero or less",IF(AND(ISNUMBER(Settings!$D$3),$AA796&gt;Settings!$D$3),"; over "&amp;Settings!$D$3&amp;" hours",""))))&amp;IF(NOT(ISNUMBER($U796)),"; no date",IF($U796&gt;TODAY(),"; date in the future",""))&amp;IF(AND($AE796&lt;&gt;"",ISNUMBER($U796)),IF(COUNTIFS($AE$2:$AE$1001,$AE796,$U$2:$U$1001,$U796,$Y$2:$Y$1001,$Y796)&gt;1,"; possible duplicate",""),""))="","OK",MID(IF($AE796="","; no name or email","")&amp;IF(IFERROR(TRIM(INDEX($A796:$P796,MATCH(Settings!$B$13,$A$1:$P$1,0))&amp;""),"")="","; no hours",IF(NOT(ISNUMBER($AA796)),"; hours not a number",IF($AA796&lt;=0,"; hours zero or less",IF(AND(ISNUMBER(Settings!$D$3),$AA796&gt;Settings!$D$3),"; over "&amp;Settings!$D$3&amp;" hours",""))))&amp;IF(NOT(ISNUMBER($U796)),"; no date",IF($U796&gt;TODAY(),"; date in the future",""))&amp;IF(AND($AE796&lt;&gt;"",ISNUMBER($U796)),IF(COUNTIFS($AE$2:$AE$1001,$AE796,$U$2:$U$1001,$U796,$Y$2:$Y$1001,$Y796)&gt;1,"; possible duplicate",""),""),3,300)))</f>
        <v/>
      </c>
      <c r="AE796" s="26">
        <f>IF(IFERROR(TRIM(INDEX($A796:$P796,MATCH(Settings!$B$11,$A$1:$P$1,0))&amp;""),"")&lt;&gt;"",LOWER(IFERROR(TRIM(INDEX($A796:$P796,MATCH(Settings!$B$11,$A$1:$P$1,0))&amp;""),"")),LOWER(IFERROR(TRIM(INDEX($A796:$P796,MATCH(Settings!$B$10,$A$1:$P$1,0))&amp;""),"")))</f>
        <v/>
      </c>
      <c r="AF796" s="26">
        <f>IF($AE796="","",IF(COUNTIF($AE$2:$AE796,$AE796)=1,MAX($AF$1:$AF795)+1,""))</f>
        <v/>
      </c>
      <c r="AG796" s="26">
        <f>IF(OR($AE796="",NOT(ISNUMBER($V796))),"",IF(COUNTIFS($AE$2:$AE796,$AE796,$V$2:$V796,$V796)=1,1,0))</f>
        <v/>
      </c>
      <c r="AH796" s="26">
        <f>IF(ISNUMBER($U796),$U796,0)</f>
        <v/>
      </c>
    </row>
    <row r="797">
      <c r="R797" s="27" t="n"/>
      <c r="S797" s="27" t="n"/>
      <c r="U797" s="21">
        <f>IF(ISNUMBER(IFERROR(IF(TRIM(INDEX($A797:$P797,MATCH(Settings!$B$9,$A$1:$P$1,0))&amp;"")="","",IF(ISNUMBER(INDEX($A797:$P797,MATCH(Settings!$B$9,$A$1:$P$1,0))),INT(INDEX($A797:$P797,MATCH(Settings!$B$9,$A$1:$P$1,0))),DATE(VALUE(LEFT(INDEX($A797:$P797,MATCH(Settings!$B$9,$A$1:$P$1,0)),4)),VALUE(MID(INDEX($A797:$P797,MATCH(Settings!$B$9,$A$1:$P$1,0)),6,2)),VALUE(MID(INDEX($A797:$P797,MATCH(Settings!$B$9,$A$1:$P$1,0)),9,2))))),"")),IFERROR(IF(TRIM(INDEX($A797:$P797,MATCH(Settings!$B$9,$A$1:$P$1,0))&amp;"")="","",IF(ISNUMBER(INDEX($A797:$P797,MATCH(Settings!$B$9,$A$1:$P$1,0))),INT(INDEX($A797:$P797,MATCH(Settings!$B$9,$A$1:$P$1,0))),DATE(VALUE(LEFT(INDEX($A797:$P797,MATCH(Settings!$B$9,$A$1:$P$1,0)),4)),VALUE(MID(INDEX($A797:$P797,MATCH(Settings!$B$9,$A$1:$P$1,0)),6,2)),VALUE(MID(INDEX($A797:$P797,MATCH(Settings!$B$9,$A$1:$P$1,0)),9,2))))),""),IFERROR(INT(IFERROR(IF(ISNUMBER(INDEX($A797:$P797,MATCH(Settings!$B$8,$A$1:$P$1,0))),INDEX($A797:$P797,MATCH(Settings!$B$8,$A$1:$P$1,0)),DATE(VALUE(LEFT(IFERROR(TRIM(INDEX($A797:$P797,MATCH(Settings!$B$8,$A$1:$P$1,0))&amp;""),""),4)),VALUE(MID(IFERROR(TRIM(INDEX($A797:$P797,MATCH(Settings!$B$8,$A$1:$P$1,0))&amp;""),""),6,2)),VALUE(MID(IFERROR(TRIM(INDEX($A797:$P797,MATCH(Settings!$B$8,$A$1:$P$1,0))&amp;""),""),9,2)))+TIME(VALUE(MID(IFERROR(TRIM(INDEX($A797:$P797,MATCH(Settings!$B$8,$A$1:$P$1,0))&amp;""),""),12,2)),VALUE(MID(IFERROR(TRIM(INDEX($A797:$P797,MATCH(Settings!$B$8,$A$1:$P$1,0))&amp;""),""),15,2)),VALUE(MID(IFERROR(TRIM(INDEX($A797:$P797,MATCH(Settings!$B$8,$A$1:$P$1,0))&amp;""),""),18,2)))),"")),""))</f>
        <v/>
      </c>
      <c r="V797" s="22">
        <f>IF(ISNUMBER($U797),DATE(YEAR($U797),MONTH($U797),1),"")</f>
        <v/>
      </c>
      <c r="W797" s="23">
        <f>IF(IFERROR(TRIM(INDEX($A797:$P797,MATCH(Settings!$B$10,$A$1:$P$1,0))&amp;""),"")&lt;&gt;"",IFERROR(TRIM(INDEX($A797:$P797,MATCH(Settings!$B$10,$A$1:$P$1,0))&amp;""),""),IFERROR(TRIM(INDEX($A797:$P797,MATCH(Settings!$B$11,$A$1:$P$1,0))&amp;""),""))</f>
        <v/>
      </c>
      <c r="X797" s="23">
        <f>IFERROR(TRIM(INDEX($A797:$P797,MATCH(Settings!$B$11,$A$1:$P$1,0))&amp;""),"")</f>
        <v/>
      </c>
      <c r="Y797" s="23">
        <f>IFERROR(TRIM(INDEX($A797:$P797,MATCH(Settings!$B$12,$A$1:$P$1,0))&amp;""),"")</f>
        <v/>
      </c>
      <c r="Z797" s="23">
        <f>IFERROR(TRIM(INDEX($A797:$P797,MATCH(Settings!$B$15,$A$1:$P$1,0))&amp;""),"")</f>
        <v/>
      </c>
      <c r="AA797" s="24">
        <f>IFERROR(IF(TRIM(INDEX($A797:$P797,MATCH(Settings!$B$13,$A$1:$P$1,0))&amp;"")="","",VALUE(TRIM(INDEX($A797:$P797,MATCH(Settings!$B$13,$A$1:$P$1,0))&amp;""))),"")</f>
        <v/>
      </c>
      <c r="AB797" s="24">
        <f>IF(NOT(ISNUMBER($AA797)),"",IF(TRIM($R797&amp;"")="Yes",$AA797,0))</f>
        <v/>
      </c>
      <c r="AC797" s="25">
        <f>IF(OR(NOT(ISNUMBER($AB797)),NOT(ISNUMBER(Settings!$D$2))),"",$AB797*Settings!$D$2)</f>
        <v/>
      </c>
      <c r="AD797" s="23">
        <f>IF(AND($AE797="",IFERROR(TRIM(INDEX($A797:$P797,MATCH(Settings!$B$13,$A$1:$P$1,0))&amp;""),"")=""),"",IF((IF($AE797="","; no name or email","")&amp;IF(IFERROR(TRIM(INDEX($A797:$P797,MATCH(Settings!$B$13,$A$1:$P$1,0))&amp;""),"")="","; no hours",IF(NOT(ISNUMBER($AA797)),"; hours not a number",IF($AA797&lt;=0,"; hours zero or less",IF(AND(ISNUMBER(Settings!$D$3),$AA797&gt;Settings!$D$3),"; over "&amp;Settings!$D$3&amp;" hours",""))))&amp;IF(NOT(ISNUMBER($U797)),"; no date",IF($U797&gt;TODAY(),"; date in the future",""))&amp;IF(AND($AE797&lt;&gt;"",ISNUMBER($U797)),IF(COUNTIFS($AE$2:$AE$1001,$AE797,$U$2:$U$1001,$U797,$Y$2:$Y$1001,$Y797)&gt;1,"; possible duplicate",""),""))="","OK",MID(IF($AE797="","; no name or email","")&amp;IF(IFERROR(TRIM(INDEX($A797:$P797,MATCH(Settings!$B$13,$A$1:$P$1,0))&amp;""),"")="","; no hours",IF(NOT(ISNUMBER($AA797)),"; hours not a number",IF($AA797&lt;=0,"; hours zero or less",IF(AND(ISNUMBER(Settings!$D$3),$AA797&gt;Settings!$D$3),"; over "&amp;Settings!$D$3&amp;" hours",""))))&amp;IF(NOT(ISNUMBER($U797)),"; no date",IF($U797&gt;TODAY(),"; date in the future",""))&amp;IF(AND($AE797&lt;&gt;"",ISNUMBER($U797)),IF(COUNTIFS($AE$2:$AE$1001,$AE797,$U$2:$U$1001,$U797,$Y$2:$Y$1001,$Y797)&gt;1,"; possible duplicate",""),""),3,300)))</f>
        <v/>
      </c>
      <c r="AE797" s="26">
        <f>IF(IFERROR(TRIM(INDEX($A797:$P797,MATCH(Settings!$B$11,$A$1:$P$1,0))&amp;""),"")&lt;&gt;"",LOWER(IFERROR(TRIM(INDEX($A797:$P797,MATCH(Settings!$B$11,$A$1:$P$1,0))&amp;""),"")),LOWER(IFERROR(TRIM(INDEX($A797:$P797,MATCH(Settings!$B$10,$A$1:$P$1,0))&amp;""),"")))</f>
        <v/>
      </c>
      <c r="AF797" s="26">
        <f>IF($AE797="","",IF(COUNTIF($AE$2:$AE797,$AE797)=1,MAX($AF$1:$AF796)+1,""))</f>
        <v/>
      </c>
      <c r="AG797" s="26">
        <f>IF(OR($AE797="",NOT(ISNUMBER($V797))),"",IF(COUNTIFS($AE$2:$AE797,$AE797,$V$2:$V797,$V797)=1,1,0))</f>
        <v/>
      </c>
      <c r="AH797" s="26">
        <f>IF(ISNUMBER($U797),$U797,0)</f>
        <v/>
      </c>
    </row>
    <row r="798">
      <c r="R798" s="27" t="n"/>
      <c r="S798" s="27" t="n"/>
      <c r="U798" s="21">
        <f>IF(ISNUMBER(IFERROR(IF(TRIM(INDEX($A798:$P798,MATCH(Settings!$B$9,$A$1:$P$1,0))&amp;"")="","",IF(ISNUMBER(INDEX($A798:$P798,MATCH(Settings!$B$9,$A$1:$P$1,0))),INT(INDEX($A798:$P798,MATCH(Settings!$B$9,$A$1:$P$1,0))),DATE(VALUE(LEFT(INDEX($A798:$P798,MATCH(Settings!$B$9,$A$1:$P$1,0)),4)),VALUE(MID(INDEX($A798:$P798,MATCH(Settings!$B$9,$A$1:$P$1,0)),6,2)),VALUE(MID(INDEX($A798:$P798,MATCH(Settings!$B$9,$A$1:$P$1,0)),9,2))))),"")),IFERROR(IF(TRIM(INDEX($A798:$P798,MATCH(Settings!$B$9,$A$1:$P$1,0))&amp;"")="","",IF(ISNUMBER(INDEX($A798:$P798,MATCH(Settings!$B$9,$A$1:$P$1,0))),INT(INDEX($A798:$P798,MATCH(Settings!$B$9,$A$1:$P$1,0))),DATE(VALUE(LEFT(INDEX($A798:$P798,MATCH(Settings!$B$9,$A$1:$P$1,0)),4)),VALUE(MID(INDEX($A798:$P798,MATCH(Settings!$B$9,$A$1:$P$1,0)),6,2)),VALUE(MID(INDEX($A798:$P798,MATCH(Settings!$B$9,$A$1:$P$1,0)),9,2))))),""),IFERROR(INT(IFERROR(IF(ISNUMBER(INDEX($A798:$P798,MATCH(Settings!$B$8,$A$1:$P$1,0))),INDEX($A798:$P798,MATCH(Settings!$B$8,$A$1:$P$1,0)),DATE(VALUE(LEFT(IFERROR(TRIM(INDEX($A798:$P798,MATCH(Settings!$B$8,$A$1:$P$1,0))&amp;""),""),4)),VALUE(MID(IFERROR(TRIM(INDEX($A798:$P798,MATCH(Settings!$B$8,$A$1:$P$1,0))&amp;""),""),6,2)),VALUE(MID(IFERROR(TRIM(INDEX($A798:$P798,MATCH(Settings!$B$8,$A$1:$P$1,0))&amp;""),""),9,2)))+TIME(VALUE(MID(IFERROR(TRIM(INDEX($A798:$P798,MATCH(Settings!$B$8,$A$1:$P$1,0))&amp;""),""),12,2)),VALUE(MID(IFERROR(TRIM(INDEX($A798:$P798,MATCH(Settings!$B$8,$A$1:$P$1,0))&amp;""),""),15,2)),VALUE(MID(IFERROR(TRIM(INDEX($A798:$P798,MATCH(Settings!$B$8,$A$1:$P$1,0))&amp;""),""),18,2)))),"")),""))</f>
        <v/>
      </c>
      <c r="V798" s="22">
        <f>IF(ISNUMBER($U798),DATE(YEAR($U798),MONTH($U798),1),"")</f>
        <v/>
      </c>
      <c r="W798" s="23">
        <f>IF(IFERROR(TRIM(INDEX($A798:$P798,MATCH(Settings!$B$10,$A$1:$P$1,0))&amp;""),"")&lt;&gt;"",IFERROR(TRIM(INDEX($A798:$P798,MATCH(Settings!$B$10,$A$1:$P$1,0))&amp;""),""),IFERROR(TRIM(INDEX($A798:$P798,MATCH(Settings!$B$11,$A$1:$P$1,0))&amp;""),""))</f>
        <v/>
      </c>
      <c r="X798" s="23">
        <f>IFERROR(TRIM(INDEX($A798:$P798,MATCH(Settings!$B$11,$A$1:$P$1,0))&amp;""),"")</f>
        <v/>
      </c>
      <c r="Y798" s="23">
        <f>IFERROR(TRIM(INDEX($A798:$P798,MATCH(Settings!$B$12,$A$1:$P$1,0))&amp;""),"")</f>
        <v/>
      </c>
      <c r="Z798" s="23">
        <f>IFERROR(TRIM(INDEX($A798:$P798,MATCH(Settings!$B$15,$A$1:$P$1,0))&amp;""),"")</f>
        <v/>
      </c>
      <c r="AA798" s="24">
        <f>IFERROR(IF(TRIM(INDEX($A798:$P798,MATCH(Settings!$B$13,$A$1:$P$1,0))&amp;"")="","",VALUE(TRIM(INDEX($A798:$P798,MATCH(Settings!$B$13,$A$1:$P$1,0))&amp;""))),"")</f>
        <v/>
      </c>
      <c r="AB798" s="24">
        <f>IF(NOT(ISNUMBER($AA798)),"",IF(TRIM($R798&amp;"")="Yes",$AA798,0))</f>
        <v/>
      </c>
      <c r="AC798" s="25">
        <f>IF(OR(NOT(ISNUMBER($AB798)),NOT(ISNUMBER(Settings!$D$2))),"",$AB798*Settings!$D$2)</f>
        <v/>
      </c>
      <c r="AD798" s="23">
        <f>IF(AND($AE798="",IFERROR(TRIM(INDEX($A798:$P798,MATCH(Settings!$B$13,$A$1:$P$1,0))&amp;""),"")=""),"",IF((IF($AE798="","; no name or email","")&amp;IF(IFERROR(TRIM(INDEX($A798:$P798,MATCH(Settings!$B$13,$A$1:$P$1,0))&amp;""),"")="","; no hours",IF(NOT(ISNUMBER($AA798)),"; hours not a number",IF($AA798&lt;=0,"; hours zero or less",IF(AND(ISNUMBER(Settings!$D$3),$AA798&gt;Settings!$D$3),"; over "&amp;Settings!$D$3&amp;" hours",""))))&amp;IF(NOT(ISNUMBER($U798)),"; no date",IF($U798&gt;TODAY(),"; date in the future",""))&amp;IF(AND($AE798&lt;&gt;"",ISNUMBER($U798)),IF(COUNTIFS($AE$2:$AE$1001,$AE798,$U$2:$U$1001,$U798,$Y$2:$Y$1001,$Y798)&gt;1,"; possible duplicate",""),""))="","OK",MID(IF($AE798="","; no name or email","")&amp;IF(IFERROR(TRIM(INDEX($A798:$P798,MATCH(Settings!$B$13,$A$1:$P$1,0))&amp;""),"")="","; no hours",IF(NOT(ISNUMBER($AA798)),"; hours not a number",IF($AA798&lt;=0,"; hours zero or less",IF(AND(ISNUMBER(Settings!$D$3),$AA798&gt;Settings!$D$3),"; over "&amp;Settings!$D$3&amp;" hours",""))))&amp;IF(NOT(ISNUMBER($U798)),"; no date",IF($U798&gt;TODAY(),"; date in the future",""))&amp;IF(AND($AE798&lt;&gt;"",ISNUMBER($U798)),IF(COUNTIFS($AE$2:$AE$1001,$AE798,$U$2:$U$1001,$U798,$Y$2:$Y$1001,$Y798)&gt;1,"; possible duplicate",""),""),3,300)))</f>
        <v/>
      </c>
      <c r="AE798" s="26">
        <f>IF(IFERROR(TRIM(INDEX($A798:$P798,MATCH(Settings!$B$11,$A$1:$P$1,0))&amp;""),"")&lt;&gt;"",LOWER(IFERROR(TRIM(INDEX($A798:$P798,MATCH(Settings!$B$11,$A$1:$P$1,0))&amp;""),"")),LOWER(IFERROR(TRIM(INDEX($A798:$P798,MATCH(Settings!$B$10,$A$1:$P$1,0))&amp;""),"")))</f>
        <v/>
      </c>
      <c r="AF798" s="26">
        <f>IF($AE798="","",IF(COUNTIF($AE$2:$AE798,$AE798)=1,MAX($AF$1:$AF797)+1,""))</f>
        <v/>
      </c>
      <c r="AG798" s="26">
        <f>IF(OR($AE798="",NOT(ISNUMBER($V798))),"",IF(COUNTIFS($AE$2:$AE798,$AE798,$V$2:$V798,$V798)=1,1,0))</f>
        <v/>
      </c>
      <c r="AH798" s="26">
        <f>IF(ISNUMBER($U798),$U798,0)</f>
        <v/>
      </c>
    </row>
    <row r="799">
      <c r="R799" s="27" t="n"/>
      <c r="S799" s="27" t="n"/>
      <c r="U799" s="21">
        <f>IF(ISNUMBER(IFERROR(IF(TRIM(INDEX($A799:$P799,MATCH(Settings!$B$9,$A$1:$P$1,0))&amp;"")="","",IF(ISNUMBER(INDEX($A799:$P799,MATCH(Settings!$B$9,$A$1:$P$1,0))),INT(INDEX($A799:$P799,MATCH(Settings!$B$9,$A$1:$P$1,0))),DATE(VALUE(LEFT(INDEX($A799:$P799,MATCH(Settings!$B$9,$A$1:$P$1,0)),4)),VALUE(MID(INDEX($A799:$P799,MATCH(Settings!$B$9,$A$1:$P$1,0)),6,2)),VALUE(MID(INDEX($A799:$P799,MATCH(Settings!$B$9,$A$1:$P$1,0)),9,2))))),"")),IFERROR(IF(TRIM(INDEX($A799:$P799,MATCH(Settings!$B$9,$A$1:$P$1,0))&amp;"")="","",IF(ISNUMBER(INDEX($A799:$P799,MATCH(Settings!$B$9,$A$1:$P$1,0))),INT(INDEX($A799:$P799,MATCH(Settings!$B$9,$A$1:$P$1,0))),DATE(VALUE(LEFT(INDEX($A799:$P799,MATCH(Settings!$B$9,$A$1:$P$1,0)),4)),VALUE(MID(INDEX($A799:$P799,MATCH(Settings!$B$9,$A$1:$P$1,0)),6,2)),VALUE(MID(INDEX($A799:$P799,MATCH(Settings!$B$9,$A$1:$P$1,0)),9,2))))),""),IFERROR(INT(IFERROR(IF(ISNUMBER(INDEX($A799:$P799,MATCH(Settings!$B$8,$A$1:$P$1,0))),INDEX($A799:$P799,MATCH(Settings!$B$8,$A$1:$P$1,0)),DATE(VALUE(LEFT(IFERROR(TRIM(INDEX($A799:$P799,MATCH(Settings!$B$8,$A$1:$P$1,0))&amp;""),""),4)),VALUE(MID(IFERROR(TRIM(INDEX($A799:$P799,MATCH(Settings!$B$8,$A$1:$P$1,0))&amp;""),""),6,2)),VALUE(MID(IFERROR(TRIM(INDEX($A799:$P799,MATCH(Settings!$B$8,$A$1:$P$1,0))&amp;""),""),9,2)))+TIME(VALUE(MID(IFERROR(TRIM(INDEX($A799:$P799,MATCH(Settings!$B$8,$A$1:$P$1,0))&amp;""),""),12,2)),VALUE(MID(IFERROR(TRIM(INDEX($A799:$P799,MATCH(Settings!$B$8,$A$1:$P$1,0))&amp;""),""),15,2)),VALUE(MID(IFERROR(TRIM(INDEX($A799:$P799,MATCH(Settings!$B$8,$A$1:$P$1,0))&amp;""),""),18,2)))),"")),""))</f>
        <v/>
      </c>
      <c r="V799" s="22">
        <f>IF(ISNUMBER($U799),DATE(YEAR($U799),MONTH($U799),1),"")</f>
        <v/>
      </c>
      <c r="W799" s="23">
        <f>IF(IFERROR(TRIM(INDEX($A799:$P799,MATCH(Settings!$B$10,$A$1:$P$1,0))&amp;""),"")&lt;&gt;"",IFERROR(TRIM(INDEX($A799:$P799,MATCH(Settings!$B$10,$A$1:$P$1,0))&amp;""),""),IFERROR(TRIM(INDEX($A799:$P799,MATCH(Settings!$B$11,$A$1:$P$1,0))&amp;""),""))</f>
        <v/>
      </c>
      <c r="X799" s="23">
        <f>IFERROR(TRIM(INDEX($A799:$P799,MATCH(Settings!$B$11,$A$1:$P$1,0))&amp;""),"")</f>
        <v/>
      </c>
      <c r="Y799" s="23">
        <f>IFERROR(TRIM(INDEX($A799:$P799,MATCH(Settings!$B$12,$A$1:$P$1,0))&amp;""),"")</f>
        <v/>
      </c>
      <c r="Z799" s="23">
        <f>IFERROR(TRIM(INDEX($A799:$P799,MATCH(Settings!$B$15,$A$1:$P$1,0))&amp;""),"")</f>
        <v/>
      </c>
      <c r="AA799" s="24">
        <f>IFERROR(IF(TRIM(INDEX($A799:$P799,MATCH(Settings!$B$13,$A$1:$P$1,0))&amp;"")="","",VALUE(TRIM(INDEX($A799:$P799,MATCH(Settings!$B$13,$A$1:$P$1,0))&amp;""))),"")</f>
        <v/>
      </c>
      <c r="AB799" s="24">
        <f>IF(NOT(ISNUMBER($AA799)),"",IF(TRIM($R799&amp;"")="Yes",$AA799,0))</f>
        <v/>
      </c>
      <c r="AC799" s="25">
        <f>IF(OR(NOT(ISNUMBER($AB799)),NOT(ISNUMBER(Settings!$D$2))),"",$AB799*Settings!$D$2)</f>
        <v/>
      </c>
      <c r="AD799" s="23">
        <f>IF(AND($AE799="",IFERROR(TRIM(INDEX($A799:$P799,MATCH(Settings!$B$13,$A$1:$P$1,0))&amp;""),"")=""),"",IF((IF($AE799="","; no name or email","")&amp;IF(IFERROR(TRIM(INDEX($A799:$P799,MATCH(Settings!$B$13,$A$1:$P$1,0))&amp;""),"")="","; no hours",IF(NOT(ISNUMBER($AA799)),"; hours not a number",IF($AA799&lt;=0,"; hours zero or less",IF(AND(ISNUMBER(Settings!$D$3),$AA799&gt;Settings!$D$3),"; over "&amp;Settings!$D$3&amp;" hours",""))))&amp;IF(NOT(ISNUMBER($U799)),"; no date",IF($U799&gt;TODAY(),"; date in the future",""))&amp;IF(AND($AE799&lt;&gt;"",ISNUMBER($U799)),IF(COUNTIFS($AE$2:$AE$1001,$AE799,$U$2:$U$1001,$U799,$Y$2:$Y$1001,$Y799)&gt;1,"; possible duplicate",""),""))="","OK",MID(IF($AE799="","; no name or email","")&amp;IF(IFERROR(TRIM(INDEX($A799:$P799,MATCH(Settings!$B$13,$A$1:$P$1,0))&amp;""),"")="","; no hours",IF(NOT(ISNUMBER($AA799)),"; hours not a number",IF($AA799&lt;=0,"; hours zero or less",IF(AND(ISNUMBER(Settings!$D$3),$AA799&gt;Settings!$D$3),"; over "&amp;Settings!$D$3&amp;" hours",""))))&amp;IF(NOT(ISNUMBER($U799)),"; no date",IF($U799&gt;TODAY(),"; date in the future",""))&amp;IF(AND($AE799&lt;&gt;"",ISNUMBER($U799)),IF(COUNTIFS($AE$2:$AE$1001,$AE799,$U$2:$U$1001,$U799,$Y$2:$Y$1001,$Y799)&gt;1,"; possible duplicate",""),""),3,300)))</f>
        <v/>
      </c>
      <c r="AE799" s="26">
        <f>IF(IFERROR(TRIM(INDEX($A799:$P799,MATCH(Settings!$B$11,$A$1:$P$1,0))&amp;""),"")&lt;&gt;"",LOWER(IFERROR(TRIM(INDEX($A799:$P799,MATCH(Settings!$B$11,$A$1:$P$1,0))&amp;""),"")),LOWER(IFERROR(TRIM(INDEX($A799:$P799,MATCH(Settings!$B$10,$A$1:$P$1,0))&amp;""),"")))</f>
        <v/>
      </c>
      <c r="AF799" s="26">
        <f>IF($AE799="","",IF(COUNTIF($AE$2:$AE799,$AE799)=1,MAX($AF$1:$AF798)+1,""))</f>
        <v/>
      </c>
      <c r="AG799" s="26">
        <f>IF(OR($AE799="",NOT(ISNUMBER($V799))),"",IF(COUNTIFS($AE$2:$AE799,$AE799,$V$2:$V799,$V799)=1,1,0))</f>
        <v/>
      </c>
      <c r="AH799" s="26">
        <f>IF(ISNUMBER($U799),$U799,0)</f>
        <v/>
      </c>
    </row>
    <row r="800">
      <c r="R800" s="27" t="n"/>
      <c r="S800" s="27" t="n"/>
      <c r="U800" s="21">
        <f>IF(ISNUMBER(IFERROR(IF(TRIM(INDEX($A800:$P800,MATCH(Settings!$B$9,$A$1:$P$1,0))&amp;"")="","",IF(ISNUMBER(INDEX($A800:$P800,MATCH(Settings!$B$9,$A$1:$P$1,0))),INT(INDEX($A800:$P800,MATCH(Settings!$B$9,$A$1:$P$1,0))),DATE(VALUE(LEFT(INDEX($A800:$P800,MATCH(Settings!$B$9,$A$1:$P$1,0)),4)),VALUE(MID(INDEX($A800:$P800,MATCH(Settings!$B$9,$A$1:$P$1,0)),6,2)),VALUE(MID(INDEX($A800:$P800,MATCH(Settings!$B$9,$A$1:$P$1,0)),9,2))))),"")),IFERROR(IF(TRIM(INDEX($A800:$P800,MATCH(Settings!$B$9,$A$1:$P$1,0))&amp;"")="","",IF(ISNUMBER(INDEX($A800:$P800,MATCH(Settings!$B$9,$A$1:$P$1,0))),INT(INDEX($A800:$P800,MATCH(Settings!$B$9,$A$1:$P$1,0))),DATE(VALUE(LEFT(INDEX($A800:$P800,MATCH(Settings!$B$9,$A$1:$P$1,0)),4)),VALUE(MID(INDEX($A800:$P800,MATCH(Settings!$B$9,$A$1:$P$1,0)),6,2)),VALUE(MID(INDEX($A800:$P800,MATCH(Settings!$B$9,$A$1:$P$1,0)),9,2))))),""),IFERROR(INT(IFERROR(IF(ISNUMBER(INDEX($A800:$P800,MATCH(Settings!$B$8,$A$1:$P$1,0))),INDEX($A800:$P800,MATCH(Settings!$B$8,$A$1:$P$1,0)),DATE(VALUE(LEFT(IFERROR(TRIM(INDEX($A800:$P800,MATCH(Settings!$B$8,$A$1:$P$1,0))&amp;""),""),4)),VALUE(MID(IFERROR(TRIM(INDEX($A800:$P800,MATCH(Settings!$B$8,$A$1:$P$1,0))&amp;""),""),6,2)),VALUE(MID(IFERROR(TRIM(INDEX($A800:$P800,MATCH(Settings!$B$8,$A$1:$P$1,0))&amp;""),""),9,2)))+TIME(VALUE(MID(IFERROR(TRIM(INDEX($A800:$P800,MATCH(Settings!$B$8,$A$1:$P$1,0))&amp;""),""),12,2)),VALUE(MID(IFERROR(TRIM(INDEX($A800:$P800,MATCH(Settings!$B$8,$A$1:$P$1,0))&amp;""),""),15,2)),VALUE(MID(IFERROR(TRIM(INDEX($A800:$P800,MATCH(Settings!$B$8,$A$1:$P$1,0))&amp;""),""),18,2)))),"")),""))</f>
        <v/>
      </c>
      <c r="V800" s="22">
        <f>IF(ISNUMBER($U800),DATE(YEAR($U800),MONTH($U800),1),"")</f>
        <v/>
      </c>
      <c r="W800" s="23">
        <f>IF(IFERROR(TRIM(INDEX($A800:$P800,MATCH(Settings!$B$10,$A$1:$P$1,0))&amp;""),"")&lt;&gt;"",IFERROR(TRIM(INDEX($A800:$P800,MATCH(Settings!$B$10,$A$1:$P$1,0))&amp;""),""),IFERROR(TRIM(INDEX($A800:$P800,MATCH(Settings!$B$11,$A$1:$P$1,0))&amp;""),""))</f>
        <v/>
      </c>
      <c r="X800" s="23">
        <f>IFERROR(TRIM(INDEX($A800:$P800,MATCH(Settings!$B$11,$A$1:$P$1,0))&amp;""),"")</f>
        <v/>
      </c>
      <c r="Y800" s="23">
        <f>IFERROR(TRIM(INDEX($A800:$P800,MATCH(Settings!$B$12,$A$1:$P$1,0))&amp;""),"")</f>
        <v/>
      </c>
      <c r="Z800" s="23">
        <f>IFERROR(TRIM(INDEX($A800:$P800,MATCH(Settings!$B$15,$A$1:$P$1,0))&amp;""),"")</f>
        <v/>
      </c>
      <c r="AA800" s="24">
        <f>IFERROR(IF(TRIM(INDEX($A800:$P800,MATCH(Settings!$B$13,$A$1:$P$1,0))&amp;"")="","",VALUE(TRIM(INDEX($A800:$P800,MATCH(Settings!$B$13,$A$1:$P$1,0))&amp;""))),"")</f>
        <v/>
      </c>
      <c r="AB800" s="24">
        <f>IF(NOT(ISNUMBER($AA800)),"",IF(TRIM($R800&amp;"")="Yes",$AA800,0))</f>
        <v/>
      </c>
      <c r="AC800" s="25">
        <f>IF(OR(NOT(ISNUMBER($AB800)),NOT(ISNUMBER(Settings!$D$2))),"",$AB800*Settings!$D$2)</f>
        <v/>
      </c>
      <c r="AD800" s="23">
        <f>IF(AND($AE800="",IFERROR(TRIM(INDEX($A800:$P800,MATCH(Settings!$B$13,$A$1:$P$1,0))&amp;""),"")=""),"",IF((IF($AE800="","; no name or email","")&amp;IF(IFERROR(TRIM(INDEX($A800:$P800,MATCH(Settings!$B$13,$A$1:$P$1,0))&amp;""),"")="","; no hours",IF(NOT(ISNUMBER($AA800)),"; hours not a number",IF($AA800&lt;=0,"; hours zero or less",IF(AND(ISNUMBER(Settings!$D$3),$AA800&gt;Settings!$D$3),"; over "&amp;Settings!$D$3&amp;" hours",""))))&amp;IF(NOT(ISNUMBER($U800)),"; no date",IF($U800&gt;TODAY(),"; date in the future",""))&amp;IF(AND($AE800&lt;&gt;"",ISNUMBER($U800)),IF(COUNTIFS($AE$2:$AE$1001,$AE800,$U$2:$U$1001,$U800,$Y$2:$Y$1001,$Y800)&gt;1,"; possible duplicate",""),""))="","OK",MID(IF($AE800="","; no name or email","")&amp;IF(IFERROR(TRIM(INDEX($A800:$P800,MATCH(Settings!$B$13,$A$1:$P$1,0))&amp;""),"")="","; no hours",IF(NOT(ISNUMBER($AA800)),"; hours not a number",IF($AA800&lt;=0,"; hours zero or less",IF(AND(ISNUMBER(Settings!$D$3),$AA800&gt;Settings!$D$3),"; over "&amp;Settings!$D$3&amp;" hours",""))))&amp;IF(NOT(ISNUMBER($U800)),"; no date",IF($U800&gt;TODAY(),"; date in the future",""))&amp;IF(AND($AE800&lt;&gt;"",ISNUMBER($U800)),IF(COUNTIFS($AE$2:$AE$1001,$AE800,$U$2:$U$1001,$U800,$Y$2:$Y$1001,$Y800)&gt;1,"; possible duplicate",""),""),3,300)))</f>
        <v/>
      </c>
      <c r="AE800" s="26">
        <f>IF(IFERROR(TRIM(INDEX($A800:$P800,MATCH(Settings!$B$11,$A$1:$P$1,0))&amp;""),"")&lt;&gt;"",LOWER(IFERROR(TRIM(INDEX($A800:$P800,MATCH(Settings!$B$11,$A$1:$P$1,0))&amp;""),"")),LOWER(IFERROR(TRIM(INDEX($A800:$P800,MATCH(Settings!$B$10,$A$1:$P$1,0))&amp;""),"")))</f>
        <v/>
      </c>
      <c r="AF800" s="26">
        <f>IF($AE800="","",IF(COUNTIF($AE$2:$AE800,$AE800)=1,MAX($AF$1:$AF799)+1,""))</f>
        <v/>
      </c>
      <c r="AG800" s="26">
        <f>IF(OR($AE800="",NOT(ISNUMBER($V800))),"",IF(COUNTIFS($AE$2:$AE800,$AE800,$V$2:$V800,$V800)=1,1,0))</f>
        <v/>
      </c>
      <c r="AH800" s="26">
        <f>IF(ISNUMBER($U800),$U800,0)</f>
        <v/>
      </c>
    </row>
    <row r="801">
      <c r="R801" s="27" t="n"/>
      <c r="S801" s="27" t="n"/>
      <c r="U801" s="21">
        <f>IF(ISNUMBER(IFERROR(IF(TRIM(INDEX($A801:$P801,MATCH(Settings!$B$9,$A$1:$P$1,0))&amp;"")="","",IF(ISNUMBER(INDEX($A801:$P801,MATCH(Settings!$B$9,$A$1:$P$1,0))),INT(INDEX($A801:$P801,MATCH(Settings!$B$9,$A$1:$P$1,0))),DATE(VALUE(LEFT(INDEX($A801:$P801,MATCH(Settings!$B$9,$A$1:$P$1,0)),4)),VALUE(MID(INDEX($A801:$P801,MATCH(Settings!$B$9,$A$1:$P$1,0)),6,2)),VALUE(MID(INDEX($A801:$P801,MATCH(Settings!$B$9,$A$1:$P$1,0)),9,2))))),"")),IFERROR(IF(TRIM(INDEX($A801:$P801,MATCH(Settings!$B$9,$A$1:$P$1,0))&amp;"")="","",IF(ISNUMBER(INDEX($A801:$P801,MATCH(Settings!$B$9,$A$1:$P$1,0))),INT(INDEX($A801:$P801,MATCH(Settings!$B$9,$A$1:$P$1,0))),DATE(VALUE(LEFT(INDEX($A801:$P801,MATCH(Settings!$B$9,$A$1:$P$1,0)),4)),VALUE(MID(INDEX($A801:$P801,MATCH(Settings!$B$9,$A$1:$P$1,0)),6,2)),VALUE(MID(INDEX($A801:$P801,MATCH(Settings!$B$9,$A$1:$P$1,0)),9,2))))),""),IFERROR(INT(IFERROR(IF(ISNUMBER(INDEX($A801:$P801,MATCH(Settings!$B$8,$A$1:$P$1,0))),INDEX($A801:$P801,MATCH(Settings!$B$8,$A$1:$P$1,0)),DATE(VALUE(LEFT(IFERROR(TRIM(INDEX($A801:$P801,MATCH(Settings!$B$8,$A$1:$P$1,0))&amp;""),""),4)),VALUE(MID(IFERROR(TRIM(INDEX($A801:$P801,MATCH(Settings!$B$8,$A$1:$P$1,0))&amp;""),""),6,2)),VALUE(MID(IFERROR(TRIM(INDEX($A801:$P801,MATCH(Settings!$B$8,$A$1:$P$1,0))&amp;""),""),9,2)))+TIME(VALUE(MID(IFERROR(TRIM(INDEX($A801:$P801,MATCH(Settings!$B$8,$A$1:$P$1,0))&amp;""),""),12,2)),VALUE(MID(IFERROR(TRIM(INDEX($A801:$P801,MATCH(Settings!$B$8,$A$1:$P$1,0))&amp;""),""),15,2)),VALUE(MID(IFERROR(TRIM(INDEX($A801:$P801,MATCH(Settings!$B$8,$A$1:$P$1,0))&amp;""),""),18,2)))),"")),""))</f>
        <v/>
      </c>
      <c r="V801" s="22">
        <f>IF(ISNUMBER($U801),DATE(YEAR($U801),MONTH($U801),1),"")</f>
        <v/>
      </c>
      <c r="W801" s="23">
        <f>IF(IFERROR(TRIM(INDEX($A801:$P801,MATCH(Settings!$B$10,$A$1:$P$1,0))&amp;""),"")&lt;&gt;"",IFERROR(TRIM(INDEX($A801:$P801,MATCH(Settings!$B$10,$A$1:$P$1,0))&amp;""),""),IFERROR(TRIM(INDEX($A801:$P801,MATCH(Settings!$B$11,$A$1:$P$1,0))&amp;""),""))</f>
        <v/>
      </c>
      <c r="X801" s="23">
        <f>IFERROR(TRIM(INDEX($A801:$P801,MATCH(Settings!$B$11,$A$1:$P$1,0))&amp;""),"")</f>
        <v/>
      </c>
      <c r="Y801" s="23">
        <f>IFERROR(TRIM(INDEX($A801:$P801,MATCH(Settings!$B$12,$A$1:$P$1,0))&amp;""),"")</f>
        <v/>
      </c>
      <c r="Z801" s="23">
        <f>IFERROR(TRIM(INDEX($A801:$P801,MATCH(Settings!$B$15,$A$1:$P$1,0))&amp;""),"")</f>
        <v/>
      </c>
      <c r="AA801" s="24">
        <f>IFERROR(IF(TRIM(INDEX($A801:$P801,MATCH(Settings!$B$13,$A$1:$P$1,0))&amp;"")="","",VALUE(TRIM(INDEX($A801:$P801,MATCH(Settings!$B$13,$A$1:$P$1,0))&amp;""))),"")</f>
        <v/>
      </c>
      <c r="AB801" s="24">
        <f>IF(NOT(ISNUMBER($AA801)),"",IF(TRIM($R801&amp;"")="Yes",$AA801,0))</f>
        <v/>
      </c>
      <c r="AC801" s="25">
        <f>IF(OR(NOT(ISNUMBER($AB801)),NOT(ISNUMBER(Settings!$D$2))),"",$AB801*Settings!$D$2)</f>
        <v/>
      </c>
      <c r="AD801" s="23">
        <f>IF(AND($AE801="",IFERROR(TRIM(INDEX($A801:$P801,MATCH(Settings!$B$13,$A$1:$P$1,0))&amp;""),"")=""),"",IF((IF($AE801="","; no name or email","")&amp;IF(IFERROR(TRIM(INDEX($A801:$P801,MATCH(Settings!$B$13,$A$1:$P$1,0))&amp;""),"")="","; no hours",IF(NOT(ISNUMBER($AA801)),"; hours not a number",IF($AA801&lt;=0,"; hours zero or less",IF(AND(ISNUMBER(Settings!$D$3),$AA801&gt;Settings!$D$3),"; over "&amp;Settings!$D$3&amp;" hours",""))))&amp;IF(NOT(ISNUMBER($U801)),"; no date",IF($U801&gt;TODAY(),"; date in the future",""))&amp;IF(AND($AE801&lt;&gt;"",ISNUMBER($U801)),IF(COUNTIFS($AE$2:$AE$1001,$AE801,$U$2:$U$1001,$U801,$Y$2:$Y$1001,$Y801)&gt;1,"; possible duplicate",""),""))="","OK",MID(IF($AE801="","; no name or email","")&amp;IF(IFERROR(TRIM(INDEX($A801:$P801,MATCH(Settings!$B$13,$A$1:$P$1,0))&amp;""),"")="","; no hours",IF(NOT(ISNUMBER($AA801)),"; hours not a number",IF($AA801&lt;=0,"; hours zero or less",IF(AND(ISNUMBER(Settings!$D$3),$AA801&gt;Settings!$D$3),"; over "&amp;Settings!$D$3&amp;" hours",""))))&amp;IF(NOT(ISNUMBER($U801)),"; no date",IF($U801&gt;TODAY(),"; date in the future",""))&amp;IF(AND($AE801&lt;&gt;"",ISNUMBER($U801)),IF(COUNTIFS($AE$2:$AE$1001,$AE801,$U$2:$U$1001,$U801,$Y$2:$Y$1001,$Y801)&gt;1,"; possible duplicate",""),""),3,300)))</f>
        <v/>
      </c>
      <c r="AE801" s="26">
        <f>IF(IFERROR(TRIM(INDEX($A801:$P801,MATCH(Settings!$B$11,$A$1:$P$1,0))&amp;""),"")&lt;&gt;"",LOWER(IFERROR(TRIM(INDEX($A801:$P801,MATCH(Settings!$B$11,$A$1:$P$1,0))&amp;""),"")),LOWER(IFERROR(TRIM(INDEX($A801:$P801,MATCH(Settings!$B$10,$A$1:$P$1,0))&amp;""),"")))</f>
        <v/>
      </c>
      <c r="AF801" s="26">
        <f>IF($AE801="","",IF(COUNTIF($AE$2:$AE801,$AE801)=1,MAX($AF$1:$AF800)+1,""))</f>
        <v/>
      </c>
      <c r="AG801" s="26">
        <f>IF(OR($AE801="",NOT(ISNUMBER($V801))),"",IF(COUNTIFS($AE$2:$AE801,$AE801,$V$2:$V801,$V801)=1,1,0))</f>
        <v/>
      </c>
      <c r="AH801" s="26">
        <f>IF(ISNUMBER($U801),$U801,0)</f>
        <v/>
      </c>
    </row>
    <row r="802">
      <c r="R802" s="27" t="n"/>
      <c r="S802" s="27" t="n"/>
      <c r="U802" s="21">
        <f>IF(ISNUMBER(IFERROR(IF(TRIM(INDEX($A802:$P802,MATCH(Settings!$B$9,$A$1:$P$1,0))&amp;"")="","",IF(ISNUMBER(INDEX($A802:$P802,MATCH(Settings!$B$9,$A$1:$P$1,0))),INT(INDEX($A802:$P802,MATCH(Settings!$B$9,$A$1:$P$1,0))),DATE(VALUE(LEFT(INDEX($A802:$P802,MATCH(Settings!$B$9,$A$1:$P$1,0)),4)),VALUE(MID(INDEX($A802:$P802,MATCH(Settings!$B$9,$A$1:$P$1,0)),6,2)),VALUE(MID(INDEX($A802:$P802,MATCH(Settings!$B$9,$A$1:$P$1,0)),9,2))))),"")),IFERROR(IF(TRIM(INDEX($A802:$P802,MATCH(Settings!$B$9,$A$1:$P$1,0))&amp;"")="","",IF(ISNUMBER(INDEX($A802:$P802,MATCH(Settings!$B$9,$A$1:$P$1,0))),INT(INDEX($A802:$P802,MATCH(Settings!$B$9,$A$1:$P$1,0))),DATE(VALUE(LEFT(INDEX($A802:$P802,MATCH(Settings!$B$9,$A$1:$P$1,0)),4)),VALUE(MID(INDEX($A802:$P802,MATCH(Settings!$B$9,$A$1:$P$1,0)),6,2)),VALUE(MID(INDEX($A802:$P802,MATCH(Settings!$B$9,$A$1:$P$1,0)),9,2))))),""),IFERROR(INT(IFERROR(IF(ISNUMBER(INDEX($A802:$P802,MATCH(Settings!$B$8,$A$1:$P$1,0))),INDEX($A802:$P802,MATCH(Settings!$B$8,$A$1:$P$1,0)),DATE(VALUE(LEFT(IFERROR(TRIM(INDEX($A802:$P802,MATCH(Settings!$B$8,$A$1:$P$1,0))&amp;""),""),4)),VALUE(MID(IFERROR(TRIM(INDEX($A802:$P802,MATCH(Settings!$B$8,$A$1:$P$1,0))&amp;""),""),6,2)),VALUE(MID(IFERROR(TRIM(INDEX($A802:$P802,MATCH(Settings!$B$8,$A$1:$P$1,0))&amp;""),""),9,2)))+TIME(VALUE(MID(IFERROR(TRIM(INDEX($A802:$P802,MATCH(Settings!$B$8,$A$1:$P$1,0))&amp;""),""),12,2)),VALUE(MID(IFERROR(TRIM(INDEX($A802:$P802,MATCH(Settings!$B$8,$A$1:$P$1,0))&amp;""),""),15,2)),VALUE(MID(IFERROR(TRIM(INDEX($A802:$P802,MATCH(Settings!$B$8,$A$1:$P$1,0))&amp;""),""),18,2)))),"")),""))</f>
        <v/>
      </c>
      <c r="V802" s="22">
        <f>IF(ISNUMBER($U802),DATE(YEAR($U802),MONTH($U802),1),"")</f>
        <v/>
      </c>
      <c r="W802" s="23">
        <f>IF(IFERROR(TRIM(INDEX($A802:$P802,MATCH(Settings!$B$10,$A$1:$P$1,0))&amp;""),"")&lt;&gt;"",IFERROR(TRIM(INDEX($A802:$P802,MATCH(Settings!$B$10,$A$1:$P$1,0))&amp;""),""),IFERROR(TRIM(INDEX($A802:$P802,MATCH(Settings!$B$11,$A$1:$P$1,0))&amp;""),""))</f>
        <v/>
      </c>
      <c r="X802" s="23">
        <f>IFERROR(TRIM(INDEX($A802:$P802,MATCH(Settings!$B$11,$A$1:$P$1,0))&amp;""),"")</f>
        <v/>
      </c>
      <c r="Y802" s="23">
        <f>IFERROR(TRIM(INDEX($A802:$P802,MATCH(Settings!$B$12,$A$1:$P$1,0))&amp;""),"")</f>
        <v/>
      </c>
      <c r="Z802" s="23">
        <f>IFERROR(TRIM(INDEX($A802:$P802,MATCH(Settings!$B$15,$A$1:$P$1,0))&amp;""),"")</f>
        <v/>
      </c>
      <c r="AA802" s="24">
        <f>IFERROR(IF(TRIM(INDEX($A802:$P802,MATCH(Settings!$B$13,$A$1:$P$1,0))&amp;"")="","",VALUE(TRIM(INDEX($A802:$P802,MATCH(Settings!$B$13,$A$1:$P$1,0))&amp;""))),"")</f>
        <v/>
      </c>
      <c r="AB802" s="24">
        <f>IF(NOT(ISNUMBER($AA802)),"",IF(TRIM($R802&amp;"")="Yes",$AA802,0))</f>
        <v/>
      </c>
      <c r="AC802" s="25">
        <f>IF(OR(NOT(ISNUMBER($AB802)),NOT(ISNUMBER(Settings!$D$2))),"",$AB802*Settings!$D$2)</f>
        <v/>
      </c>
      <c r="AD802" s="23">
        <f>IF(AND($AE802="",IFERROR(TRIM(INDEX($A802:$P802,MATCH(Settings!$B$13,$A$1:$P$1,0))&amp;""),"")=""),"",IF((IF($AE802="","; no name or email","")&amp;IF(IFERROR(TRIM(INDEX($A802:$P802,MATCH(Settings!$B$13,$A$1:$P$1,0))&amp;""),"")="","; no hours",IF(NOT(ISNUMBER($AA802)),"; hours not a number",IF($AA802&lt;=0,"; hours zero or less",IF(AND(ISNUMBER(Settings!$D$3),$AA802&gt;Settings!$D$3),"; over "&amp;Settings!$D$3&amp;" hours",""))))&amp;IF(NOT(ISNUMBER($U802)),"; no date",IF($U802&gt;TODAY(),"; date in the future",""))&amp;IF(AND($AE802&lt;&gt;"",ISNUMBER($U802)),IF(COUNTIFS($AE$2:$AE$1001,$AE802,$U$2:$U$1001,$U802,$Y$2:$Y$1001,$Y802)&gt;1,"; possible duplicate",""),""))="","OK",MID(IF($AE802="","; no name or email","")&amp;IF(IFERROR(TRIM(INDEX($A802:$P802,MATCH(Settings!$B$13,$A$1:$P$1,0))&amp;""),"")="","; no hours",IF(NOT(ISNUMBER($AA802)),"; hours not a number",IF($AA802&lt;=0,"; hours zero or less",IF(AND(ISNUMBER(Settings!$D$3),$AA802&gt;Settings!$D$3),"; over "&amp;Settings!$D$3&amp;" hours",""))))&amp;IF(NOT(ISNUMBER($U802)),"; no date",IF($U802&gt;TODAY(),"; date in the future",""))&amp;IF(AND($AE802&lt;&gt;"",ISNUMBER($U802)),IF(COUNTIFS($AE$2:$AE$1001,$AE802,$U$2:$U$1001,$U802,$Y$2:$Y$1001,$Y802)&gt;1,"; possible duplicate",""),""),3,300)))</f>
        <v/>
      </c>
      <c r="AE802" s="26">
        <f>IF(IFERROR(TRIM(INDEX($A802:$P802,MATCH(Settings!$B$11,$A$1:$P$1,0))&amp;""),"")&lt;&gt;"",LOWER(IFERROR(TRIM(INDEX($A802:$P802,MATCH(Settings!$B$11,$A$1:$P$1,0))&amp;""),"")),LOWER(IFERROR(TRIM(INDEX($A802:$P802,MATCH(Settings!$B$10,$A$1:$P$1,0))&amp;""),"")))</f>
        <v/>
      </c>
      <c r="AF802" s="26">
        <f>IF($AE802="","",IF(COUNTIF($AE$2:$AE802,$AE802)=1,MAX($AF$1:$AF801)+1,""))</f>
        <v/>
      </c>
      <c r="AG802" s="26">
        <f>IF(OR($AE802="",NOT(ISNUMBER($V802))),"",IF(COUNTIFS($AE$2:$AE802,$AE802,$V$2:$V802,$V802)=1,1,0))</f>
        <v/>
      </c>
      <c r="AH802" s="26">
        <f>IF(ISNUMBER($U802),$U802,0)</f>
        <v/>
      </c>
    </row>
    <row r="803">
      <c r="R803" s="27" t="n"/>
      <c r="S803" s="27" t="n"/>
      <c r="U803" s="21">
        <f>IF(ISNUMBER(IFERROR(IF(TRIM(INDEX($A803:$P803,MATCH(Settings!$B$9,$A$1:$P$1,0))&amp;"")="","",IF(ISNUMBER(INDEX($A803:$P803,MATCH(Settings!$B$9,$A$1:$P$1,0))),INT(INDEX($A803:$P803,MATCH(Settings!$B$9,$A$1:$P$1,0))),DATE(VALUE(LEFT(INDEX($A803:$P803,MATCH(Settings!$B$9,$A$1:$P$1,0)),4)),VALUE(MID(INDEX($A803:$P803,MATCH(Settings!$B$9,$A$1:$P$1,0)),6,2)),VALUE(MID(INDEX($A803:$P803,MATCH(Settings!$B$9,$A$1:$P$1,0)),9,2))))),"")),IFERROR(IF(TRIM(INDEX($A803:$P803,MATCH(Settings!$B$9,$A$1:$P$1,0))&amp;"")="","",IF(ISNUMBER(INDEX($A803:$P803,MATCH(Settings!$B$9,$A$1:$P$1,0))),INT(INDEX($A803:$P803,MATCH(Settings!$B$9,$A$1:$P$1,0))),DATE(VALUE(LEFT(INDEX($A803:$P803,MATCH(Settings!$B$9,$A$1:$P$1,0)),4)),VALUE(MID(INDEX($A803:$P803,MATCH(Settings!$B$9,$A$1:$P$1,0)),6,2)),VALUE(MID(INDEX($A803:$P803,MATCH(Settings!$B$9,$A$1:$P$1,0)),9,2))))),""),IFERROR(INT(IFERROR(IF(ISNUMBER(INDEX($A803:$P803,MATCH(Settings!$B$8,$A$1:$P$1,0))),INDEX($A803:$P803,MATCH(Settings!$B$8,$A$1:$P$1,0)),DATE(VALUE(LEFT(IFERROR(TRIM(INDEX($A803:$P803,MATCH(Settings!$B$8,$A$1:$P$1,0))&amp;""),""),4)),VALUE(MID(IFERROR(TRIM(INDEX($A803:$P803,MATCH(Settings!$B$8,$A$1:$P$1,0))&amp;""),""),6,2)),VALUE(MID(IFERROR(TRIM(INDEX($A803:$P803,MATCH(Settings!$B$8,$A$1:$P$1,0))&amp;""),""),9,2)))+TIME(VALUE(MID(IFERROR(TRIM(INDEX($A803:$P803,MATCH(Settings!$B$8,$A$1:$P$1,0))&amp;""),""),12,2)),VALUE(MID(IFERROR(TRIM(INDEX($A803:$P803,MATCH(Settings!$B$8,$A$1:$P$1,0))&amp;""),""),15,2)),VALUE(MID(IFERROR(TRIM(INDEX($A803:$P803,MATCH(Settings!$B$8,$A$1:$P$1,0))&amp;""),""),18,2)))),"")),""))</f>
        <v/>
      </c>
      <c r="V803" s="22">
        <f>IF(ISNUMBER($U803),DATE(YEAR($U803),MONTH($U803),1),"")</f>
        <v/>
      </c>
      <c r="W803" s="23">
        <f>IF(IFERROR(TRIM(INDEX($A803:$P803,MATCH(Settings!$B$10,$A$1:$P$1,0))&amp;""),"")&lt;&gt;"",IFERROR(TRIM(INDEX($A803:$P803,MATCH(Settings!$B$10,$A$1:$P$1,0))&amp;""),""),IFERROR(TRIM(INDEX($A803:$P803,MATCH(Settings!$B$11,$A$1:$P$1,0))&amp;""),""))</f>
        <v/>
      </c>
      <c r="X803" s="23">
        <f>IFERROR(TRIM(INDEX($A803:$P803,MATCH(Settings!$B$11,$A$1:$P$1,0))&amp;""),"")</f>
        <v/>
      </c>
      <c r="Y803" s="23">
        <f>IFERROR(TRIM(INDEX($A803:$P803,MATCH(Settings!$B$12,$A$1:$P$1,0))&amp;""),"")</f>
        <v/>
      </c>
      <c r="Z803" s="23">
        <f>IFERROR(TRIM(INDEX($A803:$P803,MATCH(Settings!$B$15,$A$1:$P$1,0))&amp;""),"")</f>
        <v/>
      </c>
      <c r="AA803" s="24">
        <f>IFERROR(IF(TRIM(INDEX($A803:$P803,MATCH(Settings!$B$13,$A$1:$P$1,0))&amp;"")="","",VALUE(TRIM(INDEX($A803:$P803,MATCH(Settings!$B$13,$A$1:$P$1,0))&amp;""))),"")</f>
        <v/>
      </c>
      <c r="AB803" s="24">
        <f>IF(NOT(ISNUMBER($AA803)),"",IF(TRIM($R803&amp;"")="Yes",$AA803,0))</f>
        <v/>
      </c>
      <c r="AC803" s="25">
        <f>IF(OR(NOT(ISNUMBER($AB803)),NOT(ISNUMBER(Settings!$D$2))),"",$AB803*Settings!$D$2)</f>
        <v/>
      </c>
      <c r="AD803" s="23">
        <f>IF(AND($AE803="",IFERROR(TRIM(INDEX($A803:$P803,MATCH(Settings!$B$13,$A$1:$P$1,0))&amp;""),"")=""),"",IF((IF($AE803="","; no name or email","")&amp;IF(IFERROR(TRIM(INDEX($A803:$P803,MATCH(Settings!$B$13,$A$1:$P$1,0))&amp;""),"")="","; no hours",IF(NOT(ISNUMBER($AA803)),"; hours not a number",IF($AA803&lt;=0,"; hours zero or less",IF(AND(ISNUMBER(Settings!$D$3),$AA803&gt;Settings!$D$3),"; over "&amp;Settings!$D$3&amp;" hours",""))))&amp;IF(NOT(ISNUMBER($U803)),"; no date",IF($U803&gt;TODAY(),"; date in the future",""))&amp;IF(AND($AE803&lt;&gt;"",ISNUMBER($U803)),IF(COUNTIFS($AE$2:$AE$1001,$AE803,$U$2:$U$1001,$U803,$Y$2:$Y$1001,$Y803)&gt;1,"; possible duplicate",""),""))="","OK",MID(IF($AE803="","; no name or email","")&amp;IF(IFERROR(TRIM(INDEX($A803:$P803,MATCH(Settings!$B$13,$A$1:$P$1,0))&amp;""),"")="","; no hours",IF(NOT(ISNUMBER($AA803)),"; hours not a number",IF($AA803&lt;=0,"; hours zero or less",IF(AND(ISNUMBER(Settings!$D$3),$AA803&gt;Settings!$D$3),"; over "&amp;Settings!$D$3&amp;" hours",""))))&amp;IF(NOT(ISNUMBER($U803)),"; no date",IF($U803&gt;TODAY(),"; date in the future",""))&amp;IF(AND($AE803&lt;&gt;"",ISNUMBER($U803)),IF(COUNTIFS($AE$2:$AE$1001,$AE803,$U$2:$U$1001,$U803,$Y$2:$Y$1001,$Y803)&gt;1,"; possible duplicate",""),""),3,300)))</f>
        <v/>
      </c>
      <c r="AE803" s="26">
        <f>IF(IFERROR(TRIM(INDEX($A803:$P803,MATCH(Settings!$B$11,$A$1:$P$1,0))&amp;""),"")&lt;&gt;"",LOWER(IFERROR(TRIM(INDEX($A803:$P803,MATCH(Settings!$B$11,$A$1:$P$1,0))&amp;""),"")),LOWER(IFERROR(TRIM(INDEX($A803:$P803,MATCH(Settings!$B$10,$A$1:$P$1,0))&amp;""),"")))</f>
        <v/>
      </c>
      <c r="AF803" s="26">
        <f>IF($AE803="","",IF(COUNTIF($AE$2:$AE803,$AE803)=1,MAX($AF$1:$AF802)+1,""))</f>
        <v/>
      </c>
      <c r="AG803" s="26">
        <f>IF(OR($AE803="",NOT(ISNUMBER($V803))),"",IF(COUNTIFS($AE$2:$AE803,$AE803,$V$2:$V803,$V803)=1,1,0))</f>
        <v/>
      </c>
      <c r="AH803" s="26">
        <f>IF(ISNUMBER($U803),$U803,0)</f>
        <v/>
      </c>
    </row>
    <row r="804">
      <c r="R804" s="27" t="n"/>
      <c r="S804" s="27" t="n"/>
      <c r="U804" s="21">
        <f>IF(ISNUMBER(IFERROR(IF(TRIM(INDEX($A804:$P804,MATCH(Settings!$B$9,$A$1:$P$1,0))&amp;"")="","",IF(ISNUMBER(INDEX($A804:$P804,MATCH(Settings!$B$9,$A$1:$P$1,0))),INT(INDEX($A804:$P804,MATCH(Settings!$B$9,$A$1:$P$1,0))),DATE(VALUE(LEFT(INDEX($A804:$P804,MATCH(Settings!$B$9,$A$1:$P$1,0)),4)),VALUE(MID(INDEX($A804:$P804,MATCH(Settings!$B$9,$A$1:$P$1,0)),6,2)),VALUE(MID(INDEX($A804:$P804,MATCH(Settings!$B$9,$A$1:$P$1,0)),9,2))))),"")),IFERROR(IF(TRIM(INDEX($A804:$P804,MATCH(Settings!$B$9,$A$1:$P$1,0))&amp;"")="","",IF(ISNUMBER(INDEX($A804:$P804,MATCH(Settings!$B$9,$A$1:$P$1,0))),INT(INDEX($A804:$P804,MATCH(Settings!$B$9,$A$1:$P$1,0))),DATE(VALUE(LEFT(INDEX($A804:$P804,MATCH(Settings!$B$9,$A$1:$P$1,0)),4)),VALUE(MID(INDEX($A804:$P804,MATCH(Settings!$B$9,$A$1:$P$1,0)),6,2)),VALUE(MID(INDEX($A804:$P804,MATCH(Settings!$B$9,$A$1:$P$1,0)),9,2))))),""),IFERROR(INT(IFERROR(IF(ISNUMBER(INDEX($A804:$P804,MATCH(Settings!$B$8,$A$1:$P$1,0))),INDEX($A804:$P804,MATCH(Settings!$B$8,$A$1:$P$1,0)),DATE(VALUE(LEFT(IFERROR(TRIM(INDEX($A804:$P804,MATCH(Settings!$B$8,$A$1:$P$1,0))&amp;""),""),4)),VALUE(MID(IFERROR(TRIM(INDEX($A804:$P804,MATCH(Settings!$B$8,$A$1:$P$1,0))&amp;""),""),6,2)),VALUE(MID(IFERROR(TRIM(INDEX($A804:$P804,MATCH(Settings!$B$8,$A$1:$P$1,0))&amp;""),""),9,2)))+TIME(VALUE(MID(IFERROR(TRIM(INDEX($A804:$P804,MATCH(Settings!$B$8,$A$1:$P$1,0))&amp;""),""),12,2)),VALUE(MID(IFERROR(TRIM(INDEX($A804:$P804,MATCH(Settings!$B$8,$A$1:$P$1,0))&amp;""),""),15,2)),VALUE(MID(IFERROR(TRIM(INDEX($A804:$P804,MATCH(Settings!$B$8,$A$1:$P$1,0))&amp;""),""),18,2)))),"")),""))</f>
        <v/>
      </c>
      <c r="V804" s="22">
        <f>IF(ISNUMBER($U804),DATE(YEAR($U804),MONTH($U804),1),"")</f>
        <v/>
      </c>
      <c r="W804" s="23">
        <f>IF(IFERROR(TRIM(INDEX($A804:$P804,MATCH(Settings!$B$10,$A$1:$P$1,0))&amp;""),"")&lt;&gt;"",IFERROR(TRIM(INDEX($A804:$P804,MATCH(Settings!$B$10,$A$1:$P$1,0))&amp;""),""),IFERROR(TRIM(INDEX($A804:$P804,MATCH(Settings!$B$11,$A$1:$P$1,0))&amp;""),""))</f>
        <v/>
      </c>
      <c r="X804" s="23">
        <f>IFERROR(TRIM(INDEX($A804:$P804,MATCH(Settings!$B$11,$A$1:$P$1,0))&amp;""),"")</f>
        <v/>
      </c>
      <c r="Y804" s="23">
        <f>IFERROR(TRIM(INDEX($A804:$P804,MATCH(Settings!$B$12,$A$1:$P$1,0))&amp;""),"")</f>
        <v/>
      </c>
      <c r="Z804" s="23">
        <f>IFERROR(TRIM(INDEX($A804:$P804,MATCH(Settings!$B$15,$A$1:$P$1,0))&amp;""),"")</f>
        <v/>
      </c>
      <c r="AA804" s="24">
        <f>IFERROR(IF(TRIM(INDEX($A804:$P804,MATCH(Settings!$B$13,$A$1:$P$1,0))&amp;"")="","",VALUE(TRIM(INDEX($A804:$P804,MATCH(Settings!$B$13,$A$1:$P$1,0))&amp;""))),"")</f>
        <v/>
      </c>
      <c r="AB804" s="24">
        <f>IF(NOT(ISNUMBER($AA804)),"",IF(TRIM($R804&amp;"")="Yes",$AA804,0))</f>
        <v/>
      </c>
      <c r="AC804" s="25">
        <f>IF(OR(NOT(ISNUMBER($AB804)),NOT(ISNUMBER(Settings!$D$2))),"",$AB804*Settings!$D$2)</f>
        <v/>
      </c>
      <c r="AD804" s="23">
        <f>IF(AND($AE804="",IFERROR(TRIM(INDEX($A804:$P804,MATCH(Settings!$B$13,$A$1:$P$1,0))&amp;""),"")=""),"",IF((IF($AE804="","; no name or email","")&amp;IF(IFERROR(TRIM(INDEX($A804:$P804,MATCH(Settings!$B$13,$A$1:$P$1,0))&amp;""),"")="","; no hours",IF(NOT(ISNUMBER($AA804)),"; hours not a number",IF($AA804&lt;=0,"; hours zero or less",IF(AND(ISNUMBER(Settings!$D$3),$AA804&gt;Settings!$D$3),"; over "&amp;Settings!$D$3&amp;" hours",""))))&amp;IF(NOT(ISNUMBER($U804)),"; no date",IF($U804&gt;TODAY(),"; date in the future",""))&amp;IF(AND($AE804&lt;&gt;"",ISNUMBER($U804)),IF(COUNTIFS($AE$2:$AE$1001,$AE804,$U$2:$U$1001,$U804,$Y$2:$Y$1001,$Y804)&gt;1,"; possible duplicate",""),""))="","OK",MID(IF($AE804="","; no name or email","")&amp;IF(IFERROR(TRIM(INDEX($A804:$P804,MATCH(Settings!$B$13,$A$1:$P$1,0))&amp;""),"")="","; no hours",IF(NOT(ISNUMBER($AA804)),"; hours not a number",IF($AA804&lt;=0,"; hours zero or less",IF(AND(ISNUMBER(Settings!$D$3),$AA804&gt;Settings!$D$3),"; over "&amp;Settings!$D$3&amp;" hours",""))))&amp;IF(NOT(ISNUMBER($U804)),"; no date",IF($U804&gt;TODAY(),"; date in the future",""))&amp;IF(AND($AE804&lt;&gt;"",ISNUMBER($U804)),IF(COUNTIFS($AE$2:$AE$1001,$AE804,$U$2:$U$1001,$U804,$Y$2:$Y$1001,$Y804)&gt;1,"; possible duplicate",""),""),3,300)))</f>
        <v/>
      </c>
      <c r="AE804" s="26">
        <f>IF(IFERROR(TRIM(INDEX($A804:$P804,MATCH(Settings!$B$11,$A$1:$P$1,0))&amp;""),"")&lt;&gt;"",LOWER(IFERROR(TRIM(INDEX($A804:$P804,MATCH(Settings!$B$11,$A$1:$P$1,0))&amp;""),"")),LOWER(IFERROR(TRIM(INDEX($A804:$P804,MATCH(Settings!$B$10,$A$1:$P$1,0))&amp;""),"")))</f>
        <v/>
      </c>
      <c r="AF804" s="26">
        <f>IF($AE804="","",IF(COUNTIF($AE$2:$AE804,$AE804)=1,MAX($AF$1:$AF803)+1,""))</f>
        <v/>
      </c>
      <c r="AG804" s="26">
        <f>IF(OR($AE804="",NOT(ISNUMBER($V804))),"",IF(COUNTIFS($AE$2:$AE804,$AE804,$V$2:$V804,$V804)=1,1,0))</f>
        <v/>
      </c>
      <c r="AH804" s="26">
        <f>IF(ISNUMBER($U804),$U804,0)</f>
        <v/>
      </c>
    </row>
    <row r="805">
      <c r="R805" s="27" t="n"/>
      <c r="S805" s="27" t="n"/>
      <c r="U805" s="21">
        <f>IF(ISNUMBER(IFERROR(IF(TRIM(INDEX($A805:$P805,MATCH(Settings!$B$9,$A$1:$P$1,0))&amp;"")="","",IF(ISNUMBER(INDEX($A805:$P805,MATCH(Settings!$B$9,$A$1:$P$1,0))),INT(INDEX($A805:$P805,MATCH(Settings!$B$9,$A$1:$P$1,0))),DATE(VALUE(LEFT(INDEX($A805:$P805,MATCH(Settings!$B$9,$A$1:$P$1,0)),4)),VALUE(MID(INDEX($A805:$P805,MATCH(Settings!$B$9,$A$1:$P$1,0)),6,2)),VALUE(MID(INDEX($A805:$P805,MATCH(Settings!$B$9,$A$1:$P$1,0)),9,2))))),"")),IFERROR(IF(TRIM(INDEX($A805:$P805,MATCH(Settings!$B$9,$A$1:$P$1,0))&amp;"")="","",IF(ISNUMBER(INDEX($A805:$P805,MATCH(Settings!$B$9,$A$1:$P$1,0))),INT(INDEX($A805:$P805,MATCH(Settings!$B$9,$A$1:$P$1,0))),DATE(VALUE(LEFT(INDEX($A805:$P805,MATCH(Settings!$B$9,$A$1:$P$1,0)),4)),VALUE(MID(INDEX($A805:$P805,MATCH(Settings!$B$9,$A$1:$P$1,0)),6,2)),VALUE(MID(INDEX($A805:$P805,MATCH(Settings!$B$9,$A$1:$P$1,0)),9,2))))),""),IFERROR(INT(IFERROR(IF(ISNUMBER(INDEX($A805:$P805,MATCH(Settings!$B$8,$A$1:$P$1,0))),INDEX($A805:$P805,MATCH(Settings!$B$8,$A$1:$P$1,0)),DATE(VALUE(LEFT(IFERROR(TRIM(INDEX($A805:$P805,MATCH(Settings!$B$8,$A$1:$P$1,0))&amp;""),""),4)),VALUE(MID(IFERROR(TRIM(INDEX($A805:$P805,MATCH(Settings!$B$8,$A$1:$P$1,0))&amp;""),""),6,2)),VALUE(MID(IFERROR(TRIM(INDEX($A805:$P805,MATCH(Settings!$B$8,$A$1:$P$1,0))&amp;""),""),9,2)))+TIME(VALUE(MID(IFERROR(TRIM(INDEX($A805:$P805,MATCH(Settings!$B$8,$A$1:$P$1,0))&amp;""),""),12,2)),VALUE(MID(IFERROR(TRIM(INDEX($A805:$P805,MATCH(Settings!$B$8,$A$1:$P$1,0))&amp;""),""),15,2)),VALUE(MID(IFERROR(TRIM(INDEX($A805:$P805,MATCH(Settings!$B$8,$A$1:$P$1,0))&amp;""),""),18,2)))),"")),""))</f>
        <v/>
      </c>
      <c r="V805" s="22">
        <f>IF(ISNUMBER($U805),DATE(YEAR($U805),MONTH($U805),1),"")</f>
        <v/>
      </c>
      <c r="W805" s="23">
        <f>IF(IFERROR(TRIM(INDEX($A805:$P805,MATCH(Settings!$B$10,$A$1:$P$1,0))&amp;""),"")&lt;&gt;"",IFERROR(TRIM(INDEX($A805:$P805,MATCH(Settings!$B$10,$A$1:$P$1,0))&amp;""),""),IFERROR(TRIM(INDEX($A805:$P805,MATCH(Settings!$B$11,$A$1:$P$1,0))&amp;""),""))</f>
        <v/>
      </c>
      <c r="X805" s="23">
        <f>IFERROR(TRIM(INDEX($A805:$P805,MATCH(Settings!$B$11,$A$1:$P$1,0))&amp;""),"")</f>
        <v/>
      </c>
      <c r="Y805" s="23">
        <f>IFERROR(TRIM(INDEX($A805:$P805,MATCH(Settings!$B$12,$A$1:$P$1,0))&amp;""),"")</f>
        <v/>
      </c>
      <c r="Z805" s="23">
        <f>IFERROR(TRIM(INDEX($A805:$P805,MATCH(Settings!$B$15,$A$1:$P$1,0))&amp;""),"")</f>
        <v/>
      </c>
      <c r="AA805" s="24">
        <f>IFERROR(IF(TRIM(INDEX($A805:$P805,MATCH(Settings!$B$13,$A$1:$P$1,0))&amp;"")="","",VALUE(TRIM(INDEX($A805:$P805,MATCH(Settings!$B$13,$A$1:$P$1,0))&amp;""))),"")</f>
        <v/>
      </c>
      <c r="AB805" s="24">
        <f>IF(NOT(ISNUMBER($AA805)),"",IF(TRIM($R805&amp;"")="Yes",$AA805,0))</f>
        <v/>
      </c>
      <c r="AC805" s="25">
        <f>IF(OR(NOT(ISNUMBER($AB805)),NOT(ISNUMBER(Settings!$D$2))),"",$AB805*Settings!$D$2)</f>
        <v/>
      </c>
      <c r="AD805" s="23">
        <f>IF(AND($AE805="",IFERROR(TRIM(INDEX($A805:$P805,MATCH(Settings!$B$13,$A$1:$P$1,0))&amp;""),"")=""),"",IF((IF($AE805="","; no name or email","")&amp;IF(IFERROR(TRIM(INDEX($A805:$P805,MATCH(Settings!$B$13,$A$1:$P$1,0))&amp;""),"")="","; no hours",IF(NOT(ISNUMBER($AA805)),"; hours not a number",IF($AA805&lt;=0,"; hours zero or less",IF(AND(ISNUMBER(Settings!$D$3),$AA805&gt;Settings!$D$3),"; over "&amp;Settings!$D$3&amp;" hours",""))))&amp;IF(NOT(ISNUMBER($U805)),"; no date",IF($U805&gt;TODAY(),"; date in the future",""))&amp;IF(AND($AE805&lt;&gt;"",ISNUMBER($U805)),IF(COUNTIFS($AE$2:$AE$1001,$AE805,$U$2:$U$1001,$U805,$Y$2:$Y$1001,$Y805)&gt;1,"; possible duplicate",""),""))="","OK",MID(IF($AE805="","; no name or email","")&amp;IF(IFERROR(TRIM(INDEX($A805:$P805,MATCH(Settings!$B$13,$A$1:$P$1,0))&amp;""),"")="","; no hours",IF(NOT(ISNUMBER($AA805)),"; hours not a number",IF($AA805&lt;=0,"; hours zero or less",IF(AND(ISNUMBER(Settings!$D$3),$AA805&gt;Settings!$D$3),"; over "&amp;Settings!$D$3&amp;" hours",""))))&amp;IF(NOT(ISNUMBER($U805)),"; no date",IF($U805&gt;TODAY(),"; date in the future",""))&amp;IF(AND($AE805&lt;&gt;"",ISNUMBER($U805)),IF(COUNTIFS($AE$2:$AE$1001,$AE805,$U$2:$U$1001,$U805,$Y$2:$Y$1001,$Y805)&gt;1,"; possible duplicate",""),""),3,300)))</f>
        <v/>
      </c>
      <c r="AE805" s="26">
        <f>IF(IFERROR(TRIM(INDEX($A805:$P805,MATCH(Settings!$B$11,$A$1:$P$1,0))&amp;""),"")&lt;&gt;"",LOWER(IFERROR(TRIM(INDEX($A805:$P805,MATCH(Settings!$B$11,$A$1:$P$1,0))&amp;""),"")),LOWER(IFERROR(TRIM(INDEX($A805:$P805,MATCH(Settings!$B$10,$A$1:$P$1,0))&amp;""),"")))</f>
        <v/>
      </c>
      <c r="AF805" s="26">
        <f>IF($AE805="","",IF(COUNTIF($AE$2:$AE805,$AE805)=1,MAX($AF$1:$AF804)+1,""))</f>
        <v/>
      </c>
      <c r="AG805" s="26">
        <f>IF(OR($AE805="",NOT(ISNUMBER($V805))),"",IF(COUNTIFS($AE$2:$AE805,$AE805,$V$2:$V805,$V805)=1,1,0))</f>
        <v/>
      </c>
      <c r="AH805" s="26">
        <f>IF(ISNUMBER($U805),$U805,0)</f>
        <v/>
      </c>
    </row>
    <row r="806">
      <c r="R806" s="27" t="n"/>
      <c r="S806" s="27" t="n"/>
      <c r="U806" s="21">
        <f>IF(ISNUMBER(IFERROR(IF(TRIM(INDEX($A806:$P806,MATCH(Settings!$B$9,$A$1:$P$1,0))&amp;"")="","",IF(ISNUMBER(INDEX($A806:$P806,MATCH(Settings!$B$9,$A$1:$P$1,0))),INT(INDEX($A806:$P806,MATCH(Settings!$B$9,$A$1:$P$1,0))),DATE(VALUE(LEFT(INDEX($A806:$P806,MATCH(Settings!$B$9,$A$1:$P$1,0)),4)),VALUE(MID(INDEX($A806:$P806,MATCH(Settings!$B$9,$A$1:$P$1,0)),6,2)),VALUE(MID(INDEX($A806:$P806,MATCH(Settings!$B$9,$A$1:$P$1,0)),9,2))))),"")),IFERROR(IF(TRIM(INDEX($A806:$P806,MATCH(Settings!$B$9,$A$1:$P$1,0))&amp;"")="","",IF(ISNUMBER(INDEX($A806:$P806,MATCH(Settings!$B$9,$A$1:$P$1,0))),INT(INDEX($A806:$P806,MATCH(Settings!$B$9,$A$1:$P$1,0))),DATE(VALUE(LEFT(INDEX($A806:$P806,MATCH(Settings!$B$9,$A$1:$P$1,0)),4)),VALUE(MID(INDEX($A806:$P806,MATCH(Settings!$B$9,$A$1:$P$1,0)),6,2)),VALUE(MID(INDEX($A806:$P806,MATCH(Settings!$B$9,$A$1:$P$1,0)),9,2))))),""),IFERROR(INT(IFERROR(IF(ISNUMBER(INDEX($A806:$P806,MATCH(Settings!$B$8,$A$1:$P$1,0))),INDEX($A806:$P806,MATCH(Settings!$B$8,$A$1:$P$1,0)),DATE(VALUE(LEFT(IFERROR(TRIM(INDEX($A806:$P806,MATCH(Settings!$B$8,$A$1:$P$1,0))&amp;""),""),4)),VALUE(MID(IFERROR(TRIM(INDEX($A806:$P806,MATCH(Settings!$B$8,$A$1:$P$1,0))&amp;""),""),6,2)),VALUE(MID(IFERROR(TRIM(INDEX($A806:$P806,MATCH(Settings!$B$8,$A$1:$P$1,0))&amp;""),""),9,2)))+TIME(VALUE(MID(IFERROR(TRIM(INDEX($A806:$P806,MATCH(Settings!$B$8,$A$1:$P$1,0))&amp;""),""),12,2)),VALUE(MID(IFERROR(TRIM(INDEX($A806:$P806,MATCH(Settings!$B$8,$A$1:$P$1,0))&amp;""),""),15,2)),VALUE(MID(IFERROR(TRIM(INDEX($A806:$P806,MATCH(Settings!$B$8,$A$1:$P$1,0))&amp;""),""),18,2)))),"")),""))</f>
        <v/>
      </c>
      <c r="V806" s="22">
        <f>IF(ISNUMBER($U806),DATE(YEAR($U806),MONTH($U806),1),"")</f>
        <v/>
      </c>
      <c r="W806" s="23">
        <f>IF(IFERROR(TRIM(INDEX($A806:$P806,MATCH(Settings!$B$10,$A$1:$P$1,0))&amp;""),"")&lt;&gt;"",IFERROR(TRIM(INDEX($A806:$P806,MATCH(Settings!$B$10,$A$1:$P$1,0))&amp;""),""),IFERROR(TRIM(INDEX($A806:$P806,MATCH(Settings!$B$11,$A$1:$P$1,0))&amp;""),""))</f>
        <v/>
      </c>
      <c r="X806" s="23">
        <f>IFERROR(TRIM(INDEX($A806:$P806,MATCH(Settings!$B$11,$A$1:$P$1,0))&amp;""),"")</f>
        <v/>
      </c>
      <c r="Y806" s="23">
        <f>IFERROR(TRIM(INDEX($A806:$P806,MATCH(Settings!$B$12,$A$1:$P$1,0))&amp;""),"")</f>
        <v/>
      </c>
      <c r="Z806" s="23">
        <f>IFERROR(TRIM(INDEX($A806:$P806,MATCH(Settings!$B$15,$A$1:$P$1,0))&amp;""),"")</f>
        <v/>
      </c>
      <c r="AA806" s="24">
        <f>IFERROR(IF(TRIM(INDEX($A806:$P806,MATCH(Settings!$B$13,$A$1:$P$1,0))&amp;"")="","",VALUE(TRIM(INDEX($A806:$P806,MATCH(Settings!$B$13,$A$1:$P$1,0))&amp;""))),"")</f>
        <v/>
      </c>
      <c r="AB806" s="24">
        <f>IF(NOT(ISNUMBER($AA806)),"",IF(TRIM($R806&amp;"")="Yes",$AA806,0))</f>
        <v/>
      </c>
      <c r="AC806" s="25">
        <f>IF(OR(NOT(ISNUMBER($AB806)),NOT(ISNUMBER(Settings!$D$2))),"",$AB806*Settings!$D$2)</f>
        <v/>
      </c>
      <c r="AD806" s="23">
        <f>IF(AND($AE806="",IFERROR(TRIM(INDEX($A806:$P806,MATCH(Settings!$B$13,$A$1:$P$1,0))&amp;""),"")=""),"",IF((IF($AE806="","; no name or email","")&amp;IF(IFERROR(TRIM(INDEX($A806:$P806,MATCH(Settings!$B$13,$A$1:$P$1,0))&amp;""),"")="","; no hours",IF(NOT(ISNUMBER($AA806)),"; hours not a number",IF($AA806&lt;=0,"; hours zero or less",IF(AND(ISNUMBER(Settings!$D$3),$AA806&gt;Settings!$D$3),"; over "&amp;Settings!$D$3&amp;" hours",""))))&amp;IF(NOT(ISNUMBER($U806)),"; no date",IF($U806&gt;TODAY(),"; date in the future",""))&amp;IF(AND($AE806&lt;&gt;"",ISNUMBER($U806)),IF(COUNTIFS($AE$2:$AE$1001,$AE806,$U$2:$U$1001,$U806,$Y$2:$Y$1001,$Y806)&gt;1,"; possible duplicate",""),""))="","OK",MID(IF($AE806="","; no name or email","")&amp;IF(IFERROR(TRIM(INDEX($A806:$P806,MATCH(Settings!$B$13,$A$1:$P$1,0))&amp;""),"")="","; no hours",IF(NOT(ISNUMBER($AA806)),"; hours not a number",IF($AA806&lt;=0,"; hours zero or less",IF(AND(ISNUMBER(Settings!$D$3),$AA806&gt;Settings!$D$3),"; over "&amp;Settings!$D$3&amp;" hours",""))))&amp;IF(NOT(ISNUMBER($U806)),"; no date",IF($U806&gt;TODAY(),"; date in the future",""))&amp;IF(AND($AE806&lt;&gt;"",ISNUMBER($U806)),IF(COUNTIFS($AE$2:$AE$1001,$AE806,$U$2:$U$1001,$U806,$Y$2:$Y$1001,$Y806)&gt;1,"; possible duplicate",""),""),3,300)))</f>
        <v/>
      </c>
      <c r="AE806" s="26">
        <f>IF(IFERROR(TRIM(INDEX($A806:$P806,MATCH(Settings!$B$11,$A$1:$P$1,0))&amp;""),"")&lt;&gt;"",LOWER(IFERROR(TRIM(INDEX($A806:$P806,MATCH(Settings!$B$11,$A$1:$P$1,0))&amp;""),"")),LOWER(IFERROR(TRIM(INDEX($A806:$P806,MATCH(Settings!$B$10,$A$1:$P$1,0))&amp;""),"")))</f>
        <v/>
      </c>
      <c r="AF806" s="26">
        <f>IF($AE806="","",IF(COUNTIF($AE$2:$AE806,$AE806)=1,MAX($AF$1:$AF805)+1,""))</f>
        <v/>
      </c>
      <c r="AG806" s="26">
        <f>IF(OR($AE806="",NOT(ISNUMBER($V806))),"",IF(COUNTIFS($AE$2:$AE806,$AE806,$V$2:$V806,$V806)=1,1,0))</f>
        <v/>
      </c>
      <c r="AH806" s="26">
        <f>IF(ISNUMBER($U806),$U806,0)</f>
        <v/>
      </c>
    </row>
    <row r="807">
      <c r="R807" s="27" t="n"/>
      <c r="S807" s="27" t="n"/>
      <c r="U807" s="21">
        <f>IF(ISNUMBER(IFERROR(IF(TRIM(INDEX($A807:$P807,MATCH(Settings!$B$9,$A$1:$P$1,0))&amp;"")="","",IF(ISNUMBER(INDEX($A807:$P807,MATCH(Settings!$B$9,$A$1:$P$1,0))),INT(INDEX($A807:$P807,MATCH(Settings!$B$9,$A$1:$P$1,0))),DATE(VALUE(LEFT(INDEX($A807:$P807,MATCH(Settings!$B$9,$A$1:$P$1,0)),4)),VALUE(MID(INDEX($A807:$P807,MATCH(Settings!$B$9,$A$1:$P$1,0)),6,2)),VALUE(MID(INDEX($A807:$P807,MATCH(Settings!$B$9,$A$1:$P$1,0)),9,2))))),"")),IFERROR(IF(TRIM(INDEX($A807:$P807,MATCH(Settings!$B$9,$A$1:$P$1,0))&amp;"")="","",IF(ISNUMBER(INDEX($A807:$P807,MATCH(Settings!$B$9,$A$1:$P$1,0))),INT(INDEX($A807:$P807,MATCH(Settings!$B$9,$A$1:$P$1,0))),DATE(VALUE(LEFT(INDEX($A807:$P807,MATCH(Settings!$B$9,$A$1:$P$1,0)),4)),VALUE(MID(INDEX($A807:$P807,MATCH(Settings!$B$9,$A$1:$P$1,0)),6,2)),VALUE(MID(INDEX($A807:$P807,MATCH(Settings!$B$9,$A$1:$P$1,0)),9,2))))),""),IFERROR(INT(IFERROR(IF(ISNUMBER(INDEX($A807:$P807,MATCH(Settings!$B$8,$A$1:$P$1,0))),INDEX($A807:$P807,MATCH(Settings!$B$8,$A$1:$P$1,0)),DATE(VALUE(LEFT(IFERROR(TRIM(INDEX($A807:$P807,MATCH(Settings!$B$8,$A$1:$P$1,0))&amp;""),""),4)),VALUE(MID(IFERROR(TRIM(INDEX($A807:$P807,MATCH(Settings!$B$8,$A$1:$P$1,0))&amp;""),""),6,2)),VALUE(MID(IFERROR(TRIM(INDEX($A807:$P807,MATCH(Settings!$B$8,$A$1:$P$1,0))&amp;""),""),9,2)))+TIME(VALUE(MID(IFERROR(TRIM(INDEX($A807:$P807,MATCH(Settings!$B$8,$A$1:$P$1,0))&amp;""),""),12,2)),VALUE(MID(IFERROR(TRIM(INDEX($A807:$P807,MATCH(Settings!$B$8,$A$1:$P$1,0))&amp;""),""),15,2)),VALUE(MID(IFERROR(TRIM(INDEX($A807:$P807,MATCH(Settings!$B$8,$A$1:$P$1,0))&amp;""),""),18,2)))),"")),""))</f>
        <v/>
      </c>
      <c r="V807" s="22">
        <f>IF(ISNUMBER($U807),DATE(YEAR($U807),MONTH($U807),1),"")</f>
        <v/>
      </c>
      <c r="W807" s="23">
        <f>IF(IFERROR(TRIM(INDEX($A807:$P807,MATCH(Settings!$B$10,$A$1:$P$1,0))&amp;""),"")&lt;&gt;"",IFERROR(TRIM(INDEX($A807:$P807,MATCH(Settings!$B$10,$A$1:$P$1,0))&amp;""),""),IFERROR(TRIM(INDEX($A807:$P807,MATCH(Settings!$B$11,$A$1:$P$1,0))&amp;""),""))</f>
        <v/>
      </c>
      <c r="X807" s="23">
        <f>IFERROR(TRIM(INDEX($A807:$P807,MATCH(Settings!$B$11,$A$1:$P$1,0))&amp;""),"")</f>
        <v/>
      </c>
      <c r="Y807" s="23">
        <f>IFERROR(TRIM(INDEX($A807:$P807,MATCH(Settings!$B$12,$A$1:$P$1,0))&amp;""),"")</f>
        <v/>
      </c>
      <c r="Z807" s="23">
        <f>IFERROR(TRIM(INDEX($A807:$P807,MATCH(Settings!$B$15,$A$1:$P$1,0))&amp;""),"")</f>
        <v/>
      </c>
      <c r="AA807" s="24">
        <f>IFERROR(IF(TRIM(INDEX($A807:$P807,MATCH(Settings!$B$13,$A$1:$P$1,0))&amp;"")="","",VALUE(TRIM(INDEX($A807:$P807,MATCH(Settings!$B$13,$A$1:$P$1,0))&amp;""))),"")</f>
        <v/>
      </c>
      <c r="AB807" s="24">
        <f>IF(NOT(ISNUMBER($AA807)),"",IF(TRIM($R807&amp;"")="Yes",$AA807,0))</f>
        <v/>
      </c>
      <c r="AC807" s="25">
        <f>IF(OR(NOT(ISNUMBER($AB807)),NOT(ISNUMBER(Settings!$D$2))),"",$AB807*Settings!$D$2)</f>
        <v/>
      </c>
      <c r="AD807" s="23">
        <f>IF(AND($AE807="",IFERROR(TRIM(INDEX($A807:$P807,MATCH(Settings!$B$13,$A$1:$P$1,0))&amp;""),"")=""),"",IF((IF($AE807="","; no name or email","")&amp;IF(IFERROR(TRIM(INDEX($A807:$P807,MATCH(Settings!$B$13,$A$1:$P$1,0))&amp;""),"")="","; no hours",IF(NOT(ISNUMBER($AA807)),"; hours not a number",IF($AA807&lt;=0,"; hours zero or less",IF(AND(ISNUMBER(Settings!$D$3),$AA807&gt;Settings!$D$3),"; over "&amp;Settings!$D$3&amp;" hours",""))))&amp;IF(NOT(ISNUMBER($U807)),"; no date",IF($U807&gt;TODAY(),"; date in the future",""))&amp;IF(AND($AE807&lt;&gt;"",ISNUMBER($U807)),IF(COUNTIFS($AE$2:$AE$1001,$AE807,$U$2:$U$1001,$U807,$Y$2:$Y$1001,$Y807)&gt;1,"; possible duplicate",""),""))="","OK",MID(IF($AE807="","; no name or email","")&amp;IF(IFERROR(TRIM(INDEX($A807:$P807,MATCH(Settings!$B$13,$A$1:$P$1,0))&amp;""),"")="","; no hours",IF(NOT(ISNUMBER($AA807)),"; hours not a number",IF($AA807&lt;=0,"; hours zero or less",IF(AND(ISNUMBER(Settings!$D$3),$AA807&gt;Settings!$D$3),"; over "&amp;Settings!$D$3&amp;" hours",""))))&amp;IF(NOT(ISNUMBER($U807)),"; no date",IF($U807&gt;TODAY(),"; date in the future",""))&amp;IF(AND($AE807&lt;&gt;"",ISNUMBER($U807)),IF(COUNTIFS($AE$2:$AE$1001,$AE807,$U$2:$U$1001,$U807,$Y$2:$Y$1001,$Y807)&gt;1,"; possible duplicate",""),""),3,300)))</f>
        <v/>
      </c>
      <c r="AE807" s="26">
        <f>IF(IFERROR(TRIM(INDEX($A807:$P807,MATCH(Settings!$B$11,$A$1:$P$1,0))&amp;""),"")&lt;&gt;"",LOWER(IFERROR(TRIM(INDEX($A807:$P807,MATCH(Settings!$B$11,$A$1:$P$1,0))&amp;""),"")),LOWER(IFERROR(TRIM(INDEX($A807:$P807,MATCH(Settings!$B$10,$A$1:$P$1,0))&amp;""),"")))</f>
        <v/>
      </c>
      <c r="AF807" s="26">
        <f>IF($AE807="","",IF(COUNTIF($AE$2:$AE807,$AE807)=1,MAX($AF$1:$AF806)+1,""))</f>
        <v/>
      </c>
      <c r="AG807" s="26">
        <f>IF(OR($AE807="",NOT(ISNUMBER($V807))),"",IF(COUNTIFS($AE$2:$AE807,$AE807,$V$2:$V807,$V807)=1,1,0))</f>
        <v/>
      </c>
      <c r="AH807" s="26">
        <f>IF(ISNUMBER($U807),$U807,0)</f>
        <v/>
      </c>
    </row>
    <row r="808">
      <c r="R808" s="27" t="n"/>
      <c r="S808" s="27" t="n"/>
      <c r="U808" s="21">
        <f>IF(ISNUMBER(IFERROR(IF(TRIM(INDEX($A808:$P808,MATCH(Settings!$B$9,$A$1:$P$1,0))&amp;"")="","",IF(ISNUMBER(INDEX($A808:$P808,MATCH(Settings!$B$9,$A$1:$P$1,0))),INT(INDEX($A808:$P808,MATCH(Settings!$B$9,$A$1:$P$1,0))),DATE(VALUE(LEFT(INDEX($A808:$P808,MATCH(Settings!$B$9,$A$1:$P$1,0)),4)),VALUE(MID(INDEX($A808:$P808,MATCH(Settings!$B$9,$A$1:$P$1,0)),6,2)),VALUE(MID(INDEX($A808:$P808,MATCH(Settings!$B$9,$A$1:$P$1,0)),9,2))))),"")),IFERROR(IF(TRIM(INDEX($A808:$P808,MATCH(Settings!$B$9,$A$1:$P$1,0))&amp;"")="","",IF(ISNUMBER(INDEX($A808:$P808,MATCH(Settings!$B$9,$A$1:$P$1,0))),INT(INDEX($A808:$P808,MATCH(Settings!$B$9,$A$1:$P$1,0))),DATE(VALUE(LEFT(INDEX($A808:$P808,MATCH(Settings!$B$9,$A$1:$P$1,0)),4)),VALUE(MID(INDEX($A808:$P808,MATCH(Settings!$B$9,$A$1:$P$1,0)),6,2)),VALUE(MID(INDEX($A808:$P808,MATCH(Settings!$B$9,$A$1:$P$1,0)),9,2))))),""),IFERROR(INT(IFERROR(IF(ISNUMBER(INDEX($A808:$P808,MATCH(Settings!$B$8,$A$1:$P$1,0))),INDEX($A808:$P808,MATCH(Settings!$B$8,$A$1:$P$1,0)),DATE(VALUE(LEFT(IFERROR(TRIM(INDEX($A808:$P808,MATCH(Settings!$B$8,$A$1:$P$1,0))&amp;""),""),4)),VALUE(MID(IFERROR(TRIM(INDEX($A808:$P808,MATCH(Settings!$B$8,$A$1:$P$1,0))&amp;""),""),6,2)),VALUE(MID(IFERROR(TRIM(INDEX($A808:$P808,MATCH(Settings!$B$8,$A$1:$P$1,0))&amp;""),""),9,2)))+TIME(VALUE(MID(IFERROR(TRIM(INDEX($A808:$P808,MATCH(Settings!$B$8,$A$1:$P$1,0))&amp;""),""),12,2)),VALUE(MID(IFERROR(TRIM(INDEX($A808:$P808,MATCH(Settings!$B$8,$A$1:$P$1,0))&amp;""),""),15,2)),VALUE(MID(IFERROR(TRIM(INDEX($A808:$P808,MATCH(Settings!$B$8,$A$1:$P$1,0))&amp;""),""),18,2)))),"")),""))</f>
        <v/>
      </c>
      <c r="V808" s="22">
        <f>IF(ISNUMBER($U808),DATE(YEAR($U808),MONTH($U808),1),"")</f>
        <v/>
      </c>
      <c r="W808" s="23">
        <f>IF(IFERROR(TRIM(INDEX($A808:$P808,MATCH(Settings!$B$10,$A$1:$P$1,0))&amp;""),"")&lt;&gt;"",IFERROR(TRIM(INDEX($A808:$P808,MATCH(Settings!$B$10,$A$1:$P$1,0))&amp;""),""),IFERROR(TRIM(INDEX($A808:$P808,MATCH(Settings!$B$11,$A$1:$P$1,0))&amp;""),""))</f>
        <v/>
      </c>
      <c r="X808" s="23">
        <f>IFERROR(TRIM(INDEX($A808:$P808,MATCH(Settings!$B$11,$A$1:$P$1,0))&amp;""),"")</f>
        <v/>
      </c>
      <c r="Y808" s="23">
        <f>IFERROR(TRIM(INDEX($A808:$P808,MATCH(Settings!$B$12,$A$1:$P$1,0))&amp;""),"")</f>
        <v/>
      </c>
      <c r="Z808" s="23">
        <f>IFERROR(TRIM(INDEX($A808:$P808,MATCH(Settings!$B$15,$A$1:$P$1,0))&amp;""),"")</f>
        <v/>
      </c>
      <c r="AA808" s="24">
        <f>IFERROR(IF(TRIM(INDEX($A808:$P808,MATCH(Settings!$B$13,$A$1:$P$1,0))&amp;"")="","",VALUE(TRIM(INDEX($A808:$P808,MATCH(Settings!$B$13,$A$1:$P$1,0))&amp;""))),"")</f>
        <v/>
      </c>
      <c r="AB808" s="24">
        <f>IF(NOT(ISNUMBER($AA808)),"",IF(TRIM($R808&amp;"")="Yes",$AA808,0))</f>
        <v/>
      </c>
      <c r="AC808" s="25">
        <f>IF(OR(NOT(ISNUMBER($AB808)),NOT(ISNUMBER(Settings!$D$2))),"",$AB808*Settings!$D$2)</f>
        <v/>
      </c>
      <c r="AD808" s="23">
        <f>IF(AND($AE808="",IFERROR(TRIM(INDEX($A808:$P808,MATCH(Settings!$B$13,$A$1:$P$1,0))&amp;""),"")=""),"",IF((IF($AE808="","; no name or email","")&amp;IF(IFERROR(TRIM(INDEX($A808:$P808,MATCH(Settings!$B$13,$A$1:$P$1,0))&amp;""),"")="","; no hours",IF(NOT(ISNUMBER($AA808)),"; hours not a number",IF($AA808&lt;=0,"; hours zero or less",IF(AND(ISNUMBER(Settings!$D$3),$AA808&gt;Settings!$D$3),"; over "&amp;Settings!$D$3&amp;" hours",""))))&amp;IF(NOT(ISNUMBER($U808)),"; no date",IF($U808&gt;TODAY(),"; date in the future",""))&amp;IF(AND($AE808&lt;&gt;"",ISNUMBER($U808)),IF(COUNTIFS($AE$2:$AE$1001,$AE808,$U$2:$U$1001,$U808,$Y$2:$Y$1001,$Y808)&gt;1,"; possible duplicate",""),""))="","OK",MID(IF($AE808="","; no name or email","")&amp;IF(IFERROR(TRIM(INDEX($A808:$P808,MATCH(Settings!$B$13,$A$1:$P$1,0))&amp;""),"")="","; no hours",IF(NOT(ISNUMBER($AA808)),"; hours not a number",IF($AA808&lt;=0,"; hours zero or less",IF(AND(ISNUMBER(Settings!$D$3),$AA808&gt;Settings!$D$3),"; over "&amp;Settings!$D$3&amp;" hours",""))))&amp;IF(NOT(ISNUMBER($U808)),"; no date",IF($U808&gt;TODAY(),"; date in the future",""))&amp;IF(AND($AE808&lt;&gt;"",ISNUMBER($U808)),IF(COUNTIFS($AE$2:$AE$1001,$AE808,$U$2:$U$1001,$U808,$Y$2:$Y$1001,$Y808)&gt;1,"; possible duplicate",""),""),3,300)))</f>
        <v/>
      </c>
      <c r="AE808" s="26">
        <f>IF(IFERROR(TRIM(INDEX($A808:$P808,MATCH(Settings!$B$11,$A$1:$P$1,0))&amp;""),"")&lt;&gt;"",LOWER(IFERROR(TRIM(INDEX($A808:$P808,MATCH(Settings!$B$11,$A$1:$P$1,0))&amp;""),"")),LOWER(IFERROR(TRIM(INDEX($A808:$P808,MATCH(Settings!$B$10,$A$1:$P$1,0))&amp;""),"")))</f>
        <v/>
      </c>
      <c r="AF808" s="26">
        <f>IF($AE808="","",IF(COUNTIF($AE$2:$AE808,$AE808)=1,MAX($AF$1:$AF807)+1,""))</f>
        <v/>
      </c>
      <c r="AG808" s="26">
        <f>IF(OR($AE808="",NOT(ISNUMBER($V808))),"",IF(COUNTIFS($AE$2:$AE808,$AE808,$V$2:$V808,$V808)=1,1,0))</f>
        <v/>
      </c>
      <c r="AH808" s="26">
        <f>IF(ISNUMBER($U808),$U808,0)</f>
        <v/>
      </c>
    </row>
    <row r="809">
      <c r="R809" s="27" t="n"/>
      <c r="S809" s="27" t="n"/>
      <c r="U809" s="21">
        <f>IF(ISNUMBER(IFERROR(IF(TRIM(INDEX($A809:$P809,MATCH(Settings!$B$9,$A$1:$P$1,0))&amp;"")="","",IF(ISNUMBER(INDEX($A809:$P809,MATCH(Settings!$B$9,$A$1:$P$1,0))),INT(INDEX($A809:$P809,MATCH(Settings!$B$9,$A$1:$P$1,0))),DATE(VALUE(LEFT(INDEX($A809:$P809,MATCH(Settings!$B$9,$A$1:$P$1,0)),4)),VALUE(MID(INDEX($A809:$P809,MATCH(Settings!$B$9,$A$1:$P$1,0)),6,2)),VALUE(MID(INDEX($A809:$P809,MATCH(Settings!$B$9,$A$1:$P$1,0)),9,2))))),"")),IFERROR(IF(TRIM(INDEX($A809:$P809,MATCH(Settings!$B$9,$A$1:$P$1,0))&amp;"")="","",IF(ISNUMBER(INDEX($A809:$P809,MATCH(Settings!$B$9,$A$1:$P$1,0))),INT(INDEX($A809:$P809,MATCH(Settings!$B$9,$A$1:$P$1,0))),DATE(VALUE(LEFT(INDEX($A809:$P809,MATCH(Settings!$B$9,$A$1:$P$1,0)),4)),VALUE(MID(INDEX($A809:$P809,MATCH(Settings!$B$9,$A$1:$P$1,0)),6,2)),VALUE(MID(INDEX($A809:$P809,MATCH(Settings!$B$9,$A$1:$P$1,0)),9,2))))),""),IFERROR(INT(IFERROR(IF(ISNUMBER(INDEX($A809:$P809,MATCH(Settings!$B$8,$A$1:$P$1,0))),INDEX($A809:$P809,MATCH(Settings!$B$8,$A$1:$P$1,0)),DATE(VALUE(LEFT(IFERROR(TRIM(INDEX($A809:$P809,MATCH(Settings!$B$8,$A$1:$P$1,0))&amp;""),""),4)),VALUE(MID(IFERROR(TRIM(INDEX($A809:$P809,MATCH(Settings!$B$8,$A$1:$P$1,0))&amp;""),""),6,2)),VALUE(MID(IFERROR(TRIM(INDEX($A809:$P809,MATCH(Settings!$B$8,$A$1:$P$1,0))&amp;""),""),9,2)))+TIME(VALUE(MID(IFERROR(TRIM(INDEX($A809:$P809,MATCH(Settings!$B$8,$A$1:$P$1,0))&amp;""),""),12,2)),VALUE(MID(IFERROR(TRIM(INDEX($A809:$P809,MATCH(Settings!$B$8,$A$1:$P$1,0))&amp;""),""),15,2)),VALUE(MID(IFERROR(TRIM(INDEX($A809:$P809,MATCH(Settings!$B$8,$A$1:$P$1,0))&amp;""),""),18,2)))),"")),""))</f>
        <v/>
      </c>
      <c r="V809" s="22">
        <f>IF(ISNUMBER($U809),DATE(YEAR($U809),MONTH($U809),1),"")</f>
        <v/>
      </c>
      <c r="W809" s="23">
        <f>IF(IFERROR(TRIM(INDEX($A809:$P809,MATCH(Settings!$B$10,$A$1:$P$1,0))&amp;""),"")&lt;&gt;"",IFERROR(TRIM(INDEX($A809:$P809,MATCH(Settings!$B$10,$A$1:$P$1,0))&amp;""),""),IFERROR(TRIM(INDEX($A809:$P809,MATCH(Settings!$B$11,$A$1:$P$1,0))&amp;""),""))</f>
        <v/>
      </c>
      <c r="X809" s="23">
        <f>IFERROR(TRIM(INDEX($A809:$P809,MATCH(Settings!$B$11,$A$1:$P$1,0))&amp;""),"")</f>
        <v/>
      </c>
      <c r="Y809" s="23">
        <f>IFERROR(TRIM(INDEX($A809:$P809,MATCH(Settings!$B$12,$A$1:$P$1,0))&amp;""),"")</f>
        <v/>
      </c>
      <c r="Z809" s="23">
        <f>IFERROR(TRIM(INDEX($A809:$P809,MATCH(Settings!$B$15,$A$1:$P$1,0))&amp;""),"")</f>
        <v/>
      </c>
      <c r="AA809" s="24">
        <f>IFERROR(IF(TRIM(INDEX($A809:$P809,MATCH(Settings!$B$13,$A$1:$P$1,0))&amp;"")="","",VALUE(TRIM(INDEX($A809:$P809,MATCH(Settings!$B$13,$A$1:$P$1,0))&amp;""))),"")</f>
        <v/>
      </c>
      <c r="AB809" s="24">
        <f>IF(NOT(ISNUMBER($AA809)),"",IF(TRIM($R809&amp;"")="Yes",$AA809,0))</f>
        <v/>
      </c>
      <c r="AC809" s="25">
        <f>IF(OR(NOT(ISNUMBER($AB809)),NOT(ISNUMBER(Settings!$D$2))),"",$AB809*Settings!$D$2)</f>
        <v/>
      </c>
      <c r="AD809" s="23">
        <f>IF(AND($AE809="",IFERROR(TRIM(INDEX($A809:$P809,MATCH(Settings!$B$13,$A$1:$P$1,0))&amp;""),"")=""),"",IF((IF($AE809="","; no name or email","")&amp;IF(IFERROR(TRIM(INDEX($A809:$P809,MATCH(Settings!$B$13,$A$1:$P$1,0))&amp;""),"")="","; no hours",IF(NOT(ISNUMBER($AA809)),"; hours not a number",IF($AA809&lt;=0,"; hours zero or less",IF(AND(ISNUMBER(Settings!$D$3),$AA809&gt;Settings!$D$3),"; over "&amp;Settings!$D$3&amp;" hours",""))))&amp;IF(NOT(ISNUMBER($U809)),"; no date",IF($U809&gt;TODAY(),"; date in the future",""))&amp;IF(AND($AE809&lt;&gt;"",ISNUMBER($U809)),IF(COUNTIFS($AE$2:$AE$1001,$AE809,$U$2:$U$1001,$U809,$Y$2:$Y$1001,$Y809)&gt;1,"; possible duplicate",""),""))="","OK",MID(IF($AE809="","; no name or email","")&amp;IF(IFERROR(TRIM(INDEX($A809:$P809,MATCH(Settings!$B$13,$A$1:$P$1,0))&amp;""),"")="","; no hours",IF(NOT(ISNUMBER($AA809)),"; hours not a number",IF($AA809&lt;=0,"; hours zero or less",IF(AND(ISNUMBER(Settings!$D$3),$AA809&gt;Settings!$D$3),"; over "&amp;Settings!$D$3&amp;" hours",""))))&amp;IF(NOT(ISNUMBER($U809)),"; no date",IF($U809&gt;TODAY(),"; date in the future",""))&amp;IF(AND($AE809&lt;&gt;"",ISNUMBER($U809)),IF(COUNTIFS($AE$2:$AE$1001,$AE809,$U$2:$U$1001,$U809,$Y$2:$Y$1001,$Y809)&gt;1,"; possible duplicate",""),""),3,300)))</f>
        <v/>
      </c>
      <c r="AE809" s="26">
        <f>IF(IFERROR(TRIM(INDEX($A809:$P809,MATCH(Settings!$B$11,$A$1:$P$1,0))&amp;""),"")&lt;&gt;"",LOWER(IFERROR(TRIM(INDEX($A809:$P809,MATCH(Settings!$B$11,$A$1:$P$1,0))&amp;""),"")),LOWER(IFERROR(TRIM(INDEX($A809:$P809,MATCH(Settings!$B$10,$A$1:$P$1,0))&amp;""),"")))</f>
        <v/>
      </c>
      <c r="AF809" s="26">
        <f>IF($AE809="","",IF(COUNTIF($AE$2:$AE809,$AE809)=1,MAX($AF$1:$AF808)+1,""))</f>
        <v/>
      </c>
      <c r="AG809" s="26">
        <f>IF(OR($AE809="",NOT(ISNUMBER($V809))),"",IF(COUNTIFS($AE$2:$AE809,$AE809,$V$2:$V809,$V809)=1,1,0))</f>
        <v/>
      </c>
      <c r="AH809" s="26">
        <f>IF(ISNUMBER($U809),$U809,0)</f>
        <v/>
      </c>
    </row>
    <row r="810">
      <c r="R810" s="27" t="n"/>
      <c r="S810" s="27" t="n"/>
      <c r="U810" s="21">
        <f>IF(ISNUMBER(IFERROR(IF(TRIM(INDEX($A810:$P810,MATCH(Settings!$B$9,$A$1:$P$1,0))&amp;"")="","",IF(ISNUMBER(INDEX($A810:$P810,MATCH(Settings!$B$9,$A$1:$P$1,0))),INT(INDEX($A810:$P810,MATCH(Settings!$B$9,$A$1:$P$1,0))),DATE(VALUE(LEFT(INDEX($A810:$P810,MATCH(Settings!$B$9,$A$1:$P$1,0)),4)),VALUE(MID(INDEX($A810:$P810,MATCH(Settings!$B$9,$A$1:$P$1,0)),6,2)),VALUE(MID(INDEX($A810:$P810,MATCH(Settings!$B$9,$A$1:$P$1,0)),9,2))))),"")),IFERROR(IF(TRIM(INDEX($A810:$P810,MATCH(Settings!$B$9,$A$1:$P$1,0))&amp;"")="","",IF(ISNUMBER(INDEX($A810:$P810,MATCH(Settings!$B$9,$A$1:$P$1,0))),INT(INDEX($A810:$P810,MATCH(Settings!$B$9,$A$1:$P$1,0))),DATE(VALUE(LEFT(INDEX($A810:$P810,MATCH(Settings!$B$9,$A$1:$P$1,0)),4)),VALUE(MID(INDEX($A810:$P810,MATCH(Settings!$B$9,$A$1:$P$1,0)),6,2)),VALUE(MID(INDEX($A810:$P810,MATCH(Settings!$B$9,$A$1:$P$1,0)),9,2))))),""),IFERROR(INT(IFERROR(IF(ISNUMBER(INDEX($A810:$P810,MATCH(Settings!$B$8,$A$1:$P$1,0))),INDEX($A810:$P810,MATCH(Settings!$B$8,$A$1:$P$1,0)),DATE(VALUE(LEFT(IFERROR(TRIM(INDEX($A810:$P810,MATCH(Settings!$B$8,$A$1:$P$1,0))&amp;""),""),4)),VALUE(MID(IFERROR(TRIM(INDEX($A810:$P810,MATCH(Settings!$B$8,$A$1:$P$1,0))&amp;""),""),6,2)),VALUE(MID(IFERROR(TRIM(INDEX($A810:$P810,MATCH(Settings!$B$8,$A$1:$P$1,0))&amp;""),""),9,2)))+TIME(VALUE(MID(IFERROR(TRIM(INDEX($A810:$P810,MATCH(Settings!$B$8,$A$1:$P$1,0))&amp;""),""),12,2)),VALUE(MID(IFERROR(TRIM(INDEX($A810:$P810,MATCH(Settings!$B$8,$A$1:$P$1,0))&amp;""),""),15,2)),VALUE(MID(IFERROR(TRIM(INDEX($A810:$P810,MATCH(Settings!$B$8,$A$1:$P$1,0))&amp;""),""),18,2)))),"")),""))</f>
        <v/>
      </c>
      <c r="V810" s="22">
        <f>IF(ISNUMBER($U810),DATE(YEAR($U810),MONTH($U810),1),"")</f>
        <v/>
      </c>
      <c r="W810" s="23">
        <f>IF(IFERROR(TRIM(INDEX($A810:$P810,MATCH(Settings!$B$10,$A$1:$P$1,0))&amp;""),"")&lt;&gt;"",IFERROR(TRIM(INDEX($A810:$P810,MATCH(Settings!$B$10,$A$1:$P$1,0))&amp;""),""),IFERROR(TRIM(INDEX($A810:$P810,MATCH(Settings!$B$11,$A$1:$P$1,0))&amp;""),""))</f>
        <v/>
      </c>
      <c r="X810" s="23">
        <f>IFERROR(TRIM(INDEX($A810:$P810,MATCH(Settings!$B$11,$A$1:$P$1,0))&amp;""),"")</f>
        <v/>
      </c>
      <c r="Y810" s="23">
        <f>IFERROR(TRIM(INDEX($A810:$P810,MATCH(Settings!$B$12,$A$1:$P$1,0))&amp;""),"")</f>
        <v/>
      </c>
      <c r="Z810" s="23">
        <f>IFERROR(TRIM(INDEX($A810:$P810,MATCH(Settings!$B$15,$A$1:$P$1,0))&amp;""),"")</f>
        <v/>
      </c>
      <c r="AA810" s="24">
        <f>IFERROR(IF(TRIM(INDEX($A810:$P810,MATCH(Settings!$B$13,$A$1:$P$1,0))&amp;"")="","",VALUE(TRIM(INDEX($A810:$P810,MATCH(Settings!$B$13,$A$1:$P$1,0))&amp;""))),"")</f>
        <v/>
      </c>
      <c r="AB810" s="24">
        <f>IF(NOT(ISNUMBER($AA810)),"",IF(TRIM($R810&amp;"")="Yes",$AA810,0))</f>
        <v/>
      </c>
      <c r="AC810" s="25">
        <f>IF(OR(NOT(ISNUMBER($AB810)),NOT(ISNUMBER(Settings!$D$2))),"",$AB810*Settings!$D$2)</f>
        <v/>
      </c>
      <c r="AD810" s="23">
        <f>IF(AND($AE810="",IFERROR(TRIM(INDEX($A810:$P810,MATCH(Settings!$B$13,$A$1:$P$1,0))&amp;""),"")=""),"",IF((IF($AE810="","; no name or email","")&amp;IF(IFERROR(TRIM(INDEX($A810:$P810,MATCH(Settings!$B$13,$A$1:$P$1,0))&amp;""),"")="","; no hours",IF(NOT(ISNUMBER($AA810)),"; hours not a number",IF($AA810&lt;=0,"; hours zero or less",IF(AND(ISNUMBER(Settings!$D$3),$AA810&gt;Settings!$D$3),"; over "&amp;Settings!$D$3&amp;" hours",""))))&amp;IF(NOT(ISNUMBER($U810)),"; no date",IF($U810&gt;TODAY(),"; date in the future",""))&amp;IF(AND($AE810&lt;&gt;"",ISNUMBER($U810)),IF(COUNTIFS($AE$2:$AE$1001,$AE810,$U$2:$U$1001,$U810,$Y$2:$Y$1001,$Y810)&gt;1,"; possible duplicate",""),""))="","OK",MID(IF($AE810="","; no name or email","")&amp;IF(IFERROR(TRIM(INDEX($A810:$P810,MATCH(Settings!$B$13,$A$1:$P$1,0))&amp;""),"")="","; no hours",IF(NOT(ISNUMBER($AA810)),"; hours not a number",IF($AA810&lt;=0,"; hours zero or less",IF(AND(ISNUMBER(Settings!$D$3),$AA810&gt;Settings!$D$3),"; over "&amp;Settings!$D$3&amp;" hours",""))))&amp;IF(NOT(ISNUMBER($U810)),"; no date",IF($U810&gt;TODAY(),"; date in the future",""))&amp;IF(AND($AE810&lt;&gt;"",ISNUMBER($U810)),IF(COUNTIFS($AE$2:$AE$1001,$AE810,$U$2:$U$1001,$U810,$Y$2:$Y$1001,$Y810)&gt;1,"; possible duplicate",""),""),3,300)))</f>
        <v/>
      </c>
      <c r="AE810" s="26">
        <f>IF(IFERROR(TRIM(INDEX($A810:$P810,MATCH(Settings!$B$11,$A$1:$P$1,0))&amp;""),"")&lt;&gt;"",LOWER(IFERROR(TRIM(INDEX($A810:$P810,MATCH(Settings!$B$11,$A$1:$P$1,0))&amp;""),"")),LOWER(IFERROR(TRIM(INDEX($A810:$P810,MATCH(Settings!$B$10,$A$1:$P$1,0))&amp;""),"")))</f>
        <v/>
      </c>
      <c r="AF810" s="26">
        <f>IF($AE810="","",IF(COUNTIF($AE$2:$AE810,$AE810)=1,MAX($AF$1:$AF809)+1,""))</f>
        <v/>
      </c>
      <c r="AG810" s="26">
        <f>IF(OR($AE810="",NOT(ISNUMBER($V810))),"",IF(COUNTIFS($AE$2:$AE810,$AE810,$V$2:$V810,$V810)=1,1,0))</f>
        <v/>
      </c>
      <c r="AH810" s="26">
        <f>IF(ISNUMBER($U810),$U810,0)</f>
        <v/>
      </c>
    </row>
    <row r="811">
      <c r="R811" s="27" t="n"/>
      <c r="S811" s="27" t="n"/>
      <c r="U811" s="21">
        <f>IF(ISNUMBER(IFERROR(IF(TRIM(INDEX($A811:$P811,MATCH(Settings!$B$9,$A$1:$P$1,0))&amp;"")="","",IF(ISNUMBER(INDEX($A811:$P811,MATCH(Settings!$B$9,$A$1:$P$1,0))),INT(INDEX($A811:$P811,MATCH(Settings!$B$9,$A$1:$P$1,0))),DATE(VALUE(LEFT(INDEX($A811:$P811,MATCH(Settings!$B$9,$A$1:$P$1,0)),4)),VALUE(MID(INDEX($A811:$P811,MATCH(Settings!$B$9,$A$1:$P$1,0)),6,2)),VALUE(MID(INDEX($A811:$P811,MATCH(Settings!$B$9,$A$1:$P$1,0)),9,2))))),"")),IFERROR(IF(TRIM(INDEX($A811:$P811,MATCH(Settings!$B$9,$A$1:$P$1,0))&amp;"")="","",IF(ISNUMBER(INDEX($A811:$P811,MATCH(Settings!$B$9,$A$1:$P$1,0))),INT(INDEX($A811:$P811,MATCH(Settings!$B$9,$A$1:$P$1,0))),DATE(VALUE(LEFT(INDEX($A811:$P811,MATCH(Settings!$B$9,$A$1:$P$1,0)),4)),VALUE(MID(INDEX($A811:$P811,MATCH(Settings!$B$9,$A$1:$P$1,0)),6,2)),VALUE(MID(INDEX($A811:$P811,MATCH(Settings!$B$9,$A$1:$P$1,0)),9,2))))),""),IFERROR(INT(IFERROR(IF(ISNUMBER(INDEX($A811:$P811,MATCH(Settings!$B$8,$A$1:$P$1,0))),INDEX($A811:$P811,MATCH(Settings!$B$8,$A$1:$P$1,0)),DATE(VALUE(LEFT(IFERROR(TRIM(INDEX($A811:$P811,MATCH(Settings!$B$8,$A$1:$P$1,0))&amp;""),""),4)),VALUE(MID(IFERROR(TRIM(INDEX($A811:$P811,MATCH(Settings!$B$8,$A$1:$P$1,0))&amp;""),""),6,2)),VALUE(MID(IFERROR(TRIM(INDEX($A811:$P811,MATCH(Settings!$B$8,$A$1:$P$1,0))&amp;""),""),9,2)))+TIME(VALUE(MID(IFERROR(TRIM(INDEX($A811:$P811,MATCH(Settings!$B$8,$A$1:$P$1,0))&amp;""),""),12,2)),VALUE(MID(IFERROR(TRIM(INDEX($A811:$P811,MATCH(Settings!$B$8,$A$1:$P$1,0))&amp;""),""),15,2)),VALUE(MID(IFERROR(TRIM(INDEX($A811:$P811,MATCH(Settings!$B$8,$A$1:$P$1,0))&amp;""),""),18,2)))),"")),""))</f>
        <v/>
      </c>
      <c r="V811" s="22">
        <f>IF(ISNUMBER($U811),DATE(YEAR($U811),MONTH($U811),1),"")</f>
        <v/>
      </c>
      <c r="W811" s="23">
        <f>IF(IFERROR(TRIM(INDEX($A811:$P811,MATCH(Settings!$B$10,$A$1:$P$1,0))&amp;""),"")&lt;&gt;"",IFERROR(TRIM(INDEX($A811:$P811,MATCH(Settings!$B$10,$A$1:$P$1,0))&amp;""),""),IFERROR(TRIM(INDEX($A811:$P811,MATCH(Settings!$B$11,$A$1:$P$1,0))&amp;""),""))</f>
        <v/>
      </c>
      <c r="X811" s="23">
        <f>IFERROR(TRIM(INDEX($A811:$P811,MATCH(Settings!$B$11,$A$1:$P$1,0))&amp;""),"")</f>
        <v/>
      </c>
      <c r="Y811" s="23">
        <f>IFERROR(TRIM(INDEX($A811:$P811,MATCH(Settings!$B$12,$A$1:$P$1,0))&amp;""),"")</f>
        <v/>
      </c>
      <c r="Z811" s="23">
        <f>IFERROR(TRIM(INDEX($A811:$P811,MATCH(Settings!$B$15,$A$1:$P$1,0))&amp;""),"")</f>
        <v/>
      </c>
      <c r="AA811" s="24">
        <f>IFERROR(IF(TRIM(INDEX($A811:$P811,MATCH(Settings!$B$13,$A$1:$P$1,0))&amp;"")="","",VALUE(TRIM(INDEX($A811:$P811,MATCH(Settings!$B$13,$A$1:$P$1,0))&amp;""))),"")</f>
        <v/>
      </c>
      <c r="AB811" s="24">
        <f>IF(NOT(ISNUMBER($AA811)),"",IF(TRIM($R811&amp;"")="Yes",$AA811,0))</f>
        <v/>
      </c>
      <c r="AC811" s="25">
        <f>IF(OR(NOT(ISNUMBER($AB811)),NOT(ISNUMBER(Settings!$D$2))),"",$AB811*Settings!$D$2)</f>
        <v/>
      </c>
      <c r="AD811" s="23">
        <f>IF(AND($AE811="",IFERROR(TRIM(INDEX($A811:$P811,MATCH(Settings!$B$13,$A$1:$P$1,0))&amp;""),"")=""),"",IF((IF($AE811="","; no name or email","")&amp;IF(IFERROR(TRIM(INDEX($A811:$P811,MATCH(Settings!$B$13,$A$1:$P$1,0))&amp;""),"")="","; no hours",IF(NOT(ISNUMBER($AA811)),"; hours not a number",IF($AA811&lt;=0,"; hours zero or less",IF(AND(ISNUMBER(Settings!$D$3),$AA811&gt;Settings!$D$3),"; over "&amp;Settings!$D$3&amp;" hours",""))))&amp;IF(NOT(ISNUMBER($U811)),"; no date",IF($U811&gt;TODAY(),"; date in the future",""))&amp;IF(AND($AE811&lt;&gt;"",ISNUMBER($U811)),IF(COUNTIFS($AE$2:$AE$1001,$AE811,$U$2:$U$1001,$U811,$Y$2:$Y$1001,$Y811)&gt;1,"; possible duplicate",""),""))="","OK",MID(IF($AE811="","; no name or email","")&amp;IF(IFERROR(TRIM(INDEX($A811:$P811,MATCH(Settings!$B$13,$A$1:$P$1,0))&amp;""),"")="","; no hours",IF(NOT(ISNUMBER($AA811)),"; hours not a number",IF($AA811&lt;=0,"; hours zero or less",IF(AND(ISNUMBER(Settings!$D$3),$AA811&gt;Settings!$D$3),"; over "&amp;Settings!$D$3&amp;" hours",""))))&amp;IF(NOT(ISNUMBER($U811)),"; no date",IF($U811&gt;TODAY(),"; date in the future",""))&amp;IF(AND($AE811&lt;&gt;"",ISNUMBER($U811)),IF(COUNTIFS($AE$2:$AE$1001,$AE811,$U$2:$U$1001,$U811,$Y$2:$Y$1001,$Y811)&gt;1,"; possible duplicate",""),""),3,300)))</f>
        <v/>
      </c>
      <c r="AE811" s="26">
        <f>IF(IFERROR(TRIM(INDEX($A811:$P811,MATCH(Settings!$B$11,$A$1:$P$1,0))&amp;""),"")&lt;&gt;"",LOWER(IFERROR(TRIM(INDEX($A811:$P811,MATCH(Settings!$B$11,$A$1:$P$1,0))&amp;""),"")),LOWER(IFERROR(TRIM(INDEX($A811:$P811,MATCH(Settings!$B$10,$A$1:$P$1,0))&amp;""),"")))</f>
        <v/>
      </c>
      <c r="AF811" s="26">
        <f>IF($AE811="","",IF(COUNTIF($AE$2:$AE811,$AE811)=1,MAX($AF$1:$AF810)+1,""))</f>
        <v/>
      </c>
      <c r="AG811" s="26">
        <f>IF(OR($AE811="",NOT(ISNUMBER($V811))),"",IF(COUNTIFS($AE$2:$AE811,$AE811,$V$2:$V811,$V811)=1,1,0))</f>
        <v/>
      </c>
      <c r="AH811" s="26">
        <f>IF(ISNUMBER($U811),$U811,0)</f>
        <v/>
      </c>
    </row>
    <row r="812">
      <c r="R812" s="27" t="n"/>
      <c r="S812" s="27" t="n"/>
      <c r="U812" s="21">
        <f>IF(ISNUMBER(IFERROR(IF(TRIM(INDEX($A812:$P812,MATCH(Settings!$B$9,$A$1:$P$1,0))&amp;"")="","",IF(ISNUMBER(INDEX($A812:$P812,MATCH(Settings!$B$9,$A$1:$P$1,0))),INT(INDEX($A812:$P812,MATCH(Settings!$B$9,$A$1:$P$1,0))),DATE(VALUE(LEFT(INDEX($A812:$P812,MATCH(Settings!$B$9,$A$1:$P$1,0)),4)),VALUE(MID(INDEX($A812:$P812,MATCH(Settings!$B$9,$A$1:$P$1,0)),6,2)),VALUE(MID(INDEX($A812:$P812,MATCH(Settings!$B$9,$A$1:$P$1,0)),9,2))))),"")),IFERROR(IF(TRIM(INDEX($A812:$P812,MATCH(Settings!$B$9,$A$1:$P$1,0))&amp;"")="","",IF(ISNUMBER(INDEX($A812:$P812,MATCH(Settings!$B$9,$A$1:$P$1,0))),INT(INDEX($A812:$P812,MATCH(Settings!$B$9,$A$1:$P$1,0))),DATE(VALUE(LEFT(INDEX($A812:$P812,MATCH(Settings!$B$9,$A$1:$P$1,0)),4)),VALUE(MID(INDEX($A812:$P812,MATCH(Settings!$B$9,$A$1:$P$1,0)),6,2)),VALUE(MID(INDEX($A812:$P812,MATCH(Settings!$B$9,$A$1:$P$1,0)),9,2))))),""),IFERROR(INT(IFERROR(IF(ISNUMBER(INDEX($A812:$P812,MATCH(Settings!$B$8,$A$1:$P$1,0))),INDEX($A812:$P812,MATCH(Settings!$B$8,$A$1:$P$1,0)),DATE(VALUE(LEFT(IFERROR(TRIM(INDEX($A812:$P812,MATCH(Settings!$B$8,$A$1:$P$1,0))&amp;""),""),4)),VALUE(MID(IFERROR(TRIM(INDEX($A812:$P812,MATCH(Settings!$B$8,$A$1:$P$1,0))&amp;""),""),6,2)),VALUE(MID(IFERROR(TRIM(INDEX($A812:$P812,MATCH(Settings!$B$8,$A$1:$P$1,0))&amp;""),""),9,2)))+TIME(VALUE(MID(IFERROR(TRIM(INDEX($A812:$P812,MATCH(Settings!$B$8,$A$1:$P$1,0))&amp;""),""),12,2)),VALUE(MID(IFERROR(TRIM(INDEX($A812:$P812,MATCH(Settings!$B$8,$A$1:$P$1,0))&amp;""),""),15,2)),VALUE(MID(IFERROR(TRIM(INDEX($A812:$P812,MATCH(Settings!$B$8,$A$1:$P$1,0))&amp;""),""),18,2)))),"")),""))</f>
        <v/>
      </c>
      <c r="V812" s="22">
        <f>IF(ISNUMBER($U812),DATE(YEAR($U812),MONTH($U812),1),"")</f>
        <v/>
      </c>
      <c r="W812" s="23">
        <f>IF(IFERROR(TRIM(INDEX($A812:$P812,MATCH(Settings!$B$10,$A$1:$P$1,0))&amp;""),"")&lt;&gt;"",IFERROR(TRIM(INDEX($A812:$P812,MATCH(Settings!$B$10,$A$1:$P$1,0))&amp;""),""),IFERROR(TRIM(INDEX($A812:$P812,MATCH(Settings!$B$11,$A$1:$P$1,0))&amp;""),""))</f>
        <v/>
      </c>
      <c r="X812" s="23">
        <f>IFERROR(TRIM(INDEX($A812:$P812,MATCH(Settings!$B$11,$A$1:$P$1,0))&amp;""),"")</f>
        <v/>
      </c>
      <c r="Y812" s="23">
        <f>IFERROR(TRIM(INDEX($A812:$P812,MATCH(Settings!$B$12,$A$1:$P$1,0))&amp;""),"")</f>
        <v/>
      </c>
      <c r="Z812" s="23">
        <f>IFERROR(TRIM(INDEX($A812:$P812,MATCH(Settings!$B$15,$A$1:$P$1,0))&amp;""),"")</f>
        <v/>
      </c>
      <c r="AA812" s="24">
        <f>IFERROR(IF(TRIM(INDEX($A812:$P812,MATCH(Settings!$B$13,$A$1:$P$1,0))&amp;"")="","",VALUE(TRIM(INDEX($A812:$P812,MATCH(Settings!$B$13,$A$1:$P$1,0))&amp;""))),"")</f>
        <v/>
      </c>
      <c r="AB812" s="24">
        <f>IF(NOT(ISNUMBER($AA812)),"",IF(TRIM($R812&amp;"")="Yes",$AA812,0))</f>
        <v/>
      </c>
      <c r="AC812" s="25">
        <f>IF(OR(NOT(ISNUMBER($AB812)),NOT(ISNUMBER(Settings!$D$2))),"",$AB812*Settings!$D$2)</f>
        <v/>
      </c>
      <c r="AD812" s="23">
        <f>IF(AND($AE812="",IFERROR(TRIM(INDEX($A812:$P812,MATCH(Settings!$B$13,$A$1:$P$1,0))&amp;""),"")=""),"",IF((IF($AE812="","; no name or email","")&amp;IF(IFERROR(TRIM(INDEX($A812:$P812,MATCH(Settings!$B$13,$A$1:$P$1,0))&amp;""),"")="","; no hours",IF(NOT(ISNUMBER($AA812)),"; hours not a number",IF($AA812&lt;=0,"; hours zero or less",IF(AND(ISNUMBER(Settings!$D$3),$AA812&gt;Settings!$D$3),"; over "&amp;Settings!$D$3&amp;" hours",""))))&amp;IF(NOT(ISNUMBER($U812)),"; no date",IF($U812&gt;TODAY(),"; date in the future",""))&amp;IF(AND($AE812&lt;&gt;"",ISNUMBER($U812)),IF(COUNTIFS($AE$2:$AE$1001,$AE812,$U$2:$U$1001,$U812,$Y$2:$Y$1001,$Y812)&gt;1,"; possible duplicate",""),""))="","OK",MID(IF($AE812="","; no name or email","")&amp;IF(IFERROR(TRIM(INDEX($A812:$P812,MATCH(Settings!$B$13,$A$1:$P$1,0))&amp;""),"")="","; no hours",IF(NOT(ISNUMBER($AA812)),"; hours not a number",IF($AA812&lt;=0,"; hours zero or less",IF(AND(ISNUMBER(Settings!$D$3),$AA812&gt;Settings!$D$3),"; over "&amp;Settings!$D$3&amp;" hours",""))))&amp;IF(NOT(ISNUMBER($U812)),"; no date",IF($U812&gt;TODAY(),"; date in the future",""))&amp;IF(AND($AE812&lt;&gt;"",ISNUMBER($U812)),IF(COUNTIFS($AE$2:$AE$1001,$AE812,$U$2:$U$1001,$U812,$Y$2:$Y$1001,$Y812)&gt;1,"; possible duplicate",""),""),3,300)))</f>
        <v/>
      </c>
      <c r="AE812" s="26">
        <f>IF(IFERROR(TRIM(INDEX($A812:$P812,MATCH(Settings!$B$11,$A$1:$P$1,0))&amp;""),"")&lt;&gt;"",LOWER(IFERROR(TRIM(INDEX($A812:$P812,MATCH(Settings!$B$11,$A$1:$P$1,0))&amp;""),"")),LOWER(IFERROR(TRIM(INDEX($A812:$P812,MATCH(Settings!$B$10,$A$1:$P$1,0))&amp;""),"")))</f>
        <v/>
      </c>
      <c r="AF812" s="26">
        <f>IF($AE812="","",IF(COUNTIF($AE$2:$AE812,$AE812)=1,MAX($AF$1:$AF811)+1,""))</f>
        <v/>
      </c>
      <c r="AG812" s="26">
        <f>IF(OR($AE812="",NOT(ISNUMBER($V812))),"",IF(COUNTIFS($AE$2:$AE812,$AE812,$V$2:$V812,$V812)=1,1,0))</f>
        <v/>
      </c>
      <c r="AH812" s="26">
        <f>IF(ISNUMBER($U812),$U812,0)</f>
        <v/>
      </c>
    </row>
    <row r="813">
      <c r="R813" s="27" t="n"/>
      <c r="S813" s="27" t="n"/>
      <c r="U813" s="21">
        <f>IF(ISNUMBER(IFERROR(IF(TRIM(INDEX($A813:$P813,MATCH(Settings!$B$9,$A$1:$P$1,0))&amp;"")="","",IF(ISNUMBER(INDEX($A813:$P813,MATCH(Settings!$B$9,$A$1:$P$1,0))),INT(INDEX($A813:$P813,MATCH(Settings!$B$9,$A$1:$P$1,0))),DATE(VALUE(LEFT(INDEX($A813:$P813,MATCH(Settings!$B$9,$A$1:$P$1,0)),4)),VALUE(MID(INDEX($A813:$P813,MATCH(Settings!$B$9,$A$1:$P$1,0)),6,2)),VALUE(MID(INDEX($A813:$P813,MATCH(Settings!$B$9,$A$1:$P$1,0)),9,2))))),"")),IFERROR(IF(TRIM(INDEX($A813:$P813,MATCH(Settings!$B$9,$A$1:$P$1,0))&amp;"")="","",IF(ISNUMBER(INDEX($A813:$P813,MATCH(Settings!$B$9,$A$1:$P$1,0))),INT(INDEX($A813:$P813,MATCH(Settings!$B$9,$A$1:$P$1,0))),DATE(VALUE(LEFT(INDEX($A813:$P813,MATCH(Settings!$B$9,$A$1:$P$1,0)),4)),VALUE(MID(INDEX($A813:$P813,MATCH(Settings!$B$9,$A$1:$P$1,0)),6,2)),VALUE(MID(INDEX($A813:$P813,MATCH(Settings!$B$9,$A$1:$P$1,0)),9,2))))),""),IFERROR(INT(IFERROR(IF(ISNUMBER(INDEX($A813:$P813,MATCH(Settings!$B$8,$A$1:$P$1,0))),INDEX($A813:$P813,MATCH(Settings!$B$8,$A$1:$P$1,0)),DATE(VALUE(LEFT(IFERROR(TRIM(INDEX($A813:$P813,MATCH(Settings!$B$8,$A$1:$P$1,0))&amp;""),""),4)),VALUE(MID(IFERROR(TRIM(INDEX($A813:$P813,MATCH(Settings!$B$8,$A$1:$P$1,0))&amp;""),""),6,2)),VALUE(MID(IFERROR(TRIM(INDEX($A813:$P813,MATCH(Settings!$B$8,$A$1:$P$1,0))&amp;""),""),9,2)))+TIME(VALUE(MID(IFERROR(TRIM(INDEX($A813:$P813,MATCH(Settings!$B$8,$A$1:$P$1,0))&amp;""),""),12,2)),VALUE(MID(IFERROR(TRIM(INDEX($A813:$P813,MATCH(Settings!$B$8,$A$1:$P$1,0))&amp;""),""),15,2)),VALUE(MID(IFERROR(TRIM(INDEX($A813:$P813,MATCH(Settings!$B$8,$A$1:$P$1,0))&amp;""),""),18,2)))),"")),""))</f>
        <v/>
      </c>
      <c r="V813" s="22">
        <f>IF(ISNUMBER($U813),DATE(YEAR($U813),MONTH($U813),1),"")</f>
        <v/>
      </c>
      <c r="W813" s="23">
        <f>IF(IFERROR(TRIM(INDEX($A813:$P813,MATCH(Settings!$B$10,$A$1:$P$1,0))&amp;""),"")&lt;&gt;"",IFERROR(TRIM(INDEX($A813:$P813,MATCH(Settings!$B$10,$A$1:$P$1,0))&amp;""),""),IFERROR(TRIM(INDEX($A813:$P813,MATCH(Settings!$B$11,$A$1:$P$1,0))&amp;""),""))</f>
        <v/>
      </c>
      <c r="X813" s="23">
        <f>IFERROR(TRIM(INDEX($A813:$P813,MATCH(Settings!$B$11,$A$1:$P$1,0))&amp;""),"")</f>
        <v/>
      </c>
      <c r="Y813" s="23">
        <f>IFERROR(TRIM(INDEX($A813:$P813,MATCH(Settings!$B$12,$A$1:$P$1,0))&amp;""),"")</f>
        <v/>
      </c>
      <c r="Z813" s="23">
        <f>IFERROR(TRIM(INDEX($A813:$P813,MATCH(Settings!$B$15,$A$1:$P$1,0))&amp;""),"")</f>
        <v/>
      </c>
      <c r="AA813" s="24">
        <f>IFERROR(IF(TRIM(INDEX($A813:$P813,MATCH(Settings!$B$13,$A$1:$P$1,0))&amp;"")="","",VALUE(TRIM(INDEX($A813:$P813,MATCH(Settings!$B$13,$A$1:$P$1,0))&amp;""))),"")</f>
        <v/>
      </c>
      <c r="AB813" s="24">
        <f>IF(NOT(ISNUMBER($AA813)),"",IF(TRIM($R813&amp;"")="Yes",$AA813,0))</f>
        <v/>
      </c>
      <c r="AC813" s="25">
        <f>IF(OR(NOT(ISNUMBER($AB813)),NOT(ISNUMBER(Settings!$D$2))),"",$AB813*Settings!$D$2)</f>
        <v/>
      </c>
      <c r="AD813" s="23">
        <f>IF(AND($AE813="",IFERROR(TRIM(INDEX($A813:$P813,MATCH(Settings!$B$13,$A$1:$P$1,0))&amp;""),"")=""),"",IF((IF($AE813="","; no name or email","")&amp;IF(IFERROR(TRIM(INDEX($A813:$P813,MATCH(Settings!$B$13,$A$1:$P$1,0))&amp;""),"")="","; no hours",IF(NOT(ISNUMBER($AA813)),"; hours not a number",IF($AA813&lt;=0,"; hours zero or less",IF(AND(ISNUMBER(Settings!$D$3),$AA813&gt;Settings!$D$3),"; over "&amp;Settings!$D$3&amp;" hours",""))))&amp;IF(NOT(ISNUMBER($U813)),"; no date",IF($U813&gt;TODAY(),"; date in the future",""))&amp;IF(AND($AE813&lt;&gt;"",ISNUMBER($U813)),IF(COUNTIFS($AE$2:$AE$1001,$AE813,$U$2:$U$1001,$U813,$Y$2:$Y$1001,$Y813)&gt;1,"; possible duplicate",""),""))="","OK",MID(IF($AE813="","; no name or email","")&amp;IF(IFERROR(TRIM(INDEX($A813:$P813,MATCH(Settings!$B$13,$A$1:$P$1,0))&amp;""),"")="","; no hours",IF(NOT(ISNUMBER($AA813)),"; hours not a number",IF($AA813&lt;=0,"; hours zero or less",IF(AND(ISNUMBER(Settings!$D$3),$AA813&gt;Settings!$D$3),"; over "&amp;Settings!$D$3&amp;" hours",""))))&amp;IF(NOT(ISNUMBER($U813)),"; no date",IF($U813&gt;TODAY(),"; date in the future",""))&amp;IF(AND($AE813&lt;&gt;"",ISNUMBER($U813)),IF(COUNTIFS($AE$2:$AE$1001,$AE813,$U$2:$U$1001,$U813,$Y$2:$Y$1001,$Y813)&gt;1,"; possible duplicate",""),""),3,300)))</f>
        <v/>
      </c>
      <c r="AE813" s="26">
        <f>IF(IFERROR(TRIM(INDEX($A813:$P813,MATCH(Settings!$B$11,$A$1:$P$1,0))&amp;""),"")&lt;&gt;"",LOWER(IFERROR(TRIM(INDEX($A813:$P813,MATCH(Settings!$B$11,$A$1:$P$1,0))&amp;""),"")),LOWER(IFERROR(TRIM(INDEX($A813:$P813,MATCH(Settings!$B$10,$A$1:$P$1,0))&amp;""),"")))</f>
        <v/>
      </c>
      <c r="AF813" s="26">
        <f>IF($AE813="","",IF(COUNTIF($AE$2:$AE813,$AE813)=1,MAX($AF$1:$AF812)+1,""))</f>
        <v/>
      </c>
      <c r="AG813" s="26">
        <f>IF(OR($AE813="",NOT(ISNUMBER($V813))),"",IF(COUNTIFS($AE$2:$AE813,$AE813,$V$2:$V813,$V813)=1,1,0))</f>
        <v/>
      </c>
      <c r="AH813" s="26">
        <f>IF(ISNUMBER($U813),$U813,0)</f>
        <v/>
      </c>
    </row>
    <row r="814">
      <c r="R814" s="27" t="n"/>
      <c r="S814" s="27" t="n"/>
      <c r="U814" s="21">
        <f>IF(ISNUMBER(IFERROR(IF(TRIM(INDEX($A814:$P814,MATCH(Settings!$B$9,$A$1:$P$1,0))&amp;"")="","",IF(ISNUMBER(INDEX($A814:$P814,MATCH(Settings!$B$9,$A$1:$P$1,0))),INT(INDEX($A814:$P814,MATCH(Settings!$B$9,$A$1:$P$1,0))),DATE(VALUE(LEFT(INDEX($A814:$P814,MATCH(Settings!$B$9,$A$1:$P$1,0)),4)),VALUE(MID(INDEX($A814:$P814,MATCH(Settings!$B$9,$A$1:$P$1,0)),6,2)),VALUE(MID(INDEX($A814:$P814,MATCH(Settings!$B$9,$A$1:$P$1,0)),9,2))))),"")),IFERROR(IF(TRIM(INDEX($A814:$P814,MATCH(Settings!$B$9,$A$1:$P$1,0))&amp;"")="","",IF(ISNUMBER(INDEX($A814:$P814,MATCH(Settings!$B$9,$A$1:$P$1,0))),INT(INDEX($A814:$P814,MATCH(Settings!$B$9,$A$1:$P$1,0))),DATE(VALUE(LEFT(INDEX($A814:$P814,MATCH(Settings!$B$9,$A$1:$P$1,0)),4)),VALUE(MID(INDEX($A814:$P814,MATCH(Settings!$B$9,$A$1:$P$1,0)),6,2)),VALUE(MID(INDEX($A814:$P814,MATCH(Settings!$B$9,$A$1:$P$1,0)),9,2))))),""),IFERROR(INT(IFERROR(IF(ISNUMBER(INDEX($A814:$P814,MATCH(Settings!$B$8,$A$1:$P$1,0))),INDEX($A814:$P814,MATCH(Settings!$B$8,$A$1:$P$1,0)),DATE(VALUE(LEFT(IFERROR(TRIM(INDEX($A814:$P814,MATCH(Settings!$B$8,$A$1:$P$1,0))&amp;""),""),4)),VALUE(MID(IFERROR(TRIM(INDEX($A814:$P814,MATCH(Settings!$B$8,$A$1:$P$1,0))&amp;""),""),6,2)),VALUE(MID(IFERROR(TRIM(INDEX($A814:$P814,MATCH(Settings!$B$8,$A$1:$P$1,0))&amp;""),""),9,2)))+TIME(VALUE(MID(IFERROR(TRIM(INDEX($A814:$P814,MATCH(Settings!$B$8,$A$1:$P$1,0))&amp;""),""),12,2)),VALUE(MID(IFERROR(TRIM(INDEX($A814:$P814,MATCH(Settings!$B$8,$A$1:$P$1,0))&amp;""),""),15,2)),VALUE(MID(IFERROR(TRIM(INDEX($A814:$P814,MATCH(Settings!$B$8,$A$1:$P$1,0))&amp;""),""),18,2)))),"")),""))</f>
        <v/>
      </c>
      <c r="V814" s="22">
        <f>IF(ISNUMBER($U814),DATE(YEAR($U814),MONTH($U814),1),"")</f>
        <v/>
      </c>
      <c r="W814" s="23">
        <f>IF(IFERROR(TRIM(INDEX($A814:$P814,MATCH(Settings!$B$10,$A$1:$P$1,0))&amp;""),"")&lt;&gt;"",IFERROR(TRIM(INDEX($A814:$P814,MATCH(Settings!$B$10,$A$1:$P$1,0))&amp;""),""),IFERROR(TRIM(INDEX($A814:$P814,MATCH(Settings!$B$11,$A$1:$P$1,0))&amp;""),""))</f>
        <v/>
      </c>
      <c r="X814" s="23">
        <f>IFERROR(TRIM(INDEX($A814:$P814,MATCH(Settings!$B$11,$A$1:$P$1,0))&amp;""),"")</f>
        <v/>
      </c>
      <c r="Y814" s="23">
        <f>IFERROR(TRIM(INDEX($A814:$P814,MATCH(Settings!$B$12,$A$1:$P$1,0))&amp;""),"")</f>
        <v/>
      </c>
      <c r="Z814" s="23">
        <f>IFERROR(TRIM(INDEX($A814:$P814,MATCH(Settings!$B$15,$A$1:$P$1,0))&amp;""),"")</f>
        <v/>
      </c>
      <c r="AA814" s="24">
        <f>IFERROR(IF(TRIM(INDEX($A814:$P814,MATCH(Settings!$B$13,$A$1:$P$1,0))&amp;"")="","",VALUE(TRIM(INDEX($A814:$P814,MATCH(Settings!$B$13,$A$1:$P$1,0))&amp;""))),"")</f>
        <v/>
      </c>
      <c r="AB814" s="24">
        <f>IF(NOT(ISNUMBER($AA814)),"",IF(TRIM($R814&amp;"")="Yes",$AA814,0))</f>
        <v/>
      </c>
      <c r="AC814" s="25">
        <f>IF(OR(NOT(ISNUMBER($AB814)),NOT(ISNUMBER(Settings!$D$2))),"",$AB814*Settings!$D$2)</f>
        <v/>
      </c>
      <c r="AD814" s="23">
        <f>IF(AND($AE814="",IFERROR(TRIM(INDEX($A814:$P814,MATCH(Settings!$B$13,$A$1:$P$1,0))&amp;""),"")=""),"",IF((IF($AE814="","; no name or email","")&amp;IF(IFERROR(TRIM(INDEX($A814:$P814,MATCH(Settings!$B$13,$A$1:$P$1,0))&amp;""),"")="","; no hours",IF(NOT(ISNUMBER($AA814)),"; hours not a number",IF($AA814&lt;=0,"; hours zero or less",IF(AND(ISNUMBER(Settings!$D$3),$AA814&gt;Settings!$D$3),"; over "&amp;Settings!$D$3&amp;" hours",""))))&amp;IF(NOT(ISNUMBER($U814)),"; no date",IF($U814&gt;TODAY(),"; date in the future",""))&amp;IF(AND($AE814&lt;&gt;"",ISNUMBER($U814)),IF(COUNTIFS($AE$2:$AE$1001,$AE814,$U$2:$U$1001,$U814,$Y$2:$Y$1001,$Y814)&gt;1,"; possible duplicate",""),""))="","OK",MID(IF($AE814="","; no name or email","")&amp;IF(IFERROR(TRIM(INDEX($A814:$P814,MATCH(Settings!$B$13,$A$1:$P$1,0))&amp;""),"")="","; no hours",IF(NOT(ISNUMBER($AA814)),"; hours not a number",IF($AA814&lt;=0,"; hours zero or less",IF(AND(ISNUMBER(Settings!$D$3),$AA814&gt;Settings!$D$3),"; over "&amp;Settings!$D$3&amp;" hours",""))))&amp;IF(NOT(ISNUMBER($U814)),"; no date",IF($U814&gt;TODAY(),"; date in the future",""))&amp;IF(AND($AE814&lt;&gt;"",ISNUMBER($U814)),IF(COUNTIFS($AE$2:$AE$1001,$AE814,$U$2:$U$1001,$U814,$Y$2:$Y$1001,$Y814)&gt;1,"; possible duplicate",""),""),3,300)))</f>
        <v/>
      </c>
      <c r="AE814" s="26">
        <f>IF(IFERROR(TRIM(INDEX($A814:$P814,MATCH(Settings!$B$11,$A$1:$P$1,0))&amp;""),"")&lt;&gt;"",LOWER(IFERROR(TRIM(INDEX($A814:$P814,MATCH(Settings!$B$11,$A$1:$P$1,0))&amp;""),"")),LOWER(IFERROR(TRIM(INDEX($A814:$P814,MATCH(Settings!$B$10,$A$1:$P$1,0))&amp;""),"")))</f>
        <v/>
      </c>
      <c r="AF814" s="26">
        <f>IF($AE814="","",IF(COUNTIF($AE$2:$AE814,$AE814)=1,MAX($AF$1:$AF813)+1,""))</f>
        <v/>
      </c>
      <c r="AG814" s="26">
        <f>IF(OR($AE814="",NOT(ISNUMBER($V814))),"",IF(COUNTIFS($AE$2:$AE814,$AE814,$V$2:$V814,$V814)=1,1,0))</f>
        <v/>
      </c>
      <c r="AH814" s="26">
        <f>IF(ISNUMBER($U814),$U814,0)</f>
        <v/>
      </c>
    </row>
    <row r="815">
      <c r="R815" s="27" t="n"/>
      <c r="S815" s="27" t="n"/>
      <c r="U815" s="21">
        <f>IF(ISNUMBER(IFERROR(IF(TRIM(INDEX($A815:$P815,MATCH(Settings!$B$9,$A$1:$P$1,0))&amp;"")="","",IF(ISNUMBER(INDEX($A815:$P815,MATCH(Settings!$B$9,$A$1:$P$1,0))),INT(INDEX($A815:$P815,MATCH(Settings!$B$9,$A$1:$P$1,0))),DATE(VALUE(LEFT(INDEX($A815:$P815,MATCH(Settings!$B$9,$A$1:$P$1,0)),4)),VALUE(MID(INDEX($A815:$P815,MATCH(Settings!$B$9,$A$1:$P$1,0)),6,2)),VALUE(MID(INDEX($A815:$P815,MATCH(Settings!$B$9,$A$1:$P$1,0)),9,2))))),"")),IFERROR(IF(TRIM(INDEX($A815:$P815,MATCH(Settings!$B$9,$A$1:$P$1,0))&amp;"")="","",IF(ISNUMBER(INDEX($A815:$P815,MATCH(Settings!$B$9,$A$1:$P$1,0))),INT(INDEX($A815:$P815,MATCH(Settings!$B$9,$A$1:$P$1,0))),DATE(VALUE(LEFT(INDEX($A815:$P815,MATCH(Settings!$B$9,$A$1:$P$1,0)),4)),VALUE(MID(INDEX($A815:$P815,MATCH(Settings!$B$9,$A$1:$P$1,0)),6,2)),VALUE(MID(INDEX($A815:$P815,MATCH(Settings!$B$9,$A$1:$P$1,0)),9,2))))),""),IFERROR(INT(IFERROR(IF(ISNUMBER(INDEX($A815:$P815,MATCH(Settings!$B$8,$A$1:$P$1,0))),INDEX($A815:$P815,MATCH(Settings!$B$8,$A$1:$P$1,0)),DATE(VALUE(LEFT(IFERROR(TRIM(INDEX($A815:$P815,MATCH(Settings!$B$8,$A$1:$P$1,0))&amp;""),""),4)),VALUE(MID(IFERROR(TRIM(INDEX($A815:$P815,MATCH(Settings!$B$8,$A$1:$P$1,0))&amp;""),""),6,2)),VALUE(MID(IFERROR(TRIM(INDEX($A815:$P815,MATCH(Settings!$B$8,$A$1:$P$1,0))&amp;""),""),9,2)))+TIME(VALUE(MID(IFERROR(TRIM(INDEX($A815:$P815,MATCH(Settings!$B$8,$A$1:$P$1,0))&amp;""),""),12,2)),VALUE(MID(IFERROR(TRIM(INDEX($A815:$P815,MATCH(Settings!$B$8,$A$1:$P$1,0))&amp;""),""),15,2)),VALUE(MID(IFERROR(TRIM(INDEX($A815:$P815,MATCH(Settings!$B$8,$A$1:$P$1,0))&amp;""),""),18,2)))),"")),""))</f>
        <v/>
      </c>
      <c r="V815" s="22">
        <f>IF(ISNUMBER($U815),DATE(YEAR($U815),MONTH($U815),1),"")</f>
        <v/>
      </c>
      <c r="W815" s="23">
        <f>IF(IFERROR(TRIM(INDEX($A815:$P815,MATCH(Settings!$B$10,$A$1:$P$1,0))&amp;""),"")&lt;&gt;"",IFERROR(TRIM(INDEX($A815:$P815,MATCH(Settings!$B$10,$A$1:$P$1,0))&amp;""),""),IFERROR(TRIM(INDEX($A815:$P815,MATCH(Settings!$B$11,$A$1:$P$1,0))&amp;""),""))</f>
        <v/>
      </c>
      <c r="X815" s="23">
        <f>IFERROR(TRIM(INDEX($A815:$P815,MATCH(Settings!$B$11,$A$1:$P$1,0))&amp;""),"")</f>
        <v/>
      </c>
      <c r="Y815" s="23">
        <f>IFERROR(TRIM(INDEX($A815:$P815,MATCH(Settings!$B$12,$A$1:$P$1,0))&amp;""),"")</f>
        <v/>
      </c>
      <c r="Z815" s="23">
        <f>IFERROR(TRIM(INDEX($A815:$P815,MATCH(Settings!$B$15,$A$1:$P$1,0))&amp;""),"")</f>
        <v/>
      </c>
      <c r="AA815" s="24">
        <f>IFERROR(IF(TRIM(INDEX($A815:$P815,MATCH(Settings!$B$13,$A$1:$P$1,0))&amp;"")="","",VALUE(TRIM(INDEX($A815:$P815,MATCH(Settings!$B$13,$A$1:$P$1,0))&amp;""))),"")</f>
        <v/>
      </c>
      <c r="AB815" s="24">
        <f>IF(NOT(ISNUMBER($AA815)),"",IF(TRIM($R815&amp;"")="Yes",$AA815,0))</f>
        <v/>
      </c>
      <c r="AC815" s="25">
        <f>IF(OR(NOT(ISNUMBER($AB815)),NOT(ISNUMBER(Settings!$D$2))),"",$AB815*Settings!$D$2)</f>
        <v/>
      </c>
      <c r="AD815" s="23">
        <f>IF(AND($AE815="",IFERROR(TRIM(INDEX($A815:$P815,MATCH(Settings!$B$13,$A$1:$P$1,0))&amp;""),"")=""),"",IF((IF($AE815="","; no name or email","")&amp;IF(IFERROR(TRIM(INDEX($A815:$P815,MATCH(Settings!$B$13,$A$1:$P$1,0))&amp;""),"")="","; no hours",IF(NOT(ISNUMBER($AA815)),"; hours not a number",IF($AA815&lt;=0,"; hours zero or less",IF(AND(ISNUMBER(Settings!$D$3),$AA815&gt;Settings!$D$3),"; over "&amp;Settings!$D$3&amp;" hours",""))))&amp;IF(NOT(ISNUMBER($U815)),"; no date",IF($U815&gt;TODAY(),"; date in the future",""))&amp;IF(AND($AE815&lt;&gt;"",ISNUMBER($U815)),IF(COUNTIFS($AE$2:$AE$1001,$AE815,$U$2:$U$1001,$U815,$Y$2:$Y$1001,$Y815)&gt;1,"; possible duplicate",""),""))="","OK",MID(IF($AE815="","; no name or email","")&amp;IF(IFERROR(TRIM(INDEX($A815:$P815,MATCH(Settings!$B$13,$A$1:$P$1,0))&amp;""),"")="","; no hours",IF(NOT(ISNUMBER($AA815)),"; hours not a number",IF($AA815&lt;=0,"; hours zero or less",IF(AND(ISNUMBER(Settings!$D$3),$AA815&gt;Settings!$D$3),"; over "&amp;Settings!$D$3&amp;" hours",""))))&amp;IF(NOT(ISNUMBER($U815)),"; no date",IF($U815&gt;TODAY(),"; date in the future",""))&amp;IF(AND($AE815&lt;&gt;"",ISNUMBER($U815)),IF(COUNTIFS($AE$2:$AE$1001,$AE815,$U$2:$U$1001,$U815,$Y$2:$Y$1001,$Y815)&gt;1,"; possible duplicate",""),""),3,300)))</f>
        <v/>
      </c>
      <c r="AE815" s="26">
        <f>IF(IFERROR(TRIM(INDEX($A815:$P815,MATCH(Settings!$B$11,$A$1:$P$1,0))&amp;""),"")&lt;&gt;"",LOWER(IFERROR(TRIM(INDEX($A815:$P815,MATCH(Settings!$B$11,$A$1:$P$1,0))&amp;""),"")),LOWER(IFERROR(TRIM(INDEX($A815:$P815,MATCH(Settings!$B$10,$A$1:$P$1,0))&amp;""),"")))</f>
        <v/>
      </c>
      <c r="AF815" s="26">
        <f>IF($AE815="","",IF(COUNTIF($AE$2:$AE815,$AE815)=1,MAX($AF$1:$AF814)+1,""))</f>
        <v/>
      </c>
      <c r="AG815" s="26">
        <f>IF(OR($AE815="",NOT(ISNUMBER($V815))),"",IF(COUNTIFS($AE$2:$AE815,$AE815,$V$2:$V815,$V815)=1,1,0))</f>
        <v/>
      </c>
      <c r="AH815" s="26">
        <f>IF(ISNUMBER($U815),$U815,0)</f>
        <v/>
      </c>
    </row>
    <row r="816">
      <c r="R816" s="27" t="n"/>
      <c r="S816" s="27" t="n"/>
      <c r="U816" s="21">
        <f>IF(ISNUMBER(IFERROR(IF(TRIM(INDEX($A816:$P816,MATCH(Settings!$B$9,$A$1:$P$1,0))&amp;"")="","",IF(ISNUMBER(INDEX($A816:$P816,MATCH(Settings!$B$9,$A$1:$P$1,0))),INT(INDEX($A816:$P816,MATCH(Settings!$B$9,$A$1:$P$1,0))),DATE(VALUE(LEFT(INDEX($A816:$P816,MATCH(Settings!$B$9,$A$1:$P$1,0)),4)),VALUE(MID(INDEX($A816:$P816,MATCH(Settings!$B$9,$A$1:$P$1,0)),6,2)),VALUE(MID(INDEX($A816:$P816,MATCH(Settings!$B$9,$A$1:$P$1,0)),9,2))))),"")),IFERROR(IF(TRIM(INDEX($A816:$P816,MATCH(Settings!$B$9,$A$1:$P$1,0))&amp;"")="","",IF(ISNUMBER(INDEX($A816:$P816,MATCH(Settings!$B$9,$A$1:$P$1,0))),INT(INDEX($A816:$P816,MATCH(Settings!$B$9,$A$1:$P$1,0))),DATE(VALUE(LEFT(INDEX($A816:$P816,MATCH(Settings!$B$9,$A$1:$P$1,0)),4)),VALUE(MID(INDEX($A816:$P816,MATCH(Settings!$B$9,$A$1:$P$1,0)),6,2)),VALUE(MID(INDEX($A816:$P816,MATCH(Settings!$B$9,$A$1:$P$1,0)),9,2))))),""),IFERROR(INT(IFERROR(IF(ISNUMBER(INDEX($A816:$P816,MATCH(Settings!$B$8,$A$1:$P$1,0))),INDEX($A816:$P816,MATCH(Settings!$B$8,$A$1:$P$1,0)),DATE(VALUE(LEFT(IFERROR(TRIM(INDEX($A816:$P816,MATCH(Settings!$B$8,$A$1:$P$1,0))&amp;""),""),4)),VALUE(MID(IFERROR(TRIM(INDEX($A816:$P816,MATCH(Settings!$B$8,$A$1:$P$1,0))&amp;""),""),6,2)),VALUE(MID(IFERROR(TRIM(INDEX($A816:$P816,MATCH(Settings!$B$8,$A$1:$P$1,0))&amp;""),""),9,2)))+TIME(VALUE(MID(IFERROR(TRIM(INDEX($A816:$P816,MATCH(Settings!$B$8,$A$1:$P$1,0))&amp;""),""),12,2)),VALUE(MID(IFERROR(TRIM(INDEX($A816:$P816,MATCH(Settings!$B$8,$A$1:$P$1,0))&amp;""),""),15,2)),VALUE(MID(IFERROR(TRIM(INDEX($A816:$P816,MATCH(Settings!$B$8,$A$1:$P$1,0))&amp;""),""),18,2)))),"")),""))</f>
        <v/>
      </c>
      <c r="V816" s="22">
        <f>IF(ISNUMBER($U816),DATE(YEAR($U816),MONTH($U816),1),"")</f>
        <v/>
      </c>
      <c r="W816" s="23">
        <f>IF(IFERROR(TRIM(INDEX($A816:$P816,MATCH(Settings!$B$10,$A$1:$P$1,0))&amp;""),"")&lt;&gt;"",IFERROR(TRIM(INDEX($A816:$P816,MATCH(Settings!$B$10,$A$1:$P$1,0))&amp;""),""),IFERROR(TRIM(INDEX($A816:$P816,MATCH(Settings!$B$11,$A$1:$P$1,0))&amp;""),""))</f>
        <v/>
      </c>
      <c r="X816" s="23">
        <f>IFERROR(TRIM(INDEX($A816:$P816,MATCH(Settings!$B$11,$A$1:$P$1,0))&amp;""),"")</f>
        <v/>
      </c>
      <c r="Y816" s="23">
        <f>IFERROR(TRIM(INDEX($A816:$P816,MATCH(Settings!$B$12,$A$1:$P$1,0))&amp;""),"")</f>
        <v/>
      </c>
      <c r="Z816" s="23">
        <f>IFERROR(TRIM(INDEX($A816:$P816,MATCH(Settings!$B$15,$A$1:$P$1,0))&amp;""),"")</f>
        <v/>
      </c>
      <c r="AA816" s="24">
        <f>IFERROR(IF(TRIM(INDEX($A816:$P816,MATCH(Settings!$B$13,$A$1:$P$1,0))&amp;"")="","",VALUE(TRIM(INDEX($A816:$P816,MATCH(Settings!$B$13,$A$1:$P$1,0))&amp;""))),"")</f>
        <v/>
      </c>
      <c r="AB816" s="24">
        <f>IF(NOT(ISNUMBER($AA816)),"",IF(TRIM($R816&amp;"")="Yes",$AA816,0))</f>
        <v/>
      </c>
      <c r="AC816" s="25">
        <f>IF(OR(NOT(ISNUMBER($AB816)),NOT(ISNUMBER(Settings!$D$2))),"",$AB816*Settings!$D$2)</f>
        <v/>
      </c>
      <c r="AD816" s="23">
        <f>IF(AND($AE816="",IFERROR(TRIM(INDEX($A816:$P816,MATCH(Settings!$B$13,$A$1:$P$1,0))&amp;""),"")=""),"",IF((IF($AE816="","; no name or email","")&amp;IF(IFERROR(TRIM(INDEX($A816:$P816,MATCH(Settings!$B$13,$A$1:$P$1,0))&amp;""),"")="","; no hours",IF(NOT(ISNUMBER($AA816)),"; hours not a number",IF($AA816&lt;=0,"; hours zero or less",IF(AND(ISNUMBER(Settings!$D$3),$AA816&gt;Settings!$D$3),"; over "&amp;Settings!$D$3&amp;" hours",""))))&amp;IF(NOT(ISNUMBER($U816)),"; no date",IF($U816&gt;TODAY(),"; date in the future",""))&amp;IF(AND($AE816&lt;&gt;"",ISNUMBER($U816)),IF(COUNTIFS($AE$2:$AE$1001,$AE816,$U$2:$U$1001,$U816,$Y$2:$Y$1001,$Y816)&gt;1,"; possible duplicate",""),""))="","OK",MID(IF($AE816="","; no name or email","")&amp;IF(IFERROR(TRIM(INDEX($A816:$P816,MATCH(Settings!$B$13,$A$1:$P$1,0))&amp;""),"")="","; no hours",IF(NOT(ISNUMBER($AA816)),"; hours not a number",IF($AA816&lt;=0,"; hours zero or less",IF(AND(ISNUMBER(Settings!$D$3),$AA816&gt;Settings!$D$3),"; over "&amp;Settings!$D$3&amp;" hours",""))))&amp;IF(NOT(ISNUMBER($U816)),"; no date",IF($U816&gt;TODAY(),"; date in the future",""))&amp;IF(AND($AE816&lt;&gt;"",ISNUMBER($U816)),IF(COUNTIFS($AE$2:$AE$1001,$AE816,$U$2:$U$1001,$U816,$Y$2:$Y$1001,$Y816)&gt;1,"; possible duplicate",""),""),3,300)))</f>
        <v/>
      </c>
      <c r="AE816" s="26">
        <f>IF(IFERROR(TRIM(INDEX($A816:$P816,MATCH(Settings!$B$11,$A$1:$P$1,0))&amp;""),"")&lt;&gt;"",LOWER(IFERROR(TRIM(INDEX($A816:$P816,MATCH(Settings!$B$11,$A$1:$P$1,0))&amp;""),"")),LOWER(IFERROR(TRIM(INDEX($A816:$P816,MATCH(Settings!$B$10,$A$1:$P$1,0))&amp;""),"")))</f>
        <v/>
      </c>
      <c r="AF816" s="26">
        <f>IF($AE816="","",IF(COUNTIF($AE$2:$AE816,$AE816)=1,MAX($AF$1:$AF815)+1,""))</f>
        <v/>
      </c>
      <c r="AG816" s="26">
        <f>IF(OR($AE816="",NOT(ISNUMBER($V816))),"",IF(COUNTIFS($AE$2:$AE816,$AE816,$V$2:$V816,$V816)=1,1,0))</f>
        <v/>
      </c>
      <c r="AH816" s="26">
        <f>IF(ISNUMBER($U816),$U816,0)</f>
        <v/>
      </c>
    </row>
    <row r="817">
      <c r="R817" s="27" t="n"/>
      <c r="S817" s="27" t="n"/>
      <c r="U817" s="21">
        <f>IF(ISNUMBER(IFERROR(IF(TRIM(INDEX($A817:$P817,MATCH(Settings!$B$9,$A$1:$P$1,0))&amp;"")="","",IF(ISNUMBER(INDEX($A817:$P817,MATCH(Settings!$B$9,$A$1:$P$1,0))),INT(INDEX($A817:$P817,MATCH(Settings!$B$9,$A$1:$P$1,0))),DATE(VALUE(LEFT(INDEX($A817:$P817,MATCH(Settings!$B$9,$A$1:$P$1,0)),4)),VALUE(MID(INDEX($A817:$P817,MATCH(Settings!$B$9,$A$1:$P$1,0)),6,2)),VALUE(MID(INDEX($A817:$P817,MATCH(Settings!$B$9,$A$1:$P$1,0)),9,2))))),"")),IFERROR(IF(TRIM(INDEX($A817:$P817,MATCH(Settings!$B$9,$A$1:$P$1,0))&amp;"")="","",IF(ISNUMBER(INDEX($A817:$P817,MATCH(Settings!$B$9,$A$1:$P$1,0))),INT(INDEX($A817:$P817,MATCH(Settings!$B$9,$A$1:$P$1,0))),DATE(VALUE(LEFT(INDEX($A817:$P817,MATCH(Settings!$B$9,$A$1:$P$1,0)),4)),VALUE(MID(INDEX($A817:$P817,MATCH(Settings!$B$9,$A$1:$P$1,0)),6,2)),VALUE(MID(INDEX($A817:$P817,MATCH(Settings!$B$9,$A$1:$P$1,0)),9,2))))),""),IFERROR(INT(IFERROR(IF(ISNUMBER(INDEX($A817:$P817,MATCH(Settings!$B$8,$A$1:$P$1,0))),INDEX($A817:$P817,MATCH(Settings!$B$8,$A$1:$P$1,0)),DATE(VALUE(LEFT(IFERROR(TRIM(INDEX($A817:$P817,MATCH(Settings!$B$8,$A$1:$P$1,0))&amp;""),""),4)),VALUE(MID(IFERROR(TRIM(INDEX($A817:$P817,MATCH(Settings!$B$8,$A$1:$P$1,0))&amp;""),""),6,2)),VALUE(MID(IFERROR(TRIM(INDEX($A817:$P817,MATCH(Settings!$B$8,$A$1:$P$1,0))&amp;""),""),9,2)))+TIME(VALUE(MID(IFERROR(TRIM(INDEX($A817:$P817,MATCH(Settings!$B$8,$A$1:$P$1,0))&amp;""),""),12,2)),VALUE(MID(IFERROR(TRIM(INDEX($A817:$P817,MATCH(Settings!$B$8,$A$1:$P$1,0))&amp;""),""),15,2)),VALUE(MID(IFERROR(TRIM(INDEX($A817:$P817,MATCH(Settings!$B$8,$A$1:$P$1,0))&amp;""),""),18,2)))),"")),""))</f>
        <v/>
      </c>
      <c r="V817" s="22">
        <f>IF(ISNUMBER($U817),DATE(YEAR($U817),MONTH($U817),1),"")</f>
        <v/>
      </c>
      <c r="W817" s="23">
        <f>IF(IFERROR(TRIM(INDEX($A817:$P817,MATCH(Settings!$B$10,$A$1:$P$1,0))&amp;""),"")&lt;&gt;"",IFERROR(TRIM(INDEX($A817:$P817,MATCH(Settings!$B$10,$A$1:$P$1,0))&amp;""),""),IFERROR(TRIM(INDEX($A817:$P817,MATCH(Settings!$B$11,$A$1:$P$1,0))&amp;""),""))</f>
        <v/>
      </c>
      <c r="X817" s="23">
        <f>IFERROR(TRIM(INDEX($A817:$P817,MATCH(Settings!$B$11,$A$1:$P$1,0))&amp;""),"")</f>
        <v/>
      </c>
      <c r="Y817" s="23">
        <f>IFERROR(TRIM(INDEX($A817:$P817,MATCH(Settings!$B$12,$A$1:$P$1,0))&amp;""),"")</f>
        <v/>
      </c>
      <c r="Z817" s="23">
        <f>IFERROR(TRIM(INDEX($A817:$P817,MATCH(Settings!$B$15,$A$1:$P$1,0))&amp;""),"")</f>
        <v/>
      </c>
      <c r="AA817" s="24">
        <f>IFERROR(IF(TRIM(INDEX($A817:$P817,MATCH(Settings!$B$13,$A$1:$P$1,0))&amp;"")="","",VALUE(TRIM(INDEX($A817:$P817,MATCH(Settings!$B$13,$A$1:$P$1,0))&amp;""))),"")</f>
        <v/>
      </c>
      <c r="AB817" s="24">
        <f>IF(NOT(ISNUMBER($AA817)),"",IF(TRIM($R817&amp;"")="Yes",$AA817,0))</f>
        <v/>
      </c>
      <c r="AC817" s="25">
        <f>IF(OR(NOT(ISNUMBER($AB817)),NOT(ISNUMBER(Settings!$D$2))),"",$AB817*Settings!$D$2)</f>
        <v/>
      </c>
      <c r="AD817" s="23">
        <f>IF(AND($AE817="",IFERROR(TRIM(INDEX($A817:$P817,MATCH(Settings!$B$13,$A$1:$P$1,0))&amp;""),"")=""),"",IF((IF($AE817="","; no name or email","")&amp;IF(IFERROR(TRIM(INDEX($A817:$P817,MATCH(Settings!$B$13,$A$1:$P$1,0))&amp;""),"")="","; no hours",IF(NOT(ISNUMBER($AA817)),"; hours not a number",IF($AA817&lt;=0,"; hours zero or less",IF(AND(ISNUMBER(Settings!$D$3),$AA817&gt;Settings!$D$3),"; over "&amp;Settings!$D$3&amp;" hours",""))))&amp;IF(NOT(ISNUMBER($U817)),"; no date",IF($U817&gt;TODAY(),"; date in the future",""))&amp;IF(AND($AE817&lt;&gt;"",ISNUMBER($U817)),IF(COUNTIFS($AE$2:$AE$1001,$AE817,$U$2:$U$1001,$U817,$Y$2:$Y$1001,$Y817)&gt;1,"; possible duplicate",""),""))="","OK",MID(IF($AE817="","; no name or email","")&amp;IF(IFERROR(TRIM(INDEX($A817:$P817,MATCH(Settings!$B$13,$A$1:$P$1,0))&amp;""),"")="","; no hours",IF(NOT(ISNUMBER($AA817)),"; hours not a number",IF($AA817&lt;=0,"; hours zero or less",IF(AND(ISNUMBER(Settings!$D$3),$AA817&gt;Settings!$D$3),"; over "&amp;Settings!$D$3&amp;" hours",""))))&amp;IF(NOT(ISNUMBER($U817)),"; no date",IF($U817&gt;TODAY(),"; date in the future",""))&amp;IF(AND($AE817&lt;&gt;"",ISNUMBER($U817)),IF(COUNTIFS($AE$2:$AE$1001,$AE817,$U$2:$U$1001,$U817,$Y$2:$Y$1001,$Y817)&gt;1,"; possible duplicate",""),""),3,300)))</f>
        <v/>
      </c>
      <c r="AE817" s="26">
        <f>IF(IFERROR(TRIM(INDEX($A817:$P817,MATCH(Settings!$B$11,$A$1:$P$1,0))&amp;""),"")&lt;&gt;"",LOWER(IFERROR(TRIM(INDEX($A817:$P817,MATCH(Settings!$B$11,$A$1:$P$1,0))&amp;""),"")),LOWER(IFERROR(TRIM(INDEX($A817:$P817,MATCH(Settings!$B$10,$A$1:$P$1,0))&amp;""),"")))</f>
        <v/>
      </c>
      <c r="AF817" s="26">
        <f>IF($AE817="","",IF(COUNTIF($AE$2:$AE817,$AE817)=1,MAX($AF$1:$AF816)+1,""))</f>
        <v/>
      </c>
      <c r="AG817" s="26">
        <f>IF(OR($AE817="",NOT(ISNUMBER($V817))),"",IF(COUNTIFS($AE$2:$AE817,$AE817,$V$2:$V817,$V817)=1,1,0))</f>
        <v/>
      </c>
      <c r="AH817" s="26">
        <f>IF(ISNUMBER($U817),$U817,0)</f>
        <v/>
      </c>
    </row>
    <row r="818">
      <c r="R818" s="27" t="n"/>
      <c r="S818" s="27" t="n"/>
      <c r="U818" s="21">
        <f>IF(ISNUMBER(IFERROR(IF(TRIM(INDEX($A818:$P818,MATCH(Settings!$B$9,$A$1:$P$1,0))&amp;"")="","",IF(ISNUMBER(INDEX($A818:$P818,MATCH(Settings!$B$9,$A$1:$P$1,0))),INT(INDEX($A818:$P818,MATCH(Settings!$B$9,$A$1:$P$1,0))),DATE(VALUE(LEFT(INDEX($A818:$P818,MATCH(Settings!$B$9,$A$1:$P$1,0)),4)),VALUE(MID(INDEX($A818:$P818,MATCH(Settings!$B$9,$A$1:$P$1,0)),6,2)),VALUE(MID(INDEX($A818:$P818,MATCH(Settings!$B$9,$A$1:$P$1,0)),9,2))))),"")),IFERROR(IF(TRIM(INDEX($A818:$P818,MATCH(Settings!$B$9,$A$1:$P$1,0))&amp;"")="","",IF(ISNUMBER(INDEX($A818:$P818,MATCH(Settings!$B$9,$A$1:$P$1,0))),INT(INDEX($A818:$P818,MATCH(Settings!$B$9,$A$1:$P$1,0))),DATE(VALUE(LEFT(INDEX($A818:$P818,MATCH(Settings!$B$9,$A$1:$P$1,0)),4)),VALUE(MID(INDEX($A818:$P818,MATCH(Settings!$B$9,$A$1:$P$1,0)),6,2)),VALUE(MID(INDEX($A818:$P818,MATCH(Settings!$B$9,$A$1:$P$1,0)),9,2))))),""),IFERROR(INT(IFERROR(IF(ISNUMBER(INDEX($A818:$P818,MATCH(Settings!$B$8,$A$1:$P$1,0))),INDEX($A818:$P818,MATCH(Settings!$B$8,$A$1:$P$1,0)),DATE(VALUE(LEFT(IFERROR(TRIM(INDEX($A818:$P818,MATCH(Settings!$B$8,$A$1:$P$1,0))&amp;""),""),4)),VALUE(MID(IFERROR(TRIM(INDEX($A818:$P818,MATCH(Settings!$B$8,$A$1:$P$1,0))&amp;""),""),6,2)),VALUE(MID(IFERROR(TRIM(INDEX($A818:$P818,MATCH(Settings!$B$8,$A$1:$P$1,0))&amp;""),""),9,2)))+TIME(VALUE(MID(IFERROR(TRIM(INDEX($A818:$P818,MATCH(Settings!$B$8,$A$1:$P$1,0))&amp;""),""),12,2)),VALUE(MID(IFERROR(TRIM(INDEX($A818:$P818,MATCH(Settings!$B$8,$A$1:$P$1,0))&amp;""),""),15,2)),VALUE(MID(IFERROR(TRIM(INDEX($A818:$P818,MATCH(Settings!$B$8,$A$1:$P$1,0))&amp;""),""),18,2)))),"")),""))</f>
        <v/>
      </c>
      <c r="V818" s="22">
        <f>IF(ISNUMBER($U818),DATE(YEAR($U818),MONTH($U818),1),"")</f>
        <v/>
      </c>
      <c r="W818" s="23">
        <f>IF(IFERROR(TRIM(INDEX($A818:$P818,MATCH(Settings!$B$10,$A$1:$P$1,0))&amp;""),"")&lt;&gt;"",IFERROR(TRIM(INDEX($A818:$P818,MATCH(Settings!$B$10,$A$1:$P$1,0))&amp;""),""),IFERROR(TRIM(INDEX($A818:$P818,MATCH(Settings!$B$11,$A$1:$P$1,0))&amp;""),""))</f>
        <v/>
      </c>
      <c r="X818" s="23">
        <f>IFERROR(TRIM(INDEX($A818:$P818,MATCH(Settings!$B$11,$A$1:$P$1,0))&amp;""),"")</f>
        <v/>
      </c>
      <c r="Y818" s="23">
        <f>IFERROR(TRIM(INDEX($A818:$P818,MATCH(Settings!$B$12,$A$1:$P$1,0))&amp;""),"")</f>
        <v/>
      </c>
      <c r="Z818" s="23">
        <f>IFERROR(TRIM(INDEX($A818:$P818,MATCH(Settings!$B$15,$A$1:$P$1,0))&amp;""),"")</f>
        <v/>
      </c>
      <c r="AA818" s="24">
        <f>IFERROR(IF(TRIM(INDEX($A818:$P818,MATCH(Settings!$B$13,$A$1:$P$1,0))&amp;"")="","",VALUE(TRIM(INDEX($A818:$P818,MATCH(Settings!$B$13,$A$1:$P$1,0))&amp;""))),"")</f>
        <v/>
      </c>
      <c r="AB818" s="24">
        <f>IF(NOT(ISNUMBER($AA818)),"",IF(TRIM($R818&amp;"")="Yes",$AA818,0))</f>
        <v/>
      </c>
      <c r="AC818" s="25">
        <f>IF(OR(NOT(ISNUMBER($AB818)),NOT(ISNUMBER(Settings!$D$2))),"",$AB818*Settings!$D$2)</f>
        <v/>
      </c>
      <c r="AD818" s="23">
        <f>IF(AND($AE818="",IFERROR(TRIM(INDEX($A818:$P818,MATCH(Settings!$B$13,$A$1:$P$1,0))&amp;""),"")=""),"",IF((IF($AE818="","; no name or email","")&amp;IF(IFERROR(TRIM(INDEX($A818:$P818,MATCH(Settings!$B$13,$A$1:$P$1,0))&amp;""),"")="","; no hours",IF(NOT(ISNUMBER($AA818)),"; hours not a number",IF($AA818&lt;=0,"; hours zero or less",IF(AND(ISNUMBER(Settings!$D$3),$AA818&gt;Settings!$D$3),"; over "&amp;Settings!$D$3&amp;" hours",""))))&amp;IF(NOT(ISNUMBER($U818)),"; no date",IF($U818&gt;TODAY(),"; date in the future",""))&amp;IF(AND($AE818&lt;&gt;"",ISNUMBER($U818)),IF(COUNTIFS($AE$2:$AE$1001,$AE818,$U$2:$U$1001,$U818,$Y$2:$Y$1001,$Y818)&gt;1,"; possible duplicate",""),""))="","OK",MID(IF($AE818="","; no name or email","")&amp;IF(IFERROR(TRIM(INDEX($A818:$P818,MATCH(Settings!$B$13,$A$1:$P$1,0))&amp;""),"")="","; no hours",IF(NOT(ISNUMBER($AA818)),"; hours not a number",IF($AA818&lt;=0,"; hours zero or less",IF(AND(ISNUMBER(Settings!$D$3),$AA818&gt;Settings!$D$3),"; over "&amp;Settings!$D$3&amp;" hours",""))))&amp;IF(NOT(ISNUMBER($U818)),"; no date",IF($U818&gt;TODAY(),"; date in the future",""))&amp;IF(AND($AE818&lt;&gt;"",ISNUMBER($U818)),IF(COUNTIFS($AE$2:$AE$1001,$AE818,$U$2:$U$1001,$U818,$Y$2:$Y$1001,$Y818)&gt;1,"; possible duplicate",""),""),3,300)))</f>
        <v/>
      </c>
      <c r="AE818" s="26">
        <f>IF(IFERROR(TRIM(INDEX($A818:$P818,MATCH(Settings!$B$11,$A$1:$P$1,0))&amp;""),"")&lt;&gt;"",LOWER(IFERROR(TRIM(INDEX($A818:$P818,MATCH(Settings!$B$11,$A$1:$P$1,0))&amp;""),"")),LOWER(IFERROR(TRIM(INDEX($A818:$P818,MATCH(Settings!$B$10,$A$1:$P$1,0))&amp;""),"")))</f>
        <v/>
      </c>
      <c r="AF818" s="26">
        <f>IF($AE818="","",IF(COUNTIF($AE$2:$AE818,$AE818)=1,MAX($AF$1:$AF817)+1,""))</f>
        <v/>
      </c>
      <c r="AG818" s="26">
        <f>IF(OR($AE818="",NOT(ISNUMBER($V818))),"",IF(COUNTIFS($AE$2:$AE818,$AE818,$V$2:$V818,$V818)=1,1,0))</f>
        <v/>
      </c>
      <c r="AH818" s="26">
        <f>IF(ISNUMBER($U818),$U818,0)</f>
        <v/>
      </c>
    </row>
    <row r="819">
      <c r="R819" s="27" t="n"/>
      <c r="S819" s="27" t="n"/>
      <c r="U819" s="21">
        <f>IF(ISNUMBER(IFERROR(IF(TRIM(INDEX($A819:$P819,MATCH(Settings!$B$9,$A$1:$P$1,0))&amp;"")="","",IF(ISNUMBER(INDEX($A819:$P819,MATCH(Settings!$B$9,$A$1:$P$1,0))),INT(INDEX($A819:$P819,MATCH(Settings!$B$9,$A$1:$P$1,0))),DATE(VALUE(LEFT(INDEX($A819:$P819,MATCH(Settings!$B$9,$A$1:$P$1,0)),4)),VALUE(MID(INDEX($A819:$P819,MATCH(Settings!$B$9,$A$1:$P$1,0)),6,2)),VALUE(MID(INDEX($A819:$P819,MATCH(Settings!$B$9,$A$1:$P$1,0)),9,2))))),"")),IFERROR(IF(TRIM(INDEX($A819:$P819,MATCH(Settings!$B$9,$A$1:$P$1,0))&amp;"")="","",IF(ISNUMBER(INDEX($A819:$P819,MATCH(Settings!$B$9,$A$1:$P$1,0))),INT(INDEX($A819:$P819,MATCH(Settings!$B$9,$A$1:$P$1,0))),DATE(VALUE(LEFT(INDEX($A819:$P819,MATCH(Settings!$B$9,$A$1:$P$1,0)),4)),VALUE(MID(INDEX($A819:$P819,MATCH(Settings!$B$9,$A$1:$P$1,0)),6,2)),VALUE(MID(INDEX($A819:$P819,MATCH(Settings!$B$9,$A$1:$P$1,0)),9,2))))),""),IFERROR(INT(IFERROR(IF(ISNUMBER(INDEX($A819:$P819,MATCH(Settings!$B$8,$A$1:$P$1,0))),INDEX($A819:$P819,MATCH(Settings!$B$8,$A$1:$P$1,0)),DATE(VALUE(LEFT(IFERROR(TRIM(INDEX($A819:$P819,MATCH(Settings!$B$8,$A$1:$P$1,0))&amp;""),""),4)),VALUE(MID(IFERROR(TRIM(INDEX($A819:$P819,MATCH(Settings!$B$8,$A$1:$P$1,0))&amp;""),""),6,2)),VALUE(MID(IFERROR(TRIM(INDEX($A819:$P819,MATCH(Settings!$B$8,$A$1:$P$1,0))&amp;""),""),9,2)))+TIME(VALUE(MID(IFERROR(TRIM(INDEX($A819:$P819,MATCH(Settings!$B$8,$A$1:$P$1,0))&amp;""),""),12,2)),VALUE(MID(IFERROR(TRIM(INDEX($A819:$P819,MATCH(Settings!$B$8,$A$1:$P$1,0))&amp;""),""),15,2)),VALUE(MID(IFERROR(TRIM(INDEX($A819:$P819,MATCH(Settings!$B$8,$A$1:$P$1,0))&amp;""),""),18,2)))),"")),""))</f>
        <v/>
      </c>
      <c r="V819" s="22">
        <f>IF(ISNUMBER($U819),DATE(YEAR($U819),MONTH($U819),1),"")</f>
        <v/>
      </c>
      <c r="W819" s="23">
        <f>IF(IFERROR(TRIM(INDEX($A819:$P819,MATCH(Settings!$B$10,$A$1:$P$1,0))&amp;""),"")&lt;&gt;"",IFERROR(TRIM(INDEX($A819:$P819,MATCH(Settings!$B$10,$A$1:$P$1,0))&amp;""),""),IFERROR(TRIM(INDEX($A819:$P819,MATCH(Settings!$B$11,$A$1:$P$1,0))&amp;""),""))</f>
        <v/>
      </c>
      <c r="X819" s="23">
        <f>IFERROR(TRIM(INDEX($A819:$P819,MATCH(Settings!$B$11,$A$1:$P$1,0))&amp;""),"")</f>
        <v/>
      </c>
      <c r="Y819" s="23">
        <f>IFERROR(TRIM(INDEX($A819:$P819,MATCH(Settings!$B$12,$A$1:$P$1,0))&amp;""),"")</f>
        <v/>
      </c>
      <c r="Z819" s="23">
        <f>IFERROR(TRIM(INDEX($A819:$P819,MATCH(Settings!$B$15,$A$1:$P$1,0))&amp;""),"")</f>
        <v/>
      </c>
      <c r="AA819" s="24">
        <f>IFERROR(IF(TRIM(INDEX($A819:$P819,MATCH(Settings!$B$13,$A$1:$P$1,0))&amp;"")="","",VALUE(TRIM(INDEX($A819:$P819,MATCH(Settings!$B$13,$A$1:$P$1,0))&amp;""))),"")</f>
        <v/>
      </c>
      <c r="AB819" s="24">
        <f>IF(NOT(ISNUMBER($AA819)),"",IF(TRIM($R819&amp;"")="Yes",$AA819,0))</f>
        <v/>
      </c>
      <c r="AC819" s="25">
        <f>IF(OR(NOT(ISNUMBER($AB819)),NOT(ISNUMBER(Settings!$D$2))),"",$AB819*Settings!$D$2)</f>
        <v/>
      </c>
      <c r="AD819" s="23">
        <f>IF(AND($AE819="",IFERROR(TRIM(INDEX($A819:$P819,MATCH(Settings!$B$13,$A$1:$P$1,0))&amp;""),"")=""),"",IF((IF($AE819="","; no name or email","")&amp;IF(IFERROR(TRIM(INDEX($A819:$P819,MATCH(Settings!$B$13,$A$1:$P$1,0))&amp;""),"")="","; no hours",IF(NOT(ISNUMBER($AA819)),"; hours not a number",IF($AA819&lt;=0,"; hours zero or less",IF(AND(ISNUMBER(Settings!$D$3),$AA819&gt;Settings!$D$3),"; over "&amp;Settings!$D$3&amp;" hours",""))))&amp;IF(NOT(ISNUMBER($U819)),"; no date",IF($U819&gt;TODAY(),"; date in the future",""))&amp;IF(AND($AE819&lt;&gt;"",ISNUMBER($U819)),IF(COUNTIFS($AE$2:$AE$1001,$AE819,$U$2:$U$1001,$U819,$Y$2:$Y$1001,$Y819)&gt;1,"; possible duplicate",""),""))="","OK",MID(IF($AE819="","; no name or email","")&amp;IF(IFERROR(TRIM(INDEX($A819:$P819,MATCH(Settings!$B$13,$A$1:$P$1,0))&amp;""),"")="","; no hours",IF(NOT(ISNUMBER($AA819)),"; hours not a number",IF($AA819&lt;=0,"; hours zero or less",IF(AND(ISNUMBER(Settings!$D$3),$AA819&gt;Settings!$D$3),"; over "&amp;Settings!$D$3&amp;" hours",""))))&amp;IF(NOT(ISNUMBER($U819)),"; no date",IF($U819&gt;TODAY(),"; date in the future",""))&amp;IF(AND($AE819&lt;&gt;"",ISNUMBER($U819)),IF(COUNTIFS($AE$2:$AE$1001,$AE819,$U$2:$U$1001,$U819,$Y$2:$Y$1001,$Y819)&gt;1,"; possible duplicate",""),""),3,300)))</f>
        <v/>
      </c>
      <c r="AE819" s="26">
        <f>IF(IFERROR(TRIM(INDEX($A819:$P819,MATCH(Settings!$B$11,$A$1:$P$1,0))&amp;""),"")&lt;&gt;"",LOWER(IFERROR(TRIM(INDEX($A819:$P819,MATCH(Settings!$B$11,$A$1:$P$1,0))&amp;""),"")),LOWER(IFERROR(TRIM(INDEX($A819:$P819,MATCH(Settings!$B$10,$A$1:$P$1,0))&amp;""),"")))</f>
        <v/>
      </c>
      <c r="AF819" s="26">
        <f>IF($AE819="","",IF(COUNTIF($AE$2:$AE819,$AE819)=1,MAX($AF$1:$AF818)+1,""))</f>
        <v/>
      </c>
      <c r="AG819" s="26">
        <f>IF(OR($AE819="",NOT(ISNUMBER($V819))),"",IF(COUNTIFS($AE$2:$AE819,$AE819,$V$2:$V819,$V819)=1,1,0))</f>
        <v/>
      </c>
      <c r="AH819" s="26">
        <f>IF(ISNUMBER($U819),$U819,0)</f>
        <v/>
      </c>
    </row>
    <row r="820">
      <c r="R820" s="27" t="n"/>
      <c r="S820" s="27" t="n"/>
      <c r="U820" s="21">
        <f>IF(ISNUMBER(IFERROR(IF(TRIM(INDEX($A820:$P820,MATCH(Settings!$B$9,$A$1:$P$1,0))&amp;"")="","",IF(ISNUMBER(INDEX($A820:$P820,MATCH(Settings!$B$9,$A$1:$P$1,0))),INT(INDEX($A820:$P820,MATCH(Settings!$B$9,$A$1:$P$1,0))),DATE(VALUE(LEFT(INDEX($A820:$P820,MATCH(Settings!$B$9,$A$1:$P$1,0)),4)),VALUE(MID(INDEX($A820:$P820,MATCH(Settings!$B$9,$A$1:$P$1,0)),6,2)),VALUE(MID(INDEX($A820:$P820,MATCH(Settings!$B$9,$A$1:$P$1,0)),9,2))))),"")),IFERROR(IF(TRIM(INDEX($A820:$P820,MATCH(Settings!$B$9,$A$1:$P$1,0))&amp;"")="","",IF(ISNUMBER(INDEX($A820:$P820,MATCH(Settings!$B$9,$A$1:$P$1,0))),INT(INDEX($A820:$P820,MATCH(Settings!$B$9,$A$1:$P$1,0))),DATE(VALUE(LEFT(INDEX($A820:$P820,MATCH(Settings!$B$9,$A$1:$P$1,0)),4)),VALUE(MID(INDEX($A820:$P820,MATCH(Settings!$B$9,$A$1:$P$1,0)),6,2)),VALUE(MID(INDEX($A820:$P820,MATCH(Settings!$B$9,$A$1:$P$1,0)),9,2))))),""),IFERROR(INT(IFERROR(IF(ISNUMBER(INDEX($A820:$P820,MATCH(Settings!$B$8,$A$1:$P$1,0))),INDEX($A820:$P820,MATCH(Settings!$B$8,$A$1:$P$1,0)),DATE(VALUE(LEFT(IFERROR(TRIM(INDEX($A820:$P820,MATCH(Settings!$B$8,$A$1:$P$1,0))&amp;""),""),4)),VALUE(MID(IFERROR(TRIM(INDEX($A820:$P820,MATCH(Settings!$B$8,$A$1:$P$1,0))&amp;""),""),6,2)),VALUE(MID(IFERROR(TRIM(INDEX($A820:$P820,MATCH(Settings!$B$8,$A$1:$P$1,0))&amp;""),""),9,2)))+TIME(VALUE(MID(IFERROR(TRIM(INDEX($A820:$P820,MATCH(Settings!$B$8,$A$1:$P$1,0))&amp;""),""),12,2)),VALUE(MID(IFERROR(TRIM(INDEX($A820:$P820,MATCH(Settings!$B$8,$A$1:$P$1,0))&amp;""),""),15,2)),VALUE(MID(IFERROR(TRIM(INDEX($A820:$P820,MATCH(Settings!$B$8,$A$1:$P$1,0))&amp;""),""),18,2)))),"")),""))</f>
        <v/>
      </c>
      <c r="V820" s="22">
        <f>IF(ISNUMBER($U820),DATE(YEAR($U820),MONTH($U820),1),"")</f>
        <v/>
      </c>
      <c r="W820" s="23">
        <f>IF(IFERROR(TRIM(INDEX($A820:$P820,MATCH(Settings!$B$10,$A$1:$P$1,0))&amp;""),"")&lt;&gt;"",IFERROR(TRIM(INDEX($A820:$P820,MATCH(Settings!$B$10,$A$1:$P$1,0))&amp;""),""),IFERROR(TRIM(INDEX($A820:$P820,MATCH(Settings!$B$11,$A$1:$P$1,0))&amp;""),""))</f>
        <v/>
      </c>
      <c r="X820" s="23">
        <f>IFERROR(TRIM(INDEX($A820:$P820,MATCH(Settings!$B$11,$A$1:$P$1,0))&amp;""),"")</f>
        <v/>
      </c>
      <c r="Y820" s="23">
        <f>IFERROR(TRIM(INDEX($A820:$P820,MATCH(Settings!$B$12,$A$1:$P$1,0))&amp;""),"")</f>
        <v/>
      </c>
      <c r="Z820" s="23">
        <f>IFERROR(TRIM(INDEX($A820:$P820,MATCH(Settings!$B$15,$A$1:$P$1,0))&amp;""),"")</f>
        <v/>
      </c>
      <c r="AA820" s="24">
        <f>IFERROR(IF(TRIM(INDEX($A820:$P820,MATCH(Settings!$B$13,$A$1:$P$1,0))&amp;"")="","",VALUE(TRIM(INDEX($A820:$P820,MATCH(Settings!$B$13,$A$1:$P$1,0))&amp;""))),"")</f>
        <v/>
      </c>
      <c r="AB820" s="24">
        <f>IF(NOT(ISNUMBER($AA820)),"",IF(TRIM($R820&amp;"")="Yes",$AA820,0))</f>
        <v/>
      </c>
      <c r="AC820" s="25">
        <f>IF(OR(NOT(ISNUMBER($AB820)),NOT(ISNUMBER(Settings!$D$2))),"",$AB820*Settings!$D$2)</f>
        <v/>
      </c>
      <c r="AD820" s="23">
        <f>IF(AND($AE820="",IFERROR(TRIM(INDEX($A820:$P820,MATCH(Settings!$B$13,$A$1:$P$1,0))&amp;""),"")=""),"",IF((IF($AE820="","; no name or email","")&amp;IF(IFERROR(TRIM(INDEX($A820:$P820,MATCH(Settings!$B$13,$A$1:$P$1,0))&amp;""),"")="","; no hours",IF(NOT(ISNUMBER($AA820)),"; hours not a number",IF($AA820&lt;=0,"; hours zero or less",IF(AND(ISNUMBER(Settings!$D$3),$AA820&gt;Settings!$D$3),"; over "&amp;Settings!$D$3&amp;" hours",""))))&amp;IF(NOT(ISNUMBER($U820)),"; no date",IF($U820&gt;TODAY(),"; date in the future",""))&amp;IF(AND($AE820&lt;&gt;"",ISNUMBER($U820)),IF(COUNTIFS($AE$2:$AE$1001,$AE820,$U$2:$U$1001,$U820,$Y$2:$Y$1001,$Y820)&gt;1,"; possible duplicate",""),""))="","OK",MID(IF($AE820="","; no name or email","")&amp;IF(IFERROR(TRIM(INDEX($A820:$P820,MATCH(Settings!$B$13,$A$1:$P$1,0))&amp;""),"")="","; no hours",IF(NOT(ISNUMBER($AA820)),"; hours not a number",IF($AA820&lt;=0,"; hours zero or less",IF(AND(ISNUMBER(Settings!$D$3),$AA820&gt;Settings!$D$3),"; over "&amp;Settings!$D$3&amp;" hours",""))))&amp;IF(NOT(ISNUMBER($U820)),"; no date",IF($U820&gt;TODAY(),"; date in the future",""))&amp;IF(AND($AE820&lt;&gt;"",ISNUMBER($U820)),IF(COUNTIFS($AE$2:$AE$1001,$AE820,$U$2:$U$1001,$U820,$Y$2:$Y$1001,$Y820)&gt;1,"; possible duplicate",""),""),3,300)))</f>
        <v/>
      </c>
      <c r="AE820" s="26">
        <f>IF(IFERROR(TRIM(INDEX($A820:$P820,MATCH(Settings!$B$11,$A$1:$P$1,0))&amp;""),"")&lt;&gt;"",LOWER(IFERROR(TRIM(INDEX($A820:$P820,MATCH(Settings!$B$11,$A$1:$P$1,0))&amp;""),"")),LOWER(IFERROR(TRIM(INDEX($A820:$P820,MATCH(Settings!$B$10,$A$1:$P$1,0))&amp;""),"")))</f>
        <v/>
      </c>
      <c r="AF820" s="26">
        <f>IF($AE820="","",IF(COUNTIF($AE$2:$AE820,$AE820)=1,MAX($AF$1:$AF819)+1,""))</f>
        <v/>
      </c>
      <c r="AG820" s="26">
        <f>IF(OR($AE820="",NOT(ISNUMBER($V820))),"",IF(COUNTIFS($AE$2:$AE820,$AE820,$V$2:$V820,$V820)=1,1,0))</f>
        <v/>
      </c>
      <c r="AH820" s="26">
        <f>IF(ISNUMBER($U820),$U820,0)</f>
        <v/>
      </c>
    </row>
    <row r="821">
      <c r="R821" s="27" t="n"/>
      <c r="S821" s="27" t="n"/>
      <c r="U821" s="21">
        <f>IF(ISNUMBER(IFERROR(IF(TRIM(INDEX($A821:$P821,MATCH(Settings!$B$9,$A$1:$P$1,0))&amp;"")="","",IF(ISNUMBER(INDEX($A821:$P821,MATCH(Settings!$B$9,$A$1:$P$1,0))),INT(INDEX($A821:$P821,MATCH(Settings!$B$9,$A$1:$P$1,0))),DATE(VALUE(LEFT(INDEX($A821:$P821,MATCH(Settings!$B$9,$A$1:$P$1,0)),4)),VALUE(MID(INDEX($A821:$P821,MATCH(Settings!$B$9,$A$1:$P$1,0)),6,2)),VALUE(MID(INDEX($A821:$P821,MATCH(Settings!$B$9,$A$1:$P$1,0)),9,2))))),"")),IFERROR(IF(TRIM(INDEX($A821:$P821,MATCH(Settings!$B$9,$A$1:$P$1,0))&amp;"")="","",IF(ISNUMBER(INDEX($A821:$P821,MATCH(Settings!$B$9,$A$1:$P$1,0))),INT(INDEX($A821:$P821,MATCH(Settings!$B$9,$A$1:$P$1,0))),DATE(VALUE(LEFT(INDEX($A821:$P821,MATCH(Settings!$B$9,$A$1:$P$1,0)),4)),VALUE(MID(INDEX($A821:$P821,MATCH(Settings!$B$9,$A$1:$P$1,0)),6,2)),VALUE(MID(INDEX($A821:$P821,MATCH(Settings!$B$9,$A$1:$P$1,0)),9,2))))),""),IFERROR(INT(IFERROR(IF(ISNUMBER(INDEX($A821:$P821,MATCH(Settings!$B$8,$A$1:$P$1,0))),INDEX($A821:$P821,MATCH(Settings!$B$8,$A$1:$P$1,0)),DATE(VALUE(LEFT(IFERROR(TRIM(INDEX($A821:$P821,MATCH(Settings!$B$8,$A$1:$P$1,0))&amp;""),""),4)),VALUE(MID(IFERROR(TRIM(INDEX($A821:$P821,MATCH(Settings!$B$8,$A$1:$P$1,0))&amp;""),""),6,2)),VALUE(MID(IFERROR(TRIM(INDEX($A821:$P821,MATCH(Settings!$B$8,$A$1:$P$1,0))&amp;""),""),9,2)))+TIME(VALUE(MID(IFERROR(TRIM(INDEX($A821:$P821,MATCH(Settings!$B$8,$A$1:$P$1,0))&amp;""),""),12,2)),VALUE(MID(IFERROR(TRIM(INDEX($A821:$P821,MATCH(Settings!$B$8,$A$1:$P$1,0))&amp;""),""),15,2)),VALUE(MID(IFERROR(TRIM(INDEX($A821:$P821,MATCH(Settings!$B$8,$A$1:$P$1,0))&amp;""),""),18,2)))),"")),""))</f>
        <v/>
      </c>
      <c r="V821" s="22">
        <f>IF(ISNUMBER($U821),DATE(YEAR($U821),MONTH($U821),1),"")</f>
        <v/>
      </c>
      <c r="W821" s="23">
        <f>IF(IFERROR(TRIM(INDEX($A821:$P821,MATCH(Settings!$B$10,$A$1:$P$1,0))&amp;""),"")&lt;&gt;"",IFERROR(TRIM(INDEX($A821:$P821,MATCH(Settings!$B$10,$A$1:$P$1,0))&amp;""),""),IFERROR(TRIM(INDEX($A821:$P821,MATCH(Settings!$B$11,$A$1:$P$1,0))&amp;""),""))</f>
        <v/>
      </c>
      <c r="X821" s="23">
        <f>IFERROR(TRIM(INDEX($A821:$P821,MATCH(Settings!$B$11,$A$1:$P$1,0))&amp;""),"")</f>
        <v/>
      </c>
      <c r="Y821" s="23">
        <f>IFERROR(TRIM(INDEX($A821:$P821,MATCH(Settings!$B$12,$A$1:$P$1,0))&amp;""),"")</f>
        <v/>
      </c>
      <c r="Z821" s="23">
        <f>IFERROR(TRIM(INDEX($A821:$P821,MATCH(Settings!$B$15,$A$1:$P$1,0))&amp;""),"")</f>
        <v/>
      </c>
      <c r="AA821" s="24">
        <f>IFERROR(IF(TRIM(INDEX($A821:$P821,MATCH(Settings!$B$13,$A$1:$P$1,0))&amp;"")="","",VALUE(TRIM(INDEX($A821:$P821,MATCH(Settings!$B$13,$A$1:$P$1,0))&amp;""))),"")</f>
        <v/>
      </c>
      <c r="AB821" s="24">
        <f>IF(NOT(ISNUMBER($AA821)),"",IF(TRIM($R821&amp;"")="Yes",$AA821,0))</f>
        <v/>
      </c>
      <c r="AC821" s="25">
        <f>IF(OR(NOT(ISNUMBER($AB821)),NOT(ISNUMBER(Settings!$D$2))),"",$AB821*Settings!$D$2)</f>
        <v/>
      </c>
      <c r="AD821" s="23">
        <f>IF(AND($AE821="",IFERROR(TRIM(INDEX($A821:$P821,MATCH(Settings!$B$13,$A$1:$P$1,0))&amp;""),"")=""),"",IF((IF($AE821="","; no name or email","")&amp;IF(IFERROR(TRIM(INDEX($A821:$P821,MATCH(Settings!$B$13,$A$1:$P$1,0))&amp;""),"")="","; no hours",IF(NOT(ISNUMBER($AA821)),"; hours not a number",IF($AA821&lt;=0,"; hours zero or less",IF(AND(ISNUMBER(Settings!$D$3),$AA821&gt;Settings!$D$3),"; over "&amp;Settings!$D$3&amp;" hours",""))))&amp;IF(NOT(ISNUMBER($U821)),"; no date",IF($U821&gt;TODAY(),"; date in the future",""))&amp;IF(AND($AE821&lt;&gt;"",ISNUMBER($U821)),IF(COUNTIFS($AE$2:$AE$1001,$AE821,$U$2:$U$1001,$U821,$Y$2:$Y$1001,$Y821)&gt;1,"; possible duplicate",""),""))="","OK",MID(IF($AE821="","; no name or email","")&amp;IF(IFERROR(TRIM(INDEX($A821:$P821,MATCH(Settings!$B$13,$A$1:$P$1,0))&amp;""),"")="","; no hours",IF(NOT(ISNUMBER($AA821)),"; hours not a number",IF($AA821&lt;=0,"; hours zero or less",IF(AND(ISNUMBER(Settings!$D$3),$AA821&gt;Settings!$D$3),"; over "&amp;Settings!$D$3&amp;" hours",""))))&amp;IF(NOT(ISNUMBER($U821)),"; no date",IF($U821&gt;TODAY(),"; date in the future",""))&amp;IF(AND($AE821&lt;&gt;"",ISNUMBER($U821)),IF(COUNTIFS($AE$2:$AE$1001,$AE821,$U$2:$U$1001,$U821,$Y$2:$Y$1001,$Y821)&gt;1,"; possible duplicate",""),""),3,300)))</f>
        <v/>
      </c>
      <c r="AE821" s="26">
        <f>IF(IFERROR(TRIM(INDEX($A821:$P821,MATCH(Settings!$B$11,$A$1:$P$1,0))&amp;""),"")&lt;&gt;"",LOWER(IFERROR(TRIM(INDEX($A821:$P821,MATCH(Settings!$B$11,$A$1:$P$1,0))&amp;""),"")),LOWER(IFERROR(TRIM(INDEX($A821:$P821,MATCH(Settings!$B$10,$A$1:$P$1,0))&amp;""),"")))</f>
        <v/>
      </c>
      <c r="AF821" s="26">
        <f>IF($AE821="","",IF(COUNTIF($AE$2:$AE821,$AE821)=1,MAX($AF$1:$AF820)+1,""))</f>
        <v/>
      </c>
      <c r="AG821" s="26">
        <f>IF(OR($AE821="",NOT(ISNUMBER($V821))),"",IF(COUNTIFS($AE$2:$AE821,$AE821,$V$2:$V821,$V821)=1,1,0))</f>
        <v/>
      </c>
      <c r="AH821" s="26">
        <f>IF(ISNUMBER($U821),$U821,0)</f>
        <v/>
      </c>
    </row>
    <row r="822">
      <c r="R822" s="27" t="n"/>
      <c r="S822" s="27" t="n"/>
      <c r="U822" s="21">
        <f>IF(ISNUMBER(IFERROR(IF(TRIM(INDEX($A822:$P822,MATCH(Settings!$B$9,$A$1:$P$1,0))&amp;"")="","",IF(ISNUMBER(INDEX($A822:$P822,MATCH(Settings!$B$9,$A$1:$P$1,0))),INT(INDEX($A822:$P822,MATCH(Settings!$B$9,$A$1:$P$1,0))),DATE(VALUE(LEFT(INDEX($A822:$P822,MATCH(Settings!$B$9,$A$1:$P$1,0)),4)),VALUE(MID(INDEX($A822:$P822,MATCH(Settings!$B$9,$A$1:$P$1,0)),6,2)),VALUE(MID(INDEX($A822:$P822,MATCH(Settings!$B$9,$A$1:$P$1,0)),9,2))))),"")),IFERROR(IF(TRIM(INDEX($A822:$P822,MATCH(Settings!$B$9,$A$1:$P$1,0))&amp;"")="","",IF(ISNUMBER(INDEX($A822:$P822,MATCH(Settings!$B$9,$A$1:$P$1,0))),INT(INDEX($A822:$P822,MATCH(Settings!$B$9,$A$1:$P$1,0))),DATE(VALUE(LEFT(INDEX($A822:$P822,MATCH(Settings!$B$9,$A$1:$P$1,0)),4)),VALUE(MID(INDEX($A822:$P822,MATCH(Settings!$B$9,$A$1:$P$1,0)),6,2)),VALUE(MID(INDEX($A822:$P822,MATCH(Settings!$B$9,$A$1:$P$1,0)),9,2))))),""),IFERROR(INT(IFERROR(IF(ISNUMBER(INDEX($A822:$P822,MATCH(Settings!$B$8,$A$1:$P$1,0))),INDEX($A822:$P822,MATCH(Settings!$B$8,$A$1:$P$1,0)),DATE(VALUE(LEFT(IFERROR(TRIM(INDEX($A822:$P822,MATCH(Settings!$B$8,$A$1:$P$1,0))&amp;""),""),4)),VALUE(MID(IFERROR(TRIM(INDEX($A822:$P822,MATCH(Settings!$B$8,$A$1:$P$1,0))&amp;""),""),6,2)),VALUE(MID(IFERROR(TRIM(INDEX($A822:$P822,MATCH(Settings!$B$8,$A$1:$P$1,0))&amp;""),""),9,2)))+TIME(VALUE(MID(IFERROR(TRIM(INDEX($A822:$P822,MATCH(Settings!$B$8,$A$1:$P$1,0))&amp;""),""),12,2)),VALUE(MID(IFERROR(TRIM(INDEX($A822:$P822,MATCH(Settings!$B$8,$A$1:$P$1,0))&amp;""),""),15,2)),VALUE(MID(IFERROR(TRIM(INDEX($A822:$P822,MATCH(Settings!$B$8,$A$1:$P$1,0))&amp;""),""),18,2)))),"")),""))</f>
        <v/>
      </c>
      <c r="V822" s="22">
        <f>IF(ISNUMBER($U822),DATE(YEAR($U822),MONTH($U822),1),"")</f>
        <v/>
      </c>
      <c r="W822" s="23">
        <f>IF(IFERROR(TRIM(INDEX($A822:$P822,MATCH(Settings!$B$10,$A$1:$P$1,0))&amp;""),"")&lt;&gt;"",IFERROR(TRIM(INDEX($A822:$P822,MATCH(Settings!$B$10,$A$1:$P$1,0))&amp;""),""),IFERROR(TRIM(INDEX($A822:$P822,MATCH(Settings!$B$11,$A$1:$P$1,0))&amp;""),""))</f>
        <v/>
      </c>
      <c r="X822" s="23">
        <f>IFERROR(TRIM(INDEX($A822:$P822,MATCH(Settings!$B$11,$A$1:$P$1,0))&amp;""),"")</f>
        <v/>
      </c>
      <c r="Y822" s="23">
        <f>IFERROR(TRIM(INDEX($A822:$P822,MATCH(Settings!$B$12,$A$1:$P$1,0))&amp;""),"")</f>
        <v/>
      </c>
      <c r="Z822" s="23">
        <f>IFERROR(TRIM(INDEX($A822:$P822,MATCH(Settings!$B$15,$A$1:$P$1,0))&amp;""),"")</f>
        <v/>
      </c>
      <c r="AA822" s="24">
        <f>IFERROR(IF(TRIM(INDEX($A822:$P822,MATCH(Settings!$B$13,$A$1:$P$1,0))&amp;"")="","",VALUE(TRIM(INDEX($A822:$P822,MATCH(Settings!$B$13,$A$1:$P$1,0))&amp;""))),"")</f>
        <v/>
      </c>
      <c r="AB822" s="24">
        <f>IF(NOT(ISNUMBER($AA822)),"",IF(TRIM($R822&amp;"")="Yes",$AA822,0))</f>
        <v/>
      </c>
      <c r="AC822" s="25">
        <f>IF(OR(NOT(ISNUMBER($AB822)),NOT(ISNUMBER(Settings!$D$2))),"",$AB822*Settings!$D$2)</f>
        <v/>
      </c>
      <c r="AD822" s="23">
        <f>IF(AND($AE822="",IFERROR(TRIM(INDEX($A822:$P822,MATCH(Settings!$B$13,$A$1:$P$1,0))&amp;""),"")=""),"",IF((IF($AE822="","; no name or email","")&amp;IF(IFERROR(TRIM(INDEX($A822:$P822,MATCH(Settings!$B$13,$A$1:$P$1,0))&amp;""),"")="","; no hours",IF(NOT(ISNUMBER($AA822)),"; hours not a number",IF($AA822&lt;=0,"; hours zero or less",IF(AND(ISNUMBER(Settings!$D$3),$AA822&gt;Settings!$D$3),"; over "&amp;Settings!$D$3&amp;" hours",""))))&amp;IF(NOT(ISNUMBER($U822)),"; no date",IF($U822&gt;TODAY(),"; date in the future",""))&amp;IF(AND($AE822&lt;&gt;"",ISNUMBER($U822)),IF(COUNTIFS($AE$2:$AE$1001,$AE822,$U$2:$U$1001,$U822,$Y$2:$Y$1001,$Y822)&gt;1,"; possible duplicate",""),""))="","OK",MID(IF($AE822="","; no name or email","")&amp;IF(IFERROR(TRIM(INDEX($A822:$P822,MATCH(Settings!$B$13,$A$1:$P$1,0))&amp;""),"")="","; no hours",IF(NOT(ISNUMBER($AA822)),"; hours not a number",IF($AA822&lt;=0,"; hours zero or less",IF(AND(ISNUMBER(Settings!$D$3),$AA822&gt;Settings!$D$3),"; over "&amp;Settings!$D$3&amp;" hours",""))))&amp;IF(NOT(ISNUMBER($U822)),"; no date",IF($U822&gt;TODAY(),"; date in the future",""))&amp;IF(AND($AE822&lt;&gt;"",ISNUMBER($U822)),IF(COUNTIFS($AE$2:$AE$1001,$AE822,$U$2:$U$1001,$U822,$Y$2:$Y$1001,$Y822)&gt;1,"; possible duplicate",""),""),3,300)))</f>
        <v/>
      </c>
      <c r="AE822" s="26">
        <f>IF(IFERROR(TRIM(INDEX($A822:$P822,MATCH(Settings!$B$11,$A$1:$P$1,0))&amp;""),"")&lt;&gt;"",LOWER(IFERROR(TRIM(INDEX($A822:$P822,MATCH(Settings!$B$11,$A$1:$P$1,0))&amp;""),"")),LOWER(IFERROR(TRIM(INDEX($A822:$P822,MATCH(Settings!$B$10,$A$1:$P$1,0))&amp;""),"")))</f>
        <v/>
      </c>
      <c r="AF822" s="26">
        <f>IF($AE822="","",IF(COUNTIF($AE$2:$AE822,$AE822)=1,MAX($AF$1:$AF821)+1,""))</f>
        <v/>
      </c>
      <c r="AG822" s="26">
        <f>IF(OR($AE822="",NOT(ISNUMBER($V822))),"",IF(COUNTIFS($AE$2:$AE822,$AE822,$V$2:$V822,$V822)=1,1,0))</f>
        <v/>
      </c>
      <c r="AH822" s="26">
        <f>IF(ISNUMBER($U822),$U822,0)</f>
        <v/>
      </c>
    </row>
    <row r="823">
      <c r="R823" s="27" t="n"/>
      <c r="S823" s="27" t="n"/>
      <c r="U823" s="21">
        <f>IF(ISNUMBER(IFERROR(IF(TRIM(INDEX($A823:$P823,MATCH(Settings!$B$9,$A$1:$P$1,0))&amp;"")="","",IF(ISNUMBER(INDEX($A823:$P823,MATCH(Settings!$B$9,$A$1:$P$1,0))),INT(INDEX($A823:$P823,MATCH(Settings!$B$9,$A$1:$P$1,0))),DATE(VALUE(LEFT(INDEX($A823:$P823,MATCH(Settings!$B$9,$A$1:$P$1,0)),4)),VALUE(MID(INDEX($A823:$P823,MATCH(Settings!$B$9,$A$1:$P$1,0)),6,2)),VALUE(MID(INDEX($A823:$P823,MATCH(Settings!$B$9,$A$1:$P$1,0)),9,2))))),"")),IFERROR(IF(TRIM(INDEX($A823:$P823,MATCH(Settings!$B$9,$A$1:$P$1,0))&amp;"")="","",IF(ISNUMBER(INDEX($A823:$P823,MATCH(Settings!$B$9,$A$1:$P$1,0))),INT(INDEX($A823:$P823,MATCH(Settings!$B$9,$A$1:$P$1,0))),DATE(VALUE(LEFT(INDEX($A823:$P823,MATCH(Settings!$B$9,$A$1:$P$1,0)),4)),VALUE(MID(INDEX($A823:$P823,MATCH(Settings!$B$9,$A$1:$P$1,0)),6,2)),VALUE(MID(INDEX($A823:$P823,MATCH(Settings!$B$9,$A$1:$P$1,0)),9,2))))),""),IFERROR(INT(IFERROR(IF(ISNUMBER(INDEX($A823:$P823,MATCH(Settings!$B$8,$A$1:$P$1,0))),INDEX($A823:$P823,MATCH(Settings!$B$8,$A$1:$P$1,0)),DATE(VALUE(LEFT(IFERROR(TRIM(INDEX($A823:$P823,MATCH(Settings!$B$8,$A$1:$P$1,0))&amp;""),""),4)),VALUE(MID(IFERROR(TRIM(INDEX($A823:$P823,MATCH(Settings!$B$8,$A$1:$P$1,0))&amp;""),""),6,2)),VALUE(MID(IFERROR(TRIM(INDEX($A823:$P823,MATCH(Settings!$B$8,$A$1:$P$1,0))&amp;""),""),9,2)))+TIME(VALUE(MID(IFERROR(TRIM(INDEX($A823:$P823,MATCH(Settings!$B$8,$A$1:$P$1,0))&amp;""),""),12,2)),VALUE(MID(IFERROR(TRIM(INDEX($A823:$P823,MATCH(Settings!$B$8,$A$1:$P$1,0))&amp;""),""),15,2)),VALUE(MID(IFERROR(TRIM(INDEX($A823:$P823,MATCH(Settings!$B$8,$A$1:$P$1,0))&amp;""),""),18,2)))),"")),""))</f>
        <v/>
      </c>
      <c r="V823" s="22">
        <f>IF(ISNUMBER($U823),DATE(YEAR($U823),MONTH($U823),1),"")</f>
        <v/>
      </c>
      <c r="W823" s="23">
        <f>IF(IFERROR(TRIM(INDEX($A823:$P823,MATCH(Settings!$B$10,$A$1:$P$1,0))&amp;""),"")&lt;&gt;"",IFERROR(TRIM(INDEX($A823:$P823,MATCH(Settings!$B$10,$A$1:$P$1,0))&amp;""),""),IFERROR(TRIM(INDEX($A823:$P823,MATCH(Settings!$B$11,$A$1:$P$1,0))&amp;""),""))</f>
        <v/>
      </c>
      <c r="X823" s="23">
        <f>IFERROR(TRIM(INDEX($A823:$P823,MATCH(Settings!$B$11,$A$1:$P$1,0))&amp;""),"")</f>
        <v/>
      </c>
      <c r="Y823" s="23">
        <f>IFERROR(TRIM(INDEX($A823:$P823,MATCH(Settings!$B$12,$A$1:$P$1,0))&amp;""),"")</f>
        <v/>
      </c>
      <c r="Z823" s="23">
        <f>IFERROR(TRIM(INDEX($A823:$P823,MATCH(Settings!$B$15,$A$1:$P$1,0))&amp;""),"")</f>
        <v/>
      </c>
      <c r="AA823" s="24">
        <f>IFERROR(IF(TRIM(INDEX($A823:$P823,MATCH(Settings!$B$13,$A$1:$P$1,0))&amp;"")="","",VALUE(TRIM(INDEX($A823:$P823,MATCH(Settings!$B$13,$A$1:$P$1,0))&amp;""))),"")</f>
        <v/>
      </c>
      <c r="AB823" s="24">
        <f>IF(NOT(ISNUMBER($AA823)),"",IF(TRIM($R823&amp;"")="Yes",$AA823,0))</f>
        <v/>
      </c>
      <c r="AC823" s="25">
        <f>IF(OR(NOT(ISNUMBER($AB823)),NOT(ISNUMBER(Settings!$D$2))),"",$AB823*Settings!$D$2)</f>
        <v/>
      </c>
      <c r="AD823" s="23">
        <f>IF(AND($AE823="",IFERROR(TRIM(INDEX($A823:$P823,MATCH(Settings!$B$13,$A$1:$P$1,0))&amp;""),"")=""),"",IF((IF($AE823="","; no name or email","")&amp;IF(IFERROR(TRIM(INDEX($A823:$P823,MATCH(Settings!$B$13,$A$1:$P$1,0))&amp;""),"")="","; no hours",IF(NOT(ISNUMBER($AA823)),"; hours not a number",IF($AA823&lt;=0,"; hours zero or less",IF(AND(ISNUMBER(Settings!$D$3),$AA823&gt;Settings!$D$3),"; over "&amp;Settings!$D$3&amp;" hours",""))))&amp;IF(NOT(ISNUMBER($U823)),"; no date",IF($U823&gt;TODAY(),"; date in the future",""))&amp;IF(AND($AE823&lt;&gt;"",ISNUMBER($U823)),IF(COUNTIFS($AE$2:$AE$1001,$AE823,$U$2:$U$1001,$U823,$Y$2:$Y$1001,$Y823)&gt;1,"; possible duplicate",""),""))="","OK",MID(IF($AE823="","; no name or email","")&amp;IF(IFERROR(TRIM(INDEX($A823:$P823,MATCH(Settings!$B$13,$A$1:$P$1,0))&amp;""),"")="","; no hours",IF(NOT(ISNUMBER($AA823)),"; hours not a number",IF($AA823&lt;=0,"; hours zero or less",IF(AND(ISNUMBER(Settings!$D$3),$AA823&gt;Settings!$D$3),"; over "&amp;Settings!$D$3&amp;" hours",""))))&amp;IF(NOT(ISNUMBER($U823)),"; no date",IF($U823&gt;TODAY(),"; date in the future",""))&amp;IF(AND($AE823&lt;&gt;"",ISNUMBER($U823)),IF(COUNTIFS($AE$2:$AE$1001,$AE823,$U$2:$U$1001,$U823,$Y$2:$Y$1001,$Y823)&gt;1,"; possible duplicate",""),""),3,300)))</f>
        <v/>
      </c>
      <c r="AE823" s="26">
        <f>IF(IFERROR(TRIM(INDEX($A823:$P823,MATCH(Settings!$B$11,$A$1:$P$1,0))&amp;""),"")&lt;&gt;"",LOWER(IFERROR(TRIM(INDEX($A823:$P823,MATCH(Settings!$B$11,$A$1:$P$1,0))&amp;""),"")),LOWER(IFERROR(TRIM(INDEX($A823:$P823,MATCH(Settings!$B$10,$A$1:$P$1,0))&amp;""),"")))</f>
        <v/>
      </c>
      <c r="AF823" s="26">
        <f>IF($AE823="","",IF(COUNTIF($AE$2:$AE823,$AE823)=1,MAX($AF$1:$AF822)+1,""))</f>
        <v/>
      </c>
      <c r="AG823" s="26">
        <f>IF(OR($AE823="",NOT(ISNUMBER($V823))),"",IF(COUNTIFS($AE$2:$AE823,$AE823,$V$2:$V823,$V823)=1,1,0))</f>
        <v/>
      </c>
      <c r="AH823" s="26">
        <f>IF(ISNUMBER($U823),$U823,0)</f>
        <v/>
      </c>
    </row>
    <row r="824">
      <c r="R824" s="27" t="n"/>
      <c r="S824" s="27" t="n"/>
      <c r="U824" s="21">
        <f>IF(ISNUMBER(IFERROR(IF(TRIM(INDEX($A824:$P824,MATCH(Settings!$B$9,$A$1:$P$1,0))&amp;"")="","",IF(ISNUMBER(INDEX($A824:$P824,MATCH(Settings!$B$9,$A$1:$P$1,0))),INT(INDEX($A824:$P824,MATCH(Settings!$B$9,$A$1:$P$1,0))),DATE(VALUE(LEFT(INDEX($A824:$P824,MATCH(Settings!$B$9,$A$1:$P$1,0)),4)),VALUE(MID(INDEX($A824:$P824,MATCH(Settings!$B$9,$A$1:$P$1,0)),6,2)),VALUE(MID(INDEX($A824:$P824,MATCH(Settings!$B$9,$A$1:$P$1,0)),9,2))))),"")),IFERROR(IF(TRIM(INDEX($A824:$P824,MATCH(Settings!$B$9,$A$1:$P$1,0))&amp;"")="","",IF(ISNUMBER(INDEX($A824:$P824,MATCH(Settings!$B$9,$A$1:$P$1,0))),INT(INDEX($A824:$P824,MATCH(Settings!$B$9,$A$1:$P$1,0))),DATE(VALUE(LEFT(INDEX($A824:$P824,MATCH(Settings!$B$9,$A$1:$P$1,0)),4)),VALUE(MID(INDEX($A824:$P824,MATCH(Settings!$B$9,$A$1:$P$1,0)),6,2)),VALUE(MID(INDEX($A824:$P824,MATCH(Settings!$B$9,$A$1:$P$1,0)),9,2))))),""),IFERROR(INT(IFERROR(IF(ISNUMBER(INDEX($A824:$P824,MATCH(Settings!$B$8,$A$1:$P$1,0))),INDEX($A824:$P824,MATCH(Settings!$B$8,$A$1:$P$1,0)),DATE(VALUE(LEFT(IFERROR(TRIM(INDEX($A824:$P824,MATCH(Settings!$B$8,$A$1:$P$1,0))&amp;""),""),4)),VALUE(MID(IFERROR(TRIM(INDEX($A824:$P824,MATCH(Settings!$B$8,$A$1:$P$1,0))&amp;""),""),6,2)),VALUE(MID(IFERROR(TRIM(INDEX($A824:$P824,MATCH(Settings!$B$8,$A$1:$P$1,0))&amp;""),""),9,2)))+TIME(VALUE(MID(IFERROR(TRIM(INDEX($A824:$P824,MATCH(Settings!$B$8,$A$1:$P$1,0))&amp;""),""),12,2)),VALUE(MID(IFERROR(TRIM(INDEX($A824:$P824,MATCH(Settings!$B$8,$A$1:$P$1,0))&amp;""),""),15,2)),VALUE(MID(IFERROR(TRIM(INDEX($A824:$P824,MATCH(Settings!$B$8,$A$1:$P$1,0))&amp;""),""),18,2)))),"")),""))</f>
        <v/>
      </c>
      <c r="V824" s="22">
        <f>IF(ISNUMBER($U824),DATE(YEAR($U824),MONTH($U824),1),"")</f>
        <v/>
      </c>
      <c r="W824" s="23">
        <f>IF(IFERROR(TRIM(INDEX($A824:$P824,MATCH(Settings!$B$10,$A$1:$P$1,0))&amp;""),"")&lt;&gt;"",IFERROR(TRIM(INDEX($A824:$P824,MATCH(Settings!$B$10,$A$1:$P$1,0))&amp;""),""),IFERROR(TRIM(INDEX($A824:$P824,MATCH(Settings!$B$11,$A$1:$P$1,0))&amp;""),""))</f>
        <v/>
      </c>
      <c r="X824" s="23">
        <f>IFERROR(TRIM(INDEX($A824:$P824,MATCH(Settings!$B$11,$A$1:$P$1,0))&amp;""),"")</f>
        <v/>
      </c>
      <c r="Y824" s="23">
        <f>IFERROR(TRIM(INDEX($A824:$P824,MATCH(Settings!$B$12,$A$1:$P$1,0))&amp;""),"")</f>
        <v/>
      </c>
      <c r="Z824" s="23">
        <f>IFERROR(TRIM(INDEX($A824:$P824,MATCH(Settings!$B$15,$A$1:$P$1,0))&amp;""),"")</f>
        <v/>
      </c>
      <c r="AA824" s="24">
        <f>IFERROR(IF(TRIM(INDEX($A824:$P824,MATCH(Settings!$B$13,$A$1:$P$1,0))&amp;"")="","",VALUE(TRIM(INDEX($A824:$P824,MATCH(Settings!$B$13,$A$1:$P$1,0))&amp;""))),"")</f>
        <v/>
      </c>
      <c r="AB824" s="24">
        <f>IF(NOT(ISNUMBER($AA824)),"",IF(TRIM($R824&amp;"")="Yes",$AA824,0))</f>
        <v/>
      </c>
      <c r="AC824" s="25">
        <f>IF(OR(NOT(ISNUMBER($AB824)),NOT(ISNUMBER(Settings!$D$2))),"",$AB824*Settings!$D$2)</f>
        <v/>
      </c>
      <c r="AD824" s="23">
        <f>IF(AND($AE824="",IFERROR(TRIM(INDEX($A824:$P824,MATCH(Settings!$B$13,$A$1:$P$1,0))&amp;""),"")=""),"",IF((IF($AE824="","; no name or email","")&amp;IF(IFERROR(TRIM(INDEX($A824:$P824,MATCH(Settings!$B$13,$A$1:$P$1,0))&amp;""),"")="","; no hours",IF(NOT(ISNUMBER($AA824)),"; hours not a number",IF($AA824&lt;=0,"; hours zero or less",IF(AND(ISNUMBER(Settings!$D$3),$AA824&gt;Settings!$D$3),"; over "&amp;Settings!$D$3&amp;" hours",""))))&amp;IF(NOT(ISNUMBER($U824)),"; no date",IF($U824&gt;TODAY(),"; date in the future",""))&amp;IF(AND($AE824&lt;&gt;"",ISNUMBER($U824)),IF(COUNTIFS($AE$2:$AE$1001,$AE824,$U$2:$U$1001,$U824,$Y$2:$Y$1001,$Y824)&gt;1,"; possible duplicate",""),""))="","OK",MID(IF($AE824="","; no name or email","")&amp;IF(IFERROR(TRIM(INDEX($A824:$P824,MATCH(Settings!$B$13,$A$1:$P$1,0))&amp;""),"")="","; no hours",IF(NOT(ISNUMBER($AA824)),"; hours not a number",IF($AA824&lt;=0,"; hours zero or less",IF(AND(ISNUMBER(Settings!$D$3),$AA824&gt;Settings!$D$3),"; over "&amp;Settings!$D$3&amp;" hours",""))))&amp;IF(NOT(ISNUMBER($U824)),"; no date",IF($U824&gt;TODAY(),"; date in the future",""))&amp;IF(AND($AE824&lt;&gt;"",ISNUMBER($U824)),IF(COUNTIFS($AE$2:$AE$1001,$AE824,$U$2:$U$1001,$U824,$Y$2:$Y$1001,$Y824)&gt;1,"; possible duplicate",""),""),3,300)))</f>
        <v/>
      </c>
      <c r="AE824" s="26">
        <f>IF(IFERROR(TRIM(INDEX($A824:$P824,MATCH(Settings!$B$11,$A$1:$P$1,0))&amp;""),"")&lt;&gt;"",LOWER(IFERROR(TRIM(INDEX($A824:$P824,MATCH(Settings!$B$11,$A$1:$P$1,0))&amp;""),"")),LOWER(IFERROR(TRIM(INDEX($A824:$P824,MATCH(Settings!$B$10,$A$1:$P$1,0))&amp;""),"")))</f>
        <v/>
      </c>
      <c r="AF824" s="26">
        <f>IF($AE824="","",IF(COUNTIF($AE$2:$AE824,$AE824)=1,MAX($AF$1:$AF823)+1,""))</f>
        <v/>
      </c>
      <c r="AG824" s="26">
        <f>IF(OR($AE824="",NOT(ISNUMBER($V824))),"",IF(COUNTIFS($AE$2:$AE824,$AE824,$V$2:$V824,$V824)=1,1,0))</f>
        <v/>
      </c>
      <c r="AH824" s="26">
        <f>IF(ISNUMBER($U824),$U824,0)</f>
        <v/>
      </c>
    </row>
    <row r="825">
      <c r="R825" s="27" t="n"/>
      <c r="S825" s="27" t="n"/>
      <c r="U825" s="21">
        <f>IF(ISNUMBER(IFERROR(IF(TRIM(INDEX($A825:$P825,MATCH(Settings!$B$9,$A$1:$P$1,0))&amp;"")="","",IF(ISNUMBER(INDEX($A825:$P825,MATCH(Settings!$B$9,$A$1:$P$1,0))),INT(INDEX($A825:$P825,MATCH(Settings!$B$9,$A$1:$P$1,0))),DATE(VALUE(LEFT(INDEX($A825:$P825,MATCH(Settings!$B$9,$A$1:$P$1,0)),4)),VALUE(MID(INDEX($A825:$P825,MATCH(Settings!$B$9,$A$1:$P$1,0)),6,2)),VALUE(MID(INDEX($A825:$P825,MATCH(Settings!$B$9,$A$1:$P$1,0)),9,2))))),"")),IFERROR(IF(TRIM(INDEX($A825:$P825,MATCH(Settings!$B$9,$A$1:$P$1,0))&amp;"")="","",IF(ISNUMBER(INDEX($A825:$P825,MATCH(Settings!$B$9,$A$1:$P$1,0))),INT(INDEX($A825:$P825,MATCH(Settings!$B$9,$A$1:$P$1,0))),DATE(VALUE(LEFT(INDEX($A825:$P825,MATCH(Settings!$B$9,$A$1:$P$1,0)),4)),VALUE(MID(INDEX($A825:$P825,MATCH(Settings!$B$9,$A$1:$P$1,0)),6,2)),VALUE(MID(INDEX($A825:$P825,MATCH(Settings!$B$9,$A$1:$P$1,0)),9,2))))),""),IFERROR(INT(IFERROR(IF(ISNUMBER(INDEX($A825:$P825,MATCH(Settings!$B$8,$A$1:$P$1,0))),INDEX($A825:$P825,MATCH(Settings!$B$8,$A$1:$P$1,0)),DATE(VALUE(LEFT(IFERROR(TRIM(INDEX($A825:$P825,MATCH(Settings!$B$8,$A$1:$P$1,0))&amp;""),""),4)),VALUE(MID(IFERROR(TRIM(INDEX($A825:$P825,MATCH(Settings!$B$8,$A$1:$P$1,0))&amp;""),""),6,2)),VALUE(MID(IFERROR(TRIM(INDEX($A825:$P825,MATCH(Settings!$B$8,$A$1:$P$1,0))&amp;""),""),9,2)))+TIME(VALUE(MID(IFERROR(TRIM(INDEX($A825:$P825,MATCH(Settings!$B$8,$A$1:$P$1,0))&amp;""),""),12,2)),VALUE(MID(IFERROR(TRIM(INDEX($A825:$P825,MATCH(Settings!$B$8,$A$1:$P$1,0))&amp;""),""),15,2)),VALUE(MID(IFERROR(TRIM(INDEX($A825:$P825,MATCH(Settings!$B$8,$A$1:$P$1,0))&amp;""),""),18,2)))),"")),""))</f>
        <v/>
      </c>
      <c r="V825" s="22">
        <f>IF(ISNUMBER($U825),DATE(YEAR($U825),MONTH($U825),1),"")</f>
        <v/>
      </c>
      <c r="W825" s="23">
        <f>IF(IFERROR(TRIM(INDEX($A825:$P825,MATCH(Settings!$B$10,$A$1:$P$1,0))&amp;""),"")&lt;&gt;"",IFERROR(TRIM(INDEX($A825:$P825,MATCH(Settings!$B$10,$A$1:$P$1,0))&amp;""),""),IFERROR(TRIM(INDEX($A825:$P825,MATCH(Settings!$B$11,$A$1:$P$1,0))&amp;""),""))</f>
        <v/>
      </c>
      <c r="X825" s="23">
        <f>IFERROR(TRIM(INDEX($A825:$P825,MATCH(Settings!$B$11,$A$1:$P$1,0))&amp;""),"")</f>
        <v/>
      </c>
      <c r="Y825" s="23">
        <f>IFERROR(TRIM(INDEX($A825:$P825,MATCH(Settings!$B$12,$A$1:$P$1,0))&amp;""),"")</f>
        <v/>
      </c>
      <c r="Z825" s="23">
        <f>IFERROR(TRIM(INDEX($A825:$P825,MATCH(Settings!$B$15,$A$1:$P$1,0))&amp;""),"")</f>
        <v/>
      </c>
      <c r="AA825" s="24">
        <f>IFERROR(IF(TRIM(INDEX($A825:$P825,MATCH(Settings!$B$13,$A$1:$P$1,0))&amp;"")="","",VALUE(TRIM(INDEX($A825:$P825,MATCH(Settings!$B$13,$A$1:$P$1,0))&amp;""))),"")</f>
        <v/>
      </c>
      <c r="AB825" s="24">
        <f>IF(NOT(ISNUMBER($AA825)),"",IF(TRIM($R825&amp;"")="Yes",$AA825,0))</f>
        <v/>
      </c>
      <c r="AC825" s="25">
        <f>IF(OR(NOT(ISNUMBER($AB825)),NOT(ISNUMBER(Settings!$D$2))),"",$AB825*Settings!$D$2)</f>
        <v/>
      </c>
      <c r="AD825" s="23">
        <f>IF(AND($AE825="",IFERROR(TRIM(INDEX($A825:$P825,MATCH(Settings!$B$13,$A$1:$P$1,0))&amp;""),"")=""),"",IF((IF($AE825="","; no name or email","")&amp;IF(IFERROR(TRIM(INDEX($A825:$P825,MATCH(Settings!$B$13,$A$1:$P$1,0))&amp;""),"")="","; no hours",IF(NOT(ISNUMBER($AA825)),"; hours not a number",IF($AA825&lt;=0,"; hours zero or less",IF(AND(ISNUMBER(Settings!$D$3),$AA825&gt;Settings!$D$3),"; over "&amp;Settings!$D$3&amp;" hours",""))))&amp;IF(NOT(ISNUMBER($U825)),"; no date",IF($U825&gt;TODAY(),"; date in the future",""))&amp;IF(AND($AE825&lt;&gt;"",ISNUMBER($U825)),IF(COUNTIFS($AE$2:$AE$1001,$AE825,$U$2:$U$1001,$U825,$Y$2:$Y$1001,$Y825)&gt;1,"; possible duplicate",""),""))="","OK",MID(IF($AE825="","; no name or email","")&amp;IF(IFERROR(TRIM(INDEX($A825:$P825,MATCH(Settings!$B$13,$A$1:$P$1,0))&amp;""),"")="","; no hours",IF(NOT(ISNUMBER($AA825)),"; hours not a number",IF($AA825&lt;=0,"; hours zero or less",IF(AND(ISNUMBER(Settings!$D$3),$AA825&gt;Settings!$D$3),"; over "&amp;Settings!$D$3&amp;" hours",""))))&amp;IF(NOT(ISNUMBER($U825)),"; no date",IF($U825&gt;TODAY(),"; date in the future",""))&amp;IF(AND($AE825&lt;&gt;"",ISNUMBER($U825)),IF(COUNTIFS($AE$2:$AE$1001,$AE825,$U$2:$U$1001,$U825,$Y$2:$Y$1001,$Y825)&gt;1,"; possible duplicate",""),""),3,300)))</f>
        <v/>
      </c>
      <c r="AE825" s="26">
        <f>IF(IFERROR(TRIM(INDEX($A825:$P825,MATCH(Settings!$B$11,$A$1:$P$1,0))&amp;""),"")&lt;&gt;"",LOWER(IFERROR(TRIM(INDEX($A825:$P825,MATCH(Settings!$B$11,$A$1:$P$1,0))&amp;""),"")),LOWER(IFERROR(TRIM(INDEX($A825:$P825,MATCH(Settings!$B$10,$A$1:$P$1,0))&amp;""),"")))</f>
        <v/>
      </c>
      <c r="AF825" s="26">
        <f>IF($AE825="","",IF(COUNTIF($AE$2:$AE825,$AE825)=1,MAX($AF$1:$AF824)+1,""))</f>
        <v/>
      </c>
      <c r="AG825" s="26">
        <f>IF(OR($AE825="",NOT(ISNUMBER($V825))),"",IF(COUNTIFS($AE$2:$AE825,$AE825,$V$2:$V825,$V825)=1,1,0))</f>
        <v/>
      </c>
      <c r="AH825" s="26">
        <f>IF(ISNUMBER($U825),$U825,0)</f>
        <v/>
      </c>
    </row>
    <row r="826">
      <c r="R826" s="27" t="n"/>
      <c r="S826" s="27" t="n"/>
      <c r="U826" s="21">
        <f>IF(ISNUMBER(IFERROR(IF(TRIM(INDEX($A826:$P826,MATCH(Settings!$B$9,$A$1:$P$1,0))&amp;"")="","",IF(ISNUMBER(INDEX($A826:$P826,MATCH(Settings!$B$9,$A$1:$P$1,0))),INT(INDEX($A826:$P826,MATCH(Settings!$B$9,$A$1:$P$1,0))),DATE(VALUE(LEFT(INDEX($A826:$P826,MATCH(Settings!$B$9,$A$1:$P$1,0)),4)),VALUE(MID(INDEX($A826:$P826,MATCH(Settings!$B$9,$A$1:$P$1,0)),6,2)),VALUE(MID(INDEX($A826:$P826,MATCH(Settings!$B$9,$A$1:$P$1,0)),9,2))))),"")),IFERROR(IF(TRIM(INDEX($A826:$P826,MATCH(Settings!$B$9,$A$1:$P$1,0))&amp;"")="","",IF(ISNUMBER(INDEX($A826:$P826,MATCH(Settings!$B$9,$A$1:$P$1,0))),INT(INDEX($A826:$P826,MATCH(Settings!$B$9,$A$1:$P$1,0))),DATE(VALUE(LEFT(INDEX($A826:$P826,MATCH(Settings!$B$9,$A$1:$P$1,0)),4)),VALUE(MID(INDEX($A826:$P826,MATCH(Settings!$B$9,$A$1:$P$1,0)),6,2)),VALUE(MID(INDEX($A826:$P826,MATCH(Settings!$B$9,$A$1:$P$1,0)),9,2))))),""),IFERROR(INT(IFERROR(IF(ISNUMBER(INDEX($A826:$P826,MATCH(Settings!$B$8,$A$1:$P$1,0))),INDEX($A826:$P826,MATCH(Settings!$B$8,$A$1:$P$1,0)),DATE(VALUE(LEFT(IFERROR(TRIM(INDEX($A826:$P826,MATCH(Settings!$B$8,$A$1:$P$1,0))&amp;""),""),4)),VALUE(MID(IFERROR(TRIM(INDEX($A826:$P826,MATCH(Settings!$B$8,$A$1:$P$1,0))&amp;""),""),6,2)),VALUE(MID(IFERROR(TRIM(INDEX($A826:$P826,MATCH(Settings!$B$8,$A$1:$P$1,0))&amp;""),""),9,2)))+TIME(VALUE(MID(IFERROR(TRIM(INDEX($A826:$P826,MATCH(Settings!$B$8,$A$1:$P$1,0))&amp;""),""),12,2)),VALUE(MID(IFERROR(TRIM(INDEX($A826:$P826,MATCH(Settings!$B$8,$A$1:$P$1,0))&amp;""),""),15,2)),VALUE(MID(IFERROR(TRIM(INDEX($A826:$P826,MATCH(Settings!$B$8,$A$1:$P$1,0))&amp;""),""),18,2)))),"")),""))</f>
        <v/>
      </c>
      <c r="V826" s="22">
        <f>IF(ISNUMBER($U826),DATE(YEAR($U826),MONTH($U826),1),"")</f>
        <v/>
      </c>
      <c r="W826" s="23">
        <f>IF(IFERROR(TRIM(INDEX($A826:$P826,MATCH(Settings!$B$10,$A$1:$P$1,0))&amp;""),"")&lt;&gt;"",IFERROR(TRIM(INDEX($A826:$P826,MATCH(Settings!$B$10,$A$1:$P$1,0))&amp;""),""),IFERROR(TRIM(INDEX($A826:$P826,MATCH(Settings!$B$11,$A$1:$P$1,0))&amp;""),""))</f>
        <v/>
      </c>
      <c r="X826" s="23">
        <f>IFERROR(TRIM(INDEX($A826:$P826,MATCH(Settings!$B$11,$A$1:$P$1,0))&amp;""),"")</f>
        <v/>
      </c>
      <c r="Y826" s="23">
        <f>IFERROR(TRIM(INDEX($A826:$P826,MATCH(Settings!$B$12,$A$1:$P$1,0))&amp;""),"")</f>
        <v/>
      </c>
      <c r="Z826" s="23">
        <f>IFERROR(TRIM(INDEX($A826:$P826,MATCH(Settings!$B$15,$A$1:$P$1,0))&amp;""),"")</f>
        <v/>
      </c>
      <c r="AA826" s="24">
        <f>IFERROR(IF(TRIM(INDEX($A826:$P826,MATCH(Settings!$B$13,$A$1:$P$1,0))&amp;"")="","",VALUE(TRIM(INDEX($A826:$P826,MATCH(Settings!$B$13,$A$1:$P$1,0))&amp;""))),"")</f>
        <v/>
      </c>
      <c r="AB826" s="24">
        <f>IF(NOT(ISNUMBER($AA826)),"",IF(TRIM($R826&amp;"")="Yes",$AA826,0))</f>
        <v/>
      </c>
      <c r="AC826" s="25">
        <f>IF(OR(NOT(ISNUMBER($AB826)),NOT(ISNUMBER(Settings!$D$2))),"",$AB826*Settings!$D$2)</f>
        <v/>
      </c>
      <c r="AD826" s="23">
        <f>IF(AND($AE826="",IFERROR(TRIM(INDEX($A826:$P826,MATCH(Settings!$B$13,$A$1:$P$1,0))&amp;""),"")=""),"",IF((IF($AE826="","; no name or email","")&amp;IF(IFERROR(TRIM(INDEX($A826:$P826,MATCH(Settings!$B$13,$A$1:$P$1,0))&amp;""),"")="","; no hours",IF(NOT(ISNUMBER($AA826)),"; hours not a number",IF($AA826&lt;=0,"; hours zero or less",IF(AND(ISNUMBER(Settings!$D$3),$AA826&gt;Settings!$D$3),"; over "&amp;Settings!$D$3&amp;" hours",""))))&amp;IF(NOT(ISNUMBER($U826)),"; no date",IF($U826&gt;TODAY(),"; date in the future",""))&amp;IF(AND($AE826&lt;&gt;"",ISNUMBER($U826)),IF(COUNTIFS($AE$2:$AE$1001,$AE826,$U$2:$U$1001,$U826,$Y$2:$Y$1001,$Y826)&gt;1,"; possible duplicate",""),""))="","OK",MID(IF($AE826="","; no name or email","")&amp;IF(IFERROR(TRIM(INDEX($A826:$P826,MATCH(Settings!$B$13,$A$1:$P$1,0))&amp;""),"")="","; no hours",IF(NOT(ISNUMBER($AA826)),"; hours not a number",IF($AA826&lt;=0,"; hours zero or less",IF(AND(ISNUMBER(Settings!$D$3),$AA826&gt;Settings!$D$3),"; over "&amp;Settings!$D$3&amp;" hours",""))))&amp;IF(NOT(ISNUMBER($U826)),"; no date",IF($U826&gt;TODAY(),"; date in the future",""))&amp;IF(AND($AE826&lt;&gt;"",ISNUMBER($U826)),IF(COUNTIFS($AE$2:$AE$1001,$AE826,$U$2:$U$1001,$U826,$Y$2:$Y$1001,$Y826)&gt;1,"; possible duplicate",""),""),3,300)))</f>
        <v/>
      </c>
      <c r="AE826" s="26">
        <f>IF(IFERROR(TRIM(INDEX($A826:$P826,MATCH(Settings!$B$11,$A$1:$P$1,0))&amp;""),"")&lt;&gt;"",LOWER(IFERROR(TRIM(INDEX($A826:$P826,MATCH(Settings!$B$11,$A$1:$P$1,0))&amp;""),"")),LOWER(IFERROR(TRIM(INDEX($A826:$P826,MATCH(Settings!$B$10,$A$1:$P$1,0))&amp;""),"")))</f>
        <v/>
      </c>
      <c r="AF826" s="26">
        <f>IF($AE826="","",IF(COUNTIF($AE$2:$AE826,$AE826)=1,MAX($AF$1:$AF825)+1,""))</f>
        <v/>
      </c>
      <c r="AG826" s="26">
        <f>IF(OR($AE826="",NOT(ISNUMBER($V826))),"",IF(COUNTIFS($AE$2:$AE826,$AE826,$V$2:$V826,$V826)=1,1,0))</f>
        <v/>
      </c>
      <c r="AH826" s="26">
        <f>IF(ISNUMBER($U826),$U826,0)</f>
        <v/>
      </c>
    </row>
    <row r="827">
      <c r="R827" s="27" t="n"/>
      <c r="S827" s="27" t="n"/>
      <c r="U827" s="21">
        <f>IF(ISNUMBER(IFERROR(IF(TRIM(INDEX($A827:$P827,MATCH(Settings!$B$9,$A$1:$P$1,0))&amp;"")="","",IF(ISNUMBER(INDEX($A827:$P827,MATCH(Settings!$B$9,$A$1:$P$1,0))),INT(INDEX($A827:$P827,MATCH(Settings!$B$9,$A$1:$P$1,0))),DATE(VALUE(LEFT(INDEX($A827:$P827,MATCH(Settings!$B$9,$A$1:$P$1,0)),4)),VALUE(MID(INDEX($A827:$P827,MATCH(Settings!$B$9,$A$1:$P$1,0)),6,2)),VALUE(MID(INDEX($A827:$P827,MATCH(Settings!$B$9,$A$1:$P$1,0)),9,2))))),"")),IFERROR(IF(TRIM(INDEX($A827:$P827,MATCH(Settings!$B$9,$A$1:$P$1,0))&amp;"")="","",IF(ISNUMBER(INDEX($A827:$P827,MATCH(Settings!$B$9,$A$1:$P$1,0))),INT(INDEX($A827:$P827,MATCH(Settings!$B$9,$A$1:$P$1,0))),DATE(VALUE(LEFT(INDEX($A827:$P827,MATCH(Settings!$B$9,$A$1:$P$1,0)),4)),VALUE(MID(INDEX($A827:$P827,MATCH(Settings!$B$9,$A$1:$P$1,0)),6,2)),VALUE(MID(INDEX($A827:$P827,MATCH(Settings!$B$9,$A$1:$P$1,0)),9,2))))),""),IFERROR(INT(IFERROR(IF(ISNUMBER(INDEX($A827:$P827,MATCH(Settings!$B$8,$A$1:$P$1,0))),INDEX($A827:$P827,MATCH(Settings!$B$8,$A$1:$P$1,0)),DATE(VALUE(LEFT(IFERROR(TRIM(INDEX($A827:$P827,MATCH(Settings!$B$8,$A$1:$P$1,0))&amp;""),""),4)),VALUE(MID(IFERROR(TRIM(INDEX($A827:$P827,MATCH(Settings!$B$8,$A$1:$P$1,0))&amp;""),""),6,2)),VALUE(MID(IFERROR(TRIM(INDEX($A827:$P827,MATCH(Settings!$B$8,$A$1:$P$1,0))&amp;""),""),9,2)))+TIME(VALUE(MID(IFERROR(TRIM(INDEX($A827:$P827,MATCH(Settings!$B$8,$A$1:$P$1,0))&amp;""),""),12,2)),VALUE(MID(IFERROR(TRIM(INDEX($A827:$P827,MATCH(Settings!$B$8,$A$1:$P$1,0))&amp;""),""),15,2)),VALUE(MID(IFERROR(TRIM(INDEX($A827:$P827,MATCH(Settings!$B$8,$A$1:$P$1,0))&amp;""),""),18,2)))),"")),""))</f>
        <v/>
      </c>
      <c r="V827" s="22">
        <f>IF(ISNUMBER($U827),DATE(YEAR($U827),MONTH($U827),1),"")</f>
        <v/>
      </c>
      <c r="W827" s="23">
        <f>IF(IFERROR(TRIM(INDEX($A827:$P827,MATCH(Settings!$B$10,$A$1:$P$1,0))&amp;""),"")&lt;&gt;"",IFERROR(TRIM(INDEX($A827:$P827,MATCH(Settings!$B$10,$A$1:$P$1,0))&amp;""),""),IFERROR(TRIM(INDEX($A827:$P827,MATCH(Settings!$B$11,$A$1:$P$1,0))&amp;""),""))</f>
        <v/>
      </c>
      <c r="X827" s="23">
        <f>IFERROR(TRIM(INDEX($A827:$P827,MATCH(Settings!$B$11,$A$1:$P$1,0))&amp;""),"")</f>
        <v/>
      </c>
      <c r="Y827" s="23">
        <f>IFERROR(TRIM(INDEX($A827:$P827,MATCH(Settings!$B$12,$A$1:$P$1,0))&amp;""),"")</f>
        <v/>
      </c>
      <c r="Z827" s="23">
        <f>IFERROR(TRIM(INDEX($A827:$P827,MATCH(Settings!$B$15,$A$1:$P$1,0))&amp;""),"")</f>
        <v/>
      </c>
      <c r="AA827" s="24">
        <f>IFERROR(IF(TRIM(INDEX($A827:$P827,MATCH(Settings!$B$13,$A$1:$P$1,0))&amp;"")="","",VALUE(TRIM(INDEX($A827:$P827,MATCH(Settings!$B$13,$A$1:$P$1,0))&amp;""))),"")</f>
        <v/>
      </c>
      <c r="AB827" s="24">
        <f>IF(NOT(ISNUMBER($AA827)),"",IF(TRIM($R827&amp;"")="Yes",$AA827,0))</f>
        <v/>
      </c>
      <c r="AC827" s="25">
        <f>IF(OR(NOT(ISNUMBER($AB827)),NOT(ISNUMBER(Settings!$D$2))),"",$AB827*Settings!$D$2)</f>
        <v/>
      </c>
      <c r="AD827" s="23">
        <f>IF(AND($AE827="",IFERROR(TRIM(INDEX($A827:$P827,MATCH(Settings!$B$13,$A$1:$P$1,0))&amp;""),"")=""),"",IF((IF($AE827="","; no name or email","")&amp;IF(IFERROR(TRIM(INDEX($A827:$P827,MATCH(Settings!$B$13,$A$1:$P$1,0))&amp;""),"")="","; no hours",IF(NOT(ISNUMBER($AA827)),"; hours not a number",IF($AA827&lt;=0,"; hours zero or less",IF(AND(ISNUMBER(Settings!$D$3),$AA827&gt;Settings!$D$3),"; over "&amp;Settings!$D$3&amp;" hours",""))))&amp;IF(NOT(ISNUMBER($U827)),"; no date",IF($U827&gt;TODAY(),"; date in the future",""))&amp;IF(AND($AE827&lt;&gt;"",ISNUMBER($U827)),IF(COUNTIFS($AE$2:$AE$1001,$AE827,$U$2:$U$1001,$U827,$Y$2:$Y$1001,$Y827)&gt;1,"; possible duplicate",""),""))="","OK",MID(IF($AE827="","; no name or email","")&amp;IF(IFERROR(TRIM(INDEX($A827:$P827,MATCH(Settings!$B$13,$A$1:$P$1,0))&amp;""),"")="","; no hours",IF(NOT(ISNUMBER($AA827)),"; hours not a number",IF($AA827&lt;=0,"; hours zero or less",IF(AND(ISNUMBER(Settings!$D$3),$AA827&gt;Settings!$D$3),"; over "&amp;Settings!$D$3&amp;" hours",""))))&amp;IF(NOT(ISNUMBER($U827)),"; no date",IF($U827&gt;TODAY(),"; date in the future",""))&amp;IF(AND($AE827&lt;&gt;"",ISNUMBER($U827)),IF(COUNTIFS($AE$2:$AE$1001,$AE827,$U$2:$U$1001,$U827,$Y$2:$Y$1001,$Y827)&gt;1,"; possible duplicate",""),""),3,300)))</f>
        <v/>
      </c>
      <c r="AE827" s="26">
        <f>IF(IFERROR(TRIM(INDEX($A827:$P827,MATCH(Settings!$B$11,$A$1:$P$1,0))&amp;""),"")&lt;&gt;"",LOWER(IFERROR(TRIM(INDEX($A827:$P827,MATCH(Settings!$B$11,$A$1:$P$1,0))&amp;""),"")),LOWER(IFERROR(TRIM(INDEX($A827:$P827,MATCH(Settings!$B$10,$A$1:$P$1,0))&amp;""),"")))</f>
        <v/>
      </c>
      <c r="AF827" s="26">
        <f>IF($AE827="","",IF(COUNTIF($AE$2:$AE827,$AE827)=1,MAX($AF$1:$AF826)+1,""))</f>
        <v/>
      </c>
      <c r="AG827" s="26">
        <f>IF(OR($AE827="",NOT(ISNUMBER($V827))),"",IF(COUNTIFS($AE$2:$AE827,$AE827,$V$2:$V827,$V827)=1,1,0))</f>
        <v/>
      </c>
      <c r="AH827" s="26">
        <f>IF(ISNUMBER($U827),$U827,0)</f>
        <v/>
      </c>
    </row>
    <row r="828">
      <c r="R828" s="27" t="n"/>
      <c r="S828" s="27" t="n"/>
      <c r="U828" s="21">
        <f>IF(ISNUMBER(IFERROR(IF(TRIM(INDEX($A828:$P828,MATCH(Settings!$B$9,$A$1:$P$1,0))&amp;"")="","",IF(ISNUMBER(INDEX($A828:$P828,MATCH(Settings!$B$9,$A$1:$P$1,0))),INT(INDEX($A828:$P828,MATCH(Settings!$B$9,$A$1:$P$1,0))),DATE(VALUE(LEFT(INDEX($A828:$P828,MATCH(Settings!$B$9,$A$1:$P$1,0)),4)),VALUE(MID(INDEX($A828:$P828,MATCH(Settings!$B$9,$A$1:$P$1,0)),6,2)),VALUE(MID(INDEX($A828:$P828,MATCH(Settings!$B$9,$A$1:$P$1,0)),9,2))))),"")),IFERROR(IF(TRIM(INDEX($A828:$P828,MATCH(Settings!$B$9,$A$1:$P$1,0))&amp;"")="","",IF(ISNUMBER(INDEX($A828:$P828,MATCH(Settings!$B$9,$A$1:$P$1,0))),INT(INDEX($A828:$P828,MATCH(Settings!$B$9,$A$1:$P$1,0))),DATE(VALUE(LEFT(INDEX($A828:$P828,MATCH(Settings!$B$9,$A$1:$P$1,0)),4)),VALUE(MID(INDEX($A828:$P828,MATCH(Settings!$B$9,$A$1:$P$1,0)),6,2)),VALUE(MID(INDEX($A828:$P828,MATCH(Settings!$B$9,$A$1:$P$1,0)),9,2))))),""),IFERROR(INT(IFERROR(IF(ISNUMBER(INDEX($A828:$P828,MATCH(Settings!$B$8,$A$1:$P$1,0))),INDEX($A828:$P828,MATCH(Settings!$B$8,$A$1:$P$1,0)),DATE(VALUE(LEFT(IFERROR(TRIM(INDEX($A828:$P828,MATCH(Settings!$B$8,$A$1:$P$1,0))&amp;""),""),4)),VALUE(MID(IFERROR(TRIM(INDEX($A828:$P828,MATCH(Settings!$B$8,$A$1:$P$1,0))&amp;""),""),6,2)),VALUE(MID(IFERROR(TRIM(INDEX($A828:$P828,MATCH(Settings!$B$8,$A$1:$P$1,0))&amp;""),""),9,2)))+TIME(VALUE(MID(IFERROR(TRIM(INDEX($A828:$P828,MATCH(Settings!$B$8,$A$1:$P$1,0))&amp;""),""),12,2)),VALUE(MID(IFERROR(TRIM(INDEX($A828:$P828,MATCH(Settings!$B$8,$A$1:$P$1,0))&amp;""),""),15,2)),VALUE(MID(IFERROR(TRIM(INDEX($A828:$P828,MATCH(Settings!$B$8,$A$1:$P$1,0))&amp;""),""),18,2)))),"")),""))</f>
        <v/>
      </c>
      <c r="V828" s="22">
        <f>IF(ISNUMBER($U828),DATE(YEAR($U828),MONTH($U828),1),"")</f>
        <v/>
      </c>
      <c r="W828" s="23">
        <f>IF(IFERROR(TRIM(INDEX($A828:$P828,MATCH(Settings!$B$10,$A$1:$P$1,0))&amp;""),"")&lt;&gt;"",IFERROR(TRIM(INDEX($A828:$P828,MATCH(Settings!$B$10,$A$1:$P$1,0))&amp;""),""),IFERROR(TRIM(INDEX($A828:$P828,MATCH(Settings!$B$11,$A$1:$P$1,0))&amp;""),""))</f>
        <v/>
      </c>
      <c r="X828" s="23">
        <f>IFERROR(TRIM(INDEX($A828:$P828,MATCH(Settings!$B$11,$A$1:$P$1,0))&amp;""),"")</f>
        <v/>
      </c>
      <c r="Y828" s="23">
        <f>IFERROR(TRIM(INDEX($A828:$P828,MATCH(Settings!$B$12,$A$1:$P$1,0))&amp;""),"")</f>
        <v/>
      </c>
      <c r="Z828" s="23">
        <f>IFERROR(TRIM(INDEX($A828:$P828,MATCH(Settings!$B$15,$A$1:$P$1,0))&amp;""),"")</f>
        <v/>
      </c>
      <c r="AA828" s="24">
        <f>IFERROR(IF(TRIM(INDEX($A828:$P828,MATCH(Settings!$B$13,$A$1:$P$1,0))&amp;"")="","",VALUE(TRIM(INDEX($A828:$P828,MATCH(Settings!$B$13,$A$1:$P$1,0))&amp;""))),"")</f>
        <v/>
      </c>
      <c r="AB828" s="24">
        <f>IF(NOT(ISNUMBER($AA828)),"",IF(TRIM($R828&amp;"")="Yes",$AA828,0))</f>
        <v/>
      </c>
      <c r="AC828" s="25">
        <f>IF(OR(NOT(ISNUMBER($AB828)),NOT(ISNUMBER(Settings!$D$2))),"",$AB828*Settings!$D$2)</f>
        <v/>
      </c>
      <c r="AD828" s="23">
        <f>IF(AND($AE828="",IFERROR(TRIM(INDEX($A828:$P828,MATCH(Settings!$B$13,$A$1:$P$1,0))&amp;""),"")=""),"",IF((IF($AE828="","; no name or email","")&amp;IF(IFERROR(TRIM(INDEX($A828:$P828,MATCH(Settings!$B$13,$A$1:$P$1,0))&amp;""),"")="","; no hours",IF(NOT(ISNUMBER($AA828)),"; hours not a number",IF($AA828&lt;=0,"; hours zero or less",IF(AND(ISNUMBER(Settings!$D$3),$AA828&gt;Settings!$D$3),"; over "&amp;Settings!$D$3&amp;" hours",""))))&amp;IF(NOT(ISNUMBER($U828)),"; no date",IF($U828&gt;TODAY(),"; date in the future",""))&amp;IF(AND($AE828&lt;&gt;"",ISNUMBER($U828)),IF(COUNTIFS($AE$2:$AE$1001,$AE828,$U$2:$U$1001,$U828,$Y$2:$Y$1001,$Y828)&gt;1,"; possible duplicate",""),""))="","OK",MID(IF($AE828="","; no name or email","")&amp;IF(IFERROR(TRIM(INDEX($A828:$P828,MATCH(Settings!$B$13,$A$1:$P$1,0))&amp;""),"")="","; no hours",IF(NOT(ISNUMBER($AA828)),"; hours not a number",IF($AA828&lt;=0,"; hours zero or less",IF(AND(ISNUMBER(Settings!$D$3),$AA828&gt;Settings!$D$3),"; over "&amp;Settings!$D$3&amp;" hours",""))))&amp;IF(NOT(ISNUMBER($U828)),"; no date",IF($U828&gt;TODAY(),"; date in the future",""))&amp;IF(AND($AE828&lt;&gt;"",ISNUMBER($U828)),IF(COUNTIFS($AE$2:$AE$1001,$AE828,$U$2:$U$1001,$U828,$Y$2:$Y$1001,$Y828)&gt;1,"; possible duplicate",""),""),3,300)))</f>
        <v/>
      </c>
      <c r="AE828" s="26">
        <f>IF(IFERROR(TRIM(INDEX($A828:$P828,MATCH(Settings!$B$11,$A$1:$P$1,0))&amp;""),"")&lt;&gt;"",LOWER(IFERROR(TRIM(INDEX($A828:$P828,MATCH(Settings!$B$11,$A$1:$P$1,0))&amp;""),"")),LOWER(IFERROR(TRIM(INDEX($A828:$P828,MATCH(Settings!$B$10,$A$1:$P$1,0))&amp;""),"")))</f>
        <v/>
      </c>
      <c r="AF828" s="26">
        <f>IF($AE828="","",IF(COUNTIF($AE$2:$AE828,$AE828)=1,MAX($AF$1:$AF827)+1,""))</f>
        <v/>
      </c>
      <c r="AG828" s="26">
        <f>IF(OR($AE828="",NOT(ISNUMBER($V828))),"",IF(COUNTIFS($AE$2:$AE828,$AE828,$V$2:$V828,$V828)=1,1,0))</f>
        <v/>
      </c>
      <c r="AH828" s="26">
        <f>IF(ISNUMBER($U828),$U828,0)</f>
        <v/>
      </c>
    </row>
    <row r="829">
      <c r="R829" s="27" t="n"/>
      <c r="S829" s="27" t="n"/>
      <c r="U829" s="21">
        <f>IF(ISNUMBER(IFERROR(IF(TRIM(INDEX($A829:$P829,MATCH(Settings!$B$9,$A$1:$P$1,0))&amp;"")="","",IF(ISNUMBER(INDEX($A829:$P829,MATCH(Settings!$B$9,$A$1:$P$1,0))),INT(INDEX($A829:$P829,MATCH(Settings!$B$9,$A$1:$P$1,0))),DATE(VALUE(LEFT(INDEX($A829:$P829,MATCH(Settings!$B$9,$A$1:$P$1,0)),4)),VALUE(MID(INDEX($A829:$P829,MATCH(Settings!$B$9,$A$1:$P$1,0)),6,2)),VALUE(MID(INDEX($A829:$P829,MATCH(Settings!$B$9,$A$1:$P$1,0)),9,2))))),"")),IFERROR(IF(TRIM(INDEX($A829:$P829,MATCH(Settings!$B$9,$A$1:$P$1,0))&amp;"")="","",IF(ISNUMBER(INDEX($A829:$P829,MATCH(Settings!$B$9,$A$1:$P$1,0))),INT(INDEX($A829:$P829,MATCH(Settings!$B$9,$A$1:$P$1,0))),DATE(VALUE(LEFT(INDEX($A829:$P829,MATCH(Settings!$B$9,$A$1:$P$1,0)),4)),VALUE(MID(INDEX($A829:$P829,MATCH(Settings!$B$9,$A$1:$P$1,0)),6,2)),VALUE(MID(INDEX($A829:$P829,MATCH(Settings!$B$9,$A$1:$P$1,0)),9,2))))),""),IFERROR(INT(IFERROR(IF(ISNUMBER(INDEX($A829:$P829,MATCH(Settings!$B$8,$A$1:$P$1,0))),INDEX($A829:$P829,MATCH(Settings!$B$8,$A$1:$P$1,0)),DATE(VALUE(LEFT(IFERROR(TRIM(INDEX($A829:$P829,MATCH(Settings!$B$8,$A$1:$P$1,0))&amp;""),""),4)),VALUE(MID(IFERROR(TRIM(INDEX($A829:$P829,MATCH(Settings!$B$8,$A$1:$P$1,0))&amp;""),""),6,2)),VALUE(MID(IFERROR(TRIM(INDEX($A829:$P829,MATCH(Settings!$B$8,$A$1:$P$1,0))&amp;""),""),9,2)))+TIME(VALUE(MID(IFERROR(TRIM(INDEX($A829:$P829,MATCH(Settings!$B$8,$A$1:$P$1,0))&amp;""),""),12,2)),VALUE(MID(IFERROR(TRIM(INDEX($A829:$P829,MATCH(Settings!$B$8,$A$1:$P$1,0))&amp;""),""),15,2)),VALUE(MID(IFERROR(TRIM(INDEX($A829:$P829,MATCH(Settings!$B$8,$A$1:$P$1,0))&amp;""),""),18,2)))),"")),""))</f>
        <v/>
      </c>
      <c r="V829" s="22">
        <f>IF(ISNUMBER($U829),DATE(YEAR($U829),MONTH($U829),1),"")</f>
        <v/>
      </c>
      <c r="W829" s="23">
        <f>IF(IFERROR(TRIM(INDEX($A829:$P829,MATCH(Settings!$B$10,$A$1:$P$1,0))&amp;""),"")&lt;&gt;"",IFERROR(TRIM(INDEX($A829:$P829,MATCH(Settings!$B$10,$A$1:$P$1,0))&amp;""),""),IFERROR(TRIM(INDEX($A829:$P829,MATCH(Settings!$B$11,$A$1:$P$1,0))&amp;""),""))</f>
        <v/>
      </c>
      <c r="X829" s="23">
        <f>IFERROR(TRIM(INDEX($A829:$P829,MATCH(Settings!$B$11,$A$1:$P$1,0))&amp;""),"")</f>
        <v/>
      </c>
      <c r="Y829" s="23">
        <f>IFERROR(TRIM(INDEX($A829:$P829,MATCH(Settings!$B$12,$A$1:$P$1,0))&amp;""),"")</f>
        <v/>
      </c>
      <c r="Z829" s="23">
        <f>IFERROR(TRIM(INDEX($A829:$P829,MATCH(Settings!$B$15,$A$1:$P$1,0))&amp;""),"")</f>
        <v/>
      </c>
      <c r="AA829" s="24">
        <f>IFERROR(IF(TRIM(INDEX($A829:$P829,MATCH(Settings!$B$13,$A$1:$P$1,0))&amp;"")="","",VALUE(TRIM(INDEX($A829:$P829,MATCH(Settings!$B$13,$A$1:$P$1,0))&amp;""))),"")</f>
        <v/>
      </c>
      <c r="AB829" s="24">
        <f>IF(NOT(ISNUMBER($AA829)),"",IF(TRIM($R829&amp;"")="Yes",$AA829,0))</f>
        <v/>
      </c>
      <c r="AC829" s="25">
        <f>IF(OR(NOT(ISNUMBER($AB829)),NOT(ISNUMBER(Settings!$D$2))),"",$AB829*Settings!$D$2)</f>
        <v/>
      </c>
      <c r="AD829" s="23">
        <f>IF(AND($AE829="",IFERROR(TRIM(INDEX($A829:$P829,MATCH(Settings!$B$13,$A$1:$P$1,0))&amp;""),"")=""),"",IF((IF($AE829="","; no name or email","")&amp;IF(IFERROR(TRIM(INDEX($A829:$P829,MATCH(Settings!$B$13,$A$1:$P$1,0))&amp;""),"")="","; no hours",IF(NOT(ISNUMBER($AA829)),"; hours not a number",IF($AA829&lt;=0,"; hours zero or less",IF(AND(ISNUMBER(Settings!$D$3),$AA829&gt;Settings!$D$3),"; over "&amp;Settings!$D$3&amp;" hours",""))))&amp;IF(NOT(ISNUMBER($U829)),"; no date",IF($U829&gt;TODAY(),"; date in the future",""))&amp;IF(AND($AE829&lt;&gt;"",ISNUMBER($U829)),IF(COUNTIFS($AE$2:$AE$1001,$AE829,$U$2:$U$1001,$U829,$Y$2:$Y$1001,$Y829)&gt;1,"; possible duplicate",""),""))="","OK",MID(IF($AE829="","; no name or email","")&amp;IF(IFERROR(TRIM(INDEX($A829:$P829,MATCH(Settings!$B$13,$A$1:$P$1,0))&amp;""),"")="","; no hours",IF(NOT(ISNUMBER($AA829)),"; hours not a number",IF($AA829&lt;=0,"; hours zero or less",IF(AND(ISNUMBER(Settings!$D$3),$AA829&gt;Settings!$D$3),"; over "&amp;Settings!$D$3&amp;" hours",""))))&amp;IF(NOT(ISNUMBER($U829)),"; no date",IF($U829&gt;TODAY(),"; date in the future",""))&amp;IF(AND($AE829&lt;&gt;"",ISNUMBER($U829)),IF(COUNTIFS($AE$2:$AE$1001,$AE829,$U$2:$U$1001,$U829,$Y$2:$Y$1001,$Y829)&gt;1,"; possible duplicate",""),""),3,300)))</f>
        <v/>
      </c>
      <c r="AE829" s="26">
        <f>IF(IFERROR(TRIM(INDEX($A829:$P829,MATCH(Settings!$B$11,$A$1:$P$1,0))&amp;""),"")&lt;&gt;"",LOWER(IFERROR(TRIM(INDEX($A829:$P829,MATCH(Settings!$B$11,$A$1:$P$1,0))&amp;""),"")),LOWER(IFERROR(TRIM(INDEX($A829:$P829,MATCH(Settings!$B$10,$A$1:$P$1,0))&amp;""),"")))</f>
        <v/>
      </c>
      <c r="AF829" s="26">
        <f>IF($AE829="","",IF(COUNTIF($AE$2:$AE829,$AE829)=1,MAX($AF$1:$AF828)+1,""))</f>
        <v/>
      </c>
      <c r="AG829" s="26">
        <f>IF(OR($AE829="",NOT(ISNUMBER($V829))),"",IF(COUNTIFS($AE$2:$AE829,$AE829,$V$2:$V829,$V829)=1,1,0))</f>
        <v/>
      </c>
      <c r="AH829" s="26">
        <f>IF(ISNUMBER($U829),$U829,0)</f>
        <v/>
      </c>
    </row>
    <row r="830">
      <c r="R830" s="27" t="n"/>
      <c r="S830" s="27" t="n"/>
      <c r="U830" s="21">
        <f>IF(ISNUMBER(IFERROR(IF(TRIM(INDEX($A830:$P830,MATCH(Settings!$B$9,$A$1:$P$1,0))&amp;"")="","",IF(ISNUMBER(INDEX($A830:$P830,MATCH(Settings!$B$9,$A$1:$P$1,0))),INT(INDEX($A830:$P830,MATCH(Settings!$B$9,$A$1:$P$1,0))),DATE(VALUE(LEFT(INDEX($A830:$P830,MATCH(Settings!$B$9,$A$1:$P$1,0)),4)),VALUE(MID(INDEX($A830:$P830,MATCH(Settings!$B$9,$A$1:$P$1,0)),6,2)),VALUE(MID(INDEX($A830:$P830,MATCH(Settings!$B$9,$A$1:$P$1,0)),9,2))))),"")),IFERROR(IF(TRIM(INDEX($A830:$P830,MATCH(Settings!$B$9,$A$1:$P$1,0))&amp;"")="","",IF(ISNUMBER(INDEX($A830:$P830,MATCH(Settings!$B$9,$A$1:$P$1,0))),INT(INDEX($A830:$P830,MATCH(Settings!$B$9,$A$1:$P$1,0))),DATE(VALUE(LEFT(INDEX($A830:$P830,MATCH(Settings!$B$9,$A$1:$P$1,0)),4)),VALUE(MID(INDEX($A830:$P830,MATCH(Settings!$B$9,$A$1:$P$1,0)),6,2)),VALUE(MID(INDEX($A830:$P830,MATCH(Settings!$B$9,$A$1:$P$1,0)),9,2))))),""),IFERROR(INT(IFERROR(IF(ISNUMBER(INDEX($A830:$P830,MATCH(Settings!$B$8,$A$1:$P$1,0))),INDEX($A830:$P830,MATCH(Settings!$B$8,$A$1:$P$1,0)),DATE(VALUE(LEFT(IFERROR(TRIM(INDEX($A830:$P830,MATCH(Settings!$B$8,$A$1:$P$1,0))&amp;""),""),4)),VALUE(MID(IFERROR(TRIM(INDEX($A830:$P830,MATCH(Settings!$B$8,$A$1:$P$1,0))&amp;""),""),6,2)),VALUE(MID(IFERROR(TRIM(INDEX($A830:$P830,MATCH(Settings!$B$8,$A$1:$P$1,0))&amp;""),""),9,2)))+TIME(VALUE(MID(IFERROR(TRIM(INDEX($A830:$P830,MATCH(Settings!$B$8,$A$1:$P$1,0))&amp;""),""),12,2)),VALUE(MID(IFERROR(TRIM(INDEX($A830:$P830,MATCH(Settings!$B$8,$A$1:$P$1,0))&amp;""),""),15,2)),VALUE(MID(IFERROR(TRIM(INDEX($A830:$P830,MATCH(Settings!$B$8,$A$1:$P$1,0))&amp;""),""),18,2)))),"")),""))</f>
        <v/>
      </c>
      <c r="V830" s="22">
        <f>IF(ISNUMBER($U830),DATE(YEAR($U830),MONTH($U830),1),"")</f>
        <v/>
      </c>
      <c r="W830" s="23">
        <f>IF(IFERROR(TRIM(INDEX($A830:$P830,MATCH(Settings!$B$10,$A$1:$P$1,0))&amp;""),"")&lt;&gt;"",IFERROR(TRIM(INDEX($A830:$P830,MATCH(Settings!$B$10,$A$1:$P$1,0))&amp;""),""),IFERROR(TRIM(INDEX($A830:$P830,MATCH(Settings!$B$11,$A$1:$P$1,0))&amp;""),""))</f>
        <v/>
      </c>
      <c r="X830" s="23">
        <f>IFERROR(TRIM(INDEX($A830:$P830,MATCH(Settings!$B$11,$A$1:$P$1,0))&amp;""),"")</f>
        <v/>
      </c>
      <c r="Y830" s="23">
        <f>IFERROR(TRIM(INDEX($A830:$P830,MATCH(Settings!$B$12,$A$1:$P$1,0))&amp;""),"")</f>
        <v/>
      </c>
      <c r="Z830" s="23">
        <f>IFERROR(TRIM(INDEX($A830:$P830,MATCH(Settings!$B$15,$A$1:$P$1,0))&amp;""),"")</f>
        <v/>
      </c>
      <c r="AA830" s="24">
        <f>IFERROR(IF(TRIM(INDEX($A830:$P830,MATCH(Settings!$B$13,$A$1:$P$1,0))&amp;"")="","",VALUE(TRIM(INDEX($A830:$P830,MATCH(Settings!$B$13,$A$1:$P$1,0))&amp;""))),"")</f>
        <v/>
      </c>
      <c r="AB830" s="24">
        <f>IF(NOT(ISNUMBER($AA830)),"",IF(TRIM($R830&amp;"")="Yes",$AA830,0))</f>
        <v/>
      </c>
      <c r="AC830" s="25">
        <f>IF(OR(NOT(ISNUMBER($AB830)),NOT(ISNUMBER(Settings!$D$2))),"",$AB830*Settings!$D$2)</f>
        <v/>
      </c>
      <c r="AD830" s="23">
        <f>IF(AND($AE830="",IFERROR(TRIM(INDEX($A830:$P830,MATCH(Settings!$B$13,$A$1:$P$1,0))&amp;""),"")=""),"",IF((IF($AE830="","; no name or email","")&amp;IF(IFERROR(TRIM(INDEX($A830:$P830,MATCH(Settings!$B$13,$A$1:$P$1,0))&amp;""),"")="","; no hours",IF(NOT(ISNUMBER($AA830)),"; hours not a number",IF($AA830&lt;=0,"; hours zero or less",IF(AND(ISNUMBER(Settings!$D$3),$AA830&gt;Settings!$D$3),"; over "&amp;Settings!$D$3&amp;" hours",""))))&amp;IF(NOT(ISNUMBER($U830)),"; no date",IF($U830&gt;TODAY(),"; date in the future",""))&amp;IF(AND($AE830&lt;&gt;"",ISNUMBER($U830)),IF(COUNTIFS($AE$2:$AE$1001,$AE830,$U$2:$U$1001,$U830,$Y$2:$Y$1001,$Y830)&gt;1,"; possible duplicate",""),""))="","OK",MID(IF($AE830="","; no name or email","")&amp;IF(IFERROR(TRIM(INDEX($A830:$P830,MATCH(Settings!$B$13,$A$1:$P$1,0))&amp;""),"")="","; no hours",IF(NOT(ISNUMBER($AA830)),"; hours not a number",IF($AA830&lt;=0,"; hours zero or less",IF(AND(ISNUMBER(Settings!$D$3),$AA830&gt;Settings!$D$3),"; over "&amp;Settings!$D$3&amp;" hours",""))))&amp;IF(NOT(ISNUMBER($U830)),"; no date",IF($U830&gt;TODAY(),"; date in the future",""))&amp;IF(AND($AE830&lt;&gt;"",ISNUMBER($U830)),IF(COUNTIFS($AE$2:$AE$1001,$AE830,$U$2:$U$1001,$U830,$Y$2:$Y$1001,$Y830)&gt;1,"; possible duplicate",""),""),3,300)))</f>
        <v/>
      </c>
      <c r="AE830" s="26">
        <f>IF(IFERROR(TRIM(INDEX($A830:$P830,MATCH(Settings!$B$11,$A$1:$P$1,0))&amp;""),"")&lt;&gt;"",LOWER(IFERROR(TRIM(INDEX($A830:$P830,MATCH(Settings!$B$11,$A$1:$P$1,0))&amp;""),"")),LOWER(IFERROR(TRIM(INDEX($A830:$P830,MATCH(Settings!$B$10,$A$1:$P$1,0))&amp;""),"")))</f>
        <v/>
      </c>
      <c r="AF830" s="26">
        <f>IF($AE830="","",IF(COUNTIF($AE$2:$AE830,$AE830)=1,MAX($AF$1:$AF829)+1,""))</f>
        <v/>
      </c>
      <c r="AG830" s="26">
        <f>IF(OR($AE830="",NOT(ISNUMBER($V830))),"",IF(COUNTIFS($AE$2:$AE830,$AE830,$V$2:$V830,$V830)=1,1,0))</f>
        <v/>
      </c>
      <c r="AH830" s="26">
        <f>IF(ISNUMBER($U830),$U830,0)</f>
        <v/>
      </c>
    </row>
    <row r="831">
      <c r="R831" s="27" t="n"/>
      <c r="S831" s="27" t="n"/>
      <c r="U831" s="21">
        <f>IF(ISNUMBER(IFERROR(IF(TRIM(INDEX($A831:$P831,MATCH(Settings!$B$9,$A$1:$P$1,0))&amp;"")="","",IF(ISNUMBER(INDEX($A831:$P831,MATCH(Settings!$B$9,$A$1:$P$1,0))),INT(INDEX($A831:$P831,MATCH(Settings!$B$9,$A$1:$P$1,0))),DATE(VALUE(LEFT(INDEX($A831:$P831,MATCH(Settings!$B$9,$A$1:$P$1,0)),4)),VALUE(MID(INDEX($A831:$P831,MATCH(Settings!$B$9,$A$1:$P$1,0)),6,2)),VALUE(MID(INDEX($A831:$P831,MATCH(Settings!$B$9,$A$1:$P$1,0)),9,2))))),"")),IFERROR(IF(TRIM(INDEX($A831:$P831,MATCH(Settings!$B$9,$A$1:$P$1,0))&amp;"")="","",IF(ISNUMBER(INDEX($A831:$P831,MATCH(Settings!$B$9,$A$1:$P$1,0))),INT(INDEX($A831:$P831,MATCH(Settings!$B$9,$A$1:$P$1,0))),DATE(VALUE(LEFT(INDEX($A831:$P831,MATCH(Settings!$B$9,$A$1:$P$1,0)),4)),VALUE(MID(INDEX($A831:$P831,MATCH(Settings!$B$9,$A$1:$P$1,0)),6,2)),VALUE(MID(INDEX($A831:$P831,MATCH(Settings!$B$9,$A$1:$P$1,0)),9,2))))),""),IFERROR(INT(IFERROR(IF(ISNUMBER(INDEX($A831:$P831,MATCH(Settings!$B$8,$A$1:$P$1,0))),INDEX($A831:$P831,MATCH(Settings!$B$8,$A$1:$P$1,0)),DATE(VALUE(LEFT(IFERROR(TRIM(INDEX($A831:$P831,MATCH(Settings!$B$8,$A$1:$P$1,0))&amp;""),""),4)),VALUE(MID(IFERROR(TRIM(INDEX($A831:$P831,MATCH(Settings!$B$8,$A$1:$P$1,0))&amp;""),""),6,2)),VALUE(MID(IFERROR(TRIM(INDEX($A831:$P831,MATCH(Settings!$B$8,$A$1:$P$1,0))&amp;""),""),9,2)))+TIME(VALUE(MID(IFERROR(TRIM(INDEX($A831:$P831,MATCH(Settings!$B$8,$A$1:$P$1,0))&amp;""),""),12,2)),VALUE(MID(IFERROR(TRIM(INDEX($A831:$P831,MATCH(Settings!$B$8,$A$1:$P$1,0))&amp;""),""),15,2)),VALUE(MID(IFERROR(TRIM(INDEX($A831:$P831,MATCH(Settings!$B$8,$A$1:$P$1,0))&amp;""),""),18,2)))),"")),""))</f>
        <v/>
      </c>
      <c r="V831" s="22">
        <f>IF(ISNUMBER($U831),DATE(YEAR($U831),MONTH($U831),1),"")</f>
        <v/>
      </c>
      <c r="W831" s="23">
        <f>IF(IFERROR(TRIM(INDEX($A831:$P831,MATCH(Settings!$B$10,$A$1:$P$1,0))&amp;""),"")&lt;&gt;"",IFERROR(TRIM(INDEX($A831:$P831,MATCH(Settings!$B$10,$A$1:$P$1,0))&amp;""),""),IFERROR(TRIM(INDEX($A831:$P831,MATCH(Settings!$B$11,$A$1:$P$1,0))&amp;""),""))</f>
        <v/>
      </c>
      <c r="X831" s="23">
        <f>IFERROR(TRIM(INDEX($A831:$P831,MATCH(Settings!$B$11,$A$1:$P$1,0))&amp;""),"")</f>
        <v/>
      </c>
      <c r="Y831" s="23">
        <f>IFERROR(TRIM(INDEX($A831:$P831,MATCH(Settings!$B$12,$A$1:$P$1,0))&amp;""),"")</f>
        <v/>
      </c>
      <c r="Z831" s="23">
        <f>IFERROR(TRIM(INDEX($A831:$P831,MATCH(Settings!$B$15,$A$1:$P$1,0))&amp;""),"")</f>
        <v/>
      </c>
      <c r="AA831" s="24">
        <f>IFERROR(IF(TRIM(INDEX($A831:$P831,MATCH(Settings!$B$13,$A$1:$P$1,0))&amp;"")="","",VALUE(TRIM(INDEX($A831:$P831,MATCH(Settings!$B$13,$A$1:$P$1,0))&amp;""))),"")</f>
        <v/>
      </c>
      <c r="AB831" s="24">
        <f>IF(NOT(ISNUMBER($AA831)),"",IF(TRIM($R831&amp;"")="Yes",$AA831,0))</f>
        <v/>
      </c>
      <c r="AC831" s="25">
        <f>IF(OR(NOT(ISNUMBER($AB831)),NOT(ISNUMBER(Settings!$D$2))),"",$AB831*Settings!$D$2)</f>
        <v/>
      </c>
      <c r="AD831" s="23">
        <f>IF(AND($AE831="",IFERROR(TRIM(INDEX($A831:$P831,MATCH(Settings!$B$13,$A$1:$P$1,0))&amp;""),"")=""),"",IF((IF($AE831="","; no name or email","")&amp;IF(IFERROR(TRIM(INDEX($A831:$P831,MATCH(Settings!$B$13,$A$1:$P$1,0))&amp;""),"")="","; no hours",IF(NOT(ISNUMBER($AA831)),"; hours not a number",IF($AA831&lt;=0,"; hours zero or less",IF(AND(ISNUMBER(Settings!$D$3),$AA831&gt;Settings!$D$3),"; over "&amp;Settings!$D$3&amp;" hours",""))))&amp;IF(NOT(ISNUMBER($U831)),"; no date",IF($U831&gt;TODAY(),"; date in the future",""))&amp;IF(AND($AE831&lt;&gt;"",ISNUMBER($U831)),IF(COUNTIFS($AE$2:$AE$1001,$AE831,$U$2:$U$1001,$U831,$Y$2:$Y$1001,$Y831)&gt;1,"; possible duplicate",""),""))="","OK",MID(IF($AE831="","; no name or email","")&amp;IF(IFERROR(TRIM(INDEX($A831:$P831,MATCH(Settings!$B$13,$A$1:$P$1,0))&amp;""),"")="","; no hours",IF(NOT(ISNUMBER($AA831)),"; hours not a number",IF($AA831&lt;=0,"; hours zero or less",IF(AND(ISNUMBER(Settings!$D$3),$AA831&gt;Settings!$D$3),"; over "&amp;Settings!$D$3&amp;" hours",""))))&amp;IF(NOT(ISNUMBER($U831)),"; no date",IF($U831&gt;TODAY(),"; date in the future",""))&amp;IF(AND($AE831&lt;&gt;"",ISNUMBER($U831)),IF(COUNTIFS($AE$2:$AE$1001,$AE831,$U$2:$U$1001,$U831,$Y$2:$Y$1001,$Y831)&gt;1,"; possible duplicate",""),""),3,300)))</f>
        <v/>
      </c>
      <c r="AE831" s="26">
        <f>IF(IFERROR(TRIM(INDEX($A831:$P831,MATCH(Settings!$B$11,$A$1:$P$1,0))&amp;""),"")&lt;&gt;"",LOWER(IFERROR(TRIM(INDEX($A831:$P831,MATCH(Settings!$B$11,$A$1:$P$1,0))&amp;""),"")),LOWER(IFERROR(TRIM(INDEX($A831:$P831,MATCH(Settings!$B$10,$A$1:$P$1,0))&amp;""),"")))</f>
        <v/>
      </c>
      <c r="AF831" s="26">
        <f>IF($AE831="","",IF(COUNTIF($AE$2:$AE831,$AE831)=1,MAX($AF$1:$AF830)+1,""))</f>
        <v/>
      </c>
      <c r="AG831" s="26">
        <f>IF(OR($AE831="",NOT(ISNUMBER($V831))),"",IF(COUNTIFS($AE$2:$AE831,$AE831,$V$2:$V831,$V831)=1,1,0))</f>
        <v/>
      </c>
      <c r="AH831" s="26">
        <f>IF(ISNUMBER($U831),$U831,0)</f>
        <v/>
      </c>
    </row>
    <row r="832">
      <c r="R832" s="27" t="n"/>
      <c r="S832" s="27" t="n"/>
      <c r="U832" s="21">
        <f>IF(ISNUMBER(IFERROR(IF(TRIM(INDEX($A832:$P832,MATCH(Settings!$B$9,$A$1:$P$1,0))&amp;"")="","",IF(ISNUMBER(INDEX($A832:$P832,MATCH(Settings!$B$9,$A$1:$P$1,0))),INT(INDEX($A832:$P832,MATCH(Settings!$B$9,$A$1:$P$1,0))),DATE(VALUE(LEFT(INDEX($A832:$P832,MATCH(Settings!$B$9,$A$1:$P$1,0)),4)),VALUE(MID(INDEX($A832:$P832,MATCH(Settings!$B$9,$A$1:$P$1,0)),6,2)),VALUE(MID(INDEX($A832:$P832,MATCH(Settings!$B$9,$A$1:$P$1,0)),9,2))))),"")),IFERROR(IF(TRIM(INDEX($A832:$P832,MATCH(Settings!$B$9,$A$1:$P$1,0))&amp;"")="","",IF(ISNUMBER(INDEX($A832:$P832,MATCH(Settings!$B$9,$A$1:$P$1,0))),INT(INDEX($A832:$P832,MATCH(Settings!$B$9,$A$1:$P$1,0))),DATE(VALUE(LEFT(INDEX($A832:$P832,MATCH(Settings!$B$9,$A$1:$P$1,0)),4)),VALUE(MID(INDEX($A832:$P832,MATCH(Settings!$B$9,$A$1:$P$1,0)),6,2)),VALUE(MID(INDEX($A832:$P832,MATCH(Settings!$B$9,$A$1:$P$1,0)),9,2))))),""),IFERROR(INT(IFERROR(IF(ISNUMBER(INDEX($A832:$P832,MATCH(Settings!$B$8,$A$1:$P$1,0))),INDEX($A832:$P832,MATCH(Settings!$B$8,$A$1:$P$1,0)),DATE(VALUE(LEFT(IFERROR(TRIM(INDEX($A832:$P832,MATCH(Settings!$B$8,$A$1:$P$1,0))&amp;""),""),4)),VALUE(MID(IFERROR(TRIM(INDEX($A832:$P832,MATCH(Settings!$B$8,$A$1:$P$1,0))&amp;""),""),6,2)),VALUE(MID(IFERROR(TRIM(INDEX($A832:$P832,MATCH(Settings!$B$8,$A$1:$P$1,0))&amp;""),""),9,2)))+TIME(VALUE(MID(IFERROR(TRIM(INDEX($A832:$P832,MATCH(Settings!$B$8,$A$1:$P$1,0))&amp;""),""),12,2)),VALUE(MID(IFERROR(TRIM(INDEX($A832:$P832,MATCH(Settings!$B$8,$A$1:$P$1,0))&amp;""),""),15,2)),VALUE(MID(IFERROR(TRIM(INDEX($A832:$P832,MATCH(Settings!$B$8,$A$1:$P$1,0))&amp;""),""),18,2)))),"")),""))</f>
        <v/>
      </c>
      <c r="V832" s="22">
        <f>IF(ISNUMBER($U832),DATE(YEAR($U832),MONTH($U832),1),"")</f>
        <v/>
      </c>
      <c r="W832" s="23">
        <f>IF(IFERROR(TRIM(INDEX($A832:$P832,MATCH(Settings!$B$10,$A$1:$P$1,0))&amp;""),"")&lt;&gt;"",IFERROR(TRIM(INDEX($A832:$P832,MATCH(Settings!$B$10,$A$1:$P$1,0))&amp;""),""),IFERROR(TRIM(INDEX($A832:$P832,MATCH(Settings!$B$11,$A$1:$P$1,0))&amp;""),""))</f>
        <v/>
      </c>
      <c r="X832" s="23">
        <f>IFERROR(TRIM(INDEX($A832:$P832,MATCH(Settings!$B$11,$A$1:$P$1,0))&amp;""),"")</f>
        <v/>
      </c>
      <c r="Y832" s="23">
        <f>IFERROR(TRIM(INDEX($A832:$P832,MATCH(Settings!$B$12,$A$1:$P$1,0))&amp;""),"")</f>
        <v/>
      </c>
      <c r="Z832" s="23">
        <f>IFERROR(TRIM(INDEX($A832:$P832,MATCH(Settings!$B$15,$A$1:$P$1,0))&amp;""),"")</f>
        <v/>
      </c>
      <c r="AA832" s="24">
        <f>IFERROR(IF(TRIM(INDEX($A832:$P832,MATCH(Settings!$B$13,$A$1:$P$1,0))&amp;"")="","",VALUE(TRIM(INDEX($A832:$P832,MATCH(Settings!$B$13,$A$1:$P$1,0))&amp;""))),"")</f>
        <v/>
      </c>
      <c r="AB832" s="24">
        <f>IF(NOT(ISNUMBER($AA832)),"",IF(TRIM($R832&amp;"")="Yes",$AA832,0))</f>
        <v/>
      </c>
      <c r="AC832" s="25">
        <f>IF(OR(NOT(ISNUMBER($AB832)),NOT(ISNUMBER(Settings!$D$2))),"",$AB832*Settings!$D$2)</f>
        <v/>
      </c>
      <c r="AD832" s="23">
        <f>IF(AND($AE832="",IFERROR(TRIM(INDEX($A832:$P832,MATCH(Settings!$B$13,$A$1:$P$1,0))&amp;""),"")=""),"",IF((IF($AE832="","; no name or email","")&amp;IF(IFERROR(TRIM(INDEX($A832:$P832,MATCH(Settings!$B$13,$A$1:$P$1,0))&amp;""),"")="","; no hours",IF(NOT(ISNUMBER($AA832)),"; hours not a number",IF($AA832&lt;=0,"; hours zero or less",IF(AND(ISNUMBER(Settings!$D$3),$AA832&gt;Settings!$D$3),"; over "&amp;Settings!$D$3&amp;" hours",""))))&amp;IF(NOT(ISNUMBER($U832)),"; no date",IF($U832&gt;TODAY(),"; date in the future",""))&amp;IF(AND($AE832&lt;&gt;"",ISNUMBER($U832)),IF(COUNTIFS($AE$2:$AE$1001,$AE832,$U$2:$U$1001,$U832,$Y$2:$Y$1001,$Y832)&gt;1,"; possible duplicate",""),""))="","OK",MID(IF($AE832="","; no name or email","")&amp;IF(IFERROR(TRIM(INDEX($A832:$P832,MATCH(Settings!$B$13,$A$1:$P$1,0))&amp;""),"")="","; no hours",IF(NOT(ISNUMBER($AA832)),"; hours not a number",IF($AA832&lt;=0,"; hours zero or less",IF(AND(ISNUMBER(Settings!$D$3),$AA832&gt;Settings!$D$3),"; over "&amp;Settings!$D$3&amp;" hours",""))))&amp;IF(NOT(ISNUMBER($U832)),"; no date",IF($U832&gt;TODAY(),"; date in the future",""))&amp;IF(AND($AE832&lt;&gt;"",ISNUMBER($U832)),IF(COUNTIFS($AE$2:$AE$1001,$AE832,$U$2:$U$1001,$U832,$Y$2:$Y$1001,$Y832)&gt;1,"; possible duplicate",""),""),3,300)))</f>
        <v/>
      </c>
      <c r="AE832" s="26">
        <f>IF(IFERROR(TRIM(INDEX($A832:$P832,MATCH(Settings!$B$11,$A$1:$P$1,0))&amp;""),"")&lt;&gt;"",LOWER(IFERROR(TRIM(INDEX($A832:$P832,MATCH(Settings!$B$11,$A$1:$P$1,0))&amp;""),"")),LOWER(IFERROR(TRIM(INDEX($A832:$P832,MATCH(Settings!$B$10,$A$1:$P$1,0))&amp;""),"")))</f>
        <v/>
      </c>
      <c r="AF832" s="26">
        <f>IF($AE832="","",IF(COUNTIF($AE$2:$AE832,$AE832)=1,MAX($AF$1:$AF831)+1,""))</f>
        <v/>
      </c>
      <c r="AG832" s="26">
        <f>IF(OR($AE832="",NOT(ISNUMBER($V832))),"",IF(COUNTIFS($AE$2:$AE832,$AE832,$V$2:$V832,$V832)=1,1,0))</f>
        <v/>
      </c>
      <c r="AH832" s="26">
        <f>IF(ISNUMBER($U832),$U832,0)</f>
        <v/>
      </c>
    </row>
    <row r="833">
      <c r="R833" s="27" t="n"/>
      <c r="S833" s="27" t="n"/>
      <c r="U833" s="21">
        <f>IF(ISNUMBER(IFERROR(IF(TRIM(INDEX($A833:$P833,MATCH(Settings!$B$9,$A$1:$P$1,0))&amp;"")="","",IF(ISNUMBER(INDEX($A833:$P833,MATCH(Settings!$B$9,$A$1:$P$1,0))),INT(INDEX($A833:$P833,MATCH(Settings!$B$9,$A$1:$P$1,0))),DATE(VALUE(LEFT(INDEX($A833:$P833,MATCH(Settings!$B$9,$A$1:$P$1,0)),4)),VALUE(MID(INDEX($A833:$P833,MATCH(Settings!$B$9,$A$1:$P$1,0)),6,2)),VALUE(MID(INDEX($A833:$P833,MATCH(Settings!$B$9,$A$1:$P$1,0)),9,2))))),"")),IFERROR(IF(TRIM(INDEX($A833:$P833,MATCH(Settings!$B$9,$A$1:$P$1,0))&amp;"")="","",IF(ISNUMBER(INDEX($A833:$P833,MATCH(Settings!$B$9,$A$1:$P$1,0))),INT(INDEX($A833:$P833,MATCH(Settings!$B$9,$A$1:$P$1,0))),DATE(VALUE(LEFT(INDEX($A833:$P833,MATCH(Settings!$B$9,$A$1:$P$1,0)),4)),VALUE(MID(INDEX($A833:$P833,MATCH(Settings!$B$9,$A$1:$P$1,0)),6,2)),VALUE(MID(INDEX($A833:$P833,MATCH(Settings!$B$9,$A$1:$P$1,0)),9,2))))),""),IFERROR(INT(IFERROR(IF(ISNUMBER(INDEX($A833:$P833,MATCH(Settings!$B$8,$A$1:$P$1,0))),INDEX($A833:$P833,MATCH(Settings!$B$8,$A$1:$P$1,0)),DATE(VALUE(LEFT(IFERROR(TRIM(INDEX($A833:$P833,MATCH(Settings!$B$8,$A$1:$P$1,0))&amp;""),""),4)),VALUE(MID(IFERROR(TRIM(INDEX($A833:$P833,MATCH(Settings!$B$8,$A$1:$P$1,0))&amp;""),""),6,2)),VALUE(MID(IFERROR(TRIM(INDEX($A833:$P833,MATCH(Settings!$B$8,$A$1:$P$1,0))&amp;""),""),9,2)))+TIME(VALUE(MID(IFERROR(TRIM(INDEX($A833:$P833,MATCH(Settings!$B$8,$A$1:$P$1,0))&amp;""),""),12,2)),VALUE(MID(IFERROR(TRIM(INDEX($A833:$P833,MATCH(Settings!$B$8,$A$1:$P$1,0))&amp;""),""),15,2)),VALUE(MID(IFERROR(TRIM(INDEX($A833:$P833,MATCH(Settings!$B$8,$A$1:$P$1,0))&amp;""),""),18,2)))),"")),""))</f>
        <v/>
      </c>
      <c r="V833" s="22">
        <f>IF(ISNUMBER($U833),DATE(YEAR($U833),MONTH($U833),1),"")</f>
        <v/>
      </c>
      <c r="W833" s="23">
        <f>IF(IFERROR(TRIM(INDEX($A833:$P833,MATCH(Settings!$B$10,$A$1:$P$1,0))&amp;""),"")&lt;&gt;"",IFERROR(TRIM(INDEX($A833:$P833,MATCH(Settings!$B$10,$A$1:$P$1,0))&amp;""),""),IFERROR(TRIM(INDEX($A833:$P833,MATCH(Settings!$B$11,$A$1:$P$1,0))&amp;""),""))</f>
        <v/>
      </c>
      <c r="X833" s="23">
        <f>IFERROR(TRIM(INDEX($A833:$P833,MATCH(Settings!$B$11,$A$1:$P$1,0))&amp;""),"")</f>
        <v/>
      </c>
      <c r="Y833" s="23">
        <f>IFERROR(TRIM(INDEX($A833:$P833,MATCH(Settings!$B$12,$A$1:$P$1,0))&amp;""),"")</f>
        <v/>
      </c>
      <c r="Z833" s="23">
        <f>IFERROR(TRIM(INDEX($A833:$P833,MATCH(Settings!$B$15,$A$1:$P$1,0))&amp;""),"")</f>
        <v/>
      </c>
      <c r="AA833" s="24">
        <f>IFERROR(IF(TRIM(INDEX($A833:$P833,MATCH(Settings!$B$13,$A$1:$P$1,0))&amp;"")="","",VALUE(TRIM(INDEX($A833:$P833,MATCH(Settings!$B$13,$A$1:$P$1,0))&amp;""))),"")</f>
        <v/>
      </c>
      <c r="AB833" s="24">
        <f>IF(NOT(ISNUMBER($AA833)),"",IF(TRIM($R833&amp;"")="Yes",$AA833,0))</f>
        <v/>
      </c>
      <c r="AC833" s="25">
        <f>IF(OR(NOT(ISNUMBER($AB833)),NOT(ISNUMBER(Settings!$D$2))),"",$AB833*Settings!$D$2)</f>
        <v/>
      </c>
      <c r="AD833" s="23">
        <f>IF(AND($AE833="",IFERROR(TRIM(INDEX($A833:$P833,MATCH(Settings!$B$13,$A$1:$P$1,0))&amp;""),"")=""),"",IF((IF($AE833="","; no name or email","")&amp;IF(IFERROR(TRIM(INDEX($A833:$P833,MATCH(Settings!$B$13,$A$1:$P$1,0))&amp;""),"")="","; no hours",IF(NOT(ISNUMBER($AA833)),"; hours not a number",IF($AA833&lt;=0,"; hours zero or less",IF(AND(ISNUMBER(Settings!$D$3),$AA833&gt;Settings!$D$3),"; over "&amp;Settings!$D$3&amp;" hours",""))))&amp;IF(NOT(ISNUMBER($U833)),"; no date",IF($U833&gt;TODAY(),"; date in the future",""))&amp;IF(AND($AE833&lt;&gt;"",ISNUMBER($U833)),IF(COUNTIFS($AE$2:$AE$1001,$AE833,$U$2:$U$1001,$U833,$Y$2:$Y$1001,$Y833)&gt;1,"; possible duplicate",""),""))="","OK",MID(IF($AE833="","; no name or email","")&amp;IF(IFERROR(TRIM(INDEX($A833:$P833,MATCH(Settings!$B$13,$A$1:$P$1,0))&amp;""),"")="","; no hours",IF(NOT(ISNUMBER($AA833)),"; hours not a number",IF($AA833&lt;=0,"; hours zero or less",IF(AND(ISNUMBER(Settings!$D$3),$AA833&gt;Settings!$D$3),"; over "&amp;Settings!$D$3&amp;" hours",""))))&amp;IF(NOT(ISNUMBER($U833)),"; no date",IF($U833&gt;TODAY(),"; date in the future",""))&amp;IF(AND($AE833&lt;&gt;"",ISNUMBER($U833)),IF(COUNTIFS($AE$2:$AE$1001,$AE833,$U$2:$U$1001,$U833,$Y$2:$Y$1001,$Y833)&gt;1,"; possible duplicate",""),""),3,300)))</f>
        <v/>
      </c>
      <c r="AE833" s="26">
        <f>IF(IFERROR(TRIM(INDEX($A833:$P833,MATCH(Settings!$B$11,$A$1:$P$1,0))&amp;""),"")&lt;&gt;"",LOWER(IFERROR(TRIM(INDEX($A833:$P833,MATCH(Settings!$B$11,$A$1:$P$1,0))&amp;""),"")),LOWER(IFERROR(TRIM(INDEX($A833:$P833,MATCH(Settings!$B$10,$A$1:$P$1,0))&amp;""),"")))</f>
        <v/>
      </c>
      <c r="AF833" s="26">
        <f>IF($AE833="","",IF(COUNTIF($AE$2:$AE833,$AE833)=1,MAX($AF$1:$AF832)+1,""))</f>
        <v/>
      </c>
      <c r="AG833" s="26">
        <f>IF(OR($AE833="",NOT(ISNUMBER($V833))),"",IF(COUNTIFS($AE$2:$AE833,$AE833,$V$2:$V833,$V833)=1,1,0))</f>
        <v/>
      </c>
      <c r="AH833" s="26">
        <f>IF(ISNUMBER($U833),$U833,0)</f>
        <v/>
      </c>
    </row>
    <row r="834">
      <c r="R834" s="27" t="n"/>
      <c r="S834" s="27" t="n"/>
      <c r="U834" s="21">
        <f>IF(ISNUMBER(IFERROR(IF(TRIM(INDEX($A834:$P834,MATCH(Settings!$B$9,$A$1:$P$1,0))&amp;"")="","",IF(ISNUMBER(INDEX($A834:$P834,MATCH(Settings!$B$9,$A$1:$P$1,0))),INT(INDEX($A834:$P834,MATCH(Settings!$B$9,$A$1:$P$1,0))),DATE(VALUE(LEFT(INDEX($A834:$P834,MATCH(Settings!$B$9,$A$1:$P$1,0)),4)),VALUE(MID(INDEX($A834:$P834,MATCH(Settings!$B$9,$A$1:$P$1,0)),6,2)),VALUE(MID(INDEX($A834:$P834,MATCH(Settings!$B$9,$A$1:$P$1,0)),9,2))))),"")),IFERROR(IF(TRIM(INDEX($A834:$P834,MATCH(Settings!$B$9,$A$1:$P$1,0))&amp;"")="","",IF(ISNUMBER(INDEX($A834:$P834,MATCH(Settings!$B$9,$A$1:$P$1,0))),INT(INDEX($A834:$P834,MATCH(Settings!$B$9,$A$1:$P$1,0))),DATE(VALUE(LEFT(INDEX($A834:$P834,MATCH(Settings!$B$9,$A$1:$P$1,0)),4)),VALUE(MID(INDEX($A834:$P834,MATCH(Settings!$B$9,$A$1:$P$1,0)),6,2)),VALUE(MID(INDEX($A834:$P834,MATCH(Settings!$B$9,$A$1:$P$1,0)),9,2))))),""),IFERROR(INT(IFERROR(IF(ISNUMBER(INDEX($A834:$P834,MATCH(Settings!$B$8,$A$1:$P$1,0))),INDEX($A834:$P834,MATCH(Settings!$B$8,$A$1:$P$1,0)),DATE(VALUE(LEFT(IFERROR(TRIM(INDEX($A834:$P834,MATCH(Settings!$B$8,$A$1:$P$1,0))&amp;""),""),4)),VALUE(MID(IFERROR(TRIM(INDEX($A834:$P834,MATCH(Settings!$B$8,$A$1:$P$1,0))&amp;""),""),6,2)),VALUE(MID(IFERROR(TRIM(INDEX($A834:$P834,MATCH(Settings!$B$8,$A$1:$P$1,0))&amp;""),""),9,2)))+TIME(VALUE(MID(IFERROR(TRIM(INDEX($A834:$P834,MATCH(Settings!$B$8,$A$1:$P$1,0))&amp;""),""),12,2)),VALUE(MID(IFERROR(TRIM(INDEX($A834:$P834,MATCH(Settings!$B$8,$A$1:$P$1,0))&amp;""),""),15,2)),VALUE(MID(IFERROR(TRIM(INDEX($A834:$P834,MATCH(Settings!$B$8,$A$1:$P$1,0))&amp;""),""),18,2)))),"")),""))</f>
        <v/>
      </c>
      <c r="V834" s="22">
        <f>IF(ISNUMBER($U834),DATE(YEAR($U834),MONTH($U834),1),"")</f>
        <v/>
      </c>
      <c r="W834" s="23">
        <f>IF(IFERROR(TRIM(INDEX($A834:$P834,MATCH(Settings!$B$10,$A$1:$P$1,0))&amp;""),"")&lt;&gt;"",IFERROR(TRIM(INDEX($A834:$P834,MATCH(Settings!$B$10,$A$1:$P$1,0))&amp;""),""),IFERROR(TRIM(INDEX($A834:$P834,MATCH(Settings!$B$11,$A$1:$P$1,0))&amp;""),""))</f>
        <v/>
      </c>
      <c r="X834" s="23">
        <f>IFERROR(TRIM(INDEX($A834:$P834,MATCH(Settings!$B$11,$A$1:$P$1,0))&amp;""),"")</f>
        <v/>
      </c>
      <c r="Y834" s="23">
        <f>IFERROR(TRIM(INDEX($A834:$P834,MATCH(Settings!$B$12,$A$1:$P$1,0))&amp;""),"")</f>
        <v/>
      </c>
      <c r="Z834" s="23">
        <f>IFERROR(TRIM(INDEX($A834:$P834,MATCH(Settings!$B$15,$A$1:$P$1,0))&amp;""),"")</f>
        <v/>
      </c>
      <c r="AA834" s="24">
        <f>IFERROR(IF(TRIM(INDEX($A834:$P834,MATCH(Settings!$B$13,$A$1:$P$1,0))&amp;"")="","",VALUE(TRIM(INDEX($A834:$P834,MATCH(Settings!$B$13,$A$1:$P$1,0))&amp;""))),"")</f>
        <v/>
      </c>
      <c r="AB834" s="24">
        <f>IF(NOT(ISNUMBER($AA834)),"",IF(TRIM($R834&amp;"")="Yes",$AA834,0))</f>
        <v/>
      </c>
      <c r="AC834" s="25">
        <f>IF(OR(NOT(ISNUMBER($AB834)),NOT(ISNUMBER(Settings!$D$2))),"",$AB834*Settings!$D$2)</f>
        <v/>
      </c>
      <c r="AD834" s="23">
        <f>IF(AND($AE834="",IFERROR(TRIM(INDEX($A834:$P834,MATCH(Settings!$B$13,$A$1:$P$1,0))&amp;""),"")=""),"",IF((IF($AE834="","; no name or email","")&amp;IF(IFERROR(TRIM(INDEX($A834:$P834,MATCH(Settings!$B$13,$A$1:$P$1,0))&amp;""),"")="","; no hours",IF(NOT(ISNUMBER($AA834)),"; hours not a number",IF($AA834&lt;=0,"; hours zero or less",IF(AND(ISNUMBER(Settings!$D$3),$AA834&gt;Settings!$D$3),"; over "&amp;Settings!$D$3&amp;" hours",""))))&amp;IF(NOT(ISNUMBER($U834)),"; no date",IF($U834&gt;TODAY(),"; date in the future",""))&amp;IF(AND($AE834&lt;&gt;"",ISNUMBER($U834)),IF(COUNTIFS($AE$2:$AE$1001,$AE834,$U$2:$U$1001,$U834,$Y$2:$Y$1001,$Y834)&gt;1,"; possible duplicate",""),""))="","OK",MID(IF($AE834="","; no name or email","")&amp;IF(IFERROR(TRIM(INDEX($A834:$P834,MATCH(Settings!$B$13,$A$1:$P$1,0))&amp;""),"")="","; no hours",IF(NOT(ISNUMBER($AA834)),"; hours not a number",IF($AA834&lt;=0,"; hours zero or less",IF(AND(ISNUMBER(Settings!$D$3),$AA834&gt;Settings!$D$3),"; over "&amp;Settings!$D$3&amp;" hours",""))))&amp;IF(NOT(ISNUMBER($U834)),"; no date",IF($U834&gt;TODAY(),"; date in the future",""))&amp;IF(AND($AE834&lt;&gt;"",ISNUMBER($U834)),IF(COUNTIFS($AE$2:$AE$1001,$AE834,$U$2:$U$1001,$U834,$Y$2:$Y$1001,$Y834)&gt;1,"; possible duplicate",""),""),3,300)))</f>
        <v/>
      </c>
      <c r="AE834" s="26">
        <f>IF(IFERROR(TRIM(INDEX($A834:$P834,MATCH(Settings!$B$11,$A$1:$P$1,0))&amp;""),"")&lt;&gt;"",LOWER(IFERROR(TRIM(INDEX($A834:$P834,MATCH(Settings!$B$11,$A$1:$P$1,0))&amp;""),"")),LOWER(IFERROR(TRIM(INDEX($A834:$P834,MATCH(Settings!$B$10,$A$1:$P$1,0))&amp;""),"")))</f>
        <v/>
      </c>
      <c r="AF834" s="26">
        <f>IF($AE834="","",IF(COUNTIF($AE$2:$AE834,$AE834)=1,MAX($AF$1:$AF833)+1,""))</f>
        <v/>
      </c>
      <c r="AG834" s="26">
        <f>IF(OR($AE834="",NOT(ISNUMBER($V834))),"",IF(COUNTIFS($AE$2:$AE834,$AE834,$V$2:$V834,$V834)=1,1,0))</f>
        <v/>
      </c>
      <c r="AH834" s="26">
        <f>IF(ISNUMBER($U834),$U834,0)</f>
        <v/>
      </c>
    </row>
    <row r="835">
      <c r="R835" s="27" t="n"/>
      <c r="S835" s="27" t="n"/>
      <c r="U835" s="21">
        <f>IF(ISNUMBER(IFERROR(IF(TRIM(INDEX($A835:$P835,MATCH(Settings!$B$9,$A$1:$P$1,0))&amp;"")="","",IF(ISNUMBER(INDEX($A835:$P835,MATCH(Settings!$B$9,$A$1:$P$1,0))),INT(INDEX($A835:$P835,MATCH(Settings!$B$9,$A$1:$P$1,0))),DATE(VALUE(LEFT(INDEX($A835:$P835,MATCH(Settings!$B$9,$A$1:$P$1,0)),4)),VALUE(MID(INDEX($A835:$P835,MATCH(Settings!$B$9,$A$1:$P$1,0)),6,2)),VALUE(MID(INDEX($A835:$P835,MATCH(Settings!$B$9,$A$1:$P$1,0)),9,2))))),"")),IFERROR(IF(TRIM(INDEX($A835:$P835,MATCH(Settings!$B$9,$A$1:$P$1,0))&amp;"")="","",IF(ISNUMBER(INDEX($A835:$P835,MATCH(Settings!$B$9,$A$1:$P$1,0))),INT(INDEX($A835:$P835,MATCH(Settings!$B$9,$A$1:$P$1,0))),DATE(VALUE(LEFT(INDEX($A835:$P835,MATCH(Settings!$B$9,$A$1:$P$1,0)),4)),VALUE(MID(INDEX($A835:$P835,MATCH(Settings!$B$9,$A$1:$P$1,0)),6,2)),VALUE(MID(INDEX($A835:$P835,MATCH(Settings!$B$9,$A$1:$P$1,0)),9,2))))),""),IFERROR(INT(IFERROR(IF(ISNUMBER(INDEX($A835:$P835,MATCH(Settings!$B$8,$A$1:$P$1,0))),INDEX($A835:$P835,MATCH(Settings!$B$8,$A$1:$P$1,0)),DATE(VALUE(LEFT(IFERROR(TRIM(INDEX($A835:$P835,MATCH(Settings!$B$8,$A$1:$P$1,0))&amp;""),""),4)),VALUE(MID(IFERROR(TRIM(INDEX($A835:$P835,MATCH(Settings!$B$8,$A$1:$P$1,0))&amp;""),""),6,2)),VALUE(MID(IFERROR(TRIM(INDEX($A835:$P835,MATCH(Settings!$B$8,$A$1:$P$1,0))&amp;""),""),9,2)))+TIME(VALUE(MID(IFERROR(TRIM(INDEX($A835:$P835,MATCH(Settings!$B$8,$A$1:$P$1,0))&amp;""),""),12,2)),VALUE(MID(IFERROR(TRIM(INDEX($A835:$P835,MATCH(Settings!$B$8,$A$1:$P$1,0))&amp;""),""),15,2)),VALUE(MID(IFERROR(TRIM(INDEX($A835:$P835,MATCH(Settings!$B$8,$A$1:$P$1,0))&amp;""),""),18,2)))),"")),""))</f>
        <v/>
      </c>
      <c r="V835" s="22">
        <f>IF(ISNUMBER($U835),DATE(YEAR($U835),MONTH($U835),1),"")</f>
        <v/>
      </c>
      <c r="W835" s="23">
        <f>IF(IFERROR(TRIM(INDEX($A835:$P835,MATCH(Settings!$B$10,$A$1:$P$1,0))&amp;""),"")&lt;&gt;"",IFERROR(TRIM(INDEX($A835:$P835,MATCH(Settings!$B$10,$A$1:$P$1,0))&amp;""),""),IFERROR(TRIM(INDEX($A835:$P835,MATCH(Settings!$B$11,$A$1:$P$1,0))&amp;""),""))</f>
        <v/>
      </c>
      <c r="X835" s="23">
        <f>IFERROR(TRIM(INDEX($A835:$P835,MATCH(Settings!$B$11,$A$1:$P$1,0))&amp;""),"")</f>
        <v/>
      </c>
      <c r="Y835" s="23">
        <f>IFERROR(TRIM(INDEX($A835:$P835,MATCH(Settings!$B$12,$A$1:$P$1,0))&amp;""),"")</f>
        <v/>
      </c>
      <c r="Z835" s="23">
        <f>IFERROR(TRIM(INDEX($A835:$P835,MATCH(Settings!$B$15,$A$1:$P$1,0))&amp;""),"")</f>
        <v/>
      </c>
      <c r="AA835" s="24">
        <f>IFERROR(IF(TRIM(INDEX($A835:$P835,MATCH(Settings!$B$13,$A$1:$P$1,0))&amp;"")="","",VALUE(TRIM(INDEX($A835:$P835,MATCH(Settings!$B$13,$A$1:$P$1,0))&amp;""))),"")</f>
        <v/>
      </c>
      <c r="AB835" s="24">
        <f>IF(NOT(ISNUMBER($AA835)),"",IF(TRIM($R835&amp;"")="Yes",$AA835,0))</f>
        <v/>
      </c>
      <c r="AC835" s="25">
        <f>IF(OR(NOT(ISNUMBER($AB835)),NOT(ISNUMBER(Settings!$D$2))),"",$AB835*Settings!$D$2)</f>
        <v/>
      </c>
      <c r="AD835" s="23">
        <f>IF(AND($AE835="",IFERROR(TRIM(INDEX($A835:$P835,MATCH(Settings!$B$13,$A$1:$P$1,0))&amp;""),"")=""),"",IF((IF($AE835="","; no name or email","")&amp;IF(IFERROR(TRIM(INDEX($A835:$P835,MATCH(Settings!$B$13,$A$1:$P$1,0))&amp;""),"")="","; no hours",IF(NOT(ISNUMBER($AA835)),"; hours not a number",IF($AA835&lt;=0,"; hours zero or less",IF(AND(ISNUMBER(Settings!$D$3),$AA835&gt;Settings!$D$3),"; over "&amp;Settings!$D$3&amp;" hours",""))))&amp;IF(NOT(ISNUMBER($U835)),"; no date",IF($U835&gt;TODAY(),"; date in the future",""))&amp;IF(AND($AE835&lt;&gt;"",ISNUMBER($U835)),IF(COUNTIFS($AE$2:$AE$1001,$AE835,$U$2:$U$1001,$U835,$Y$2:$Y$1001,$Y835)&gt;1,"; possible duplicate",""),""))="","OK",MID(IF($AE835="","; no name or email","")&amp;IF(IFERROR(TRIM(INDEX($A835:$P835,MATCH(Settings!$B$13,$A$1:$P$1,0))&amp;""),"")="","; no hours",IF(NOT(ISNUMBER($AA835)),"; hours not a number",IF($AA835&lt;=0,"; hours zero or less",IF(AND(ISNUMBER(Settings!$D$3),$AA835&gt;Settings!$D$3),"; over "&amp;Settings!$D$3&amp;" hours",""))))&amp;IF(NOT(ISNUMBER($U835)),"; no date",IF($U835&gt;TODAY(),"; date in the future",""))&amp;IF(AND($AE835&lt;&gt;"",ISNUMBER($U835)),IF(COUNTIFS($AE$2:$AE$1001,$AE835,$U$2:$U$1001,$U835,$Y$2:$Y$1001,$Y835)&gt;1,"; possible duplicate",""),""),3,300)))</f>
        <v/>
      </c>
      <c r="AE835" s="26">
        <f>IF(IFERROR(TRIM(INDEX($A835:$P835,MATCH(Settings!$B$11,$A$1:$P$1,0))&amp;""),"")&lt;&gt;"",LOWER(IFERROR(TRIM(INDEX($A835:$P835,MATCH(Settings!$B$11,$A$1:$P$1,0))&amp;""),"")),LOWER(IFERROR(TRIM(INDEX($A835:$P835,MATCH(Settings!$B$10,$A$1:$P$1,0))&amp;""),"")))</f>
        <v/>
      </c>
      <c r="AF835" s="26">
        <f>IF($AE835="","",IF(COUNTIF($AE$2:$AE835,$AE835)=1,MAX($AF$1:$AF834)+1,""))</f>
        <v/>
      </c>
      <c r="AG835" s="26">
        <f>IF(OR($AE835="",NOT(ISNUMBER($V835))),"",IF(COUNTIFS($AE$2:$AE835,$AE835,$V$2:$V835,$V835)=1,1,0))</f>
        <v/>
      </c>
      <c r="AH835" s="26">
        <f>IF(ISNUMBER($U835),$U835,0)</f>
        <v/>
      </c>
    </row>
    <row r="836">
      <c r="R836" s="27" t="n"/>
      <c r="S836" s="27" t="n"/>
      <c r="U836" s="21">
        <f>IF(ISNUMBER(IFERROR(IF(TRIM(INDEX($A836:$P836,MATCH(Settings!$B$9,$A$1:$P$1,0))&amp;"")="","",IF(ISNUMBER(INDEX($A836:$P836,MATCH(Settings!$B$9,$A$1:$P$1,0))),INT(INDEX($A836:$P836,MATCH(Settings!$B$9,$A$1:$P$1,0))),DATE(VALUE(LEFT(INDEX($A836:$P836,MATCH(Settings!$B$9,$A$1:$P$1,0)),4)),VALUE(MID(INDEX($A836:$P836,MATCH(Settings!$B$9,$A$1:$P$1,0)),6,2)),VALUE(MID(INDEX($A836:$P836,MATCH(Settings!$B$9,$A$1:$P$1,0)),9,2))))),"")),IFERROR(IF(TRIM(INDEX($A836:$P836,MATCH(Settings!$B$9,$A$1:$P$1,0))&amp;"")="","",IF(ISNUMBER(INDEX($A836:$P836,MATCH(Settings!$B$9,$A$1:$P$1,0))),INT(INDEX($A836:$P836,MATCH(Settings!$B$9,$A$1:$P$1,0))),DATE(VALUE(LEFT(INDEX($A836:$P836,MATCH(Settings!$B$9,$A$1:$P$1,0)),4)),VALUE(MID(INDEX($A836:$P836,MATCH(Settings!$B$9,$A$1:$P$1,0)),6,2)),VALUE(MID(INDEX($A836:$P836,MATCH(Settings!$B$9,$A$1:$P$1,0)),9,2))))),""),IFERROR(INT(IFERROR(IF(ISNUMBER(INDEX($A836:$P836,MATCH(Settings!$B$8,$A$1:$P$1,0))),INDEX($A836:$P836,MATCH(Settings!$B$8,$A$1:$P$1,0)),DATE(VALUE(LEFT(IFERROR(TRIM(INDEX($A836:$P836,MATCH(Settings!$B$8,$A$1:$P$1,0))&amp;""),""),4)),VALUE(MID(IFERROR(TRIM(INDEX($A836:$P836,MATCH(Settings!$B$8,$A$1:$P$1,0))&amp;""),""),6,2)),VALUE(MID(IFERROR(TRIM(INDEX($A836:$P836,MATCH(Settings!$B$8,$A$1:$P$1,0))&amp;""),""),9,2)))+TIME(VALUE(MID(IFERROR(TRIM(INDEX($A836:$P836,MATCH(Settings!$B$8,$A$1:$P$1,0))&amp;""),""),12,2)),VALUE(MID(IFERROR(TRIM(INDEX($A836:$P836,MATCH(Settings!$B$8,$A$1:$P$1,0))&amp;""),""),15,2)),VALUE(MID(IFERROR(TRIM(INDEX($A836:$P836,MATCH(Settings!$B$8,$A$1:$P$1,0))&amp;""),""),18,2)))),"")),""))</f>
        <v/>
      </c>
      <c r="V836" s="22">
        <f>IF(ISNUMBER($U836),DATE(YEAR($U836),MONTH($U836),1),"")</f>
        <v/>
      </c>
      <c r="W836" s="23">
        <f>IF(IFERROR(TRIM(INDEX($A836:$P836,MATCH(Settings!$B$10,$A$1:$P$1,0))&amp;""),"")&lt;&gt;"",IFERROR(TRIM(INDEX($A836:$P836,MATCH(Settings!$B$10,$A$1:$P$1,0))&amp;""),""),IFERROR(TRIM(INDEX($A836:$P836,MATCH(Settings!$B$11,$A$1:$P$1,0))&amp;""),""))</f>
        <v/>
      </c>
      <c r="X836" s="23">
        <f>IFERROR(TRIM(INDEX($A836:$P836,MATCH(Settings!$B$11,$A$1:$P$1,0))&amp;""),"")</f>
        <v/>
      </c>
      <c r="Y836" s="23">
        <f>IFERROR(TRIM(INDEX($A836:$P836,MATCH(Settings!$B$12,$A$1:$P$1,0))&amp;""),"")</f>
        <v/>
      </c>
      <c r="Z836" s="23">
        <f>IFERROR(TRIM(INDEX($A836:$P836,MATCH(Settings!$B$15,$A$1:$P$1,0))&amp;""),"")</f>
        <v/>
      </c>
      <c r="AA836" s="24">
        <f>IFERROR(IF(TRIM(INDEX($A836:$P836,MATCH(Settings!$B$13,$A$1:$P$1,0))&amp;"")="","",VALUE(TRIM(INDEX($A836:$P836,MATCH(Settings!$B$13,$A$1:$P$1,0))&amp;""))),"")</f>
        <v/>
      </c>
      <c r="AB836" s="24">
        <f>IF(NOT(ISNUMBER($AA836)),"",IF(TRIM($R836&amp;"")="Yes",$AA836,0))</f>
        <v/>
      </c>
      <c r="AC836" s="25">
        <f>IF(OR(NOT(ISNUMBER($AB836)),NOT(ISNUMBER(Settings!$D$2))),"",$AB836*Settings!$D$2)</f>
        <v/>
      </c>
      <c r="AD836" s="23">
        <f>IF(AND($AE836="",IFERROR(TRIM(INDEX($A836:$P836,MATCH(Settings!$B$13,$A$1:$P$1,0))&amp;""),"")=""),"",IF((IF($AE836="","; no name or email","")&amp;IF(IFERROR(TRIM(INDEX($A836:$P836,MATCH(Settings!$B$13,$A$1:$P$1,0))&amp;""),"")="","; no hours",IF(NOT(ISNUMBER($AA836)),"; hours not a number",IF($AA836&lt;=0,"; hours zero or less",IF(AND(ISNUMBER(Settings!$D$3),$AA836&gt;Settings!$D$3),"; over "&amp;Settings!$D$3&amp;" hours",""))))&amp;IF(NOT(ISNUMBER($U836)),"; no date",IF($U836&gt;TODAY(),"; date in the future",""))&amp;IF(AND($AE836&lt;&gt;"",ISNUMBER($U836)),IF(COUNTIFS($AE$2:$AE$1001,$AE836,$U$2:$U$1001,$U836,$Y$2:$Y$1001,$Y836)&gt;1,"; possible duplicate",""),""))="","OK",MID(IF($AE836="","; no name or email","")&amp;IF(IFERROR(TRIM(INDEX($A836:$P836,MATCH(Settings!$B$13,$A$1:$P$1,0))&amp;""),"")="","; no hours",IF(NOT(ISNUMBER($AA836)),"; hours not a number",IF($AA836&lt;=0,"; hours zero or less",IF(AND(ISNUMBER(Settings!$D$3),$AA836&gt;Settings!$D$3),"; over "&amp;Settings!$D$3&amp;" hours",""))))&amp;IF(NOT(ISNUMBER($U836)),"; no date",IF($U836&gt;TODAY(),"; date in the future",""))&amp;IF(AND($AE836&lt;&gt;"",ISNUMBER($U836)),IF(COUNTIFS($AE$2:$AE$1001,$AE836,$U$2:$U$1001,$U836,$Y$2:$Y$1001,$Y836)&gt;1,"; possible duplicate",""),""),3,300)))</f>
        <v/>
      </c>
      <c r="AE836" s="26">
        <f>IF(IFERROR(TRIM(INDEX($A836:$P836,MATCH(Settings!$B$11,$A$1:$P$1,0))&amp;""),"")&lt;&gt;"",LOWER(IFERROR(TRIM(INDEX($A836:$P836,MATCH(Settings!$B$11,$A$1:$P$1,0))&amp;""),"")),LOWER(IFERROR(TRIM(INDEX($A836:$P836,MATCH(Settings!$B$10,$A$1:$P$1,0))&amp;""),"")))</f>
        <v/>
      </c>
      <c r="AF836" s="26">
        <f>IF($AE836="","",IF(COUNTIF($AE$2:$AE836,$AE836)=1,MAX($AF$1:$AF835)+1,""))</f>
        <v/>
      </c>
      <c r="AG836" s="26">
        <f>IF(OR($AE836="",NOT(ISNUMBER($V836))),"",IF(COUNTIFS($AE$2:$AE836,$AE836,$V$2:$V836,$V836)=1,1,0))</f>
        <v/>
      </c>
      <c r="AH836" s="26">
        <f>IF(ISNUMBER($U836),$U836,0)</f>
        <v/>
      </c>
    </row>
    <row r="837">
      <c r="R837" s="27" t="n"/>
      <c r="S837" s="27" t="n"/>
      <c r="U837" s="21">
        <f>IF(ISNUMBER(IFERROR(IF(TRIM(INDEX($A837:$P837,MATCH(Settings!$B$9,$A$1:$P$1,0))&amp;"")="","",IF(ISNUMBER(INDEX($A837:$P837,MATCH(Settings!$B$9,$A$1:$P$1,0))),INT(INDEX($A837:$P837,MATCH(Settings!$B$9,$A$1:$P$1,0))),DATE(VALUE(LEFT(INDEX($A837:$P837,MATCH(Settings!$B$9,$A$1:$P$1,0)),4)),VALUE(MID(INDEX($A837:$P837,MATCH(Settings!$B$9,$A$1:$P$1,0)),6,2)),VALUE(MID(INDEX($A837:$P837,MATCH(Settings!$B$9,$A$1:$P$1,0)),9,2))))),"")),IFERROR(IF(TRIM(INDEX($A837:$P837,MATCH(Settings!$B$9,$A$1:$P$1,0))&amp;"")="","",IF(ISNUMBER(INDEX($A837:$P837,MATCH(Settings!$B$9,$A$1:$P$1,0))),INT(INDEX($A837:$P837,MATCH(Settings!$B$9,$A$1:$P$1,0))),DATE(VALUE(LEFT(INDEX($A837:$P837,MATCH(Settings!$B$9,$A$1:$P$1,0)),4)),VALUE(MID(INDEX($A837:$P837,MATCH(Settings!$B$9,$A$1:$P$1,0)),6,2)),VALUE(MID(INDEX($A837:$P837,MATCH(Settings!$B$9,$A$1:$P$1,0)),9,2))))),""),IFERROR(INT(IFERROR(IF(ISNUMBER(INDEX($A837:$P837,MATCH(Settings!$B$8,$A$1:$P$1,0))),INDEX($A837:$P837,MATCH(Settings!$B$8,$A$1:$P$1,0)),DATE(VALUE(LEFT(IFERROR(TRIM(INDEX($A837:$P837,MATCH(Settings!$B$8,$A$1:$P$1,0))&amp;""),""),4)),VALUE(MID(IFERROR(TRIM(INDEX($A837:$P837,MATCH(Settings!$B$8,$A$1:$P$1,0))&amp;""),""),6,2)),VALUE(MID(IFERROR(TRIM(INDEX($A837:$P837,MATCH(Settings!$B$8,$A$1:$P$1,0))&amp;""),""),9,2)))+TIME(VALUE(MID(IFERROR(TRIM(INDEX($A837:$P837,MATCH(Settings!$B$8,$A$1:$P$1,0))&amp;""),""),12,2)),VALUE(MID(IFERROR(TRIM(INDEX($A837:$P837,MATCH(Settings!$B$8,$A$1:$P$1,0))&amp;""),""),15,2)),VALUE(MID(IFERROR(TRIM(INDEX($A837:$P837,MATCH(Settings!$B$8,$A$1:$P$1,0))&amp;""),""),18,2)))),"")),""))</f>
        <v/>
      </c>
      <c r="V837" s="22">
        <f>IF(ISNUMBER($U837),DATE(YEAR($U837),MONTH($U837),1),"")</f>
        <v/>
      </c>
      <c r="W837" s="23">
        <f>IF(IFERROR(TRIM(INDEX($A837:$P837,MATCH(Settings!$B$10,$A$1:$P$1,0))&amp;""),"")&lt;&gt;"",IFERROR(TRIM(INDEX($A837:$P837,MATCH(Settings!$B$10,$A$1:$P$1,0))&amp;""),""),IFERROR(TRIM(INDEX($A837:$P837,MATCH(Settings!$B$11,$A$1:$P$1,0))&amp;""),""))</f>
        <v/>
      </c>
      <c r="X837" s="23">
        <f>IFERROR(TRIM(INDEX($A837:$P837,MATCH(Settings!$B$11,$A$1:$P$1,0))&amp;""),"")</f>
        <v/>
      </c>
      <c r="Y837" s="23">
        <f>IFERROR(TRIM(INDEX($A837:$P837,MATCH(Settings!$B$12,$A$1:$P$1,0))&amp;""),"")</f>
        <v/>
      </c>
      <c r="Z837" s="23">
        <f>IFERROR(TRIM(INDEX($A837:$P837,MATCH(Settings!$B$15,$A$1:$P$1,0))&amp;""),"")</f>
        <v/>
      </c>
      <c r="AA837" s="24">
        <f>IFERROR(IF(TRIM(INDEX($A837:$P837,MATCH(Settings!$B$13,$A$1:$P$1,0))&amp;"")="","",VALUE(TRIM(INDEX($A837:$P837,MATCH(Settings!$B$13,$A$1:$P$1,0))&amp;""))),"")</f>
        <v/>
      </c>
      <c r="AB837" s="24">
        <f>IF(NOT(ISNUMBER($AA837)),"",IF(TRIM($R837&amp;"")="Yes",$AA837,0))</f>
        <v/>
      </c>
      <c r="AC837" s="25">
        <f>IF(OR(NOT(ISNUMBER($AB837)),NOT(ISNUMBER(Settings!$D$2))),"",$AB837*Settings!$D$2)</f>
        <v/>
      </c>
      <c r="AD837" s="23">
        <f>IF(AND($AE837="",IFERROR(TRIM(INDEX($A837:$P837,MATCH(Settings!$B$13,$A$1:$P$1,0))&amp;""),"")=""),"",IF((IF($AE837="","; no name or email","")&amp;IF(IFERROR(TRIM(INDEX($A837:$P837,MATCH(Settings!$B$13,$A$1:$P$1,0))&amp;""),"")="","; no hours",IF(NOT(ISNUMBER($AA837)),"; hours not a number",IF($AA837&lt;=0,"; hours zero or less",IF(AND(ISNUMBER(Settings!$D$3),$AA837&gt;Settings!$D$3),"; over "&amp;Settings!$D$3&amp;" hours",""))))&amp;IF(NOT(ISNUMBER($U837)),"; no date",IF($U837&gt;TODAY(),"; date in the future",""))&amp;IF(AND($AE837&lt;&gt;"",ISNUMBER($U837)),IF(COUNTIFS($AE$2:$AE$1001,$AE837,$U$2:$U$1001,$U837,$Y$2:$Y$1001,$Y837)&gt;1,"; possible duplicate",""),""))="","OK",MID(IF($AE837="","; no name or email","")&amp;IF(IFERROR(TRIM(INDEX($A837:$P837,MATCH(Settings!$B$13,$A$1:$P$1,0))&amp;""),"")="","; no hours",IF(NOT(ISNUMBER($AA837)),"; hours not a number",IF($AA837&lt;=0,"; hours zero or less",IF(AND(ISNUMBER(Settings!$D$3),$AA837&gt;Settings!$D$3),"; over "&amp;Settings!$D$3&amp;" hours",""))))&amp;IF(NOT(ISNUMBER($U837)),"; no date",IF($U837&gt;TODAY(),"; date in the future",""))&amp;IF(AND($AE837&lt;&gt;"",ISNUMBER($U837)),IF(COUNTIFS($AE$2:$AE$1001,$AE837,$U$2:$U$1001,$U837,$Y$2:$Y$1001,$Y837)&gt;1,"; possible duplicate",""),""),3,300)))</f>
        <v/>
      </c>
      <c r="AE837" s="26">
        <f>IF(IFERROR(TRIM(INDEX($A837:$P837,MATCH(Settings!$B$11,$A$1:$P$1,0))&amp;""),"")&lt;&gt;"",LOWER(IFERROR(TRIM(INDEX($A837:$P837,MATCH(Settings!$B$11,$A$1:$P$1,0))&amp;""),"")),LOWER(IFERROR(TRIM(INDEX($A837:$P837,MATCH(Settings!$B$10,$A$1:$P$1,0))&amp;""),"")))</f>
        <v/>
      </c>
      <c r="AF837" s="26">
        <f>IF($AE837="","",IF(COUNTIF($AE$2:$AE837,$AE837)=1,MAX($AF$1:$AF836)+1,""))</f>
        <v/>
      </c>
      <c r="AG837" s="26">
        <f>IF(OR($AE837="",NOT(ISNUMBER($V837))),"",IF(COUNTIFS($AE$2:$AE837,$AE837,$V$2:$V837,$V837)=1,1,0))</f>
        <v/>
      </c>
      <c r="AH837" s="26">
        <f>IF(ISNUMBER($U837),$U837,0)</f>
        <v/>
      </c>
    </row>
    <row r="838">
      <c r="R838" s="27" t="n"/>
      <c r="S838" s="27" t="n"/>
      <c r="U838" s="21">
        <f>IF(ISNUMBER(IFERROR(IF(TRIM(INDEX($A838:$P838,MATCH(Settings!$B$9,$A$1:$P$1,0))&amp;"")="","",IF(ISNUMBER(INDEX($A838:$P838,MATCH(Settings!$B$9,$A$1:$P$1,0))),INT(INDEX($A838:$P838,MATCH(Settings!$B$9,$A$1:$P$1,0))),DATE(VALUE(LEFT(INDEX($A838:$P838,MATCH(Settings!$B$9,$A$1:$P$1,0)),4)),VALUE(MID(INDEX($A838:$P838,MATCH(Settings!$B$9,$A$1:$P$1,0)),6,2)),VALUE(MID(INDEX($A838:$P838,MATCH(Settings!$B$9,$A$1:$P$1,0)),9,2))))),"")),IFERROR(IF(TRIM(INDEX($A838:$P838,MATCH(Settings!$B$9,$A$1:$P$1,0))&amp;"")="","",IF(ISNUMBER(INDEX($A838:$P838,MATCH(Settings!$B$9,$A$1:$P$1,0))),INT(INDEX($A838:$P838,MATCH(Settings!$B$9,$A$1:$P$1,0))),DATE(VALUE(LEFT(INDEX($A838:$P838,MATCH(Settings!$B$9,$A$1:$P$1,0)),4)),VALUE(MID(INDEX($A838:$P838,MATCH(Settings!$B$9,$A$1:$P$1,0)),6,2)),VALUE(MID(INDEX($A838:$P838,MATCH(Settings!$B$9,$A$1:$P$1,0)),9,2))))),""),IFERROR(INT(IFERROR(IF(ISNUMBER(INDEX($A838:$P838,MATCH(Settings!$B$8,$A$1:$P$1,0))),INDEX($A838:$P838,MATCH(Settings!$B$8,$A$1:$P$1,0)),DATE(VALUE(LEFT(IFERROR(TRIM(INDEX($A838:$P838,MATCH(Settings!$B$8,$A$1:$P$1,0))&amp;""),""),4)),VALUE(MID(IFERROR(TRIM(INDEX($A838:$P838,MATCH(Settings!$B$8,$A$1:$P$1,0))&amp;""),""),6,2)),VALUE(MID(IFERROR(TRIM(INDEX($A838:$P838,MATCH(Settings!$B$8,$A$1:$P$1,0))&amp;""),""),9,2)))+TIME(VALUE(MID(IFERROR(TRIM(INDEX($A838:$P838,MATCH(Settings!$B$8,$A$1:$P$1,0))&amp;""),""),12,2)),VALUE(MID(IFERROR(TRIM(INDEX($A838:$P838,MATCH(Settings!$B$8,$A$1:$P$1,0))&amp;""),""),15,2)),VALUE(MID(IFERROR(TRIM(INDEX($A838:$P838,MATCH(Settings!$B$8,$A$1:$P$1,0))&amp;""),""),18,2)))),"")),""))</f>
        <v/>
      </c>
      <c r="V838" s="22">
        <f>IF(ISNUMBER($U838),DATE(YEAR($U838),MONTH($U838),1),"")</f>
        <v/>
      </c>
      <c r="W838" s="23">
        <f>IF(IFERROR(TRIM(INDEX($A838:$P838,MATCH(Settings!$B$10,$A$1:$P$1,0))&amp;""),"")&lt;&gt;"",IFERROR(TRIM(INDEX($A838:$P838,MATCH(Settings!$B$10,$A$1:$P$1,0))&amp;""),""),IFERROR(TRIM(INDEX($A838:$P838,MATCH(Settings!$B$11,$A$1:$P$1,0))&amp;""),""))</f>
        <v/>
      </c>
      <c r="X838" s="23">
        <f>IFERROR(TRIM(INDEX($A838:$P838,MATCH(Settings!$B$11,$A$1:$P$1,0))&amp;""),"")</f>
        <v/>
      </c>
      <c r="Y838" s="23">
        <f>IFERROR(TRIM(INDEX($A838:$P838,MATCH(Settings!$B$12,$A$1:$P$1,0))&amp;""),"")</f>
        <v/>
      </c>
      <c r="Z838" s="23">
        <f>IFERROR(TRIM(INDEX($A838:$P838,MATCH(Settings!$B$15,$A$1:$P$1,0))&amp;""),"")</f>
        <v/>
      </c>
      <c r="AA838" s="24">
        <f>IFERROR(IF(TRIM(INDEX($A838:$P838,MATCH(Settings!$B$13,$A$1:$P$1,0))&amp;"")="","",VALUE(TRIM(INDEX($A838:$P838,MATCH(Settings!$B$13,$A$1:$P$1,0))&amp;""))),"")</f>
        <v/>
      </c>
      <c r="AB838" s="24">
        <f>IF(NOT(ISNUMBER($AA838)),"",IF(TRIM($R838&amp;"")="Yes",$AA838,0))</f>
        <v/>
      </c>
      <c r="AC838" s="25">
        <f>IF(OR(NOT(ISNUMBER($AB838)),NOT(ISNUMBER(Settings!$D$2))),"",$AB838*Settings!$D$2)</f>
        <v/>
      </c>
      <c r="AD838" s="23">
        <f>IF(AND($AE838="",IFERROR(TRIM(INDEX($A838:$P838,MATCH(Settings!$B$13,$A$1:$P$1,0))&amp;""),"")=""),"",IF((IF($AE838="","; no name or email","")&amp;IF(IFERROR(TRIM(INDEX($A838:$P838,MATCH(Settings!$B$13,$A$1:$P$1,0))&amp;""),"")="","; no hours",IF(NOT(ISNUMBER($AA838)),"; hours not a number",IF($AA838&lt;=0,"; hours zero or less",IF(AND(ISNUMBER(Settings!$D$3),$AA838&gt;Settings!$D$3),"; over "&amp;Settings!$D$3&amp;" hours",""))))&amp;IF(NOT(ISNUMBER($U838)),"; no date",IF($U838&gt;TODAY(),"; date in the future",""))&amp;IF(AND($AE838&lt;&gt;"",ISNUMBER($U838)),IF(COUNTIFS($AE$2:$AE$1001,$AE838,$U$2:$U$1001,$U838,$Y$2:$Y$1001,$Y838)&gt;1,"; possible duplicate",""),""))="","OK",MID(IF($AE838="","; no name or email","")&amp;IF(IFERROR(TRIM(INDEX($A838:$P838,MATCH(Settings!$B$13,$A$1:$P$1,0))&amp;""),"")="","; no hours",IF(NOT(ISNUMBER($AA838)),"; hours not a number",IF($AA838&lt;=0,"; hours zero or less",IF(AND(ISNUMBER(Settings!$D$3),$AA838&gt;Settings!$D$3),"; over "&amp;Settings!$D$3&amp;" hours",""))))&amp;IF(NOT(ISNUMBER($U838)),"; no date",IF($U838&gt;TODAY(),"; date in the future",""))&amp;IF(AND($AE838&lt;&gt;"",ISNUMBER($U838)),IF(COUNTIFS($AE$2:$AE$1001,$AE838,$U$2:$U$1001,$U838,$Y$2:$Y$1001,$Y838)&gt;1,"; possible duplicate",""),""),3,300)))</f>
        <v/>
      </c>
      <c r="AE838" s="26">
        <f>IF(IFERROR(TRIM(INDEX($A838:$P838,MATCH(Settings!$B$11,$A$1:$P$1,0))&amp;""),"")&lt;&gt;"",LOWER(IFERROR(TRIM(INDEX($A838:$P838,MATCH(Settings!$B$11,$A$1:$P$1,0))&amp;""),"")),LOWER(IFERROR(TRIM(INDEX($A838:$P838,MATCH(Settings!$B$10,$A$1:$P$1,0))&amp;""),"")))</f>
        <v/>
      </c>
      <c r="AF838" s="26">
        <f>IF($AE838="","",IF(COUNTIF($AE$2:$AE838,$AE838)=1,MAX($AF$1:$AF837)+1,""))</f>
        <v/>
      </c>
      <c r="AG838" s="26">
        <f>IF(OR($AE838="",NOT(ISNUMBER($V838))),"",IF(COUNTIFS($AE$2:$AE838,$AE838,$V$2:$V838,$V838)=1,1,0))</f>
        <v/>
      </c>
      <c r="AH838" s="26">
        <f>IF(ISNUMBER($U838),$U838,0)</f>
        <v/>
      </c>
    </row>
    <row r="839">
      <c r="R839" s="27" t="n"/>
      <c r="S839" s="27" t="n"/>
      <c r="U839" s="21">
        <f>IF(ISNUMBER(IFERROR(IF(TRIM(INDEX($A839:$P839,MATCH(Settings!$B$9,$A$1:$P$1,0))&amp;"")="","",IF(ISNUMBER(INDEX($A839:$P839,MATCH(Settings!$B$9,$A$1:$P$1,0))),INT(INDEX($A839:$P839,MATCH(Settings!$B$9,$A$1:$P$1,0))),DATE(VALUE(LEFT(INDEX($A839:$P839,MATCH(Settings!$B$9,$A$1:$P$1,0)),4)),VALUE(MID(INDEX($A839:$P839,MATCH(Settings!$B$9,$A$1:$P$1,0)),6,2)),VALUE(MID(INDEX($A839:$P839,MATCH(Settings!$B$9,$A$1:$P$1,0)),9,2))))),"")),IFERROR(IF(TRIM(INDEX($A839:$P839,MATCH(Settings!$B$9,$A$1:$P$1,0))&amp;"")="","",IF(ISNUMBER(INDEX($A839:$P839,MATCH(Settings!$B$9,$A$1:$P$1,0))),INT(INDEX($A839:$P839,MATCH(Settings!$B$9,$A$1:$P$1,0))),DATE(VALUE(LEFT(INDEX($A839:$P839,MATCH(Settings!$B$9,$A$1:$P$1,0)),4)),VALUE(MID(INDEX($A839:$P839,MATCH(Settings!$B$9,$A$1:$P$1,0)),6,2)),VALUE(MID(INDEX($A839:$P839,MATCH(Settings!$B$9,$A$1:$P$1,0)),9,2))))),""),IFERROR(INT(IFERROR(IF(ISNUMBER(INDEX($A839:$P839,MATCH(Settings!$B$8,$A$1:$P$1,0))),INDEX($A839:$P839,MATCH(Settings!$B$8,$A$1:$P$1,0)),DATE(VALUE(LEFT(IFERROR(TRIM(INDEX($A839:$P839,MATCH(Settings!$B$8,$A$1:$P$1,0))&amp;""),""),4)),VALUE(MID(IFERROR(TRIM(INDEX($A839:$P839,MATCH(Settings!$B$8,$A$1:$P$1,0))&amp;""),""),6,2)),VALUE(MID(IFERROR(TRIM(INDEX($A839:$P839,MATCH(Settings!$B$8,$A$1:$P$1,0))&amp;""),""),9,2)))+TIME(VALUE(MID(IFERROR(TRIM(INDEX($A839:$P839,MATCH(Settings!$B$8,$A$1:$P$1,0))&amp;""),""),12,2)),VALUE(MID(IFERROR(TRIM(INDEX($A839:$P839,MATCH(Settings!$B$8,$A$1:$P$1,0))&amp;""),""),15,2)),VALUE(MID(IFERROR(TRIM(INDEX($A839:$P839,MATCH(Settings!$B$8,$A$1:$P$1,0))&amp;""),""),18,2)))),"")),""))</f>
        <v/>
      </c>
      <c r="V839" s="22">
        <f>IF(ISNUMBER($U839),DATE(YEAR($U839),MONTH($U839),1),"")</f>
        <v/>
      </c>
      <c r="W839" s="23">
        <f>IF(IFERROR(TRIM(INDEX($A839:$P839,MATCH(Settings!$B$10,$A$1:$P$1,0))&amp;""),"")&lt;&gt;"",IFERROR(TRIM(INDEX($A839:$P839,MATCH(Settings!$B$10,$A$1:$P$1,0))&amp;""),""),IFERROR(TRIM(INDEX($A839:$P839,MATCH(Settings!$B$11,$A$1:$P$1,0))&amp;""),""))</f>
        <v/>
      </c>
      <c r="X839" s="23">
        <f>IFERROR(TRIM(INDEX($A839:$P839,MATCH(Settings!$B$11,$A$1:$P$1,0))&amp;""),"")</f>
        <v/>
      </c>
      <c r="Y839" s="23">
        <f>IFERROR(TRIM(INDEX($A839:$P839,MATCH(Settings!$B$12,$A$1:$P$1,0))&amp;""),"")</f>
        <v/>
      </c>
      <c r="Z839" s="23">
        <f>IFERROR(TRIM(INDEX($A839:$P839,MATCH(Settings!$B$15,$A$1:$P$1,0))&amp;""),"")</f>
        <v/>
      </c>
      <c r="AA839" s="24">
        <f>IFERROR(IF(TRIM(INDEX($A839:$P839,MATCH(Settings!$B$13,$A$1:$P$1,0))&amp;"")="","",VALUE(TRIM(INDEX($A839:$P839,MATCH(Settings!$B$13,$A$1:$P$1,0))&amp;""))),"")</f>
        <v/>
      </c>
      <c r="AB839" s="24">
        <f>IF(NOT(ISNUMBER($AA839)),"",IF(TRIM($R839&amp;"")="Yes",$AA839,0))</f>
        <v/>
      </c>
      <c r="AC839" s="25">
        <f>IF(OR(NOT(ISNUMBER($AB839)),NOT(ISNUMBER(Settings!$D$2))),"",$AB839*Settings!$D$2)</f>
        <v/>
      </c>
      <c r="AD839" s="23">
        <f>IF(AND($AE839="",IFERROR(TRIM(INDEX($A839:$P839,MATCH(Settings!$B$13,$A$1:$P$1,0))&amp;""),"")=""),"",IF((IF($AE839="","; no name or email","")&amp;IF(IFERROR(TRIM(INDEX($A839:$P839,MATCH(Settings!$B$13,$A$1:$P$1,0))&amp;""),"")="","; no hours",IF(NOT(ISNUMBER($AA839)),"; hours not a number",IF($AA839&lt;=0,"; hours zero or less",IF(AND(ISNUMBER(Settings!$D$3),$AA839&gt;Settings!$D$3),"; over "&amp;Settings!$D$3&amp;" hours",""))))&amp;IF(NOT(ISNUMBER($U839)),"; no date",IF($U839&gt;TODAY(),"; date in the future",""))&amp;IF(AND($AE839&lt;&gt;"",ISNUMBER($U839)),IF(COUNTIFS($AE$2:$AE$1001,$AE839,$U$2:$U$1001,$U839,$Y$2:$Y$1001,$Y839)&gt;1,"; possible duplicate",""),""))="","OK",MID(IF($AE839="","; no name or email","")&amp;IF(IFERROR(TRIM(INDEX($A839:$P839,MATCH(Settings!$B$13,$A$1:$P$1,0))&amp;""),"")="","; no hours",IF(NOT(ISNUMBER($AA839)),"; hours not a number",IF($AA839&lt;=0,"; hours zero or less",IF(AND(ISNUMBER(Settings!$D$3),$AA839&gt;Settings!$D$3),"; over "&amp;Settings!$D$3&amp;" hours",""))))&amp;IF(NOT(ISNUMBER($U839)),"; no date",IF($U839&gt;TODAY(),"; date in the future",""))&amp;IF(AND($AE839&lt;&gt;"",ISNUMBER($U839)),IF(COUNTIFS($AE$2:$AE$1001,$AE839,$U$2:$U$1001,$U839,$Y$2:$Y$1001,$Y839)&gt;1,"; possible duplicate",""),""),3,300)))</f>
        <v/>
      </c>
      <c r="AE839" s="26">
        <f>IF(IFERROR(TRIM(INDEX($A839:$P839,MATCH(Settings!$B$11,$A$1:$P$1,0))&amp;""),"")&lt;&gt;"",LOWER(IFERROR(TRIM(INDEX($A839:$P839,MATCH(Settings!$B$11,$A$1:$P$1,0))&amp;""),"")),LOWER(IFERROR(TRIM(INDEX($A839:$P839,MATCH(Settings!$B$10,$A$1:$P$1,0))&amp;""),"")))</f>
        <v/>
      </c>
      <c r="AF839" s="26">
        <f>IF($AE839="","",IF(COUNTIF($AE$2:$AE839,$AE839)=1,MAX($AF$1:$AF838)+1,""))</f>
        <v/>
      </c>
      <c r="AG839" s="26">
        <f>IF(OR($AE839="",NOT(ISNUMBER($V839))),"",IF(COUNTIFS($AE$2:$AE839,$AE839,$V$2:$V839,$V839)=1,1,0))</f>
        <v/>
      </c>
      <c r="AH839" s="26">
        <f>IF(ISNUMBER($U839),$U839,0)</f>
        <v/>
      </c>
    </row>
    <row r="840">
      <c r="R840" s="27" t="n"/>
      <c r="S840" s="27" t="n"/>
      <c r="U840" s="21">
        <f>IF(ISNUMBER(IFERROR(IF(TRIM(INDEX($A840:$P840,MATCH(Settings!$B$9,$A$1:$P$1,0))&amp;"")="","",IF(ISNUMBER(INDEX($A840:$P840,MATCH(Settings!$B$9,$A$1:$P$1,0))),INT(INDEX($A840:$P840,MATCH(Settings!$B$9,$A$1:$P$1,0))),DATE(VALUE(LEFT(INDEX($A840:$P840,MATCH(Settings!$B$9,$A$1:$P$1,0)),4)),VALUE(MID(INDEX($A840:$P840,MATCH(Settings!$B$9,$A$1:$P$1,0)),6,2)),VALUE(MID(INDEX($A840:$P840,MATCH(Settings!$B$9,$A$1:$P$1,0)),9,2))))),"")),IFERROR(IF(TRIM(INDEX($A840:$P840,MATCH(Settings!$B$9,$A$1:$P$1,0))&amp;"")="","",IF(ISNUMBER(INDEX($A840:$P840,MATCH(Settings!$B$9,$A$1:$P$1,0))),INT(INDEX($A840:$P840,MATCH(Settings!$B$9,$A$1:$P$1,0))),DATE(VALUE(LEFT(INDEX($A840:$P840,MATCH(Settings!$B$9,$A$1:$P$1,0)),4)),VALUE(MID(INDEX($A840:$P840,MATCH(Settings!$B$9,$A$1:$P$1,0)),6,2)),VALUE(MID(INDEX($A840:$P840,MATCH(Settings!$B$9,$A$1:$P$1,0)),9,2))))),""),IFERROR(INT(IFERROR(IF(ISNUMBER(INDEX($A840:$P840,MATCH(Settings!$B$8,$A$1:$P$1,0))),INDEX($A840:$P840,MATCH(Settings!$B$8,$A$1:$P$1,0)),DATE(VALUE(LEFT(IFERROR(TRIM(INDEX($A840:$P840,MATCH(Settings!$B$8,$A$1:$P$1,0))&amp;""),""),4)),VALUE(MID(IFERROR(TRIM(INDEX($A840:$P840,MATCH(Settings!$B$8,$A$1:$P$1,0))&amp;""),""),6,2)),VALUE(MID(IFERROR(TRIM(INDEX($A840:$P840,MATCH(Settings!$B$8,$A$1:$P$1,0))&amp;""),""),9,2)))+TIME(VALUE(MID(IFERROR(TRIM(INDEX($A840:$P840,MATCH(Settings!$B$8,$A$1:$P$1,0))&amp;""),""),12,2)),VALUE(MID(IFERROR(TRIM(INDEX($A840:$P840,MATCH(Settings!$B$8,$A$1:$P$1,0))&amp;""),""),15,2)),VALUE(MID(IFERROR(TRIM(INDEX($A840:$P840,MATCH(Settings!$B$8,$A$1:$P$1,0))&amp;""),""),18,2)))),"")),""))</f>
        <v/>
      </c>
      <c r="V840" s="22">
        <f>IF(ISNUMBER($U840),DATE(YEAR($U840),MONTH($U840),1),"")</f>
        <v/>
      </c>
      <c r="W840" s="23">
        <f>IF(IFERROR(TRIM(INDEX($A840:$P840,MATCH(Settings!$B$10,$A$1:$P$1,0))&amp;""),"")&lt;&gt;"",IFERROR(TRIM(INDEX($A840:$P840,MATCH(Settings!$B$10,$A$1:$P$1,0))&amp;""),""),IFERROR(TRIM(INDEX($A840:$P840,MATCH(Settings!$B$11,$A$1:$P$1,0))&amp;""),""))</f>
        <v/>
      </c>
      <c r="X840" s="23">
        <f>IFERROR(TRIM(INDEX($A840:$P840,MATCH(Settings!$B$11,$A$1:$P$1,0))&amp;""),"")</f>
        <v/>
      </c>
      <c r="Y840" s="23">
        <f>IFERROR(TRIM(INDEX($A840:$P840,MATCH(Settings!$B$12,$A$1:$P$1,0))&amp;""),"")</f>
        <v/>
      </c>
      <c r="Z840" s="23">
        <f>IFERROR(TRIM(INDEX($A840:$P840,MATCH(Settings!$B$15,$A$1:$P$1,0))&amp;""),"")</f>
        <v/>
      </c>
      <c r="AA840" s="24">
        <f>IFERROR(IF(TRIM(INDEX($A840:$P840,MATCH(Settings!$B$13,$A$1:$P$1,0))&amp;"")="","",VALUE(TRIM(INDEX($A840:$P840,MATCH(Settings!$B$13,$A$1:$P$1,0))&amp;""))),"")</f>
        <v/>
      </c>
      <c r="AB840" s="24">
        <f>IF(NOT(ISNUMBER($AA840)),"",IF(TRIM($R840&amp;"")="Yes",$AA840,0))</f>
        <v/>
      </c>
      <c r="AC840" s="25">
        <f>IF(OR(NOT(ISNUMBER($AB840)),NOT(ISNUMBER(Settings!$D$2))),"",$AB840*Settings!$D$2)</f>
        <v/>
      </c>
      <c r="AD840" s="23">
        <f>IF(AND($AE840="",IFERROR(TRIM(INDEX($A840:$P840,MATCH(Settings!$B$13,$A$1:$P$1,0))&amp;""),"")=""),"",IF((IF($AE840="","; no name or email","")&amp;IF(IFERROR(TRIM(INDEX($A840:$P840,MATCH(Settings!$B$13,$A$1:$P$1,0))&amp;""),"")="","; no hours",IF(NOT(ISNUMBER($AA840)),"; hours not a number",IF($AA840&lt;=0,"; hours zero or less",IF(AND(ISNUMBER(Settings!$D$3),$AA840&gt;Settings!$D$3),"; over "&amp;Settings!$D$3&amp;" hours",""))))&amp;IF(NOT(ISNUMBER($U840)),"; no date",IF($U840&gt;TODAY(),"; date in the future",""))&amp;IF(AND($AE840&lt;&gt;"",ISNUMBER($U840)),IF(COUNTIFS($AE$2:$AE$1001,$AE840,$U$2:$U$1001,$U840,$Y$2:$Y$1001,$Y840)&gt;1,"; possible duplicate",""),""))="","OK",MID(IF($AE840="","; no name or email","")&amp;IF(IFERROR(TRIM(INDEX($A840:$P840,MATCH(Settings!$B$13,$A$1:$P$1,0))&amp;""),"")="","; no hours",IF(NOT(ISNUMBER($AA840)),"; hours not a number",IF($AA840&lt;=0,"; hours zero or less",IF(AND(ISNUMBER(Settings!$D$3),$AA840&gt;Settings!$D$3),"; over "&amp;Settings!$D$3&amp;" hours",""))))&amp;IF(NOT(ISNUMBER($U840)),"; no date",IF($U840&gt;TODAY(),"; date in the future",""))&amp;IF(AND($AE840&lt;&gt;"",ISNUMBER($U840)),IF(COUNTIFS($AE$2:$AE$1001,$AE840,$U$2:$U$1001,$U840,$Y$2:$Y$1001,$Y840)&gt;1,"; possible duplicate",""),""),3,300)))</f>
        <v/>
      </c>
      <c r="AE840" s="26">
        <f>IF(IFERROR(TRIM(INDEX($A840:$P840,MATCH(Settings!$B$11,$A$1:$P$1,0))&amp;""),"")&lt;&gt;"",LOWER(IFERROR(TRIM(INDEX($A840:$P840,MATCH(Settings!$B$11,$A$1:$P$1,0))&amp;""),"")),LOWER(IFERROR(TRIM(INDEX($A840:$P840,MATCH(Settings!$B$10,$A$1:$P$1,0))&amp;""),"")))</f>
        <v/>
      </c>
      <c r="AF840" s="26">
        <f>IF($AE840="","",IF(COUNTIF($AE$2:$AE840,$AE840)=1,MAX($AF$1:$AF839)+1,""))</f>
        <v/>
      </c>
      <c r="AG840" s="26">
        <f>IF(OR($AE840="",NOT(ISNUMBER($V840))),"",IF(COUNTIFS($AE$2:$AE840,$AE840,$V$2:$V840,$V840)=1,1,0))</f>
        <v/>
      </c>
      <c r="AH840" s="26">
        <f>IF(ISNUMBER($U840),$U840,0)</f>
        <v/>
      </c>
    </row>
    <row r="841">
      <c r="R841" s="27" t="n"/>
      <c r="S841" s="27" t="n"/>
      <c r="U841" s="21">
        <f>IF(ISNUMBER(IFERROR(IF(TRIM(INDEX($A841:$P841,MATCH(Settings!$B$9,$A$1:$P$1,0))&amp;"")="","",IF(ISNUMBER(INDEX($A841:$P841,MATCH(Settings!$B$9,$A$1:$P$1,0))),INT(INDEX($A841:$P841,MATCH(Settings!$B$9,$A$1:$P$1,0))),DATE(VALUE(LEFT(INDEX($A841:$P841,MATCH(Settings!$B$9,$A$1:$P$1,0)),4)),VALUE(MID(INDEX($A841:$P841,MATCH(Settings!$B$9,$A$1:$P$1,0)),6,2)),VALUE(MID(INDEX($A841:$P841,MATCH(Settings!$B$9,$A$1:$P$1,0)),9,2))))),"")),IFERROR(IF(TRIM(INDEX($A841:$P841,MATCH(Settings!$B$9,$A$1:$P$1,0))&amp;"")="","",IF(ISNUMBER(INDEX($A841:$P841,MATCH(Settings!$B$9,$A$1:$P$1,0))),INT(INDEX($A841:$P841,MATCH(Settings!$B$9,$A$1:$P$1,0))),DATE(VALUE(LEFT(INDEX($A841:$P841,MATCH(Settings!$B$9,$A$1:$P$1,0)),4)),VALUE(MID(INDEX($A841:$P841,MATCH(Settings!$B$9,$A$1:$P$1,0)),6,2)),VALUE(MID(INDEX($A841:$P841,MATCH(Settings!$B$9,$A$1:$P$1,0)),9,2))))),""),IFERROR(INT(IFERROR(IF(ISNUMBER(INDEX($A841:$P841,MATCH(Settings!$B$8,$A$1:$P$1,0))),INDEX($A841:$P841,MATCH(Settings!$B$8,$A$1:$P$1,0)),DATE(VALUE(LEFT(IFERROR(TRIM(INDEX($A841:$P841,MATCH(Settings!$B$8,$A$1:$P$1,0))&amp;""),""),4)),VALUE(MID(IFERROR(TRIM(INDEX($A841:$P841,MATCH(Settings!$B$8,$A$1:$P$1,0))&amp;""),""),6,2)),VALUE(MID(IFERROR(TRIM(INDEX($A841:$P841,MATCH(Settings!$B$8,$A$1:$P$1,0))&amp;""),""),9,2)))+TIME(VALUE(MID(IFERROR(TRIM(INDEX($A841:$P841,MATCH(Settings!$B$8,$A$1:$P$1,0))&amp;""),""),12,2)),VALUE(MID(IFERROR(TRIM(INDEX($A841:$P841,MATCH(Settings!$B$8,$A$1:$P$1,0))&amp;""),""),15,2)),VALUE(MID(IFERROR(TRIM(INDEX($A841:$P841,MATCH(Settings!$B$8,$A$1:$P$1,0))&amp;""),""),18,2)))),"")),""))</f>
        <v/>
      </c>
      <c r="V841" s="22">
        <f>IF(ISNUMBER($U841),DATE(YEAR($U841),MONTH($U841),1),"")</f>
        <v/>
      </c>
      <c r="W841" s="23">
        <f>IF(IFERROR(TRIM(INDEX($A841:$P841,MATCH(Settings!$B$10,$A$1:$P$1,0))&amp;""),"")&lt;&gt;"",IFERROR(TRIM(INDEX($A841:$P841,MATCH(Settings!$B$10,$A$1:$P$1,0))&amp;""),""),IFERROR(TRIM(INDEX($A841:$P841,MATCH(Settings!$B$11,$A$1:$P$1,0))&amp;""),""))</f>
        <v/>
      </c>
      <c r="X841" s="23">
        <f>IFERROR(TRIM(INDEX($A841:$P841,MATCH(Settings!$B$11,$A$1:$P$1,0))&amp;""),"")</f>
        <v/>
      </c>
      <c r="Y841" s="23">
        <f>IFERROR(TRIM(INDEX($A841:$P841,MATCH(Settings!$B$12,$A$1:$P$1,0))&amp;""),"")</f>
        <v/>
      </c>
      <c r="Z841" s="23">
        <f>IFERROR(TRIM(INDEX($A841:$P841,MATCH(Settings!$B$15,$A$1:$P$1,0))&amp;""),"")</f>
        <v/>
      </c>
      <c r="AA841" s="24">
        <f>IFERROR(IF(TRIM(INDEX($A841:$P841,MATCH(Settings!$B$13,$A$1:$P$1,0))&amp;"")="","",VALUE(TRIM(INDEX($A841:$P841,MATCH(Settings!$B$13,$A$1:$P$1,0))&amp;""))),"")</f>
        <v/>
      </c>
      <c r="AB841" s="24">
        <f>IF(NOT(ISNUMBER($AA841)),"",IF(TRIM($R841&amp;"")="Yes",$AA841,0))</f>
        <v/>
      </c>
      <c r="AC841" s="25">
        <f>IF(OR(NOT(ISNUMBER($AB841)),NOT(ISNUMBER(Settings!$D$2))),"",$AB841*Settings!$D$2)</f>
        <v/>
      </c>
      <c r="AD841" s="23">
        <f>IF(AND($AE841="",IFERROR(TRIM(INDEX($A841:$P841,MATCH(Settings!$B$13,$A$1:$P$1,0))&amp;""),"")=""),"",IF((IF($AE841="","; no name or email","")&amp;IF(IFERROR(TRIM(INDEX($A841:$P841,MATCH(Settings!$B$13,$A$1:$P$1,0))&amp;""),"")="","; no hours",IF(NOT(ISNUMBER($AA841)),"; hours not a number",IF($AA841&lt;=0,"; hours zero or less",IF(AND(ISNUMBER(Settings!$D$3),$AA841&gt;Settings!$D$3),"; over "&amp;Settings!$D$3&amp;" hours",""))))&amp;IF(NOT(ISNUMBER($U841)),"; no date",IF($U841&gt;TODAY(),"; date in the future",""))&amp;IF(AND($AE841&lt;&gt;"",ISNUMBER($U841)),IF(COUNTIFS($AE$2:$AE$1001,$AE841,$U$2:$U$1001,$U841,$Y$2:$Y$1001,$Y841)&gt;1,"; possible duplicate",""),""))="","OK",MID(IF($AE841="","; no name or email","")&amp;IF(IFERROR(TRIM(INDEX($A841:$P841,MATCH(Settings!$B$13,$A$1:$P$1,0))&amp;""),"")="","; no hours",IF(NOT(ISNUMBER($AA841)),"; hours not a number",IF($AA841&lt;=0,"; hours zero or less",IF(AND(ISNUMBER(Settings!$D$3),$AA841&gt;Settings!$D$3),"; over "&amp;Settings!$D$3&amp;" hours",""))))&amp;IF(NOT(ISNUMBER($U841)),"; no date",IF($U841&gt;TODAY(),"; date in the future",""))&amp;IF(AND($AE841&lt;&gt;"",ISNUMBER($U841)),IF(COUNTIFS($AE$2:$AE$1001,$AE841,$U$2:$U$1001,$U841,$Y$2:$Y$1001,$Y841)&gt;1,"; possible duplicate",""),""),3,300)))</f>
        <v/>
      </c>
      <c r="AE841" s="26">
        <f>IF(IFERROR(TRIM(INDEX($A841:$P841,MATCH(Settings!$B$11,$A$1:$P$1,0))&amp;""),"")&lt;&gt;"",LOWER(IFERROR(TRIM(INDEX($A841:$P841,MATCH(Settings!$B$11,$A$1:$P$1,0))&amp;""),"")),LOWER(IFERROR(TRIM(INDEX($A841:$P841,MATCH(Settings!$B$10,$A$1:$P$1,0))&amp;""),"")))</f>
        <v/>
      </c>
      <c r="AF841" s="26">
        <f>IF($AE841="","",IF(COUNTIF($AE$2:$AE841,$AE841)=1,MAX($AF$1:$AF840)+1,""))</f>
        <v/>
      </c>
      <c r="AG841" s="26">
        <f>IF(OR($AE841="",NOT(ISNUMBER($V841))),"",IF(COUNTIFS($AE$2:$AE841,$AE841,$V$2:$V841,$V841)=1,1,0))</f>
        <v/>
      </c>
      <c r="AH841" s="26">
        <f>IF(ISNUMBER($U841),$U841,0)</f>
        <v/>
      </c>
    </row>
    <row r="842">
      <c r="R842" s="27" t="n"/>
      <c r="S842" s="27" t="n"/>
      <c r="U842" s="21">
        <f>IF(ISNUMBER(IFERROR(IF(TRIM(INDEX($A842:$P842,MATCH(Settings!$B$9,$A$1:$P$1,0))&amp;"")="","",IF(ISNUMBER(INDEX($A842:$P842,MATCH(Settings!$B$9,$A$1:$P$1,0))),INT(INDEX($A842:$P842,MATCH(Settings!$B$9,$A$1:$P$1,0))),DATE(VALUE(LEFT(INDEX($A842:$P842,MATCH(Settings!$B$9,$A$1:$P$1,0)),4)),VALUE(MID(INDEX($A842:$P842,MATCH(Settings!$B$9,$A$1:$P$1,0)),6,2)),VALUE(MID(INDEX($A842:$P842,MATCH(Settings!$B$9,$A$1:$P$1,0)),9,2))))),"")),IFERROR(IF(TRIM(INDEX($A842:$P842,MATCH(Settings!$B$9,$A$1:$P$1,0))&amp;"")="","",IF(ISNUMBER(INDEX($A842:$P842,MATCH(Settings!$B$9,$A$1:$P$1,0))),INT(INDEX($A842:$P842,MATCH(Settings!$B$9,$A$1:$P$1,0))),DATE(VALUE(LEFT(INDEX($A842:$P842,MATCH(Settings!$B$9,$A$1:$P$1,0)),4)),VALUE(MID(INDEX($A842:$P842,MATCH(Settings!$B$9,$A$1:$P$1,0)),6,2)),VALUE(MID(INDEX($A842:$P842,MATCH(Settings!$B$9,$A$1:$P$1,0)),9,2))))),""),IFERROR(INT(IFERROR(IF(ISNUMBER(INDEX($A842:$P842,MATCH(Settings!$B$8,$A$1:$P$1,0))),INDEX($A842:$P842,MATCH(Settings!$B$8,$A$1:$P$1,0)),DATE(VALUE(LEFT(IFERROR(TRIM(INDEX($A842:$P842,MATCH(Settings!$B$8,$A$1:$P$1,0))&amp;""),""),4)),VALUE(MID(IFERROR(TRIM(INDEX($A842:$P842,MATCH(Settings!$B$8,$A$1:$P$1,0))&amp;""),""),6,2)),VALUE(MID(IFERROR(TRIM(INDEX($A842:$P842,MATCH(Settings!$B$8,$A$1:$P$1,0))&amp;""),""),9,2)))+TIME(VALUE(MID(IFERROR(TRIM(INDEX($A842:$P842,MATCH(Settings!$B$8,$A$1:$P$1,0))&amp;""),""),12,2)),VALUE(MID(IFERROR(TRIM(INDEX($A842:$P842,MATCH(Settings!$B$8,$A$1:$P$1,0))&amp;""),""),15,2)),VALUE(MID(IFERROR(TRIM(INDEX($A842:$P842,MATCH(Settings!$B$8,$A$1:$P$1,0))&amp;""),""),18,2)))),"")),""))</f>
        <v/>
      </c>
      <c r="V842" s="22">
        <f>IF(ISNUMBER($U842),DATE(YEAR($U842),MONTH($U842),1),"")</f>
        <v/>
      </c>
      <c r="W842" s="23">
        <f>IF(IFERROR(TRIM(INDEX($A842:$P842,MATCH(Settings!$B$10,$A$1:$P$1,0))&amp;""),"")&lt;&gt;"",IFERROR(TRIM(INDEX($A842:$P842,MATCH(Settings!$B$10,$A$1:$P$1,0))&amp;""),""),IFERROR(TRIM(INDEX($A842:$P842,MATCH(Settings!$B$11,$A$1:$P$1,0))&amp;""),""))</f>
        <v/>
      </c>
      <c r="X842" s="23">
        <f>IFERROR(TRIM(INDEX($A842:$P842,MATCH(Settings!$B$11,$A$1:$P$1,0))&amp;""),"")</f>
        <v/>
      </c>
      <c r="Y842" s="23">
        <f>IFERROR(TRIM(INDEX($A842:$P842,MATCH(Settings!$B$12,$A$1:$P$1,0))&amp;""),"")</f>
        <v/>
      </c>
      <c r="Z842" s="23">
        <f>IFERROR(TRIM(INDEX($A842:$P842,MATCH(Settings!$B$15,$A$1:$P$1,0))&amp;""),"")</f>
        <v/>
      </c>
      <c r="AA842" s="24">
        <f>IFERROR(IF(TRIM(INDEX($A842:$P842,MATCH(Settings!$B$13,$A$1:$P$1,0))&amp;"")="","",VALUE(TRIM(INDEX($A842:$P842,MATCH(Settings!$B$13,$A$1:$P$1,0))&amp;""))),"")</f>
        <v/>
      </c>
      <c r="AB842" s="24">
        <f>IF(NOT(ISNUMBER($AA842)),"",IF(TRIM($R842&amp;"")="Yes",$AA842,0))</f>
        <v/>
      </c>
      <c r="AC842" s="25">
        <f>IF(OR(NOT(ISNUMBER($AB842)),NOT(ISNUMBER(Settings!$D$2))),"",$AB842*Settings!$D$2)</f>
        <v/>
      </c>
      <c r="AD842" s="23">
        <f>IF(AND($AE842="",IFERROR(TRIM(INDEX($A842:$P842,MATCH(Settings!$B$13,$A$1:$P$1,0))&amp;""),"")=""),"",IF((IF($AE842="","; no name or email","")&amp;IF(IFERROR(TRIM(INDEX($A842:$P842,MATCH(Settings!$B$13,$A$1:$P$1,0))&amp;""),"")="","; no hours",IF(NOT(ISNUMBER($AA842)),"; hours not a number",IF($AA842&lt;=0,"; hours zero or less",IF(AND(ISNUMBER(Settings!$D$3),$AA842&gt;Settings!$D$3),"; over "&amp;Settings!$D$3&amp;" hours",""))))&amp;IF(NOT(ISNUMBER($U842)),"; no date",IF($U842&gt;TODAY(),"; date in the future",""))&amp;IF(AND($AE842&lt;&gt;"",ISNUMBER($U842)),IF(COUNTIFS($AE$2:$AE$1001,$AE842,$U$2:$U$1001,$U842,$Y$2:$Y$1001,$Y842)&gt;1,"; possible duplicate",""),""))="","OK",MID(IF($AE842="","; no name or email","")&amp;IF(IFERROR(TRIM(INDEX($A842:$P842,MATCH(Settings!$B$13,$A$1:$P$1,0))&amp;""),"")="","; no hours",IF(NOT(ISNUMBER($AA842)),"; hours not a number",IF($AA842&lt;=0,"; hours zero or less",IF(AND(ISNUMBER(Settings!$D$3),$AA842&gt;Settings!$D$3),"; over "&amp;Settings!$D$3&amp;" hours",""))))&amp;IF(NOT(ISNUMBER($U842)),"; no date",IF($U842&gt;TODAY(),"; date in the future",""))&amp;IF(AND($AE842&lt;&gt;"",ISNUMBER($U842)),IF(COUNTIFS($AE$2:$AE$1001,$AE842,$U$2:$U$1001,$U842,$Y$2:$Y$1001,$Y842)&gt;1,"; possible duplicate",""),""),3,300)))</f>
        <v/>
      </c>
      <c r="AE842" s="26">
        <f>IF(IFERROR(TRIM(INDEX($A842:$P842,MATCH(Settings!$B$11,$A$1:$P$1,0))&amp;""),"")&lt;&gt;"",LOWER(IFERROR(TRIM(INDEX($A842:$P842,MATCH(Settings!$B$11,$A$1:$P$1,0))&amp;""),"")),LOWER(IFERROR(TRIM(INDEX($A842:$P842,MATCH(Settings!$B$10,$A$1:$P$1,0))&amp;""),"")))</f>
        <v/>
      </c>
      <c r="AF842" s="26">
        <f>IF($AE842="","",IF(COUNTIF($AE$2:$AE842,$AE842)=1,MAX($AF$1:$AF841)+1,""))</f>
        <v/>
      </c>
      <c r="AG842" s="26">
        <f>IF(OR($AE842="",NOT(ISNUMBER($V842))),"",IF(COUNTIFS($AE$2:$AE842,$AE842,$V$2:$V842,$V842)=1,1,0))</f>
        <v/>
      </c>
      <c r="AH842" s="26">
        <f>IF(ISNUMBER($U842),$U842,0)</f>
        <v/>
      </c>
    </row>
    <row r="843">
      <c r="R843" s="27" t="n"/>
      <c r="S843" s="27" t="n"/>
      <c r="U843" s="21">
        <f>IF(ISNUMBER(IFERROR(IF(TRIM(INDEX($A843:$P843,MATCH(Settings!$B$9,$A$1:$P$1,0))&amp;"")="","",IF(ISNUMBER(INDEX($A843:$P843,MATCH(Settings!$B$9,$A$1:$P$1,0))),INT(INDEX($A843:$P843,MATCH(Settings!$B$9,$A$1:$P$1,0))),DATE(VALUE(LEFT(INDEX($A843:$P843,MATCH(Settings!$B$9,$A$1:$P$1,0)),4)),VALUE(MID(INDEX($A843:$P843,MATCH(Settings!$B$9,$A$1:$P$1,0)),6,2)),VALUE(MID(INDEX($A843:$P843,MATCH(Settings!$B$9,$A$1:$P$1,0)),9,2))))),"")),IFERROR(IF(TRIM(INDEX($A843:$P843,MATCH(Settings!$B$9,$A$1:$P$1,0))&amp;"")="","",IF(ISNUMBER(INDEX($A843:$P843,MATCH(Settings!$B$9,$A$1:$P$1,0))),INT(INDEX($A843:$P843,MATCH(Settings!$B$9,$A$1:$P$1,0))),DATE(VALUE(LEFT(INDEX($A843:$P843,MATCH(Settings!$B$9,$A$1:$P$1,0)),4)),VALUE(MID(INDEX($A843:$P843,MATCH(Settings!$B$9,$A$1:$P$1,0)),6,2)),VALUE(MID(INDEX($A843:$P843,MATCH(Settings!$B$9,$A$1:$P$1,0)),9,2))))),""),IFERROR(INT(IFERROR(IF(ISNUMBER(INDEX($A843:$P843,MATCH(Settings!$B$8,$A$1:$P$1,0))),INDEX($A843:$P843,MATCH(Settings!$B$8,$A$1:$P$1,0)),DATE(VALUE(LEFT(IFERROR(TRIM(INDEX($A843:$P843,MATCH(Settings!$B$8,$A$1:$P$1,0))&amp;""),""),4)),VALUE(MID(IFERROR(TRIM(INDEX($A843:$P843,MATCH(Settings!$B$8,$A$1:$P$1,0))&amp;""),""),6,2)),VALUE(MID(IFERROR(TRIM(INDEX($A843:$P843,MATCH(Settings!$B$8,$A$1:$P$1,0))&amp;""),""),9,2)))+TIME(VALUE(MID(IFERROR(TRIM(INDEX($A843:$P843,MATCH(Settings!$B$8,$A$1:$P$1,0))&amp;""),""),12,2)),VALUE(MID(IFERROR(TRIM(INDEX($A843:$P843,MATCH(Settings!$B$8,$A$1:$P$1,0))&amp;""),""),15,2)),VALUE(MID(IFERROR(TRIM(INDEX($A843:$P843,MATCH(Settings!$B$8,$A$1:$P$1,0))&amp;""),""),18,2)))),"")),""))</f>
        <v/>
      </c>
      <c r="V843" s="22">
        <f>IF(ISNUMBER($U843),DATE(YEAR($U843),MONTH($U843),1),"")</f>
        <v/>
      </c>
      <c r="W843" s="23">
        <f>IF(IFERROR(TRIM(INDEX($A843:$P843,MATCH(Settings!$B$10,$A$1:$P$1,0))&amp;""),"")&lt;&gt;"",IFERROR(TRIM(INDEX($A843:$P843,MATCH(Settings!$B$10,$A$1:$P$1,0))&amp;""),""),IFERROR(TRIM(INDEX($A843:$P843,MATCH(Settings!$B$11,$A$1:$P$1,0))&amp;""),""))</f>
        <v/>
      </c>
      <c r="X843" s="23">
        <f>IFERROR(TRIM(INDEX($A843:$P843,MATCH(Settings!$B$11,$A$1:$P$1,0))&amp;""),"")</f>
        <v/>
      </c>
      <c r="Y843" s="23">
        <f>IFERROR(TRIM(INDEX($A843:$P843,MATCH(Settings!$B$12,$A$1:$P$1,0))&amp;""),"")</f>
        <v/>
      </c>
      <c r="Z843" s="23">
        <f>IFERROR(TRIM(INDEX($A843:$P843,MATCH(Settings!$B$15,$A$1:$P$1,0))&amp;""),"")</f>
        <v/>
      </c>
      <c r="AA843" s="24">
        <f>IFERROR(IF(TRIM(INDEX($A843:$P843,MATCH(Settings!$B$13,$A$1:$P$1,0))&amp;"")="","",VALUE(TRIM(INDEX($A843:$P843,MATCH(Settings!$B$13,$A$1:$P$1,0))&amp;""))),"")</f>
        <v/>
      </c>
      <c r="AB843" s="24">
        <f>IF(NOT(ISNUMBER($AA843)),"",IF(TRIM($R843&amp;"")="Yes",$AA843,0))</f>
        <v/>
      </c>
      <c r="AC843" s="25">
        <f>IF(OR(NOT(ISNUMBER($AB843)),NOT(ISNUMBER(Settings!$D$2))),"",$AB843*Settings!$D$2)</f>
        <v/>
      </c>
      <c r="AD843" s="23">
        <f>IF(AND($AE843="",IFERROR(TRIM(INDEX($A843:$P843,MATCH(Settings!$B$13,$A$1:$P$1,0))&amp;""),"")=""),"",IF((IF($AE843="","; no name or email","")&amp;IF(IFERROR(TRIM(INDEX($A843:$P843,MATCH(Settings!$B$13,$A$1:$P$1,0))&amp;""),"")="","; no hours",IF(NOT(ISNUMBER($AA843)),"; hours not a number",IF($AA843&lt;=0,"; hours zero or less",IF(AND(ISNUMBER(Settings!$D$3),$AA843&gt;Settings!$D$3),"; over "&amp;Settings!$D$3&amp;" hours",""))))&amp;IF(NOT(ISNUMBER($U843)),"; no date",IF($U843&gt;TODAY(),"; date in the future",""))&amp;IF(AND($AE843&lt;&gt;"",ISNUMBER($U843)),IF(COUNTIFS($AE$2:$AE$1001,$AE843,$U$2:$U$1001,$U843,$Y$2:$Y$1001,$Y843)&gt;1,"; possible duplicate",""),""))="","OK",MID(IF($AE843="","; no name or email","")&amp;IF(IFERROR(TRIM(INDEX($A843:$P843,MATCH(Settings!$B$13,$A$1:$P$1,0))&amp;""),"")="","; no hours",IF(NOT(ISNUMBER($AA843)),"; hours not a number",IF($AA843&lt;=0,"; hours zero or less",IF(AND(ISNUMBER(Settings!$D$3),$AA843&gt;Settings!$D$3),"; over "&amp;Settings!$D$3&amp;" hours",""))))&amp;IF(NOT(ISNUMBER($U843)),"; no date",IF($U843&gt;TODAY(),"; date in the future",""))&amp;IF(AND($AE843&lt;&gt;"",ISNUMBER($U843)),IF(COUNTIFS($AE$2:$AE$1001,$AE843,$U$2:$U$1001,$U843,$Y$2:$Y$1001,$Y843)&gt;1,"; possible duplicate",""),""),3,300)))</f>
        <v/>
      </c>
      <c r="AE843" s="26">
        <f>IF(IFERROR(TRIM(INDEX($A843:$P843,MATCH(Settings!$B$11,$A$1:$P$1,0))&amp;""),"")&lt;&gt;"",LOWER(IFERROR(TRIM(INDEX($A843:$P843,MATCH(Settings!$B$11,$A$1:$P$1,0))&amp;""),"")),LOWER(IFERROR(TRIM(INDEX($A843:$P843,MATCH(Settings!$B$10,$A$1:$P$1,0))&amp;""),"")))</f>
        <v/>
      </c>
      <c r="AF843" s="26">
        <f>IF($AE843="","",IF(COUNTIF($AE$2:$AE843,$AE843)=1,MAX($AF$1:$AF842)+1,""))</f>
        <v/>
      </c>
      <c r="AG843" s="26">
        <f>IF(OR($AE843="",NOT(ISNUMBER($V843))),"",IF(COUNTIFS($AE$2:$AE843,$AE843,$V$2:$V843,$V843)=1,1,0))</f>
        <v/>
      </c>
      <c r="AH843" s="26">
        <f>IF(ISNUMBER($U843),$U843,0)</f>
        <v/>
      </c>
    </row>
    <row r="844">
      <c r="R844" s="27" t="n"/>
      <c r="S844" s="27" t="n"/>
      <c r="U844" s="21">
        <f>IF(ISNUMBER(IFERROR(IF(TRIM(INDEX($A844:$P844,MATCH(Settings!$B$9,$A$1:$P$1,0))&amp;"")="","",IF(ISNUMBER(INDEX($A844:$P844,MATCH(Settings!$B$9,$A$1:$P$1,0))),INT(INDEX($A844:$P844,MATCH(Settings!$B$9,$A$1:$P$1,0))),DATE(VALUE(LEFT(INDEX($A844:$P844,MATCH(Settings!$B$9,$A$1:$P$1,0)),4)),VALUE(MID(INDEX($A844:$P844,MATCH(Settings!$B$9,$A$1:$P$1,0)),6,2)),VALUE(MID(INDEX($A844:$P844,MATCH(Settings!$B$9,$A$1:$P$1,0)),9,2))))),"")),IFERROR(IF(TRIM(INDEX($A844:$P844,MATCH(Settings!$B$9,$A$1:$P$1,0))&amp;"")="","",IF(ISNUMBER(INDEX($A844:$P844,MATCH(Settings!$B$9,$A$1:$P$1,0))),INT(INDEX($A844:$P844,MATCH(Settings!$B$9,$A$1:$P$1,0))),DATE(VALUE(LEFT(INDEX($A844:$P844,MATCH(Settings!$B$9,$A$1:$P$1,0)),4)),VALUE(MID(INDEX($A844:$P844,MATCH(Settings!$B$9,$A$1:$P$1,0)),6,2)),VALUE(MID(INDEX($A844:$P844,MATCH(Settings!$B$9,$A$1:$P$1,0)),9,2))))),""),IFERROR(INT(IFERROR(IF(ISNUMBER(INDEX($A844:$P844,MATCH(Settings!$B$8,$A$1:$P$1,0))),INDEX($A844:$P844,MATCH(Settings!$B$8,$A$1:$P$1,0)),DATE(VALUE(LEFT(IFERROR(TRIM(INDEX($A844:$P844,MATCH(Settings!$B$8,$A$1:$P$1,0))&amp;""),""),4)),VALUE(MID(IFERROR(TRIM(INDEX($A844:$P844,MATCH(Settings!$B$8,$A$1:$P$1,0))&amp;""),""),6,2)),VALUE(MID(IFERROR(TRIM(INDEX($A844:$P844,MATCH(Settings!$B$8,$A$1:$P$1,0))&amp;""),""),9,2)))+TIME(VALUE(MID(IFERROR(TRIM(INDEX($A844:$P844,MATCH(Settings!$B$8,$A$1:$P$1,0))&amp;""),""),12,2)),VALUE(MID(IFERROR(TRIM(INDEX($A844:$P844,MATCH(Settings!$B$8,$A$1:$P$1,0))&amp;""),""),15,2)),VALUE(MID(IFERROR(TRIM(INDEX($A844:$P844,MATCH(Settings!$B$8,$A$1:$P$1,0))&amp;""),""),18,2)))),"")),""))</f>
        <v/>
      </c>
      <c r="V844" s="22">
        <f>IF(ISNUMBER($U844),DATE(YEAR($U844),MONTH($U844),1),"")</f>
        <v/>
      </c>
      <c r="W844" s="23">
        <f>IF(IFERROR(TRIM(INDEX($A844:$P844,MATCH(Settings!$B$10,$A$1:$P$1,0))&amp;""),"")&lt;&gt;"",IFERROR(TRIM(INDEX($A844:$P844,MATCH(Settings!$B$10,$A$1:$P$1,0))&amp;""),""),IFERROR(TRIM(INDEX($A844:$P844,MATCH(Settings!$B$11,$A$1:$P$1,0))&amp;""),""))</f>
        <v/>
      </c>
      <c r="X844" s="23">
        <f>IFERROR(TRIM(INDEX($A844:$P844,MATCH(Settings!$B$11,$A$1:$P$1,0))&amp;""),"")</f>
        <v/>
      </c>
      <c r="Y844" s="23">
        <f>IFERROR(TRIM(INDEX($A844:$P844,MATCH(Settings!$B$12,$A$1:$P$1,0))&amp;""),"")</f>
        <v/>
      </c>
      <c r="Z844" s="23">
        <f>IFERROR(TRIM(INDEX($A844:$P844,MATCH(Settings!$B$15,$A$1:$P$1,0))&amp;""),"")</f>
        <v/>
      </c>
      <c r="AA844" s="24">
        <f>IFERROR(IF(TRIM(INDEX($A844:$P844,MATCH(Settings!$B$13,$A$1:$P$1,0))&amp;"")="","",VALUE(TRIM(INDEX($A844:$P844,MATCH(Settings!$B$13,$A$1:$P$1,0))&amp;""))),"")</f>
        <v/>
      </c>
      <c r="AB844" s="24">
        <f>IF(NOT(ISNUMBER($AA844)),"",IF(TRIM($R844&amp;"")="Yes",$AA844,0))</f>
        <v/>
      </c>
      <c r="AC844" s="25">
        <f>IF(OR(NOT(ISNUMBER($AB844)),NOT(ISNUMBER(Settings!$D$2))),"",$AB844*Settings!$D$2)</f>
        <v/>
      </c>
      <c r="AD844" s="23">
        <f>IF(AND($AE844="",IFERROR(TRIM(INDEX($A844:$P844,MATCH(Settings!$B$13,$A$1:$P$1,0))&amp;""),"")=""),"",IF((IF($AE844="","; no name or email","")&amp;IF(IFERROR(TRIM(INDEX($A844:$P844,MATCH(Settings!$B$13,$A$1:$P$1,0))&amp;""),"")="","; no hours",IF(NOT(ISNUMBER($AA844)),"; hours not a number",IF($AA844&lt;=0,"; hours zero or less",IF(AND(ISNUMBER(Settings!$D$3),$AA844&gt;Settings!$D$3),"; over "&amp;Settings!$D$3&amp;" hours",""))))&amp;IF(NOT(ISNUMBER($U844)),"; no date",IF($U844&gt;TODAY(),"; date in the future",""))&amp;IF(AND($AE844&lt;&gt;"",ISNUMBER($U844)),IF(COUNTIFS($AE$2:$AE$1001,$AE844,$U$2:$U$1001,$U844,$Y$2:$Y$1001,$Y844)&gt;1,"; possible duplicate",""),""))="","OK",MID(IF($AE844="","; no name or email","")&amp;IF(IFERROR(TRIM(INDEX($A844:$P844,MATCH(Settings!$B$13,$A$1:$P$1,0))&amp;""),"")="","; no hours",IF(NOT(ISNUMBER($AA844)),"; hours not a number",IF($AA844&lt;=0,"; hours zero or less",IF(AND(ISNUMBER(Settings!$D$3),$AA844&gt;Settings!$D$3),"; over "&amp;Settings!$D$3&amp;" hours",""))))&amp;IF(NOT(ISNUMBER($U844)),"; no date",IF($U844&gt;TODAY(),"; date in the future",""))&amp;IF(AND($AE844&lt;&gt;"",ISNUMBER($U844)),IF(COUNTIFS($AE$2:$AE$1001,$AE844,$U$2:$U$1001,$U844,$Y$2:$Y$1001,$Y844)&gt;1,"; possible duplicate",""),""),3,300)))</f>
        <v/>
      </c>
      <c r="AE844" s="26">
        <f>IF(IFERROR(TRIM(INDEX($A844:$P844,MATCH(Settings!$B$11,$A$1:$P$1,0))&amp;""),"")&lt;&gt;"",LOWER(IFERROR(TRIM(INDEX($A844:$P844,MATCH(Settings!$B$11,$A$1:$P$1,0))&amp;""),"")),LOWER(IFERROR(TRIM(INDEX($A844:$P844,MATCH(Settings!$B$10,$A$1:$P$1,0))&amp;""),"")))</f>
        <v/>
      </c>
      <c r="AF844" s="26">
        <f>IF($AE844="","",IF(COUNTIF($AE$2:$AE844,$AE844)=1,MAX($AF$1:$AF843)+1,""))</f>
        <v/>
      </c>
      <c r="AG844" s="26">
        <f>IF(OR($AE844="",NOT(ISNUMBER($V844))),"",IF(COUNTIFS($AE$2:$AE844,$AE844,$V$2:$V844,$V844)=1,1,0))</f>
        <v/>
      </c>
      <c r="AH844" s="26">
        <f>IF(ISNUMBER($U844),$U844,0)</f>
        <v/>
      </c>
    </row>
    <row r="845">
      <c r="R845" s="27" t="n"/>
      <c r="S845" s="27" t="n"/>
      <c r="U845" s="21">
        <f>IF(ISNUMBER(IFERROR(IF(TRIM(INDEX($A845:$P845,MATCH(Settings!$B$9,$A$1:$P$1,0))&amp;"")="","",IF(ISNUMBER(INDEX($A845:$P845,MATCH(Settings!$B$9,$A$1:$P$1,0))),INT(INDEX($A845:$P845,MATCH(Settings!$B$9,$A$1:$P$1,0))),DATE(VALUE(LEFT(INDEX($A845:$P845,MATCH(Settings!$B$9,$A$1:$P$1,0)),4)),VALUE(MID(INDEX($A845:$P845,MATCH(Settings!$B$9,$A$1:$P$1,0)),6,2)),VALUE(MID(INDEX($A845:$P845,MATCH(Settings!$B$9,$A$1:$P$1,0)),9,2))))),"")),IFERROR(IF(TRIM(INDEX($A845:$P845,MATCH(Settings!$B$9,$A$1:$P$1,0))&amp;"")="","",IF(ISNUMBER(INDEX($A845:$P845,MATCH(Settings!$B$9,$A$1:$P$1,0))),INT(INDEX($A845:$P845,MATCH(Settings!$B$9,$A$1:$P$1,0))),DATE(VALUE(LEFT(INDEX($A845:$P845,MATCH(Settings!$B$9,$A$1:$P$1,0)),4)),VALUE(MID(INDEX($A845:$P845,MATCH(Settings!$B$9,$A$1:$P$1,0)),6,2)),VALUE(MID(INDEX($A845:$P845,MATCH(Settings!$B$9,$A$1:$P$1,0)),9,2))))),""),IFERROR(INT(IFERROR(IF(ISNUMBER(INDEX($A845:$P845,MATCH(Settings!$B$8,$A$1:$P$1,0))),INDEX($A845:$P845,MATCH(Settings!$B$8,$A$1:$P$1,0)),DATE(VALUE(LEFT(IFERROR(TRIM(INDEX($A845:$P845,MATCH(Settings!$B$8,$A$1:$P$1,0))&amp;""),""),4)),VALUE(MID(IFERROR(TRIM(INDEX($A845:$P845,MATCH(Settings!$B$8,$A$1:$P$1,0))&amp;""),""),6,2)),VALUE(MID(IFERROR(TRIM(INDEX($A845:$P845,MATCH(Settings!$B$8,$A$1:$P$1,0))&amp;""),""),9,2)))+TIME(VALUE(MID(IFERROR(TRIM(INDEX($A845:$P845,MATCH(Settings!$B$8,$A$1:$P$1,0))&amp;""),""),12,2)),VALUE(MID(IFERROR(TRIM(INDEX($A845:$P845,MATCH(Settings!$B$8,$A$1:$P$1,0))&amp;""),""),15,2)),VALUE(MID(IFERROR(TRIM(INDEX($A845:$P845,MATCH(Settings!$B$8,$A$1:$P$1,0))&amp;""),""),18,2)))),"")),""))</f>
        <v/>
      </c>
      <c r="V845" s="22">
        <f>IF(ISNUMBER($U845),DATE(YEAR($U845),MONTH($U845),1),"")</f>
        <v/>
      </c>
      <c r="W845" s="23">
        <f>IF(IFERROR(TRIM(INDEX($A845:$P845,MATCH(Settings!$B$10,$A$1:$P$1,0))&amp;""),"")&lt;&gt;"",IFERROR(TRIM(INDEX($A845:$P845,MATCH(Settings!$B$10,$A$1:$P$1,0))&amp;""),""),IFERROR(TRIM(INDEX($A845:$P845,MATCH(Settings!$B$11,$A$1:$P$1,0))&amp;""),""))</f>
        <v/>
      </c>
      <c r="X845" s="23">
        <f>IFERROR(TRIM(INDEX($A845:$P845,MATCH(Settings!$B$11,$A$1:$P$1,0))&amp;""),"")</f>
        <v/>
      </c>
      <c r="Y845" s="23">
        <f>IFERROR(TRIM(INDEX($A845:$P845,MATCH(Settings!$B$12,$A$1:$P$1,0))&amp;""),"")</f>
        <v/>
      </c>
      <c r="Z845" s="23">
        <f>IFERROR(TRIM(INDEX($A845:$P845,MATCH(Settings!$B$15,$A$1:$P$1,0))&amp;""),"")</f>
        <v/>
      </c>
      <c r="AA845" s="24">
        <f>IFERROR(IF(TRIM(INDEX($A845:$P845,MATCH(Settings!$B$13,$A$1:$P$1,0))&amp;"")="","",VALUE(TRIM(INDEX($A845:$P845,MATCH(Settings!$B$13,$A$1:$P$1,0))&amp;""))),"")</f>
        <v/>
      </c>
      <c r="AB845" s="24">
        <f>IF(NOT(ISNUMBER($AA845)),"",IF(TRIM($R845&amp;"")="Yes",$AA845,0))</f>
        <v/>
      </c>
      <c r="AC845" s="25">
        <f>IF(OR(NOT(ISNUMBER($AB845)),NOT(ISNUMBER(Settings!$D$2))),"",$AB845*Settings!$D$2)</f>
        <v/>
      </c>
      <c r="AD845" s="23">
        <f>IF(AND($AE845="",IFERROR(TRIM(INDEX($A845:$P845,MATCH(Settings!$B$13,$A$1:$P$1,0))&amp;""),"")=""),"",IF((IF($AE845="","; no name or email","")&amp;IF(IFERROR(TRIM(INDEX($A845:$P845,MATCH(Settings!$B$13,$A$1:$P$1,0))&amp;""),"")="","; no hours",IF(NOT(ISNUMBER($AA845)),"; hours not a number",IF($AA845&lt;=0,"; hours zero or less",IF(AND(ISNUMBER(Settings!$D$3),$AA845&gt;Settings!$D$3),"; over "&amp;Settings!$D$3&amp;" hours",""))))&amp;IF(NOT(ISNUMBER($U845)),"; no date",IF($U845&gt;TODAY(),"; date in the future",""))&amp;IF(AND($AE845&lt;&gt;"",ISNUMBER($U845)),IF(COUNTIFS($AE$2:$AE$1001,$AE845,$U$2:$U$1001,$U845,$Y$2:$Y$1001,$Y845)&gt;1,"; possible duplicate",""),""))="","OK",MID(IF($AE845="","; no name or email","")&amp;IF(IFERROR(TRIM(INDEX($A845:$P845,MATCH(Settings!$B$13,$A$1:$P$1,0))&amp;""),"")="","; no hours",IF(NOT(ISNUMBER($AA845)),"; hours not a number",IF($AA845&lt;=0,"; hours zero or less",IF(AND(ISNUMBER(Settings!$D$3),$AA845&gt;Settings!$D$3),"; over "&amp;Settings!$D$3&amp;" hours",""))))&amp;IF(NOT(ISNUMBER($U845)),"; no date",IF($U845&gt;TODAY(),"; date in the future",""))&amp;IF(AND($AE845&lt;&gt;"",ISNUMBER($U845)),IF(COUNTIFS($AE$2:$AE$1001,$AE845,$U$2:$U$1001,$U845,$Y$2:$Y$1001,$Y845)&gt;1,"; possible duplicate",""),""),3,300)))</f>
        <v/>
      </c>
      <c r="AE845" s="26">
        <f>IF(IFERROR(TRIM(INDEX($A845:$P845,MATCH(Settings!$B$11,$A$1:$P$1,0))&amp;""),"")&lt;&gt;"",LOWER(IFERROR(TRIM(INDEX($A845:$P845,MATCH(Settings!$B$11,$A$1:$P$1,0))&amp;""),"")),LOWER(IFERROR(TRIM(INDEX($A845:$P845,MATCH(Settings!$B$10,$A$1:$P$1,0))&amp;""),"")))</f>
        <v/>
      </c>
      <c r="AF845" s="26">
        <f>IF($AE845="","",IF(COUNTIF($AE$2:$AE845,$AE845)=1,MAX($AF$1:$AF844)+1,""))</f>
        <v/>
      </c>
      <c r="AG845" s="26">
        <f>IF(OR($AE845="",NOT(ISNUMBER($V845))),"",IF(COUNTIFS($AE$2:$AE845,$AE845,$V$2:$V845,$V845)=1,1,0))</f>
        <v/>
      </c>
      <c r="AH845" s="26">
        <f>IF(ISNUMBER($U845),$U845,0)</f>
        <v/>
      </c>
    </row>
    <row r="846">
      <c r="R846" s="27" t="n"/>
      <c r="S846" s="27" t="n"/>
      <c r="U846" s="21">
        <f>IF(ISNUMBER(IFERROR(IF(TRIM(INDEX($A846:$P846,MATCH(Settings!$B$9,$A$1:$P$1,0))&amp;"")="","",IF(ISNUMBER(INDEX($A846:$P846,MATCH(Settings!$B$9,$A$1:$P$1,0))),INT(INDEX($A846:$P846,MATCH(Settings!$B$9,$A$1:$P$1,0))),DATE(VALUE(LEFT(INDEX($A846:$P846,MATCH(Settings!$B$9,$A$1:$P$1,0)),4)),VALUE(MID(INDEX($A846:$P846,MATCH(Settings!$B$9,$A$1:$P$1,0)),6,2)),VALUE(MID(INDEX($A846:$P846,MATCH(Settings!$B$9,$A$1:$P$1,0)),9,2))))),"")),IFERROR(IF(TRIM(INDEX($A846:$P846,MATCH(Settings!$B$9,$A$1:$P$1,0))&amp;"")="","",IF(ISNUMBER(INDEX($A846:$P846,MATCH(Settings!$B$9,$A$1:$P$1,0))),INT(INDEX($A846:$P846,MATCH(Settings!$B$9,$A$1:$P$1,0))),DATE(VALUE(LEFT(INDEX($A846:$P846,MATCH(Settings!$B$9,$A$1:$P$1,0)),4)),VALUE(MID(INDEX($A846:$P846,MATCH(Settings!$B$9,$A$1:$P$1,0)),6,2)),VALUE(MID(INDEX($A846:$P846,MATCH(Settings!$B$9,$A$1:$P$1,0)),9,2))))),""),IFERROR(INT(IFERROR(IF(ISNUMBER(INDEX($A846:$P846,MATCH(Settings!$B$8,$A$1:$P$1,0))),INDEX($A846:$P846,MATCH(Settings!$B$8,$A$1:$P$1,0)),DATE(VALUE(LEFT(IFERROR(TRIM(INDEX($A846:$P846,MATCH(Settings!$B$8,$A$1:$P$1,0))&amp;""),""),4)),VALUE(MID(IFERROR(TRIM(INDEX($A846:$P846,MATCH(Settings!$B$8,$A$1:$P$1,0))&amp;""),""),6,2)),VALUE(MID(IFERROR(TRIM(INDEX($A846:$P846,MATCH(Settings!$B$8,$A$1:$P$1,0))&amp;""),""),9,2)))+TIME(VALUE(MID(IFERROR(TRIM(INDEX($A846:$P846,MATCH(Settings!$B$8,$A$1:$P$1,0))&amp;""),""),12,2)),VALUE(MID(IFERROR(TRIM(INDEX($A846:$P846,MATCH(Settings!$B$8,$A$1:$P$1,0))&amp;""),""),15,2)),VALUE(MID(IFERROR(TRIM(INDEX($A846:$P846,MATCH(Settings!$B$8,$A$1:$P$1,0))&amp;""),""),18,2)))),"")),""))</f>
        <v/>
      </c>
      <c r="V846" s="22">
        <f>IF(ISNUMBER($U846),DATE(YEAR($U846),MONTH($U846),1),"")</f>
        <v/>
      </c>
      <c r="W846" s="23">
        <f>IF(IFERROR(TRIM(INDEX($A846:$P846,MATCH(Settings!$B$10,$A$1:$P$1,0))&amp;""),"")&lt;&gt;"",IFERROR(TRIM(INDEX($A846:$P846,MATCH(Settings!$B$10,$A$1:$P$1,0))&amp;""),""),IFERROR(TRIM(INDEX($A846:$P846,MATCH(Settings!$B$11,$A$1:$P$1,0))&amp;""),""))</f>
        <v/>
      </c>
      <c r="X846" s="23">
        <f>IFERROR(TRIM(INDEX($A846:$P846,MATCH(Settings!$B$11,$A$1:$P$1,0))&amp;""),"")</f>
        <v/>
      </c>
      <c r="Y846" s="23">
        <f>IFERROR(TRIM(INDEX($A846:$P846,MATCH(Settings!$B$12,$A$1:$P$1,0))&amp;""),"")</f>
        <v/>
      </c>
      <c r="Z846" s="23">
        <f>IFERROR(TRIM(INDEX($A846:$P846,MATCH(Settings!$B$15,$A$1:$P$1,0))&amp;""),"")</f>
        <v/>
      </c>
      <c r="AA846" s="24">
        <f>IFERROR(IF(TRIM(INDEX($A846:$P846,MATCH(Settings!$B$13,$A$1:$P$1,0))&amp;"")="","",VALUE(TRIM(INDEX($A846:$P846,MATCH(Settings!$B$13,$A$1:$P$1,0))&amp;""))),"")</f>
        <v/>
      </c>
      <c r="AB846" s="24">
        <f>IF(NOT(ISNUMBER($AA846)),"",IF(TRIM($R846&amp;"")="Yes",$AA846,0))</f>
        <v/>
      </c>
      <c r="AC846" s="25">
        <f>IF(OR(NOT(ISNUMBER($AB846)),NOT(ISNUMBER(Settings!$D$2))),"",$AB846*Settings!$D$2)</f>
        <v/>
      </c>
      <c r="AD846" s="23">
        <f>IF(AND($AE846="",IFERROR(TRIM(INDEX($A846:$P846,MATCH(Settings!$B$13,$A$1:$P$1,0))&amp;""),"")=""),"",IF((IF($AE846="","; no name or email","")&amp;IF(IFERROR(TRIM(INDEX($A846:$P846,MATCH(Settings!$B$13,$A$1:$P$1,0))&amp;""),"")="","; no hours",IF(NOT(ISNUMBER($AA846)),"; hours not a number",IF($AA846&lt;=0,"; hours zero or less",IF(AND(ISNUMBER(Settings!$D$3),$AA846&gt;Settings!$D$3),"; over "&amp;Settings!$D$3&amp;" hours",""))))&amp;IF(NOT(ISNUMBER($U846)),"; no date",IF($U846&gt;TODAY(),"; date in the future",""))&amp;IF(AND($AE846&lt;&gt;"",ISNUMBER($U846)),IF(COUNTIFS($AE$2:$AE$1001,$AE846,$U$2:$U$1001,$U846,$Y$2:$Y$1001,$Y846)&gt;1,"; possible duplicate",""),""))="","OK",MID(IF($AE846="","; no name or email","")&amp;IF(IFERROR(TRIM(INDEX($A846:$P846,MATCH(Settings!$B$13,$A$1:$P$1,0))&amp;""),"")="","; no hours",IF(NOT(ISNUMBER($AA846)),"; hours not a number",IF($AA846&lt;=0,"; hours zero or less",IF(AND(ISNUMBER(Settings!$D$3),$AA846&gt;Settings!$D$3),"; over "&amp;Settings!$D$3&amp;" hours",""))))&amp;IF(NOT(ISNUMBER($U846)),"; no date",IF($U846&gt;TODAY(),"; date in the future",""))&amp;IF(AND($AE846&lt;&gt;"",ISNUMBER($U846)),IF(COUNTIFS($AE$2:$AE$1001,$AE846,$U$2:$U$1001,$U846,$Y$2:$Y$1001,$Y846)&gt;1,"; possible duplicate",""),""),3,300)))</f>
        <v/>
      </c>
      <c r="AE846" s="26">
        <f>IF(IFERROR(TRIM(INDEX($A846:$P846,MATCH(Settings!$B$11,$A$1:$P$1,0))&amp;""),"")&lt;&gt;"",LOWER(IFERROR(TRIM(INDEX($A846:$P846,MATCH(Settings!$B$11,$A$1:$P$1,0))&amp;""),"")),LOWER(IFERROR(TRIM(INDEX($A846:$P846,MATCH(Settings!$B$10,$A$1:$P$1,0))&amp;""),"")))</f>
        <v/>
      </c>
      <c r="AF846" s="26">
        <f>IF($AE846="","",IF(COUNTIF($AE$2:$AE846,$AE846)=1,MAX($AF$1:$AF845)+1,""))</f>
        <v/>
      </c>
      <c r="AG846" s="26">
        <f>IF(OR($AE846="",NOT(ISNUMBER($V846))),"",IF(COUNTIFS($AE$2:$AE846,$AE846,$V$2:$V846,$V846)=1,1,0))</f>
        <v/>
      </c>
      <c r="AH846" s="26">
        <f>IF(ISNUMBER($U846),$U846,0)</f>
        <v/>
      </c>
    </row>
    <row r="847">
      <c r="R847" s="27" t="n"/>
      <c r="S847" s="27" t="n"/>
      <c r="U847" s="21">
        <f>IF(ISNUMBER(IFERROR(IF(TRIM(INDEX($A847:$P847,MATCH(Settings!$B$9,$A$1:$P$1,0))&amp;"")="","",IF(ISNUMBER(INDEX($A847:$P847,MATCH(Settings!$B$9,$A$1:$P$1,0))),INT(INDEX($A847:$P847,MATCH(Settings!$B$9,$A$1:$P$1,0))),DATE(VALUE(LEFT(INDEX($A847:$P847,MATCH(Settings!$B$9,$A$1:$P$1,0)),4)),VALUE(MID(INDEX($A847:$P847,MATCH(Settings!$B$9,$A$1:$P$1,0)),6,2)),VALUE(MID(INDEX($A847:$P847,MATCH(Settings!$B$9,$A$1:$P$1,0)),9,2))))),"")),IFERROR(IF(TRIM(INDEX($A847:$P847,MATCH(Settings!$B$9,$A$1:$P$1,0))&amp;"")="","",IF(ISNUMBER(INDEX($A847:$P847,MATCH(Settings!$B$9,$A$1:$P$1,0))),INT(INDEX($A847:$P847,MATCH(Settings!$B$9,$A$1:$P$1,0))),DATE(VALUE(LEFT(INDEX($A847:$P847,MATCH(Settings!$B$9,$A$1:$P$1,0)),4)),VALUE(MID(INDEX($A847:$P847,MATCH(Settings!$B$9,$A$1:$P$1,0)),6,2)),VALUE(MID(INDEX($A847:$P847,MATCH(Settings!$B$9,$A$1:$P$1,0)),9,2))))),""),IFERROR(INT(IFERROR(IF(ISNUMBER(INDEX($A847:$P847,MATCH(Settings!$B$8,$A$1:$P$1,0))),INDEX($A847:$P847,MATCH(Settings!$B$8,$A$1:$P$1,0)),DATE(VALUE(LEFT(IFERROR(TRIM(INDEX($A847:$P847,MATCH(Settings!$B$8,$A$1:$P$1,0))&amp;""),""),4)),VALUE(MID(IFERROR(TRIM(INDEX($A847:$P847,MATCH(Settings!$B$8,$A$1:$P$1,0))&amp;""),""),6,2)),VALUE(MID(IFERROR(TRIM(INDEX($A847:$P847,MATCH(Settings!$B$8,$A$1:$P$1,0))&amp;""),""),9,2)))+TIME(VALUE(MID(IFERROR(TRIM(INDEX($A847:$P847,MATCH(Settings!$B$8,$A$1:$P$1,0))&amp;""),""),12,2)),VALUE(MID(IFERROR(TRIM(INDEX($A847:$P847,MATCH(Settings!$B$8,$A$1:$P$1,0))&amp;""),""),15,2)),VALUE(MID(IFERROR(TRIM(INDEX($A847:$P847,MATCH(Settings!$B$8,$A$1:$P$1,0))&amp;""),""),18,2)))),"")),""))</f>
        <v/>
      </c>
      <c r="V847" s="22">
        <f>IF(ISNUMBER($U847),DATE(YEAR($U847),MONTH($U847),1),"")</f>
        <v/>
      </c>
      <c r="W847" s="23">
        <f>IF(IFERROR(TRIM(INDEX($A847:$P847,MATCH(Settings!$B$10,$A$1:$P$1,0))&amp;""),"")&lt;&gt;"",IFERROR(TRIM(INDEX($A847:$P847,MATCH(Settings!$B$10,$A$1:$P$1,0))&amp;""),""),IFERROR(TRIM(INDEX($A847:$P847,MATCH(Settings!$B$11,$A$1:$P$1,0))&amp;""),""))</f>
        <v/>
      </c>
      <c r="X847" s="23">
        <f>IFERROR(TRIM(INDEX($A847:$P847,MATCH(Settings!$B$11,$A$1:$P$1,0))&amp;""),"")</f>
        <v/>
      </c>
      <c r="Y847" s="23">
        <f>IFERROR(TRIM(INDEX($A847:$P847,MATCH(Settings!$B$12,$A$1:$P$1,0))&amp;""),"")</f>
        <v/>
      </c>
      <c r="Z847" s="23">
        <f>IFERROR(TRIM(INDEX($A847:$P847,MATCH(Settings!$B$15,$A$1:$P$1,0))&amp;""),"")</f>
        <v/>
      </c>
      <c r="AA847" s="24">
        <f>IFERROR(IF(TRIM(INDEX($A847:$P847,MATCH(Settings!$B$13,$A$1:$P$1,0))&amp;"")="","",VALUE(TRIM(INDEX($A847:$P847,MATCH(Settings!$B$13,$A$1:$P$1,0))&amp;""))),"")</f>
        <v/>
      </c>
      <c r="AB847" s="24">
        <f>IF(NOT(ISNUMBER($AA847)),"",IF(TRIM($R847&amp;"")="Yes",$AA847,0))</f>
        <v/>
      </c>
      <c r="AC847" s="25">
        <f>IF(OR(NOT(ISNUMBER($AB847)),NOT(ISNUMBER(Settings!$D$2))),"",$AB847*Settings!$D$2)</f>
        <v/>
      </c>
      <c r="AD847" s="23">
        <f>IF(AND($AE847="",IFERROR(TRIM(INDEX($A847:$P847,MATCH(Settings!$B$13,$A$1:$P$1,0))&amp;""),"")=""),"",IF((IF($AE847="","; no name or email","")&amp;IF(IFERROR(TRIM(INDEX($A847:$P847,MATCH(Settings!$B$13,$A$1:$P$1,0))&amp;""),"")="","; no hours",IF(NOT(ISNUMBER($AA847)),"; hours not a number",IF($AA847&lt;=0,"; hours zero or less",IF(AND(ISNUMBER(Settings!$D$3),$AA847&gt;Settings!$D$3),"; over "&amp;Settings!$D$3&amp;" hours",""))))&amp;IF(NOT(ISNUMBER($U847)),"; no date",IF($U847&gt;TODAY(),"; date in the future",""))&amp;IF(AND($AE847&lt;&gt;"",ISNUMBER($U847)),IF(COUNTIFS($AE$2:$AE$1001,$AE847,$U$2:$U$1001,$U847,$Y$2:$Y$1001,$Y847)&gt;1,"; possible duplicate",""),""))="","OK",MID(IF($AE847="","; no name or email","")&amp;IF(IFERROR(TRIM(INDEX($A847:$P847,MATCH(Settings!$B$13,$A$1:$P$1,0))&amp;""),"")="","; no hours",IF(NOT(ISNUMBER($AA847)),"; hours not a number",IF($AA847&lt;=0,"; hours zero or less",IF(AND(ISNUMBER(Settings!$D$3),$AA847&gt;Settings!$D$3),"; over "&amp;Settings!$D$3&amp;" hours",""))))&amp;IF(NOT(ISNUMBER($U847)),"; no date",IF($U847&gt;TODAY(),"; date in the future",""))&amp;IF(AND($AE847&lt;&gt;"",ISNUMBER($U847)),IF(COUNTIFS($AE$2:$AE$1001,$AE847,$U$2:$U$1001,$U847,$Y$2:$Y$1001,$Y847)&gt;1,"; possible duplicate",""),""),3,300)))</f>
        <v/>
      </c>
      <c r="AE847" s="26">
        <f>IF(IFERROR(TRIM(INDEX($A847:$P847,MATCH(Settings!$B$11,$A$1:$P$1,0))&amp;""),"")&lt;&gt;"",LOWER(IFERROR(TRIM(INDEX($A847:$P847,MATCH(Settings!$B$11,$A$1:$P$1,0))&amp;""),"")),LOWER(IFERROR(TRIM(INDEX($A847:$P847,MATCH(Settings!$B$10,$A$1:$P$1,0))&amp;""),"")))</f>
        <v/>
      </c>
      <c r="AF847" s="26">
        <f>IF($AE847="","",IF(COUNTIF($AE$2:$AE847,$AE847)=1,MAX($AF$1:$AF846)+1,""))</f>
        <v/>
      </c>
      <c r="AG847" s="26">
        <f>IF(OR($AE847="",NOT(ISNUMBER($V847))),"",IF(COUNTIFS($AE$2:$AE847,$AE847,$V$2:$V847,$V847)=1,1,0))</f>
        <v/>
      </c>
      <c r="AH847" s="26">
        <f>IF(ISNUMBER($U847),$U847,0)</f>
        <v/>
      </c>
    </row>
    <row r="848">
      <c r="R848" s="27" t="n"/>
      <c r="S848" s="27" t="n"/>
      <c r="U848" s="21">
        <f>IF(ISNUMBER(IFERROR(IF(TRIM(INDEX($A848:$P848,MATCH(Settings!$B$9,$A$1:$P$1,0))&amp;"")="","",IF(ISNUMBER(INDEX($A848:$P848,MATCH(Settings!$B$9,$A$1:$P$1,0))),INT(INDEX($A848:$P848,MATCH(Settings!$B$9,$A$1:$P$1,0))),DATE(VALUE(LEFT(INDEX($A848:$P848,MATCH(Settings!$B$9,$A$1:$P$1,0)),4)),VALUE(MID(INDEX($A848:$P848,MATCH(Settings!$B$9,$A$1:$P$1,0)),6,2)),VALUE(MID(INDEX($A848:$P848,MATCH(Settings!$B$9,$A$1:$P$1,0)),9,2))))),"")),IFERROR(IF(TRIM(INDEX($A848:$P848,MATCH(Settings!$B$9,$A$1:$P$1,0))&amp;"")="","",IF(ISNUMBER(INDEX($A848:$P848,MATCH(Settings!$B$9,$A$1:$P$1,0))),INT(INDEX($A848:$P848,MATCH(Settings!$B$9,$A$1:$P$1,0))),DATE(VALUE(LEFT(INDEX($A848:$P848,MATCH(Settings!$B$9,$A$1:$P$1,0)),4)),VALUE(MID(INDEX($A848:$P848,MATCH(Settings!$B$9,$A$1:$P$1,0)),6,2)),VALUE(MID(INDEX($A848:$P848,MATCH(Settings!$B$9,$A$1:$P$1,0)),9,2))))),""),IFERROR(INT(IFERROR(IF(ISNUMBER(INDEX($A848:$P848,MATCH(Settings!$B$8,$A$1:$P$1,0))),INDEX($A848:$P848,MATCH(Settings!$B$8,$A$1:$P$1,0)),DATE(VALUE(LEFT(IFERROR(TRIM(INDEX($A848:$P848,MATCH(Settings!$B$8,$A$1:$P$1,0))&amp;""),""),4)),VALUE(MID(IFERROR(TRIM(INDEX($A848:$P848,MATCH(Settings!$B$8,$A$1:$P$1,0))&amp;""),""),6,2)),VALUE(MID(IFERROR(TRIM(INDEX($A848:$P848,MATCH(Settings!$B$8,$A$1:$P$1,0))&amp;""),""),9,2)))+TIME(VALUE(MID(IFERROR(TRIM(INDEX($A848:$P848,MATCH(Settings!$B$8,$A$1:$P$1,0))&amp;""),""),12,2)),VALUE(MID(IFERROR(TRIM(INDEX($A848:$P848,MATCH(Settings!$B$8,$A$1:$P$1,0))&amp;""),""),15,2)),VALUE(MID(IFERROR(TRIM(INDEX($A848:$P848,MATCH(Settings!$B$8,$A$1:$P$1,0))&amp;""),""),18,2)))),"")),""))</f>
        <v/>
      </c>
      <c r="V848" s="22">
        <f>IF(ISNUMBER($U848),DATE(YEAR($U848),MONTH($U848),1),"")</f>
        <v/>
      </c>
      <c r="W848" s="23">
        <f>IF(IFERROR(TRIM(INDEX($A848:$P848,MATCH(Settings!$B$10,$A$1:$P$1,0))&amp;""),"")&lt;&gt;"",IFERROR(TRIM(INDEX($A848:$P848,MATCH(Settings!$B$10,$A$1:$P$1,0))&amp;""),""),IFERROR(TRIM(INDEX($A848:$P848,MATCH(Settings!$B$11,$A$1:$P$1,0))&amp;""),""))</f>
        <v/>
      </c>
      <c r="X848" s="23">
        <f>IFERROR(TRIM(INDEX($A848:$P848,MATCH(Settings!$B$11,$A$1:$P$1,0))&amp;""),"")</f>
        <v/>
      </c>
      <c r="Y848" s="23">
        <f>IFERROR(TRIM(INDEX($A848:$P848,MATCH(Settings!$B$12,$A$1:$P$1,0))&amp;""),"")</f>
        <v/>
      </c>
      <c r="Z848" s="23">
        <f>IFERROR(TRIM(INDEX($A848:$P848,MATCH(Settings!$B$15,$A$1:$P$1,0))&amp;""),"")</f>
        <v/>
      </c>
      <c r="AA848" s="24">
        <f>IFERROR(IF(TRIM(INDEX($A848:$P848,MATCH(Settings!$B$13,$A$1:$P$1,0))&amp;"")="","",VALUE(TRIM(INDEX($A848:$P848,MATCH(Settings!$B$13,$A$1:$P$1,0))&amp;""))),"")</f>
        <v/>
      </c>
      <c r="AB848" s="24">
        <f>IF(NOT(ISNUMBER($AA848)),"",IF(TRIM($R848&amp;"")="Yes",$AA848,0))</f>
        <v/>
      </c>
      <c r="AC848" s="25">
        <f>IF(OR(NOT(ISNUMBER($AB848)),NOT(ISNUMBER(Settings!$D$2))),"",$AB848*Settings!$D$2)</f>
        <v/>
      </c>
      <c r="AD848" s="23">
        <f>IF(AND($AE848="",IFERROR(TRIM(INDEX($A848:$P848,MATCH(Settings!$B$13,$A$1:$P$1,0))&amp;""),"")=""),"",IF((IF($AE848="","; no name or email","")&amp;IF(IFERROR(TRIM(INDEX($A848:$P848,MATCH(Settings!$B$13,$A$1:$P$1,0))&amp;""),"")="","; no hours",IF(NOT(ISNUMBER($AA848)),"; hours not a number",IF($AA848&lt;=0,"; hours zero or less",IF(AND(ISNUMBER(Settings!$D$3),$AA848&gt;Settings!$D$3),"; over "&amp;Settings!$D$3&amp;" hours",""))))&amp;IF(NOT(ISNUMBER($U848)),"; no date",IF($U848&gt;TODAY(),"; date in the future",""))&amp;IF(AND($AE848&lt;&gt;"",ISNUMBER($U848)),IF(COUNTIFS($AE$2:$AE$1001,$AE848,$U$2:$U$1001,$U848,$Y$2:$Y$1001,$Y848)&gt;1,"; possible duplicate",""),""))="","OK",MID(IF($AE848="","; no name or email","")&amp;IF(IFERROR(TRIM(INDEX($A848:$P848,MATCH(Settings!$B$13,$A$1:$P$1,0))&amp;""),"")="","; no hours",IF(NOT(ISNUMBER($AA848)),"; hours not a number",IF($AA848&lt;=0,"; hours zero or less",IF(AND(ISNUMBER(Settings!$D$3),$AA848&gt;Settings!$D$3),"; over "&amp;Settings!$D$3&amp;" hours",""))))&amp;IF(NOT(ISNUMBER($U848)),"; no date",IF($U848&gt;TODAY(),"; date in the future",""))&amp;IF(AND($AE848&lt;&gt;"",ISNUMBER($U848)),IF(COUNTIFS($AE$2:$AE$1001,$AE848,$U$2:$U$1001,$U848,$Y$2:$Y$1001,$Y848)&gt;1,"; possible duplicate",""),""),3,300)))</f>
        <v/>
      </c>
      <c r="AE848" s="26">
        <f>IF(IFERROR(TRIM(INDEX($A848:$P848,MATCH(Settings!$B$11,$A$1:$P$1,0))&amp;""),"")&lt;&gt;"",LOWER(IFERROR(TRIM(INDEX($A848:$P848,MATCH(Settings!$B$11,$A$1:$P$1,0))&amp;""),"")),LOWER(IFERROR(TRIM(INDEX($A848:$P848,MATCH(Settings!$B$10,$A$1:$P$1,0))&amp;""),"")))</f>
        <v/>
      </c>
      <c r="AF848" s="26">
        <f>IF($AE848="","",IF(COUNTIF($AE$2:$AE848,$AE848)=1,MAX($AF$1:$AF847)+1,""))</f>
        <v/>
      </c>
      <c r="AG848" s="26">
        <f>IF(OR($AE848="",NOT(ISNUMBER($V848))),"",IF(COUNTIFS($AE$2:$AE848,$AE848,$V$2:$V848,$V848)=1,1,0))</f>
        <v/>
      </c>
      <c r="AH848" s="26">
        <f>IF(ISNUMBER($U848),$U848,0)</f>
        <v/>
      </c>
    </row>
    <row r="849">
      <c r="R849" s="27" t="n"/>
      <c r="S849" s="27" t="n"/>
      <c r="U849" s="21">
        <f>IF(ISNUMBER(IFERROR(IF(TRIM(INDEX($A849:$P849,MATCH(Settings!$B$9,$A$1:$P$1,0))&amp;"")="","",IF(ISNUMBER(INDEX($A849:$P849,MATCH(Settings!$B$9,$A$1:$P$1,0))),INT(INDEX($A849:$P849,MATCH(Settings!$B$9,$A$1:$P$1,0))),DATE(VALUE(LEFT(INDEX($A849:$P849,MATCH(Settings!$B$9,$A$1:$P$1,0)),4)),VALUE(MID(INDEX($A849:$P849,MATCH(Settings!$B$9,$A$1:$P$1,0)),6,2)),VALUE(MID(INDEX($A849:$P849,MATCH(Settings!$B$9,$A$1:$P$1,0)),9,2))))),"")),IFERROR(IF(TRIM(INDEX($A849:$P849,MATCH(Settings!$B$9,$A$1:$P$1,0))&amp;"")="","",IF(ISNUMBER(INDEX($A849:$P849,MATCH(Settings!$B$9,$A$1:$P$1,0))),INT(INDEX($A849:$P849,MATCH(Settings!$B$9,$A$1:$P$1,0))),DATE(VALUE(LEFT(INDEX($A849:$P849,MATCH(Settings!$B$9,$A$1:$P$1,0)),4)),VALUE(MID(INDEX($A849:$P849,MATCH(Settings!$B$9,$A$1:$P$1,0)),6,2)),VALUE(MID(INDEX($A849:$P849,MATCH(Settings!$B$9,$A$1:$P$1,0)),9,2))))),""),IFERROR(INT(IFERROR(IF(ISNUMBER(INDEX($A849:$P849,MATCH(Settings!$B$8,$A$1:$P$1,0))),INDEX($A849:$P849,MATCH(Settings!$B$8,$A$1:$P$1,0)),DATE(VALUE(LEFT(IFERROR(TRIM(INDEX($A849:$P849,MATCH(Settings!$B$8,$A$1:$P$1,0))&amp;""),""),4)),VALUE(MID(IFERROR(TRIM(INDEX($A849:$P849,MATCH(Settings!$B$8,$A$1:$P$1,0))&amp;""),""),6,2)),VALUE(MID(IFERROR(TRIM(INDEX($A849:$P849,MATCH(Settings!$B$8,$A$1:$P$1,0))&amp;""),""),9,2)))+TIME(VALUE(MID(IFERROR(TRIM(INDEX($A849:$P849,MATCH(Settings!$B$8,$A$1:$P$1,0))&amp;""),""),12,2)),VALUE(MID(IFERROR(TRIM(INDEX($A849:$P849,MATCH(Settings!$B$8,$A$1:$P$1,0))&amp;""),""),15,2)),VALUE(MID(IFERROR(TRIM(INDEX($A849:$P849,MATCH(Settings!$B$8,$A$1:$P$1,0))&amp;""),""),18,2)))),"")),""))</f>
        <v/>
      </c>
      <c r="V849" s="22">
        <f>IF(ISNUMBER($U849),DATE(YEAR($U849),MONTH($U849),1),"")</f>
        <v/>
      </c>
      <c r="W849" s="23">
        <f>IF(IFERROR(TRIM(INDEX($A849:$P849,MATCH(Settings!$B$10,$A$1:$P$1,0))&amp;""),"")&lt;&gt;"",IFERROR(TRIM(INDEX($A849:$P849,MATCH(Settings!$B$10,$A$1:$P$1,0))&amp;""),""),IFERROR(TRIM(INDEX($A849:$P849,MATCH(Settings!$B$11,$A$1:$P$1,0))&amp;""),""))</f>
        <v/>
      </c>
      <c r="X849" s="23">
        <f>IFERROR(TRIM(INDEX($A849:$P849,MATCH(Settings!$B$11,$A$1:$P$1,0))&amp;""),"")</f>
        <v/>
      </c>
      <c r="Y849" s="23">
        <f>IFERROR(TRIM(INDEX($A849:$P849,MATCH(Settings!$B$12,$A$1:$P$1,0))&amp;""),"")</f>
        <v/>
      </c>
      <c r="Z849" s="23">
        <f>IFERROR(TRIM(INDEX($A849:$P849,MATCH(Settings!$B$15,$A$1:$P$1,0))&amp;""),"")</f>
        <v/>
      </c>
      <c r="AA849" s="24">
        <f>IFERROR(IF(TRIM(INDEX($A849:$P849,MATCH(Settings!$B$13,$A$1:$P$1,0))&amp;"")="","",VALUE(TRIM(INDEX($A849:$P849,MATCH(Settings!$B$13,$A$1:$P$1,0))&amp;""))),"")</f>
        <v/>
      </c>
      <c r="AB849" s="24">
        <f>IF(NOT(ISNUMBER($AA849)),"",IF(TRIM($R849&amp;"")="Yes",$AA849,0))</f>
        <v/>
      </c>
      <c r="AC849" s="25">
        <f>IF(OR(NOT(ISNUMBER($AB849)),NOT(ISNUMBER(Settings!$D$2))),"",$AB849*Settings!$D$2)</f>
        <v/>
      </c>
      <c r="AD849" s="23">
        <f>IF(AND($AE849="",IFERROR(TRIM(INDEX($A849:$P849,MATCH(Settings!$B$13,$A$1:$P$1,0))&amp;""),"")=""),"",IF((IF($AE849="","; no name or email","")&amp;IF(IFERROR(TRIM(INDEX($A849:$P849,MATCH(Settings!$B$13,$A$1:$P$1,0))&amp;""),"")="","; no hours",IF(NOT(ISNUMBER($AA849)),"; hours not a number",IF($AA849&lt;=0,"; hours zero or less",IF(AND(ISNUMBER(Settings!$D$3),$AA849&gt;Settings!$D$3),"; over "&amp;Settings!$D$3&amp;" hours",""))))&amp;IF(NOT(ISNUMBER($U849)),"; no date",IF($U849&gt;TODAY(),"; date in the future",""))&amp;IF(AND($AE849&lt;&gt;"",ISNUMBER($U849)),IF(COUNTIFS($AE$2:$AE$1001,$AE849,$U$2:$U$1001,$U849,$Y$2:$Y$1001,$Y849)&gt;1,"; possible duplicate",""),""))="","OK",MID(IF($AE849="","; no name or email","")&amp;IF(IFERROR(TRIM(INDEX($A849:$P849,MATCH(Settings!$B$13,$A$1:$P$1,0))&amp;""),"")="","; no hours",IF(NOT(ISNUMBER($AA849)),"; hours not a number",IF($AA849&lt;=0,"; hours zero or less",IF(AND(ISNUMBER(Settings!$D$3),$AA849&gt;Settings!$D$3),"; over "&amp;Settings!$D$3&amp;" hours",""))))&amp;IF(NOT(ISNUMBER($U849)),"; no date",IF($U849&gt;TODAY(),"; date in the future",""))&amp;IF(AND($AE849&lt;&gt;"",ISNUMBER($U849)),IF(COUNTIFS($AE$2:$AE$1001,$AE849,$U$2:$U$1001,$U849,$Y$2:$Y$1001,$Y849)&gt;1,"; possible duplicate",""),""),3,300)))</f>
        <v/>
      </c>
      <c r="AE849" s="26">
        <f>IF(IFERROR(TRIM(INDEX($A849:$P849,MATCH(Settings!$B$11,$A$1:$P$1,0))&amp;""),"")&lt;&gt;"",LOWER(IFERROR(TRIM(INDEX($A849:$P849,MATCH(Settings!$B$11,$A$1:$P$1,0))&amp;""),"")),LOWER(IFERROR(TRIM(INDEX($A849:$P849,MATCH(Settings!$B$10,$A$1:$P$1,0))&amp;""),"")))</f>
        <v/>
      </c>
      <c r="AF849" s="26">
        <f>IF($AE849="","",IF(COUNTIF($AE$2:$AE849,$AE849)=1,MAX($AF$1:$AF848)+1,""))</f>
        <v/>
      </c>
      <c r="AG849" s="26">
        <f>IF(OR($AE849="",NOT(ISNUMBER($V849))),"",IF(COUNTIFS($AE$2:$AE849,$AE849,$V$2:$V849,$V849)=1,1,0))</f>
        <v/>
      </c>
      <c r="AH849" s="26">
        <f>IF(ISNUMBER($U849),$U849,0)</f>
        <v/>
      </c>
    </row>
    <row r="850">
      <c r="R850" s="27" t="n"/>
      <c r="S850" s="27" t="n"/>
      <c r="U850" s="21">
        <f>IF(ISNUMBER(IFERROR(IF(TRIM(INDEX($A850:$P850,MATCH(Settings!$B$9,$A$1:$P$1,0))&amp;"")="","",IF(ISNUMBER(INDEX($A850:$P850,MATCH(Settings!$B$9,$A$1:$P$1,0))),INT(INDEX($A850:$P850,MATCH(Settings!$B$9,$A$1:$P$1,0))),DATE(VALUE(LEFT(INDEX($A850:$P850,MATCH(Settings!$B$9,$A$1:$P$1,0)),4)),VALUE(MID(INDEX($A850:$P850,MATCH(Settings!$B$9,$A$1:$P$1,0)),6,2)),VALUE(MID(INDEX($A850:$P850,MATCH(Settings!$B$9,$A$1:$P$1,0)),9,2))))),"")),IFERROR(IF(TRIM(INDEX($A850:$P850,MATCH(Settings!$B$9,$A$1:$P$1,0))&amp;"")="","",IF(ISNUMBER(INDEX($A850:$P850,MATCH(Settings!$B$9,$A$1:$P$1,0))),INT(INDEX($A850:$P850,MATCH(Settings!$B$9,$A$1:$P$1,0))),DATE(VALUE(LEFT(INDEX($A850:$P850,MATCH(Settings!$B$9,$A$1:$P$1,0)),4)),VALUE(MID(INDEX($A850:$P850,MATCH(Settings!$B$9,$A$1:$P$1,0)),6,2)),VALUE(MID(INDEX($A850:$P850,MATCH(Settings!$B$9,$A$1:$P$1,0)),9,2))))),""),IFERROR(INT(IFERROR(IF(ISNUMBER(INDEX($A850:$P850,MATCH(Settings!$B$8,$A$1:$P$1,0))),INDEX($A850:$P850,MATCH(Settings!$B$8,$A$1:$P$1,0)),DATE(VALUE(LEFT(IFERROR(TRIM(INDEX($A850:$P850,MATCH(Settings!$B$8,$A$1:$P$1,0))&amp;""),""),4)),VALUE(MID(IFERROR(TRIM(INDEX($A850:$P850,MATCH(Settings!$B$8,$A$1:$P$1,0))&amp;""),""),6,2)),VALUE(MID(IFERROR(TRIM(INDEX($A850:$P850,MATCH(Settings!$B$8,$A$1:$P$1,0))&amp;""),""),9,2)))+TIME(VALUE(MID(IFERROR(TRIM(INDEX($A850:$P850,MATCH(Settings!$B$8,$A$1:$P$1,0))&amp;""),""),12,2)),VALUE(MID(IFERROR(TRIM(INDEX($A850:$P850,MATCH(Settings!$B$8,$A$1:$P$1,0))&amp;""),""),15,2)),VALUE(MID(IFERROR(TRIM(INDEX($A850:$P850,MATCH(Settings!$B$8,$A$1:$P$1,0))&amp;""),""),18,2)))),"")),""))</f>
        <v/>
      </c>
      <c r="V850" s="22">
        <f>IF(ISNUMBER($U850),DATE(YEAR($U850),MONTH($U850),1),"")</f>
        <v/>
      </c>
      <c r="W850" s="23">
        <f>IF(IFERROR(TRIM(INDEX($A850:$P850,MATCH(Settings!$B$10,$A$1:$P$1,0))&amp;""),"")&lt;&gt;"",IFERROR(TRIM(INDEX($A850:$P850,MATCH(Settings!$B$10,$A$1:$P$1,0))&amp;""),""),IFERROR(TRIM(INDEX($A850:$P850,MATCH(Settings!$B$11,$A$1:$P$1,0))&amp;""),""))</f>
        <v/>
      </c>
      <c r="X850" s="23">
        <f>IFERROR(TRIM(INDEX($A850:$P850,MATCH(Settings!$B$11,$A$1:$P$1,0))&amp;""),"")</f>
        <v/>
      </c>
      <c r="Y850" s="23">
        <f>IFERROR(TRIM(INDEX($A850:$P850,MATCH(Settings!$B$12,$A$1:$P$1,0))&amp;""),"")</f>
        <v/>
      </c>
      <c r="Z850" s="23">
        <f>IFERROR(TRIM(INDEX($A850:$P850,MATCH(Settings!$B$15,$A$1:$P$1,0))&amp;""),"")</f>
        <v/>
      </c>
      <c r="AA850" s="24">
        <f>IFERROR(IF(TRIM(INDEX($A850:$P850,MATCH(Settings!$B$13,$A$1:$P$1,0))&amp;"")="","",VALUE(TRIM(INDEX($A850:$P850,MATCH(Settings!$B$13,$A$1:$P$1,0))&amp;""))),"")</f>
        <v/>
      </c>
      <c r="AB850" s="24">
        <f>IF(NOT(ISNUMBER($AA850)),"",IF(TRIM($R850&amp;"")="Yes",$AA850,0))</f>
        <v/>
      </c>
      <c r="AC850" s="25">
        <f>IF(OR(NOT(ISNUMBER($AB850)),NOT(ISNUMBER(Settings!$D$2))),"",$AB850*Settings!$D$2)</f>
        <v/>
      </c>
      <c r="AD850" s="23">
        <f>IF(AND($AE850="",IFERROR(TRIM(INDEX($A850:$P850,MATCH(Settings!$B$13,$A$1:$P$1,0))&amp;""),"")=""),"",IF((IF($AE850="","; no name or email","")&amp;IF(IFERROR(TRIM(INDEX($A850:$P850,MATCH(Settings!$B$13,$A$1:$P$1,0))&amp;""),"")="","; no hours",IF(NOT(ISNUMBER($AA850)),"; hours not a number",IF($AA850&lt;=0,"; hours zero or less",IF(AND(ISNUMBER(Settings!$D$3),$AA850&gt;Settings!$D$3),"; over "&amp;Settings!$D$3&amp;" hours",""))))&amp;IF(NOT(ISNUMBER($U850)),"; no date",IF($U850&gt;TODAY(),"; date in the future",""))&amp;IF(AND($AE850&lt;&gt;"",ISNUMBER($U850)),IF(COUNTIFS($AE$2:$AE$1001,$AE850,$U$2:$U$1001,$U850,$Y$2:$Y$1001,$Y850)&gt;1,"; possible duplicate",""),""))="","OK",MID(IF($AE850="","; no name or email","")&amp;IF(IFERROR(TRIM(INDEX($A850:$P850,MATCH(Settings!$B$13,$A$1:$P$1,0))&amp;""),"")="","; no hours",IF(NOT(ISNUMBER($AA850)),"; hours not a number",IF($AA850&lt;=0,"; hours zero or less",IF(AND(ISNUMBER(Settings!$D$3),$AA850&gt;Settings!$D$3),"; over "&amp;Settings!$D$3&amp;" hours",""))))&amp;IF(NOT(ISNUMBER($U850)),"; no date",IF($U850&gt;TODAY(),"; date in the future",""))&amp;IF(AND($AE850&lt;&gt;"",ISNUMBER($U850)),IF(COUNTIFS($AE$2:$AE$1001,$AE850,$U$2:$U$1001,$U850,$Y$2:$Y$1001,$Y850)&gt;1,"; possible duplicate",""),""),3,300)))</f>
        <v/>
      </c>
      <c r="AE850" s="26">
        <f>IF(IFERROR(TRIM(INDEX($A850:$P850,MATCH(Settings!$B$11,$A$1:$P$1,0))&amp;""),"")&lt;&gt;"",LOWER(IFERROR(TRIM(INDEX($A850:$P850,MATCH(Settings!$B$11,$A$1:$P$1,0))&amp;""),"")),LOWER(IFERROR(TRIM(INDEX($A850:$P850,MATCH(Settings!$B$10,$A$1:$P$1,0))&amp;""),"")))</f>
        <v/>
      </c>
      <c r="AF850" s="26">
        <f>IF($AE850="","",IF(COUNTIF($AE$2:$AE850,$AE850)=1,MAX($AF$1:$AF849)+1,""))</f>
        <v/>
      </c>
      <c r="AG850" s="26">
        <f>IF(OR($AE850="",NOT(ISNUMBER($V850))),"",IF(COUNTIFS($AE$2:$AE850,$AE850,$V$2:$V850,$V850)=1,1,0))</f>
        <v/>
      </c>
      <c r="AH850" s="26">
        <f>IF(ISNUMBER($U850),$U850,0)</f>
        <v/>
      </c>
    </row>
    <row r="851">
      <c r="R851" s="27" t="n"/>
      <c r="S851" s="27" t="n"/>
      <c r="U851" s="21">
        <f>IF(ISNUMBER(IFERROR(IF(TRIM(INDEX($A851:$P851,MATCH(Settings!$B$9,$A$1:$P$1,0))&amp;"")="","",IF(ISNUMBER(INDEX($A851:$P851,MATCH(Settings!$B$9,$A$1:$P$1,0))),INT(INDEX($A851:$P851,MATCH(Settings!$B$9,$A$1:$P$1,0))),DATE(VALUE(LEFT(INDEX($A851:$P851,MATCH(Settings!$B$9,$A$1:$P$1,0)),4)),VALUE(MID(INDEX($A851:$P851,MATCH(Settings!$B$9,$A$1:$P$1,0)),6,2)),VALUE(MID(INDEX($A851:$P851,MATCH(Settings!$B$9,$A$1:$P$1,0)),9,2))))),"")),IFERROR(IF(TRIM(INDEX($A851:$P851,MATCH(Settings!$B$9,$A$1:$P$1,0))&amp;"")="","",IF(ISNUMBER(INDEX($A851:$P851,MATCH(Settings!$B$9,$A$1:$P$1,0))),INT(INDEX($A851:$P851,MATCH(Settings!$B$9,$A$1:$P$1,0))),DATE(VALUE(LEFT(INDEX($A851:$P851,MATCH(Settings!$B$9,$A$1:$P$1,0)),4)),VALUE(MID(INDEX($A851:$P851,MATCH(Settings!$B$9,$A$1:$P$1,0)),6,2)),VALUE(MID(INDEX($A851:$P851,MATCH(Settings!$B$9,$A$1:$P$1,0)),9,2))))),""),IFERROR(INT(IFERROR(IF(ISNUMBER(INDEX($A851:$P851,MATCH(Settings!$B$8,$A$1:$P$1,0))),INDEX($A851:$P851,MATCH(Settings!$B$8,$A$1:$P$1,0)),DATE(VALUE(LEFT(IFERROR(TRIM(INDEX($A851:$P851,MATCH(Settings!$B$8,$A$1:$P$1,0))&amp;""),""),4)),VALUE(MID(IFERROR(TRIM(INDEX($A851:$P851,MATCH(Settings!$B$8,$A$1:$P$1,0))&amp;""),""),6,2)),VALUE(MID(IFERROR(TRIM(INDEX($A851:$P851,MATCH(Settings!$B$8,$A$1:$P$1,0))&amp;""),""),9,2)))+TIME(VALUE(MID(IFERROR(TRIM(INDEX($A851:$P851,MATCH(Settings!$B$8,$A$1:$P$1,0))&amp;""),""),12,2)),VALUE(MID(IFERROR(TRIM(INDEX($A851:$P851,MATCH(Settings!$B$8,$A$1:$P$1,0))&amp;""),""),15,2)),VALUE(MID(IFERROR(TRIM(INDEX($A851:$P851,MATCH(Settings!$B$8,$A$1:$P$1,0))&amp;""),""),18,2)))),"")),""))</f>
        <v/>
      </c>
      <c r="V851" s="22">
        <f>IF(ISNUMBER($U851),DATE(YEAR($U851),MONTH($U851),1),"")</f>
        <v/>
      </c>
      <c r="W851" s="23">
        <f>IF(IFERROR(TRIM(INDEX($A851:$P851,MATCH(Settings!$B$10,$A$1:$P$1,0))&amp;""),"")&lt;&gt;"",IFERROR(TRIM(INDEX($A851:$P851,MATCH(Settings!$B$10,$A$1:$P$1,0))&amp;""),""),IFERROR(TRIM(INDEX($A851:$P851,MATCH(Settings!$B$11,$A$1:$P$1,0))&amp;""),""))</f>
        <v/>
      </c>
      <c r="X851" s="23">
        <f>IFERROR(TRIM(INDEX($A851:$P851,MATCH(Settings!$B$11,$A$1:$P$1,0))&amp;""),"")</f>
        <v/>
      </c>
      <c r="Y851" s="23">
        <f>IFERROR(TRIM(INDEX($A851:$P851,MATCH(Settings!$B$12,$A$1:$P$1,0))&amp;""),"")</f>
        <v/>
      </c>
      <c r="Z851" s="23">
        <f>IFERROR(TRIM(INDEX($A851:$P851,MATCH(Settings!$B$15,$A$1:$P$1,0))&amp;""),"")</f>
        <v/>
      </c>
      <c r="AA851" s="24">
        <f>IFERROR(IF(TRIM(INDEX($A851:$P851,MATCH(Settings!$B$13,$A$1:$P$1,0))&amp;"")="","",VALUE(TRIM(INDEX($A851:$P851,MATCH(Settings!$B$13,$A$1:$P$1,0))&amp;""))),"")</f>
        <v/>
      </c>
      <c r="AB851" s="24">
        <f>IF(NOT(ISNUMBER($AA851)),"",IF(TRIM($R851&amp;"")="Yes",$AA851,0))</f>
        <v/>
      </c>
      <c r="AC851" s="25">
        <f>IF(OR(NOT(ISNUMBER($AB851)),NOT(ISNUMBER(Settings!$D$2))),"",$AB851*Settings!$D$2)</f>
        <v/>
      </c>
      <c r="AD851" s="23">
        <f>IF(AND($AE851="",IFERROR(TRIM(INDEX($A851:$P851,MATCH(Settings!$B$13,$A$1:$P$1,0))&amp;""),"")=""),"",IF((IF($AE851="","; no name or email","")&amp;IF(IFERROR(TRIM(INDEX($A851:$P851,MATCH(Settings!$B$13,$A$1:$P$1,0))&amp;""),"")="","; no hours",IF(NOT(ISNUMBER($AA851)),"; hours not a number",IF($AA851&lt;=0,"; hours zero or less",IF(AND(ISNUMBER(Settings!$D$3),$AA851&gt;Settings!$D$3),"; over "&amp;Settings!$D$3&amp;" hours",""))))&amp;IF(NOT(ISNUMBER($U851)),"; no date",IF($U851&gt;TODAY(),"; date in the future",""))&amp;IF(AND($AE851&lt;&gt;"",ISNUMBER($U851)),IF(COUNTIFS($AE$2:$AE$1001,$AE851,$U$2:$U$1001,$U851,$Y$2:$Y$1001,$Y851)&gt;1,"; possible duplicate",""),""))="","OK",MID(IF($AE851="","; no name or email","")&amp;IF(IFERROR(TRIM(INDEX($A851:$P851,MATCH(Settings!$B$13,$A$1:$P$1,0))&amp;""),"")="","; no hours",IF(NOT(ISNUMBER($AA851)),"; hours not a number",IF($AA851&lt;=0,"; hours zero or less",IF(AND(ISNUMBER(Settings!$D$3),$AA851&gt;Settings!$D$3),"; over "&amp;Settings!$D$3&amp;" hours",""))))&amp;IF(NOT(ISNUMBER($U851)),"; no date",IF($U851&gt;TODAY(),"; date in the future",""))&amp;IF(AND($AE851&lt;&gt;"",ISNUMBER($U851)),IF(COUNTIFS($AE$2:$AE$1001,$AE851,$U$2:$U$1001,$U851,$Y$2:$Y$1001,$Y851)&gt;1,"; possible duplicate",""),""),3,300)))</f>
        <v/>
      </c>
      <c r="AE851" s="26">
        <f>IF(IFERROR(TRIM(INDEX($A851:$P851,MATCH(Settings!$B$11,$A$1:$P$1,0))&amp;""),"")&lt;&gt;"",LOWER(IFERROR(TRIM(INDEX($A851:$P851,MATCH(Settings!$B$11,$A$1:$P$1,0))&amp;""),"")),LOWER(IFERROR(TRIM(INDEX($A851:$P851,MATCH(Settings!$B$10,$A$1:$P$1,0))&amp;""),"")))</f>
        <v/>
      </c>
      <c r="AF851" s="26">
        <f>IF($AE851="","",IF(COUNTIF($AE$2:$AE851,$AE851)=1,MAX($AF$1:$AF850)+1,""))</f>
        <v/>
      </c>
      <c r="AG851" s="26">
        <f>IF(OR($AE851="",NOT(ISNUMBER($V851))),"",IF(COUNTIFS($AE$2:$AE851,$AE851,$V$2:$V851,$V851)=1,1,0))</f>
        <v/>
      </c>
      <c r="AH851" s="26">
        <f>IF(ISNUMBER($U851),$U851,0)</f>
        <v/>
      </c>
    </row>
    <row r="852">
      <c r="R852" s="27" t="n"/>
      <c r="S852" s="27" t="n"/>
      <c r="U852" s="21">
        <f>IF(ISNUMBER(IFERROR(IF(TRIM(INDEX($A852:$P852,MATCH(Settings!$B$9,$A$1:$P$1,0))&amp;"")="","",IF(ISNUMBER(INDEX($A852:$P852,MATCH(Settings!$B$9,$A$1:$P$1,0))),INT(INDEX($A852:$P852,MATCH(Settings!$B$9,$A$1:$P$1,0))),DATE(VALUE(LEFT(INDEX($A852:$P852,MATCH(Settings!$B$9,$A$1:$P$1,0)),4)),VALUE(MID(INDEX($A852:$P852,MATCH(Settings!$B$9,$A$1:$P$1,0)),6,2)),VALUE(MID(INDEX($A852:$P852,MATCH(Settings!$B$9,$A$1:$P$1,0)),9,2))))),"")),IFERROR(IF(TRIM(INDEX($A852:$P852,MATCH(Settings!$B$9,$A$1:$P$1,0))&amp;"")="","",IF(ISNUMBER(INDEX($A852:$P852,MATCH(Settings!$B$9,$A$1:$P$1,0))),INT(INDEX($A852:$P852,MATCH(Settings!$B$9,$A$1:$P$1,0))),DATE(VALUE(LEFT(INDEX($A852:$P852,MATCH(Settings!$B$9,$A$1:$P$1,0)),4)),VALUE(MID(INDEX($A852:$P852,MATCH(Settings!$B$9,$A$1:$P$1,0)),6,2)),VALUE(MID(INDEX($A852:$P852,MATCH(Settings!$B$9,$A$1:$P$1,0)),9,2))))),""),IFERROR(INT(IFERROR(IF(ISNUMBER(INDEX($A852:$P852,MATCH(Settings!$B$8,$A$1:$P$1,0))),INDEX($A852:$P852,MATCH(Settings!$B$8,$A$1:$P$1,0)),DATE(VALUE(LEFT(IFERROR(TRIM(INDEX($A852:$P852,MATCH(Settings!$B$8,$A$1:$P$1,0))&amp;""),""),4)),VALUE(MID(IFERROR(TRIM(INDEX($A852:$P852,MATCH(Settings!$B$8,$A$1:$P$1,0))&amp;""),""),6,2)),VALUE(MID(IFERROR(TRIM(INDEX($A852:$P852,MATCH(Settings!$B$8,$A$1:$P$1,0))&amp;""),""),9,2)))+TIME(VALUE(MID(IFERROR(TRIM(INDEX($A852:$P852,MATCH(Settings!$B$8,$A$1:$P$1,0))&amp;""),""),12,2)),VALUE(MID(IFERROR(TRIM(INDEX($A852:$P852,MATCH(Settings!$B$8,$A$1:$P$1,0))&amp;""),""),15,2)),VALUE(MID(IFERROR(TRIM(INDEX($A852:$P852,MATCH(Settings!$B$8,$A$1:$P$1,0))&amp;""),""),18,2)))),"")),""))</f>
        <v/>
      </c>
      <c r="V852" s="22">
        <f>IF(ISNUMBER($U852),DATE(YEAR($U852),MONTH($U852),1),"")</f>
        <v/>
      </c>
      <c r="W852" s="23">
        <f>IF(IFERROR(TRIM(INDEX($A852:$P852,MATCH(Settings!$B$10,$A$1:$P$1,0))&amp;""),"")&lt;&gt;"",IFERROR(TRIM(INDEX($A852:$P852,MATCH(Settings!$B$10,$A$1:$P$1,0))&amp;""),""),IFERROR(TRIM(INDEX($A852:$P852,MATCH(Settings!$B$11,$A$1:$P$1,0))&amp;""),""))</f>
        <v/>
      </c>
      <c r="X852" s="23">
        <f>IFERROR(TRIM(INDEX($A852:$P852,MATCH(Settings!$B$11,$A$1:$P$1,0))&amp;""),"")</f>
        <v/>
      </c>
      <c r="Y852" s="23">
        <f>IFERROR(TRIM(INDEX($A852:$P852,MATCH(Settings!$B$12,$A$1:$P$1,0))&amp;""),"")</f>
        <v/>
      </c>
      <c r="Z852" s="23">
        <f>IFERROR(TRIM(INDEX($A852:$P852,MATCH(Settings!$B$15,$A$1:$P$1,0))&amp;""),"")</f>
        <v/>
      </c>
      <c r="AA852" s="24">
        <f>IFERROR(IF(TRIM(INDEX($A852:$P852,MATCH(Settings!$B$13,$A$1:$P$1,0))&amp;"")="","",VALUE(TRIM(INDEX($A852:$P852,MATCH(Settings!$B$13,$A$1:$P$1,0))&amp;""))),"")</f>
        <v/>
      </c>
      <c r="AB852" s="24">
        <f>IF(NOT(ISNUMBER($AA852)),"",IF(TRIM($R852&amp;"")="Yes",$AA852,0))</f>
        <v/>
      </c>
      <c r="AC852" s="25">
        <f>IF(OR(NOT(ISNUMBER($AB852)),NOT(ISNUMBER(Settings!$D$2))),"",$AB852*Settings!$D$2)</f>
        <v/>
      </c>
      <c r="AD852" s="23">
        <f>IF(AND($AE852="",IFERROR(TRIM(INDEX($A852:$P852,MATCH(Settings!$B$13,$A$1:$P$1,0))&amp;""),"")=""),"",IF((IF($AE852="","; no name or email","")&amp;IF(IFERROR(TRIM(INDEX($A852:$P852,MATCH(Settings!$B$13,$A$1:$P$1,0))&amp;""),"")="","; no hours",IF(NOT(ISNUMBER($AA852)),"; hours not a number",IF($AA852&lt;=0,"; hours zero or less",IF(AND(ISNUMBER(Settings!$D$3),$AA852&gt;Settings!$D$3),"; over "&amp;Settings!$D$3&amp;" hours",""))))&amp;IF(NOT(ISNUMBER($U852)),"; no date",IF($U852&gt;TODAY(),"; date in the future",""))&amp;IF(AND($AE852&lt;&gt;"",ISNUMBER($U852)),IF(COUNTIFS($AE$2:$AE$1001,$AE852,$U$2:$U$1001,$U852,$Y$2:$Y$1001,$Y852)&gt;1,"; possible duplicate",""),""))="","OK",MID(IF($AE852="","; no name or email","")&amp;IF(IFERROR(TRIM(INDEX($A852:$P852,MATCH(Settings!$B$13,$A$1:$P$1,0))&amp;""),"")="","; no hours",IF(NOT(ISNUMBER($AA852)),"; hours not a number",IF($AA852&lt;=0,"; hours zero or less",IF(AND(ISNUMBER(Settings!$D$3),$AA852&gt;Settings!$D$3),"; over "&amp;Settings!$D$3&amp;" hours",""))))&amp;IF(NOT(ISNUMBER($U852)),"; no date",IF($U852&gt;TODAY(),"; date in the future",""))&amp;IF(AND($AE852&lt;&gt;"",ISNUMBER($U852)),IF(COUNTIFS($AE$2:$AE$1001,$AE852,$U$2:$U$1001,$U852,$Y$2:$Y$1001,$Y852)&gt;1,"; possible duplicate",""),""),3,300)))</f>
        <v/>
      </c>
      <c r="AE852" s="26">
        <f>IF(IFERROR(TRIM(INDEX($A852:$P852,MATCH(Settings!$B$11,$A$1:$P$1,0))&amp;""),"")&lt;&gt;"",LOWER(IFERROR(TRIM(INDEX($A852:$P852,MATCH(Settings!$B$11,$A$1:$P$1,0))&amp;""),"")),LOWER(IFERROR(TRIM(INDEX($A852:$P852,MATCH(Settings!$B$10,$A$1:$P$1,0))&amp;""),"")))</f>
        <v/>
      </c>
      <c r="AF852" s="26">
        <f>IF($AE852="","",IF(COUNTIF($AE$2:$AE852,$AE852)=1,MAX($AF$1:$AF851)+1,""))</f>
        <v/>
      </c>
      <c r="AG852" s="26">
        <f>IF(OR($AE852="",NOT(ISNUMBER($V852))),"",IF(COUNTIFS($AE$2:$AE852,$AE852,$V$2:$V852,$V852)=1,1,0))</f>
        <v/>
      </c>
      <c r="AH852" s="26">
        <f>IF(ISNUMBER($U852),$U852,0)</f>
        <v/>
      </c>
    </row>
    <row r="853">
      <c r="R853" s="27" t="n"/>
      <c r="S853" s="27" t="n"/>
      <c r="U853" s="21">
        <f>IF(ISNUMBER(IFERROR(IF(TRIM(INDEX($A853:$P853,MATCH(Settings!$B$9,$A$1:$P$1,0))&amp;"")="","",IF(ISNUMBER(INDEX($A853:$P853,MATCH(Settings!$B$9,$A$1:$P$1,0))),INT(INDEX($A853:$P853,MATCH(Settings!$B$9,$A$1:$P$1,0))),DATE(VALUE(LEFT(INDEX($A853:$P853,MATCH(Settings!$B$9,$A$1:$P$1,0)),4)),VALUE(MID(INDEX($A853:$P853,MATCH(Settings!$B$9,$A$1:$P$1,0)),6,2)),VALUE(MID(INDEX($A853:$P853,MATCH(Settings!$B$9,$A$1:$P$1,0)),9,2))))),"")),IFERROR(IF(TRIM(INDEX($A853:$P853,MATCH(Settings!$B$9,$A$1:$P$1,0))&amp;"")="","",IF(ISNUMBER(INDEX($A853:$P853,MATCH(Settings!$B$9,$A$1:$P$1,0))),INT(INDEX($A853:$P853,MATCH(Settings!$B$9,$A$1:$P$1,0))),DATE(VALUE(LEFT(INDEX($A853:$P853,MATCH(Settings!$B$9,$A$1:$P$1,0)),4)),VALUE(MID(INDEX($A853:$P853,MATCH(Settings!$B$9,$A$1:$P$1,0)),6,2)),VALUE(MID(INDEX($A853:$P853,MATCH(Settings!$B$9,$A$1:$P$1,0)),9,2))))),""),IFERROR(INT(IFERROR(IF(ISNUMBER(INDEX($A853:$P853,MATCH(Settings!$B$8,$A$1:$P$1,0))),INDEX($A853:$P853,MATCH(Settings!$B$8,$A$1:$P$1,0)),DATE(VALUE(LEFT(IFERROR(TRIM(INDEX($A853:$P853,MATCH(Settings!$B$8,$A$1:$P$1,0))&amp;""),""),4)),VALUE(MID(IFERROR(TRIM(INDEX($A853:$P853,MATCH(Settings!$B$8,$A$1:$P$1,0))&amp;""),""),6,2)),VALUE(MID(IFERROR(TRIM(INDEX($A853:$P853,MATCH(Settings!$B$8,$A$1:$P$1,0))&amp;""),""),9,2)))+TIME(VALUE(MID(IFERROR(TRIM(INDEX($A853:$P853,MATCH(Settings!$B$8,$A$1:$P$1,0))&amp;""),""),12,2)),VALUE(MID(IFERROR(TRIM(INDEX($A853:$P853,MATCH(Settings!$B$8,$A$1:$P$1,0))&amp;""),""),15,2)),VALUE(MID(IFERROR(TRIM(INDEX($A853:$P853,MATCH(Settings!$B$8,$A$1:$P$1,0))&amp;""),""),18,2)))),"")),""))</f>
        <v/>
      </c>
      <c r="V853" s="22">
        <f>IF(ISNUMBER($U853),DATE(YEAR($U853),MONTH($U853),1),"")</f>
        <v/>
      </c>
      <c r="W853" s="23">
        <f>IF(IFERROR(TRIM(INDEX($A853:$P853,MATCH(Settings!$B$10,$A$1:$P$1,0))&amp;""),"")&lt;&gt;"",IFERROR(TRIM(INDEX($A853:$P853,MATCH(Settings!$B$10,$A$1:$P$1,0))&amp;""),""),IFERROR(TRIM(INDEX($A853:$P853,MATCH(Settings!$B$11,$A$1:$P$1,0))&amp;""),""))</f>
        <v/>
      </c>
      <c r="X853" s="23">
        <f>IFERROR(TRIM(INDEX($A853:$P853,MATCH(Settings!$B$11,$A$1:$P$1,0))&amp;""),"")</f>
        <v/>
      </c>
      <c r="Y853" s="23">
        <f>IFERROR(TRIM(INDEX($A853:$P853,MATCH(Settings!$B$12,$A$1:$P$1,0))&amp;""),"")</f>
        <v/>
      </c>
      <c r="Z853" s="23">
        <f>IFERROR(TRIM(INDEX($A853:$P853,MATCH(Settings!$B$15,$A$1:$P$1,0))&amp;""),"")</f>
        <v/>
      </c>
      <c r="AA853" s="24">
        <f>IFERROR(IF(TRIM(INDEX($A853:$P853,MATCH(Settings!$B$13,$A$1:$P$1,0))&amp;"")="","",VALUE(TRIM(INDEX($A853:$P853,MATCH(Settings!$B$13,$A$1:$P$1,0))&amp;""))),"")</f>
        <v/>
      </c>
      <c r="AB853" s="24">
        <f>IF(NOT(ISNUMBER($AA853)),"",IF(TRIM($R853&amp;"")="Yes",$AA853,0))</f>
        <v/>
      </c>
      <c r="AC853" s="25">
        <f>IF(OR(NOT(ISNUMBER($AB853)),NOT(ISNUMBER(Settings!$D$2))),"",$AB853*Settings!$D$2)</f>
        <v/>
      </c>
      <c r="AD853" s="23">
        <f>IF(AND($AE853="",IFERROR(TRIM(INDEX($A853:$P853,MATCH(Settings!$B$13,$A$1:$P$1,0))&amp;""),"")=""),"",IF((IF($AE853="","; no name or email","")&amp;IF(IFERROR(TRIM(INDEX($A853:$P853,MATCH(Settings!$B$13,$A$1:$P$1,0))&amp;""),"")="","; no hours",IF(NOT(ISNUMBER($AA853)),"; hours not a number",IF($AA853&lt;=0,"; hours zero or less",IF(AND(ISNUMBER(Settings!$D$3),$AA853&gt;Settings!$D$3),"; over "&amp;Settings!$D$3&amp;" hours",""))))&amp;IF(NOT(ISNUMBER($U853)),"; no date",IF($U853&gt;TODAY(),"; date in the future",""))&amp;IF(AND($AE853&lt;&gt;"",ISNUMBER($U853)),IF(COUNTIFS($AE$2:$AE$1001,$AE853,$U$2:$U$1001,$U853,$Y$2:$Y$1001,$Y853)&gt;1,"; possible duplicate",""),""))="","OK",MID(IF($AE853="","; no name or email","")&amp;IF(IFERROR(TRIM(INDEX($A853:$P853,MATCH(Settings!$B$13,$A$1:$P$1,0))&amp;""),"")="","; no hours",IF(NOT(ISNUMBER($AA853)),"; hours not a number",IF($AA853&lt;=0,"; hours zero or less",IF(AND(ISNUMBER(Settings!$D$3),$AA853&gt;Settings!$D$3),"; over "&amp;Settings!$D$3&amp;" hours",""))))&amp;IF(NOT(ISNUMBER($U853)),"; no date",IF($U853&gt;TODAY(),"; date in the future",""))&amp;IF(AND($AE853&lt;&gt;"",ISNUMBER($U853)),IF(COUNTIFS($AE$2:$AE$1001,$AE853,$U$2:$U$1001,$U853,$Y$2:$Y$1001,$Y853)&gt;1,"; possible duplicate",""),""),3,300)))</f>
        <v/>
      </c>
      <c r="AE853" s="26">
        <f>IF(IFERROR(TRIM(INDEX($A853:$P853,MATCH(Settings!$B$11,$A$1:$P$1,0))&amp;""),"")&lt;&gt;"",LOWER(IFERROR(TRIM(INDEX($A853:$P853,MATCH(Settings!$B$11,$A$1:$P$1,0))&amp;""),"")),LOWER(IFERROR(TRIM(INDEX($A853:$P853,MATCH(Settings!$B$10,$A$1:$P$1,0))&amp;""),"")))</f>
        <v/>
      </c>
      <c r="AF853" s="26">
        <f>IF($AE853="","",IF(COUNTIF($AE$2:$AE853,$AE853)=1,MAX($AF$1:$AF852)+1,""))</f>
        <v/>
      </c>
      <c r="AG853" s="26">
        <f>IF(OR($AE853="",NOT(ISNUMBER($V853))),"",IF(COUNTIFS($AE$2:$AE853,$AE853,$V$2:$V853,$V853)=1,1,0))</f>
        <v/>
      </c>
      <c r="AH853" s="26">
        <f>IF(ISNUMBER($U853),$U853,0)</f>
        <v/>
      </c>
    </row>
    <row r="854">
      <c r="R854" s="27" t="n"/>
      <c r="S854" s="27" t="n"/>
      <c r="U854" s="21">
        <f>IF(ISNUMBER(IFERROR(IF(TRIM(INDEX($A854:$P854,MATCH(Settings!$B$9,$A$1:$P$1,0))&amp;"")="","",IF(ISNUMBER(INDEX($A854:$P854,MATCH(Settings!$B$9,$A$1:$P$1,0))),INT(INDEX($A854:$P854,MATCH(Settings!$B$9,$A$1:$P$1,0))),DATE(VALUE(LEFT(INDEX($A854:$P854,MATCH(Settings!$B$9,$A$1:$P$1,0)),4)),VALUE(MID(INDEX($A854:$P854,MATCH(Settings!$B$9,$A$1:$P$1,0)),6,2)),VALUE(MID(INDEX($A854:$P854,MATCH(Settings!$B$9,$A$1:$P$1,0)),9,2))))),"")),IFERROR(IF(TRIM(INDEX($A854:$P854,MATCH(Settings!$B$9,$A$1:$P$1,0))&amp;"")="","",IF(ISNUMBER(INDEX($A854:$P854,MATCH(Settings!$B$9,$A$1:$P$1,0))),INT(INDEX($A854:$P854,MATCH(Settings!$B$9,$A$1:$P$1,0))),DATE(VALUE(LEFT(INDEX($A854:$P854,MATCH(Settings!$B$9,$A$1:$P$1,0)),4)),VALUE(MID(INDEX($A854:$P854,MATCH(Settings!$B$9,$A$1:$P$1,0)),6,2)),VALUE(MID(INDEX($A854:$P854,MATCH(Settings!$B$9,$A$1:$P$1,0)),9,2))))),""),IFERROR(INT(IFERROR(IF(ISNUMBER(INDEX($A854:$P854,MATCH(Settings!$B$8,$A$1:$P$1,0))),INDEX($A854:$P854,MATCH(Settings!$B$8,$A$1:$P$1,0)),DATE(VALUE(LEFT(IFERROR(TRIM(INDEX($A854:$P854,MATCH(Settings!$B$8,$A$1:$P$1,0))&amp;""),""),4)),VALUE(MID(IFERROR(TRIM(INDEX($A854:$P854,MATCH(Settings!$B$8,$A$1:$P$1,0))&amp;""),""),6,2)),VALUE(MID(IFERROR(TRIM(INDEX($A854:$P854,MATCH(Settings!$B$8,$A$1:$P$1,0))&amp;""),""),9,2)))+TIME(VALUE(MID(IFERROR(TRIM(INDEX($A854:$P854,MATCH(Settings!$B$8,$A$1:$P$1,0))&amp;""),""),12,2)),VALUE(MID(IFERROR(TRIM(INDEX($A854:$P854,MATCH(Settings!$B$8,$A$1:$P$1,0))&amp;""),""),15,2)),VALUE(MID(IFERROR(TRIM(INDEX($A854:$P854,MATCH(Settings!$B$8,$A$1:$P$1,0))&amp;""),""),18,2)))),"")),""))</f>
        <v/>
      </c>
      <c r="V854" s="22">
        <f>IF(ISNUMBER($U854),DATE(YEAR($U854),MONTH($U854),1),"")</f>
        <v/>
      </c>
      <c r="W854" s="23">
        <f>IF(IFERROR(TRIM(INDEX($A854:$P854,MATCH(Settings!$B$10,$A$1:$P$1,0))&amp;""),"")&lt;&gt;"",IFERROR(TRIM(INDEX($A854:$P854,MATCH(Settings!$B$10,$A$1:$P$1,0))&amp;""),""),IFERROR(TRIM(INDEX($A854:$P854,MATCH(Settings!$B$11,$A$1:$P$1,0))&amp;""),""))</f>
        <v/>
      </c>
      <c r="X854" s="23">
        <f>IFERROR(TRIM(INDEX($A854:$P854,MATCH(Settings!$B$11,$A$1:$P$1,0))&amp;""),"")</f>
        <v/>
      </c>
      <c r="Y854" s="23">
        <f>IFERROR(TRIM(INDEX($A854:$P854,MATCH(Settings!$B$12,$A$1:$P$1,0))&amp;""),"")</f>
        <v/>
      </c>
      <c r="Z854" s="23">
        <f>IFERROR(TRIM(INDEX($A854:$P854,MATCH(Settings!$B$15,$A$1:$P$1,0))&amp;""),"")</f>
        <v/>
      </c>
      <c r="AA854" s="24">
        <f>IFERROR(IF(TRIM(INDEX($A854:$P854,MATCH(Settings!$B$13,$A$1:$P$1,0))&amp;"")="","",VALUE(TRIM(INDEX($A854:$P854,MATCH(Settings!$B$13,$A$1:$P$1,0))&amp;""))),"")</f>
        <v/>
      </c>
      <c r="AB854" s="24">
        <f>IF(NOT(ISNUMBER($AA854)),"",IF(TRIM($R854&amp;"")="Yes",$AA854,0))</f>
        <v/>
      </c>
      <c r="AC854" s="25">
        <f>IF(OR(NOT(ISNUMBER($AB854)),NOT(ISNUMBER(Settings!$D$2))),"",$AB854*Settings!$D$2)</f>
        <v/>
      </c>
      <c r="AD854" s="23">
        <f>IF(AND($AE854="",IFERROR(TRIM(INDEX($A854:$P854,MATCH(Settings!$B$13,$A$1:$P$1,0))&amp;""),"")=""),"",IF((IF($AE854="","; no name or email","")&amp;IF(IFERROR(TRIM(INDEX($A854:$P854,MATCH(Settings!$B$13,$A$1:$P$1,0))&amp;""),"")="","; no hours",IF(NOT(ISNUMBER($AA854)),"; hours not a number",IF($AA854&lt;=0,"; hours zero or less",IF(AND(ISNUMBER(Settings!$D$3),$AA854&gt;Settings!$D$3),"; over "&amp;Settings!$D$3&amp;" hours",""))))&amp;IF(NOT(ISNUMBER($U854)),"; no date",IF($U854&gt;TODAY(),"; date in the future",""))&amp;IF(AND($AE854&lt;&gt;"",ISNUMBER($U854)),IF(COUNTIFS($AE$2:$AE$1001,$AE854,$U$2:$U$1001,$U854,$Y$2:$Y$1001,$Y854)&gt;1,"; possible duplicate",""),""))="","OK",MID(IF($AE854="","; no name or email","")&amp;IF(IFERROR(TRIM(INDEX($A854:$P854,MATCH(Settings!$B$13,$A$1:$P$1,0))&amp;""),"")="","; no hours",IF(NOT(ISNUMBER($AA854)),"; hours not a number",IF($AA854&lt;=0,"; hours zero or less",IF(AND(ISNUMBER(Settings!$D$3),$AA854&gt;Settings!$D$3),"; over "&amp;Settings!$D$3&amp;" hours",""))))&amp;IF(NOT(ISNUMBER($U854)),"; no date",IF($U854&gt;TODAY(),"; date in the future",""))&amp;IF(AND($AE854&lt;&gt;"",ISNUMBER($U854)),IF(COUNTIFS($AE$2:$AE$1001,$AE854,$U$2:$U$1001,$U854,$Y$2:$Y$1001,$Y854)&gt;1,"; possible duplicate",""),""),3,300)))</f>
        <v/>
      </c>
      <c r="AE854" s="26">
        <f>IF(IFERROR(TRIM(INDEX($A854:$P854,MATCH(Settings!$B$11,$A$1:$P$1,0))&amp;""),"")&lt;&gt;"",LOWER(IFERROR(TRIM(INDEX($A854:$P854,MATCH(Settings!$B$11,$A$1:$P$1,0))&amp;""),"")),LOWER(IFERROR(TRIM(INDEX($A854:$P854,MATCH(Settings!$B$10,$A$1:$P$1,0))&amp;""),"")))</f>
        <v/>
      </c>
      <c r="AF854" s="26">
        <f>IF($AE854="","",IF(COUNTIF($AE$2:$AE854,$AE854)=1,MAX($AF$1:$AF853)+1,""))</f>
        <v/>
      </c>
      <c r="AG854" s="26">
        <f>IF(OR($AE854="",NOT(ISNUMBER($V854))),"",IF(COUNTIFS($AE$2:$AE854,$AE854,$V$2:$V854,$V854)=1,1,0))</f>
        <v/>
      </c>
      <c r="AH854" s="26">
        <f>IF(ISNUMBER($U854),$U854,0)</f>
        <v/>
      </c>
    </row>
    <row r="855">
      <c r="R855" s="27" t="n"/>
      <c r="S855" s="27" t="n"/>
      <c r="U855" s="21">
        <f>IF(ISNUMBER(IFERROR(IF(TRIM(INDEX($A855:$P855,MATCH(Settings!$B$9,$A$1:$P$1,0))&amp;"")="","",IF(ISNUMBER(INDEX($A855:$P855,MATCH(Settings!$B$9,$A$1:$P$1,0))),INT(INDEX($A855:$P855,MATCH(Settings!$B$9,$A$1:$P$1,0))),DATE(VALUE(LEFT(INDEX($A855:$P855,MATCH(Settings!$B$9,$A$1:$P$1,0)),4)),VALUE(MID(INDEX($A855:$P855,MATCH(Settings!$B$9,$A$1:$P$1,0)),6,2)),VALUE(MID(INDEX($A855:$P855,MATCH(Settings!$B$9,$A$1:$P$1,0)),9,2))))),"")),IFERROR(IF(TRIM(INDEX($A855:$P855,MATCH(Settings!$B$9,$A$1:$P$1,0))&amp;"")="","",IF(ISNUMBER(INDEX($A855:$P855,MATCH(Settings!$B$9,$A$1:$P$1,0))),INT(INDEX($A855:$P855,MATCH(Settings!$B$9,$A$1:$P$1,0))),DATE(VALUE(LEFT(INDEX($A855:$P855,MATCH(Settings!$B$9,$A$1:$P$1,0)),4)),VALUE(MID(INDEX($A855:$P855,MATCH(Settings!$B$9,$A$1:$P$1,0)),6,2)),VALUE(MID(INDEX($A855:$P855,MATCH(Settings!$B$9,$A$1:$P$1,0)),9,2))))),""),IFERROR(INT(IFERROR(IF(ISNUMBER(INDEX($A855:$P855,MATCH(Settings!$B$8,$A$1:$P$1,0))),INDEX($A855:$P855,MATCH(Settings!$B$8,$A$1:$P$1,0)),DATE(VALUE(LEFT(IFERROR(TRIM(INDEX($A855:$P855,MATCH(Settings!$B$8,$A$1:$P$1,0))&amp;""),""),4)),VALUE(MID(IFERROR(TRIM(INDEX($A855:$P855,MATCH(Settings!$B$8,$A$1:$P$1,0))&amp;""),""),6,2)),VALUE(MID(IFERROR(TRIM(INDEX($A855:$P855,MATCH(Settings!$B$8,$A$1:$P$1,0))&amp;""),""),9,2)))+TIME(VALUE(MID(IFERROR(TRIM(INDEX($A855:$P855,MATCH(Settings!$B$8,$A$1:$P$1,0))&amp;""),""),12,2)),VALUE(MID(IFERROR(TRIM(INDEX($A855:$P855,MATCH(Settings!$B$8,$A$1:$P$1,0))&amp;""),""),15,2)),VALUE(MID(IFERROR(TRIM(INDEX($A855:$P855,MATCH(Settings!$B$8,$A$1:$P$1,0))&amp;""),""),18,2)))),"")),""))</f>
        <v/>
      </c>
      <c r="V855" s="22">
        <f>IF(ISNUMBER($U855),DATE(YEAR($U855),MONTH($U855),1),"")</f>
        <v/>
      </c>
      <c r="W855" s="23">
        <f>IF(IFERROR(TRIM(INDEX($A855:$P855,MATCH(Settings!$B$10,$A$1:$P$1,0))&amp;""),"")&lt;&gt;"",IFERROR(TRIM(INDEX($A855:$P855,MATCH(Settings!$B$10,$A$1:$P$1,0))&amp;""),""),IFERROR(TRIM(INDEX($A855:$P855,MATCH(Settings!$B$11,$A$1:$P$1,0))&amp;""),""))</f>
        <v/>
      </c>
      <c r="X855" s="23">
        <f>IFERROR(TRIM(INDEX($A855:$P855,MATCH(Settings!$B$11,$A$1:$P$1,0))&amp;""),"")</f>
        <v/>
      </c>
      <c r="Y855" s="23">
        <f>IFERROR(TRIM(INDEX($A855:$P855,MATCH(Settings!$B$12,$A$1:$P$1,0))&amp;""),"")</f>
        <v/>
      </c>
      <c r="Z855" s="23">
        <f>IFERROR(TRIM(INDEX($A855:$P855,MATCH(Settings!$B$15,$A$1:$P$1,0))&amp;""),"")</f>
        <v/>
      </c>
      <c r="AA855" s="24">
        <f>IFERROR(IF(TRIM(INDEX($A855:$P855,MATCH(Settings!$B$13,$A$1:$P$1,0))&amp;"")="","",VALUE(TRIM(INDEX($A855:$P855,MATCH(Settings!$B$13,$A$1:$P$1,0))&amp;""))),"")</f>
        <v/>
      </c>
      <c r="AB855" s="24">
        <f>IF(NOT(ISNUMBER($AA855)),"",IF(TRIM($R855&amp;"")="Yes",$AA855,0))</f>
        <v/>
      </c>
      <c r="AC855" s="25">
        <f>IF(OR(NOT(ISNUMBER($AB855)),NOT(ISNUMBER(Settings!$D$2))),"",$AB855*Settings!$D$2)</f>
        <v/>
      </c>
      <c r="AD855" s="23">
        <f>IF(AND($AE855="",IFERROR(TRIM(INDEX($A855:$P855,MATCH(Settings!$B$13,$A$1:$P$1,0))&amp;""),"")=""),"",IF((IF($AE855="","; no name or email","")&amp;IF(IFERROR(TRIM(INDEX($A855:$P855,MATCH(Settings!$B$13,$A$1:$P$1,0))&amp;""),"")="","; no hours",IF(NOT(ISNUMBER($AA855)),"; hours not a number",IF($AA855&lt;=0,"; hours zero or less",IF(AND(ISNUMBER(Settings!$D$3),$AA855&gt;Settings!$D$3),"; over "&amp;Settings!$D$3&amp;" hours",""))))&amp;IF(NOT(ISNUMBER($U855)),"; no date",IF($U855&gt;TODAY(),"; date in the future",""))&amp;IF(AND($AE855&lt;&gt;"",ISNUMBER($U855)),IF(COUNTIFS($AE$2:$AE$1001,$AE855,$U$2:$U$1001,$U855,$Y$2:$Y$1001,$Y855)&gt;1,"; possible duplicate",""),""))="","OK",MID(IF($AE855="","; no name or email","")&amp;IF(IFERROR(TRIM(INDEX($A855:$P855,MATCH(Settings!$B$13,$A$1:$P$1,0))&amp;""),"")="","; no hours",IF(NOT(ISNUMBER($AA855)),"; hours not a number",IF($AA855&lt;=0,"; hours zero or less",IF(AND(ISNUMBER(Settings!$D$3),$AA855&gt;Settings!$D$3),"; over "&amp;Settings!$D$3&amp;" hours",""))))&amp;IF(NOT(ISNUMBER($U855)),"; no date",IF($U855&gt;TODAY(),"; date in the future",""))&amp;IF(AND($AE855&lt;&gt;"",ISNUMBER($U855)),IF(COUNTIFS($AE$2:$AE$1001,$AE855,$U$2:$U$1001,$U855,$Y$2:$Y$1001,$Y855)&gt;1,"; possible duplicate",""),""),3,300)))</f>
        <v/>
      </c>
      <c r="AE855" s="26">
        <f>IF(IFERROR(TRIM(INDEX($A855:$P855,MATCH(Settings!$B$11,$A$1:$P$1,0))&amp;""),"")&lt;&gt;"",LOWER(IFERROR(TRIM(INDEX($A855:$P855,MATCH(Settings!$B$11,$A$1:$P$1,0))&amp;""),"")),LOWER(IFERROR(TRIM(INDEX($A855:$P855,MATCH(Settings!$B$10,$A$1:$P$1,0))&amp;""),"")))</f>
        <v/>
      </c>
      <c r="AF855" s="26">
        <f>IF($AE855="","",IF(COUNTIF($AE$2:$AE855,$AE855)=1,MAX($AF$1:$AF854)+1,""))</f>
        <v/>
      </c>
      <c r="AG855" s="26">
        <f>IF(OR($AE855="",NOT(ISNUMBER($V855))),"",IF(COUNTIFS($AE$2:$AE855,$AE855,$V$2:$V855,$V855)=1,1,0))</f>
        <v/>
      </c>
      <c r="AH855" s="26">
        <f>IF(ISNUMBER($U855),$U855,0)</f>
        <v/>
      </c>
    </row>
    <row r="856">
      <c r="R856" s="27" t="n"/>
      <c r="S856" s="27" t="n"/>
      <c r="U856" s="21">
        <f>IF(ISNUMBER(IFERROR(IF(TRIM(INDEX($A856:$P856,MATCH(Settings!$B$9,$A$1:$P$1,0))&amp;"")="","",IF(ISNUMBER(INDEX($A856:$P856,MATCH(Settings!$B$9,$A$1:$P$1,0))),INT(INDEX($A856:$P856,MATCH(Settings!$B$9,$A$1:$P$1,0))),DATE(VALUE(LEFT(INDEX($A856:$P856,MATCH(Settings!$B$9,$A$1:$P$1,0)),4)),VALUE(MID(INDEX($A856:$P856,MATCH(Settings!$B$9,$A$1:$P$1,0)),6,2)),VALUE(MID(INDEX($A856:$P856,MATCH(Settings!$B$9,$A$1:$P$1,0)),9,2))))),"")),IFERROR(IF(TRIM(INDEX($A856:$P856,MATCH(Settings!$B$9,$A$1:$P$1,0))&amp;"")="","",IF(ISNUMBER(INDEX($A856:$P856,MATCH(Settings!$B$9,$A$1:$P$1,0))),INT(INDEX($A856:$P856,MATCH(Settings!$B$9,$A$1:$P$1,0))),DATE(VALUE(LEFT(INDEX($A856:$P856,MATCH(Settings!$B$9,$A$1:$P$1,0)),4)),VALUE(MID(INDEX($A856:$P856,MATCH(Settings!$B$9,$A$1:$P$1,0)),6,2)),VALUE(MID(INDEX($A856:$P856,MATCH(Settings!$B$9,$A$1:$P$1,0)),9,2))))),""),IFERROR(INT(IFERROR(IF(ISNUMBER(INDEX($A856:$P856,MATCH(Settings!$B$8,$A$1:$P$1,0))),INDEX($A856:$P856,MATCH(Settings!$B$8,$A$1:$P$1,0)),DATE(VALUE(LEFT(IFERROR(TRIM(INDEX($A856:$P856,MATCH(Settings!$B$8,$A$1:$P$1,0))&amp;""),""),4)),VALUE(MID(IFERROR(TRIM(INDEX($A856:$P856,MATCH(Settings!$B$8,$A$1:$P$1,0))&amp;""),""),6,2)),VALUE(MID(IFERROR(TRIM(INDEX($A856:$P856,MATCH(Settings!$B$8,$A$1:$P$1,0))&amp;""),""),9,2)))+TIME(VALUE(MID(IFERROR(TRIM(INDEX($A856:$P856,MATCH(Settings!$B$8,$A$1:$P$1,0))&amp;""),""),12,2)),VALUE(MID(IFERROR(TRIM(INDEX($A856:$P856,MATCH(Settings!$B$8,$A$1:$P$1,0))&amp;""),""),15,2)),VALUE(MID(IFERROR(TRIM(INDEX($A856:$P856,MATCH(Settings!$B$8,$A$1:$P$1,0))&amp;""),""),18,2)))),"")),""))</f>
        <v/>
      </c>
      <c r="V856" s="22">
        <f>IF(ISNUMBER($U856),DATE(YEAR($U856),MONTH($U856),1),"")</f>
        <v/>
      </c>
      <c r="W856" s="23">
        <f>IF(IFERROR(TRIM(INDEX($A856:$P856,MATCH(Settings!$B$10,$A$1:$P$1,0))&amp;""),"")&lt;&gt;"",IFERROR(TRIM(INDEX($A856:$P856,MATCH(Settings!$B$10,$A$1:$P$1,0))&amp;""),""),IFERROR(TRIM(INDEX($A856:$P856,MATCH(Settings!$B$11,$A$1:$P$1,0))&amp;""),""))</f>
        <v/>
      </c>
      <c r="X856" s="23">
        <f>IFERROR(TRIM(INDEX($A856:$P856,MATCH(Settings!$B$11,$A$1:$P$1,0))&amp;""),"")</f>
        <v/>
      </c>
      <c r="Y856" s="23">
        <f>IFERROR(TRIM(INDEX($A856:$P856,MATCH(Settings!$B$12,$A$1:$P$1,0))&amp;""),"")</f>
        <v/>
      </c>
      <c r="Z856" s="23">
        <f>IFERROR(TRIM(INDEX($A856:$P856,MATCH(Settings!$B$15,$A$1:$P$1,0))&amp;""),"")</f>
        <v/>
      </c>
      <c r="AA856" s="24">
        <f>IFERROR(IF(TRIM(INDEX($A856:$P856,MATCH(Settings!$B$13,$A$1:$P$1,0))&amp;"")="","",VALUE(TRIM(INDEX($A856:$P856,MATCH(Settings!$B$13,$A$1:$P$1,0))&amp;""))),"")</f>
        <v/>
      </c>
      <c r="AB856" s="24">
        <f>IF(NOT(ISNUMBER($AA856)),"",IF(TRIM($R856&amp;"")="Yes",$AA856,0))</f>
        <v/>
      </c>
      <c r="AC856" s="25">
        <f>IF(OR(NOT(ISNUMBER($AB856)),NOT(ISNUMBER(Settings!$D$2))),"",$AB856*Settings!$D$2)</f>
        <v/>
      </c>
      <c r="AD856" s="23">
        <f>IF(AND($AE856="",IFERROR(TRIM(INDEX($A856:$P856,MATCH(Settings!$B$13,$A$1:$P$1,0))&amp;""),"")=""),"",IF((IF($AE856="","; no name or email","")&amp;IF(IFERROR(TRIM(INDEX($A856:$P856,MATCH(Settings!$B$13,$A$1:$P$1,0))&amp;""),"")="","; no hours",IF(NOT(ISNUMBER($AA856)),"; hours not a number",IF($AA856&lt;=0,"; hours zero or less",IF(AND(ISNUMBER(Settings!$D$3),$AA856&gt;Settings!$D$3),"; over "&amp;Settings!$D$3&amp;" hours",""))))&amp;IF(NOT(ISNUMBER($U856)),"; no date",IF($U856&gt;TODAY(),"; date in the future",""))&amp;IF(AND($AE856&lt;&gt;"",ISNUMBER($U856)),IF(COUNTIFS($AE$2:$AE$1001,$AE856,$U$2:$U$1001,$U856,$Y$2:$Y$1001,$Y856)&gt;1,"; possible duplicate",""),""))="","OK",MID(IF($AE856="","; no name or email","")&amp;IF(IFERROR(TRIM(INDEX($A856:$P856,MATCH(Settings!$B$13,$A$1:$P$1,0))&amp;""),"")="","; no hours",IF(NOT(ISNUMBER($AA856)),"; hours not a number",IF($AA856&lt;=0,"; hours zero or less",IF(AND(ISNUMBER(Settings!$D$3),$AA856&gt;Settings!$D$3),"; over "&amp;Settings!$D$3&amp;" hours",""))))&amp;IF(NOT(ISNUMBER($U856)),"; no date",IF($U856&gt;TODAY(),"; date in the future",""))&amp;IF(AND($AE856&lt;&gt;"",ISNUMBER($U856)),IF(COUNTIFS($AE$2:$AE$1001,$AE856,$U$2:$U$1001,$U856,$Y$2:$Y$1001,$Y856)&gt;1,"; possible duplicate",""),""),3,300)))</f>
        <v/>
      </c>
      <c r="AE856" s="26">
        <f>IF(IFERROR(TRIM(INDEX($A856:$P856,MATCH(Settings!$B$11,$A$1:$P$1,0))&amp;""),"")&lt;&gt;"",LOWER(IFERROR(TRIM(INDEX($A856:$P856,MATCH(Settings!$B$11,$A$1:$P$1,0))&amp;""),"")),LOWER(IFERROR(TRIM(INDEX($A856:$P856,MATCH(Settings!$B$10,$A$1:$P$1,0))&amp;""),"")))</f>
        <v/>
      </c>
      <c r="AF856" s="26">
        <f>IF($AE856="","",IF(COUNTIF($AE$2:$AE856,$AE856)=1,MAX($AF$1:$AF855)+1,""))</f>
        <v/>
      </c>
      <c r="AG856" s="26">
        <f>IF(OR($AE856="",NOT(ISNUMBER($V856))),"",IF(COUNTIFS($AE$2:$AE856,$AE856,$V$2:$V856,$V856)=1,1,0))</f>
        <v/>
      </c>
      <c r="AH856" s="26">
        <f>IF(ISNUMBER($U856),$U856,0)</f>
        <v/>
      </c>
    </row>
    <row r="857">
      <c r="R857" s="27" t="n"/>
      <c r="S857" s="27" t="n"/>
      <c r="U857" s="21">
        <f>IF(ISNUMBER(IFERROR(IF(TRIM(INDEX($A857:$P857,MATCH(Settings!$B$9,$A$1:$P$1,0))&amp;"")="","",IF(ISNUMBER(INDEX($A857:$P857,MATCH(Settings!$B$9,$A$1:$P$1,0))),INT(INDEX($A857:$P857,MATCH(Settings!$B$9,$A$1:$P$1,0))),DATE(VALUE(LEFT(INDEX($A857:$P857,MATCH(Settings!$B$9,$A$1:$P$1,0)),4)),VALUE(MID(INDEX($A857:$P857,MATCH(Settings!$B$9,$A$1:$P$1,0)),6,2)),VALUE(MID(INDEX($A857:$P857,MATCH(Settings!$B$9,$A$1:$P$1,0)),9,2))))),"")),IFERROR(IF(TRIM(INDEX($A857:$P857,MATCH(Settings!$B$9,$A$1:$P$1,0))&amp;"")="","",IF(ISNUMBER(INDEX($A857:$P857,MATCH(Settings!$B$9,$A$1:$P$1,0))),INT(INDEX($A857:$P857,MATCH(Settings!$B$9,$A$1:$P$1,0))),DATE(VALUE(LEFT(INDEX($A857:$P857,MATCH(Settings!$B$9,$A$1:$P$1,0)),4)),VALUE(MID(INDEX($A857:$P857,MATCH(Settings!$B$9,$A$1:$P$1,0)),6,2)),VALUE(MID(INDEX($A857:$P857,MATCH(Settings!$B$9,$A$1:$P$1,0)),9,2))))),""),IFERROR(INT(IFERROR(IF(ISNUMBER(INDEX($A857:$P857,MATCH(Settings!$B$8,$A$1:$P$1,0))),INDEX($A857:$P857,MATCH(Settings!$B$8,$A$1:$P$1,0)),DATE(VALUE(LEFT(IFERROR(TRIM(INDEX($A857:$P857,MATCH(Settings!$B$8,$A$1:$P$1,0))&amp;""),""),4)),VALUE(MID(IFERROR(TRIM(INDEX($A857:$P857,MATCH(Settings!$B$8,$A$1:$P$1,0))&amp;""),""),6,2)),VALUE(MID(IFERROR(TRIM(INDEX($A857:$P857,MATCH(Settings!$B$8,$A$1:$P$1,0))&amp;""),""),9,2)))+TIME(VALUE(MID(IFERROR(TRIM(INDEX($A857:$P857,MATCH(Settings!$B$8,$A$1:$P$1,0))&amp;""),""),12,2)),VALUE(MID(IFERROR(TRIM(INDEX($A857:$P857,MATCH(Settings!$B$8,$A$1:$P$1,0))&amp;""),""),15,2)),VALUE(MID(IFERROR(TRIM(INDEX($A857:$P857,MATCH(Settings!$B$8,$A$1:$P$1,0))&amp;""),""),18,2)))),"")),""))</f>
        <v/>
      </c>
      <c r="V857" s="22">
        <f>IF(ISNUMBER($U857),DATE(YEAR($U857),MONTH($U857),1),"")</f>
        <v/>
      </c>
      <c r="W857" s="23">
        <f>IF(IFERROR(TRIM(INDEX($A857:$P857,MATCH(Settings!$B$10,$A$1:$P$1,0))&amp;""),"")&lt;&gt;"",IFERROR(TRIM(INDEX($A857:$P857,MATCH(Settings!$B$10,$A$1:$P$1,0))&amp;""),""),IFERROR(TRIM(INDEX($A857:$P857,MATCH(Settings!$B$11,$A$1:$P$1,0))&amp;""),""))</f>
        <v/>
      </c>
      <c r="X857" s="23">
        <f>IFERROR(TRIM(INDEX($A857:$P857,MATCH(Settings!$B$11,$A$1:$P$1,0))&amp;""),"")</f>
        <v/>
      </c>
      <c r="Y857" s="23">
        <f>IFERROR(TRIM(INDEX($A857:$P857,MATCH(Settings!$B$12,$A$1:$P$1,0))&amp;""),"")</f>
        <v/>
      </c>
      <c r="Z857" s="23">
        <f>IFERROR(TRIM(INDEX($A857:$P857,MATCH(Settings!$B$15,$A$1:$P$1,0))&amp;""),"")</f>
        <v/>
      </c>
      <c r="AA857" s="24">
        <f>IFERROR(IF(TRIM(INDEX($A857:$P857,MATCH(Settings!$B$13,$A$1:$P$1,0))&amp;"")="","",VALUE(TRIM(INDEX($A857:$P857,MATCH(Settings!$B$13,$A$1:$P$1,0))&amp;""))),"")</f>
        <v/>
      </c>
      <c r="AB857" s="24">
        <f>IF(NOT(ISNUMBER($AA857)),"",IF(TRIM($R857&amp;"")="Yes",$AA857,0))</f>
        <v/>
      </c>
      <c r="AC857" s="25">
        <f>IF(OR(NOT(ISNUMBER($AB857)),NOT(ISNUMBER(Settings!$D$2))),"",$AB857*Settings!$D$2)</f>
        <v/>
      </c>
      <c r="AD857" s="23">
        <f>IF(AND($AE857="",IFERROR(TRIM(INDEX($A857:$P857,MATCH(Settings!$B$13,$A$1:$P$1,0))&amp;""),"")=""),"",IF((IF($AE857="","; no name or email","")&amp;IF(IFERROR(TRIM(INDEX($A857:$P857,MATCH(Settings!$B$13,$A$1:$P$1,0))&amp;""),"")="","; no hours",IF(NOT(ISNUMBER($AA857)),"; hours not a number",IF($AA857&lt;=0,"; hours zero or less",IF(AND(ISNUMBER(Settings!$D$3),$AA857&gt;Settings!$D$3),"; over "&amp;Settings!$D$3&amp;" hours",""))))&amp;IF(NOT(ISNUMBER($U857)),"; no date",IF($U857&gt;TODAY(),"; date in the future",""))&amp;IF(AND($AE857&lt;&gt;"",ISNUMBER($U857)),IF(COUNTIFS($AE$2:$AE$1001,$AE857,$U$2:$U$1001,$U857,$Y$2:$Y$1001,$Y857)&gt;1,"; possible duplicate",""),""))="","OK",MID(IF($AE857="","; no name or email","")&amp;IF(IFERROR(TRIM(INDEX($A857:$P857,MATCH(Settings!$B$13,$A$1:$P$1,0))&amp;""),"")="","; no hours",IF(NOT(ISNUMBER($AA857)),"; hours not a number",IF($AA857&lt;=0,"; hours zero or less",IF(AND(ISNUMBER(Settings!$D$3),$AA857&gt;Settings!$D$3),"; over "&amp;Settings!$D$3&amp;" hours",""))))&amp;IF(NOT(ISNUMBER($U857)),"; no date",IF($U857&gt;TODAY(),"; date in the future",""))&amp;IF(AND($AE857&lt;&gt;"",ISNUMBER($U857)),IF(COUNTIFS($AE$2:$AE$1001,$AE857,$U$2:$U$1001,$U857,$Y$2:$Y$1001,$Y857)&gt;1,"; possible duplicate",""),""),3,300)))</f>
        <v/>
      </c>
      <c r="AE857" s="26">
        <f>IF(IFERROR(TRIM(INDEX($A857:$P857,MATCH(Settings!$B$11,$A$1:$P$1,0))&amp;""),"")&lt;&gt;"",LOWER(IFERROR(TRIM(INDEX($A857:$P857,MATCH(Settings!$B$11,$A$1:$P$1,0))&amp;""),"")),LOWER(IFERROR(TRIM(INDEX($A857:$P857,MATCH(Settings!$B$10,$A$1:$P$1,0))&amp;""),"")))</f>
        <v/>
      </c>
      <c r="AF857" s="26">
        <f>IF($AE857="","",IF(COUNTIF($AE$2:$AE857,$AE857)=1,MAX($AF$1:$AF856)+1,""))</f>
        <v/>
      </c>
      <c r="AG857" s="26">
        <f>IF(OR($AE857="",NOT(ISNUMBER($V857))),"",IF(COUNTIFS($AE$2:$AE857,$AE857,$V$2:$V857,$V857)=1,1,0))</f>
        <v/>
      </c>
      <c r="AH857" s="26">
        <f>IF(ISNUMBER($U857),$U857,0)</f>
        <v/>
      </c>
    </row>
    <row r="858">
      <c r="R858" s="27" t="n"/>
      <c r="S858" s="27" t="n"/>
      <c r="U858" s="21">
        <f>IF(ISNUMBER(IFERROR(IF(TRIM(INDEX($A858:$P858,MATCH(Settings!$B$9,$A$1:$P$1,0))&amp;"")="","",IF(ISNUMBER(INDEX($A858:$P858,MATCH(Settings!$B$9,$A$1:$P$1,0))),INT(INDEX($A858:$P858,MATCH(Settings!$B$9,$A$1:$P$1,0))),DATE(VALUE(LEFT(INDEX($A858:$P858,MATCH(Settings!$B$9,$A$1:$P$1,0)),4)),VALUE(MID(INDEX($A858:$P858,MATCH(Settings!$B$9,$A$1:$P$1,0)),6,2)),VALUE(MID(INDEX($A858:$P858,MATCH(Settings!$B$9,$A$1:$P$1,0)),9,2))))),"")),IFERROR(IF(TRIM(INDEX($A858:$P858,MATCH(Settings!$B$9,$A$1:$P$1,0))&amp;"")="","",IF(ISNUMBER(INDEX($A858:$P858,MATCH(Settings!$B$9,$A$1:$P$1,0))),INT(INDEX($A858:$P858,MATCH(Settings!$B$9,$A$1:$P$1,0))),DATE(VALUE(LEFT(INDEX($A858:$P858,MATCH(Settings!$B$9,$A$1:$P$1,0)),4)),VALUE(MID(INDEX($A858:$P858,MATCH(Settings!$B$9,$A$1:$P$1,0)),6,2)),VALUE(MID(INDEX($A858:$P858,MATCH(Settings!$B$9,$A$1:$P$1,0)),9,2))))),""),IFERROR(INT(IFERROR(IF(ISNUMBER(INDEX($A858:$P858,MATCH(Settings!$B$8,$A$1:$P$1,0))),INDEX($A858:$P858,MATCH(Settings!$B$8,$A$1:$P$1,0)),DATE(VALUE(LEFT(IFERROR(TRIM(INDEX($A858:$P858,MATCH(Settings!$B$8,$A$1:$P$1,0))&amp;""),""),4)),VALUE(MID(IFERROR(TRIM(INDEX($A858:$P858,MATCH(Settings!$B$8,$A$1:$P$1,0))&amp;""),""),6,2)),VALUE(MID(IFERROR(TRIM(INDEX($A858:$P858,MATCH(Settings!$B$8,$A$1:$P$1,0))&amp;""),""),9,2)))+TIME(VALUE(MID(IFERROR(TRIM(INDEX($A858:$P858,MATCH(Settings!$B$8,$A$1:$P$1,0))&amp;""),""),12,2)),VALUE(MID(IFERROR(TRIM(INDEX($A858:$P858,MATCH(Settings!$B$8,$A$1:$P$1,0))&amp;""),""),15,2)),VALUE(MID(IFERROR(TRIM(INDEX($A858:$P858,MATCH(Settings!$B$8,$A$1:$P$1,0))&amp;""),""),18,2)))),"")),""))</f>
        <v/>
      </c>
      <c r="V858" s="22">
        <f>IF(ISNUMBER($U858),DATE(YEAR($U858),MONTH($U858),1),"")</f>
        <v/>
      </c>
      <c r="W858" s="23">
        <f>IF(IFERROR(TRIM(INDEX($A858:$P858,MATCH(Settings!$B$10,$A$1:$P$1,0))&amp;""),"")&lt;&gt;"",IFERROR(TRIM(INDEX($A858:$P858,MATCH(Settings!$B$10,$A$1:$P$1,0))&amp;""),""),IFERROR(TRIM(INDEX($A858:$P858,MATCH(Settings!$B$11,$A$1:$P$1,0))&amp;""),""))</f>
        <v/>
      </c>
      <c r="X858" s="23">
        <f>IFERROR(TRIM(INDEX($A858:$P858,MATCH(Settings!$B$11,$A$1:$P$1,0))&amp;""),"")</f>
        <v/>
      </c>
      <c r="Y858" s="23">
        <f>IFERROR(TRIM(INDEX($A858:$P858,MATCH(Settings!$B$12,$A$1:$P$1,0))&amp;""),"")</f>
        <v/>
      </c>
      <c r="Z858" s="23">
        <f>IFERROR(TRIM(INDEX($A858:$P858,MATCH(Settings!$B$15,$A$1:$P$1,0))&amp;""),"")</f>
        <v/>
      </c>
      <c r="AA858" s="24">
        <f>IFERROR(IF(TRIM(INDEX($A858:$P858,MATCH(Settings!$B$13,$A$1:$P$1,0))&amp;"")="","",VALUE(TRIM(INDEX($A858:$P858,MATCH(Settings!$B$13,$A$1:$P$1,0))&amp;""))),"")</f>
        <v/>
      </c>
      <c r="AB858" s="24">
        <f>IF(NOT(ISNUMBER($AA858)),"",IF(TRIM($R858&amp;"")="Yes",$AA858,0))</f>
        <v/>
      </c>
      <c r="AC858" s="25">
        <f>IF(OR(NOT(ISNUMBER($AB858)),NOT(ISNUMBER(Settings!$D$2))),"",$AB858*Settings!$D$2)</f>
        <v/>
      </c>
      <c r="AD858" s="23">
        <f>IF(AND($AE858="",IFERROR(TRIM(INDEX($A858:$P858,MATCH(Settings!$B$13,$A$1:$P$1,0))&amp;""),"")=""),"",IF((IF($AE858="","; no name or email","")&amp;IF(IFERROR(TRIM(INDEX($A858:$P858,MATCH(Settings!$B$13,$A$1:$P$1,0))&amp;""),"")="","; no hours",IF(NOT(ISNUMBER($AA858)),"; hours not a number",IF($AA858&lt;=0,"; hours zero or less",IF(AND(ISNUMBER(Settings!$D$3),$AA858&gt;Settings!$D$3),"; over "&amp;Settings!$D$3&amp;" hours",""))))&amp;IF(NOT(ISNUMBER($U858)),"; no date",IF($U858&gt;TODAY(),"; date in the future",""))&amp;IF(AND($AE858&lt;&gt;"",ISNUMBER($U858)),IF(COUNTIFS($AE$2:$AE$1001,$AE858,$U$2:$U$1001,$U858,$Y$2:$Y$1001,$Y858)&gt;1,"; possible duplicate",""),""))="","OK",MID(IF($AE858="","; no name or email","")&amp;IF(IFERROR(TRIM(INDEX($A858:$P858,MATCH(Settings!$B$13,$A$1:$P$1,0))&amp;""),"")="","; no hours",IF(NOT(ISNUMBER($AA858)),"; hours not a number",IF($AA858&lt;=0,"; hours zero or less",IF(AND(ISNUMBER(Settings!$D$3),$AA858&gt;Settings!$D$3),"; over "&amp;Settings!$D$3&amp;" hours",""))))&amp;IF(NOT(ISNUMBER($U858)),"; no date",IF($U858&gt;TODAY(),"; date in the future",""))&amp;IF(AND($AE858&lt;&gt;"",ISNUMBER($U858)),IF(COUNTIFS($AE$2:$AE$1001,$AE858,$U$2:$U$1001,$U858,$Y$2:$Y$1001,$Y858)&gt;1,"; possible duplicate",""),""),3,300)))</f>
        <v/>
      </c>
      <c r="AE858" s="26">
        <f>IF(IFERROR(TRIM(INDEX($A858:$P858,MATCH(Settings!$B$11,$A$1:$P$1,0))&amp;""),"")&lt;&gt;"",LOWER(IFERROR(TRIM(INDEX($A858:$P858,MATCH(Settings!$B$11,$A$1:$P$1,0))&amp;""),"")),LOWER(IFERROR(TRIM(INDEX($A858:$P858,MATCH(Settings!$B$10,$A$1:$P$1,0))&amp;""),"")))</f>
        <v/>
      </c>
      <c r="AF858" s="26">
        <f>IF($AE858="","",IF(COUNTIF($AE$2:$AE858,$AE858)=1,MAX($AF$1:$AF857)+1,""))</f>
        <v/>
      </c>
      <c r="AG858" s="26">
        <f>IF(OR($AE858="",NOT(ISNUMBER($V858))),"",IF(COUNTIFS($AE$2:$AE858,$AE858,$V$2:$V858,$V858)=1,1,0))</f>
        <v/>
      </c>
      <c r="AH858" s="26">
        <f>IF(ISNUMBER($U858),$U858,0)</f>
        <v/>
      </c>
    </row>
    <row r="859">
      <c r="R859" s="27" t="n"/>
      <c r="S859" s="27" t="n"/>
      <c r="U859" s="21">
        <f>IF(ISNUMBER(IFERROR(IF(TRIM(INDEX($A859:$P859,MATCH(Settings!$B$9,$A$1:$P$1,0))&amp;"")="","",IF(ISNUMBER(INDEX($A859:$P859,MATCH(Settings!$B$9,$A$1:$P$1,0))),INT(INDEX($A859:$P859,MATCH(Settings!$B$9,$A$1:$P$1,0))),DATE(VALUE(LEFT(INDEX($A859:$P859,MATCH(Settings!$B$9,$A$1:$P$1,0)),4)),VALUE(MID(INDEX($A859:$P859,MATCH(Settings!$B$9,$A$1:$P$1,0)),6,2)),VALUE(MID(INDEX($A859:$P859,MATCH(Settings!$B$9,$A$1:$P$1,0)),9,2))))),"")),IFERROR(IF(TRIM(INDEX($A859:$P859,MATCH(Settings!$B$9,$A$1:$P$1,0))&amp;"")="","",IF(ISNUMBER(INDEX($A859:$P859,MATCH(Settings!$B$9,$A$1:$P$1,0))),INT(INDEX($A859:$P859,MATCH(Settings!$B$9,$A$1:$P$1,0))),DATE(VALUE(LEFT(INDEX($A859:$P859,MATCH(Settings!$B$9,$A$1:$P$1,0)),4)),VALUE(MID(INDEX($A859:$P859,MATCH(Settings!$B$9,$A$1:$P$1,0)),6,2)),VALUE(MID(INDEX($A859:$P859,MATCH(Settings!$B$9,$A$1:$P$1,0)),9,2))))),""),IFERROR(INT(IFERROR(IF(ISNUMBER(INDEX($A859:$P859,MATCH(Settings!$B$8,$A$1:$P$1,0))),INDEX($A859:$P859,MATCH(Settings!$B$8,$A$1:$P$1,0)),DATE(VALUE(LEFT(IFERROR(TRIM(INDEX($A859:$P859,MATCH(Settings!$B$8,$A$1:$P$1,0))&amp;""),""),4)),VALUE(MID(IFERROR(TRIM(INDEX($A859:$P859,MATCH(Settings!$B$8,$A$1:$P$1,0))&amp;""),""),6,2)),VALUE(MID(IFERROR(TRIM(INDEX($A859:$P859,MATCH(Settings!$B$8,$A$1:$P$1,0))&amp;""),""),9,2)))+TIME(VALUE(MID(IFERROR(TRIM(INDEX($A859:$P859,MATCH(Settings!$B$8,$A$1:$P$1,0))&amp;""),""),12,2)),VALUE(MID(IFERROR(TRIM(INDEX($A859:$P859,MATCH(Settings!$B$8,$A$1:$P$1,0))&amp;""),""),15,2)),VALUE(MID(IFERROR(TRIM(INDEX($A859:$P859,MATCH(Settings!$B$8,$A$1:$P$1,0))&amp;""),""),18,2)))),"")),""))</f>
        <v/>
      </c>
      <c r="V859" s="22">
        <f>IF(ISNUMBER($U859),DATE(YEAR($U859),MONTH($U859),1),"")</f>
        <v/>
      </c>
      <c r="W859" s="23">
        <f>IF(IFERROR(TRIM(INDEX($A859:$P859,MATCH(Settings!$B$10,$A$1:$P$1,0))&amp;""),"")&lt;&gt;"",IFERROR(TRIM(INDEX($A859:$P859,MATCH(Settings!$B$10,$A$1:$P$1,0))&amp;""),""),IFERROR(TRIM(INDEX($A859:$P859,MATCH(Settings!$B$11,$A$1:$P$1,0))&amp;""),""))</f>
        <v/>
      </c>
      <c r="X859" s="23">
        <f>IFERROR(TRIM(INDEX($A859:$P859,MATCH(Settings!$B$11,$A$1:$P$1,0))&amp;""),"")</f>
        <v/>
      </c>
      <c r="Y859" s="23">
        <f>IFERROR(TRIM(INDEX($A859:$P859,MATCH(Settings!$B$12,$A$1:$P$1,0))&amp;""),"")</f>
        <v/>
      </c>
      <c r="Z859" s="23">
        <f>IFERROR(TRIM(INDEX($A859:$P859,MATCH(Settings!$B$15,$A$1:$P$1,0))&amp;""),"")</f>
        <v/>
      </c>
      <c r="AA859" s="24">
        <f>IFERROR(IF(TRIM(INDEX($A859:$P859,MATCH(Settings!$B$13,$A$1:$P$1,0))&amp;"")="","",VALUE(TRIM(INDEX($A859:$P859,MATCH(Settings!$B$13,$A$1:$P$1,0))&amp;""))),"")</f>
        <v/>
      </c>
      <c r="AB859" s="24">
        <f>IF(NOT(ISNUMBER($AA859)),"",IF(TRIM($R859&amp;"")="Yes",$AA859,0))</f>
        <v/>
      </c>
      <c r="AC859" s="25">
        <f>IF(OR(NOT(ISNUMBER($AB859)),NOT(ISNUMBER(Settings!$D$2))),"",$AB859*Settings!$D$2)</f>
        <v/>
      </c>
      <c r="AD859" s="23">
        <f>IF(AND($AE859="",IFERROR(TRIM(INDEX($A859:$P859,MATCH(Settings!$B$13,$A$1:$P$1,0))&amp;""),"")=""),"",IF((IF($AE859="","; no name or email","")&amp;IF(IFERROR(TRIM(INDEX($A859:$P859,MATCH(Settings!$B$13,$A$1:$P$1,0))&amp;""),"")="","; no hours",IF(NOT(ISNUMBER($AA859)),"; hours not a number",IF($AA859&lt;=0,"; hours zero or less",IF(AND(ISNUMBER(Settings!$D$3),$AA859&gt;Settings!$D$3),"; over "&amp;Settings!$D$3&amp;" hours",""))))&amp;IF(NOT(ISNUMBER($U859)),"; no date",IF($U859&gt;TODAY(),"; date in the future",""))&amp;IF(AND($AE859&lt;&gt;"",ISNUMBER($U859)),IF(COUNTIFS($AE$2:$AE$1001,$AE859,$U$2:$U$1001,$U859,$Y$2:$Y$1001,$Y859)&gt;1,"; possible duplicate",""),""))="","OK",MID(IF($AE859="","; no name or email","")&amp;IF(IFERROR(TRIM(INDEX($A859:$P859,MATCH(Settings!$B$13,$A$1:$P$1,0))&amp;""),"")="","; no hours",IF(NOT(ISNUMBER($AA859)),"; hours not a number",IF($AA859&lt;=0,"; hours zero or less",IF(AND(ISNUMBER(Settings!$D$3),$AA859&gt;Settings!$D$3),"; over "&amp;Settings!$D$3&amp;" hours",""))))&amp;IF(NOT(ISNUMBER($U859)),"; no date",IF($U859&gt;TODAY(),"; date in the future",""))&amp;IF(AND($AE859&lt;&gt;"",ISNUMBER($U859)),IF(COUNTIFS($AE$2:$AE$1001,$AE859,$U$2:$U$1001,$U859,$Y$2:$Y$1001,$Y859)&gt;1,"; possible duplicate",""),""),3,300)))</f>
        <v/>
      </c>
      <c r="AE859" s="26">
        <f>IF(IFERROR(TRIM(INDEX($A859:$P859,MATCH(Settings!$B$11,$A$1:$P$1,0))&amp;""),"")&lt;&gt;"",LOWER(IFERROR(TRIM(INDEX($A859:$P859,MATCH(Settings!$B$11,$A$1:$P$1,0))&amp;""),"")),LOWER(IFERROR(TRIM(INDEX($A859:$P859,MATCH(Settings!$B$10,$A$1:$P$1,0))&amp;""),"")))</f>
        <v/>
      </c>
      <c r="AF859" s="26">
        <f>IF($AE859="","",IF(COUNTIF($AE$2:$AE859,$AE859)=1,MAX($AF$1:$AF858)+1,""))</f>
        <v/>
      </c>
      <c r="AG859" s="26">
        <f>IF(OR($AE859="",NOT(ISNUMBER($V859))),"",IF(COUNTIFS($AE$2:$AE859,$AE859,$V$2:$V859,$V859)=1,1,0))</f>
        <v/>
      </c>
      <c r="AH859" s="26">
        <f>IF(ISNUMBER($U859),$U859,0)</f>
        <v/>
      </c>
    </row>
    <row r="860">
      <c r="R860" s="27" t="n"/>
      <c r="S860" s="27" t="n"/>
      <c r="U860" s="21">
        <f>IF(ISNUMBER(IFERROR(IF(TRIM(INDEX($A860:$P860,MATCH(Settings!$B$9,$A$1:$P$1,0))&amp;"")="","",IF(ISNUMBER(INDEX($A860:$P860,MATCH(Settings!$B$9,$A$1:$P$1,0))),INT(INDEX($A860:$P860,MATCH(Settings!$B$9,$A$1:$P$1,0))),DATE(VALUE(LEFT(INDEX($A860:$P860,MATCH(Settings!$B$9,$A$1:$P$1,0)),4)),VALUE(MID(INDEX($A860:$P860,MATCH(Settings!$B$9,$A$1:$P$1,0)),6,2)),VALUE(MID(INDEX($A860:$P860,MATCH(Settings!$B$9,$A$1:$P$1,0)),9,2))))),"")),IFERROR(IF(TRIM(INDEX($A860:$P860,MATCH(Settings!$B$9,$A$1:$P$1,0))&amp;"")="","",IF(ISNUMBER(INDEX($A860:$P860,MATCH(Settings!$B$9,$A$1:$P$1,0))),INT(INDEX($A860:$P860,MATCH(Settings!$B$9,$A$1:$P$1,0))),DATE(VALUE(LEFT(INDEX($A860:$P860,MATCH(Settings!$B$9,$A$1:$P$1,0)),4)),VALUE(MID(INDEX($A860:$P860,MATCH(Settings!$B$9,$A$1:$P$1,0)),6,2)),VALUE(MID(INDEX($A860:$P860,MATCH(Settings!$B$9,$A$1:$P$1,0)),9,2))))),""),IFERROR(INT(IFERROR(IF(ISNUMBER(INDEX($A860:$P860,MATCH(Settings!$B$8,$A$1:$P$1,0))),INDEX($A860:$P860,MATCH(Settings!$B$8,$A$1:$P$1,0)),DATE(VALUE(LEFT(IFERROR(TRIM(INDEX($A860:$P860,MATCH(Settings!$B$8,$A$1:$P$1,0))&amp;""),""),4)),VALUE(MID(IFERROR(TRIM(INDEX($A860:$P860,MATCH(Settings!$B$8,$A$1:$P$1,0))&amp;""),""),6,2)),VALUE(MID(IFERROR(TRIM(INDEX($A860:$P860,MATCH(Settings!$B$8,$A$1:$P$1,0))&amp;""),""),9,2)))+TIME(VALUE(MID(IFERROR(TRIM(INDEX($A860:$P860,MATCH(Settings!$B$8,$A$1:$P$1,0))&amp;""),""),12,2)),VALUE(MID(IFERROR(TRIM(INDEX($A860:$P860,MATCH(Settings!$B$8,$A$1:$P$1,0))&amp;""),""),15,2)),VALUE(MID(IFERROR(TRIM(INDEX($A860:$P860,MATCH(Settings!$B$8,$A$1:$P$1,0))&amp;""),""),18,2)))),"")),""))</f>
        <v/>
      </c>
      <c r="V860" s="22">
        <f>IF(ISNUMBER($U860),DATE(YEAR($U860),MONTH($U860),1),"")</f>
        <v/>
      </c>
      <c r="W860" s="23">
        <f>IF(IFERROR(TRIM(INDEX($A860:$P860,MATCH(Settings!$B$10,$A$1:$P$1,0))&amp;""),"")&lt;&gt;"",IFERROR(TRIM(INDEX($A860:$P860,MATCH(Settings!$B$10,$A$1:$P$1,0))&amp;""),""),IFERROR(TRIM(INDEX($A860:$P860,MATCH(Settings!$B$11,$A$1:$P$1,0))&amp;""),""))</f>
        <v/>
      </c>
      <c r="X860" s="23">
        <f>IFERROR(TRIM(INDEX($A860:$P860,MATCH(Settings!$B$11,$A$1:$P$1,0))&amp;""),"")</f>
        <v/>
      </c>
      <c r="Y860" s="23">
        <f>IFERROR(TRIM(INDEX($A860:$P860,MATCH(Settings!$B$12,$A$1:$P$1,0))&amp;""),"")</f>
        <v/>
      </c>
      <c r="Z860" s="23">
        <f>IFERROR(TRIM(INDEX($A860:$P860,MATCH(Settings!$B$15,$A$1:$P$1,0))&amp;""),"")</f>
        <v/>
      </c>
      <c r="AA860" s="24">
        <f>IFERROR(IF(TRIM(INDEX($A860:$P860,MATCH(Settings!$B$13,$A$1:$P$1,0))&amp;"")="","",VALUE(TRIM(INDEX($A860:$P860,MATCH(Settings!$B$13,$A$1:$P$1,0))&amp;""))),"")</f>
        <v/>
      </c>
      <c r="AB860" s="24">
        <f>IF(NOT(ISNUMBER($AA860)),"",IF(TRIM($R860&amp;"")="Yes",$AA860,0))</f>
        <v/>
      </c>
      <c r="AC860" s="25">
        <f>IF(OR(NOT(ISNUMBER($AB860)),NOT(ISNUMBER(Settings!$D$2))),"",$AB860*Settings!$D$2)</f>
        <v/>
      </c>
      <c r="AD860" s="23">
        <f>IF(AND($AE860="",IFERROR(TRIM(INDEX($A860:$P860,MATCH(Settings!$B$13,$A$1:$P$1,0))&amp;""),"")=""),"",IF((IF($AE860="","; no name or email","")&amp;IF(IFERROR(TRIM(INDEX($A860:$P860,MATCH(Settings!$B$13,$A$1:$P$1,0))&amp;""),"")="","; no hours",IF(NOT(ISNUMBER($AA860)),"; hours not a number",IF($AA860&lt;=0,"; hours zero or less",IF(AND(ISNUMBER(Settings!$D$3),$AA860&gt;Settings!$D$3),"; over "&amp;Settings!$D$3&amp;" hours",""))))&amp;IF(NOT(ISNUMBER($U860)),"; no date",IF($U860&gt;TODAY(),"; date in the future",""))&amp;IF(AND($AE860&lt;&gt;"",ISNUMBER($U860)),IF(COUNTIFS($AE$2:$AE$1001,$AE860,$U$2:$U$1001,$U860,$Y$2:$Y$1001,$Y860)&gt;1,"; possible duplicate",""),""))="","OK",MID(IF($AE860="","; no name or email","")&amp;IF(IFERROR(TRIM(INDEX($A860:$P860,MATCH(Settings!$B$13,$A$1:$P$1,0))&amp;""),"")="","; no hours",IF(NOT(ISNUMBER($AA860)),"; hours not a number",IF($AA860&lt;=0,"; hours zero or less",IF(AND(ISNUMBER(Settings!$D$3),$AA860&gt;Settings!$D$3),"; over "&amp;Settings!$D$3&amp;" hours",""))))&amp;IF(NOT(ISNUMBER($U860)),"; no date",IF($U860&gt;TODAY(),"; date in the future",""))&amp;IF(AND($AE860&lt;&gt;"",ISNUMBER($U860)),IF(COUNTIFS($AE$2:$AE$1001,$AE860,$U$2:$U$1001,$U860,$Y$2:$Y$1001,$Y860)&gt;1,"; possible duplicate",""),""),3,300)))</f>
        <v/>
      </c>
      <c r="AE860" s="26">
        <f>IF(IFERROR(TRIM(INDEX($A860:$P860,MATCH(Settings!$B$11,$A$1:$P$1,0))&amp;""),"")&lt;&gt;"",LOWER(IFERROR(TRIM(INDEX($A860:$P860,MATCH(Settings!$B$11,$A$1:$P$1,0))&amp;""),"")),LOWER(IFERROR(TRIM(INDEX($A860:$P860,MATCH(Settings!$B$10,$A$1:$P$1,0))&amp;""),"")))</f>
        <v/>
      </c>
      <c r="AF860" s="26">
        <f>IF($AE860="","",IF(COUNTIF($AE$2:$AE860,$AE860)=1,MAX($AF$1:$AF859)+1,""))</f>
        <v/>
      </c>
      <c r="AG860" s="26">
        <f>IF(OR($AE860="",NOT(ISNUMBER($V860))),"",IF(COUNTIFS($AE$2:$AE860,$AE860,$V$2:$V860,$V860)=1,1,0))</f>
        <v/>
      </c>
      <c r="AH860" s="26">
        <f>IF(ISNUMBER($U860),$U860,0)</f>
        <v/>
      </c>
    </row>
    <row r="861">
      <c r="R861" s="27" t="n"/>
      <c r="S861" s="27" t="n"/>
      <c r="U861" s="21">
        <f>IF(ISNUMBER(IFERROR(IF(TRIM(INDEX($A861:$P861,MATCH(Settings!$B$9,$A$1:$P$1,0))&amp;"")="","",IF(ISNUMBER(INDEX($A861:$P861,MATCH(Settings!$B$9,$A$1:$P$1,0))),INT(INDEX($A861:$P861,MATCH(Settings!$B$9,$A$1:$P$1,0))),DATE(VALUE(LEFT(INDEX($A861:$P861,MATCH(Settings!$B$9,$A$1:$P$1,0)),4)),VALUE(MID(INDEX($A861:$P861,MATCH(Settings!$B$9,$A$1:$P$1,0)),6,2)),VALUE(MID(INDEX($A861:$P861,MATCH(Settings!$B$9,$A$1:$P$1,0)),9,2))))),"")),IFERROR(IF(TRIM(INDEX($A861:$P861,MATCH(Settings!$B$9,$A$1:$P$1,0))&amp;"")="","",IF(ISNUMBER(INDEX($A861:$P861,MATCH(Settings!$B$9,$A$1:$P$1,0))),INT(INDEX($A861:$P861,MATCH(Settings!$B$9,$A$1:$P$1,0))),DATE(VALUE(LEFT(INDEX($A861:$P861,MATCH(Settings!$B$9,$A$1:$P$1,0)),4)),VALUE(MID(INDEX($A861:$P861,MATCH(Settings!$B$9,$A$1:$P$1,0)),6,2)),VALUE(MID(INDEX($A861:$P861,MATCH(Settings!$B$9,$A$1:$P$1,0)),9,2))))),""),IFERROR(INT(IFERROR(IF(ISNUMBER(INDEX($A861:$P861,MATCH(Settings!$B$8,$A$1:$P$1,0))),INDEX($A861:$P861,MATCH(Settings!$B$8,$A$1:$P$1,0)),DATE(VALUE(LEFT(IFERROR(TRIM(INDEX($A861:$P861,MATCH(Settings!$B$8,$A$1:$P$1,0))&amp;""),""),4)),VALUE(MID(IFERROR(TRIM(INDEX($A861:$P861,MATCH(Settings!$B$8,$A$1:$P$1,0))&amp;""),""),6,2)),VALUE(MID(IFERROR(TRIM(INDEX($A861:$P861,MATCH(Settings!$B$8,$A$1:$P$1,0))&amp;""),""),9,2)))+TIME(VALUE(MID(IFERROR(TRIM(INDEX($A861:$P861,MATCH(Settings!$B$8,$A$1:$P$1,0))&amp;""),""),12,2)),VALUE(MID(IFERROR(TRIM(INDEX($A861:$P861,MATCH(Settings!$B$8,$A$1:$P$1,0))&amp;""),""),15,2)),VALUE(MID(IFERROR(TRIM(INDEX($A861:$P861,MATCH(Settings!$B$8,$A$1:$P$1,0))&amp;""),""),18,2)))),"")),""))</f>
        <v/>
      </c>
      <c r="V861" s="22">
        <f>IF(ISNUMBER($U861),DATE(YEAR($U861),MONTH($U861),1),"")</f>
        <v/>
      </c>
      <c r="W861" s="23">
        <f>IF(IFERROR(TRIM(INDEX($A861:$P861,MATCH(Settings!$B$10,$A$1:$P$1,0))&amp;""),"")&lt;&gt;"",IFERROR(TRIM(INDEX($A861:$P861,MATCH(Settings!$B$10,$A$1:$P$1,0))&amp;""),""),IFERROR(TRIM(INDEX($A861:$P861,MATCH(Settings!$B$11,$A$1:$P$1,0))&amp;""),""))</f>
        <v/>
      </c>
      <c r="X861" s="23">
        <f>IFERROR(TRIM(INDEX($A861:$P861,MATCH(Settings!$B$11,$A$1:$P$1,0))&amp;""),"")</f>
        <v/>
      </c>
      <c r="Y861" s="23">
        <f>IFERROR(TRIM(INDEX($A861:$P861,MATCH(Settings!$B$12,$A$1:$P$1,0))&amp;""),"")</f>
        <v/>
      </c>
      <c r="Z861" s="23">
        <f>IFERROR(TRIM(INDEX($A861:$P861,MATCH(Settings!$B$15,$A$1:$P$1,0))&amp;""),"")</f>
        <v/>
      </c>
      <c r="AA861" s="24">
        <f>IFERROR(IF(TRIM(INDEX($A861:$P861,MATCH(Settings!$B$13,$A$1:$P$1,0))&amp;"")="","",VALUE(TRIM(INDEX($A861:$P861,MATCH(Settings!$B$13,$A$1:$P$1,0))&amp;""))),"")</f>
        <v/>
      </c>
      <c r="AB861" s="24">
        <f>IF(NOT(ISNUMBER($AA861)),"",IF(TRIM($R861&amp;"")="Yes",$AA861,0))</f>
        <v/>
      </c>
      <c r="AC861" s="25">
        <f>IF(OR(NOT(ISNUMBER($AB861)),NOT(ISNUMBER(Settings!$D$2))),"",$AB861*Settings!$D$2)</f>
        <v/>
      </c>
      <c r="AD861" s="23">
        <f>IF(AND($AE861="",IFERROR(TRIM(INDEX($A861:$P861,MATCH(Settings!$B$13,$A$1:$P$1,0))&amp;""),"")=""),"",IF((IF($AE861="","; no name or email","")&amp;IF(IFERROR(TRIM(INDEX($A861:$P861,MATCH(Settings!$B$13,$A$1:$P$1,0))&amp;""),"")="","; no hours",IF(NOT(ISNUMBER($AA861)),"; hours not a number",IF($AA861&lt;=0,"; hours zero or less",IF(AND(ISNUMBER(Settings!$D$3),$AA861&gt;Settings!$D$3),"; over "&amp;Settings!$D$3&amp;" hours",""))))&amp;IF(NOT(ISNUMBER($U861)),"; no date",IF($U861&gt;TODAY(),"; date in the future",""))&amp;IF(AND($AE861&lt;&gt;"",ISNUMBER($U861)),IF(COUNTIFS($AE$2:$AE$1001,$AE861,$U$2:$U$1001,$U861,$Y$2:$Y$1001,$Y861)&gt;1,"; possible duplicate",""),""))="","OK",MID(IF($AE861="","; no name or email","")&amp;IF(IFERROR(TRIM(INDEX($A861:$P861,MATCH(Settings!$B$13,$A$1:$P$1,0))&amp;""),"")="","; no hours",IF(NOT(ISNUMBER($AA861)),"; hours not a number",IF($AA861&lt;=0,"; hours zero or less",IF(AND(ISNUMBER(Settings!$D$3),$AA861&gt;Settings!$D$3),"; over "&amp;Settings!$D$3&amp;" hours",""))))&amp;IF(NOT(ISNUMBER($U861)),"; no date",IF($U861&gt;TODAY(),"; date in the future",""))&amp;IF(AND($AE861&lt;&gt;"",ISNUMBER($U861)),IF(COUNTIFS($AE$2:$AE$1001,$AE861,$U$2:$U$1001,$U861,$Y$2:$Y$1001,$Y861)&gt;1,"; possible duplicate",""),""),3,300)))</f>
        <v/>
      </c>
      <c r="AE861" s="26">
        <f>IF(IFERROR(TRIM(INDEX($A861:$P861,MATCH(Settings!$B$11,$A$1:$P$1,0))&amp;""),"")&lt;&gt;"",LOWER(IFERROR(TRIM(INDEX($A861:$P861,MATCH(Settings!$B$11,$A$1:$P$1,0))&amp;""),"")),LOWER(IFERROR(TRIM(INDEX($A861:$P861,MATCH(Settings!$B$10,$A$1:$P$1,0))&amp;""),"")))</f>
        <v/>
      </c>
      <c r="AF861" s="26">
        <f>IF($AE861="","",IF(COUNTIF($AE$2:$AE861,$AE861)=1,MAX($AF$1:$AF860)+1,""))</f>
        <v/>
      </c>
      <c r="AG861" s="26">
        <f>IF(OR($AE861="",NOT(ISNUMBER($V861))),"",IF(COUNTIFS($AE$2:$AE861,$AE861,$V$2:$V861,$V861)=1,1,0))</f>
        <v/>
      </c>
      <c r="AH861" s="26">
        <f>IF(ISNUMBER($U861),$U861,0)</f>
        <v/>
      </c>
    </row>
    <row r="862">
      <c r="R862" s="27" t="n"/>
      <c r="S862" s="27" t="n"/>
      <c r="U862" s="21">
        <f>IF(ISNUMBER(IFERROR(IF(TRIM(INDEX($A862:$P862,MATCH(Settings!$B$9,$A$1:$P$1,0))&amp;"")="","",IF(ISNUMBER(INDEX($A862:$P862,MATCH(Settings!$B$9,$A$1:$P$1,0))),INT(INDEX($A862:$P862,MATCH(Settings!$B$9,$A$1:$P$1,0))),DATE(VALUE(LEFT(INDEX($A862:$P862,MATCH(Settings!$B$9,$A$1:$P$1,0)),4)),VALUE(MID(INDEX($A862:$P862,MATCH(Settings!$B$9,$A$1:$P$1,0)),6,2)),VALUE(MID(INDEX($A862:$P862,MATCH(Settings!$B$9,$A$1:$P$1,0)),9,2))))),"")),IFERROR(IF(TRIM(INDEX($A862:$P862,MATCH(Settings!$B$9,$A$1:$P$1,0))&amp;"")="","",IF(ISNUMBER(INDEX($A862:$P862,MATCH(Settings!$B$9,$A$1:$P$1,0))),INT(INDEX($A862:$P862,MATCH(Settings!$B$9,$A$1:$P$1,0))),DATE(VALUE(LEFT(INDEX($A862:$P862,MATCH(Settings!$B$9,$A$1:$P$1,0)),4)),VALUE(MID(INDEX($A862:$P862,MATCH(Settings!$B$9,$A$1:$P$1,0)),6,2)),VALUE(MID(INDEX($A862:$P862,MATCH(Settings!$B$9,$A$1:$P$1,0)),9,2))))),""),IFERROR(INT(IFERROR(IF(ISNUMBER(INDEX($A862:$P862,MATCH(Settings!$B$8,$A$1:$P$1,0))),INDEX($A862:$P862,MATCH(Settings!$B$8,$A$1:$P$1,0)),DATE(VALUE(LEFT(IFERROR(TRIM(INDEX($A862:$P862,MATCH(Settings!$B$8,$A$1:$P$1,0))&amp;""),""),4)),VALUE(MID(IFERROR(TRIM(INDEX($A862:$P862,MATCH(Settings!$B$8,$A$1:$P$1,0))&amp;""),""),6,2)),VALUE(MID(IFERROR(TRIM(INDEX($A862:$P862,MATCH(Settings!$B$8,$A$1:$P$1,0))&amp;""),""),9,2)))+TIME(VALUE(MID(IFERROR(TRIM(INDEX($A862:$P862,MATCH(Settings!$B$8,$A$1:$P$1,0))&amp;""),""),12,2)),VALUE(MID(IFERROR(TRIM(INDEX($A862:$P862,MATCH(Settings!$B$8,$A$1:$P$1,0))&amp;""),""),15,2)),VALUE(MID(IFERROR(TRIM(INDEX($A862:$P862,MATCH(Settings!$B$8,$A$1:$P$1,0))&amp;""),""),18,2)))),"")),""))</f>
        <v/>
      </c>
      <c r="V862" s="22">
        <f>IF(ISNUMBER($U862),DATE(YEAR($U862),MONTH($U862),1),"")</f>
        <v/>
      </c>
      <c r="W862" s="23">
        <f>IF(IFERROR(TRIM(INDEX($A862:$P862,MATCH(Settings!$B$10,$A$1:$P$1,0))&amp;""),"")&lt;&gt;"",IFERROR(TRIM(INDEX($A862:$P862,MATCH(Settings!$B$10,$A$1:$P$1,0))&amp;""),""),IFERROR(TRIM(INDEX($A862:$P862,MATCH(Settings!$B$11,$A$1:$P$1,0))&amp;""),""))</f>
        <v/>
      </c>
      <c r="X862" s="23">
        <f>IFERROR(TRIM(INDEX($A862:$P862,MATCH(Settings!$B$11,$A$1:$P$1,0))&amp;""),"")</f>
        <v/>
      </c>
      <c r="Y862" s="23">
        <f>IFERROR(TRIM(INDEX($A862:$P862,MATCH(Settings!$B$12,$A$1:$P$1,0))&amp;""),"")</f>
        <v/>
      </c>
      <c r="Z862" s="23">
        <f>IFERROR(TRIM(INDEX($A862:$P862,MATCH(Settings!$B$15,$A$1:$P$1,0))&amp;""),"")</f>
        <v/>
      </c>
      <c r="AA862" s="24">
        <f>IFERROR(IF(TRIM(INDEX($A862:$P862,MATCH(Settings!$B$13,$A$1:$P$1,0))&amp;"")="","",VALUE(TRIM(INDEX($A862:$P862,MATCH(Settings!$B$13,$A$1:$P$1,0))&amp;""))),"")</f>
        <v/>
      </c>
      <c r="AB862" s="24">
        <f>IF(NOT(ISNUMBER($AA862)),"",IF(TRIM($R862&amp;"")="Yes",$AA862,0))</f>
        <v/>
      </c>
      <c r="AC862" s="25">
        <f>IF(OR(NOT(ISNUMBER($AB862)),NOT(ISNUMBER(Settings!$D$2))),"",$AB862*Settings!$D$2)</f>
        <v/>
      </c>
      <c r="AD862" s="23">
        <f>IF(AND($AE862="",IFERROR(TRIM(INDEX($A862:$P862,MATCH(Settings!$B$13,$A$1:$P$1,0))&amp;""),"")=""),"",IF((IF($AE862="","; no name or email","")&amp;IF(IFERROR(TRIM(INDEX($A862:$P862,MATCH(Settings!$B$13,$A$1:$P$1,0))&amp;""),"")="","; no hours",IF(NOT(ISNUMBER($AA862)),"; hours not a number",IF($AA862&lt;=0,"; hours zero or less",IF(AND(ISNUMBER(Settings!$D$3),$AA862&gt;Settings!$D$3),"; over "&amp;Settings!$D$3&amp;" hours",""))))&amp;IF(NOT(ISNUMBER($U862)),"; no date",IF($U862&gt;TODAY(),"; date in the future",""))&amp;IF(AND($AE862&lt;&gt;"",ISNUMBER($U862)),IF(COUNTIFS($AE$2:$AE$1001,$AE862,$U$2:$U$1001,$U862,$Y$2:$Y$1001,$Y862)&gt;1,"; possible duplicate",""),""))="","OK",MID(IF($AE862="","; no name or email","")&amp;IF(IFERROR(TRIM(INDEX($A862:$P862,MATCH(Settings!$B$13,$A$1:$P$1,0))&amp;""),"")="","; no hours",IF(NOT(ISNUMBER($AA862)),"; hours not a number",IF($AA862&lt;=0,"; hours zero or less",IF(AND(ISNUMBER(Settings!$D$3),$AA862&gt;Settings!$D$3),"; over "&amp;Settings!$D$3&amp;" hours",""))))&amp;IF(NOT(ISNUMBER($U862)),"; no date",IF($U862&gt;TODAY(),"; date in the future",""))&amp;IF(AND($AE862&lt;&gt;"",ISNUMBER($U862)),IF(COUNTIFS($AE$2:$AE$1001,$AE862,$U$2:$U$1001,$U862,$Y$2:$Y$1001,$Y862)&gt;1,"; possible duplicate",""),""),3,300)))</f>
        <v/>
      </c>
      <c r="AE862" s="26">
        <f>IF(IFERROR(TRIM(INDEX($A862:$P862,MATCH(Settings!$B$11,$A$1:$P$1,0))&amp;""),"")&lt;&gt;"",LOWER(IFERROR(TRIM(INDEX($A862:$P862,MATCH(Settings!$B$11,$A$1:$P$1,0))&amp;""),"")),LOWER(IFERROR(TRIM(INDEX($A862:$P862,MATCH(Settings!$B$10,$A$1:$P$1,0))&amp;""),"")))</f>
        <v/>
      </c>
      <c r="AF862" s="26">
        <f>IF($AE862="","",IF(COUNTIF($AE$2:$AE862,$AE862)=1,MAX($AF$1:$AF861)+1,""))</f>
        <v/>
      </c>
      <c r="AG862" s="26">
        <f>IF(OR($AE862="",NOT(ISNUMBER($V862))),"",IF(COUNTIFS($AE$2:$AE862,$AE862,$V$2:$V862,$V862)=1,1,0))</f>
        <v/>
      </c>
      <c r="AH862" s="26">
        <f>IF(ISNUMBER($U862),$U862,0)</f>
        <v/>
      </c>
    </row>
    <row r="863">
      <c r="R863" s="27" t="n"/>
      <c r="S863" s="27" t="n"/>
      <c r="U863" s="21">
        <f>IF(ISNUMBER(IFERROR(IF(TRIM(INDEX($A863:$P863,MATCH(Settings!$B$9,$A$1:$P$1,0))&amp;"")="","",IF(ISNUMBER(INDEX($A863:$P863,MATCH(Settings!$B$9,$A$1:$P$1,0))),INT(INDEX($A863:$P863,MATCH(Settings!$B$9,$A$1:$P$1,0))),DATE(VALUE(LEFT(INDEX($A863:$P863,MATCH(Settings!$B$9,$A$1:$P$1,0)),4)),VALUE(MID(INDEX($A863:$P863,MATCH(Settings!$B$9,$A$1:$P$1,0)),6,2)),VALUE(MID(INDEX($A863:$P863,MATCH(Settings!$B$9,$A$1:$P$1,0)),9,2))))),"")),IFERROR(IF(TRIM(INDEX($A863:$P863,MATCH(Settings!$B$9,$A$1:$P$1,0))&amp;"")="","",IF(ISNUMBER(INDEX($A863:$P863,MATCH(Settings!$B$9,$A$1:$P$1,0))),INT(INDEX($A863:$P863,MATCH(Settings!$B$9,$A$1:$P$1,0))),DATE(VALUE(LEFT(INDEX($A863:$P863,MATCH(Settings!$B$9,$A$1:$P$1,0)),4)),VALUE(MID(INDEX($A863:$P863,MATCH(Settings!$B$9,$A$1:$P$1,0)),6,2)),VALUE(MID(INDEX($A863:$P863,MATCH(Settings!$B$9,$A$1:$P$1,0)),9,2))))),""),IFERROR(INT(IFERROR(IF(ISNUMBER(INDEX($A863:$P863,MATCH(Settings!$B$8,$A$1:$P$1,0))),INDEX($A863:$P863,MATCH(Settings!$B$8,$A$1:$P$1,0)),DATE(VALUE(LEFT(IFERROR(TRIM(INDEX($A863:$P863,MATCH(Settings!$B$8,$A$1:$P$1,0))&amp;""),""),4)),VALUE(MID(IFERROR(TRIM(INDEX($A863:$P863,MATCH(Settings!$B$8,$A$1:$P$1,0))&amp;""),""),6,2)),VALUE(MID(IFERROR(TRIM(INDEX($A863:$P863,MATCH(Settings!$B$8,$A$1:$P$1,0))&amp;""),""),9,2)))+TIME(VALUE(MID(IFERROR(TRIM(INDEX($A863:$P863,MATCH(Settings!$B$8,$A$1:$P$1,0))&amp;""),""),12,2)),VALUE(MID(IFERROR(TRIM(INDEX($A863:$P863,MATCH(Settings!$B$8,$A$1:$P$1,0))&amp;""),""),15,2)),VALUE(MID(IFERROR(TRIM(INDEX($A863:$P863,MATCH(Settings!$B$8,$A$1:$P$1,0))&amp;""),""),18,2)))),"")),""))</f>
        <v/>
      </c>
      <c r="V863" s="22">
        <f>IF(ISNUMBER($U863),DATE(YEAR($U863),MONTH($U863),1),"")</f>
        <v/>
      </c>
      <c r="W863" s="23">
        <f>IF(IFERROR(TRIM(INDEX($A863:$P863,MATCH(Settings!$B$10,$A$1:$P$1,0))&amp;""),"")&lt;&gt;"",IFERROR(TRIM(INDEX($A863:$P863,MATCH(Settings!$B$10,$A$1:$P$1,0))&amp;""),""),IFERROR(TRIM(INDEX($A863:$P863,MATCH(Settings!$B$11,$A$1:$P$1,0))&amp;""),""))</f>
        <v/>
      </c>
      <c r="X863" s="23">
        <f>IFERROR(TRIM(INDEX($A863:$P863,MATCH(Settings!$B$11,$A$1:$P$1,0))&amp;""),"")</f>
        <v/>
      </c>
      <c r="Y863" s="23">
        <f>IFERROR(TRIM(INDEX($A863:$P863,MATCH(Settings!$B$12,$A$1:$P$1,0))&amp;""),"")</f>
        <v/>
      </c>
      <c r="Z863" s="23">
        <f>IFERROR(TRIM(INDEX($A863:$P863,MATCH(Settings!$B$15,$A$1:$P$1,0))&amp;""),"")</f>
        <v/>
      </c>
      <c r="AA863" s="24">
        <f>IFERROR(IF(TRIM(INDEX($A863:$P863,MATCH(Settings!$B$13,$A$1:$P$1,0))&amp;"")="","",VALUE(TRIM(INDEX($A863:$P863,MATCH(Settings!$B$13,$A$1:$P$1,0))&amp;""))),"")</f>
        <v/>
      </c>
      <c r="AB863" s="24">
        <f>IF(NOT(ISNUMBER($AA863)),"",IF(TRIM($R863&amp;"")="Yes",$AA863,0))</f>
        <v/>
      </c>
      <c r="AC863" s="25">
        <f>IF(OR(NOT(ISNUMBER($AB863)),NOT(ISNUMBER(Settings!$D$2))),"",$AB863*Settings!$D$2)</f>
        <v/>
      </c>
      <c r="AD863" s="23">
        <f>IF(AND($AE863="",IFERROR(TRIM(INDEX($A863:$P863,MATCH(Settings!$B$13,$A$1:$P$1,0))&amp;""),"")=""),"",IF((IF($AE863="","; no name or email","")&amp;IF(IFERROR(TRIM(INDEX($A863:$P863,MATCH(Settings!$B$13,$A$1:$P$1,0))&amp;""),"")="","; no hours",IF(NOT(ISNUMBER($AA863)),"; hours not a number",IF($AA863&lt;=0,"; hours zero or less",IF(AND(ISNUMBER(Settings!$D$3),$AA863&gt;Settings!$D$3),"; over "&amp;Settings!$D$3&amp;" hours",""))))&amp;IF(NOT(ISNUMBER($U863)),"; no date",IF($U863&gt;TODAY(),"; date in the future",""))&amp;IF(AND($AE863&lt;&gt;"",ISNUMBER($U863)),IF(COUNTIFS($AE$2:$AE$1001,$AE863,$U$2:$U$1001,$U863,$Y$2:$Y$1001,$Y863)&gt;1,"; possible duplicate",""),""))="","OK",MID(IF($AE863="","; no name or email","")&amp;IF(IFERROR(TRIM(INDEX($A863:$P863,MATCH(Settings!$B$13,$A$1:$P$1,0))&amp;""),"")="","; no hours",IF(NOT(ISNUMBER($AA863)),"; hours not a number",IF($AA863&lt;=0,"; hours zero or less",IF(AND(ISNUMBER(Settings!$D$3),$AA863&gt;Settings!$D$3),"; over "&amp;Settings!$D$3&amp;" hours",""))))&amp;IF(NOT(ISNUMBER($U863)),"; no date",IF($U863&gt;TODAY(),"; date in the future",""))&amp;IF(AND($AE863&lt;&gt;"",ISNUMBER($U863)),IF(COUNTIFS($AE$2:$AE$1001,$AE863,$U$2:$U$1001,$U863,$Y$2:$Y$1001,$Y863)&gt;1,"; possible duplicate",""),""),3,300)))</f>
        <v/>
      </c>
      <c r="AE863" s="26">
        <f>IF(IFERROR(TRIM(INDEX($A863:$P863,MATCH(Settings!$B$11,$A$1:$P$1,0))&amp;""),"")&lt;&gt;"",LOWER(IFERROR(TRIM(INDEX($A863:$P863,MATCH(Settings!$B$11,$A$1:$P$1,0))&amp;""),"")),LOWER(IFERROR(TRIM(INDEX($A863:$P863,MATCH(Settings!$B$10,$A$1:$P$1,0))&amp;""),"")))</f>
        <v/>
      </c>
      <c r="AF863" s="26">
        <f>IF($AE863="","",IF(COUNTIF($AE$2:$AE863,$AE863)=1,MAX($AF$1:$AF862)+1,""))</f>
        <v/>
      </c>
      <c r="AG863" s="26">
        <f>IF(OR($AE863="",NOT(ISNUMBER($V863))),"",IF(COUNTIFS($AE$2:$AE863,$AE863,$V$2:$V863,$V863)=1,1,0))</f>
        <v/>
      </c>
      <c r="AH863" s="26">
        <f>IF(ISNUMBER($U863),$U863,0)</f>
        <v/>
      </c>
    </row>
    <row r="864">
      <c r="R864" s="27" t="n"/>
      <c r="S864" s="27" t="n"/>
      <c r="U864" s="21">
        <f>IF(ISNUMBER(IFERROR(IF(TRIM(INDEX($A864:$P864,MATCH(Settings!$B$9,$A$1:$P$1,0))&amp;"")="","",IF(ISNUMBER(INDEX($A864:$P864,MATCH(Settings!$B$9,$A$1:$P$1,0))),INT(INDEX($A864:$P864,MATCH(Settings!$B$9,$A$1:$P$1,0))),DATE(VALUE(LEFT(INDEX($A864:$P864,MATCH(Settings!$B$9,$A$1:$P$1,0)),4)),VALUE(MID(INDEX($A864:$P864,MATCH(Settings!$B$9,$A$1:$P$1,0)),6,2)),VALUE(MID(INDEX($A864:$P864,MATCH(Settings!$B$9,$A$1:$P$1,0)),9,2))))),"")),IFERROR(IF(TRIM(INDEX($A864:$P864,MATCH(Settings!$B$9,$A$1:$P$1,0))&amp;"")="","",IF(ISNUMBER(INDEX($A864:$P864,MATCH(Settings!$B$9,$A$1:$P$1,0))),INT(INDEX($A864:$P864,MATCH(Settings!$B$9,$A$1:$P$1,0))),DATE(VALUE(LEFT(INDEX($A864:$P864,MATCH(Settings!$B$9,$A$1:$P$1,0)),4)),VALUE(MID(INDEX($A864:$P864,MATCH(Settings!$B$9,$A$1:$P$1,0)),6,2)),VALUE(MID(INDEX($A864:$P864,MATCH(Settings!$B$9,$A$1:$P$1,0)),9,2))))),""),IFERROR(INT(IFERROR(IF(ISNUMBER(INDEX($A864:$P864,MATCH(Settings!$B$8,$A$1:$P$1,0))),INDEX($A864:$P864,MATCH(Settings!$B$8,$A$1:$P$1,0)),DATE(VALUE(LEFT(IFERROR(TRIM(INDEX($A864:$P864,MATCH(Settings!$B$8,$A$1:$P$1,0))&amp;""),""),4)),VALUE(MID(IFERROR(TRIM(INDEX($A864:$P864,MATCH(Settings!$B$8,$A$1:$P$1,0))&amp;""),""),6,2)),VALUE(MID(IFERROR(TRIM(INDEX($A864:$P864,MATCH(Settings!$B$8,$A$1:$P$1,0))&amp;""),""),9,2)))+TIME(VALUE(MID(IFERROR(TRIM(INDEX($A864:$P864,MATCH(Settings!$B$8,$A$1:$P$1,0))&amp;""),""),12,2)),VALUE(MID(IFERROR(TRIM(INDEX($A864:$P864,MATCH(Settings!$B$8,$A$1:$P$1,0))&amp;""),""),15,2)),VALUE(MID(IFERROR(TRIM(INDEX($A864:$P864,MATCH(Settings!$B$8,$A$1:$P$1,0))&amp;""),""),18,2)))),"")),""))</f>
        <v/>
      </c>
      <c r="V864" s="22">
        <f>IF(ISNUMBER($U864),DATE(YEAR($U864),MONTH($U864),1),"")</f>
        <v/>
      </c>
      <c r="W864" s="23">
        <f>IF(IFERROR(TRIM(INDEX($A864:$P864,MATCH(Settings!$B$10,$A$1:$P$1,0))&amp;""),"")&lt;&gt;"",IFERROR(TRIM(INDEX($A864:$P864,MATCH(Settings!$B$10,$A$1:$P$1,0))&amp;""),""),IFERROR(TRIM(INDEX($A864:$P864,MATCH(Settings!$B$11,$A$1:$P$1,0))&amp;""),""))</f>
        <v/>
      </c>
      <c r="X864" s="23">
        <f>IFERROR(TRIM(INDEX($A864:$P864,MATCH(Settings!$B$11,$A$1:$P$1,0))&amp;""),"")</f>
        <v/>
      </c>
      <c r="Y864" s="23">
        <f>IFERROR(TRIM(INDEX($A864:$P864,MATCH(Settings!$B$12,$A$1:$P$1,0))&amp;""),"")</f>
        <v/>
      </c>
      <c r="Z864" s="23">
        <f>IFERROR(TRIM(INDEX($A864:$P864,MATCH(Settings!$B$15,$A$1:$P$1,0))&amp;""),"")</f>
        <v/>
      </c>
      <c r="AA864" s="24">
        <f>IFERROR(IF(TRIM(INDEX($A864:$P864,MATCH(Settings!$B$13,$A$1:$P$1,0))&amp;"")="","",VALUE(TRIM(INDEX($A864:$P864,MATCH(Settings!$B$13,$A$1:$P$1,0))&amp;""))),"")</f>
        <v/>
      </c>
      <c r="AB864" s="24">
        <f>IF(NOT(ISNUMBER($AA864)),"",IF(TRIM($R864&amp;"")="Yes",$AA864,0))</f>
        <v/>
      </c>
      <c r="AC864" s="25">
        <f>IF(OR(NOT(ISNUMBER($AB864)),NOT(ISNUMBER(Settings!$D$2))),"",$AB864*Settings!$D$2)</f>
        <v/>
      </c>
      <c r="AD864" s="23">
        <f>IF(AND($AE864="",IFERROR(TRIM(INDEX($A864:$P864,MATCH(Settings!$B$13,$A$1:$P$1,0))&amp;""),"")=""),"",IF((IF($AE864="","; no name or email","")&amp;IF(IFERROR(TRIM(INDEX($A864:$P864,MATCH(Settings!$B$13,$A$1:$P$1,0))&amp;""),"")="","; no hours",IF(NOT(ISNUMBER($AA864)),"; hours not a number",IF($AA864&lt;=0,"; hours zero or less",IF(AND(ISNUMBER(Settings!$D$3),$AA864&gt;Settings!$D$3),"; over "&amp;Settings!$D$3&amp;" hours",""))))&amp;IF(NOT(ISNUMBER($U864)),"; no date",IF($U864&gt;TODAY(),"; date in the future",""))&amp;IF(AND($AE864&lt;&gt;"",ISNUMBER($U864)),IF(COUNTIFS($AE$2:$AE$1001,$AE864,$U$2:$U$1001,$U864,$Y$2:$Y$1001,$Y864)&gt;1,"; possible duplicate",""),""))="","OK",MID(IF($AE864="","; no name or email","")&amp;IF(IFERROR(TRIM(INDEX($A864:$P864,MATCH(Settings!$B$13,$A$1:$P$1,0))&amp;""),"")="","; no hours",IF(NOT(ISNUMBER($AA864)),"; hours not a number",IF($AA864&lt;=0,"; hours zero or less",IF(AND(ISNUMBER(Settings!$D$3),$AA864&gt;Settings!$D$3),"; over "&amp;Settings!$D$3&amp;" hours",""))))&amp;IF(NOT(ISNUMBER($U864)),"; no date",IF($U864&gt;TODAY(),"; date in the future",""))&amp;IF(AND($AE864&lt;&gt;"",ISNUMBER($U864)),IF(COUNTIFS($AE$2:$AE$1001,$AE864,$U$2:$U$1001,$U864,$Y$2:$Y$1001,$Y864)&gt;1,"; possible duplicate",""),""),3,300)))</f>
        <v/>
      </c>
      <c r="AE864" s="26">
        <f>IF(IFERROR(TRIM(INDEX($A864:$P864,MATCH(Settings!$B$11,$A$1:$P$1,0))&amp;""),"")&lt;&gt;"",LOWER(IFERROR(TRIM(INDEX($A864:$P864,MATCH(Settings!$B$11,$A$1:$P$1,0))&amp;""),"")),LOWER(IFERROR(TRIM(INDEX($A864:$P864,MATCH(Settings!$B$10,$A$1:$P$1,0))&amp;""),"")))</f>
        <v/>
      </c>
      <c r="AF864" s="26">
        <f>IF($AE864="","",IF(COUNTIF($AE$2:$AE864,$AE864)=1,MAX($AF$1:$AF863)+1,""))</f>
        <v/>
      </c>
      <c r="AG864" s="26">
        <f>IF(OR($AE864="",NOT(ISNUMBER($V864))),"",IF(COUNTIFS($AE$2:$AE864,$AE864,$V$2:$V864,$V864)=1,1,0))</f>
        <v/>
      </c>
      <c r="AH864" s="26">
        <f>IF(ISNUMBER($U864),$U864,0)</f>
        <v/>
      </c>
    </row>
    <row r="865">
      <c r="R865" s="27" t="n"/>
      <c r="S865" s="27" t="n"/>
      <c r="U865" s="21">
        <f>IF(ISNUMBER(IFERROR(IF(TRIM(INDEX($A865:$P865,MATCH(Settings!$B$9,$A$1:$P$1,0))&amp;"")="","",IF(ISNUMBER(INDEX($A865:$P865,MATCH(Settings!$B$9,$A$1:$P$1,0))),INT(INDEX($A865:$P865,MATCH(Settings!$B$9,$A$1:$P$1,0))),DATE(VALUE(LEFT(INDEX($A865:$P865,MATCH(Settings!$B$9,$A$1:$P$1,0)),4)),VALUE(MID(INDEX($A865:$P865,MATCH(Settings!$B$9,$A$1:$P$1,0)),6,2)),VALUE(MID(INDEX($A865:$P865,MATCH(Settings!$B$9,$A$1:$P$1,0)),9,2))))),"")),IFERROR(IF(TRIM(INDEX($A865:$P865,MATCH(Settings!$B$9,$A$1:$P$1,0))&amp;"")="","",IF(ISNUMBER(INDEX($A865:$P865,MATCH(Settings!$B$9,$A$1:$P$1,0))),INT(INDEX($A865:$P865,MATCH(Settings!$B$9,$A$1:$P$1,0))),DATE(VALUE(LEFT(INDEX($A865:$P865,MATCH(Settings!$B$9,$A$1:$P$1,0)),4)),VALUE(MID(INDEX($A865:$P865,MATCH(Settings!$B$9,$A$1:$P$1,0)),6,2)),VALUE(MID(INDEX($A865:$P865,MATCH(Settings!$B$9,$A$1:$P$1,0)),9,2))))),""),IFERROR(INT(IFERROR(IF(ISNUMBER(INDEX($A865:$P865,MATCH(Settings!$B$8,$A$1:$P$1,0))),INDEX($A865:$P865,MATCH(Settings!$B$8,$A$1:$P$1,0)),DATE(VALUE(LEFT(IFERROR(TRIM(INDEX($A865:$P865,MATCH(Settings!$B$8,$A$1:$P$1,0))&amp;""),""),4)),VALUE(MID(IFERROR(TRIM(INDEX($A865:$P865,MATCH(Settings!$B$8,$A$1:$P$1,0))&amp;""),""),6,2)),VALUE(MID(IFERROR(TRIM(INDEX($A865:$P865,MATCH(Settings!$B$8,$A$1:$P$1,0))&amp;""),""),9,2)))+TIME(VALUE(MID(IFERROR(TRIM(INDEX($A865:$P865,MATCH(Settings!$B$8,$A$1:$P$1,0))&amp;""),""),12,2)),VALUE(MID(IFERROR(TRIM(INDEX($A865:$P865,MATCH(Settings!$B$8,$A$1:$P$1,0))&amp;""),""),15,2)),VALUE(MID(IFERROR(TRIM(INDEX($A865:$P865,MATCH(Settings!$B$8,$A$1:$P$1,0))&amp;""),""),18,2)))),"")),""))</f>
        <v/>
      </c>
      <c r="V865" s="22">
        <f>IF(ISNUMBER($U865),DATE(YEAR($U865),MONTH($U865),1),"")</f>
        <v/>
      </c>
      <c r="W865" s="23">
        <f>IF(IFERROR(TRIM(INDEX($A865:$P865,MATCH(Settings!$B$10,$A$1:$P$1,0))&amp;""),"")&lt;&gt;"",IFERROR(TRIM(INDEX($A865:$P865,MATCH(Settings!$B$10,$A$1:$P$1,0))&amp;""),""),IFERROR(TRIM(INDEX($A865:$P865,MATCH(Settings!$B$11,$A$1:$P$1,0))&amp;""),""))</f>
        <v/>
      </c>
      <c r="X865" s="23">
        <f>IFERROR(TRIM(INDEX($A865:$P865,MATCH(Settings!$B$11,$A$1:$P$1,0))&amp;""),"")</f>
        <v/>
      </c>
      <c r="Y865" s="23">
        <f>IFERROR(TRIM(INDEX($A865:$P865,MATCH(Settings!$B$12,$A$1:$P$1,0))&amp;""),"")</f>
        <v/>
      </c>
      <c r="Z865" s="23">
        <f>IFERROR(TRIM(INDEX($A865:$P865,MATCH(Settings!$B$15,$A$1:$P$1,0))&amp;""),"")</f>
        <v/>
      </c>
      <c r="AA865" s="24">
        <f>IFERROR(IF(TRIM(INDEX($A865:$P865,MATCH(Settings!$B$13,$A$1:$P$1,0))&amp;"")="","",VALUE(TRIM(INDEX($A865:$P865,MATCH(Settings!$B$13,$A$1:$P$1,0))&amp;""))),"")</f>
        <v/>
      </c>
      <c r="AB865" s="24">
        <f>IF(NOT(ISNUMBER($AA865)),"",IF(TRIM($R865&amp;"")="Yes",$AA865,0))</f>
        <v/>
      </c>
      <c r="AC865" s="25">
        <f>IF(OR(NOT(ISNUMBER($AB865)),NOT(ISNUMBER(Settings!$D$2))),"",$AB865*Settings!$D$2)</f>
        <v/>
      </c>
      <c r="AD865" s="23">
        <f>IF(AND($AE865="",IFERROR(TRIM(INDEX($A865:$P865,MATCH(Settings!$B$13,$A$1:$P$1,0))&amp;""),"")=""),"",IF((IF($AE865="","; no name or email","")&amp;IF(IFERROR(TRIM(INDEX($A865:$P865,MATCH(Settings!$B$13,$A$1:$P$1,0))&amp;""),"")="","; no hours",IF(NOT(ISNUMBER($AA865)),"; hours not a number",IF($AA865&lt;=0,"; hours zero or less",IF(AND(ISNUMBER(Settings!$D$3),$AA865&gt;Settings!$D$3),"; over "&amp;Settings!$D$3&amp;" hours",""))))&amp;IF(NOT(ISNUMBER($U865)),"; no date",IF($U865&gt;TODAY(),"; date in the future",""))&amp;IF(AND($AE865&lt;&gt;"",ISNUMBER($U865)),IF(COUNTIFS($AE$2:$AE$1001,$AE865,$U$2:$U$1001,$U865,$Y$2:$Y$1001,$Y865)&gt;1,"; possible duplicate",""),""))="","OK",MID(IF($AE865="","; no name or email","")&amp;IF(IFERROR(TRIM(INDEX($A865:$P865,MATCH(Settings!$B$13,$A$1:$P$1,0))&amp;""),"")="","; no hours",IF(NOT(ISNUMBER($AA865)),"; hours not a number",IF($AA865&lt;=0,"; hours zero or less",IF(AND(ISNUMBER(Settings!$D$3),$AA865&gt;Settings!$D$3),"; over "&amp;Settings!$D$3&amp;" hours",""))))&amp;IF(NOT(ISNUMBER($U865)),"; no date",IF($U865&gt;TODAY(),"; date in the future",""))&amp;IF(AND($AE865&lt;&gt;"",ISNUMBER($U865)),IF(COUNTIFS($AE$2:$AE$1001,$AE865,$U$2:$U$1001,$U865,$Y$2:$Y$1001,$Y865)&gt;1,"; possible duplicate",""),""),3,300)))</f>
        <v/>
      </c>
      <c r="AE865" s="26">
        <f>IF(IFERROR(TRIM(INDEX($A865:$P865,MATCH(Settings!$B$11,$A$1:$P$1,0))&amp;""),"")&lt;&gt;"",LOWER(IFERROR(TRIM(INDEX($A865:$P865,MATCH(Settings!$B$11,$A$1:$P$1,0))&amp;""),"")),LOWER(IFERROR(TRIM(INDEX($A865:$P865,MATCH(Settings!$B$10,$A$1:$P$1,0))&amp;""),"")))</f>
        <v/>
      </c>
      <c r="AF865" s="26">
        <f>IF($AE865="","",IF(COUNTIF($AE$2:$AE865,$AE865)=1,MAX($AF$1:$AF864)+1,""))</f>
        <v/>
      </c>
      <c r="AG865" s="26">
        <f>IF(OR($AE865="",NOT(ISNUMBER($V865))),"",IF(COUNTIFS($AE$2:$AE865,$AE865,$V$2:$V865,$V865)=1,1,0))</f>
        <v/>
      </c>
      <c r="AH865" s="26">
        <f>IF(ISNUMBER($U865),$U865,0)</f>
        <v/>
      </c>
    </row>
    <row r="866">
      <c r="R866" s="27" t="n"/>
      <c r="S866" s="27" t="n"/>
      <c r="U866" s="21">
        <f>IF(ISNUMBER(IFERROR(IF(TRIM(INDEX($A866:$P866,MATCH(Settings!$B$9,$A$1:$P$1,0))&amp;"")="","",IF(ISNUMBER(INDEX($A866:$P866,MATCH(Settings!$B$9,$A$1:$P$1,0))),INT(INDEX($A866:$P866,MATCH(Settings!$B$9,$A$1:$P$1,0))),DATE(VALUE(LEFT(INDEX($A866:$P866,MATCH(Settings!$B$9,$A$1:$P$1,0)),4)),VALUE(MID(INDEX($A866:$P866,MATCH(Settings!$B$9,$A$1:$P$1,0)),6,2)),VALUE(MID(INDEX($A866:$P866,MATCH(Settings!$B$9,$A$1:$P$1,0)),9,2))))),"")),IFERROR(IF(TRIM(INDEX($A866:$P866,MATCH(Settings!$B$9,$A$1:$P$1,0))&amp;"")="","",IF(ISNUMBER(INDEX($A866:$P866,MATCH(Settings!$B$9,$A$1:$P$1,0))),INT(INDEX($A866:$P866,MATCH(Settings!$B$9,$A$1:$P$1,0))),DATE(VALUE(LEFT(INDEX($A866:$P866,MATCH(Settings!$B$9,$A$1:$P$1,0)),4)),VALUE(MID(INDEX($A866:$P866,MATCH(Settings!$B$9,$A$1:$P$1,0)),6,2)),VALUE(MID(INDEX($A866:$P866,MATCH(Settings!$B$9,$A$1:$P$1,0)),9,2))))),""),IFERROR(INT(IFERROR(IF(ISNUMBER(INDEX($A866:$P866,MATCH(Settings!$B$8,$A$1:$P$1,0))),INDEX($A866:$P866,MATCH(Settings!$B$8,$A$1:$P$1,0)),DATE(VALUE(LEFT(IFERROR(TRIM(INDEX($A866:$P866,MATCH(Settings!$B$8,$A$1:$P$1,0))&amp;""),""),4)),VALUE(MID(IFERROR(TRIM(INDEX($A866:$P866,MATCH(Settings!$B$8,$A$1:$P$1,0))&amp;""),""),6,2)),VALUE(MID(IFERROR(TRIM(INDEX($A866:$P866,MATCH(Settings!$B$8,$A$1:$P$1,0))&amp;""),""),9,2)))+TIME(VALUE(MID(IFERROR(TRIM(INDEX($A866:$P866,MATCH(Settings!$B$8,$A$1:$P$1,0))&amp;""),""),12,2)),VALUE(MID(IFERROR(TRIM(INDEX($A866:$P866,MATCH(Settings!$B$8,$A$1:$P$1,0))&amp;""),""),15,2)),VALUE(MID(IFERROR(TRIM(INDEX($A866:$P866,MATCH(Settings!$B$8,$A$1:$P$1,0))&amp;""),""),18,2)))),"")),""))</f>
        <v/>
      </c>
      <c r="V866" s="22">
        <f>IF(ISNUMBER($U866),DATE(YEAR($U866),MONTH($U866),1),"")</f>
        <v/>
      </c>
      <c r="W866" s="23">
        <f>IF(IFERROR(TRIM(INDEX($A866:$P866,MATCH(Settings!$B$10,$A$1:$P$1,0))&amp;""),"")&lt;&gt;"",IFERROR(TRIM(INDEX($A866:$P866,MATCH(Settings!$B$10,$A$1:$P$1,0))&amp;""),""),IFERROR(TRIM(INDEX($A866:$P866,MATCH(Settings!$B$11,$A$1:$P$1,0))&amp;""),""))</f>
        <v/>
      </c>
      <c r="X866" s="23">
        <f>IFERROR(TRIM(INDEX($A866:$P866,MATCH(Settings!$B$11,$A$1:$P$1,0))&amp;""),"")</f>
        <v/>
      </c>
      <c r="Y866" s="23">
        <f>IFERROR(TRIM(INDEX($A866:$P866,MATCH(Settings!$B$12,$A$1:$P$1,0))&amp;""),"")</f>
        <v/>
      </c>
      <c r="Z866" s="23">
        <f>IFERROR(TRIM(INDEX($A866:$P866,MATCH(Settings!$B$15,$A$1:$P$1,0))&amp;""),"")</f>
        <v/>
      </c>
      <c r="AA866" s="24">
        <f>IFERROR(IF(TRIM(INDEX($A866:$P866,MATCH(Settings!$B$13,$A$1:$P$1,0))&amp;"")="","",VALUE(TRIM(INDEX($A866:$P866,MATCH(Settings!$B$13,$A$1:$P$1,0))&amp;""))),"")</f>
        <v/>
      </c>
      <c r="AB866" s="24">
        <f>IF(NOT(ISNUMBER($AA866)),"",IF(TRIM($R866&amp;"")="Yes",$AA866,0))</f>
        <v/>
      </c>
      <c r="AC866" s="25">
        <f>IF(OR(NOT(ISNUMBER($AB866)),NOT(ISNUMBER(Settings!$D$2))),"",$AB866*Settings!$D$2)</f>
        <v/>
      </c>
      <c r="AD866" s="23">
        <f>IF(AND($AE866="",IFERROR(TRIM(INDEX($A866:$P866,MATCH(Settings!$B$13,$A$1:$P$1,0))&amp;""),"")=""),"",IF((IF($AE866="","; no name or email","")&amp;IF(IFERROR(TRIM(INDEX($A866:$P866,MATCH(Settings!$B$13,$A$1:$P$1,0))&amp;""),"")="","; no hours",IF(NOT(ISNUMBER($AA866)),"; hours not a number",IF($AA866&lt;=0,"; hours zero or less",IF(AND(ISNUMBER(Settings!$D$3),$AA866&gt;Settings!$D$3),"; over "&amp;Settings!$D$3&amp;" hours",""))))&amp;IF(NOT(ISNUMBER($U866)),"; no date",IF($U866&gt;TODAY(),"; date in the future",""))&amp;IF(AND($AE866&lt;&gt;"",ISNUMBER($U866)),IF(COUNTIFS($AE$2:$AE$1001,$AE866,$U$2:$U$1001,$U866,$Y$2:$Y$1001,$Y866)&gt;1,"; possible duplicate",""),""))="","OK",MID(IF($AE866="","; no name or email","")&amp;IF(IFERROR(TRIM(INDEX($A866:$P866,MATCH(Settings!$B$13,$A$1:$P$1,0))&amp;""),"")="","; no hours",IF(NOT(ISNUMBER($AA866)),"; hours not a number",IF($AA866&lt;=0,"; hours zero or less",IF(AND(ISNUMBER(Settings!$D$3),$AA866&gt;Settings!$D$3),"; over "&amp;Settings!$D$3&amp;" hours",""))))&amp;IF(NOT(ISNUMBER($U866)),"; no date",IF($U866&gt;TODAY(),"; date in the future",""))&amp;IF(AND($AE866&lt;&gt;"",ISNUMBER($U866)),IF(COUNTIFS($AE$2:$AE$1001,$AE866,$U$2:$U$1001,$U866,$Y$2:$Y$1001,$Y866)&gt;1,"; possible duplicate",""),""),3,300)))</f>
        <v/>
      </c>
      <c r="AE866" s="26">
        <f>IF(IFERROR(TRIM(INDEX($A866:$P866,MATCH(Settings!$B$11,$A$1:$P$1,0))&amp;""),"")&lt;&gt;"",LOWER(IFERROR(TRIM(INDEX($A866:$P866,MATCH(Settings!$B$11,$A$1:$P$1,0))&amp;""),"")),LOWER(IFERROR(TRIM(INDEX($A866:$P866,MATCH(Settings!$B$10,$A$1:$P$1,0))&amp;""),"")))</f>
        <v/>
      </c>
      <c r="AF866" s="26">
        <f>IF($AE866="","",IF(COUNTIF($AE$2:$AE866,$AE866)=1,MAX($AF$1:$AF865)+1,""))</f>
        <v/>
      </c>
      <c r="AG866" s="26">
        <f>IF(OR($AE866="",NOT(ISNUMBER($V866))),"",IF(COUNTIFS($AE$2:$AE866,$AE866,$V$2:$V866,$V866)=1,1,0))</f>
        <v/>
      </c>
      <c r="AH866" s="26">
        <f>IF(ISNUMBER($U866),$U866,0)</f>
        <v/>
      </c>
    </row>
    <row r="867">
      <c r="R867" s="27" t="n"/>
      <c r="S867" s="27" t="n"/>
      <c r="U867" s="21">
        <f>IF(ISNUMBER(IFERROR(IF(TRIM(INDEX($A867:$P867,MATCH(Settings!$B$9,$A$1:$P$1,0))&amp;"")="","",IF(ISNUMBER(INDEX($A867:$P867,MATCH(Settings!$B$9,$A$1:$P$1,0))),INT(INDEX($A867:$P867,MATCH(Settings!$B$9,$A$1:$P$1,0))),DATE(VALUE(LEFT(INDEX($A867:$P867,MATCH(Settings!$B$9,$A$1:$P$1,0)),4)),VALUE(MID(INDEX($A867:$P867,MATCH(Settings!$B$9,$A$1:$P$1,0)),6,2)),VALUE(MID(INDEX($A867:$P867,MATCH(Settings!$B$9,$A$1:$P$1,0)),9,2))))),"")),IFERROR(IF(TRIM(INDEX($A867:$P867,MATCH(Settings!$B$9,$A$1:$P$1,0))&amp;"")="","",IF(ISNUMBER(INDEX($A867:$P867,MATCH(Settings!$B$9,$A$1:$P$1,0))),INT(INDEX($A867:$P867,MATCH(Settings!$B$9,$A$1:$P$1,0))),DATE(VALUE(LEFT(INDEX($A867:$P867,MATCH(Settings!$B$9,$A$1:$P$1,0)),4)),VALUE(MID(INDEX($A867:$P867,MATCH(Settings!$B$9,$A$1:$P$1,0)),6,2)),VALUE(MID(INDEX($A867:$P867,MATCH(Settings!$B$9,$A$1:$P$1,0)),9,2))))),""),IFERROR(INT(IFERROR(IF(ISNUMBER(INDEX($A867:$P867,MATCH(Settings!$B$8,$A$1:$P$1,0))),INDEX($A867:$P867,MATCH(Settings!$B$8,$A$1:$P$1,0)),DATE(VALUE(LEFT(IFERROR(TRIM(INDEX($A867:$P867,MATCH(Settings!$B$8,$A$1:$P$1,0))&amp;""),""),4)),VALUE(MID(IFERROR(TRIM(INDEX($A867:$P867,MATCH(Settings!$B$8,$A$1:$P$1,0))&amp;""),""),6,2)),VALUE(MID(IFERROR(TRIM(INDEX($A867:$P867,MATCH(Settings!$B$8,$A$1:$P$1,0))&amp;""),""),9,2)))+TIME(VALUE(MID(IFERROR(TRIM(INDEX($A867:$P867,MATCH(Settings!$B$8,$A$1:$P$1,0))&amp;""),""),12,2)),VALUE(MID(IFERROR(TRIM(INDEX($A867:$P867,MATCH(Settings!$B$8,$A$1:$P$1,0))&amp;""),""),15,2)),VALUE(MID(IFERROR(TRIM(INDEX($A867:$P867,MATCH(Settings!$B$8,$A$1:$P$1,0))&amp;""),""),18,2)))),"")),""))</f>
        <v/>
      </c>
      <c r="V867" s="22">
        <f>IF(ISNUMBER($U867),DATE(YEAR($U867),MONTH($U867),1),"")</f>
        <v/>
      </c>
      <c r="W867" s="23">
        <f>IF(IFERROR(TRIM(INDEX($A867:$P867,MATCH(Settings!$B$10,$A$1:$P$1,0))&amp;""),"")&lt;&gt;"",IFERROR(TRIM(INDEX($A867:$P867,MATCH(Settings!$B$10,$A$1:$P$1,0))&amp;""),""),IFERROR(TRIM(INDEX($A867:$P867,MATCH(Settings!$B$11,$A$1:$P$1,0))&amp;""),""))</f>
        <v/>
      </c>
      <c r="X867" s="23">
        <f>IFERROR(TRIM(INDEX($A867:$P867,MATCH(Settings!$B$11,$A$1:$P$1,0))&amp;""),"")</f>
        <v/>
      </c>
      <c r="Y867" s="23">
        <f>IFERROR(TRIM(INDEX($A867:$P867,MATCH(Settings!$B$12,$A$1:$P$1,0))&amp;""),"")</f>
        <v/>
      </c>
      <c r="Z867" s="23">
        <f>IFERROR(TRIM(INDEX($A867:$P867,MATCH(Settings!$B$15,$A$1:$P$1,0))&amp;""),"")</f>
        <v/>
      </c>
      <c r="AA867" s="24">
        <f>IFERROR(IF(TRIM(INDEX($A867:$P867,MATCH(Settings!$B$13,$A$1:$P$1,0))&amp;"")="","",VALUE(TRIM(INDEX($A867:$P867,MATCH(Settings!$B$13,$A$1:$P$1,0))&amp;""))),"")</f>
        <v/>
      </c>
      <c r="AB867" s="24">
        <f>IF(NOT(ISNUMBER($AA867)),"",IF(TRIM($R867&amp;"")="Yes",$AA867,0))</f>
        <v/>
      </c>
      <c r="AC867" s="25">
        <f>IF(OR(NOT(ISNUMBER($AB867)),NOT(ISNUMBER(Settings!$D$2))),"",$AB867*Settings!$D$2)</f>
        <v/>
      </c>
      <c r="AD867" s="23">
        <f>IF(AND($AE867="",IFERROR(TRIM(INDEX($A867:$P867,MATCH(Settings!$B$13,$A$1:$P$1,0))&amp;""),"")=""),"",IF((IF($AE867="","; no name or email","")&amp;IF(IFERROR(TRIM(INDEX($A867:$P867,MATCH(Settings!$B$13,$A$1:$P$1,0))&amp;""),"")="","; no hours",IF(NOT(ISNUMBER($AA867)),"; hours not a number",IF($AA867&lt;=0,"; hours zero or less",IF(AND(ISNUMBER(Settings!$D$3),$AA867&gt;Settings!$D$3),"; over "&amp;Settings!$D$3&amp;" hours",""))))&amp;IF(NOT(ISNUMBER($U867)),"; no date",IF($U867&gt;TODAY(),"; date in the future",""))&amp;IF(AND($AE867&lt;&gt;"",ISNUMBER($U867)),IF(COUNTIFS($AE$2:$AE$1001,$AE867,$U$2:$U$1001,$U867,$Y$2:$Y$1001,$Y867)&gt;1,"; possible duplicate",""),""))="","OK",MID(IF($AE867="","; no name or email","")&amp;IF(IFERROR(TRIM(INDEX($A867:$P867,MATCH(Settings!$B$13,$A$1:$P$1,0))&amp;""),"")="","; no hours",IF(NOT(ISNUMBER($AA867)),"; hours not a number",IF($AA867&lt;=0,"; hours zero or less",IF(AND(ISNUMBER(Settings!$D$3),$AA867&gt;Settings!$D$3),"; over "&amp;Settings!$D$3&amp;" hours",""))))&amp;IF(NOT(ISNUMBER($U867)),"; no date",IF($U867&gt;TODAY(),"; date in the future",""))&amp;IF(AND($AE867&lt;&gt;"",ISNUMBER($U867)),IF(COUNTIFS($AE$2:$AE$1001,$AE867,$U$2:$U$1001,$U867,$Y$2:$Y$1001,$Y867)&gt;1,"; possible duplicate",""),""),3,300)))</f>
        <v/>
      </c>
      <c r="AE867" s="26">
        <f>IF(IFERROR(TRIM(INDEX($A867:$P867,MATCH(Settings!$B$11,$A$1:$P$1,0))&amp;""),"")&lt;&gt;"",LOWER(IFERROR(TRIM(INDEX($A867:$P867,MATCH(Settings!$B$11,$A$1:$P$1,0))&amp;""),"")),LOWER(IFERROR(TRIM(INDEX($A867:$P867,MATCH(Settings!$B$10,$A$1:$P$1,0))&amp;""),"")))</f>
        <v/>
      </c>
      <c r="AF867" s="26">
        <f>IF($AE867="","",IF(COUNTIF($AE$2:$AE867,$AE867)=1,MAX($AF$1:$AF866)+1,""))</f>
        <v/>
      </c>
      <c r="AG867" s="26">
        <f>IF(OR($AE867="",NOT(ISNUMBER($V867))),"",IF(COUNTIFS($AE$2:$AE867,$AE867,$V$2:$V867,$V867)=1,1,0))</f>
        <v/>
      </c>
      <c r="AH867" s="26">
        <f>IF(ISNUMBER($U867),$U867,0)</f>
        <v/>
      </c>
    </row>
    <row r="868">
      <c r="R868" s="27" t="n"/>
      <c r="S868" s="27" t="n"/>
      <c r="U868" s="21">
        <f>IF(ISNUMBER(IFERROR(IF(TRIM(INDEX($A868:$P868,MATCH(Settings!$B$9,$A$1:$P$1,0))&amp;"")="","",IF(ISNUMBER(INDEX($A868:$P868,MATCH(Settings!$B$9,$A$1:$P$1,0))),INT(INDEX($A868:$P868,MATCH(Settings!$B$9,$A$1:$P$1,0))),DATE(VALUE(LEFT(INDEX($A868:$P868,MATCH(Settings!$B$9,$A$1:$P$1,0)),4)),VALUE(MID(INDEX($A868:$P868,MATCH(Settings!$B$9,$A$1:$P$1,0)),6,2)),VALUE(MID(INDEX($A868:$P868,MATCH(Settings!$B$9,$A$1:$P$1,0)),9,2))))),"")),IFERROR(IF(TRIM(INDEX($A868:$P868,MATCH(Settings!$B$9,$A$1:$P$1,0))&amp;"")="","",IF(ISNUMBER(INDEX($A868:$P868,MATCH(Settings!$B$9,$A$1:$P$1,0))),INT(INDEX($A868:$P868,MATCH(Settings!$B$9,$A$1:$P$1,0))),DATE(VALUE(LEFT(INDEX($A868:$P868,MATCH(Settings!$B$9,$A$1:$P$1,0)),4)),VALUE(MID(INDEX($A868:$P868,MATCH(Settings!$B$9,$A$1:$P$1,0)),6,2)),VALUE(MID(INDEX($A868:$P868,MATCH(Settings!$B$9,$A$1:$P$1,0)),9,2))))),""),IFERROR(INT(IFERROR(IF(ISNUMBER(INDEX($A868:$P868,MATCH(Settings!$B$8,$A$1:$P$1,0))),INDEX($A868:$P868,MATCH(Settings!$B$8,$A$1:$P$1,0)),DATE(VALUE(LEFT(IFERROR(TRIM(INDEX($A868:$P868,MATCH(Settings!$B$8,$A$1:$P$1,0))&amp;""),""),4)),VALUE(MID(IFERROR(TRIM(INDEX($A868:$P868,MATCH(Settings!$B$8,$A$1:$P$1,0))&amp;""),""),6,2)),VALUE(MID(IFERROR(TRIM(INDEX($A868:$P868,MATCH(Settings!$B$8,$A$1:$P$1,0))&amp;""),""),9,2)))+TIME(VALUE(MID(IFERROR(TRIM(INDEX($A868:$P868,MATCH(Settings!$B$8,$A$1:$P$1,0))&amp;""),""),12,2)),VALUE(MID(IFERROR(TRIM(INDEX($A868:$P868,MATCH(Settings!$B$8,$A$1:$P$1,0))&amp;""),""),15,2)),VALUE(MID(IFERROR(TRIM(INDEX($A868:$P868,MATCH(Settings!$B$8,$A$1:$P$1,0))&amp;""),""),18,2)))),"")),""))</f>
        <v/>
      </c>
      <c r="V868" s="22">
        <f>IF(ISNUMBER($U868),DATE(YEAR($U868),MONTH($U868),1),"")</f>
        <v/>
      </c>
      <c r="W868" s="23">
        <f>IF(IFERROR(TRIM(INDEX($A868:$P868,MATCH(Settings!$B$10,$A$1:$P$1,0))&amp;""),"")&lt;&gt;"",IFERROR(TRIM(INDEX($A868:$P868,MATCH(Settings!$B$10,$A$1:$P$1,0))&amp;""),""),IFERROR(TRIM(INDEX($A868:$P868,MATCH(Settings!$B$11,$A$1:$P$1,0))&amp;""),""))</f>
        <v/>
      </c>
      <c r="X868" s="23">
        <f>IFERROR(TRIM(INDEX($A868:$P868,MATCH(Settings!$B$11,$A$1:$P$1,0))&amp;""),"")</f>
        <v/>
      </c>
      <c r="Y868" s="23">
        <f>IFERROR(TRIM(INDEX($A868:$P868,MATCH(Settings!$B$12,$A$1:$P$1,0))&amp;""),"")</f>
        <v/>
      </c>
      <c r="Z868" s="23">
        <f>IFERROR(TRIM(INDEX($A868:$P868,MATCH(Settings!$B$15,$A$1:$P$1,0))&amp;""),"")</f>
        <v/>
      </c>
      <c r="AA868" s="24">
        <f>IFERROR(IF(TRIM(INDEX($A868:$P868,MATCH(Settings!$B$13,$A$1:$P$1,0))&amp;"")="","",VALUE(TRIM(INDEX($A868:$P868,MATCH(Settings!$B$13,$A$1:$P$1,0))&amp;""))),"")</f>
        <v/>
      </c>
      <c r="AB868" s="24">
        <f>IF(NOT(ISNUMBER($AA868)),"",IF(TRIM($R868&amp;"")="Yes",$AA868,0))</f>
        <v/>
      </c>
      <c r="AC868" s="25">
        <f>IF(OR(NOT(ISNUMBER($AB868)),NOT(ISNUMBER(Settings!$D$2))),"",$AB868*Settings!$D$2)</f>
        <v/>
      </c>
      <c r="AD868" s="23">
        <f>IF(AND($AE868="",IFERROR(TRIM(INDEX($A868:$P868,MATCH(Settings!$B$13,$A$1:$P$1,0))&amp;""),"")=""),"",IF((IF($AE868="","; no name or email","")&amp;IF(IFERROR(TRIM(INDEX($A868:$P868,MATCH(Settings!$B$13,$A$1:$P$1,0))&amp;""),"")="","; no hours",IF(NOT(ISNUMBER($AA868)),"; hours not a number",IF($AA868&lt;=0,"; hours zero or less",IF(AND(ISNUMBER(Settings!$D$3),$AA868&gt;Settings!$D$3),"; over "&amp;Settings!$D$3&amp;" hours",""))))&amp;IF(NOT(ISNUMBER($U868)),"; no date",IF($U868&gt;TODAY(),"; date in the future",""))&amp;IF(AND($AE868&lt;&gt;"",ISNUMBER($U868)),IF(COUNTIFS($AE$2:$AE$1001,$AE868,$U$2:$U$1001,$U868,$Y$2:$Y$1001,$Y868)&gt;1,"; possible duplicate",""),""))="","OK",MID(IF($AE868="","; no name or email","")&amp;IF(IFERROR(TRIM(INDEX($A868:$P868,MATCH(Settings!$B$13,$A$1:$P$1,0))&amp;""),"")="","; no hours",IF(NOT(ISNUMBER($AA868)),"; hours not a number",IF($AA868&lt;=0,"; hours zero or less",IF(AND(ISNUMBER(Settings!$D$3),$AA868&gt;Settings!$D$3),"; over "&amp;Settings!$D$3&amp;" hours",""))))&amp;IF(NOT(ISNUMBER($U868)),"; no date",IF($U868&gt;TODAY(),"; date in the future",""))&amp;IF(AND($AE868&lt;&gt;"",ISNUMBER($U868)),IF(COUNTIFS($AE$2:$AE$1001,$AE868,$U$2:$U$1001,$U868,$Y$2:$Y$1001,$Y868)&gt;1,"; possible duplicate",""),""),3,300)))</f>
        <v/>
      </c>
      <c r="AE868" s="26">
        <f>IF(IFERROR(TRIM(INDEX($A868:$P868,MATCH(Settings!$B$11,$A$1:$P$1,0))&amp;""),"")&lt;&gt;"",LOWER(IFERROR(TRIM(INDEX($A868:$P868,MATCH(Settings!$B$11,$A$1:$P$1,0))&amp;""),"")),LOWER(IFERROR(TRIM(INDEX($A868:$P868,MATCH(Settings!$B$10,$A$1:$P$1,0))&amp;""),"")))</f>
        <v/>
      </c>
      <c r="AF868" s="26">
        <f>IF($AE868="","",IF(COUNTIF($AE$2:$AE868,$AE868)=1,MAX($AF$1:$AF867)+1,""))</f>
        <v/>
      </c>
      <c r="AG868" s="26">
        <f>IF(OR($AE868="",NOT(ISNUMBER($V868))),"",IF(COUNTIFS($AE$2:$AE868,$AE868,$V$2:$V868,$V868)=1,1,0))</f>
        <v/>
      </c>
      <c r="AH868" s="26">
        <f>IF(ISNUMBER($U868),$U868,0)</f>
        <v/>
      </c>
    </row>
    <row r="869">
      <c r="R869" s="27" t="n"/>
      <c r="S869" s="27" t="n"/>
      <c r="U869" s="21">
        <f>IF(ISNUMBER(IFERROR(IF(TRIM(INDEX($A869:$P869,MATCH(Settings!$B$9,$A$1:$P$1,0))&amp;"")="","",IF(ISNUMBER(INDEX($A869:$P869,MATCH(Settings!$B$9,$A$1:$P$1,0))),INT(INDEX($A869:$P869,MATCH(Settings!$B$9,$A$1:$P$1,0))),DATE(VALUE(LEFT(INDEX($A869:$P869,MATCH(Settings!$B$9,$A$1:$P$1,0)),4)),VALUE(MID(INDEX($A869:$P869,MATCH(Settings!$B$9,$A$1:$P$1,0)),6,2)),VALUE(MID(INDEX($A869:$P869,MATCH(Settings!$B$9,$A$1:$P$1,0)),9,2))))),"")),IFERROR(IF(TRIM(INDEX($A869:$P869,MATCH(Settings!$B$9,$A$1:$P$1,0))&amp;"")="","",IF(ISNUMBER(INDEX($A869:$P869,MATCH(Settings!$B$9,$A$1:$P$1,0))),INT(INDEX($A869:$P869,MATCH(Settings!$B$9,$A$1:$P$1,0))),DATE(VALUE(LEFT(INDEX($A869:$P869,MATCH(Settings!$B$9,$A$1:$P$1,0)),4)),VALUE(MID(INDEX($A869:$P869,MATCH(Settings!$B$9,$A$1:$P$1,0)),6,2)),VALUE(MID(INDEX($A869:$P869,MATCH(Settings!$B$9,$A$1:$P$1,0)),9,2))))),""),IFERROR(INT(IFERROR(IF(ISNUMBER(INDEX($A869:$P869,MATCH(Settings!$B$8,$A$1:$P$1,0))),INDEX($A869:$P869,MATCH(Settings!$B$8,$A$1:$P$1,0)),DATE(VALUE(LEFT(IFERROR(TRIM(INDEX($A869:$P869,MATCH(Settings!$B$8,$A$1:$P$1,0))&amp;""),""),4)),VALUE(MID(IFERROR(TRIM(INDEX($A869:$P869,MATCH(Settings!$B$8,$A$1:$P$1,0))&amp;""),""),6,2)),VALUE(MID(IFERROR(TRIM(INDEX($A869:$P869,MATCH(Settings!$B$8,$A$1:$P$1,0))&amp;""),""),9,2)))+TIME(VALUE(MID(IFERROR(TRIM(INDEX($A869:$P869,MATCH(Settings!$B$8,$A$1:$P$1,0))&amp;""),""),12,2)),VALUE(MID(IFERROR(TRIM(INDEX($A869:$P869,MATCH(Settings!$B$8,$A$1:$P$1,0))&amp;""),""),15,2)),VALUE(MID(IFERROR(TRIM(INDEX($A869:$P869,MATCH(Settings!$B$8,$A$1:$P$1,0))&amp;""),""),18,2)))),"")),""))</f>
        <v/>
      </c>
      <c r="V869" s="22">
        <f>IF(ISNUMBER($U869),DATE(YEAR($U869),MONTH($U869),1),"")</f>
        <v/>
      </c>
      <c r="W869" s="23">
        <f>IF(IFERROR(TRIM(INDEX($A869:$P869,MATCH(Settings!$B$10,$A$1:$P$1,0))&amp;""),"")&lt;&gt;"",IFERROR(TRIM(INDEX($A869:$P869,MATCH(Settings!$B$10,$A$1:$P$1,0))&amp;""),""),IFERROR(TRIM(INDEX($A869:$P869,MATCH(Settings!$B$11,$A$1:$P$1,0))&amp;""),""))</f>
        <v/>
      </c>
      <c r="X869" s="23">
        <f>IFERROR(TRIM(INDEX($A869:$P869,MATCH(Settings!$B$11,$A$1:$P$1,0))&amp;""),"")</f>
        <v/>
      </c>
      <c r="Y869" s="23">
        <f>IFERROR(TRIM(INDEX($A869:$P869,MATCH(Settings!$B$12,$A$1:$P$1,0))&amp;""),"")</f>
        <v/>
      </c>
      <c r="Z869" s="23">
        <f>IFERROR(TRIM(INDEX($A869:$P869,MATCH(Settings!$B$15,$A$1:$P$1,0))&amp;""),"")</f>
        <v/>
      </c>
      <c r="AA869" s="24">
        <f>IFERROR(IF(TRIM(INDEX($A869:$P869,MATCH(Settings!$B$13,$A$1:$P$1,0))&amp;"")="","",VALUE(TRIM(INDEX($A869:$P869,MATCH(Settings!$B$13,$A$1:$P$1,0))&amp;""))),"")</f>
        <v/>
      </c>
      <c r="AB869" s="24">
        <f>IF(NOT(ISNUMBER($AA869)),"",IF(TRIM($R869&amp;"")="Yes",$AA869,0))</f>
        <v/>
      </c>
      <c r="AC869" s="25">
        <f>IF(OR(NOT(ISNUMBER($AB869)),NOT(ISNUMBER(Settings!$D$2))),"",$AB869*Settings!$D$2)</f>
        <v/>
      </c>
      <c r="AD869" s="23">
        <f>IF(AND($AE869="",IFERROR(TRIM(INDEX($A869:$P869,MATCH(Settings!$B$13,$A$1:$P$1,0))&amp;""),"")=""),"",IF((IF($AE869="","; no name or email","")&amp;IF(IFERROR(TRIM(INDEX($A869:$P869,MATCH(Settings!$B$13,$A$1:$P$1,0))&amp;""),"")="","; no hours",IF(NOT(ISNUMBER($AA869)),"; hours not a number",IF($AA869&lt;=0,"; hours zero or less",IF(AND(ISNUMBER(Settings!$D$3),$AA869&gt;Settings!$D$3),"; over "&amp;Settings!$D$3&amp;" hours",""))))&amp;IF(NOT(ISNUMBER($U869)),"; no date",IF($U869&gt;TODAY(),"; date in the future",""))&amp;IF(AND($AE869&lt;&gt;"",ISNUMBER($U869)),IF(COUNTIFS($AE$2:$AE$1001,$AE869,$U$2:$U$1001,$U869,$Y$2:$Y$1001,$Y869)&gt;1,"; possible duplicate",""),""))="","OK",MID(IF($AE869="","; no name or email","")&amp;IF(IFERROR(TRIM(INDEX($A869:$P869,MATCH(Settings!$B$13,$A$1:$P$1,0))&amp;""),"")="","; no hours",IF(NOT(ISNUMBER($AA869)),"; hours not a number",IF($AA869&lt;=0,"; hours zero or less",IF(AND(ISNUMBER(Settings!$D$3),$AA869&gt;Settings!$D$3),"; over "&amp;Settings!$D$3&amp;" hours",""))))&amp;IF(NOT(ISNUMBER($U869)),"; no date",IF($U869&gt;TODAY(),"; date in the future",""))&amp;IF(AND($AE869&lt;&gt;"",ISNUMBER($U869)),IF(COUNTIFS($AE$2:$AE$1001,$AE869,$U$2:$U$1001,$U869,$Y$2:$Y$1001,$Y869)&gt;1,"; possible duplicate",""),""),3,300)))</f>
        <v/>
      </c>
      <c r="AE869" s="26">
        <f>IF(IFERROR(TRIM(INDEX($A869:$P869,MATCH(Settings!$B$11,$A$1:$P$1,0))&amp;""),"")&lt;&gt;"",LOWER(IFERROR(TRIM(INDEX($A869:$P869,MATCH(Settings!$B$11,$A$1:$P$1,0))&amp;""),"")),LOWER(IFERROR(TRIM(INDEX($A869:$P869,MATCH(Settings!$B$10,$A$1:$P$1,0))&amp;""),"")))</f>
        <v/>
      </c>
      <c r="AF869" s="26">
        <f>IF($AE869="","",IF(COUNTIF($AE$2:$AE869,$AE869)=1,MAX($AF$1:$AF868)+1,""))</f>
        <v/>
      </c>
      <c r="AG869" s="26">
        <f>IF(OR($AE869="",NOT(ISNUMBER($V869))),"",IF(COUNTIFS($AE$2:$AE869,$AE869,$V$2:$V869,$V869)=1,1,0))</f>
        <v/>
      </c>
      <c r="AH869" s="26">
        <f>IF(ISNUMBER($U869),$U869,0)</f>
        <v/>
      </c>
    </row>
    <row r="870">
      <c r="R870" s="27" t="n"/>
      <c r="S870" s="27" t="n"/>
      <c r="U870" s="21">
        <f>IF(ISNUMBER(IFERROR(IF(TRIM(INDEX($A870:$P870,MATCH(Settings!$B$9,$A$1:$P$1,0))&amp;"")="","",IF(ISNUMBER(INDEX($A870:$P870,MATCH(Settings!$B$9,$A$1:$P$1,0))),INT(INDEX($A870:$P870,MATCH(Settings!$B$9,$A$1:$P$1,0))),DATE(VALUE(LEFT(INDEX($A870:$P870,MATCH(Settings!$B$9,$A$1:$P$1,0)),4)),VALUE(MID(INDEX($A870:$P870,MATCH(Settings!$B$9,$A$1:$P$1,0)),6,2)),VALUE(MID(INDEX($A870:$P870,MATCH(Settings!$B$9,$A$1:$P$1,0)),9,2))))),"")),IFERROR(IF(TRIM(INDEX($A870:$P870,MATCH(Settings!$B$9,$A$1:$P$1,0))&amp;"")="","",IF(ISNUMBER(INDEX($A870:$P870,MATCH(Settings!$B$9,$A$1:$P$1,0))),INT(INDEX($A870:$P870,MATCH(Settings!$B$9,$A$1:$P$1,0))),DATE(VALUE(LEFT(INDEX($A870:$P870,MATCH(Settings!$B$9,$A$1:$P$1,0)),4)),VALUE(MID(INDEX($A870:$P870,MATCH(Settings!$B$9,$A$1:$P$1,0)),6,2)),VALUE(MID(INDEX($A870:$P870,MATCH(Settings!$B$9,$A$1:$P$1,0)),9,2))))),""),IFERROR(INT(IFERROR(IF(ISNUMBER(INDEX($A870:$P870,MATCH(Settings!$B$8,$A$1:$P$1,0))),INDEX($A870:$P870,MATCH(Settings!$B$8,$A$1:$P$1,0)),DATE(VALUE(LEFT(IFERROR(TRIM(INDEX($A870:$P870,MATCH(Settings!$B$8,$A$1:$P$1,0))&amp;""),""),4)),VALUE(MID(IFERROR(TRIM(INDEX($A870:$P870,MATCH(Settings!$B$8,$A$1:$P$1,0))&amp;""),""),6,2)),VALUE(MID(IFERROR(TRIM(INDEX($A870:$P870,MATCH(Settings!$B$8,$A$1:$P$1,0))&amp;""),""),9,2)))+TIME(VALUE(MID(IFERROR(TRIM(INDEX($A870:$P870,MATCH(Settings!$B$8,$A$1:$P$1,0))&amp;""),""),12,2)),VALUE(MID(IFERROR(TRIM(INDEX($A870:$P870,MATCH(Settings!$B$8,$A$1:$P$1,0))&amp;""),""),15,2)),VALUE(MID(IFERROR(TRIM(INDEX($A870:$P870,MATCH(Settings!$B$8,$A$1:$P$1,0))&amp;""),""),18,2)))),"")),""))</f>
        <v/>
      </c>
      <c r="V870" s="22">
        <f>IF(ISNUMBER($U870),DATE(YEAR($U870),MONTH($U870),1),"")</f>
        <v/>
      </c>
      <c r="W870" s="23">
        <f>IF(IFERROR(TRIM(INDEX($A870:$P870,MATCH(Settings!$B$10,$A$1:$P$1,0))&amp;""),"")&lt;&gt;"",IFERROR(TRIM(INDEX($A870:$P870,MATCH(Settings!$B$10,$A$1:$P$1,0))&amp;""),""),IFERROR(TRIM(INDEX($A870:$P870,MATCH(Settings!$B$11,$A$1:$P$1,0))&amp;""),""))</f>
        <v/>
      </c>
      <c r="X870" s="23">
        <f>IFERROR(TRIM(INDEX($A870:$P870,MATCH(Settings!$B$11,$A$1:$P$1,0))&amp;""),"")</f>
        <v/>
      </c>
      <c r="Y870" s="23">
        <f>IFERROR(TRIM(INDEX($A870:$P870,MATCH(Settings!$B$12,$A$1:$P$1,0))&amp;""),"")</f>
        <v/>
      </c>
      <c r="Z870" s="23">
        <f>IFERROR(TRIM(INDEX($A870:$P870,MATCH(Settings!$B$15,$A$1:$P$1,0))&amp;""),"")</f>
        <v/>
      </c>
      <c r="AA870" s="24">
        <f>IFERROR(IF(TRIM(INDEX($A870:$P870,MATCH(Settings!$B$13,$A$1:$P$1,0))&amp;"")="","",VALUE(TRIM(INDEX($A870:$P870,MATCH(Settings!$B$13,$A$1:$P$1,0))&amp;""))),"")</f>
        <v/>
      </c>
      <c r="AB870" s="24">
        <f>IF(NOT(ISNUMBER($AA870)),"",IF(TRIM($R870&amp;"")="Yes",$AA870,0))</f>
        <v/>
      </c>
      <c r="AC870" s="25">
        <f>IF(OR(NOT(ISNUMBER($AB870)),NOT(ISNUMBER(Settings!$D$2))),"",$AB870*Settings!$D$2)</f>
        <v/>
      </c>
      <c r="AD870" s="23">
        <f>IF(AND($AE870="",IFERROR(TRIM(INDEX($A870:$P870,MATCH(Settings!$B$13,$A$1:$P$1,0))&amp;""),"")=""),"",IF((IF($AE870="","; no name or email","")&amp;IF(IFERROR(TRIM(INDEX($A870:$P870,MATCH(Settings!$B$13,$A$1:$P$1,0))&amp;""),"")="","; no hours",IF(NOT(ISNUMBER($AA870)),"; hours not a number",IF($AA870&lt;=0,"; hours zero or less",IF(AND(ISNUMBER(Settings!$D$3),$AA870&gt;Settings!$D$3),"; over "&amp;Settings!$D$3&amp;" hours",""))))&amp;IF(NOT(ISNUMBER($U870)),"; no date",IF($U870&gt;TODAY(),"; date in the future",""))&amp;IF(AND($AE870&lt;&gt;"",ISNUMBER($U870)),IF(COUNTIFS($AE$2:$AE$1001,$AE870,$U$2:$U$1001,$U870,$Y$2:$Y$1001,$Y870)&gt;1,"; possible duplicate",""),""))="","OK",MID(IF($AE870="","; no name or email","")&amp;IF(IFERROR(TRIM(INDEX($A870:$P870,MATCH(Settings!$B$13,$A$1:$P$1,0))&amp;""),"")="","; no hours",IF(NOT(ISNUMBER($AA870)),"; hours not a number",IF($AA870&lt;=0,"; hours zero or less",IF(AND(ISNUMBER(Settings!$D$3),$AA870&gt;Settings!$D$3),"; over "&amp;Settings!$D$3&amp;" hours",""))))&amp;IF(NOT(ISNUMBER($U870)),"; no date",IF($U870&gt;TODAY(),"; date in the future",""))&amp;IF(AND($AE870&lt;&gt;"",ISNUMBER($U870)),IF(COUNTIFS($AE$2:$AE$1001,$AE870,$U$2:$U$1001,$U870,$Y$2:$Y$1001,$Y870)&gt;1,"; possible duplicate",""),""),3,300)))</f>
        <v/>
      </c>
      <c r="AE870" s="26">
        <f>IF(IFERROR(TRIM(INDEX($A870:$P870,MATCH(Settings!$B$11,$A$1:$P$1,0))&amp;""),"")&lt;&gt;"",LOWER(IFERROR(TRIM(INDEX($A870:$P870,MATCH(Settings!$B$11,$A$1:$P$1,0))&amp;""),"")),LOWER(IFERROR(TRIM(INDEX($A870:$P870,MATCH(Settings!$B$10,$A$1:$P$1,0))&amp;""),"")))</f>
        <v/>
      </c>
      <c r="AF870" s="26">
        <f>IF($AE870="","",IF(COUNTIF($AE$2:$AE870,$AE870)=1,MAX($AF$1:$AF869)+1,""))</f>
        <v/>
      </c>
      <c r="AG870" s="26">
        <f>IF(OR($AE870="",NOT(ISNUMBER($V870))),"",IF(COUNTIFS($AE$2:$AE870,$AE870,$V$2:$V870,$V870)=1,1,0))</f>
        <v/>
      </c>
      <c r="AH870" s="26">
        <f>IF(ISNUMBER($U870),$U870,0)</f>
        <v/>
      </c>
    </row>
    <row r="871">
      <c r="R871" s="27" t="n"/>
      <c r="S871" s="27" t="n"/>
      <c r="U871" s="21">
        <f>IF(ISNUMBER(IFERROR(IF(TRIM(INDEX($A871:$P871,MATCH(Settings!$B$9,$A$1:$P$1,0))&amp;"")="","",IF(ISNUMBER(INDEX($A871:$P871,MATCH(Settings!$B$9,$A$1:$P$1,0))),INT(INDEX($A871:$P871,MATCH(Settings!$B$9,$A$1:$P$1,0))),DATE(VALUE(LEFT(INDEX($A871:$P871,MATCH(Settings!$B$9,$A$1:$P$1,0)),4)),VALUE(MID(INDEX($A871:$P871,MATCH(Settings!$B$9,$A$1:$P$1,0)),6,2)),VALUE(MID(INDEX($A871:$P871,MATCH(Settings!$B$9,$A$1:$P$1,0)),9,2))))),"")),IFERROR(IF(TRIM(INDEX($A871:$P871,MATCH(Settings!$B$9,$A$1:$P$1,0))&amp;"")="","",IF(ISNUMBER(INDEX($A871:$P871,MATCH(Settings!$B$9,$A$1:$P$1,0))),INT(INDEX($A871:$P871,MATCH(Settings!$B$9,$A$1:$P$1,0))),DATE(VALUE(LEFT(INDEX($A871:$P871,MATCH(Settings!$B$9,$A$1:$P$1,0)),4)),VALUE(MID(INDEX($A871:$P871,MATCH(Settings!$B$9,$A$1:$P$1,0)),6,2)),VALUE(MID(INDEX($A871:$P871,MATCH(Settings!$B$9,$A$1:$P$1,0)),9,2))))),""),IFERROR(INT(IFERROR(IF(ISNUMBER(INDEX($A871:$P871,MATCH(Settings!$B$8,$A$1:$P$1,0))),INDEX($A871:$P871,MATCH(Settings!$B$8,$A$1:$P$1,0)),DATE(VALUE(LEFT(IFERROR(TRIM(INDEX($A871:$P871,MATCH(Settings!$B$8,$A$1:$P$1,0))&amp;""),""),4)),VALUE(MID(IFERROR(TRIM(INDEX($A871:$P871,MATCH(Settings!$B$8,$A$1:$P$1,0))&amp;""),""),6,2)),VALUE(MID(IFERROR(TRIM(INDEX($A871:$P871,MATCH(Settings!$B$8,$A$1:$P$1,0))&amp;""),""),9,2)))+TIME(VALUE(MID(IFERROR(TRIM(INDEX($A871:$P871,MATCH(Settings!$B$8,$A$1:$P$1,0))&amp;""),""),12,2)),VALUE(MID(IFERROR(TRIM(INDEX($A871:$P871,MATCH(Settings!$B$8,$A$1:$P$1,0))&amp;""),""),15,2)),VALUE(MID(IFERROR(TRIM(INDEX($A871:$P871,MATCH(Settings!$B$8,$A$1:$P$1,0))&amp;""),""),18,2)))),"")),""))</f>
        <v/>
      </c>
      <c r="V871" s="22">
        <f>IF(ISNUMBER($U871),DATE(YEAR($U871),MONTH($U871),1),"")</f>
        <v/>
      </c>
      <c r="W871" s="23">
        <f>IF(IFERROR(TRIM(INDEX($A871:$P871,MATCH(Settings!$B$10,$A$1:$P$1,0))&amp;""),"")&lt;&gt;"",IFERROR(TRIM(INDEX($A871:$P871,MATCH(Settings!$B$10,$A$1:$P$1,0))&amp;""),""),IFERROR(TRIM(INDEX($A871:$P871,MATCH(Settings!$B$11,$A$1:$P$1,0))&amp;""),""))</f>
        <v/>
      </c>
      <c r="X871" s="23">
        <f>IFERROR(TRIM(INDEX($A871:$P871,MATCH(Settings!$B$11,$A$1:$P$1,0))&amp;""),"")</f>
        <v/>
      </c>
      <c r="Y871" s="23">
        <f>IFERROR(TRIM(INDEX($A871:$P871,MATCH(Settings!$B$12,$A$1:$P$1,0))&amp;""),"")</f>
        <v/>
      </c>
      <c r="Z871" s="23">
        <f>IFERROR(TRIM(INDEX($A871:$P871,MATCH(Settings!$B$15,$A$1:$P$1,0))&amp;""),"")</f>
        <v/>
      </c>
      <c r="AA871" s="24">
        <f>IFERROR(IF(TRIM(INDEX($A871:$P871,MATCH(Settings!$B$13,$A$1:$P$1,0))&amp;"")="","",VALUE(TRIM(INDEX($A871:$P871,MATCH(Settings!$B$13,$A$1:$P$1,0))&amp;""))),"")</f>
        <v/>
      </c>
      <c r="AB871" s="24">
        <f>IF(NOT(ISNUMBER($AA871)),"",IF(TRIM($R871&amp;"")="Yes",$AA871,0))</f>
        <v/>
      </c>
      <c r="AC871" s="25">
        <f>IF(OR(NOT(ISNUMBER($AB871)),NOT(ISNUMBER(Settings!$D$2))),"",$AB871*Settings!$D$2)</f>
        <v/>
      </c>
      <c r="AD871" s="23">
        <f>IF(AND($AE871="",IFERROR(TRIM(INDEX($A871:$P871,MATCH(Settings!$B$13,$A$1:$P$1,0))&amp;""),"")=""),"",IF((IF($AE871="","; no name or email","")&amp;IF(IFERROR(TRIM(INDEX($A871:$P871,MATCH(Settings!$B$13,$A$1:$P$1,0))&amp;""),"")="","; no hours",IF(NOT(ISNUMBER($AA871)),"; hours not a number",IF($AA871&lt;=0,"; hours zero or less",IF(AND(ISNUMBER(Settings!$D$3),$AA871&gt;Settings!$D$3),"; over "&amp;Settings!$D$3&amp;" hours",""))))&amp;IF(NOT(ISNUMBER($U871)),"; no date",IF($U871&gt;TODAY(),"; date in the future",""))&amp;IF(AND($AE871&lt;&gt;"",ISNUMBER($U871)),IF(COUNTIFS($AE$2:$AE$1001,$AE871,$U$2:$U$1001,$U871,$Y$2:$Y$1001,$Y871)&gt;1,"; possible duplicate",""),""))="","OK",MID(IF($AE871="","; no name or email","")&amp;IF(IFERROR(TRIM(INDEX($A871:$P871,MATCH(Settings!$B$13,$A$1:$P$1,0))&amp;""),"")="","; no hours",IF(NOT(ISNUMBER($AA871)),"; hours not a number",IF($AA871&lt;=0,"; hours zero or less",IF(AND(ISNUMBER(Settings!$D$3),$AA871&gt;Settings!$D$3),"; over "&amp;Settings!$D$3&amp;" hours",""))))&amp;IF(NOT(ISNUMBER($U871)),"; no date",IF($U871&gt;TODAY(),"; date in the future",""))&amp;IF(AND($AE871&lt;&gt;"",ISNUMBER($U871)),IF(COUNTIFS($AE$2:$AE$1001,$AE871,$U$2:$U$1001,$U871,$Y$2:$Y$1001,$Y871)&gt;1,"; possible duplicate",""),""),3,300)))</f>
        <v/>
      </c>
      <c r="AE871" s="26">
        <f>IF(IFERROR(TRIM(INDEX($A871:$P871,MATCH(Settings!$B$11,$A$1:$P$1,0))&amp;""),"")&lt;&gt;"",LOWER(IFERROR(TRIM(INDEX($A871:$P871,MATCH(Settings!$B$11,$A$1:$P$1,0))&amp;""),"")),LOWER(IFERROR(TRIM(INDEX($A871:$P871,MATCH(Settings!$B$10,$A$1:$P$1,0))&amp;""),"")))</f>
        <v/>
      </c>
      <c r="AF871" s="26">
        <f>IF($AE871="","",IF(COUNTIF($AE$2:$AE871,$AE871)=1,MAX($AF$1:$AF870)+1,""))</f>
        <v/>
      </c>
      <c r="AG871" s="26">
        <f>IF(OR($AE871="",NOT(ISNUMBER($V871))),"",IF(COUNTIFS($AE$2:$AE871,$AE871,$V$2:$V871,$V871)=1,1,0))</f>
        <v/>
      </c>
      <c r="AH871" s="26">
        <f>IF(ISNUMBER($U871),$U871,0)</f>
        <v/>
      </c>
    </row>
    <row r="872">
      <c r="R872" s="27" t="n"/>
      <c r="S872" s="27" t="n"/>
      <c r="U872" s="21">
        <f>IF(ISNUMBER(IFERROR(IF(TRIM(INDEX($A872:$P872,MATCH(Settings!$B$9,$A$1:$P$1,0))&amp;"")="","",IF(ISNUMBER(INDEX($A872:$P872,MATCH(Settings!$B$9,$A$1:$P$1,0))),INT(INDEX($A872:$P872,MATCH(Settings!$B$9,$A$1:$P$1,0))),DATE(VALUE(LEFT(INDEX($A872:$P872,MATCH(Settings!$B$9,$A$1:$P$1,0)),4)),VALUE(MID(INDEX($A872:$P872,MATCH(Settings!$B$9,$A$1:$P$1,0)),6,2)),VALUE(MID(INDEX($A872:$P872,MATCH(Settings!$B$9,$A$1:$P$1,0)),9,2))))),"")),IFERROR(IF(TRIM(INDEX($A872:$P872,MATCH(Settings!$B$9,$A$1:$P$1,0))&amp;"")="","",IF(ISNUMBER(INDEX($A872:$P872,MATCH(Settings!$B$9,$A$1:$P$1,0))),INT(INDEX($A872:$P872,MATCH(Settings!$B$9,$A$1:$P$1,0))),DATE(VALUE(LEFT(INDEX($A872:$P872,MATCH(Settings!$B$9,$A$1:$P$1,0)),4)),VALUE(MID(INDEX($A872:$P872,MATCH(Settings!$B$9,$A$1:$P$1,0)),6,2)),VALUE(MID(INDEX($A872:$P872,MATCH(Settings!$B$9,$A$1:$P$1,0)),9,2))))),""),IFERROR(INT(IFERROR(IF(ISNUMBER(INDEX($A872:$P872,MATCH(Settings!$B$8,$A$1:$P$1,0))),INDEX($A872:$P872,MATCH(Settings!$B$8,$A$1:$P$1,0)),DATE(VALUE(LEFT(IFERROR(TRIM(INDEX($A872:$P872,MATCH(Settings!$B$8,$A$1:$P$1,0))&amp;""),""),4)),VALUE(MID(IFERROR(TRIM(INDEX($A872:$P872,MATCH(Settings!$B$8,$A$1:$P$1,0))&amp;""),""),6,2)),VALUE(MID(IFERROR(TRIM(INDEX($A872:$P872,MATCH(Settings!$B$8,$A$1:$P$1,0))&amp;""),""),9,2)))+TIME(VALUE(MID(IFERROR(TRIM(INDEX($A872:$P872,MATCH(Settings!$B$8,$A$1:$P$1,0))&amp;""),""),12,2)),VALUE(MID(IFERROR(TRIM(INDEX($A872:$P872,MATCH(Settings!$B$8,$A$1:$P$1,0))&amp;""),""),15,2)),VALUE(MID(IFERROR(TRIM(INDEX($A872:$P872,MATCH(Settings!$B$8,$A$1:$P$1,0))&amp;""),""),18,2)))),"")),""))</f>
        <v/>
      </c>
      <c r="V872" s="22">
        <f>IF(ISNUMBER($U872),DATE(YEAR($U872),MONTH($U872),1),"")</f>
        <v/>
      </c>
      <c r="W872" s="23">
        <f>IF(IFERROR(TRIM(INDEX($A872:$P872,MATCH(Settings!$B$10,$A$1:$P$1,0))&amp;""),"")&lt;&gt;"",IFERROR(TRIM(INDEX($A872:$P872,MATCH(Settings!$B$10,$A$1:$P$1,0))&amp;""),""),IFERROR(TRIM(INDEX($A872:$P872,MATCH(Settings!$B$11,$A$1:$P$1,0))&amp;""),""))</f>
        <v/>
      </c>
      <c r="X872" s="23">
        <f>IFERROR(TRIM(INDEX($A872:$P872,MATCH(Settings!$B$11,$A$1:$P$1,0))&amp;""),"")</f>
        <v/>
      </c>
      <c r="Y872" s="23">
        <f>IFERROR(TRIM(INDEX($A872:$P872,MATCH(Settings!$B$12,$A$1:$P$1,0))&amp;""),"")</f>
        <v/>
      </c>
      <c r="Z872" s="23">
        <f>IFERROR(TRIM(INDEX($A872:$P872,MATCH(Settings!$B$15,$A$1:$P$1,0))&amp;""),"")</f>
        <v/>
      </c>
      <c r="AA872" s="24">
        <f>IFERROR(IF(TRIM(INDEX($A872:$P872,MATCH(Settings!$B$13,$A$1:$P$1,0))&amp;"")="","",VALUE(TRIM(INDEX($A872:$P872,MATCH(Settings!$B$13,$A$1:$P$1,0))&amp;""))),"")</f>
        <v/>
      </c>
      <c r="AB872" s="24">
        <f>IF(NOT(ISNUMBER($AA872)),"",IF(TRIM($R872&amp;"")="Yes",$AA872,0))</f>
        <v/>
      </c>
      <c r="AC872" s="25">
        <f>IF(OR(NOT(ISNUMBER($AB872)),NOT(ISNUMBER(Settings!$D$2))),"",$AB872*Settings!$D$2)</f>
        <v/>
      </c>
      <c r="AD872" s="23">
        <f>IF(AND($AE872="",IFERROR(TRIM(INDEX($A872:$P872,MATCH(Settings!$B$13,$A$1:$P$1,0))&amp;""),"")=""),"",IF((IF($AE872="","; no name or email","")&amp;IF(IFERROR(TRIM(INDEX($A872:$P872,MATCH(Settings!$B$13,$A$1:$P$1,0))&amp;""),"")="","; no hours",IF(NOT(ISNUMBER($AA872)),"; hours not a number",IF($AA872&lt;=0,"; hours zero or less",IF(AND(ISNUMBER(Settings!$D$3),$AA872&gt;Settings!$D$3),"; over "&amp;Settings!$D$3&amp;" hours",""))))&amp;IF(NOT(ISNUMBER($U872)),"; no date",IF($U872&gt;TODAY(),"; date in the future",""))&amp;IF(AND($AE872&lt;&gt;"",ISNUMBER($U872)),IF(COUNTIFS($AE$2:$AE$1001,$AE872,$U$2:$U$1001,$U872,$Y$2:$Y$1001,$Y872)&gt;1,"; possible duplicate",""),""))="","OK",MID(IF($AE872="","; no name or email","")&amp;IF(IFERROR(TRIM(INDEX($A872:$P872,MATCH(Settings!$B$13,$A$1:$P$1,0))&amp;""),"")="","; no hours",IF(NOT(ISNUMBER($AA872)),"; hours not a number",IF($AA872&lt;=0,"; hours zero or less",IF(AND(ISNUMBER(Settings!$D$3),$AA872&gt;Settings!$D$3),"; over "&amp;Settings!$D$3&amp;" hours",""))))&amp;IF(NOT(ISNUMBER($U872)),"; no date",IF($U872&gt;TODAY(),"; date in the future",""))&amp;IF(AND($AE872&lt;&gt;"",ISNUMBER($U872)),IF(COUNTIFS($AE$2:$AE$1001,$AE872,$U$2:$U$1001,$U872,$Y$2:$Y$1001,$Y872)&gt;1,"; possible duplicate",""),""),3,300)))</f>
        <v/>
      </c>
      <c r="AE872" s="26">
        <f>IF(IFERROR(TRIM(INDEX($A872:$P872,MATCH(Settings!$B$11,$A$1:$P$1,0))&amp;""),"")&lt;&gt;"",LOWER(IFERROR(TRIM(INDEX($A872:$P872,MATCH(Settings!$B$11,$A$1:$P$1,0))&amp;""),"")),LOWER(IFERROR(TRIM(INDEX($A872:$P872,MATCH(Settings!$B$10,$A$1:$P$1,0))&amp;""),"")))</f>
        <v/>
      </c>
      <c r="AF872" s="26">
        <f>IF($AE872="","",IF(COUNTIF($AE$2:$AE872,$AE872)=1,MAX($AF$1:$AF871)+1,""))</f>
        <v/>
      </c>
      <c r="AG872" s="26">
        <f>IF(OR($AE872="",NOT(ISNUMBER($V872))),"",IF(COUNTIFS($AE$2:$AE872,$AE872,$V$2:$V872,$V872)=1,1,0))</f>
        <v/>
      </c>
      <c r="AH872" s="26">
        <f>IF(ISNUMBER($U872),$U872,0)</f>
        <v/>
      </c>
    </row>
    <row r="873">
      <c r="R873" s="27" t="n"/>
      <c r="S873" s="27" t="n"/>
      <c r="U873" s="21">
        <f>IF(ISNUMBER(IFERROR(IF(TRIM(INDEX($A873:$P873,MATCH(Settings!$B$9,$A$1:$P$1,0))&amp;"")="","",IF(ISNUMBER(INDEX($A873:$P873,MATCH(Settings!$B$9,$A$1:$P$1,0))),INT(INDEX($A873:$P873,MATCH(Settings!$B$9,$A$1:$P$1,0))),DATE(VALUE(LEFT(INDEX($A873:$P873,MATCH(Settings!$B$9,$A$1:$P$1,0)),4)),VALUE(MID(INDEX($A873:$P873,MATCH(Settings!$B$9,$A$1:$P$1,0)),6,2)),VALUE(MID(INDEX($A873:$P873,MATCH(Settings!$B$9,$A$1:$P$1,0)),9,2))))),"")),IFERROR(IF(TRIM(INDEX($A873:$P873,MATCH(Settings!$B$9,$A$1:$P$1,0))&amp;"")="","",IF(ISNUMBER(INDEX($A873:$P873,MATCH(Settings!$B$9,$A$1:$P$1,0))),INT(INDEX($A873:$P873,MATCH(Settings!$B$9,$A$1:$P$1,0))),DATE(VALUE(LEFT(INDEX($A873:$P873,MATCH(Settings!$B$9,$A$1:$P$1,0)),4)),VALUE(MID(INDEX($A873:$P873,MATCH(Settings!$B$9,$A$1:$P$1,0)),6,2)),VALUE(MID(INDEX($A873:$P873,MATCH(Settings!$B$9,$A$1:$P$1,0)),9,2))))),""),IFERROR(INT(IFERROR(IF(ISNUMBER(INDEX($A873:$P873,MATCH(Settings!$B$8,$A$1:$P$1,0))),INDEX($A873:$P873,MATCH(Settings!$B$8,$A$1:$P$1,0)),DATE(VALUE(LEFT(IFERROR(TRIM(INDEX($A873:$P873,MATCH(Settings!$B$8,$A$1:$P$1,0))&amp;""),""),4)),VALUE(MID(IFERROR(TRIM(INDEX($A873:$P873,MATCH(Settings!$B$8,$A$1:$P$1,0))&amp;""),""),6,2)),VALUE(MID(IFERROR(TRIM(INDEX($A873:$P873,MATCH(Settings!$B$8,$A$1:$P$1,0))&amp;""),""),9,2)))+TIME(VALUE(MID(IFERROR(TRIM(INDEX($A873:$P873,MATCH(Settings!$B$8,$A$1:$P$1,0))&amp;""),""),12,2)),VALUE(MID(IFERROR(TRIM(INDEX($A873:$P873,MATCH(Settings!$B$8,$A$1:$P$1,0))&amp;""),""),15,2)),VALUE(MID(IFERROR(TRIM(INDEX($A873:$P873,MATCH(Settings!$B$8,$A$1:$P$1,0))&amp;""),""),18,2)))),"")),""))</f>
        <v/>
      </c>
      <c r="V873" s="22">
        <f>IF(ISNUMBER($U873),DATE(YEAR($U873),MONTH($U873),1),"")</f>
        <v/>
      </c>
      <c r="W873" s="23">
        <f>IF(IFERROR(TRIM(INDEX($A873:$P873,MATCH(Settings!$B$10,$A$1:$P$1,0))&amp;""),"")&lt;&gt;"",IFERROR(TRIM(INDEX($A873:$P873,MATCH(Settings!$B$10,$A$1:$P$1,0))&amp;""),""),IFERROR(TRIM(INDEX($A873:$P873,MATCH(Settings!$B$11,$A$1:$P$1,0))&amp;""),""))</f>
        <v/>
      </c>
      <c r="X873" s="23">
        <f>IFERROR(TRIM(INDEX($A873:$P873,MATCH(Settings!$B$11,$A$1:$P$1,0))&amp;""),"")</f>
        <v/>
      </c>
      <c r="Y873" s="23">
        <f>IFERROR(TRIM(INDEX($A873:$P873,MATCH(Settings!$B$12,$A$1:$P$1,0))&amp;""),"")</f>
        <v/>
      </c>
      <c r="Z873" s="23">
        <f>IFERROR(TRIM(INDEX($A873:$P873,MATCH(Settings!$B$15,$A$1:$P$1,0))&amp;""),"")</f>
        <v/>
      </c>
      <c r="AA873" s="24">
        <f>IFERROR(IF(TRIM(INDEX($A873:$P873,MATCH(Settings!$B$13,$A$1:$P$1,0))&amp;"")="","",VALUE(TRIM(INDEX($A873:$P873,MATCH(Settings!$B$13,$A$1:$P$1,0))&amp;""))),"")</f>
        <v/>
      </c>
      <c r="AB873" s="24">
        <f>IF(NOT(ISNUMBER($AA873)),"",IF(TRIM($R873&amp;"")="Yes",$AA873,0))</f>
        <v/>
      </c>
      <c r="AC873" s="25">
        <f>IF(OR(NOT(ISNUMBER($AB873)),NOT(ISNUMBER(Settings!$D$2))),"",$AB873*Settings!$D$2)</f>
        <v/>
      </c>
      <c r="AD873" s="23">
        <f>IF(AND($AE873="",IFERROR(TRIM(INDEX($A873:$P873,MATCH(Settings!$B$13,$A$1:$P$1,0))&amp;""),"")=""),"",IF((IF($AE873="","; no name or email","")&amp;IF(IFERROR(TRIM(INDEX($A873:$P873,MATCH(Settings!$B$13,$A$1:$P$1,0))&amp;""),"")="","; no hours",IF(NOT(ISNUMBER($AA873)),"; hours not a number",IF($AA873&lt;=0,"; hours zero or less",IF(AND(ISNUMBER(Settings!$D$3),$AA873&gt;Settings!$D$3),"; over "&amp;Settings!$D$3&amp;" hours",""))))&amp;IF(NOT(ISNUMBER($U873)),"; no date",IF($U873&gt;TODAY(),"; date in the future",""))&amp;IF(AND($AE873&lt;&gt;"",ISNUMBER($U873)),IF(COUNTIFS($AE$2:$AE$1001,$AE873,$U$2:$U$1001,$U873,$Y$2:$Y$1001,$Y873)&gt;1,"; possible duplicate",""),""))="","OK",MID(IF($AE873="","; no name or email","")&amp;IF(IFERROR(TRIM(INDEX($A873:$P873,MATCH(Settings!$B$13,$A$1:$P$1,0))&amp;""),"")="","; no hours",IF(NOT(ISNUMBER($AA873)),"; hours not a number",IF($AA873&lt;=0,"; hours zero or less",IF(AND(ISNUMBER(Settings!$D$3),$AA873&gt;Settings!$D$3),"; over "&amp;Settings!$D$3&amp;" hours",""))))&amp;IF(NOT(ISNUMBER($U873)),"; no date",IF($U873&gt;TODAY(),"; date in the future",""))&amp;IF(AND($AE873&lt;&gt;"",ISNUMBER($U873)),IF(COUNTIFS($AE$2:$AE$1001,$AE873,$U$2:$U$1001,$U873,$Y$2:$Y$1001,$Y873)&gt;1,"; possible duplicate",""),""),3,300)))</f>
        <v/>
      </c>
      <c r="AE873" s="26">
        <f>IF(IFERROR(TRIM(INDEX($A873:$P873,MATCH(Settings!$B$11,$A$1:$P$1,0))&amp;""),"")&lt;&gt;"",LOWER(IFERROR(TRIM(INDEX($A873:$P873,MATCH(Settings!$B$11,$A$1:$P$1,0))&amp;""),"")),LOWER(IFERROR(TRIM(INDEX($A873:$P873,MATCH(Settings!$B$10,$A$1:$P$1,0))&amp;""),"")))</f>
        <v/>
      </c>
      <c r="AF873" s="26">
        <f>IF($AE873="","",IF(COUNTIF($AE$2:$AE873,$AE873)=1,MAX($AF$1:$AF872)+1,""))</f>
        <v/>
      </c>
      <c r="AG873" s="26">
        <f>IF(OR($AE873="",NOT(ISNUMBER($V873))),"",IF(COUNTIFS($AE$2:$AE873,$AE873,$V$2:$V873,$V873)=1,1,0))</f>
        <v/>
      </c>
      <c r="AH873" s="26">
        <f>IF(ISNUMBER($U873),$U873,0)</f>
        <v/>
      </c>
    </row>
    <row r="874">
      <c r="R874" s="27" t="n"/>
      <c r="S874" s="27" t="n"/>
      <c r="U874" s="21">
        <f>IF(ISNUMBER(IFERROR(IF(TRIM(INDEX($A874:$P874,MATCH(Settings!$B$9,$A$1:$P$1,0))&amp;"")="","",IF(ISNUMBER(INDEX($A874:$P874,MATCH(Settings!$B$9,$A$1:$P$1,0))),INT(INDEX($A874:$P874,MATCH(Settings!$B$9,$A$1:$P$1,0))),DATE(VALUE(LEFT(INDEX($A874:$P874,MATCH(Settings!$B$9,$A$1:$P$1,0)),4)),VALUE(MID(INDEX($A874:$P874,MATCH(Settings!$B$9,$A$1:$P$1,0)),6,2)),VALUE(MID(INDEX($A874:$P874,MATCH(Settings!$B$9,$A$1:$P$1,0)),9,2))))),"")),IFERROR(IF(TRIM(INDEX($A874:$P874,MATCH(Settings!$B$9,$A$1:$P$1,0))&amp;"")="","",IF(ISNUMBER(INDEX($A874:$P874,MATCH(Settings!$B$9,$A$1:$P$1,0))),INT(INDEX($A874:$P874,MATCH(Settings!$B$9,$A$1:$P$1,0))),DATE(VALUE(LEFT(INDEX($A874:$P874,MATCH(Settings!$B$9,$A$1:$P$1,0)),4)),VALUE(MID(INDEX($A874:$P874,MATCH(Settings!$B$9,$A$1:$P$1,0)),6,2)),VALUE(MID(INDEX($A874:$P874,MATCH(Settings!$B$9,$A$1:$P$1,0)),9,2))))),""),IFERROR(INT(IFERROR(IF(ISNUMBER(INDEX($A874:$P874,MATCH(Settings!$B$8,$A$1:$P$1,0))),INDEX($A874:$P874,MATCH(Settings!$B$8,$A$1:$P$1,0)),DATE(VALUE(LEFT(IFERROR(TRIM(INDEX($A874:$P874,MATCH(Settings!$B$8,$A$1:$P$1,0))&amp;""),""),4)),VALUE(MID(IFERROR(TRIM(INDEX($A874:$P874,MATCH(Settings!$B$8,$A$1:$P$1,0))&amp;""),""),6,2)),VALUE(MID(IFERROR(TRIM(INDEX($A874:$P874,MATCH(Settings!$B$8,$A$1:$P$1,0))&amp;""),""),9,2)))+TIME(VALUE(MID(IFERROR(TRIM(INDEX($A874:$P874,MATCH(Settings!$B$8,$A$1:$P$1,0))&amp;""),""),12,2)),VALUE(MID(IFERROR(TRIM(INDEX($A874:$P874,MATCH(Settings!$B$8,$A$1:$P$1,0))&amp;""),""),15,2)),VALUE(MID(IFERROR(TRIM(INDEX($A874:$P874,MATCH(Settings!$B$8,$A$1:$P$1,0))&amp;""),""),18,2)))),"")),""))</f>
        <v/>
      </c>
      <c r="V874" s="22">
        <f>IF(ISNUMBER($U874),DATE(YEAR($U874),MONTH($U874),1),"")</f>
        <v/>
      </c>
      <c r="W874" s="23">
        <f>IF(IFERROR(TRIM(INDEX($A874:$P874,MATCH(Settings!$B$10,$A$1:$P$1,0))&amp;""),"")&lt;&gt;"",IFERROR(TRIM(INDEX($A874:$P874,MATCH(Settings!$B$10,$A$1:$P$1,0))&amp;""),""),IFERROR(TRIM(INDEX($A874:$P874,MATCH(Settings!$B$11,$A$1:$P$1,0))&amp;""),""))</f>
        <v/>
      </c>
      <c r="X874" s="23">
        <f>IFERROR(TRIM(INDEX($A874:$P874,MATCH(Settings!$B$11,$A$1:$P$1,0))&amp;""),"")</f>
        <v/>
      </c>
      <c r="Y874" s="23">
        <f>IFERROR(TRIM(INDEX($A874:$P874,MATCH(Settings!$B$12,$A$1:$P$1,0))&amp;""),"")</f>
        <v/>
      </c>
      <c r="Z874" s="23">
        <f>IFERROR(TRIM(INDEX($A874:$P874,MATCH(Settings!$B$15,$A$1:$P$1,0))&amp;""),"")</f>
        <v/>
      </c>
      <c r="AA874" s="24">
        <f>IFERROR(IF(TRIM(INDEX($A874:$P874,MATCH(Settings!$B$13,$A$1:$P$1,0))&amp;"")="","",VALUE(TRIM(INDEX($A874:$P874,MATCH(Settings!$B$13,$A$1:$P$1,0))&amp;""))),"")</f>
        <v/>
      </c>
      <c r="AB874" s="24">
        <f>IF(NOT(ISNUMBER($AA874)),"",IF(TRIM($R874&amp;"")="Yes",$AA874,0))</f>
        <v/>
      </c>
      <c r="AC874" s="25">
        <f>IF(OR(NOT(ISNUMBER($AB874)),NOT(ISNUMBER(Settings!$D$2))),"",$AB874*Settings!$D$2)</f>
        <v/>
      </c>
      <c r="AD874" s="23">
        <f>IF(AND($AE874="",IFERROR(TRIM(INDEX($A874:$P874,MATCH(Settings!$B$13,$A$1:$P$1,0))&amp;""),"")=""),"",IF((IF($AE874="","; no name or email","")&amp;IF(IFERROR(TRIM(INDEX($A874:$P874,MATCH(Settings!$B$13,$A$1:$P$1,0))&amp;""),"")="","; no hours",IF(NOT(ISNUMBER($AA874)),"; hours not a number",IF($AA874&lt;=0,"; hours zero or less",IF(AND(ISNUMBER(Settings!$D$3),$AA874&gt;Settings!$D$3),"; over "&amp;Settings!$D$3&amp;" hours",""))))&amp;IF(NOT(ISNUMBER($U874)),"; no date",IF($U874&gt;TODAY(),"; date in the future",""))&amp;IF(AND($AE874&lt;&gt;"",ISNUMBER($U874)),IF(COUNTIFS($AE$2:$AE$1001,$AE874,$U$2:$U$1001,$U874,$Y$2:$Y$1001,$Y874)&gt;1,"; possible duplicate",""),""))="","OK",MID(IF($AE874="","; no name or email","")&amp;IF(IFERROR(TRIM(INDEX($A874:$P874,MATCH(Settings!$B$13,$A$1:$P$1,0))&amp;""),"")="","; no hours",IF(NOT(ISNUMBER($AA874)),"; hours not a number",IF($AA874&lt;=0,"; hours zero or less",IF(AND(ISNUMBER(Settings!$D$3),$AA874&gt;Settings!$D$3),"; over "&amp;Settings!$D$3&amp;" hours",""))))&amp;IF(NOT(ISNUMBER($U874)),"; no date",IF($U874&gt;TODAY(),"; date in the future",""))&amp;IF(AND($AE874&lt;&gt;"",ISNUMBER($U874)),IF(COUNTIFS($AE$2:$AE$1001,$AE874,$U$2:$U$1001,$U874,$Y$2:$Y$1001,$Y874)&gt;1,"; possible duplicate",""),""),3,300)))</f>
        <v/>
      </c>
      <c r="AE874" s="26">
        <f>IF(IFERROR(TRIM(INDEX($A874:$P874,MATCH(Settings!$B$11,$A$1:$P$1,0))&amp;""),"")&lt;&gt;"",LOWER(IFERROR(TRIM(INDEX($A874:$P874,MATCH(Settings!$B$11,$A$1:$P$1,0))&amp;""),"")),LOWER(IFERROR(TRIM(INDEX($A874:$P874,MATCH(Settings!$B$10,$A$1:$P$1,0))&amp;""),"")))</f>
        <v/>
      </c>
      <c r="AF874" s="26">
        <f>IF($AE874="","",IF(COUNTIF($AE$2:$AE874,$AE874)=1,MAX($AF$1:$AF873)+1,""))</f>
        <v/>
      </c>
      <c r="AG874" s="26">
        <f>IF(OR($AE874="",NOT(ISNUMBER($V874))),"",IF(COUNTIFS($AE$2:$AE874,$AE874,$V$2:$V874,$V874)=1,1,0))</f>
        <v/>
      </c>
      <c r="AH874" s="26">
        <f>IF(ISNUMBER($U874),$U874,0)</f>
        <v/>
      </c>
    </row>
    <row r="875">
      <c r="R875" s="27" t="n"/>
      <c r="S875" s="27" t="n"/>
      <c r="U875" s="21">
        <f>IF(ISNUMBER(IFERROR(IF(TRIM(INDEX($A875:$P875,MATCH(Settings!$B$9,$A$1:$P$1,0))&amp;"")="","",IF(ISNUMBER(INDEX($A875:$P875,MATCH(Settings!$B$9,$A$1:$P$1,0))),INT(INDEX($A875:$P875,MATCH(Settings!$B$9,$A$1:$P$1,0))),DATE(VALUE(LEFT(INDEX($A875:$P875,MATCH(Settings!$B$9,$A$1:$P$1,0)),4)),VALUE(MID(INDEX($A875:$P875,MATCH(Settings!$B$9,$A$1:$P$1,0)),6,2)),VALUE(MID(INDEX($A875:$P875,MATCH(Settings!$B$9,$A$1:$P$1,0)),9,2))))),"")),IFERROR(IF(TRIM(INDEX($A875:$P875,MATCH(Settings!$B$9,$A$1:$P$1,0))&amp;"")="","",IF(ISNUMBER(INDEX($A875:$P875,MATCH(Settings!$B$9,$A$1:$P$1,0))),INT(INDEX($A875:$P875,MATCH(Settings!$B$9,$A$1:$P$1,0))),DATE(VALUE(LEFT(INDEX($A875:$P875,MATCH(Settings!$B$9,$A$1:$P$1,0)),4)),VALUE(MID(INDEX($A875:$P875,MATCH(Settings!$B$9,$A$1:$P$1,0)),6,2)),VALUE(MID(INDEX($A875:$P875,MATCH(Settings!$B$9,$A$1:$P$1,0)),9,2))))),""),IFERROR(INT(IFERROR(IF(ISNUMBER(INDEX($A875:$P875,MATCH(Settings!$B$8,$A$1:$P$1,0))),INDEX($A875:$P875,MATCH(Settings!$B$8,$A$1:$P$1,0)),DATE(VALUE(LEFT(IFERROR(TRIM(INDEX($A875:$P875,MATCH(Settings!$B$8,$A$1:$P$1,0))&amp;""),""),4)),VALUE(MID(IFERROR(TRIM(INDEX($A875:$P875,MATCH(Settings!$B$8,$A$1:$P$1,0))&amp;""),""),6,2)),VALUE(MID(IFERROR(TRIM(INDEX($A875:$P875,MATCH(Settings!$B$8,$A$1:$P$1,0))&amp;""),""),9,2)))+TIME(VALUE(MID(IFERROR(TRIM(INDEX($A875:$P875,MATCH(Settings!$B$8,$A$1:$P$1,0))&amp;""),""),12,2)),VALUE(MID(IFERROR(TRIM(INDEX($A875:$P875,MATCH(Settings!$B$8,$A$1:$P$1,0))&amp;""),""),15,2)),VALUE(MID(IFERROR(TRIM(INDEX($A875:$P875,MATCH(Settings!$B$8,$A$1:$P$1,0))&amp;""),""),18,2)))),"")),""))</f>
        <v/>
      </c>
      <c r="V875" s="22">
        <f>IF(ISNUMBER($U875),DATE(YEAR($U875),MONTH($U875),1),"")</f>
        <v/>
      </c>
      <c r="W875" s="23">
        <f>IF(IFERROR(TRIM(INDEX($A875:$P875,MATCH(Settings!$B$10,$A$1:$P$1,0))&amp;""),"")&lt;&gt;"",IFERROR(TRIM(INDEX($A875:$P875,MATCH(Settings!$B$10,$A$1:$P$1,0))&amp;""),""),IFERROR(TRIM(INDEX($A875:$P875,MATCH(Settings!$B$11,$A$1:$P$1,0))&amp;""),""))</f>
        <v/>
      </c>
      <c r="X875" s="23">
        <f>IFERROR(TRIM(INDEX($A875:$P875,MATCH(Settings!$B$11,$A$1:$P$1,0))&amp;""),"")</f>
        <v/>
      </c>
      <c r="Y875" s="23">
        <f>IFERROR(TRIM(INDEX($A875:$P875,MATCH(Settings!$B$12,$A$1:$P$1,0))&amp;""),"")</f>
        <v/>
      </c>
      <c r="Z875" s="23">
        <f>IFERROR(TRIM(INDEX($A875:$P875,MATCH(Settings!$B$15,$A$1:$P$1,0))&amp;""),"")</f>
        <v/>
      </c>
      <c r="AA875" s="24">
        <f>IFERROR(IF(TRIM(INDEX($A875:$P875,MATCH(Settings!$B$13,$A$1:$P$1,0))&amp;"")="","",VALUE(TRIM(INDEX($A875:$P875,MATCH(Settings!$B$13,$A$1:$P$1,0))&amp;""))),"")</f>
        <v/>
      </c>
      <c r="AB875" s="24">
        <f>IF(NOT(ISNUMBER($AA875)),"",IF(TRIM($R875&amp;"")="Yes",$AA875,0))</f>
        <v/>
      </c>
      <c r="AC875" s="25">
        <f>IF(OR(NOT(ISNUMBER($AB875)),NOT(ISNUMBER(Settings!$D$2))),"",$AB875*Settings!$D$2)</f>
        <v/>
      </c>
      <c r="AD875" s="23">
        <f>IF(AND($AE875="",IFERROR(TRIM(INDEX($A875:$P875,MATCH(Settings!$B$13,$A$1:$P$1,0))&amp;""),"")=""),"",IF((IF($AE875="","; no name or email","")&amp;IF(IFERROR(TRIM(INDEX($A875:$P875,MATCH(Settings!$B$13,$A$1:$P$1,0))&amp;""),"")="","; no hours",IF(NOT(ISNUMBER($AA875)),"; hours not a number",IF($AA875&lt;=0,"; hours zero or less",IF(AND(ISNUMBER(Settings!$D$3),$AA875&gt;Settings!$D$3),"; over "&amp;Settings!$D$3&amp;" hours",""))))&amp;IF(NOT(ISNUMBER($U875)),"; no date",IF($U875&gt;TODAY(),"; date in the future",""))&amp;IF(AND($AE875&lt;&gt;"",ISNUMBER($U875)),IF(COUNTIFS($AE$2:$AE$1001,$AE875,$U$2:$U$1001,$U875,$Y$2:$Y$1001,$Y875)&gt;1,"; possible duplicate",""),""))="","OK",MID(IF($AE875="","; no name or email","")&amp;IF(IFERROR(TRIM(INDEX($A875:$P875,MATCH(Settings!$B$13,$A$1:$P$1,0))&amp;""),"")="","; no hours",IF(NOT(ISNUMBER($AA875)),"; hours not a number",IF($AA875&lt;=0,"; hours zero or less",IF(AND(ISNUMBER(Settings!$D$3),$AA875&gt;Settings!$D$3),"; over "&amp;Settings!$D$3&amp;" hours",""))))&amp;IF(NOT(ISNUMBER($U875)),"; no date",IF($U875&gt;TODAY(),"; date in the future",""))&amp;IF(AND($AE875&lt;&gt;"",ISNUMBER($U875)),IF(COUNTIFS($AE$2:$AE$1001,$AE875,$U$2:$U$1001,$U875,$Y$2:$Y$1001,$Y875)&gt;1,"; possible duplicate",""),""),3,300)))</f>
        <v/>
      </c>
      <c r="AE875" s="26">
        <f>IF(IFERROR(TRIM(INDEX($A875:$P875,MATCH(Settings!$B$11,$A$1:$P$1,0))&amp;""),"")&lt;&gt;"",LOWER(IFERROR(TRIM(INDEX($A875:$P875,MATCH(Settings!$B$11,$A$1:$P$1,0))&amp;""),"")),LOWER(IFERROR(TRIM(INDEX($A875:$P875,MATCH(Settings!$B$10,$A$1:$P$1,0))&amp;""),"")))</f>
        <v/>
      </c>
      <c r="AF875" s="26">
        <f>IF($AE875="","",IF(COUNTIF($AE$2:$AE875,$AE875)=1,MAX($AF$1:$AF874)+1,""))</f>
        <v/>
      </c>
      <c r="AG875" s="26">
        <f>IF(OR($AE875="",NOT(ISNUMBER($V875))),"",IF(COUNTIFS($AE$2:$AE875,$AE875,$V$2:$V875,$V875)=1,1,0))</f>
        <v/>
      </c>
      <c r="AH875" s="26">
        <f>IF(ISNUMBER($U875),$U875,0)</f>
        <v/>
      </c>
    </row>
    <row r="876">
      <c r="R876" s="27" t="n"/>
      <c r="S876" s="27" t="n"/>
      <c r="U876" s="21">
        <f>IF(ISNUMBER(IFERROR(IF(TRIM(INDEX($A876:$P876,MATCH(Settings!$B$9,$A$1:$P$1,0))&amp;"")="","",IF(ISNUMBER(INDEX($A876:$P876,MATCH(Settings!$B$9,$A$1:$P$1,0))),INT(INDEX($A876:$P876,MATCH(Settings!$B$9,$A$1:$P$1,0))),DATE(VALUE(LEFT(INDEX($A876:$P876,MATCH(Settings!$B$9,$A$1:$P$1,0)),4)),VALUE(MID(INDEX($A876:$P876,MATCH(Settings!$B$9,$A$1:$P$1,0)),6,2)),VALUE(MID(INDEX($A876:$P876,MATCH(Settings!$B$9,$A$1:$P$1,0)),9,2))))),"")),IFERROR(IF(TRIM(INDEX($A876:$P876,MATCH(Settings!$B$9,$A$1:$P$1,0))&amp;"")="","",IF(ISNUMBER(INDEX($A876:$P876,MATCH(Settings!$B$9,$A$1:$P$1,0))),INT(INDEX($A876:$P876,MATCH(Settings!$B$9,$A$1:$P$1,0))),DATE(VALUE(LEFT(INDEX($A876:$P876,MATCH(Settings!$B$9,$A$1:$P$1,0)),4)),VALUE(MID(INDEX($A876:$P876,MATCH(Settings!$B$9,$A$1:$P$1,0)),6,2)),VALUE(MID(INDEX($A876:$P876,MATCH(Settings!$B$9,$A$1:$P$1,0)),9,2))))),""),IFERROR(INT(IFERROR(IF(ISNUMBER(INDEX($A876:$P876,MATCH(Settings!$B$8,$A$1:$P$1,0))),INDEX($A876:$P876,MATCH(Settings!$B$8,$A$1:$P$1,0)),DATE(VALUE(LEFT(IFERROR(TRIM(INDEX($A876:$P876,MATCH(Settings!$B$8,$A$1:$P$1,0))&amp;""),""),4)),VALUE(MID(IFERROR(TRIM(INDEX($A876:$P876,MATCH(Settings!$B$8,$A$1:$P$1,0))&amp;""),""),6,2)),VALUE(MID(IFERROR(TRIM(INDEX($A876:$P876,MATCH(Settings!$B$8,$A$1:$P$1,0))&amp;""),""),9,2)))+TIME(VALUE(MID(IFERROR(TRIM(INDEX($A876:$P876,MATCH(Settings!$B$8,$A$1:$P$1,0))&amp;""),""),12,2)),VALUE(MID(IFERROR(TRIM(INDEX($A876:$P876,MATCH(Settings!$B$8,$A$1:$P$1,0))&amp;""),""),15,2)),VALUE(MID(IFERROR(TRIM(INDEX($A876:$P876,MATCH(Settings!$B$8,$A$1:$P$1,0))&amp;""),""),18,2)))),"")),""))</f>
        <v/>
      </c>
      <c r="V876" s="22">
        <f>IF(ISNUMBER($U876),DATE(YEAR($U876),MONTH($U876),1),"")</f>
        <v/>
      </c>
      <c r="W876" s="23">
        <f>IF(IFERROR(TRIM(INDEX($A876:$P876,MATCH(Settings!$B$10,$A$1:$P$1,0))&amp;""),"")&lt;&gt;"",IFERROR(TRIM(INDEX($A876:$P876,MATCH(Settings!$B$10,$A$1:$P$1,0))&amp;""),""),IFERROR(TRIM(INDEX($A876:$P876,MATCH(Settings!$B$11,$A$1:$P$1,0))&amp;""),""))</f>
        <v/>
      </c>
      <c r="X876" s="23">
        <f>IFERROR(TRIM(INDEX($A876:$P876,MATCH(Settings!$B$11,$A$1:$P$1,0))&amp;""),"")</f>
        <v/>
      </c>
      <c r="Y876" s="23">
        <f>IFERROR(TRIM(INDEX($A876:$P876,MATCH(Settings!$B$12,$A$1:$P$1,0))&amp;""),"")</f>
        <v/>
      </c>
      <c r="Z876" s="23">
        <f>IFERROR(TRIM(INDEX($A876:$P876,MATCH(Settings!$B$15,$A$1:$P$1,0))&amp;""),"")</f>
        <v/>
      </c>
      <c r="AA876" s="24">
        <f>IFERROR(IF(TRIM(INDEX($A876:$P876,MATCH(Settings!$B$13,$A$1:$P$1,0))&amp;"")="","",VALUE(TRIM(INDEX($A876:$P876,MATCH(Settings!$B$13,$A$1:$P$1,0))&amp;""))),"")</f>
        <v/>
      </c>
      <c r="AB876" s="24">
        <f>IF(NOT(ISNUMBER($AA876)),"",IF(TRIM($R876&amp;"")="Yes",$AA876,0))</f>
        <v/>
      </c>
      <c r="AC876" s="25">
        <f>IF(OR(NOT(ISNUMBER($AB876)),NOT(ISNUMBER(Settings!$D$2))),"",$AB876*Settings!$D$2)</f>
        <v/>
      </c>
      <c r="AD876" s="23">
        <f>IF(AND($AE876="",IFERROR(TRIM(INDEX($A876:$P876,MATCH(Settings!$B$13,$A$1:$P$1,0))&amp;""),"")=""),"",IF((IF($AE876="","; no name or email","")&amp;IF(IFERROR(TRIM(INDEX($A876:$P876,MATCH(Settings!$B$13,$A$1:$P$1,0))&amp;""),"")="","; no hours",IF(NOT(ISNUMBER($AA876)),"; hours not a number",IF($AA876&lt;=0,"; hours zero or less",IF(AND(ISNUMBER(Settings!$D$3),$AA876&gt;Settings!$D$3),"; over "&amp;Settings!$D$3&amp;" hours",""))))&amp;IF(NOT(ISNUMBER($U876)),"; no date",IF($U876&gt;TODAY(),"; date in the future",""))&amp;IF(AND($AE876&lt;&gt;"",ISNUMBER($U876)),IF(COUNTIFS($AE$2:$AE$1001,$AE876,$U$2:$U$1001,$U876,$Y$2:$Y$1001,$Y876)&gt;1,"; possible duplicate",""),""))="","OK",MID(IF($AE876="","; no name or email","")&amp;IF(IFERROR(TRIM(INDEX($A876:$P876,MATCH(Settings!$B$13,$A$1:$P$1,0))&amp;""),"")="","; no hours",IF(NOT(ISNUMBER($AA876)),"; hours not a number",IF($AA876&lt;=0,"; hours zero or less",IF(AND(ISNUMBER(Settings!$D$3),$AA876&gt;Settings!$D$3),"; over "&amp;Settings!$D$3&amp;" hours",""))))&amp;IF(NOT(ISNUMBER($U876)),"; no date",IF($U876&gt;TODAY(),"; date in the future",""))&amp;IF(AND($AE876&lt;&gt;"",ISNUMBER($U876)),IF(COUNTIFS($AE$2:$AE$1001,$AE876,$U$2:$U$1001,$U876,$Y$2:$Y$1001,$Y876)&gt;1,"; possible duplicate",""),""),3,300)))</f>
        <v/>
      </c>
      <c r="AE876" s="26">
        <f>IF(IFERROR(TRIM(INDEX($A876:$P876,MATCH(Settings!$B$11,$A$1:$P$1,0))&amp;""),"")&lt;&gt;"",LOWER(IFERROR(TRIM(INDEX($A876:$P876,MATCH(Settings!$B$11,$A$1:$P$1,0))&amp;""),"")),LOWER(IFERROR(TRIM(INDEX($A876:$P876,MATCH(Settings!$B$10,$A$1:$P$1,0))&amp;""),"")))</f>
        <v/>
      </c>
      <c r="AF876" s="26">
        <f>IF($AE876="","",IF(COUNTIF($AE$2:$AE876,$AE876)=1,MAX($AF$1:$AF875)+1,""))</f>
        <v/>
      </c>
      <c r="AG876" s="26">
        <f>IF(OR($AE876="",NOT(ISNUMBER($V876))),"",IF(COUNTIFS($AE$2:$AE876,$AE876,$V$2:$V876,$V876)=1,1,0))</f>
        <v/>
      </c>
      <c r="AH876" s="26">
        <f>IF(ISNUMBER($U876),$U876,0)</f>
        <v/>
      </c>
    </row>
    <row r="877">
      <c r="R877" s="27" t="n"/>
      <c r="S877" s="27" t="n"/>
      <c r="U877" s="21">
        <f>IF(ISNUMBER(IFERROR(IF(TRIM(INDEX($A877:$P877,MATCH(Settings!$B$9,$A$1:$P$1,0))&amp;"")="","",IF(ISNUMBER(INDEX($A877:$P877,MATCH(Settings!$B$9,$A$1:$P$1,0))),INT(INDEX($A877:$P877,MATCH(Settings!$B$9,$A$1:$P$1,0))),DATE(VALUE(LEFT(INDEX($A877:$P877,MATCH(Settings!$B$9,$A$1:$P$1,0)),4)),VALUE(MID(INDEX($A877:$P877,MATCH(Settings!$B$9,$A$1:$P$1,0)),6,2)),VALUE(MID(INDEX($A877:$P877,MATCH(Settings!$B$9,$A$1:$P$1,0)),9,2))))),"")),IFERROR(IF(TRIM(INDEX($A877:$P877,MATCH(Settings!$B$9,$A$1:$P$1,0))&amp;"")="","",IF(ISNUMBER(INDEX($A877:$P877,MATCH(Settings!$B$9,$A$1:$P$1,0))),INT(INDEX($A877:$P877,MATCH(Settings!$B$9,$A$1:$P$1,0))),DATE(VALUE(LEFT(INDEX($A877:$P877,MATCH(Settings!$B$9,$A$1:$P$1,0)),4)),VALUE(MID(INDEX($A877:$P877,MATCH(Settings!$B$9,$A$1:$P$1,0)),6,2)),VALUE(MID(INDEX($A877:$P877,MATCH(Settings!$B$9,$A$1:$P$1,0)),9,2))))),""),IFERROR(INT(IFERROR(IF(ISNUMBER(INDEX($A877:$P877,MATCH(Settings!$B$8,$A$1:$P$1,0))),INDEX($A877:$P877,MATCH(Settings!$B$8,$A$1:$P$1,0)),DATE(VALUE(LEFT(IFERROR(TRIM(INDEX($A877:$P877,MATCH(Settings!$B$8,$A$1:$P$1,0))&amp;""),""),4)),VALUE(MID(IFERROR(TRIM(INDEX($A877:$P877,MATCH(Settings!$B$8,$A$1:$P$1,0))&amp;""),""),6,2)),VALUE(MID(IFERROR(TRIM(INDEX($A877:$P877,MATCH(Settings!$B$8,$A$1:$P$1,0))&amp;""),""),9,2)))+TIME(VALUE(MID(IFERROR(TRIM(INDEX($A877:$P877,MATCH(Settings!$B$8,$A$1:$P$1,0))&amp;""),""),12,2)),VALUE(MID(IFERROR(TRIM(INDEX($A877:$P877,MATCH(Settings!$B$8,$A$1:$P$1,0))&amp;""),""),15,2)),VALUE(MID(IFERROR(TRIM(INDEX($A877:$P877,MATCH(Settings!$B$8,$A$1:$P$1,0))&amp;""),""),18,2)))),"")),""))</f>
        <v/>
      </c>
      <c r="V877" s="22">
        <f>IF(ISNUMBER($U877),DATE(YEAR($U877),MONTH($U877),1),"")</f>
        <v/>
      </c>
      <c r="W877" s="23">
        <f>IF(IFERROR(TRIM(INDEX($A877:$P877,MATCH(Settings!$B$10,$A$1:$P$1,0))&amp;""),"")&lt;&gt;"",IFERROR(TRIM(INDEX($A877:$P877,MATCH(Settings!$B$10,$A$1:$P$1,0))&amp;""),""),IFERROR(TRIM(INDEX($A877:$P877,MATCH(Settings!$B$11,$A$1:$P$1,0))&amp;""),""))</f>
        <v/>
      </c>
      <c r="X877" s="23">
        <f>IFERROR(TRIM(INDEX($A877:$P877,MATCH(Settings!$B$11,$A$1:$P$1,0))&amp;""),"")</f>
        <v/>
      </c>
      <c r="Y877" s="23">
        <f>IFERROR(TRIM(INDEX($A877:$P877,MATCH(Settings!$B$12,$A$1:$P$1,0))&amp;""),"")</f>
        <v/>
      </c>
      <c r="Z877" s="23">
        <f>IFERROR(TRIM(INDEX($A877:$P877,MATCH(Settings!$B$15,$A$1:$P$1,0))&amp;""),"")</f>
        <v/>
      </c>
      <c r="AA877" s="24">
        <f>IFERROR(IF(TRIM(INDEX($A877:$P877,MATCH(Settings!$B$13,$A$1:$P$1,0))&amp;"")="","",VALUE(TRIM(INDEX($A877:$P877,MATCH(Settings!$B$13,$A$1:$P$1,0))&amp;""))),"")</f>
        <v/>
      </c>
      <c r="AB877" s="24">
        <f>IF(NOT(ISNUMBER($AA877)),"",IF(TRIM($R877&amp;"")="Yes",$AA877,0))</f>
        <v/>
      </c>
      <c r="AC877" s="25">
        <f>IF(OR(NOT(ISNUMBER($AB877)),NOT(ISNUMBER(Settings!$D$2))),"",$AB877*Settings!$D$2)</f>
        <v/>
      </c>
      <c r="AD877" s="23">
        <f>IF(AND($AE877="",IFERROR(TRIM(INDEX($A877:$P877,MATCH(Settings!$B$13,$A$1:$P$1,0))&amp;""),"")=""),"",IF((IF($AE877="","; no name or email","")&amp;IF(IFERROR(TRIM(INDEX($A877:$P877,MATCH(Settings!$B$13,$A$1:$P$1,0))&amp;""),"")="","; no hours",IF(NOT(ISNUMBER($AA877)),"; hours not a number",IF($AA877&lt;=0,"; hours zero or less",IF(AND(ISNUMBER(Settings!$D$3),$AA877&gt;Settings!$D$3),"; over "&amp;Settings!$D$3&amp;" hours",""))))&amp;IF(NOT(ISNUMBER($U877)),"; no date",IF($U877&gt;TODAY(),"; date in the future",""))&amp;IF(AND($AE877&lt;&gt;"",ISNUMBER($U877)),IF(COUNTIFS($AE$2:$AE$1001,$AE877,$U$2:$U$1001,$U877,$Y$2:$Y$1001,$Y877)&gt;1,"; possible duplicate",""),""))="","OK",MID(IF($AE877="","; no name or email","")&amp;IF(IFERROR(TRIM(INDEX($A877:$P877,MATCH(Settings!$B$13,$A$1:$P$1,0))&amp;""),"")="","; no hours",IF(NOT(ISNUMBER($AA877)),"; hours not a number",IF($AA877&lt;=0,"; hours zero or less",IF(AND(ISNUMBER(Settings!$D$3),$AA877&gt;Settings!$D$3),"; over "&amp;Settings!$D$3&amp;" hours",""))))&amp;IF(NOT(ISNUMBER($U877)),"; no date",IF($U877&gt;TODAY(),"; date in the future",""))&amp;IF(AND($AE877&lt;&gt;"",ISNUMBER($U877)),IF(COUNTIFS($AE$2:$AE$1001,$AE877,$U$2:$U$1001,$U877,$Y$2:$Y$1001,$Y877)&gt;1,"; possible duplicate",""),""),3,300)))</f>
        <v/>
      </c>
      <c r="AE877" s="26">
        <f>IF(IFERROR(TRIM(INDEX($A877:$P877,MATCH(Settings!$B$11,$A$1:$P$1,0))&amp;""),"")&lt;&gt;"",LOWER(IFERROR(TRIM(INDEX($A877:$P877,MATCH(Settings!$B$11,$A$1:$P$1,0))&amp;""),"")),LOWER(IFERROR(TRIM(INDEX($A877:$P877,MATCH(Settings!$B$10,$A$1:$P$1,0))&amp;""),"")))</f>
        <v/>
      </c>
      <c r="AF877" s="26">
        <f>IF($AE877="","",IF(COUNTIF($AE$2:$AE877,$AE877)=1,MAX($AF$1:$AF876)+1,""))</f>
        <v/>
      </c>
      <c r="AG877" s="26">
        <f>IF(OR($AE877="",NOT(ISNUMBER($V877))),"",IF(COUNTIFS($AE$2:$AE877,$AE877,$V$2:$V877,$V877)=1,1,0))</f>
        <v/>
      </c>
      <c r="AH877" s="26">
        <f>IF(ISNUMBER($U877),$U877,0)</f>
        <v/>
      </c>
    </row>
    <row r="878">
      <c r="R878" s="27" t="n"/>
      <c r="S878" s="27" t="n"/>
      <c r="U878" s="21">
        <f>IF(ISNUMBER(IFERROR(IF(TRIM(INDEX($A878:$P878,MATCH(Settings!$B$9,$A$1:$P$1,0))&amp;"")="","",IF(ISNUMBER(INDEX($A878:$P878,MATCH(Settings!$B$9,$A$1:$P$1,0))),INT(INDEX($A878:$P878,MATCH(Settings!$B$9,$A$1:$P$1,0))),DATE(VALUE(LEFT(INDEX($A878:$P878,MATCH(Settings!$B$9,$A$1:$P$1,0)),4)),VALUE(MID(INDEX($A878:$P878,MATCH(Settings!$B$9,$A$1:$P$1,0)),6,2)),VALUE(MID(INDEX($A878:$P878,MATCH(Settings!$B$9,$A$1:$P$1,0)),9,2))))),"")),IFERROR(IF(TRIM(INDEX($A878:$P878,MATCH(Settings!$B$9,$A$1:$P$1,0))&amp;"")="","",IF(ISNUMBER(INDEX($A878:$P878,MATCH(Settings!$B$9,$A$1:$P$1,0))),INT(INDEX($A878:$P878,MATCH(Settings!$B$9,$A$1:$P$1,0))),DATE(VALUE(LEFT(INDEX($A878:$P878,MATCH(Settings!$B$9,$A$1:$P$1,0)),4)),VALUE(MID(INDEX($A878:$P878,MATCH(Settings!$B$9,$A$1:$P$1,0)),6,2)),VALUE(MID(INDEX($A878:$P878,MATCH(Settings!$B$9,$A$1:$P$1,0)),9,2))))),""),IFERROR(INT(IFERROR(IF(ISNUMBER(INDEX($A878:$P878,MATCH(Settings!$B$8,$A$1:$P$1,0))),INDEX($A878:$P878,MATCH(Settings!$B$8,$A$1:$P$1,0)),DATE(VALUE(LEFT(IFERROR(TRIM(INDEX($A878:$P878,MATCH(Settings!$B$8,$A$1:$P$1,0))&amp;""),""),4)),VALUE(MID(IFERROR(TRIM(INDEX($A878:$P878,MATCH(Settings!$B$8,$A$1:$P$1,0))&amp;""),""),6,2)),VALUE(MID(IFERROR(TRIM(INDEX($A878:$P878,MATCH(Settings!$B$8,$A$1:$P$1,0))&amp;""),""),9,2)))+TIME(VALUE(MID(IFERROR(TRIM(INDEX($A878:$P878,MATCH(Settings!$B$8,$A$1:$P$1,0))&amp;""),""),12,2)),VALUE(MID(IFERROR(TRIM(INDEX($A878:$P878,MATCH(Settings!$B$8,$A$1:$P$1,0))&amp;""),""),15,2)),VALUE(MID(IFERROR(TRIM(INDEX($A878:$P878,MATCH(Settings!$B$8,$A$1:$P$1,0))&amp;""),""),18,2)))),"")),""))</f>
        <v/>
      </c>
      <c r="V878" s="22">
        <f>IF(ISNUMBER($U878),DATE(YEAR($U878),MONTH($U878),1),"")</f>
        <v/>
      </c>
      <c r="W878" s="23">
        <f>IF(IFERROR(TRIM(INDEX($A878:$P878,MATCH(Settings!$B$10,$A$1:$P$1,0))&amp;""),"")&lt;&gt;"",IFERROR(TRIM(INDEX($A878:$P878,MATCH(Settings!$B$10,$A$1:$P$1,0))&amp;""),""),IFERROR(TRIM(INDEX($A878:$P878,MATCH(Settings!$B$11,$A$1:$P$1,0))&amp;""),""))</f>
        <v/>
      </c>
      <c r="X878" s="23">
        <f>IFERROR(TRIM(INDEX($A878:$P878,MATCH(Settings!$B$11,$A$1:$P$1,0))&amp;""),"")</f>
        <v/>
      </c>
      <c r="Y878" s="23">
        <f>IFERROR(TRIM(INDEX($A878:$P878,MATCH(Settings!$B$12,$A$1:$P$1,0))&amp;""),"")</f>
        <v/>
      </c>
      <c r="Z878" s="23">
        <f>IFERROR(TRIM(INDEX($A878:$P878,MATCH(Settings!$B$15,$A$1:$P$1,0))&amp;""),"")</f>
        <v/>
      </c>
      <c r="AA878" s="24">
        <f>IFERROR(IF(TRIM(INDEX($A878:$P878,MATCH(Settings!$B$13,$A$1:$P$1,0))&amp;"")="","",VALUE(TRIM(INDEX($A878:$P878,MATCH(Settings!$B$13,$A$1:$P$1,0))&amp;""))),"")</f>
        <v/>
      </c>
      <c r="AB878" s="24">
        <f>IF(NOT(ISNUMBER($AA878)),"",IF(TRIM($R878&amp;"")="Yes",$AA878,0))</f>
        <v/>
      </c>
      <c r="AC878" s="25">
        <f>IF(OR(NOT(ISNUMBER($AB878)),NOT(ISNUMBER(Settings!$D$2))),"",$AB878*Settings!$D$2)</f>
        <v/>
      </c>
      <c r="AD878" s="23">
        <f>IF(AND($AE878="",IFERROR(TRIM(INDEX($A878:$P878,MATCH(Settings!$B$13,$A$1:$P$1,0))&amp;""),"")=""),"",IF((IF($AE878="","; no name or email","")&amp;IF(IFERROR(TRIM(INDEX($A878:$P878,MATCH(Settings!$B$13,$A$1:$P$1,0))&amp;""),"")="","; no hours",IF(NOT(ISNUMBER($AA878)),"; hours not a number",IF($AA878&lt;=0,"; hours zero or less",IF(AND(ISNUMBER(Settings!$D$3),$AA878&gt;Settings!$D$3),"; over "&amp;Settings!$D$3&amp;" hours",""))))&amp;IF(NOT(ISNUMBER($U878)),"; no date",IF($U878&gt;TODAY(),"; date in the future",""))&amp;IF(AND($AE878&lt;&gt;"",ISNUMBER($U878)),IF(COUNTIFS($AE$2:$AE$1001,$AE878,$U$2:$U$1001,$U878,$Y$2:$Y$1001,$Y878)&gt;1,"; possible duplicate",""),""))="","OK",MID(IF($AE878="","; no name or email","")&amp;IF(IFERROR(TRIM(INDEX($A878:$P878,MATCH(Settings!$B$13,$A$1:$P$1,0))&amp;""),"")="","; no hours",IF(NOT(ISNUMBER($AA878)),"; hours not a number",IF($AA878&lt;=0,"; hours zero or less",IF(AND(ISNUMBER(Settings!$D$3),$AA878&gt;Settings!$D$3),"; over "&amp;Settings!$D$3&amp;" hours",""))))&amp;IF(NOT(ISNUMBER($U878)),"; no date",IF($U878&gt;TODAY(),"; date in the future",""))&amp;IF(AND($AE878&lt;&gt;"",ISNUMBER($U878)),IF(COUNTIFS($AE$2:$AE$1001,$AE878,$U$2:$U$1001,$U878,$Y$2:$Y$1001,$Y878)&gt;1,"; possible duplicate",""),""),3,300)))</f>
        <v/>
      </c>
      <c r="AE878" s="26">
        <f>IF(IFERROR(TRIM(INDEX($A878:$P878,MATCH(Settings!$B$11,$A$1:$P$1,0))&amp;""),"")&lt;&gt;"",LOWER(IFERROR(TRIM(INDEX($A878:$P878,MATCH(Settings!$B$11,$A$1:$P$1,0))&amp;""),"")),LOWER(IFERROR(TRIM(INDEX($A878:$P878,MATCH(Settings!$B$10,$A$1:$P$1,0))&amp;""),"")))</f>
        <v/>
      </c>
      <c r="AF878" s="26">
        <f>IF($AE878="","",IF(COUNTIF($AE$2:$AE878,$AE878)=1,MAX($AF$1:$AF877)+1,""))</f>
        <v/>
      </c>
      <c r="AG878" s="26">
        <f>IF(OR($AE878="",NOT(ISNUMBER($V878))),"",IF(COUNTIFS($AE$2:$AE878,$AE878,$V$2:$V878,$V878)=1,1,0))</f>
        <v/>
      </c>
      <c r="AH878" s="26">
        <f>IF(ISNUMBER($U878),$U878,0)</f>
        <v/>
      </c>
    </row>
    <row r="879">
      <c r="R879" s="27" t="n"/>
      <c r="S879" s="27" t="n"/>
      <c r="U879" s="21">
        <f>IF(ISNUMBER(IFERROR(IF(TRIM(INDEX($A879:$P879,MATCH(Settings!$B$9,$A$1:$P$1,0))&amp;"")="","",IF(ISNUMBER(INDEX($A879:$P879,MATCH(Settings!$B$9,$A$1:$P$1,0))),INT(INDEX($A879:$P879,MATCH(Settings!$B$9,$A$1:$P$1,0))),DATE(VALUE(LEFT(INDEX($A879:$P879,MATCH(Settings!$B$9,$A$1:$P$1,0)),4)),VALUE(MID(INDEX($A879:$P879,MATCH(Settings!$B$9,$A$1:$P$1,0)),6,2)),VALUE(MID(INDEX($A879:$P879,MATCH(Settings!$B$9,$A$1:$P$1,0)),9,2))))),"")),IFERROR(IF(TRIM(INDEX($A879:$P879,MATCH(Settings!$B$9,$A$1:$P$1,0))&amp;"")="","",IF(ISNUMBER(INDEX($A879:$P879,MATCH(Settings!$B$9,$A$1:$P$1,0))),INT(INDEX($A879:$P879,MATCH(Settings!$B$9,$A$1:$P$1,0))),DATE(VALUE(LEFT(INDEX($A879:$P879,MATCH(Settings!$B$9,$A$1:$P$1,0)),4)),VALUE(MID(INDEX($A879:$P879,MATCH(Settings!$B$9,$A$1:$P$1,0)),6,2)),VALUE(MID(INDEX($A879:$P879,MATCH(Settings!$B$9,$A$1:$P$1,0)),9,2))))),""),IFERROR(INT(IFERROR(IF(ISNUMBER(INDEX($A879:$P879,MATCH(Settings!$B$8,$A$1:$P$1,0))),INDEX($A879:$P879,MATCH(Settings!$B$8,$A$1:$P$1,0)),DATE(VALUE(LEFT(IFERROR(TRIM(INDEX($A879:$P879,MATCH(Settings!$B$8,$A$1:$P$1,0))&amp;""),""),4)),VALUE(MID(IFERROR(TRIM(INDEX($A879:$P879,MATCH(Settings!$B$8,$A$1:$P$1,0))&amp;""),""),6,2)),VALUE(MID(IFERROR(TRIM(INDEX($A879:$P879,MATCH(Settings!$B$8,$A$1:$P$1,0))&amp;""),""),9,2)))+TIME(VALUE(MID(IFERROR(TRIM(INDEX($A879:$P879,MATCH(Settings!$B$8,$A$1:$P$1,0))&amp;""),""),12,2)),VALUE(MID(IFERROR(TRIM(INDEX($A879:$P879,MATCH(Settings!$B$8,$A$1:$P$1,0))&amp;""),""),15,2)),VALUE(MID(IFERROR(TRIM(INDEX($A879:$P879,MATCH(Settings!$B$8,$A$1:$P$1,0))&amp;""),""),18,2)))),"")),""))</f>
        <v/>
      </c>
      <c r="V879" s="22">
        <f>IF(ISNUMBER($U879),DATE(YEAR($U879),MONTH($U879),1),"")</f>
        <v/>
      </c>
      <c r="W879" s="23">
        <f>IF(IFERROR(TRIM(INDEX($A879:$P879,MATCH(Settings!$B$10,$A$1:$P$1,0))&amp;""),"")&lt;&gt;"",IFERROR(TRIM(INDEX($A879:$P879,MATCH(Settings!$B$10,$A$1:$P$1,0))&amp;""),""),IFERROR(TRIM(INDEX($A879:$P879,MATCH(Settings!$B$11,$A$1:$P$1,0))&amp;""),""))</f>
        <v/>
      </c>
      <c r="X879" s="23">
        <f>IFERROR(TRIM(INDEX($A879:$P879,MATCH(Settings!$B$11,$A$1:$P$1,0))&amp;""),"")</f>
        <v/>
      </c>
      <c r="Y879" s="23">
        <f>IFERROR(TRIM(INDEX($A879:$P879,MATCH(Settings!$B$12,$A$1:$P$1,0))&amp;""),"")</f>
        <v/>
      </c>
      <c r="Z879" s="23">
        <f>IFERROR(TRIM(INDEX($A879:$P879,MATCH(Settings!$B$15,$A$1:$P$1,0))&amp;""),"")</f>
        <v/>
      </c>
      <c r="AA879" s="24">
        <f>IFERROR(IF(TRIM(INDEX($A879:$P879,MATCH(Settings!$B$13,$A$1:$P$1,0))&amp;"")="","",VALUE(TRIM(INDEX($A879:$P879,MATCH(Settings!$B$13,$A$1:$P$1,0))&amp;""))),"")</f>
        <v/>
      </c>
      <c r="AB879" s="24">
        <f>IF(NOT(ISNUMBER($AA879)),"",IF(TRIM($R879&amp;"")="Yes",$AA879,0))</f>
        <v/>
      </c>
      <c r="AC879" s="25">
        <f>IF(OR(NOT(ISNUMBER($AB879)),NOT(ISNUMBER(Settings!$D$2))),"",$AB879*Settings!$D$2)</f>
        <v/>
      </c>
      <c r="AD879" s="23">
        <f>IF(AND($AE879="",IFERROR(TRIM(INDEX($A879:$P879,MATCH(Settings!$B$13,$A$1:$P$1,0))&amp;""),"")=""),"",IF((IF($AE879="","; no name or email","")&amp;IF(IFERROR(TRIM(INDEX($A879:$P879,MATCH(Settings!$B$13,$A$1:$P$1,0))&amp;""),"")="","; no hours",IF(NOT(ISNUMBER($AA879)),"; hours not a number",IF($AA879&lt;=0,"; hours zero or less",IF(AND(ISNUMBER(Settings!$D$3),$AA879&gt;Settings!$D$3),"; over "&amp;Settings!$D$3&amp;" hours",""))))&amp;IF(NOT(ISNUMBER($U879)),"; no date",IF($U879&gt;TODAY(),"; date in the future",""))&amp;IF(AND($AE879&lt;&gt;"",ISNUMBER($U879)),IF(COUNTIFS($AE$2:$AE$1001,$AE879,$U$2:$U$1001,$U879,$Y$2:$Y$1001,$Y879)&gt;1,"; possible duplicate",""),""))="","OK",MID(IF($AE879="","; no name or email","")&amp;IF(IFERROR(TRIM(INDEX($A879:$P879,MATCH(Settings!$B$13,$A$1:$P$1,0))&amp;""),"")="","; no hours",IF(NOT(ISNUMBER($AA879)),"; hours not a number",IF($AA879&lt;=0,"; hours zero or less",IF(AND(ISNUMBER(Settings!$D$3),$AA879&gt;Settings!$D$3),"; over "&amp;Settings!$D$3&amp;" hours",""))))&amp;IF(NOT(ISNUMBER($U879)),"; no date",IF($U879&gt;TODAY(),"; date in the future",""))&amp;IF(AND($AE879&lt;&gt;"",ISNUMBER($U879)),IF(COUNTIFS($AE$2:$AE$1001,$AE879,$U$2:$U$1001,$U879,$Y$2:$Y$1001,$Y879)&gt;1,"; possible duplicate",""),""),3,300)))</f>
        <v/>
      </c>
      <c r="AE879" s="26">
        <f>IF(IFERROR(TRIM(INDEX($A879:$P879,MATCH(Settings!$B$11,$A$1:$P$1,0))&amp;""),"")&lt;&gt;"",LOWER(IFERROR(TRIM(INDEX($A879:$P879,MATCH(Settings!$B$11,$A$1:$P$1,0))&amp;""),"")),LOWER(IFERROR(TRIM(INDEX($A879:$P879,MATCH(Settings!$B$10,$A$1:$P$1,0))&amp;""),"")))</f>
        <v/>
      </c>
      <c r="AF879" s="26">
        <f>IF($AE879="","",IF(COUNTIF($AE$2:$AE879,$AE879)=1,MAX($AF$1:$AF878)+1,""))</f>
        <v/>
      </c>
      <c r="AG879" s="26">
        <f>IF(OR($AE879="",NOT(ISNUMBER($V879))),"",IF(COUNTIFS($AE$2:$AE879,$AE879,$V$2:$V879,$V879)=1,1,0))</f>
        <v/>
      </c>
      <c r="AH879" s="26">
        <f>IF(ISNUMBER($U879),$U879,0)</f>
        <v/>
      </c>
    </row>
    <row r="880">
      <c r="R880" s="27" t="n"/>
      <c r="S880" s="27" t="n"/>
      <c r="U880" s="21">
        <f>IF(ISNUMBER(IFERROR(IF(TRIM(INDEX($A880:$P880,MATCH(Settings!$B$9,$A$1:$P$1,0))&amp;"")="","",IF(ISNUMBER(INDEX($A880:$P880,MATCH(Settings!$B$9,$A$1:$P$1,0))),INT(INDEX($A880:$P880,MATCH(Settings!$B$9,$A$1:$P$1,0))),DATE(VALUE(LEFT(INDEX($A880:$P880,MATCH(Settings!$B$9,$A$1:$P$1,0)),4)),VALUE(MID(INDEX($A880:$P880,MATCH(Settings!$B$9,$A$1:$P$1,0)),6,2)),VALUE(MID(INDEX($A880:$P880,MATCH(Settings!$B$9,$A$1:$P$1,0)),9,2))))),"")),IFERROR(IF(TRIM(INDEX($A880:$P880,MATCH(Settings!$B$9,$A$1:$P$1,0))&amp;"")="","",IF(ISNUMBER(INDEX($A880:$P880,MATCH(Settings!$B$9,$A$1:$P$1,0))),INT(INDEX($A880:$P880,MATCH(Settings!$B$9,$A$1:$P$1,0))),DATE(VALUE(LEFT(INDEX($A880:$P880,MATCH(Settings!$B$9,$A$1:$P$1,0)),4)),VALUE(MID(INDEX($A880:$P880,MATCH(Settings!$B$9,$A$1:$P$1,0)),6,2)),VALUE(MID(INDEX($A880:$P880,MATCH(Settings!$B$9,$A$1:$P$1,0)),9,2))))),""),IFERROR(INT(IFERROR(IF(ISNUMBER(INDEX($A880:$P880,MATCH(Settings!$B$8,$A$1:$P$1,0))),INDEX($A880:$P880,MATCH(Settings!$B$8,$A$1:$P$1,0)),DATE(VALUE(LEFT(IFERROR(TRIM(INDEX($A880:$P880,MATCH(Settings!$B$8,$A$1:$P$1,0))&amp;""),""),4)),VALUE(MID(IFERROR(TRIM(INDEX($A880:$P880,MATCH(Settings!$B$8,$A$1:$P$1,0))&amp;""),""),6,2)),VALUE(MID(IFERROR(TRIM(INDEX($A880:$P880,MATCH(Settings!$B$8,$A$1:$P$1,0))&amp;""),""),9,2)))+TIME(VALUE(MID(IFERROR(TRIM(INDEX($A880:$P880,MATCH(Settings!$B$8,$A$1:$P$1,0))&amp;""),""),12,2)),VALUE(MID(IFERROR(TRIM(INDEX($A880:$P880,MATCH(Settings!$B$8,$A$1:$P$1,0))&amp;""),""),15,2)),VALUE(MID(IFERROR(TRIM(INDEX($A880:$P880,MATCH(Settings!$B$8,$A$1:$P$1,0))&amp;""),""),18,2)))),"")),""))</f>
        <v/>
      </c>
      <c r="V880" s="22">
        <f>IF(ISNUMBER($U880),DATE(YEAR($U880),MONTH($U880),1),"")</f>
        <v/>
      </c>
      <c r="W880" s="23">
        <f>IF(IFERROR(TRIM(INDEX($A880:$P880,MATCH(Settings!$B$10,$A$1:$P$1,0))&amp;""),"")&lt;&gt;"",IFERROR(TRIM(INDEX($A880:$P880,MATCH(Settings!$B$10,$A$1:$P$1,0))&amp;""),""),IFERROR(TRIM(INDEX($A880:$P880,MATCH(Settings!$B$11,$A$1:$P$1,0))&amp;""),""))</f>
        <v/>
      </c>
      <c r="X880" s="23">
        <f>IFERROR(TRIM(INDEX($A880:$P880,MATCH(Settings!$B$11,$A$1:$P$1,0))&amp;""),"")</f>
        <v/>
      </c>
      <c r="Y880" s="23">
        <f>IFERROR(TRIM(INDEX($A880:$P880,MATCH(Settings!$B$12,$A$1:$P$1,0))&amp;""),"")</f>
        <v/>
      </c>
      <c r="Z880" s="23">
        <f>IFERROR(TRIM(INDEX($A880:$P880,MATCH(Settings!$B$15,$A$1:$P$1,0))&amp;""),"")</f>
        <v/>
      </c>
      <c r="AA880" s="24">
        <f>IFERROR(IF(TRIM(INDEX($A880:$P880,MATCH(Settings!$B$13,$A$1:$P$1,0))&amp;"")="","",VALUE(TRIM(INDEX($A880:$P880,MATCH(Settings!$B$13,$A$1:$P$1,0))&amp;""))),"")</f>
        <v/>
      </c>
      <c r="AB880" s="24">
        <f>IF(NOT(ISNUMBER($AA880)),"",IF(TRIM($R880&amp;"")="Yes",$AA880,0))</f>
        <v/>
      </c>
      <c r="AC880" s="25">
        <f>IF(OR(NOT(ISNUMBER($AB880)),NOT(ISNUMBER(Settings!$D$2))),"",$AB880*Settings!$D$2)</f>
        <v/>
      </c>
      <c r="AD880" s="23">
        <f>IF(AND($AE880="",IFERROR(TRIM(INDEX($A880:$P880,MATCH(Settings!$B$13,$A$1:$P$1,0))&amp;""),"")=""),"",IF((IF($AE880="","; no name or email","")&amp;IF(IFERROR(TRIM(INDEX($A880:$P880,MATCH(Settings!$B$13,$A$1:$P$1,0))&amp;""),"")="","; no hours",IF(NOT(ISNUMBER($AA880)),"; hours not a number",IF($AA880&lt;=0,"; hours zero or less",IF(AND(ISNUMBER(Settings!$D$3),$AA880&gt;Settings!$D$3),"; over "&amp;Settings!$D$3&amp;" hours",""))))&amp;IF(NOT(ISNUMBER($U880)),"; no date",IF($U880&gt;TODAY(),"; date in the future",""))&amp;IF(AND($AE880&lt;&gt;"",ISNUMBER($U880)),IF(COUNTIFS($AE$2:$AE$1001,$AE880,$U$2:$U$1001,$U880,$Y$2:$Y$1001,$Y880)&gt;1,"; possible duplicate",""),""))="","OK",MID(IF($AE880="","; no name or email","")&amp;IF(IFERROR(TRIM(INDEX($A880:$P880,MATCH(Settings!$B$13,$A$1:$P$1,0))&amp;""),"")="","; no hours",IF(NOT(ISNUMBER($AA880)),"; hours not a number",IF($AA880&lt;=0,"; hours zero or less",IF(AND(ISNUMBER(Settings!$D$3),$AA880&gt;Settings!$D$3),"; over "&amp;Settings!$D$3&amp;" hours",""))))&amp;IF(NOT(ISNUMBER($U880)),"; no date",IF($U880&gt;TODAY(),"; date in the future",""))&amp;IF(AND($AE880&lt;&gt;"",ISNUMBER($U880)),IF(COUNTIFS($AE$2:$AE$1001,$AE880,$U$2:$U$1001,$U880,$Y$2:$Y$1001,$Y880)&gt;1,"; possible duplicate",""),""),3,300)))</f>
        <v/>
      </c>
      <c r="AE880" s="26">
        <f>IF(IFERROR(TRIM(INDEX($A880:$P880,MATCH(Settings!$B$11,$A$1:$P$1,0))&amp;""),"")&lt;&gt;"",LOWER(IFERROR(TRIM(INDEX($A880:$P880,MATCH(Settings!$B$11,$A$1:$P$1,0))&amp;""),"")),LOWER(IFERROR(TRIM(INDEX($A880:$P880,MATCH(Settings!$B$10,$A$1:$P$1,0))&amp;""),"")))</f>
        <v/>
      </c>
      <c r="AF880" s="26">
        <f>IF($AE880="","",IF(COUNTIF($AE$2:$AE880,$AE880)=1,MAX($AF$1:$AF879)+1,""))</f>
        <v/>
      </c>
      <c r="AG880" s="26">
        <f>IF(OR($AE880="",NOT(ISNUMBER($V880))),"",IF(COUNTIFS($AE$2:$AE880,$AE880,$V$2:$V880,$V880)=1,1,0))</f>
        <v/>
      </c>
      <c r="AH880" s="26">
        <f>IF(ISNUMBER($U880),$U880,0)</f>
        <v/>
      </c>
    </row>
    <row r="881">
      <c r="R881" s="27" t="n"/>
      <c r="S881" s="27" t="n"/>
      <c r="U881" s="21">
        <f>IF(ISNUMBER(IFERROR(IF(TRIM(INDEX($A881:$P881,MATCH(Settings!$B$9,$A$1:$P$1,0))&amp;"")="","",IF(ISNUMBER(INDEX($A881:$P881,MATCH(Settings!$B$9,$A$1:$P$1,0))),INT(INDEX($A881:$P881,MATCH(Settings!$B$9,$A$1:$P$1,0))),DATE(VALUE(LEFT(INDEX($A881:$P881,MATCH(Settings!$B$9,$A$1:$P$1,0)),4)),VALUE(MID(INDEX($A881:$P881,MATCH(Settings!$B$9,$A$1:$P$1,0)),6,2)),VALUE(MID(INDEX($A881:$P881,MATCH(Settings!$B$9,$A$1:$P$1,0)),9,2))))),"")),IFERROR(IF(TRIM(INDEX($A881:$P881,MATCH(Settings!$B$9,$A$1:$P$1,0))&amp;"")="","",IF(ISNUMBER(INDEX($A881:$P881,MATCH(Settings!$B$9,$A$1:$P$1,0))),INT(INDEX($A881:$P881,MATCH(Settings!$B$9,$A$1:$P$1,0))),DATE(VALUE(LEFT(INDEX($A881:$P881,MATCH(Settings!$B$9,$A$1:$P$1,0)),4)),VALUE(MID(INDEX($A881:$P881,MATCH(Settings!$B$9,$A$1:$P$1,0)),6,2)),VALUE(MID(INDEX($A881:$P881,MATCH(Settings!$B$9,$A$1:$P$1,0)),9,2))))),""),IFERROR(INT(IFERROR(IF(ISNUMBER(INDEX($A881:$P881,MATCH(Settings!$B$8,$A$1:$P$1,0))),INDEX($A881:$P881,MATCH(Settings!$B$8,$A$1:$P$1,0)),DATE(VALUE(LEFT(IFERROR(TRIM(INDEX($A881:$P881,MATCH(Settings!$B$8,$A$1:$P$1,0))&amp;""),""),4)),VALUE(MID(IFERROR(TRIM(INDEX($A881:$P881,MATCH(Settings!$B$8,$A$1:$P$1,0))&amp;""),""),6,2)),VALUE(MID(IFERROR(TRIM(INDEX($A881:$P881,MATCH(Settings!$B$8,$A$1:$P$1,0))&amp;""),""),9,2)))+TIME(VALUE(MID(IFERROR(TRIM(INDEX($A881:$P881,MATCH(Settings!$B$8,$A$1:$P$1,0))&amp;""),""),12,2)),VALUE(MID(IFERROR(TRIM(INDEX($A881:$P881,MATCH(Settings!$B$8,$A$1:$P$1,0))&amp;""),""),15,2)),VALUE(MID(IFERROR(TRIM(INDEX($A881:$P881,MATCH(Settings!$B$8,$A$1:$P$1,0))&amp;""),""),18,2)))),"")),""))</f>
        <v/>
      </c>
      <c r="V881" s="22">
        <f>IF(ISNUMBER($U881),DATE(YEAR($U881),MONTH($U881),1),"")</f>
        <v/>
      </c>
      <c r="W881" s="23">
        <f>IF(IFERROR(TRIM(INDEX($A881:$P881,MATCH(Settings!$B$10,$A$1:$P$1,0))&amp;""),"")&lt;&gt;"",IFERROR(TRIM(INDEX($A881:$P881,MATCH(Settings!$B$10,$A$1:$P$1,0))&amp;""),""),IFERROR(TRIM(INDEX($A881:$P881,MATCH(Settings!$B$11,$A$1:$P$1,0))&amp;""),""))</f>
        <v/>
      </c>
      <c r="X881" s="23">
        <f>IFERROR(TRIM(INDEX($A881:$P881,MATCH(Settings!$B$11,$A$1:$P$1,0))&amp;""),"")</f>
        <v/>
      </c>
      <c r="Y881" s="23">
        <f>IFERROR(TRIM(INDEX($A881:$P881,MATCH(Settings!$B$12,$A$1:$P$1,0))&amp;""),"")</f>
        <v/>
      </c>
      <c r="Z881" s="23">
        <f>IFERROR(TRIM(INDEX($A881:$P881,MATCH(Settings!$B$15,$A$1:$P$1,0))&amp;""),"")</f>
        <v/>
      </c>
      <c r="AA881" s="24">
        <f>IFERROR(IF(TRIM(INDEX($A881:$P881,MATCH(Settings!$B$13,$A$1:$P$1,0))&amp;"")="","",VALUE(TRIM(INDEX($A881:$P881,MATCH(Settings!$B$13,$A$1:$P$1,0))&amp;""))),"")</f>
        <v/>
      </c>
      <c r="AB881" s="24">
        <f>IF(NOT(ISNUMBER($AA881)),"",IF(TRIM($R881&amp;"")="Yes",$AA881,0))</f>
        <v/>
      </c>
      <c r="AC881" s="25">
        <f>IF(OR(NOT(ISNUMBER($AB881)),NOT(ISNUMBER(Settings!$D$2))),"",$AB881*Settings!$D$2)</f>
        <v/>
      </c>
      <c r="AD881" s="23">
        <f>IF(AND($AE881="",IFERROR(TRIM(INDEX($A881:$P881,MATCH(Settings!$B$13,$A$1:$P$1,0))&amp;""),"")=""),"",IF((IF($AE881="","; no name or email","")&amp;IF(IFERROR(TRIM(INDEX($A881:$P881,MATCH(Settings!$B$13,$A$1:$P$1,0))&amp;""),"")="","; no hours",IF(NOT(ISNUMBER($AA881)),"; hours not a number",IF($AA881&lt;=0,"; hours zero or less",IF(AND(ISNUMBER(Settings!$D$3),$AA881&gt;Settings!$D$3),"; over "&amp;Settings!$D$3&amp;" hours",""))))&amp;IF(NOT(ISNUMBER($U881)),"; no date",IF($U881&gt;TODAY(),"; date in the future",""))&amp;IF(AND($AE881&lt;&gt;"",ISNUMBER($U881)),IF(COUNTIFS($AE$2:$AE$1001,$AE881,$U$2:$U$1001,$U881,$Y$2:$Y$1001,$Y881)&gt;1,"; possible duplicate",""),""))="","OK",MID(IF($AE881="","; no name or email","")&amp;IF(IFERROR(TRIM(INDEX($A881:$P881,MATCH(Settings!$B$13,$A$1:$P$1,0))&amp;""),"")="","; no hours",IF(NOT(ISNUMBER($AA881)),"; hours not a number",IF($AA881&lt;=0,"; hours zero or less",IF(AND(ISNUMBER(Settings!$D$3),$AA881&gt;Settings!$D$3),"; over "&amp;Settings!$D$3&amp;" hours",""))))&amp;IF(NOT(ISNUMBER($U881)),"; no date",IF($U881&gt;TODAY(),"; date in the future",""))&amp;IF(AND($AE881&lt;&gt;"",ISNUMBER($U881)),IF(COUNTIFS($AE$2:$AE$1001,$AE881,$U$2:$U$1001,$U881,$Y$2:$Y$1001,$Y881)&gt;1,"; possible duplicate",""),""),3,300)))</f>
        <v/>
      </c>
      <c r="AE881" s="26">
        <f>IF(IFERROR(TRIM(INDEX($A881:$P881,MATCH(Settings!$B$11,$A$1:$P$1,0))&amp;""),"")&lt;&gt;"",LOWER(IFERROR(TRIM(INDEX($A881:$P881,MATCH(Settings!$B$11,$A$1:$P$1,0))&amp;""),"")),LOWER(IFERROR(TRIM(INDEX($A881:$P881,MATCH(Settings!$B$10,$A$1:$P$1,0))&amp;""),"")))</f>
        <v/>
      </c>
      <c r="AF881" s="26">
        <f>IF($AE881="","",IF(COUNTIF($AE$2:$AE881,$AE881)=1,MAX($AF$1:$AF880)+1,""))</f>
        <v/>
      </c>
      <c r="AG881" s="26">
        <f>IF(OR($AE881="",NOT(ISNUMBER($V881))),"",IF(COUNTIFS($AE$2:$AE881,$AE881,$V$2:$V881,$V881)=1,1,0))</f>
        <v/>
      </c>
      <c r="AH881" s="26">
        <f>IF(ISNUMBER($U881),$U881,0)</f>
        <v/>
      </c>
    </row>
    <row r="882">
      <c r="R882" s="27" t="n"/>
      <c r="S882" s="27" t="n"/>
      <c r="U882" s="21">
        <f>IF(ISNUMBER(IFERROR(IF(TRIM(INDEX($A882:$P882,MATCH(Settings!$B$9,$A$1:$P$1,0))&amp;"")="","",IF(ISNUMBER(INDEX($A882:$P882,MATCH(Settings!$B$9,$A$1:$P$1,0))),INT(INDEX($A882:$P882,MATCH(Settings!$B$9,$A$1:$P$1,0))),DATE(VALUE(LEFT(INDEX($A882:$P882,MATCH(Settings!$B$9,$A$1:$P$1,0)),4)),VALUE(MID(INDEX($A882:$P882,MATCH(Settings!$B$9,$A$1:$P$1,0)),6,2)),VALUE(MID(INDEX($A882:$P882,MATCH(Settings!$B$9,$A$1:$P$1,0)),9,2))))),"")),IFERROR(IF(TRIM(INDEX($A882:$P882,MATCH(Settings!$B$9,$A$1:$P$1,0))&amp;"")="","",IF(ISNUMBER(INDEX($A882:$P882,MATCH(Settings!$B$9,$A$1:$P$1,0))),INT(INDEX($A882:$P882,MATCH(Settings!$B$9,$A$1:$P$1,0))),DATE(VALUE(LEFT(INDEX($A882:$P882,MATCH(Settings!$B$9,$A$1:$P$1,0)),4)),VALUE(MID(INDEX($A882:$P882,MATCH(Settings!$B$9,$A$1:$P$1,0)),6,2)),VALUE(MID(INDEX($A882:$P882,MATCH(Settings!$B$9,$A$1:$P$1,0)),9,2))))),""),IFERROR(INT(IFERROR(IF(ISNUMBER(INDEX($A882:$P882,MATCH(Settings!$B$8,$A$1:$P$1,0))),INDEX($A882:$P882,MATCH(Settings!$B$8,$A$1:$P$1,0)),DATE(VALUE(LEFT(IFERROR(TRIM(INDEX($A882:$P882,MATCH(Settings!$B$8,$A$1:$P$1,0))&amp;""),""),4)),VALUE(MID(IFERROR(TRIM(INDEX($A882:$P882,MATCH(Settings!$B$8,$A$1:$P$1,0))&amp;""),""),6,2)),VALUE(MID(IFERROR(TRIM(INDEX($A882:$P882,MATCH(Settings!$B$8,$A$1:$P$1,0))&amp;""),""),9,2)))+TIME(VALUE(MID(IFERROR(TRIM(INDEX($A882:$P882,MATCH(Settings!$B$8,$A$1:$P$1,0))&amp;""),""),12,2)),VALUE(MID(IFERROR(TRIM(INDEX($A882:$P882,MATCH(Settings!$B$8,$A$1:$P$1,0))&amp;""),""),15,2)),VALUE(MID(IFERROR(TRIM(INDEX($A882:$P882,MATCH(Settings!$B$8,$A$1:$P$1,0))&amp;""),""),18,2)))),"")),""))</f>
        <v/>
      </c>
      <c r="V882" s="22">
        <f>IF(ISNUMBER($U882),DATE(YEAR($U882),MONTH($U882),1),"")</f>
        <v/>
      </c>
      <c r="W882" s="23">
        <f>IF(IFERROR(TRIM(INDEX($A882:$P882,MATCH(Settings!$B$10,$A$1:$P$1,0))&amp;""),"")&lt;&gt;"",IFERROR(TRIM(INDEX($A882:$P882,MATCH(Settings!$B$10,$A$1:$P$1,0))&amp;""),""),IFERROR(TRIM(INDEX($A882:$P882,MATCH(Settings!$B$11,$A$1:$P$1,0))&amp;""),""))</f>
        <v/>
      </c>
      <c r="X882" s="23">
        <f>IFERROR(TRIM(INDEX($A882:$P882,MATCH(Settings!$B$11,$A$1:$P$1,0))&amp;""),"")</f>
        <v/>
      </c>
      <c r="Y882" s="23">
        <f>IFERROR(TRIM(INDEX($A882:$P882,MATCH(Settings!$B$12,$A$1:$P$1,0))&amp;""),"")</f>
        <v/>
      </c>
      <c r="Z882" s="23">
        <f>IFERROR(TRIM(INDEX($A882:$P882,MATCH(Settings!$B$15,$A$1:$P$1,0))&amp;""),"")</f>
        <v/>
      </c>
      <c r="AA882" s="24">
        <f>IFERROR(IF(TRIM(INDEX($A882:$P882,MATCH(Settings!$B$13,$A$1:$P$1,0))&amp;"")="","",VALUE(TRIM(INDEX($A882:$P882,MATCH(Settings!$B$13,$A$1:$P$1,0))&amp;""))),"")</f>
        <v/>
      </c>
      <c r="AB882" s="24">
        <f>IF(NOT(ISNUMBER($AA882)),"",IF(TRIM($R882&amp;"")="Yes",$AA882,0))</f>
        <v/>
      </c>
      <c r="AC882" s="25">
        <f>IF(OR(NOT(ISNUMBER($AB882)),NOT(ISNUMBER(Settings!$D$2))),"",$AB882*Settings!$D$2)</f>
        <v/>
      </c>
      <c r="AD882" s="23">
        <f>IF(AND($AE882="",IFERROR(TRIM(INDEX($A882:$P882,MATCH(Settings!$B$13,$A$1:$P$1,0))&amp;""),"")=""),"",IF((IF($AE882="","; no name or email","")&amp;IF(IFERROR(TRIM(INDEX($A882:$P882,MATCH(Settings!$B$13,$A$1:$P$1,0))&amp;""),"")="","; no hours",IF(NOT(ISNUMBER($AA882)),"; hours not a number",IF($AA882&lt;=0,"; hours zero or less",IF(AND(ISNUMBER(Settings!$D$3),$AA882&gt;Settings!$D$3),"; over "&amp;Settings!$D$3&amp;" hours",""))))&amp;IF(NOT(ISNUMBER($U882)),"; no date",IF($U882&gt;TODAY(),"; date in the future",""))&amp;IF(AND($AE882&lt;&gt;"",ISNUMBER($U882)),IF(COUNTIFS($AE$2:$AE$1001,$AE882,$U$2:$U$1001,$U882,$Y$2:$Y$1001,$Y882)&gt;1,"; possible duplicate",""),""))="","OK",MID(IF($AE882="","; no name or email","")&amp;IF(IFERROR(TRIM(INDEX($A882:$P882,MATCH(Settings!$B$13,$A$1:$P$1,0))&amp;""),"")="","; no hours",IF(NOT(ISNUMBER($AA882)),"; hours not a number",IF($AA882&lt;=0,"; hours zero or less",IF(AND(ISNUMBER(Settings!$D$3),$AA882&gt;Settings!$D$3),"; over "&amp;Settings!$D$3&amp;" hours",""))))&amp;IF(NOT(ISNUMBER($U882)),"; no date",IF($U882&gt;TODAY(),"; date in the future",""))&amp;IF(AND($AE882&lt;&gt;"",ISNUMBER($U882)),IF(COUNTIFS($AE$2:$AE$1001,$AE882,$U$2:$U$1001,$U882,$Y$2:$Y$1001,$Y882)&gt;1,"; possible duplicate",""),""),3,300)))</f>
        <v/>
      </c>
      <c r="AE882" s="26">
        <f>IF(IFERROR(TRIM(INDEX($A882:$P882,MATCH(Settings!$B$11,$A$1:$P$1,0))&amp;""),"")&lt;&gt;"",LOWER(IFERROR(TRIM(INDEX($A882:$P882,MATCH(Settings!$B$11,$A$1:$P$1,0))&amp;""),"")),LOWER(IFERROR(TRIM(INDEX($A882:$P882,MATCH(Settings!$B$10,$A$1:$P$1,0))&amp;""),"")))</f>
        <v/>
      </c>
      <c r="AF882" s="26">
        <f>IF($AE882="","",IF(COUNTIF($AE$2:$AE882,$AE882)=1,MAX($AF$1:$AF881)+1,""))</f>
        <v/>
      </c>
      <c r="AG882" s="26">
        <f>IF(OR($AE882="",NOT(ISNUMBER($V882))),"",IF(COUNTIFS($AE$2:$AE882,$AE882,$V$2:$V882,$V882)=1,1,0))</f>
        <v/>
      </c>
      <c r="AH882" s="26">
        <f>IF(ISNUMBER($U882),$U882,0)</f>
        <v/>
      </c>
    </row>
    <row r="883">
      <c r="R883" s="27" t="n"/>
      <c r="S883" s="27" t="n"/>
      <c r="U883" s="21">
        <f>IF(ISNUMBER(IFERROR(IF(TRIM(INDEX($A883:$P883,MATCH(Settings!$B$9,$A$1:$P$1,0))&amp;"")="","",IF(ISNUMBER(INDEX($A883:$P883,MATCH(Settings!$B$9,$A$1:$P$1,0))),INT(INDEX($A883:$P883,MATCH(Settings!$B$9,$A$1:$P$1,0))),DATE(VALUE(LEFT(INDEX($A883:$P883,MATCH(Settings!$B$9,$A$1:$P$1,0)),4)),VALUE(MID(INDEX($A883:$P883,MATCH(Settings!$B$9,$A$1:$P$1,0)),6,2)),VALUE(MID(INDEX($A883:$P883,MATCH(Settings!$B$9,$A$1:$P$1,0)),9,2))))),"")),IFERROR(IF(TRIM(INDEX($A883:$P883,MATCH(Settings!$B$9,$A$1:$P$1,0))&amp;"")="","",IF(ISNUMBER(INDEX($A883:$P883,MATCH(Settings!$B$9,$A$1:$P$1,0))),INT(INDEX($A883:$P883,MATCH(Settings!$B$9,$A$1:$P$1,0))),DATE(VALUE(LEFT(INDEX($A883:$P883,MATCH(Settings!$B$9,$A$1:$P$1,0)),4)),VALUE(MID(INDEX($A883:$P883,MATCH(Settings!$B$9,$A$1:$P$1,0)),6,2)),VALUE(MID(INDEX($A883:$P883,MATCH(Settings!$B$9,$A$1:$P$1,0)),9,2))))),""),IFERROR(INT(IFERROR(IF(ISNUMBER(INDEX($A883:$P883,MATCH(Settings!$B$8,$A$1:$P$1,0))),INDEX($A883:$P883,MATCH(Settings!$B$8,$A$1:$P$1,0)),DATE(VALUE(LEFT(IFERROR(TRIM(INDEX($A883:$P883,MATCH(Settings!$B$8,$A$1:$P$1,0))&amp;""),""),4)),VALUE(MID(IFERROR(TRIM(INDEX($A883:$P883,MATCH(Settings!$B$8,$A$1:$P$1,0))&amp;""),""),6,2)),VALUE(MID(IFERROR(TRIM(INDEX($A883:$P883,MATCH(Settings!$B$8,$A$1:$P$1,0))&amp;""),""),9,2)))+TIME(VALUE(MID(IFERROR(TRIM(INDEX($A883:$P883,MATCH(Settings!$B$8,$A$1:$P$1,0))&amp;""),""),12,2)),VALUE(MID(IFERROR(TRIM(INDEX($A883:$P883,MATCH(Settings!$B$8,$A$1:$P$1,0))&amp;""),""),15,2)),VALUE(MID(IFERROR(TRIM(INDEX($A883:$P883,MATCH(Settings!$B$8,$A$1:$P$1,0))&amp;""),""),18,2)))),"")),""))</f>
        <v/>
      </c>
      <c r="V883" s="22">
        <f>IF(ISNUMBER($U883),DATE(YEAR($U883),MONTH($U883),1),"")</f>
        <v/>
      </c>
      <c r="W883" s="23">
        <f>IF(IFERROR(TRIM(INDEX($A883:$P883,MATCH(Settings!$B$10,$A$1:$P$1,0))&amp;""),"")&lt;&gt;"",IFERROR(TRIM(INDEX($A883:$P883,MATCH(Settings!$B$10,$A$1:$P$1,0))&amp;""),""),IFERROR(TRIM(INDEX($A883:$P883,MATCH(Settings!$B$11,$A$1:$P$1,0))&amp;""),""))</f>
        <v/>
      </c>
      <c r="X883" s="23">
        <f>IFERROR(TRIM(INDEX($A883:$P883,MATCH(Settings!$B$11,$A$1:$P$1,0))&amp;""),"")</f>
        <v/>
      </c>
      <c r="Y883" s="23">
        <f>IFERROR(TRIM(INDEX($A883:$P883,MATCH(Settings!$B$12,$A$1:$P$1,0))&amp;""),"")</f>
        <v/>
      </c>
      <c r="Z883" s="23">
        <f>IFERROR(TRIM(INDEX($A883:$P883,MATCH(Settings!$B$15,$A$1:$P$1,0))&amp;""),"")</f>
        <v/>
      </c>
      <c r="AA883" s="24">
        <f>IFERROR(IF(TRIM(INDEX($A883:$P883,MATCH(Settings!$B$13,$A$1:$P$1,0))&amp;"")="","",VALUE(TRIM(INDEX($A883:$P883,MATCH(Settings!$B$13,$A$1:$P$1,0))&amp;""))),"")</f>
        <v/>
      </c>
      <c r="AB883" s="24">
        <f>IF(NOT(ISNUMBER($AA883)),"",IF(TRIM($R883&amp;"")="Yes",$AA883,0))</f>
        <v/>
      </c>
      <c r="AC883" s="25">
        <f>IF(OR(NOT(ISNUMBER($AB883)),NOT(ISNUMBER(Settings!$D$2))),"",$AB883*Settings!$D$2)</f>
        <v/>
      </c>
      <c r="AD883" s="23">
        <f>IF(AND($AE883="",IFERROR(TRIM(INDEX($A883:$P883,MATCH(Settings!$B$13,$A$1:$P$1,0))&amp;""),"")=""),"",IF((IF($AE883="","; no name or email","")&amp;IF(IFERROR(TRIM(INDEX($A883:$P883,MATCH(Settings!$B$13,$A$1:$P$1,0))&amp;""),"")="","; no hours",IF(NOT(ISNUMBER($AA883)),"; hours not a number",IF($AA883&lt;=0,"; hours zero or less",IF(AND(ISNUMBER(Settings!$D$3),$AA883&gt;Settings!$D$3),"; over "&amp;Settings!$D$3&amp;" hours",""))))&amp;IF(NOT(ISNUMBER($U883)),"; no date",IF($U883&gt;TODAY(),"; date in the future",""))&amp;IF(AND($AE883&lt;&gt;"",ISNUMBER($U883)),IF(COUNTIFS($AE$2:$AE$1001,$AE883,$U$2:$U$1001,$U883,$Y$2:$Y$1001,$Y883)&gt;1,"; possible duplicate",""),""))="","OK",MID(IF($AE883="","; no name or email","")&amp;IF(IFERROR(TRIM(INDEX($A883:$P883,MATCH(Settings!$B$13,$A$1:$P$1,0))&amp;""),"")="","; no hours",IF(NOT(ISNUMBER($AA883)),"; hours not a number",IF($AA883&lt;=0,"; hours zero or less",IF(AND(ISNUMBER(Settings!$D$3),$AA883&gt;Settings!$D$3),"; over "&amp;Settings!$D$3&amp;" hours",""))))&amp;IF(NOT(ISNUMBER($U883)),"; no date",IF($U883&gt;TODAY(),"; date in the future",""))&amp;IF(AND($AE883&lt;&gt;"",ISNUMBER($U883)),IF(COUNTIFS($AE$2:$AE$1001,$AE883,$U$2:$U$1001,$U883,$Y$2:$Y$1001,$Y883)&gt;1,"; possible duplicate",""),""),3,300)))</f>
        <v/>
      </c>
      <c r="AE883" s="26">
        <f>IF(IFERROR(TRIM(INDEX($A883:$P883,MATCH(Settings!$B$11,$A$1:$P$1,0))&amp;""),"")&lt;&gt;"",LOWER(IFERROR(TRIM(INDEX($A883:$P883,MATCH(Settings!$B$11,$A$1:$P$1,0))&amp;""),"")),LOWER(IFERROR(TRIM(INDEX($A883:$P883,MATCH(Settings!$B$10,$A$1:$P$1,0))&amp;""),"")))</f>
        <v/>
      </c>
      <c r="AF883" s="26">
        <f>IF($AE883="","",IF(COUNTIF($AE$2:$AE883,$AE883)=1,MAX($AF$1:$AF882)+1,""))</f>
        <v/>
      </c>
      <c r="AG883" s="26">
        <f>IF(OR($AE883="",NOT(ISNUMBER($V883))),"",IF(COUNTIFS($AE$2:$AE883,$AE883,$V$2:$V883,$V883)=1,1,0))</f>
        <v/>
      </c>
      <c r="AH883" s="26">
        <f>IF(ISNUMBER($U883),$U883,0)</f>
        <v/>
      </c>
    </row>
    <row r="884">
      <c r="R884" s="27" t="n"/>
      <c r="S884" s="27" t="n"/>
      <c r="U884" s="21">
        <f>IF(ISNUMBER(IFERROR(IF(TRIM(INDEX($A884:$P884,MATCH(Settings!$B$9,$A$1:$P$1,0))&amp;"")="","",IF(ISNUMBER(INDEX($A884:$P884,MATCH(Settings!$B$9,$A$1:$P$1,0))),INT(INDEX($A884:$P884,MATCH(Settings!$B$9,$A$1:$P$1,0))),DATE(VALUE(LEFT(INDEX($A884:$P884,MATCH(Settings!$B$9,$A$1:$P$1,0)),4)),VALUE(MID(INDEX($A884:$P884,MATCH(Settings!$B$9,$A$1:$P$1,0)),6,2)),VALUE(MID(INDEX($A884:$P884,MATCH(Settings!$B$9,$A$1:$P$1,0)),9,2))))),"")),IFERROR(IF(TRIM(INDEX($A884:$P884,MATCH(Settings!$B$9,$A$1:$P$1,0))&amp;"")="","",IF(ISNUMBER(INDEX($A884:$P884,MATCH(Settings!$B$9,$A$1:$P$1,0))),INT(INDEX($A884:$P884,MATCH(Settings!$B$9,$A$1:$P$1,0))),DATE(VALUE(LEFT(INDEX($A884:$P884,MATCH(Settings!$B$9,$A$1:$P$1,0)),4)),VALUE(MID(INDEX($A884:$P884,MATCH(Settings!$B$9,$A$1:$P$1,0)),6,2)),VALUE(MID(INDEX($A884:$P884,MATCH(Settings!$B$9,$A$1:$P$1,0)),9,2))))),""),IFERROR(INT(IFERROR(IF(ISNUMBER(INDEX($A884:$P884,MATCH(Settings!$B$8,$A$1:$P$1,0))),INDEX($A884:$P884,MATCH(Settings!$B$8,$A$1:$P$1,0)),DATE(VALUE(LEFT(IFERROR(TRIM(INDEX($A884:$P884,MATCH(Settings!$B$8,$A$1:$P$1,0))&amp;""),""),4)),VALUE(MID(IFERROR(TRIM(INDEX($A884:$P884,MATCH(Settings!$B$8,$A$1:$P$1,0))&amp;""),""),6,2)),VALUE(MID(IFERROR(TRIM(INDEX($A884:$P884,MATCH(Settings!$B$8,$A$1:$P$1,0))&amp;""),""),9,2)))+TIME(VALUE(MID(IFERROR(TRIM(INDEX($A884:$P884,MATCH(Settings!$B$8,$A$1:$P$1,0))&amp;""),""),12,2)),VALUE(MID(IFERROR(TRIM(INDEX($A884:$P884,MATCH(Settings!$B$8,$A$1:$P$1,0))&amp;""),""),15,2)),VALUE(MID(IFERROR(TRIM(INDEX($A884:$P884,MATCH(Settings!$B$8,$A$1:$P$1,0))&amp;""),""),18,2)))),"")),""))</f>
        <v/>
      </c>
      <c r="V884" s="22">
        <f>IF(ISNUMBER($U884),DATE(YEAR($U884),MONTH($U884),1),"")</f>
        <v/>
      </c>
      <c r="W884" s="23">
        <f>IF(IFERROR(TRIM(INDEX($A884:$P884,MATCH(Settings!$B$10,$A$1:$P$1,0))&amp;""),"")&lt;&gt;"",IFERROR(TRIM(INDEX($A884:$P884,MATCH(Settings!$B$10,$A$1:$P$1,0))&amp;""),""),IFERROR(TRIM(INDEX($A884:$P884,MATCH(Settings!$B$11,$A$1:$P$1,0))&amp;""),""))</f>
        <v/>
      </c>
      <c r="X884" s="23">
        <f>IFERROR(TRIM(INDEX($A884:$P884,MATCH(Settings!$B$11,$A$1:$P$1,0))&amp;""),"")</f>
        <v/>
      </c>
      <c r="Y884" s="23">
        <f>IFERROR(TRIM(INDEX($A884:$P884,MATCH(Settings!$B$12,$A$1:$P$1,0))&amp;""),"")</f>
        <v/>
      </c>
      <c r="Z884" s="23">
        <f>IFERROR(TRIM(INDEX($A884:$P884,MATCH(Settings!$B$15,$A$1:$P$1,0))&amp;""),"")</f>
        <v/>
      </c>
      <c r="AA884" s="24">
        <f>IFERROR(IF(TRIM(INDEX($A884:$P884,MATCH(Settings!$B$13,$A$1:$P$1,0))&amp;"")="","",VALUE(TRIM(INDEX($A884:$P884,MATCH(Settings!$B$13,$A$1:$P$1,0))&amp;""))),"")</f>
        <v/>
      </c>
      <c r="AB884" s="24">
        <f>IF(NOT(ISNUMBER($AA884)),"",IF(TRIM($R884&amp;"")="Yes",$AA884,0))</f>
        <v/>
      </c>
      <c r="AC884" s="25">
        <f>IF(OR(NOT(ISNUMBER($AB884)),NOT(ISNUMBER(Settings!$D$2))),"",$AB884*Settings!$D$2)</f>
        <v/>
      </c>
      <c r="AD884" s="23">
        <f>IF(AND($AE884="",IFERROR(TRIM(INDEX($A884:$P884,MATCH(Settings!$B$13,$A$1:$P$1,0))&amp;""),"")=""),"",IF((IF($AE884="","; no name or email","")&amp;IF(IFERROR(TRIM(INDEX($A884:$P884,MATCH(Settings!$B$13,$A$1:$P$1,0))&amp;""),"")="","; no hours",IF(NOT(ISNUMBER($AA884)),"; hours not a number",IF($AA884&lt;=0,"; hours zero or less",IF(AND(ISNUMBER(Settings!$D$3),$AA884&gt;Settings!$D$3),"; over "&amp;Settings!$D$3&amp;" hours",""))))&amp;IF(NOT(ISNUMBER($U884)),"; no date",IF($U884&gt;TODAY(),"; date in the future",""))&amp;IF(AND($AE884&lt;&gt;"",ISNUMBER($U884)),IF(COUNTIFS($AE$2:$AE$1001,$AE884,$U$2:$U$1001,$U884,$Y$2:$Y$1001,$Y884)&gt;1,"; possible duplicate",""),""))="","OK",MID(IF($AE884="","; no name or email","")&amp;IF(IFERROR(TRIM(INDEX($A884:$P884,MATCH(Settings!$B$13,$A$1:$P$1,0))&amp;""),"")="","; no hours",IF(NOT(ISNUMBER($AA884)),"; hours not a number",IF($AA884&lt;=0,"; hours zero or less",IF(AND(ISNUMBER(Settings!$D$3),$AA884&gt;Settings!$D$3),"; over "&amp;Settings!$D$3&amp;" hours",""))))&amp;IF(NOT(ISNUMBER($U884)),"; no date",IF($U884&gt;TODAY(),"; date in the future",""))&amp;IF(AND($AE884&lt;&gt;"",ISNUMBER($U884)),IF(COUNTIFS($AE$2:$AE$1001,$AE884,$U$2:$U$1001,$U884,$Y$2:$Y$1001,$Y884)&gt;1,"; possible duplicate",""),""),3,300)))</f>
        <v/>
      </c>
      <c r="AE884" s="26">
        <f>IF(IFERROR(TRIM(INDEX($A884:$P884,MATCH(Settings!$B$11,$A$1:$P$1,0))&amp;""),"")&lt;&gt;"",LOWER(IFERROR(TRIM(INDEX($A884:$P884,MATCH(Settings!$B$11,$A$1:$P$1,0))&amp;""),"")),LOWER(IFERROR(TRIM(INDEX($A884:$P884,MATCH(Settings!$B$10,$A$1:$P$1,0))&amp;""),"")))</f>
        <v/>
      </c>
      <c r="AF884" s="26">
        <f>IF($AE884="","",IF(COUNTIF($AE$2:$AE884,$AE884)=1,MAX($AF$1:$AF883)+1,""))</f>
        <v/>
      </c>
      <c r="AG884" s="26">
        <f>IF(OR($AE884="",NOT(ISNUMBER($V884))),"",IF(COUNTIFS($AE$2:$AE884,$AE884,$V$2:$V884,$V884)=1,1,0))</f>
        <v/>
      </c>
      <c r="AH884" s="26">
        <f>IF(ISNUMBER($U884),$U884,0)</f>
        <v/>
      </c>
    </row>
    <row r="885">
      <c r="R885" s="27" t="n"/>
      <c r="S885" s="27" t="n"/>
      <c r="U885" s="21">
        <f>IF(ISNUMBER(IFERROR(IF(TRIM(INDEX($A885:$P885,MATCH(Settings!$B$9,$A$1:$P$1,0))&amp;"")="","",IF(ISNUMBER(INDEX($A885:$P885,MATCH(Settings!$B$9,$A$1:$P$1,0))),INT(INDEX($A885:$P885,MATCH(Settings!$B$9,$A$1:$P$1,0))),DATE(VALUE(LEFT(INDEX($A885:$P885,MATCH(Settings!$B$9,$A$1:$P$1,0)),4)),VALUE(MID(INDEX($A885:$P885,MATCH(Settings!$B$9,$A$1:$P$1,0)),6,2)),VALUE(MID(INDEX($A885:$P885,MATCH(Settings!$B$9,$A$1:$P$1,0)),9,2))))),"")),IFERROR(IF(TRIM(INDEX($A885:$P885,MATCH(Settings!$B$9,$A$1:$P$1,0))&amp;"")="","",IF(ISNUMBER(INDEX($A885:$P885,MATCH(Settings!$B$9,$A$1:$P$1,0))),INT(INDEX($A885:$P885,MATCH(Settings!$B$9,$A$1:$P$1,0))),DATE(VALUE(LEFT(INDEX($A885:$P885,MATCH(Settings!$B$9,$A$1:$P$1,0)),4)),VALUE(MID(INDEX($A885:$P885,MATCH(Settings!$B$9,$A$1:$P$1,0)),6,2)),VALUE(MID(INDEX($A885:$P885,MATCH(Settings!$B$9,$A$1:$P$1,0)),9,2))))),""),IFERROR(INT(IFERROR(IF(ISNUMBER(INDEX($A885:$P885,MATCH(Settings!$B$8,$A$1:$P$1,0))),INDEX($A885:$P885,MATCH(Settings!$B$8,$A$1:$P$1,0)),DATE(VALUE(LEFT(IFERROR(TRIM(INDEX($A885:$P885,MATCH(Settings!$B$8,$A$1:$P$1,0))&amp;""),""),4)),VALUE(MID(IFERROR(TRIM(INDEX($A885:$P885,MATCH(Settings!$B$8,$A$1:$P$1,0))&amp;""),""),6,2)),VALUE(MID(IFERROR(TRIM(INDEX($A885:$P885,MATCH(Settings!$B$8,$A$1:$P$1,0))&amp;""),""),9,2)))+TIME(VALUE(MID(IFERROR(TRIM(INDEX($A885:$P885,MATCH(Settings!$B$8,$A$1:$P$1,0))&amp;""),""),12,2)),VALUE(MID(IFERROR(TRIM(INDEX($A885:$P885,MATCH(Settings!$B$8,$A$1:$P$1,0))&amp;""),""),15,2)),VALUE(MID(IFERROR(TRIM(INDEX($A885:$P885,MATCH(Settings!$B$8,$A$1:$P$1,0))&amp;""),""),18,2)))),"")),""))</f>
        <v/>
      </c>
      <c r="V885" s="22">
        <f>IF(ISNUMBER($U885),DATE(YEAR($U885),MONTH($U885),1),"")</f>
        <v/>
      </c>
      <c r="W885" s="23">
        <f>IF(IFERROR(TRIM(INDEX($A885:$P885,MATCH(Settings!$B$10,$A$1:$P$1,0))&amp;""),"")&lt;&gt;"",IFERROR(TRIM(INDEX($A885:$P885,MATCH(Settings!$B$10,$A$1:$P$1,0))&amp;""),""),IFERROR(TRIM(INDEX($A885:$P885,MATCH(Settings!$B$11,$A$1:$P$1,0))&amp;""),""))</f>
        <v/>
      </c>
      <c r="X885" s="23">
        <f>IFERROR(TRIM(INDEX($A885:$P885,MATCH(Settings!$B$11,$A$1:$P$1,0))&amp;""),"")</f>
        <v/>
      </c>
      <c r="Y885" s="23">
        <f>IFERROR(TRIM(INDEX($A885:$P885,MATCH(Settings!$B$12,$A$1:$P$1,0))&amp;""),"")</f>
        <v/>
      </c>
      <c r="Z885" s="23">
        <f>IFERROR(TRIM(INDEX($A885:$P885,MATCH(Settings!$B$15,$A$1:$P$1,0))&amp;""),"")</f>
        <v/>
      </c>
      <c r="AA885" s="24">
        <f>IFERROR(IF(TRIM(INDEX($A885:$P885,MATCH(Settings!$B$13,$A$1:$P$1,0))&amp;"")="","",VALUE(TRIM(INDEX($A885:$P885,MATCH(Settings!$B$13,$A$1:$P$1,0))&amp;""))),"")</f>
        <v/>
      </c>
      <c r="AB885" s="24">
        <f>IF(NOT(ISNUMBER($AA885)),"",IF(TRIM($R885&amp;"")="Yes",$AA885,0))</f>
        <v/>
      </c>
      <c r="AC885" s="25">
        <f>IF(OR(NOT(ISNUMBER($AB885)),NOT(ISNUMBER(Settings!$D$2))),"",$AB885*Settings!$D$2)</f>
        <v/>
      </c>
      <c r="AD885" s="23">
        <f>IF(AND($AE885="",IFERROR(TRIM(INDEX($A885:$P885,MATCH(Settings!$B$13,$A$1:$P$1,0))&amp;""),"")=""),"",IF((IF($AE885="","; no name or email","")&amp;IF(IFERROR(TRIM(INDEX($A885:$P885,MATCH(Settings!$B$13,$A$1:$P$1,0))&amp;""),"")="","; no hours",IF(NOT(ISNUMBER($AA885)),"; hours not a number",IF($AA885&lt;=0,"; hours zero or less",IF(AND(ISNUMBER(Settings!$D$3),$AA885&gt;Settings!$D$3),"; over "&amp;Settings!$D$3&amp;" hours",""))))&amp;IF(NOT(ISNUMBER($U885)),"; no date",IF($U885&gt;TODAY(),"; date in the future",""))&amp;IF(AND($AE885&lt;&gt;"",ISNUMBER($U885)),IF(COUNTIFS($AE$2:$AE$1001,$AE885,$U$2:$U$1001,$U885,$Y$2:$Y$1001,$Y885)&gt;1,"; possible duplicate",""),""))="","OK",MID(IF($AE885="","; no name or email","")&amp;IF(IFERROR(TRIM(INDEX($A885:$P885,MATCH(Settings!$B$13,$A$1:$P$1,0))&amp;""),"")="","; no hours",IF(NOT(ISNUMBER($AA885)),"; hours not a number",IF($AA885&lt;=0,"; hours zero or less",IF(AND(ISNUMBER(Settings!$D$3),$AA885&gt;Settings!$D$3),"; over "&amp;Settings!$D$3&amp;" hours",""))))&amp;IF(NOT(ISNUMBER($U885)),"; no date",IF($U885&gt;TODAY(),"; date in the future",""))&amp;IF(AND($AE885&lt;&gt;"",ISNUMBER($U885)),IF(COUNTIFS($AE$2:$AE$1001,$AE885,$U$2:$U$1001,$U885,$Y$2:$Y$1001,$Y885)&gt;1,"; possible duplicate",""),""),3,300)))</f>
        <v/>
      </c>
      <c r="AE885" s="26">
        <f>IF(IFERROR(TRIM(INDEX($A885:$P885,MATCH(Settings!$B$11,$A$1:$P$1,0))&amp;""),"")&lt;&gt;"",LOWER(IFERROR(TRIM(INDEX($A885:$P885,MATCH(Settings!$B$11,$A$1:$P$1,0))&amp;""),"")),LOWER(IFERROR(TRIM(INDEX($A885:$P885,MATCH(Settings!$B$10,$A$1:$P$1,0))&amp;""),"")))</f>
        <v/>
      </c>
      <c r="AF885" s="26">
        <f>IF($AE885="","",IF(COUNTIF($AE$2:$AE885,$AE885)=1,MAX($AF$1:$AF884)+1,""))</f>
        <v/>
      </c>
      <c r="AG885" s="26">
        <f>IF(OR($AE885="",NOT(ISNUMBER($V885))),"",IF(COUNTIFS($AE$2:$AE885,$AE885,$V$2:$V885,$V885)=1,1,0))</f>
        <v/>
      </c>
      <c r="AH885" s="26">
        <f>IF(ISNUMBER($U885),$U885,0)</f>
        <v/>
      </c>
    </row>
    <row r="886">
      <c r="R886" s="27" t="n"/>
      <c r="S886" s="27" t="n"/>
      <c r="U886" s="21">
        <f>IF(ISNUMBER(IFERROR(IF(TRIM(INDEX($A886:$P886,MATCH(Settings!$B$9,$A$1:$P$1,0))&amp;"")="","",IF(ISNUMBER(INDEX($A886:$P886,MATCH(Settings!$B$9,$A$1:$P$1,0))),INT(INDEX($A886:$P886,MATCH(Settings!$B$9,$A$1:$P$1,0))),DATE(VALUE(LEFT(INDEX($A886:$P886,MATCH(Settings!$B$9,$A$1:$P$1,0)),4)),VALUE(MID(INDEX($A886:$P886,MATCH(Settings!$B$9,$A$1:$P$1,0)),6,2)),VALUE(MID(INDEX($A886:$P886,MATCH(Settings!$B$9,$A$1:$P$1,0)),9,2))))),"")),IFERROR(IF(TRIM(INDEX($A886:$P886,MATCH(Settings!$B$9,$A$1:$P$1,0))&amp;"")="","",IF(ISNUMBER(INDEX($A886:$P886,MATCH(Settings!$B$9,$A$1:$P$1,0))),INT(INDEX($A886:$P886,MATCH(Settings!$B$9,$A$1:$P$1,0))),DATE(VALUE(LEFT(INDEX($A886:$P886,MATCH(Settings!$B$9,$A$1:$P$1,0)),4)),VALUE(MID(INDEX($A886:$P886,MATCH(Settings!$B$9,$A$1:$P$1,0)),6,2)),VALUE(MID(INDEX($A886:$P886,MATCH(Settings!$B$9,$A$1:$P$1,0)),9,2))))),""),IFERROR(INT(IFERROR(IF(ISNUMBER(INDEX($A886:$P886,MATCH(Settings!$B$8,$A$1:$P$1,0))),INDEX($A886:$P886,MATCH(Settings!$B$8,$A$1:$P$1,0)),DATE(VALUE(LEFT(IFERROR(TRIM(INDEX($A886:$P886,MATCH(Settings!$B$8,$A$1:$P$1,0))&amp;""),""),4)),VALUE(MID(IFERROR(TRIM(INDEX($A886:$P886,MATCH(Settings!$B$8,$A$1:$P$1,0))&amp;""),""),6,2)),VALUE(MID(IFERROR(TRIM(INDEX($A886:$P886,MATCH(Settings!$B$8,$A$1:$P$1,0))&amp;""),""),9,2)))+TIME(VALUE(MID(IFERROR(TRIM(INDEX($A886:$P886,MATCH(Settings!$B$8,$A$1:$P$1,0))&amp;""),""),12,2)),VALUE(MID(IFERROR(TRIM(INDEX($A886:$P886,MATCH(Settings!$B$8,$A$1:$P$1,0))&amp;""),""),15,2)),VALUE(MID(IFERROR(TRIM(INDEX($A886:$P886,MATCH(Settings!$B$8,$A$1:$P$1,0))&amp;""),""),18,2)))),"")),""))</f>
        <v/>
      </c>
      <c r="V886" s="22">
        <f>IF(ISNUMBER($U886),DATE(YEAR($U886),MONTH($U886),1),"")</f>
        <v/>
      </c>
      <c r="W886" s="23">
        <f>IF(IFERROR(TRIM(INDEX($A886:$P886,MATCH(Settings!$B$10,$A$1:$P$1,0))&amp;""),"")&lt;&gt;"",IFERROR(TRIM(INDEX($A886:$P886,MATCH(Settings!$B$10,$A$1:$P$1,0))&amp;""),""),IFERROR(TRIM(INDEX($A886:$P886,MATCH(Settings!$B$11,$A$1:$P$1,0))&amp;""),""))</f>
        <v/>
      </c>
      <c r="X886" s="23">
        <f>IFERROR(TRIM(INDEX($A886:$P886,MATCH(Settings!$B$11,$A$1:$P$1,0))&amp;""),"")</f>
        <v/>
      </c>
      <c r="Y886" s="23">
        <f>IFERROR(TRIM(INDEX($A886:$P886,MATCH(Settings!$B$12,$A$1:$P$1,0))&amp;""),"")</f>
        <v/>
      </c>
      <c r="Z886" s="23">
        <f>IFERROR(TRIM(INDEX($A886:$P886,MATCH(Settings!$B$15,$A$1:$P$1,0))&amp;""),"")</f>
        <v/>
      </c>
      <c r="AA886" s="24">
        <f>IFERROR(IF(TRIM(INDEX($A886:$P886,MATCH(Settings!$B$13,$A$1:$P$1,0))&amp;"")="","",VALUE(TRIM(INDEX($A886:$P886,MATCH(Settings!$B$13,$A$1:$P$1,0))&amp;""))),"")</f>
        <v/>
      </c>
      <c r="AB886" s="24">
        <f>IF(NOT(ISNUMBER($AA886)),"",IF(TRIM($R886&amp;"")="Yes",$AA886,0))</f>
        <v/>
      </c>
      <c r="AC886" s="25">
        <f>IF(OR(NOT(ISNUMBER($AB886)),NOT(ISNUMBER(Settings!$D$2))),"",$AB886*Settings!$D$2)</f>
        <v/>
      </c>
      <c r="AD886" s="23">
        <f>IF(AND($AE886="",IFERROR(TRIM(INDEX($A886:$P886,MATCH(Settings!$B$13,$A$1:$P$1,0))&amp;""),"")=""),"",IF((IF($AE886="","; no name or email","")&amp;IF(IFERROR(TRIM(INDEX($A886:$P886,MATCH(Settings!$B$13,$A$1:$P$1,0))&amp;""),"")="","; no hours",IF(NOT(ISNUMBER($AA886)),"; hours not a number",IF($AA886&lt;=0,"; hours zero or less",IF(AND(ISNUMBER(Settings!$D$3),$AA886&gt;Settings!$D$3),"; over "&amp;Settings!$D$3&amp;" hours",""))))&amp;IF(NOT(ISNUMBER($U886)),"; no date",IF($U886&gt;TODAY(),"; date in the future",""))&amp;IF(AND($AE886&lt;&gt;"",ISNUMBER($U886)),IF(COUNTIFS($AE$2:$AE$1001,$AE886,$U$2:$U$1001,$U886,$Y$2:$Y$1001,$Y886)&gt;1,"; possible duplicate",""),""))="","OK",MID(IF($AE886="","; no name or email","")&amp;IF(IFERROR(TRIM(INDEX($A886:$P886,MATCH(Settings!$B$13,$A$1:$P$1,0))&amp;""),"")="","; no hours",IF(NOT(ISNUMBER($AA886)),"; hours not a number",IF($AA886&lt;=0,"; hours zero or less",IF(AND(ISNUMBER(Settings!$D$3),$AA886&gt;Settings!$D$3),"; over "&amp;Settings!$D$3&amp;" hours",""))))&amp;IF(NOT(ISNUMBER($U886)),"; no date",IF($U886&gt;TODAY(),"; date in the future",""))&amp;IF(AND($AE886&lt;&gt;"",ISNUMBER($U886)),IF(COUNTIFS($AE$2:$AE$1001,$AE886,$U$2:$U$1001,$U886,$Y$2:$Y$1001,$Y886)&gt;1,"; possible duplicate",""),""),3,300)))</f>
        <v/>
      </c>
      <c r="AE886" s="26">
        <f>IF(IFERROR(TRIM(INDEX($A886:$P886,MATCH(Settings!$B$11,$A$1:$P$1,0))&amp;""),"")&lt;&gt;"",LOWER(IFERROR(TRIM(INDEX($A886:$P886,MATCH(Settings!$B$11,$A$1:$P$1,0))&amp;""),"")),LOWER(IFERROR(TRIM(INDEX($A886:$P886,MATCH(Settings!$B$10,$A$1:$P$1,0))&amp;""),"")))</f>
        <v/>
      </c>
      <c r="AF886" s="26">
        <f>IF($AE886="","",IF(COUNTIF($AE$2:$AE886,$AE886)=1,MAX($AF$1:$AF885)+1,""))</f>
        <v/>
      </c>
      <c r="AG886" s="26">
        <f>IF(OR($AE886="",NOT(ISNUMBER($V886))),"",IF(COUNTIFS($AE$2:$AE886,$AE886,$V$2:$V886,$V886)=1,1,0))</f>
        <v/>
      </c>
      <c r="AH886" s="26">
        <f>IF(ISNUMBER($U886),$U886,0)</f>
        <v/>
      </c>
    </row>
    <row r="887">
      <c r="R887" s="27" t="n"/>
      <c r="S887" s="27" t="n"/>
      <c r="U887" s="21">
        <f>IF(ISNUMBER(IFERROR(IF(TRIM(INDEX($A887:$P887,MATCH(Settings!$B$9,$A$1:$P$1,0))&amp;"")="","",IF(ISNUMBER(INDEX($A887:$P887,MATCH(Settings!$B$9,$A$1:$P$1,0))),INT(INDEX($A887:$P887,MATCH(Settings!$B$9,$A$1:$P$1,0))),DATE(VALUE(LEFT(INDEX($A887:$P887,MATCH(Settings!$B$9,$A$1:$P$1,0)),4)),VALUE(MID(INDEX($A887:$P887,MATCH(Settings!$B$9,$A$1:$P$1,0)),6,2)),VALUE(MID(INDEX($A887:$P887,MATCH(Settings!$B$9,$A$1:$P$1,0)),9,2))))),"")),IFERROR(IF(TRIM(INDEX($A887:$P887,MATCH(Settings!$B$9,$A$1:$P$1,0))&amp;"")="","",IF(ISNUMBER(INDEX($A887:$P887,MATCH(Settings!$B$9,$A$1:$P$1,0))),INT(INDEX($A887:$P887,MATCH(Settings!$B$9,$A$1:$P$1,0))),DATE(VALUE(LEFT(INDEX($A887:$P887,MATCH(Settings!$B$9,$A$1:$P$1,0)),4)),VALUE(MID(INDEX($A887:$P887,MATCH(Settings!$B$9,$A$1:$P$1,0)),6,2)),VALUE(MID(INDEX($A887:$P887,MATCH(Settings!$B$9,$A$1:$P$1,0)),9,2))))),""),IFERROR(INT(IFERROR(IF(ISNUMBER(INDEX($A887:$P887,MATCH(Settings!$B$8,$A$1:$P$1,0))),INDEX($A887:$P887,MATCH(Settings!$B$8,$A$1:$P$1,0)),DATE(VALUE(LEFT(IFERROR(TRIM(INDEX($A887:$P887,MATCH(Settings!$B$8,$A$1:$P$1,0))&amp;""),""),4)),VALUE(MID(IFERROR(TRIM(INDEX($A887:$P887,MATCH(Settings!$B$8,$A$1:$P$1,0))&amp;""),""),6,2)),VALUE(MID(IFERROR(TRIM(INDEX($A887:$P887,MATCH(Settings!$B$8,$A$1:$P$1,0))&amp;""),""),9,2)))+TIME(VALUE(MID(IFERROR(TRIM(INDEX($A887:$P887,MATCH(Settings!$B$8,$A$1:$P$1,0))&amp;""),""),12,2)),VALUE(MID(IFERROR(TRIM(INDEX($A887:$P887,MATCH(Settings!$B$8,$A$1:$P$1,0))&amp;""),""),15,2)),VALUE(MID(IFERROR(TRIM(INDEX($A887:$P887,MATCH(Settings!$B$8,$A$1:$P$1,0))&amp;""),""),18,2)))),"")),""))</f>
        <v/>
      </c>
      <c r="V887" s="22">
        <f>IF(ISNUMBER($U887),DATE(YEAR($U887),MONTH($U887),1),"")</f>
        <v/>
      </c>
      <c r="W887" s="23">
        <f>IF(IFERROR(TRIM(INDEX($A887:$P887,MATCH(Settings!$B$10,$A$1:$P$1,0))&amp;""),"")&lt;&gt;"",IFERROR(TRIM(INDEX($A887:$P887,MATCH(Settings!$B$10,$A$1:$P$1,0))&amp;""),""),IFERROR(TRIM(INDEX($A887:$P887,MATCH(Settings!$B$11,$A$1:$P$1,0))&amp;""),""))</f>
        <v/>
      </c>
      <c r="X887" s="23">
        <f>IFERROR(TRIM(INDEX($A887:$P887,MATCH(Settings!$B$11,$A$1:$P$1,0))&amp;""),"")</f>
        <v/>
      </c>
      <c r="Y887" s="23">
        <f>IFERROR(TRIM(INDEX($A887:$P887,MATCH(Settings!$B$12,$A$1:$P$1,0))&amp;""),"")</f>
        <v/>
      </c>
      <c r="Z887" s="23">
        <f>IFERROR(TRIM(INDEX($A887:$P887,MATCH(Settings!$B$15,$A$1:$P$1,0))&amp;""),"")</f>
        <v/>
      </c>
      <c r="AA887" s="24">
        <f>IFERROR(IF(TRIM(INDEX($A887:$P887,MATCH(Settings!$B$13,$A$1:$P$1,0))&amp;"")="","",VALUE(TRIM(INDEX($A887:$P887,MATCH(Settings!$B$13,$A$1:$P$1,0))&amp;""))),"")</f>
        <v/>
      </c>
      <c r="AB887" s="24">
        <f>IF(NOT(ISNUMBER($AA887)),"",IF(TRIM($R887&amp;"")="Yes",$AA887,0))</f>
        <v/>
      </c>
      <c r="AC887" s="25">
        <f>IF(OR(NOT(ISNUMBER($AB887)),NOT(ISNUMBER(Settings!$D$2))),"",$AB887*Settings!$D$2)</f>
        <v/>
      </c>
      <c r="AD887" s="23">
        <f>IF(AND($AE887="",IFERROR(TRIM(INDEX($A887:$P887,MATCH(Settings!$B$13,$A$1:$P$1,0))&amp;""),"")=""),"",IF((IF($AE887="","; no name or email","")&amp;IF(IFERROR(TRIM(INDEX($A887:$P887,MATCH(Settings!$B$13,$A$1:$P$1,0))&amp;""),"")="","; no hours",IF(NOT(ISNUMBER($AA887)),"; hours not a number",IF($AA887&lt;=0,"; hours zero or less",IF(AND(ISNUMBER(Settings!$D$3),$AA887&gt;Settings!$D$3),"; over "&amp;Settings!$D$3&amp;" hours",""))))&amp;IF(NOT(ISNUMBER($U887)),"; no date",IF($U887&gt;TODAY(),"; date in the future",""))&amp;IF(AND($AE887&lt;&gt;"",ISNUMBER($U887)),IF(COUNTIFS($AE$2:$AE$1001,$AE887,$U$2:$U$1001,$U887,$Y$2:$Y$1001,$Y887)&gt;1,"; possible duplicate",""),""))="","OK",MID(IF($AE887="","; no name or email","")&amp;IF(IFERROR(TRIM(INDEX($A887:$P887,MATCH(Settings!$B$13,$A$1:$P$1,0))&amp;""),"")="","; no hours",IF(NOT(ISNUMBER($AA887)),"; hours not a number",IF($AA887&lt;=0,"; hours zero or less",IF(AND(ISNUMBER(Settings!$D$3),$AA887&gt;Settings!$D$3),"; over "&amp;Settings!$D$3&amp;" hours",""))))&amp;IF(NOT(ISNUMBER($U887)),"; no date",IF($U887&gt;TODAY(),"; date in the future",""))&amp;IF(AND($AE887&lt;&gt;"",ISNUMBER($U887)),IF(COUNTIFS($AE$2:$AE$1001,$AE887,$U$2:$U$1001,$U887,$Y$2:$Y$1001,$Y887)&gt;1,"; possible duplicate",""),""),3,300)))</f>
        <v/>
      </c>
      <c r="AE887" s="26">
        <f>IF(IFERROR(TRIM(INDEX($A887:$P887,MATCH(Settings!$B$11,$A$1:$P$1,0))&amp;""),"")&lt;&gt;"",LOWER(IFERROR(TRIM(INDEX($A887:$P887,MATCH(Settings!$B$11,$A$1:$P$1,0))&amp;""),"")),LOWER(IFERROR(TRIM(INDEX($A887:$P887,MATCH(Settings!$B$10,$A$1:$P$1,0))&amp;""),"")))</f>
        <v/>
      </c>
      <c r="AF887" s="26">
        <f>IF($AE887="","",IF(COUNTIF($AE$2:$AE887,$AE887)=1,MAX($AF$1:$AF886)+1,""))</f>
        <v/>
      </c>
      <c r="AG887" s="26">
        <f>IF(OR($AE887="",NOT(ISNUMBER($V887))),"",IF(COUNTIFS($AE$2:$AE887,$AE887,$V$2:$V887,$V887)=1,1,0))</f>
        <v/>
      </c>
      <c r="AH887" s="26">
        <f>IF(ISNUMBER($U887),$U887,0)</f>
        <v/>
      </c>
    </row>
    <row r="888">
      <c r="R888" s="27" t="n"/>
      <c r="S888" s="27" t="n"/>
      <c r="U888" s="21">
        <f>IF(ISNUMBER(IFERROR(IF(TRIM(INDEX($A888:$P888,MATCH(Settings!$B$9,$A$1:$P$1,0))&amp;"")="","",IF(ISNUMBER(INDEX($A888:$P888,MATCH(Settings!$B$9,$A$1:$P$1,0))),INT(INDEX($A888:$P888,MATCH(Settings!$B$9,$A$1:$P$1,0))),DATE(VALUE(LEFT(INDEX($A888:$P888,MATCH(Settings!$B$9,$A$1:$P$1,0)),4)),VALUE(MID(INDEX($A888:$P888,MATCH(Settings!$B$9,$A$1:$P$1,0)),6,2)),VALUE(MID(INDEX($A888:$P888,MATCH(Settings!$B$9,$A$1:$P$1,0)),9,2))))),"")),IFERROR(IF(TRIM(INDEX($A888:$P888,MATCH(Settings!$B$9,$A$1:$P$1,0))&amp;"")="","",IF(ISNUMBER(INDEX($A888:$P888,MATCH(Settings!$B$9,$A$1:$P$1,0))),INT(INDEX($A888:$P888,MATCH(Settings!$B$9,$A$1:$P$1,0))),DATE(VALUE(LEFT(INDEX($A888:$P888,MATCH(Settings!$B$9,$A$1:$P$1,0)),4)),VALUE(MID(INDEX($A888:$P888,MATCH(Settings!$B$9,$A$1:$P$1,0)),6,2)),VALUE(MID(INDEX($A888:$P888,MATCH(Settings!$B$9,$A$1:$P$1,0)),9,2))))),""),IFERROR(INT(IFERROR(IF(ISNUMBER(INDEX($A888:$P888,MATCH(Settings!$B$8,$A$1:$P$1,0))),INDEX($A888:$P888,MATCH(Settings!$B$8,$A$1:$P$1,0)),DATE(VALUE(LEFT(IFERROR(TRIM(INDEX($A888:$P888,MATCH(Settings!$B$8,$A$1:$P$1,0))&amp;""),""),4)),VALUE(MID(IFERROR(TRIM(INDEX($A888:$P888,MATCH(Settings!$B$8,$A$1:$P$1,0))&amp;""),""),6,2)),VALUE(MID(IFERROR(TRIM(INDEX($A888:$P888,MATCH(Settings!$B$8,$A$1:$P$1,0))&amp;""),""),9,2)))+TIME(VALUE(MID(IFERROR(TRIM(INDEX($A888:$P888,MATCH(Settings!$B$8,$A$1:$P$1,0))&amp;""),""),12,2)),VALUE(MID(IFERROR(TRIM(INDEX($A888:$P888,MATCH(Settings!$B$8,$A$1:$P$1,0))&amp;""),""),15,2)),VALUE(MID(IFERROR(TRIM(INDEX($A888:$P888,MATCH(Settings!$B$8,$A$1:$P$1,0))&amp;""),""),18,2)))),"")),""))</f>
        <v/>
      </c>
      <c r="V888" s="22">
        <f>IF(ISNUMBER($U888),DATE(YEAR($U888),MONTH($U888),1),"")</f>
        <v/>
      </c>
      <c r="W888" s="23">
        <f>IF(IFERROR(TRIM(INDEX($A888:$P888,MATCH(Settings!$B$10,$A$1:$P$1,0))&amp;""),"")&lt;&gt;"",IFERROR(TRIM(INDEX($A888:$P888,MATCH(Settings!$B$10,$A$1:$P$1,0))&amp;""),""),IFERROR(TRIM(INDEX($A888:$P888,MATCH(Settings!$B$11,$A$1:$P$1,0))&amp;""),""))</f>
        <v/>
      </c>
      <c r="X888" s="23">
        <f>IFERROR(TRIM(INDEX($A888:$P888,MATCH(Settings!$B$11,$A$1:$P$1,0))&amp;""),"")</f>
        <v/>
      </c>
      <c r="Y888" s="23">
        <f>IFERROR(TRIM(INDEX($A888:$P888,MATCH(Settings!$B$12,$A$1:$P$1,0))&amp;""),"")</f>
        <v/>
      </c>
      <c r="Z888" s="23">
        <f>IFERROR(TRIM(INDEX($A888:$P888,MATCH(Settings!$B$15,$A$1:$P$1,0))&amp;""),"")</f>
        <v/>
      </c>
      <c r="AA888" s="24">
        <f>IFERROR(IF(TRIM(INDEX($A888:$P888,MATCH(Settings!$B$13,$A$1:$P$1,0))&amp;"")="","",VALUE(TRIM(INDEX($A888:$P888,MATCH(Settings!$B$13,$A$1:$P$1,0))&amp;""))),"")</f>
        <v/>
      </c>
      <c r="AB888" s="24">
        <f>IF(NOT(ISNUMBER($AA888)),"",IF(TRIM($R888&amp;"")="Yes",$AA888,0))</f>
        <v/>
      </c>
      <c r="AC888" s="25">
        <f>IF(OR(NOT(ISNUMBER($AB888)),NOT(ISNUMBER(Settings!$D$2))),"",$AB888*Settings!$D$2)</f>
        <v/>
      </c>
      <c r="AD888" s="23">
        <f>IF(AND($AE888="",IFERROR(TRIM(INDEX($A888:$P888,MATCH(Settings!$B$13,$A$1:$P$1,0))&amp;""),"")=""),"",IF((IF($AE888="","; no name or email","")&amp;IF(IFERROR(TRIM(INDEX($A888:$P888,MATCH(Settings!$B$13,$A$1:$P$1,0))&amp;""),"")="","; no hours",IF(NOT(ISNUMBER($AA888)),"; hours not a number",IF($AA888&lt;=0,"; hours zero or less",IF(AND(ISNUMBER(Settings!$D$3),$AA888&gt;Settings!$D$3),"; over "&amp;Settings!$D$3&amp;" hours",""))))&amp;IF(NOT(ISNUMBER($U888)),"; no date",IF($U888&gt;TODAY(),"; date in the future",""))&amp;IF(AND($AE888&lt;&gt;"",ISNUMBER($U888)),IF(COUNTIFS($AE$2:$AE$1001,$AE888,$U$2:$U$1001,$U888,$Y$2:$Y$1001,$Y888)&gt;1,"; possible duplicate",""),""))="","OK",MID(IF($AE888="","; no name or email","")&amp;IF(IFERROR(TRIM(INDEX($A888:$P888,MATCH(Settings!$B$13,$A$1:$P$1,0))&amp;""),"")="","; no hours",IF(NOT(ISNUMBER($AA888)),"; hours not a number",IF($AA888&lt;=0,"; hours zero or less",IF(AND(ISNUMBER(Settings!$D$3),$AA888&gt;Settings!$D$3),"; over "&amp;Settings!$D$3&amp;" hours",""))))&amp;IF(NOT(ISNUMBER($U888)),"; no date",IF($U888&gt;TODAY(),"; date in the future",""))&amp;IF(AND($AE888&lt;&gt;"",ISNUMBER($U888)),IF(COUNTIFS($AE$2:$AE$1001,$AE888,$U$2:$U$1001,$U888,$Y$2:$Y$1001,$Y888)&gt;1,"; possible duplicate",""),""),3,300)))</f>
        <v/>
      </c>
      <c r="AE888" s="26">
        <f>IF(IFERROR(TRIM(INDEX($A888:$P888,MATCH(Settings!$B$11,$A$1:$P$1,0))&amp;""),"")&lt;&gt;"",LOWER(IFERROR(TRIM(INDEX($A888:$P888,MATCH(Settings!$B$11,$A$1:$P$1,0))&amp;""),"")),LOWER(IFERROR(TRIM(INDEX($A888:$P888,MATCH(Settings!$B$10,$A$1:$P$1,0))&amp;""),"")))</f>
        <v/>
      </c>
      <c r="AF888" s="26">
        <f>IF($AE888="","",IF(COUNTIF($AE$2:$AE888,$AE888)=1,MAX($AF$1:$AF887)+1,""))</f>
        <v/>
      </c>
      <c r="AG888" s="26">
        <f>IF(OR($AE888="",NOT(ISNUMBER($V888))),"",IF(COUNTIFS($AE$2:$AE888,$AE888,$V$2:$V888,$V888)=1,1,0))</f>
        <v/>
      </c>
      <c r="AH888" s="26">
        <f>IF(ISNUMBER($U888),$U888,0)</f>
        <v/>
      </c>
    </row>
    <row r="889">
      <c r="R889" s="27" t="n"/>
      <c r="S889" s="27" t="n"/>
      <c r="U889" s="21">
        <f>IF(ISNUMBER(IFERROR(IF(TRIM(INDEX($A889:$P889,MATCH(Settings!$B$9,$A$1:$P$1,0))&amp;"")="","",IF(ISNUMBER(INDEX($A889:$P889,MATCH(Settings!$B$9,$A$1:$P$1,0))),INT(INDEX($A889:$P889,MATCH(Settings!$B$9,$A$1:$P$1,0))),DATE(VALUE(LEFT(INDEX($A889:$P889,MATCH(Settings!$B$9,$A$1:$P$1,0)),4)),VALUE(MID(INDEX($A889:$P889,MATCH(Settings!$B$9,$A$1:$P$1,0)),6,2)),VALUE(MID(INDEX($A889:$P889,MATCH(Settings!$B$9,$A$1:$P$1,0)),9,2))))),"")),IFERROR(IF(TRIM(INDEX($A889:$P889,MATCH(Settings!$B$9,$A$1:$P$1,0))&amp;"")="","",IF(ISNUMBER(INDEX($A889:$P889,MATCH(Settings!$B$9,$A$1:$P$1,0))),INT(INDEX($A889:$P889,MATCH(Settings!$B$9,$A$1:$P$1,0))),DATE(VALUE(LEFT(INDEX($A889:$P889,MATCH(Settings!$B$9,$A$1:$P$1,0)),4)),VALUE(MID(INDEX($A889:$P889,MATCH(Settings!$B$9,$A$1:$P$1,0)),6,2)),VALUE(MID(INDEX($A889:$P889,MATCH(Settings!$B$9,$A$1:$P$1,0)),9,2))))),""),IFERROR(INT(IFERROR(IF(ISNUMBER(INDEX($A889:$P889,MATCH(Settings!$B$8,$A$1:$P$1,0))),INDEX($A889:$P889,MATCH(Settings!$B$8,$A$1:$P$1,0)),DATE(VALUE(LEFT(IFERROR(TRIM(INDEX($A889:$P889,MATCH(Settings!$B$8,$A$1:$P$1,0))&amp;""),""),4)),VALUE(MID(IFERROR(TRIM(INDEX($A889:$P889,MATCH(Settings!$B$8,$A$1:$P$1,0))&amp;""),""),6,2)),VALUE(MID(IFERROR(TRIM(INDEX($A889:$P889,MATCH(Settings!$B$8,$A$1:$P$1,0))&amp;""),""),9,2)))+TIME(VALUE(MID(IFERROR(TRIM(INDEX($A889:$P889,MATCH(Settings!$B$8,$A$1:$P$1,0))&amp;""),""),12,2)),VALUE(MID(IFERROR(TRIM(INDEX($A889:$P889,MATCH(Settings!$B$8,$A$1:$P$1,0))&amp;""),""),15,2)),VALUE(MID(IFERROR(TRIM(INDEX($A889:$P889,MATCH(Settings!$B$8,$A$1:$P$1,0))&amp;""),""),18,2)))),"")),""))</f>
        <v/>
      </c>
      <c r="V889" s="22">
        <f>IF(ISNUMBER($U889),DATE(YEAR($U889),MONTH($U889),1),"")</f>
        <v/>
      </c>
      <c r="W889" s="23">
        <f>IF(IFERROR(TRIM(INDEX($A889:$P889,MATCH(Settings!$B$10,$A$1:$P$1,0))&amp;""),"")&lt;&gt;"",IFERROR(TRIM(INDEX($A889:$P889,MATCH(Settings!$B$10,$A$1:$P$1,0))&amp;""),""),IFERROR(TRIM(INDEX($A889:$P889,MATCH(Settings!$B$11,$A$1:$P$1,0))&amp;""),""))</f>
        <v/>
      </c>
      <c r="X889" s="23">
        <f>IFERROR(TRIM(INDEX($A889:$P889,MATCH(Settings!$B$11,$A$1:$P$1,0))&amp;""),"")</f>
        <v/>
      </c>
      <c r="Y889" s="23">
        <f>IFERROR(TRIM(INDEX($A889:$P889,MATCH(Settings!$B$12,$A$1:$P$1,0))&amp;""),"")</f>
        <v/>
      </c>
      <c r="Z889" s="23">
        <f>IFERROR(TRIM(INDEX($A889:$P889,MATCH(Settings!$B$15,$A$1:$P$1,0))&amp;""),"")</f>
        <v/>
      </c>
      <c r="AA889" s="24">
        <f>IFERROR(IF(TRIM(INDEX($A889:$P889,MATCH(Settings!$B$13,$A$1:$P$1,0))&amp;"")="","",VALUE(TRIM(INDEX($A889:$P889,MATCH(Settings!$B$13,$A$1:$P$1,0))&amp;""))),"")</f>
        <v/>
      </c>
      <c r="AB889" s="24">
        <f>IF(NOT(ISNUMBER($AA889)),"",IF(TRIM($R889&amp;"")="Yes",$AA889,0))</f>
        <v/>
      </c>
      <c r="AC889" s="25">
        <f>IF(OR(NOT(ISNUMBER($AB889)),NOT(ISNUMBER(Settings!$D$2))),"",$AB889*Settings!$D$2)</f>
        <v/>
      </c>
      <c r="AD889" s="23">
        <f>IF(AND($AE889="",IFERROR(TRIM(INDEX($A889:$P889,MATCH(Settings!$B$13,$A$1:$P$1,0))&amp;""),"")=""),"",IF((IF($AE889="","; no name or email","")&amp;IF(IFERROR(TRIM(INDEX($A889:$P889,MATCH(Settings!$B$13,$A$1:$P$1,0))&amp;""),"")="","; no hours",IF(NOT(ISNUMBER($AA889)),"; hours not a number",IF($AA889&lt;=0,"; hours zero or less",IF(AND(ISNUMBER(Settings!$D$3),$AA889&gt;Settings!$D$3),"; over "&amp;Settings!$D$3&amp;" hours",""))))&amp;IF(NOT(ISNUMBER($U889)),"; no date",IF($U889&gt;TODAY(),"; date in the future",""))&amp;IF(AND($AE889&lt;&gt;"",ISNUMBER($U889)),IF(COUNTIFS($AE$2:$AE$1001,$AE889,$U$2:$U$1001,$U889,$Y$2:$Y$1001,$Y889)&gt;1,"; possible duplicate",""),""))="","OK",MID(IF($AE889="","; no name or email","")&amp;IF(IFERROR(TRIM(INDEX($A889:$P889,MATCH(Settings!$B$13,$A$1:$P$1,0))&amp;""),"")="","; no hours",IF(NOT(ISNUMBER($AA889)),"; hours not a number",IF($AA889&lt;=0,"; hours zero or less",IF(AND(ISNUMBER(Settings!$D$3),$AA889&gt;Settings!$D$3),"; over "&amp;Settings!$D$3&amp;" hours",""))))&amp;IF(NOT(ISNUMBER($U889)),"; no date",IF($U889&gt;TODAY(),"; date in the future",""))&amp;IF(AND($AE889&lt;&gt;"",ISNUMBER($U889)),IF(COUNTIFS($AE$2:$AE$1001,$AE889,$U$2:$U$1001,$U889,$Y$2:$Y$1001,$Y889)&gt;1,"; possible duplicate",""),""),3,300)))</f>
        <v/>
      </c>
      <c r="AE889" s="26">
        <f>IF(IFERROR(TRIM(INDEX($A889:$P889,MATCH(Settings!$B$11,$A$1:$P$1,0))&amp;""),"")&lt;&gt;"",LOWER(IFERROR(TRIM(INDEX($A889:$P889,MATCH(Settings!$B$11,$A$1:$P$1,0))&amp;""),"")),LOWER(IFERROR(TRIM(INDEX($A889:$P889,MATCH(Settings!$B$10,$A$1:$P$1,0))&amp;""),"")))</f>
        <v/>
      </c>
      <c r="AF889" s="26">
        <f>IF($AE889="","",IF(COUNTIF($AE$2:$AE889,$AE889)=1,MAX($AF$1:$AF888)+1,""))</f>
        <v/>
      </c>
      <c r="AG889" s="26">
        <f>IF(OR($AE889="",NOT(ISNUMBER($V889))),"",IF(COUNTIFS($AE$2:$AE889,$AE889,$V$2:$V889,$V889)=1,1,0))</f>
        <v/>
      </c>
      <c r="AH889" s="26">
        <f>IF(ISNUMBER($U889),$U889,0)</f>
        <v/>
      </c>
    </row>
    <row r="890">
      <c r="R890" s="27" t="n"/>
      <c r="S890" s="27" t="n"/>
      <c r="U890" s="21">
        <f>IF(ISNUMBER(IFERROR(IF(TRIM(INDEX($A890:$P890,MATCH(Settings!$B$9,$A$1:$P$1,0))&amp;"")="","",IF(ISNUMBER(INDEX($A890:$P890,MATCH(Settings!$B$9,$A$1:$P$1,0))),INT(INDEX($A890:$P890,MATCH(Settings!$B$9,$A$1:$P$1,0))),DATE(VALUE(LEFT(INDEX($A890:$P890,MATCH(Settings!$B$9,$A$1:$P$1,0)),4)),VALUE(MID(INDEX($A890:$P890,MATCH(Settings!$B$9,$A$1:$P$1,0)),6,2)),VALUE(MID(INDEX($A890:$P890,MATCH(Settings!$B$9,$A$1:$P$1,0)),9,2))))),"")),IFERROR(IF(TRIM(INDEX($A890:$P890,MATCH(Settings!$B$9,$A$1:$P$1,0))&amp;"")="","",IF(ISNUMBER(INDEX($A890:$P890,MATCH(Settings!$B$9,$A$1:$P$1,0))),INT(INDEX($A890:$P890,MATCH(Settings!$B$9,$A$1:$P$1,0))),DATE(VALUE(LEFT(INDEX($A890:$P890,MATCH(Settings!$B$9,$A$1:$P$1,0)),4)),VALUE(MID(INDEX($A890:$P890,MATCH(Settings!$B$9,$A$1:$P$1,0)),6,2)),VALUE(MID(INDEX($A890:$P890,MATCH(Settings!$B$9,$A$1:$P$1,0)),9,2))))),""),IFERROR(INT(IFERROR(IF(ISNUMBER(INDEX($A890:$P890,MATCH(Settings!$B$8,$A$1:$P$1,0))),INDEX($A890:$P890,MATCH(Settings!$B$8,$A$1:$P$1,0)),DATE(VALUE(LEFT(IFERROR(TRIM(INDEX($A890:$P890,MATCH(Settings!$B$8,$A$1:$P$1,0))&amp;""),""),4)),VALUE(MID(IFERROR(TRIM(INDEX($A890:$P890,MATCH(Settings!$B$8,$A$1:$P$1,0))&amp;""),""),6,2)),VALUE(MID(IFERROR(TRIM(INDEX($A890:$P890,MATCH(Settings!$B$8,$A$1:$P$1,0))&amp;""),""),9,2)))+TIME(VALUE(MID(IFERROR(TRIM(INDEX($A890:$P890,MATCH(Settings!$B$8,$A$1:$P$1,0))&amp;""),""),12,2)),VALUE(MID(IFERROR(TRIM(INDEX($A890:$P890,MATCH(Settings!$B$8,$A$1:$P$1,0))&amp;""),""),15,2)),VALUE(MID(IFERROR(TRIM(INDEX($A890:$P890,MATCH(Settings!$B$8,$A$1:$P$1,0))&amp;""),""),18,2)))),"")),""))</f>
        <v/>
      </c>
      <c r="V890" s="22">
        <f>IF(ISNUMBER($U890),DATE(YEAR($U890),MONTH($U890),1),"")</f>
        <v/>
      </c>
      <c r="W890" s="23">
        <f>IF(IFERROR(TRIM(INDEX($A890:$P890,MATCH(Settings!$B$10,$A$1:$P$1,0))&amp;""),"")&lt;&gt;"",IFERROR(TRIM(INDEX($A890:$P890,MATCH(Settings!$B$10,$A$1:$P$1,0))&amp;""),""),IFERROR(TRIM(INDEX($A890:$P890,MATCH(Settings!$B$11,$A$1:$P$1,0))&amp;""),""))</f>
        <v/>
      </c>
      <c r="X890" s="23">
        <f>IFERROR(TRIM(INDEX($A890:$P890,MATCH(Settings!$B$11,$A$1:$P$1,0))&amp;""),"")</f>
        <v/>
      </c>
      <c r="Y890" s="23">
        <f>IFERROR(TRIM(INDEX($A890:$P890,MATCH(Settings!$B$12,$A$1:$P$1,0))&amp;""),"")</f>
        <v/>
      </c>
      <c r="Z890" s="23">
        <f>IFERROR(TRIM(INDEX($A890:$P890,MATCH(Settings!$B$15,$A$1:$P$1,0))&amp;""),"")</f>
        <v/>
      </c>
      <c r="AA890" s="24">
        <f>IFERROR(IF(TRIM(INDEX($A890:$P890,MATCH(Settings!$B$13,$A$1:$P$1,0))&amp;"")="","",VALUE(TRIM(INDEX($A890:$P890,MATCH(Settings!$B$13,$A$1:$P$1,0))&amp;""))),"")</f>
        <v/>
      </c>
      <c r="AB890" s="24">
        <f>IF(NOT(ISNUMBER($AA890)),"",IF(TRIM($R890&amp;"")="Yes",$AA890,0))</f>
        <v/>
      </c>
      <c r="AC890" s="25">
        <f>IF(OR(NOT(ISNUMBER($AB890)),NOT(ISNUMBER(Settings!$D$2))),"",$AB890*Settings!$D$2)</f>
        <v/>
      </c>
      <c r="AD890" s="23">
        <f>IF(AND($AE890="",IFERROR(TRIM(INDEX($A890:$P890,MATCH(Settings!$B$13,$A$1:$P$1,0))&amp;""),"")=""),"",IF((IF($AE890="","; no name or email","")&amp;IF(IFERROR(TRIM(INDEX($A890:$P890,MATCH(Settings!$B$13,$A$1:$P$1,0))&amp;""),"")="","; no hours",IF(NOT(ISNUMBER($AA890)),"; hours not a number",IF($AA890&lt;=0,"; hours zero or less",IF(AND(ISNUMBER(Settings!$D$3),$AA890&gt;Settings!$D$3),"; over "&amp;Settings!$D$3&amp;" hours",""))))&amp;IF(NOT(ISNUMBER($U890)),"; no date",IF($U890&gt;TODAY(),"; date in the future",""))&amp;IF(AND($AE890&lt;&gt;"",ISNUMBER($U890)),IF(COUNTIFS($AE$2:$AE$1001,$AE890,$U$2:$U$1001,$U890,$Y$2:$Y$1001,$Y890)&gt;1,"; possible duplicate",""),""))="","OK",MID(IF($AE890="","; no name or email","")&amp;IF(IFERROR(TRIM(INDEX($A890:$P890,MATCH(Settings!$B$13,$A$1:$P$1,0))&amp;""),"")="","; no hours",IF(NOT(ISNUMBER($AA890)),"; hours not a number",IF($AA890&lt;=0,"; hours zero or less",IF(AND(ISNUMBER(Settings!$D$3),$AA890&gt;Settings!$D$3),"; over "&amp;Settings!$D$3&amp;" hours",""))))&amp;IF(NOT(ISNUMBER($U890)),"; no date",IF($U890&gt;TODAY(),"; date in the future",""))&amp;IF(AND($AE890&lt;&gt;"",ISNUMBER($U890)),IF(COUNTIFS($AE$2:$AE$1001,$AE890,$U$2:$U$1001,$U890,$Y$2:$Y$1001,$Y890)&gt;1,"; possible duplicate",""),""),3,300)))</f>
        <v/>
      </c>
      <c r="AE890" s="26">
        <f>IF(IFERROR(TRIM(INDEX($A890:$P890,MATCH(Settings!$B$11,$A$1:$P$1,0))&amp;""),"")&lt;&gt;"",LOWER(IFERROR(TRIM(INDEX($A890:$P890,MATCH(Settings!$B$11,$A$1:$P$1,0))&amp;""),"")),LOWER(IFERROR(TRIM(INDEX($A890:$P890,MATCH(Settings!$B$10,$A$1:$P$1,0))&amp;""),"")))</f>
        <v/>
      </c>
      <c r="AF890" s="26">
        <f>IF($AE890="","",IF(COUNTIF($AE$2:$AE890,$AE890)=1,MAX($AF$1:$AF889)+1,""))</f>
        <v/>
      </c>
      <c r="AG890" s="26">
        <f>IF(OR($AE890="",NOT(ISNUMBER($V890))),"",IF(COUNTIFS($AE$2:$AE890,$AE890,$V$2:$V890,$V890)=1,1,0))</f>
        <v/>
      </c>
      <c r="AH890" s="26">
        <f>IF(ISNUMBER($U890),$U890,0)</f>
        <v/>
      </c>
    </row>
    <row r="891">
      <c r="R891" s="27" t="n"/>
      <c r="S891" s="27" t="n"/>
      <c r="U891" s="21">
        <f>IF(ISNUMBER(IFERROR(IF(TRIM(INDEX($A891:$P891,MATCH(Settings!$B$9,$A$1:$P$1,0))&amp;"")="","",IF(ISNUMBER(INDEX($A891:$P891,MATCH(Settings!$B$9,$A$1:$P$1,0))),INT(INDEX($A891:$P891,MATCH(Settings!$B$9,$A$1:$P$1,0))),DATE(VALUE(LEFT(INDEX($A891:$P891,MATCH(Settings!$B$9,$A$1:$P$1,0)),4)),VALUE(MID(INDEX($A891:$P891,MATCH(Settings!$B$9,$A$1:$P$1,0)),6,2)),VALUE(MID(INDEX($A891:$P891,MATCH(Settings!$B$9,$A$1:$P$1,0)),9,2))))),"")),IFERROR(IF(TRIM(INDEX($A891:$P891,MATCH(Settings!$B$9,$A$1:$P$1,0))&amp;"")="","",IF(ISNUMBER(INDEX($A891:$P891,MATCH(Settings!$B$9,$A$1:$P$1,0))),INT(INDEX($A891:$P891,MATCH(Settings!$B$9,$A$1:$P$1,0))),DATE(VALUE(LEFT(INDEX($A891:$P891,MATCH(Settings!$B$9,$A$1:$P$1,0)),4)),VALUE(MID(INDEX($A891:$P891,MATCH(Settings!$B$9,$A$1:$P$1,0)),6,2)),VALUE(MID(INDEX($A891:$P891,MATCH(Settings!$B$9,$A$1:$P$1,0)),9,2))))),""),IFERROR(INT(IFERROR(IF(ISNUMBER(INDEX($A891:$P891,MATCH(Settings!$B$8,$A$1:$P$1,0))),INDEX($A891:$P891,MATCH(Settings!$B$8,$A$1:$P$1,0)),DATE(VALUE(LEFT(IFERROR(TRIM(INDEX($A891:$P891,MATCH(Settings!$B$8,$A$1:$P$1,0))&amp;""),""),4)),VALUE(MID(IFERROR(TRIM(INDEX($A891:$P891,MATCH(Settings!$B$8,$A$1:$P$1,0))&amp;""),""),6,2)),VALUE(MID(IFERROR(TRIM(INDEX($A891:$P891,MATCH(Settings!$B$8,$A$1:$P$1,0))&amp;""),""),9,2)))+TIME(VALUE(MID(IFERROR(TRIM(INDEX($A891:$P891,MATCH(Settings!$B$8,$A$1:$P$1,0))&amp;""),""),12,2)),VALUE(MID(IFERROR(TRIM(INDEX($A891:$P891,MATCH(Settings!$B$8,$A$1:$P$1,0))&amp;""),""),15,2)),VALUE(MID(IFERROR(TRIM(INDEX($A891:$P891,MATCH(Settings!$B$8,$A$1:$P$1,0))&amp;""),""),18,2)))),"")),""))</f>
        <v/>
      </c>
      <c r="V891" s="22">
        <f>IF(ISNUMBER($U891),DATE(YEAR($U891),MONTH($U891),1),"")</f>
        <v/>
      </c>
      <c r="W891" s="23">
        <f>IF(IFERROR(TRIM(INDEX($A891:$P891,MATCH(Settings!$B$10,$A$1:$P$1,0))&amp;""),"")&lt;&gt;"",IFERROR(TRIM(INDEX($A891:$P891,MATCH(Settings!$B$10,$A$1:$P$1,0))&amp;""),""),IFERROR(TRIM(INDEX($A891:$P891,MATCH(Settings!$B$11,$A$1:$P$1,0))&amp;""),""))</f>
        <v/>
      </c>
      <c r="X891" s="23">
        <f>IFERROR(TRIM(INDEX($A891:$P891,MATCH(Settings!$B$11,$A$1:$P$1,0))&amp;""),"")</f>
        <v/>
      </c>
      <c r="Y891" s="23">
        <f>IFERROR(TRIM(INDEX($A891:$P891,MATCH(Settings!$B$12,$A$1:$P$1,0))&amp;""),"")</f>
        <v/>
      </c>
      <c r="Z891" s="23">
        <f>IFERROR(TRIM(INDEX($A891:$P891,MATCH(Settings!$B$15,$A$1:$P$1,0))&amp;""),"")</f>
        <v/>
      </c>
      <c r="AA891" s="24">
        <f>IFERROR(IF(TRIM(INDEX($A891:$P891,MATCH(Settings!$B$13,$A$1:$P$1,0))&amp;"")="","",VALUE(TRIM(INDEX($A891:$P891,MATCH(Settings!$B$13,$A$1:$P$1,0))&amp;""))),"")</f>
        <v/>
      </c>
      <c r="AB891" s="24">
        <f>IF(NOT(ISNUMBER($AA891)),"",IF(TRIM($R891&amp;"")="Yes",$AA891,0))</f>
        <v/>
      </c>
      <c r="AC891" s="25">
        <f>IF(OR(NOT(ISNUMBER($AB891)),NOT(ISNUMBER(Settings!$D$2))),"",$AB891*Settings!$D$2)</f>
        <v/>
      </c>
      <c r="AD891" s="23">
        <f>IF(AND($AE891="",IFERROR(TRIM(INDEX($A891:$P891,MATCH(Settings!$B$13,$A$1:$P$1,0))&amp;""),"")=""),"",IF((IF($AE891="","; no name or email","")&amp;IF(IFERROR(TRIM(INDEX($A891:$P891,MATCH(Settings!$B$13,$A$1:$P$1,0))&amp;""),"")="","; no hours",IF(NOT(ISNUMBER($AA891)),"; hours not a number",IF($AA891&lt;=0,"; hours zero or less",IF(AND(ISNUMBER(Settings!$D$3),$AA891&gt;Settings!$D$3),"; over "&amp;Settings!$D$3&amp;" hours",""))))&amp;IF(NOT(ISNUMBER($U891)),"; no date",IF($U891&gt;TODAY(),"; date in the future",""))&amp;IF(AND($AE891&lt;&gt;"",ISNUMBER($U891)),IF(COUNTIFS($AE$2:$AE$1001,$AE891,$U$2:$U$1001,$U891,$Y$2:$Y$1001,$Y891)&gt;1,"; possible duplicate",""),""))="","OK",MID(IF($AE891="","; no name or email","")&amp;IF(IFERROR(TRIM(INDEX($A891:$P891,MATCH(Settings!$B$13,$A$1:$P$1,0))&amp;""),"")="","; no hours",IF(NOT(ISNUMBER($AA891)),"; hours not a number",IF($AA891&lt;=0,"; hours zero or less",IF(AND(ISNUMBER(Settings!$D$3),$AA891&gt;Settings!$D$3),"; over "&amp;Settings!$D$3&amp;" hours",""))))&amp;IF(NOT(ISNUMBER($U891)),"; no date",IF($U891&gt;TODAY(),"; date in the future",""))&amp;IF(AND($AE891&lt;&gt;"",ISNUMBER($U891)),IF(COUNTIFS($AE$2:$AE$1001,$AE891,$U$2:$U$1001,$U891,$Y$2:$Y$1001,$Y891)&gt;1,"; possible duplicate",""),""),3,300)))</f>
        <v/>
      </c>
      <c r="AE891" s="26">
        <f>IF(IFERROR(TRIM(INDEX($A891:$P891,MATCH(Settings!$B$11,$A$1:$P$1,0))&amp;""),"")&lt;&gt;"",LOWER(IFERROR(TRIM(INDEX($A891:$P891,MATCH(Settings!$B$11,$A$1:$P$1,0))&amp;""),"")),LOWER(IFERROR(TRIM(INDEX($A891:$P891,MATCH(Settings!$B$10,$A$1:$P$1,0))&amp;""),"")))</f>
        <v/>
      </c>
      <c r="AF891" s="26">
        <f>IF($AE891="","",IF(COUNTIF($AE$2:$AE891,$AE891)=1,MAX($AF$1:$AF890)+1,""))</f>
        <v/>
      </c>
      <c r="AG891" s="26">
        <f>IF(OR($AE891="",NOT(ISNUMBER($V891))),"",IF(COUNTIFS($AE$2:$AE891,$AE891,$V$2:$V891,$V891)=1,1,0))</f>
        <v/>
      </c>
      <c r="AH891" s="26">
        <f>IF(ISNUMBER($U891),$U891,0)</f>
        <v/>
      </c>
    </row>
    <row r="892">
      <c r="R892" s="27" t="n"/>
      <c r="S892" s="27" t="n"/>
      <c r="U892" s="21">
        <f>IF(ISNUMBER(IFERROR(IF(TRIM(INDEX($A892:$P892,MATCH(Settings!$B$9,$A$1:$P$1,0))&amp;"")="","",IF(ISNUMBER(INDEX($A892:$P892,MATCH(Settings!$B$9,$A$1:$P$1,0))),INT(INDEX($A892:$P892,MATCH(Settings!$B$9,$A$1:$P$1,0))),DATE(VALUE(LEFT(INDEX($A892:$P892,MATCH(Settings!$B$9,$A$1:$P$1,0)),4)),VALUE(MID(INDEX($A892:$P892,MATCH(Settings!$B$9,$A$1:$P$1,0)),6,2)),VALUE(MID(INDEX($A892:$P892,MATCH(Settings!$B$9,$A$1:$P$1,0)),9,2))))),"")),IFERROR(IF(TRIM(INDEX($A892:$P892,MATCH(Settings!$B$9,$A$1:$P$1,0))&amp;"")="","",IF(ISNUMBER(INDEX($A892:$P892,MATCH(Settings!$B$9,$A$1:$P$1,0))),INT(INDEX($A892:$P892,MATCH(Settings!$B$9,$A$1:$P$1,0))),DATE(VALUE(LEFT(INDEX($A892:$P892,MATCH(Settings!$B$9,$A$1:$P$1,0)),4)),VALUE(MID(INDEX($A892:$P892,MATCH(Settings!$B$9,$A$1:$P$1,0)),6,2)),VALUE(MID(INDEX($A892:$P892,MATCH(Settings!$B$9,$A$1:$P$1,0)),9,2))))),""),IFERROR(INT(IFERROR(IF(ISNUMBER(INDEX($A892:$P892,MATCH(Settings!$B$8,$A$1:$P$1,0))),INDEX($A892:$P892,MATCH(Settings!$B$8,$A$1:$P$1,0)),DATE(VALUE(LEFT(IFERROR(TRIM(INDEX($A892:$P892,MATCH(Settings!$B$8,$A$1:$P$1,0))&amp;""),""),4)),VALUE(MID(IFERROR(TRIM(INDEX($A892:$P892,MATCH(Settings!$B$8,$A$1:$P$1,0))&amp;""),""),6,2)),VALUE(MID(IFERROR(TRIM(INDEX($A892:$P892,MATCH(Settings!$B$8,$A$1:$P$1,0))&amp;""),""),9,2)))+TIME(VALUE(MID(IFERROR(TRIM(INDEX($A892:$P892,MATCH(Settings!$B$8,$A$1:$P$1,0))&amp;""),""),12,2)),VALUE(MID(IFERROR(TRIM(INDEX($A892:$P892,MATCH(Settings!$B$8,$A$1:$P$1,0))&amp;""),""),15,2)),VALUE(MID(IFERROR(TRIM(INDEX($A892:$P892,MATCH(Settings!$B$8,$A$1:$P$1,0))&amp;""),""),18,2)))),"")),""))</f>
        <v/>
      </c>
      <c r="V892" s="22">
        <f>IF(ISNUMBER($U892),DATE(YEAR($U892),MONTH($U892),1),"")</f>
        <v/>
      </c>
      <c r="W892" s="23">
        <f>IF(IFERROR(TRIM(INDEX($A892:$P892,MATCH(Settings!$B$10,$A$1:$P$1,0))&amp;""),"")&lt;&gt;"",IFERROR(TRIM(INDEX($A892:$P892,MATCH(Settings!$B$10,$A$1:$P$1,0))&amp;""),""),IFERROR(TRIM(INDEX($A892:$P892,MATCH(Settings!$B$11,$A$1:$P$1,0))&amp;""),""))</f>
        <v/>
      </c>
      <c r="X892" s="23">
        <f>IFERROR(TRIM(INDEX($A892:$P892,MATCH(Settings!$B$11,$A$1:$P$1,0))&amp;""),"")</f>
        <v/>
      </c>
      <c r="Y892" s="23">
        <f>IFERROR(TRIM(INDEX($A892:$P892,MATCH(Settings!$B$12,$A$1:$P$1,0))&amp;""),"")</f>
        <v/>
      </c>
      <c r="Z892" s="23">
        <f>IFERROR(TRIM(INDEX($A892:$P892,MATCH(Settings!$B$15,$A$1:$P$1,0))&amp;""),"")</f>
        <v/>
      </c>
      <c r="AA892" s="24">
        <f>IFERROR(IF(TRIM(INDEX($A892:$P892,MATCH(Settings!$B$13,$A$1:$P$1,0))&amp;"")="","",VALUE(TRIM(INDEX($A892:$P892,MATCH(Settings!$B$13,$A$1:$P$1,0))&amp;""))),"")</f>
        <v/>
      </c>
      <c r="AB892" s="24">
        <f>IF(NOT(ISNUMBER($AA892)),"",IF(TRIM($R892&amp;"")="Yes",$AA892,0))</f>
        <v/>
      </c>
      <c r="AC892" s="25">
        <f>IF(OR(NOT(ISNUMBER($AB892)),NOT(ISNUMBER(Settings!$D$2))),"",$AB892*Settings!$D$2)</f>
        <v/>
      </c>
      <c r="AD892" s="23">
        <f>IF(AND($AE892="",IFERROR(TRIM(INDEX($A892:$P892,MATCH(Settings!$B$13,$A$1:$P$1,0))&amp;""),"")=""),"",IF((IF($AE892="","; no name or email","")&amp;IF(IFERROR(TRIM(INDEX($A892:$P892,MATCH(Settings!$B$13,$A$1:$P$1,0))&amp;""),"")="","; no hours",IF(NOT(ISNUMBER($AA892)),"; hours not a number",IF($AA892&lt;=0,"; hours zero or less",IF(AND(ISNUMBER(Settings!$D$3),$AA892&gt;Settings!$D$3),"; over "&amp;Settings!$D$3&amp;" hours",""))))&amp;IF(NOT(ISNUMBER($U892)),"; no date",IF($U892&gt;TODAY(),"; date in the future",""))&amp;IF(AND($AE892&lt;&gt;"",ISNUMBER($U892)),IF(COUNTIFS($AE$2:$AE$1001,$AE892,$U$2:$U$1001,$U892,$Y$2:$Y$1001,$Y892)&gt;1,"; possible duplicate",""),""))="","OK",MID(IF($AE892="","; no name or email","")&amp;IF(IFERROR(TRIM(INDEX($A892:$P892,MATCH(Settings!$B$13,$A$1:$P$1,0))&amp;""),"")="","; no hours",IF(NOT(ISNUMBER($AA892)),"; hours not a number",IF($AA892&lt;=0,"; hours zero or less",IF(AND(ISNUMBER(Settings!$D$3),$AA892&gt;Settings!$D$3),"; over "&amp;Settings!$D$3&amp;" hours",""))))&amp;IF(NOT(ISNUMBER($U892)),"; no date",IF($U892&gt;TODAY(),"; date in the future",""))&amp;IF(AND($AE892&lt;&gt;"",ISNUMBER($U892)),IF(COUNTIFS($AE$2:$AE$1001,$AE892,$U$2:$U$1001,$U892,$Y$2:$Y$1001,$Y892)&gt;1,"; possible duplicate",""),""),3,300)))</f>
        <v/>
      </c>
      <c r="AE892" s="26">
        <f>IF(IFERROR(TRIM(INDEX($A892:$P892,MATCH(Settings!$B$11,$A$1:$P$1,0))&amp;""),"")&lt;&gt;"",LOWER(IFERROR(TRIM(INDEX($A892:$P892,MATCH(Settings!$B$11,$A$1:$P$1,0))&amp;""),"")),LOWER(IFERROR(TRIM(INDEX($A892:$P892,MATCH(Settings!$B$10,$A$1:$P$1,0))&amp;""),"")))</f>
        <v/>
      </c>
      <c r="AF892" s="26">
        <f>IF($AE892="","",IF(COUNTIF($AE$2:$AE892,$AE892)=1,MAX($AF$1:$AF891)+1,""))</f>
        <v/>
      </c>
      <c r="AG892" s="26">
        <f>IF(OR($AE892="",NOT(ISNUMBER($V892))),"",IF(COUNTIFS($AE$2:$AE892,$AE892,$V$2:$V892,$V892)=1,1,0))</f>
        <v/>
      </c>
      <c r="AH892" s="26">
        <f>IF(ISNUMBER($U892),$U892,0)</f>
        <v/>
      </c>
    </row>
    <row r="893">
      <c r="R893" s="27" t="n"/>
      <c r="S893" s="27" t="n"/>
      <c r="U893" s="21">
        <f>IF(ISNUMBER(IFERROR(IF(TRIM(INDEX($A893:$P893,MATCH(Settings!$B$9,$A$1:$P$1,0))&amp;"")="","",IF(ISNUMBER(INDEX($A893:$P893,MATCH(Settings!$B$9,$A$1:$P$1,0))),INT(INDEX($A893:$P893,MATCH(Settings!$B$9,$A$1:$P$1,0))),DATE(VALUE(LEFT(INDEX($A893:$P893,MATCH(Settings!$B$9,$A$1:$P$1,0)),4)),VALUE(MID(INDEX($A893:$P893,MATCH(Settings!$B$9,$A$1:$P$1,0)),6,2)),VALUE(MID(INDEX($A893:$P893,MATCH(Settings!$B$9,$A$1:$P$1,0)),9,2))))),"")),IFERROR(IF(TRIM(INDEX($A893:$P893,MATCH(Settings!$B$9,$A$1:$P$1,0))&amp;"")="","",IF(ISNUMBER(INDEX($A893:$P893,MATCH(Settings!$B$9,$A$1:$P$1,0))),INT(INDEX($A893:$P893,MATCH(Settings!$B$9,$A$1:$P$1,0))),DATE(VALUE(LEFT(INDEX($A893:$P893,MATCH(Settings!$B$9,$A$1:$P$1,0)),4)),VALUE(MID(INDEX($A893:$P893,MATCH(Settings!$B$9,$A$1:$P$1,0)),6,2)),VALUE(MID(INDEX($A893:$P893,MATCH(Settings!$B$9,$A$1:$P$1,0)),9,2))))),""),IFERROR(INT(IFERROR(IF(ISNUMBER(INDEX($A893:$P893,MATCH(Settings!$B$8,$A$1:$P$1,0))),INDEX($A893:$P893,MATCH(Settings!$B$8,$A$1:$P$1,0)),DATE(VALUE(LEFT(IFERROR(TRIM(INDEX($A893:$P893,MATCH(Settings!$B$8,$A$1:$P$1,0))&amp;""),""),4)),VALUE(MID(IFERROR(TRIM(INDEX($A893:$P893,MATCH(Settings!$B$8,$A$1:$P$1,0))&amp;""),""),6,2)),VALUE(MID(IFERROR(TRIM(INDEX($A893:$P893,MATCH(Settings!$B$8,$A$1:$P$1,0))&amp;""),""),9,2)))+TIME(VALUE(MID(IFERROR(TRIM(INDEX($A893:$P893,MATCH(Settings!$B$8,$A$1:$P$1,0))&amp;""),""),12,2)),VALUE(MID(IFERROR(TRIM(INDEX($A893:$P893,MATCH(Settings!$B$8,$A$1:$P$1,0))&amp;""),""),15,2)),VALUE(MID(IFERROR(TRIM(INDEX($A893:$P893,MATCH(Settings!$B$8,$A$1:$P$1,0))&amp;""),""),18,2)))),"")),""))</f>
        <v/>
      </c>
      <c r="V893" s="22">
        <f>IF(ISNUMBER($U893),DATE(YEAR($U893),MONTH($U893),1),"")</f>
        <v/>
      </c>
      <c r="W893" s="23">
        <f>IF(IFERROR(TRIM(INDEX($A893:$P893,MATCH(Settings!$B$10,$A$1:$P$1,0))&amp;""),"")&lt;&gt;"",IFERROR(TRIM(INDEX($A893:$P893,MATCH(Settings!$B$10,$A$1:$P$1,0))&amp;""),""),IFERROR(TRIM(INDEX($A893:$P893,MATCH(Settings!$B$11,$A$1:$P$1,0))&amp;""),""))</f>
        <v/>
      </c>
      <c r="X893" s="23">
        <f>IFERROR(TRIM(INDEX($A893:$P893,MATCH(Settings!$B$11,$A$1:$P$1,0))&amp;""),"")</f>
        <v/>
      </c>
      <c r="Y893" s="23">
        <f>IFERROR(TRIM(INDEX($A893:$P893,MATCH(Settings!$B$12,$A$1:$P$1,0))&amp;""),"")</f>
        <v/>
      </c>
      <c r="Z893" s="23">
        <f>IFERROR(TRIM(INDEX($A893:$P893,MATCH(Settings!$B$15,$A$1:$P$1,0))&amp;""),"")</f>
        <v/>
      </c>
      <c r="AA893" s="24">
        <f>IFERROR(IF(TRIM(INDEX($A893:$P893,MATCH(Settings!$B$13,$A$1:$P$1,0))&amp;"")="","",VALUE(TRIM(INDEX($A893:$P893,MATCH(Settings!$B$13,$A$1:$P$1,0))&amp;""))),"")</f>
        <v/>
      </c>
      <c r="AB893" s="24">
        <f>IF(NOT(ISNUMBER($AA893)),"",IF(TRIM($R893&amp;"")="Yes",$AA893,0))</f>
        <v/>
      </c>
      <c r="AC893" s="25">
        <f>IF(OR(NOT(ISNUMBER($AB893)),NOT(ISNUMBER(Settings!$D$2))),"",$AB893*Settings!$D$2)</f>
        <v/>
      </c>
      <c r="AD893" s="23">
        <f>IF(AND($AE893="",IFERROR(TRIM(INDEX($A893:$P893,MATCH(Settings!$B$13,$A$1:$P$1,0))&amp;""),"")=""),"",IF((IF($AE893="","; no name or email","")&amp;IF(IFERROR(TRIM(INDEX($A893:$P893,MATCH(Settings!$B$13,$A$1:$P$1,0))&amp;""),"")="","; no hours",IF(NOT(ISNUMBER($AA893)),"; hours not a number",IF($AA893&lt;=0,"; hours zero or less",IF(AND(ISNUMBER(Settings!$D$3),$AA893&gt;Settings!$D$3),"; over "&amp;Settings!$D$3&amp;" hours",""))))&amp;IF(NOT(ISNUMBER($U893)),"; no date",IF($U893&gt;TODAY(),"; date in the future",""))&amp;IF(AND($AE893&lt;&gt;"",ISNUMBER($U893)),IF(COUNTIFS($AE$2:$AE$1001,$AE893,$U$2:$U$1001,$U893,$Y$2:$Y$1001,$Y893)&gt;1,"; possible duplicate",""),""))="","OK",MID(IF($AE893="","; no name or email","")&amp;IF(IFERROR(TRIM(INDEX($A893:$P893,MATCH(Settings!$B$13,$A$1:$P$1,0))&amp;""),"")="","; no hours",IF(NOT(ISNUMBER($AA893)),"; hours not a number",IF($AA893&lt;=0,"; hours zero or less",IF(AND(ISNUMBER(Settings!$D$3),$AA893&gt;Settings!$D$3),"; over "&amp;Settings!$D$3&amp;" hours",""))))&amp;IF(NOT(ISNUMBER($U893)),"; no date",IF($U893&gt;TODAY(),"; date in the future",""))&amp;IF(AND($AE893&lt;&gt;"",ISNUMBER($U893)),IF(COUNTIFS($AE$2:$AE$1001,$AE893,$U$2:$U$1001,$U893,$Y$2:$Y$1001,$Y893)&gt;1,"; possible duplicate",""),""),3,300)))</f>
        <v/>
      </c>
      <c r="AE893" s="26">
        <f>IF(IFERROR(TRIM(INDEX($A893:$P893,MATCH(Settings!$B$11,$A$1:$P$1,0))&amp;""),"")&lt;&gt;"",LOWER(IFERROR(TRIM(INDEX($A893:$P893,MATCH(Settings!$B$11,$A$1:$P$1,0))&amp;""),"")),LOWER(IFERROR(TRIM(INDEX($A893:$P893,MATCH(Settings!$B$10,$A$1:$P$1,0))&amp;""),"")))</f>
        <v/>
      </c>
      <c r="AF893" s="26">
        <f>IF($AE893="","",IF(COUNTIF($AE$2:$AE893,$AE893)=1,MAX($AF$1:$AF892)+1,""))</f>
        <v/>
      </c>
      <c r="AG893" s="26">
        <f>IF(OR($AE893="",NOT(ISNUMBER($V893))),"",IF(COUNTIFS($AE$2:$AE893,$AE893,$V$2:$V893,$V893)=1,1,0))</f>
        <v/>
      </c>
      <c r="AH893" s="26">
        <f>IF(ISNUMBER($U893),$U893,0)</f>
        <v/>
      </c>
    </row>
    <row r="894">
      <c r="R894" s="27" t="n"/>
      <c r="S894" s="27" t="n"/>
      <c r="U894" s="21">
        <f>IF(ISNUMBER(IFERROR(IF(TRIM(INDEX($A894:$P894,MATCH(Settings!$B$9,$A$1:$P$1,0))&amp;"")="","",IF(ISNUMBER(INDEX($A894:$P894,MATCH(Settings!$B$9,$A$1:$P$1,0))),INT(INDEX($A894:$P894,MATCH(Settings!$B$9,$A$1:$P$1,0))),DATE(VALUE(LEFT(INDEX($A894:$P894,MATCH(Settings!$B$9,$A$1:$P$1,0)),4)),VALUE(MID(INDEX($A894:$P894,MATCH(Settings!$B$9,$A$1:$P$1,0)),6,2)),VALUE(MID(INDEX($A894:$P894,MATCH(Settings!$B$9,$A$1:$P$1,0)),9,2))))),"")),IFERROR(IF(TRIM(INDEX($A894:$P894,MATCH(Settings!$B$9,$A$1:$P$1,0))&amp;"")="","",IF(ISNUMBER(INDEX($A894:$P894,MATCH(Settings!$B$9,$A$1:$P$1,0))),INT(INDEX($A894:$P894,MATCH(Settings!$B$9,$A$1:$P$1,0))),DATE(VALUE(LEFT(INDEX($A894:$P894,MATCH(Settings!$B$9,$A$1:$P$1,0)),4)),VALUE(MID(INDEX($A894:$P894,MATCH(Settings!$B$9,$A$1:$P$1,0)),6,2)),VALUE(MID(INDEX($A894:$P894,MATCH(Settings!$B$9,$A$1:$P$1,0)),9,2))))),""),IFERROR(INT(IFERROR(IF(ISNUMBER(INDEX($A894:$P894,MATCH(Settings!$B$8,$A$1:$P$1,0))),INDEX($A894:$P894,MATCH(Settings!$B$8,$A$1:$P$1,0)),DATE(VALUE(LEFT(IFERROR(TRIM(INDEX($A894:$P894,MATCH(Settings!$B$8,$A$1:$P$1,0))&amp;""),""),4)),VALUE(MID(IFERROR(TRIM(INDEX($A894:$P894,MATCH(Settings!$B$8,$A$1:$P$1,0))&amp;""),""),6,2)),VALUE(MID(IFERROR(TRIM(INDEX($A894:$P894,MATCH(Settings!$B$8,$A$1:$P$1,0))&amp;""),""),9,2)))+TIME(VALUE(MID(IFERROR(TRIM(INDEX($A894:$P894,MATCH(Settings!$B$8,$A$1:$P$1,0))&amp;""),""),12,2)),VALUE(MID(IFERROR(TRIM(INDEX($A894:$P894,MATCH(Settings!$B$8,$A$1:$P$1,0))&amp;""),""),15,2)),VALUE(MID(IFERROR(TRIM(INDEX($A894:$P894,MATCH(Settings!$B$8,$A$1:$P$1,0))&amp;""),""),18,2)))),"")),""))</f>
        <v/>
      </c>
      <c r="V894" s="22">
        <f>IF(ISNUMBER($U894),DATE(YEAR($U894),MONTH($U894),1),"")</f>
        <v/>
      </c>
      <c r="W894" s="23">
        <f>IF(IFERROR(TRIM(INDEX($A894:$P894,MATCH(Settings!$B$10,$A$1:$P$1,0))&amp;""),"")&lt;&gt;"",IFERROR(TRIM(INDEX($A894:$P894,MATCH(Settings!$B$10,$A$1:$P$1,0))&amp;""),""),IFERROR(TRIM(INDEX($A894:$P894,MATCH(Settings!$B$11,$A$1:$P$1,0))&amp;""),""))</f>
        <v/>
      </c>
      <c r="X894" s="23">
        <f>IFERROR(TRIM(INDEX($A894:$P894,MATCH(Settings!$B$11,$A$1:$P$1,0))&amp;""),"")</f>
        <v/>
      </c>
      <c r="Y894" s="23">
        <f>IFERROR(TRIM(INDEX($A894:$P894,MATCH(Settings!$B$12,$A$1:$P$1,0))&amp;""),"")</f>
        <v/>
      </c>
      <c r="Z894" s="23">
        <f>IFERROR(TRIM(INDEX($A894:$P894,MATCH(Settings!$B$15,$A$1:$P$1,0))&amp;""),"")</f>
        <v/>
      </c>
      <c r="AA894" s="24">
        <f>IFERROR(IF(TRIM(INDEX($A894:$P894,MATCH(Settings!$B$13,$A$1:$P$1,0))&amp;"")="","",VALUE(TRIM(INDEX($A894:$P894,MATCH(Settings!$B$13,$A$1:$P$1,0))&amp;""))),"")</f>
        <v/>
      </c>
      <c r="AB894" s="24">
        <f>IF(NOT(ISNUMBER($AA894)),"",IF(TRIM($R894&amp;"")="Yes",$AA894,0))</f>
        <v/>
      </c>
      <c r="AC894" s="25">
        <f>IF(OR(NOT(ISNUMBER($AB894)),NOT(ISNUMBER(Settings!$D$2))),"",$AB894*Settings!$D$2)</f>
        <v/>
      </c>
      <c r="AD894" s="23">
        <f>IF(AND($AE894="",IFERROR(TRIM(INDEX($A894:$P894,MATCH(Settings!$B$13,$A$1:$P$1,0))&amp;""),"")=""),"",IF((IF($AE894="","; no name or email","")&amp;IF(IFERROR(TRIM(INDEX($A894:$P894,MATCH(Settings!$B$13,$A$1:$P$1,0))&amp;""),"")="","; no hours",IF(NOT(ISNUMBER($AA894)),"; hours not a number",IF($AA894&lt;=0,"; hours zero or less",IF(AND(ISNUMBER(Settings!$D$3),$AA894&gt;Settings!$D$3),"; over "&amp;Settings!$D$3&amp;" hours",""))))&amp;IF(NOT(ISNUMBER($U894)),"; no date",IF($U894&gt;TODAY(),"; date in the future",""))&amp;IF(AND($AE894&lt;&gt;"",ISNUMBER($U894)),IF(COUNTIFS($AE$2:$AE$1001,$AE894,$U$2:$U$1001,$U894,$Y$2:$Y$1001,$Y894)&gt;1,"; possible duplicate",""),""))="","OK",MID(IF($AE894="","; no name or email","")&amp;IF(IFERROR(TRIM(INDEX($A894:$P894,MATCH(Settings!$B$13,$A$1:$P$1,0))&amp;""),"")="","; no hours",IF(NOT(ISNUMBER($AA894)),"; hours not a number",IF($AA894&lt;=0,"; hours zero or less",IF(AND(ISNUMBER(Settings!$D$3),$AA894&gt;Settings!$D$3),"; over "&amp;Settings!$D$3&amp;" hours",""))))&amp;IF(NOT(ISNUMBER($U894)),"; no date",IF($U894&gt;TODAY(),"; date in the future",""))&amp;IF(AND($AE894&lt;&gt;"",ISNUMBER($U894)),IF(COUNTIFS($AE$2:$AE$1001,$AE894,$U$2:$U$1001,$U894,$Y$2:$Y$1001,$Y894)&gt;1,"; possible duplicate",""),""),3,300)))</f>
        <v/>
      </c>
      <c r="AE894" s="26">
        <f>IF(IFERROR(TRIM(INDEX($A894:$P894,MATCH(Settings!$B$11,$A$1:$P$1,0))&amp;""),"")&lt;&gt;"",LOWER(IFERROR(TRIM(INDEX($A894:$P894,MATCH(Settings!$B$11,$A$1:$P$1,0))&amp;""),"")),LOWER(IFERROR(TRIM(INDEX($A894:$P894,MATCH(Settings!$B$10,$A$1:$P$1,0))&amp;""),"")))</f>
        <v/>
      </c>
      <c r="AF894" s="26">
        <f>IF($AE894="","",IF(COUNTIF($AE$2:$AE894,$AE894)=1,MAX($AF$1:$AF893)+1,""))</f>
        <v/>
      </c>
      <c r="AG894" s="26">
        <f>IF(OR($AE894="",NOT(ISNUMBER($V894))),"",IF(COUNTIFS($AE$2:$AE894,$AE894,$V$2:$V894,$V894)=1,1,0))</f>
        <v/>
      </c>
      <c r="AH894" s="26">
        <f>IF(ISNUMBER($U894),$U894,0)</f>
        <v/>
      </c>
    </row>
    <row r="895">
      <c r="R895" s="27" t="n"/>
      <c r="S895" s="27" t="n"/>
      <c r="U895" s="21">
        <f>IF(ISNUMBER(IFERROR(IF(TRIM(INDEX($A895:$P895,MATCH(Settings!$B$9,$A$1:$P$1,0))&amp;"")="","",IF(ISNUMBER(INDEX($A895:$P895,MATCH(Settings!$B$9,$A$1:$P$1,0))),INT(INDEX($A895:$P895,MATCH(Settings!$B$9,$A$1:$P$1,0))),DATE(VALUE(LEFT(INDEX($A895:$P895,MATCH(Settings!$B$9,$A$1:$P$1,0)),4)),VALUE(MID(INDEX($A895:$P895,MATCH(Settings!$B$9,$A$1:$P$1,0)),6,2)),VALUE(MID(INDEX($A895:$P895,MATCH(Settings!$B$9,$A$1:$P$1,0)),9,2))))),"")),IFERROR(IF(TRIM(INDEX($A895:$P895,MATCH(Settings!$B$9,$A$1:$P$1,0))&amp;"")="","",IF(ISNUMBER(INDEX($A895:$P895,MATCH(Settings!$B$9,$A$1:$P$1,0))),INT(INDEX($A895:$P895,MATCH(Settings!$B$9,$A$1:$P$1,0))),DATE(VALUE(LEFT(INDEX($A895:$P895,MATCH(Settings!$B$9,$A$1:$P$1,0)),4)),VALUE(MID(INDEX($A895:$P895,MATCH(Settings!$B$9,$A$1:$P$1,0)),6,2)),VALUE(MID(INDEX($A895:$P895,MATCH(Settings!$B$9,$A$1:$P$1,0)),9,2))))),""),IFERROR(INT(IFERROR(IF(ISNUMBER(INDEX($A895:$P895,MATCH(Settings!$B$8,$A$1:$P$1,0))),INDEX($A895:$P895,MATCH(Settings!$B$8,$A$1:$P$1,0)),DATE(VALUE(LEFT(IFERROR(TRIM(INDEX($A895:$P895,MATCH(Settings!$B$8,$A$1:$P$1,0))&amp;""),""),4)),VALUE(MID(IFERROR(TRIM(INDEX($A895:$P895,MATCH(Settings!$B$8,$A$1:$P$1,0))&amp;""),""),6,2)),VALUE(MID(IFERROR(TRIM(INDEX($A895:$P895,MATCH(Settings!$B$8,$A$1:$P$1,0))&amp;""),""),9,2)))+TIME(VALUE(MID(IFERROR(TRIM(INDEX($A895:$P895,MATCH(Settings!$B$8,$A$1:$P$1,0))&amp;""),""),12,2)),VALUE(MID(IFERROR(TRIM(INDEX($A895:$P895,MATCH(Settings!$B$8,$A$1:$P$1,0))&amp;""),""),15,2)),VALUE(MID(IFERROR(TRIM(INDEX($A895:$P895,MATCH(Settings!$B$8,$A$1:$P$1,0))&amp;""),""),18,2)))),"")),""))</f>
        <v/>
      </c>
      <c r="V895" s="22">
        <f>IF(ISNUMBER($U895),DATE(YEAR($U895),MONTH($U895),1),"")</f>
        <v/>
      </c>
      <c r="W895" s="23">
        <f>IF(IFERROR(TRIM(INDEX($A895:$P895,MATCH(Settings!$B$10,$A$1:$P$1,0))&amp;""),"")&lt;&gt;"",IFERROR(TRIM(INDEX($A895:$P895,MATCH(Settings!$B$10,$A$1:$P$1,0))&amp;""),""),IFERROR(TRIM(INDEX($A895:$P895,MATCH(Settings!$B$11,$A$1:$P$1,0))&amp;""),""))</f>
        <v/>
      </c>
      <c r="X895" s="23">
        <f>IFERROR(TRIM(INDEX($A895:$P895,MATCH(Settings!$B$11,$A$1:$P$1,0))&amp;""),"")</f>
        <v/>
      </c>
      <c r="Y895" s="23">
        <f>IFERROR(TRIM(INDEX($A895:$P895,MATCH(Settings!$B$12,$A$1:$P$1,0))&amp;""),"")</f>
        <v/>
      </c>
      <c r="Z895" s="23">
        <f>IFERROR(TRIM(INDEX($A895:$P895,MATCH(Settings!$B$15,$A$1:$P$1,0))&amp;""),"")</f>
        <v/>
      </c>
      <c r="AA895" s="24">
        <f>IFERROR(IF(TRIM(INDEX($A895:$P895,MATCH(Settings!$B$13,$A$1:$P$1,0))&amp;"")="","",VALUE(TRIM(INDEX($A895:$P895,MATCH(Settings!$B$13,$A$1:$P$1,0))&amp;""))),"")</f>
        <v/>
      </c>
      <c r="AB895" s="24">
        <f>IF(NOT(ISNUMBER($AA895)),"",IF(TRIM($R895&amp;"")="Yes",$AA895,0))</f>
        <v/>
      </c>
      <c r="AC895" s="25">
        <f>IF(OR(NOT(ISNUMBER($AB895)),NOT(ISNUMBER(Settings!$D$2))),"",$AB895*Settings!$D$2)</f>
        <v/>
      </c>
      <c r="AD895" s="23">
        <f>IF(AND($AE895="",IFERROR(TRIM(INDEX($A895:$P895,MATCH(Settings!$B$13,$A$1:$P$1,0))&amp;""),"")=""),"",IF((IF($AE895="","; no name or email","")&amp;IF(IFERROR(TRIM(INDEX($A895:$P895,MATCH(Settings!$B$13,$A$1:$P$1,0))&amp;""),"")="","; no hours",IF(NOT(ISNUMBER($AA895)),"; hours not a number",IF($AA895&lt;=0,"; hours zero or less",IF(AND(ISNUMBER(Settings!$D$3),$AA895&gt;Settings!$D$3),"; over "&amp;Settings!$D$3&amp;" hours",""))))&amp;IF(NOT(ISNUMBER($U895)),"; no date",IF($U895&gt;TODAY(),"; date in the future",""))&amp;IF(AND($AE895&lt;&gt;"",ISNUMBER($U895)),IF(COUNTIFS($AE$2:$AE$1001,$AE895,$U$2:$U$1001,$U895,$Y$2:$Y$1001,$Y895)&gt;1,"; possible duplicate",""),""))="","OK",MID(IF($AE895="","; no name or email","")&amp;IF(IFERROR(TRIM(INDEX($A895:$P895,MATCH(Settings!$B$13,$A$1:$P$1,0))&amp;""),"")="","; no hours",IF(NOT(ISNUMBER($AA895)),"; hours not a number",IF($AA895&lt;=0,"; hours zero or less",IF(AND(ISNUMBER(Settings!$D$3),$AA895&gt;Settings!$D$3),"; over "&amp;Settings!$D$3&amp;" hours",""))))&amp;IF(NOT(ISNUMBER($U895)),"; no date",IF($U895&gt;TODAY(),"; date in the future",""))&amp;IF(AND($AE895&lt;&gt;"",ISNUMBER($U895)),IF(COUNTIFS($AE$2:$AE$1001,$AE895,$U$2:$U$1001,$U895,$Y$2:$Y$1001,$Y895)&gt;1,"; possible duplicate",""),""),3,300)))</f>
        <v/>
      </c>
      <c r="AE895" s="26">
        <f>IF(IFERROR(TRIM(INDEX($A895:$P895,MATCH(Settings!$B$11,$A$1:$P$1,0))&amp;""),"")&lt;&gt;"",LOWER(IFERROR(TRIM(INDEX($A895:$P895,MATCH(Settings!$B$11,$A$1:$P$1,0))&amp;""),"")),LOWER(IFERROR(TRIM(INDEX($A895:$P895,MATCH(Settings!$B$10,$A$1:$P$1,0))&amp;""),"")))</f>
        <v/>
      </c>
      <c r="AF895" s="26">
        <f>IF($AE895="","",IF(COUNTIF($AE$2:$AE895,$AE895)=1,MAX($AF$1:$AF894)+1,""))</f>
        <v/>
      </c>
      <c r="AG895" s="26">
        <f>IF(OR($AE895="",NOT(ISNUMBER($V895))),"",IF(COUNTIFS($AE$2:$AE895,$AE895,$V$2:$V895,$V895)=1,1,0))</f>
        <v/>
      </c>
      <c r="AH895" s="26">
        <f>IF(ISNUMBER($U895),$U895,0)</f>
        <v/>
      </c>
    </row>
    <row r="896">
      <c r="R896" s="27" t="n"/>
      <c r="S896" s="27" t="n"/>
      <c r="U896" s="21">
        <f>IF(ISNUMBER(IFERROR(IF(TRIM(INDEX($A896:$P896,MATCH(Settings!$B$9,$A$1:$P$1,0))&amp;"")="","",IF(ISNUMBER(INDEX($A896:$P896,MATCH(Settings!$B$9,$A$1:$P$1,0))),INT(INDEX($A896:$P896,MATCH(Settings!$B$9,$A$1:$P$1,0))),DATE(VALUE(LEFT(INDEX($A896:$P896,MATCH(Settings!$B$9,$A$1:$P$1,0)),4)),VALUE(MID(INDEX($A896:$P896,MATCH(Settings!$B$9,$A$1:$P$1,0)),6,2)),VALUE(MID(INDEX($A896:$P896,MATCH(Settings!$B$9,$A$1:$P$1,0)),9,2))))),"")),IFERROR(IF(TRIM(INDEX($A896:$P896,MATCH(Settings!$B$9,$A$1:$P$1,0))&amp;"")="","",IF(ISNUMBER(INDEX($A896:$P896,MATCH(Settings!$B$9,$A$1:$P$1,0))),INT(INDEX($A896:$P896,MATCH(Settings!$B$9,$A$1:$P$1,0))),DATE(VALUE(LEFT(INDEX($A896:$P896,MATCH(Settings!$B$9,$A$1:$P$1,0)),4)),VALUE(MID(INDEX($A896:$P896,MATCH(Settings!$B$9,$A$1:$P$1,0)),6,2)),VALUE(MID(INDEX($A896:$P896,MATCH(Settings!$B$9,$A$1:$P$1,0)),9,2))))),""),IFERROR(INT(IFERROR(IF(ISNUMBER(INDEX($A896:$P896,MATCH(Settings!$B$8,$A$1:$P$1,0))),INDEX($A896:$P896,MATCH(Settings!$B$8,$A$1:$P$1,0)),DATE(VALUE(LEFT(IFERROR(TRIM(INDEX($A896:$P896,MATCH(Settings!$B$8,$A$1:$P$1,0))&amp;""),""),4)),VALUE(MID(IFERROR(TRIM(INDEX($A896:$P896,MATCH(Settings!$B$8,$A$1:$P$1,0))&amp;""),""),6,2)),VALUE(MID(IFERROR(TRIM(INDEX($A896:$P896,MATCH(Settings!$B$8,$A$1:$P$1,0))&amp;""),""),9,2)))+TIME(VALUE(MID(IFERROR(TRIM(INDEX($A896:$P896,MATCH(Settings!$B$8,$A$1:$P$1,0))&amp;""),""),12,2)),VALUE(MID(IFERROR(TRIM(INDEX($A896:$P896,MATCH(Settings!$B$8,$A$1:$P$1,0))&amp;""),""),15,2)),VALUE(MID(IFERROR(TRIM(INDEX($A896:$P896,MATCH(Settings!$B$8,$A$1:$P$1,0))&amp;""),""),18,2)))),"")),""))</f>
        <v/>
      </c>
      <c r="V896" s="22">
        <f>IF(ISNUMBER($U896),DATE(YEAR($U896),MONTH($U896),1),"")</f>
        <v/>
      </c>
      <c r="W896" s="23">
        <f>IF(IFERROR(TRIM(INDEX($A896:$P896,MATCH(Settings!$B$10,$A$1:$P$1,0))&amp;""),"")&lt;&gt;"",IFERROR(TRIM(INDEX($A896:$P896,MATCH(Settings!$B$10,$A$1:$P$1,0))&amp;""),""),IFERROR(TRIM(INDEX($A896:$P896,MATCH(Settings!$B$11,$A$1:$P$1,0))&amp;""),""))</f>
        <v/>
      </c>
      <c r="X896" s="23">
        <f>IFERROR(TRIM(INDEX($A896:$P896,MATCH(Settings!$B$11,$A$1:$P$1,0))&amp;""),"")</f>
        <v/>
      </c>
      <c r="Y896" s="23">
        <f>IFERROR(TRIM(INDEX($A896:$P896,MATCH(Settings!$B$12,$A$1:$P$1,0))&amp;""),"")</f>
        <v/>
      </c>
      <c r="Z896" s="23">
        <f>IFERROR(TRIM(INDEX($A896:$P896,MATCH(Settings!$B$15,$A$1:$P$1,0))&amp;""),"")</f>
        <v/>
      </c>
      <c r="AA896" s="24">
        <f>IFERROR(IF(TRIM(INDEX($A896:$P896,MATCH(Settings!$B$13,$A$1:$P$1,0))&amp;"")="","",VALUE(TRIM(INDEX($A896:$P896,MATCH(Settings!$B$13,$A$1:$P$1,0))&amp;""))),"")</f>
        <v/>
      </c>
      <c r="AB896" s="24">
        <f>IF(NOT(ISNUMBER($AA896)),"",IF(TRIM($R896&amp;"")="Yes",$AA896,0))</f>
        <v/>
      </c>
      <c r="AC896" s="25">
        <f>IF(OR(NOT(ISNUMBER($AB896)),NOT(ISNUMBER(Settings!$D$2))),"",$AB896*Settings!$D$2)</f>
        <v/>
      </c>
      <c r="AD896" s="23">
        <f>IF(AND($AE896="",IFERROR(TRIM(INDEX($A896:$P896,MATCH(Settings!$B$13,$A$1:$P$1,0))&amp;""),"")=""),"",IF((IF($AE896="","; no name or email","")&amp;IF(IFERROR(TRIM(INDEX($A896:$P896,MATCH(Settings!$B$13,$A$1:$P$1,0))&amp;""),"")="","; no hours",IF(NOT(ISNUMBER($AA896)),"; hours not a number",IF($AA896&lt;=0,"; hours zero or less",IF(AND(ISNUMBER(Settings!$D$3),$AA896&gt;Settings!$D$3),"; over "&amp;Settings!$D$3&amp;" hours",""))))&amp;IF(NOT(ISNUMBER($U896)),"; no date",IF($U896&gt;TODAY(),"; date in the future",""))&amp;IF(AND($AE896&lt;&gt;"",ISNUMBER($U896)),IF(COUNTIFS($AE$2:$AE$1001,$AE896,$U$2:$U$1001,$U896,$Y$2:$Y$1001,$Y896)&gt;1,"; possible duplicate",""),""))="","OK",MID(IF($AE896="","; no name or email","")&amp;IF(IFERROR(TRIM(INDEX($A896:$P896,MATCH(Settings!$B$13,$A$1:$P$1,0))&amp;""),"")="","; no hours",IF(NOT(ISNUMBER($AA896)),"; hours not a number",IF($AA896&lt;=0,"; hours zero or less",IF(AND(ISNUMBER(Settings!$D$3),$AA896&gt;Settings!$D$3),"; over "&amp;Settings!$D$3&amp;" hours",""))))&amp;IF(NOT(ISNUMBER($U896)),"; no date",IF($U896&gt;TODAY(),"; date in the future",""))&amp;IF(AND($AE896&lt;&gt;"",ISNUMBER($U896)),IF(COUNTIFS($AE$2:$AE$1001,$AE896,$U$2:$U$1001,$U896,$Y$2:$Y$1001,$Y896)&gt;1,"; possible duplicate",""),""),3,300)))</f>
        <v/>
      </c>
      <c r="AE896" s="26">
        <f>IF(IFERROR(TRIM(INDEX($A896:$P896,MATCH(Settings!$B$11,$A$1:$P$1,0))&amp;""),"")&lt;&gt;"",LOWER(IFERROR(TRIM(INDEX($A896:$P896,MATCH(Settings!$B$11,$A$1:$P$1,0))&amp;""),"")),LOWER(IFERROR(TRIM(INDEX($A896:$P896,MATCH(Settings!$B$10,$A$1:$P$1,0))&amp;""),"")))</f>
        <v/>
      </c>
      <c r="AF896" s="26">
        <f>IF($AE896="","",IF(COUNTIF($AE$2:$AE896,$AE896)=1,MAX($AF$1:$AF895)+1,""))</f>
        <v/>
      </c>
      <c r="AG896" s="26">
        <f>IF(OR($AE896="",NOT(ISNUMBER($V896))),"",IF(COUNTIFS($AE$2:$AE896,$AE896,$V$2:$V896,$V896)=1,1,0))</f>
        <v/>
      </c>
      <c r="AH896" s="26">
        <f>IF(ISNUMBER($U896),$U896,0)</f>
        <v/>
      </c>
    </row>
    <row r="897">
      <c r="R897" s="27" t="n"/>
      <c r="S897" s="27" t="n"/>
      <c r="U897" s="21">
        <f>IF(ISNUMBER(IFERROR(IF(TRIM(INDEX($A897:$P897,MATCH(Settings!$B$9,$A$1:$P$1,0))&amp;"")="","",IF(ISNUMBER(INDEX($A897:$P897,MATCH(Settings!$B$9,$A$1:$P$1,0))),INT(INDEX($A897:$P897,MATCH(Settings!$B$9,$A$1:$P$1,0))),DATE(VALUE(LEFT(INDEX($A897:$P897,MATCH(Settings!$B$9,$A$1:$P$1,0)),4)),VALUE(MID(INDEX($A897:$P897,MATCH(Settings!$B$9,$A$1:$P$1,0)),6,2)),VALUE(MID(INDEX($A897:$P897,MATCH(Settings!$B$9,$A$1:$P$1,0)),9,2))))),"")),IFERROR(IF(TRIM(INDEX($A897:$P897,MATCH(Settings!$B$9,$A$1:$P$1,0))&amp;"")="","",IF(ISNUMBER(INDEX($A897:$P897,MATCH(Settings!$B$9,$A$1:$P$1,0))),INT(INDEX($A897:$P897,MATCH(Settings!$B$9,$A$1:$P$1,0))),DATE(VALUE(LEFT(INDEX($A897:$P897,MATCH(Settings!$B$9,$A$1:$P$1,0)),4)),VALUE(MID(INDEX($A897:$P897,MATCH(Settings!$B$9,$A$1:$P$1,0)),6,2)),VALUE(MID(INDEX($A897:$P897,MATCH(Settings!$B$9,$A$1:$P$1,0)),9,2))))),""),IFERROR(INT(IFERROR(IF(ISNUMBER(INDEX($A897:$P897,MATCH(Settings!$B$8,$A$1:$P$1,0))),INDEX($A897:$P897,MATCH(Settings!$B$8,$A$1:$P$1,0)),DATE(VALUE(LEFT(IFERROR(TRIM(INDEX($A897:$P897,MATCH(Settings!$B$8,$A$1:$P$1,0))&amp;""),""),4)),VALUE(MID(IFERROR(TRIM(INDEX($A897:$P897,MATCH(Settings!$B$8,$A$1:$P$1,0))&amp;""),""),6,2)),VALUE(MID(IFERROR(TRIM(INDEX($A897:$P897,MATCH(Settings!$B$8,$A$1:$P$1,0))&amp;""),""),9,2)))+TIME(VALUE(MID(IFERROR(TRIM(INDEX($A897:$P897,MATCH(Settings!$B$8,$A$1:$P$1,0))&amp;""),""),12,2)),VALUE(MID(IFERROR(TRIM(INDEX($A897:$P897,MATCH(Settings!$B$8,$A$1:$P$1,0))&amp;""),""),15,2)),VALUE(MID(IFERROR(TRIM(INDEX($A897:$P897,MATCH(Settings!$B$8,$A$1:$P$1,0))&amp;""),""),18,2)))),"")),""))</f>
        <v/>
      </c>
      <c r="V897" s="22">
        <f>IF(ISNUMBER($U897),DATE(YEAR($U897),MONTH($U897),1),"")</f>
        <v/>
      </c>
      <c r="W897" s="23">
        <f>IF(IFERROR(TRIM(INDEX($A897:$P897,MATCH(Settings!$B$10,$A$1:$P$1,0))&amp;""),"")&lt;&gt;"",IFERROR(TRIM(INDEX($A897:$P897,MATCH(Settings!$B$10,$A$1:$P$1,0))&amp;""),""),IFERROR(TRIM(INDEX($A897:$P897,MATCH(Settings!$B$11,$A$1:$P$1,0))&amp;""),""))</f>
        <v/>
      </c>
      <c r="X897" s="23">
        <f>IFERROR(TRIM(INDEX($A897:$P897,MATCH(Settings!$B$11,$A$1:$P$1,0))&amp;""),"")</f>
        <v/>
      </c>
      <c r="Y897" s="23">
        <f>IFERROR(TRIM(INDEX($A897:$P897,MATCH(Settings!$B$12,$A$1:$P$1,0))&amp;""),"")</f>
        <v/>
      </c>
      <c r="Z897" s="23">
        <f>IFERROR(TRIM(INDEX($A897:$P897,MATCH(Settings!$B$15,$A$1:$P$1,0))&amp;""),"")</f>
        <v/>
      </c>
      <c r="AA897" s="24">
        <f>IFERROR(IF(TRIM(INDEX($A897:$P897,MATCH(Settings!$B$13,$A$1:$P$1,0))&amp;"")="","",VALUE(TRIM(INDEX($A897:$P897,MATCH(Settings!$B$13,$A$1:$P$1,0))&amp;""))),"")</f>
        <v/>
      </c>
      <c r="AB897" s="24">
        <f>IF(NOT(ISNUMBER($AA897)),"",IF(TRIM($R897&amp;"")="Yes",$AA897,0))</f>
        <v/>
      </c>
      <c r="AC897" s="25">
        <f>IF(OR(NOT(ISNUMBER($AB897)),NOT(ISNUMBER(Settings!$D$2))),"",$AB897*Settings!$D$2)</f>
        <v/>
      </c>
      <c r="AD897" s="23">
        <f>IF(AND($AE897="",IFERROR(TRIM(INDEX($A897:$P897,MATCH(Settings!$B$13,$A$1:$P$1,0))&amp;""),"")=""),"",IF((IF($AE897="","; no name or email","")&amp;IF(IFERROR(TRIM(INDEX($A897:$P897,MATCH(Settings!$B$13,$A$1:$P$1,0))&amp;""),"")="","; no hours",IF(NOT(ISNUMBER($AA897)),"; hours not a number",IF($AA897&lt;=0,"; hours zero or less",IF(AND(ISNUMBER(Settings!$D$3),$AA897&gt;Settings!$D$3),"; over "&amp;Settings!$D$3&amp;" hours",""))))&amp;IF(NOT(ISNUMBER($U897)),"; no date",IF($U897&gt;TODAY(),"; date in the future",""))&amp;IF(AND($AE897&lt;&gt;"",ISNUMBER($U897)),IF(COUNTIFS($AE$2:$AE$1001,$AE897,$U$2:$U$1001,$U897,$Y$2:$Y$1001,$Y897)&gt;1,"; possible duplicate",""),""))="","OK",MID(IF($AE897="","; no name or email","")&amp;IF(IFERROR(TRIM(INDEX($A897:$P897,MATCH(Settings!$B$13,$A$1:$P$1,0))&amp;""),"")="","; no hours",IF(NOT(ISNUMBER($AA897)),"; hours not a number",IF($AA897&lt;=0,"; hours zero or less",IF(AND(ISNUMBER(Settings!$D$3),$AA897&gt;Settings!$D$3),"; over "&amp;Settings!$D$3&amp;" hours",""))))&amp;IF(NOT(ISNUMBER($U897)),"; no date",IF($U897&gt;TODAY(),"; date in the future",""))&amp;IF(AND($AE897&lt;&gt;"",ISNUMBER($U897)),IF(COUNTIFS($AE$2:$AE$1001,$AE897,$U$2:$U$1001,$U897,$Y$2:$Y$1001,$Y897)&gt;1,"; possible duplicate",""),""),3,300)))</f>
        <v/>
      </c>
      <c r="AE897" s="26">
        <f>IF(IFERROR(TRIM(INDEX($A897:$P897,MATCH(Settings!$B$11,$A$1:$P$1,0))&amp;""),"")&lt;&gt;"",LOWER(IFERROR(TRIM(INDEX($A897:$P897,MATCH(Settings!$B$11,$A$1:$P$1,0))&amp;""),"")),LOWER(IFERROR(TRIM(INDEX($A897:$P897,MATCH(Settings!$B$10,$A$1:$P$1,0))&amp;""),"")))</f>
        <v/>
      </c>
      <c r="AF897" s="26">
        <f>IF($AE897="","",IF(COUNTIF($AE$2:$AE897,$AE897)=1,MAX($AF$1:$AF896)+1,""))</f>
        <v/>
      </c>
      <c r="AG897" s="26">
        <f>IF(OR($AE897="",NOT(ISNUMBER($V897))),"",IF(COUNTIFS($AE$2:$AE897,$AE897,$V$2:$V897,$V897)=1,1,0))</f>
        <v/>
      </c>
      <c r="AH897" s="26">
        <f>IF(ISNUMBER($U897),$U897,0)</f>
        <v/>
      </c>
    </row>
    <row r="898">
      <c r="R898" s="27" t="n"/>
      <c r="S898" s="27" t="n"/>
      <c r="U898" s="21">
        <f>IF(ISNUMBER(IFERROR(IF(TRIM(INDEX($A898:$P898,MATCH(Settings!$B$9,$A$1:$P$1,0))&amp;"")="","",IF(ISNUMBER(INDEX($A898:$P898,MATCH(Settings!$B$9,$A$1:$P$1,0))),INT(INDEX($A898:$P898,MATCH(Settings!$B$9,$A$1:$P$1,0))),DATE(VALUE(LEFT(INDEX($A898:$P898,MATCH(Settings!$B$9,$A$1:$P$1,0)),4)),VALUE(MID(INDEX($A898:$P898,MATCH(Settings!$B$9,$A$1:$P$1,0)),6,2)),VALUE(MID(INDEX($A898:$P898,MATCH(Settings!$B$9,$A$1:$P$1,0)),9,2))))),"")),IFERROR(IF(TRIM(INDEX($A898:$P898,MATCH(Settings!$B$9,$A$1:$P$1,0))&amp;"")="","",IF(ISNUMBER(INDEX($A898:$P898,MATCH(Settings!$B$9,$A$1:$P$1,0))),INT(INDEX($A898:$P898,MATCH(Settings!$B$9,$A$1:$P$1,0))),DATE(VALUE(LEFT(INDEX($A898:$P898,MATCH(Settings!$B$9,$A$1:$P$1,0)),4)),VALUE(MID(INDEX($A898:$P898,MATCH(Settings!$B$9,$A$1:$P$1,0)),6,2)),VALUE(MID(INDEX($A898:$P898,MATCH(Settings!$B$9,$A$1:$P$1,0)),9,2))))),""),IFERROR(INT(IFERROR(IF(ISNUMBER(INDEX($A898:$P898,MATCH(Settings!$B$8,$A$1:$P$1,0))),INDEX($A898:$P898,MATCH(Settings!$B$8,$A$1:$P$1,0)),DATE(VALUE(LEFT(IFERROR(TRIM(INDEX($A898:$P898,MATCH(Settings!$B$8,$A$1:$P$1,0))&amp;""),""),4)),VALUE(MID(IFERROR(TRIM(INDEX($A898:$P898,MATCH(Settings!$B$8,$A$1:$P$1,0))&amp;""),""),6,2)),VALUE(MID(IFERROR(TRIM(INDEX($A898:$P898,MATCH(Settings!$B$8,$A$1:$P$1,0))&amp;""),""),9,2)))+TIME(VALUE(MID(IFERROR(TRIM(INDEX($A898:$P898,MATCH(Settings!$B$8,$A$1:$P$1,0))&amp;""),""),12,2)),VALUE(MID(IFERROR(TRIM(INDEX($A898:$P898,MATCH(Settings!$B$8,$A$1:$P$1,0))&amp;""),""),15,2)),VALUE(MID(IFERROR(TRIM(INDEX($A898:$P898,MATCH(Settings!$B$8,$A$1:$P$1,0))&amp;""),""),18,2)))),"")),""))</f>
        <v/>
      </c>
      <c r="V898" s="22">
        <f>IF(ISNUMBER($U898),DATE(YEAR($U898),MONTH($U898),1),"")</f>
        <v/>
      </c>
      <c r="W898" s="23">
        <f>IF(IFERROR(TRIM(INDEX($A898:$P898,MATCH(Settings!$B$10,$A$1:$P$1,0))&amp;""),"")&lt;&gt;"",IFERROR(TRIM(INDEX($A898:$P898,MATCH(Settings!$B$10,$A$1:$P$1,0))&amp;""),""),IFERROR(TRIM(INDEX($A898:$P898,MATCH(Settings!$B$11,$A$1:$P$1,0))&amp;""),""))</f>
        <v/>
      </c>
      <c r="X898" s="23">
        <f>IFERROR(TRIM(INDEX($A898:$P898,MATCH(Settings!$B$11,$A$1:$P$1,0))&amp;""),"")</f>
        <v/>
      </c>
      <c r="Y898" s="23">
        <f>IFERROR(TRIM(INDEX($A898:$P898,MATCH(Settings!$B$12,$A$1:$P$1,0))&amp;""),"")</f>
        <v/>
      </c>
      <c r="Z898" s="23">
        <f>IFERROR(TRIM(INDEX($A898:$P898,MATCH(Settings!$B$15,$A$1:$P$1,0))&amp;""),"")</f>
        <v/>
      </c>
      <c r="AA898" s="24">
        <f>IFERROR(IF(TRIM(INDEX($A898:$P898,MATCH(Settings!$B$13,$A$1:$P$1,0))&amp;"")="","",VALUE(TRIM(INDEX($A898:$P898,MATCH(Settings!$B$13,$A$1:$P$1,0))&amp;""))),"")</f>
        <v/>
      </c>
      <c r="AB898" s="24">
        <f>IF(NOT(ISNUMBER($AA898)),"",IF(TRIM($R898&amp;"")="Yes",$AA898,0))</f>
        <v/>
      </c>
      <c r="AC898" s="25">
        <f>IF(OR(NOT(ISNUMBER($AB898)),NOT(ISNUMBER(Settings!$D$2))),"",$AB898*Settings!$D$2)</f>
        <v/>
      </c>
      <c r="AD898" s="23">
        <f>IF(AND($AE898="",IFERROR(TRIM(INDEX($A898:$P898,MATCH(Settings!$B$13,$A$1:$P$1,0))&amp;""),"")=""),"",IF((IF($AE898="","; no name or email","")&amp;IF(IFERROR(TRIM(INDEX($A898:$P898,MATCH(Settings!$B$13,$A$1:$P$1,0))&amp;""),"")="","; no hours",IF(NOT(ISNUMBER($AA898)),"; hours not a number",IF($AA898&lt;=0,"; hours zero or less",IF(AND(ISNUMBER(Settings!$D$3),$AA898&gt;Settings!$D$3),"; over "&amp;Settings!$D$3&amp;" hours",""))))&amp;IF(NOT(ISNUMBER($U898)),"; no date",IF($U898&gt;TODAY(),"; date in the future",""))&amp;IF(AND($AE898&lt;&gt;"",ISNUMBER($U898)),IF(COUNTIFS($AE$2:$AE$1001,$AE898,$U$2:$U$1001,$U898,$Y$2:$Y$1001,$Y898)&gt;1,"; possible duplicate",""),""))="","OK",MID(IF($AE898="","; no name or email","")&amp;IF(IFERROR(TRIM(INDEX($A898:$P898,MATCH(Settings!$B$13,$A$1:$P$1,0))&amp;""),"")="","; no hours",IF(NOT(ISNUMBER($AA898)),"; hours not a number",IF($AA898&lt;=0,"; hours zero or less",IF(AND(ISNUMBER(Settings!$D$3),$AA898&gt;Settings!$D$3),"; over "&amp;Settings!$D$3&amp;" hours",""))))&amp;IF(NOT(ISNUMBER($U898)),"; no date",IF($U898&gt;TODAY(),"; date in the future",""))&amp;IF(AND($AE898&lt;&gt;"",ISNUMBER($U898)),IF(COUNTIFS($AE$2:$AE$1001,$AE898,$U$2:$U$1001,$U898,$Y$2:$Y$1001,$Y898)&gt;1,"; possible duplicate",""),""),3,300)))</f>
        <v/>
      </c>
      <c r="AE898" s="26">
        <f>IF(IFERROR(TRIM(INDEX($A898:$P898,MATCH(Settings!$B$11,$A$1:$P$1,0))&amp;""),"")&lt;&gt;"",LOWER(IFERROR(TRIM(INDEX($A898:$P898,MATCH(Settings!$B$11,$A$1:$P$1,0))&amp;""),"")),LOWER(IFERROR(TRIM(INDEX($A898:$P898,MATCH(Settings!$B$10,$A$1:$P$1,0))&amp;""),"")))</f>
        <v/>
      </c>
      <c r="AF898" s="26">
        <f>IF($AE898="","",IF(COUNTIF($AE$2:$AE898,$AE898)=1,MAX($AF$1:$AF897)+1,""))</f>
        <v/>
      </c>
      <c r="AG898" s="26">
        <f>IF(OR($AE898="",NOT(ISNUMBER($V898))),"",IF(COUNTIFS($AE$2:$AE898,$AE898,$V$2:$V898,$V898)=1,1,0))</f>
        <v/>
      </c>
      <c r="AH898" s="26">
        <f>IF(ISNUMBER($U898),$U898,0)</f>
        <v/>
      </c>
    </row>
    <row r="899">
      <c r="R899" s="27" t="n"/>
      <c r="S899" s="27" t="n"/>
      <c r="U899" s="21">
        <f>IF(ISNUMBER(IFERROR(IF(TRIM(INDEX($A899:$P899,MATCH(Settings!$B$9,$A$1:$P$1,0))&amp;"")="","",IF(ISNUMBER(INDEX($A899:$P899,MATCH(Settings!$B$9,$A$1:$P$1,0))),INT(INDEX($A899:$P899,MATCH(Settings!$B$9,$A$1:$P$1,0))),DATE(VALUE(LEFT(INDEX($A899:$P899,MATCH(Settings!$B$9,$A$1:$P$1,0)),4)),VALUE(MID(INDEX($A899:$P899,MATCH(Settings!$B$9,$A$1:$P$1,0)),6,2)),VALUE(MID(INDEX($A899:$P899,MATCH(Settings!$B$9,$A$1:$P$1,0)),9,2))))),"")),IFERROR(IF(TRIM(INDEX($A899:$P899,MATCH(Settings!$B$9,$A$1:$P$1,0))&amp;"")="","",IF(ISNUMBER(INDEX($A899:$P899,MATCH(Settings!$B$9,$A$1:$P$1,0))),INT(INDEX($A899:$P899,MATCH(Settings!$B$9,$A$1:$P$1,0))),DATE(VALUE(LEFT(INDEX($A899:$P899,MATCH(Settings!$B$9,$A$1:$P$1,0)),4)),VALUE(MID(INDEX($A899:$P899,MATCH(Settings!$B$9,$A$1:$P$1,0)),6,2)),VALUE(MID(INDEX($A899:$P899,MATCH(Settings!$B$9,$A$1:$P$1,0)),9,2))))),""),IFERROR(INT(IFERROR(IF(ISNUMBER(INDEX($A899:$P899,MATCH(Settings!$B$8,$A$1:$P$1,0))),INDEX($A899:$P899,MATCH(Settings!$B$8,$A$1:$P$1,0)),DATE(VALUE(LEFT(IFERROR(TRIM(INDEX($A899:$P899,MATCH(Settings!$B$8,$A$1:$P$1,0))&amp;""),""),4)),VALUE(MID(IFERROR(TRIM(INDEX($A899:$P899,MATCH(Settings!$B$8,$A$1:$P$1,0))&amp;""),""),6,2)),VALUE(MID(IFERROR(TRIM(INDEX($A899:$P899,MATCH(Settings!$B$8,$A$1:$P$1,0))&amp;""),""),9,2)))+TIME(VALUE(MID(IFERROR(TRIM(INDEX($A899:$P899,MATCH(Settings!$B$8,$A$1:$P$1,0))&amp;""),""),12,2)),VALUE(MID(IFERROR(TRIM(INDEX($A899:$P899,MATCH(Settings!$B$8,$A$1:$P$1,0))&amp;""),""),15,2)),VALUE(MID(IFERROR(TRIM(INDEX($A899:$P899,MATCH(Settings!$B$8,$A$1:$P$1,0))&amp;""),""),18,2)))),"")),""))</f>
        <v/>
      </c>
      <c r="V899" s="22">
        <f>IF(ISNUMBER($U899),DATE(YEAR($U899),MONTH($U899),1),"")</f>
        <v/>
      </c>
      <c r="W899" s="23">
        <f>IF(IFERROR(TRIM(INDEX($A899:$P899,MATCH(Settings!$B$10,$A$1:$P$1,0))&amp;""),"")&lt;&gt;"",IFERROR(TRIM(INDEX($A899:$P899,MATCH(Settings!$B$10,$A$1:$P$1,0))&amp;""),""),IFERROR(TRIM(INDEX($A899:$P899,MATCH(Settings!$B$11,$A$1:$P$1,0))&amp;""),""))</f>
        <v/>
      </c>
      <c r="X899" s="23">
        <f>IFERROR(TRIM(INDEX($A899:$P899,MATCH(Settings!$B$11,$A$1:$P$1,0))&amp;""),"")</f>
        <v/>
      </c>
      <c r="Y899" s="23">
        <f>IFERROR(TRIM(INDEX($A899:$P899,MATCH(Settings!$B$12,$A$1:$P$1,0))&amp;""),"")</f>
        <v/>
      </c>
      <c r="Z899" s="23">
        <f>IFERROR(TRIM(INDEX($A899:$P899,MATCH(Settings!$B$15,$A$1:$P$1,0))&amp;""),"")</f>
        <v/>
      </c>
      <c r="AA899" s="24">
        <f>IFERROR(IF(TRIM(INDEX($A899:$P899,MATCH(Settings!$B$13,$A$1:$P$1,0))&amp;"")="","",VALUE(TRIM(INDEX($A899:$P899,MATCH(Settings!$B$13,$A$1:$P$1,0))&amp;""))),"")</f>
        <v/>
      </c>
      <c r="AB899" s="24">
        <f>IF(NOT(ISNUMBER($AA899)),"",IF(TRIM($R899&amp;"")="Yes",$AA899,0))</f>
        <v/>
      </c>
      <c r="AC899" s="25">
        <f>IF(OR(NOT(ISNUMBER($AB899)),NOT(ISNUMBER(Settings!$D$2))),"",$AB899*Settings!$D$2)</f>
        <v/>
      </c>
      <c r="AD899" s="23">
        <f>IF(AND($AE899="",IFERROR(TRIM(INDEX($A899:$P899,MATCH(Settings!$B$13,$A$1:$P$1,0))&amp;""),"")=""),"",IF((IF($AE899="","; no name or email","")&amp;IF(IFERROR(TRIM(INDEX($A899:$P899,MATCH(Settings!$B$13,$A$1:$P$1,0))&amp;""),"")="","; no hours",IF(NOT(ISNUMBER($AA899)),"; hours not a number",IF($AA899&lt;=0,"; hours zero or less",IF(AND(ISNUMBER(Settings!$D$3),$AA899&gt;Settings!$D$3),"; over "&amp;Settings!$D$3&amp;" hours",""))))&amp;IF(NOT(ISNUMBER($U899)),"; no date",IF($U899&gt;TODAY(),"; date in the future",""))&amp;IF(AND($AE899&lt;&gt;"",ISNUMBER($U899)),IF(COUNTIFS($AE$2:$AE$1001,$AE899,$U$2:$U$1001,$U899,$Y$2:$Y$1001,$Y899)&gt;1,"; possible duplicate",""),""))="","OK",MID(IF($AE899="","; no name or email","")&amp;IF(IFERROR(TRIM(INDEX($A899:$P899,MATCH(Settings!$B$13,$A$1:$P$1,0))&amp;""),"")="","; no hours",IF(NOT(ISNUMBER($AA899)),"; hours not a number",IF($AA899&lt;=0,"; hours zero or less",IF(AND(ISNUMBER(Settings!$D$3),$AA899&gt;Settings!$D$3),"; over "&amp;Settings!$D$3&amp;" hours",""))))&amp;IF(NOT(ISNUMBER($U899)),"; no date",IF($U899&gt;TODAY(),"; date in the future",""))&amp;IF(AND($AE899&lt;&gt;"",ISNUMBER($U899)),IF(COUNTIFS($AE$2:$AE$1001,$AE899,$U$2:$U$1001,$U899,$Y$2:$Y$1001,$Y899)&gt;1,"; possible duplicate",""),""),3,300)))</f>
        <v/>
      </c>
      <c r="AE899" s="26">
        <f>IF(IFERROR(TRIM(INDEX($A899:$P899,MATCH(Settings!$B$11,$A$1:$P$1,0))&amp;""),"")&lt;&gt;"",LOWER(IFERROR(TRIM(INDEX($A899:$P899,MATCH(Settings!$B$11,$A$1:$P$1,0))&amp;""),"")),LOWER(IFERROR(TRIM(INDEX($A899:$P899,MATCH(Settings!$B$10,$A$1:$P$1,0))&amp;""),"")))</f>
        <v/>
      </c>
      <c r="AF899" s="26">
        <f>IF($AE899="","",IF(COUNTIF($AE$2:$AE899,$AE899)=1,MAX($AF$1:$AF898)+1,""))</f>
        <v/>
      </c>
      <c r="AG899" s="26">
        <f>IF(OR($AE899="",NOT(ISNUMBER($V899))),"",IF(COUNTIFS($AE$2:$AE899,$AE899,$V$2:$V899,$V899)=1,1,0))</f>
        <v/>
      </c>
      <c r="AH899" s="26">
        <f>IF(ISNUMBER($U899),$U899,0)</f>
        <v/>
      </c>
    </row>
    <row r="900">
      <c r="R900" s="27" t="n"/>
      <c r="S900" s="27" t="n"/>
      <c r="U900" s="21">
        <f>IF(ISNUMBER(IFERROR(IF(TRIM(INDEX($A900:$P900,MATCH(Settings!$B$9,$A$1:$P$1,0))&amp;"")="","",IF(ISNUMBER(INDEX($A900:$P900,MATCH(Settings!$B$9,$A$1:$P$1,0))),INT(INDEX($A900:$P900,MATCH(Settings!$B$9,$A$1:$P$1,0))),DATE(VALUE(LEFT(INDEX($A900:$P900,MATCH(Settings!$B$9,$A$1:$P$1,0)),4)),VALUE(MID(INDEX($A900:$P900,MATCH(Settings!$B$9,$A$1:$P$1,0)),6,2)),VALUE(MID(INDEX($A900:$P900,MATCH(Settings!$B$9,$A$1:$P$1,0)),9,2))))),"")),IFERROR(IF(TRIM(INDEX($A900:$P900,MATCH(Settings!$B$9,$A$1:$P$1,0))&amp;"")="","",IF(ISNUMBER(INDEX($A900:$P900,MATCH(Settings!$B$9,$A$1:$P$1,0))),INT(INDEX($A900:$P900,MATCH(Settings!$B$9,$A$1:$P$1,0))),DATE(VALUE(LEFT(INDEX($A900:$P900,MATCH(Settings!$B$9,$A$1:$P$1,0)),4)),VALUE(MID(INDEX($A900:$P900,MATCH(Settings!$B$9,$A$1:$P$1,0)),6,2)),VALUE(MID(INDEX($A900:$P900,MATCH(Settings!$B$9,$A$1:$P$1,0)),9,2))))),""),IFERROR(INT(IFERROR(IF(ISNUMBER(INDEX($A900:$P900,MATCH(Settings!$B$8,$A$1:$P$1,0))),INDEX($A900:$P900,MATCH(Settings!$B$8,$A$1:$P$1,0)),DATE(VALUE(LEFT(IFERROR(TRIM(INDEX($A900:$P900,MATCH(Settings!$B$8,$A$1:$P$1,0))&amp;""),""),4)),VALUE(MID(IFERROR(TRIM(INDEX($A900:$P900,MATCH(Settings!$B$8,$A$1:$P$1,0))&amp;""),""),6,2)),VALUE(MID(IFERROR(TRIM(INDEX($A900:$P900,MATCH(Settings!$B$8,$A$1:$P$1,0))&amp;""),""),9,2)))+TIME(VALUE(MID(IFERROR(TRIM(INDEX($A900:$P900,MATCH(Settings!$B$8,$A$1:$P$1,0))&amp;""),""),12,2)),VALUE(MID(IFERROR(TRIM(INDEX($A900:$P900,MATCH(Settings!$B$8,$A$1:$P$1,0))&amp;""),""),15,2)),VALUE(MID(IFERROR(TRIM(INDEX($A900:$P900,MATCH(Settings!$B$8,$A$1:$P$1,0))&amp;""),""),18,2)))),"")),""))</f>
        <v/>
      </c>
      <c r="V900" s="22">
        <f>IF(ISNUMBER($U900),DATE(YEAR($U900),MONTH($U900),1),"")</f>
        <v/>
      </c>
      <c r="W900" s="23">
        <f>IF(IFERROR(TRIM(INDEX($A900:$P900,MATCH(Settings!$B$10,$A$1:$P$1,0))&amp;""),"")&lt;&gt;"",IFERROR(TRIM(INDEX($A900:$P900,MATCH(Settings!$B$10,$A$1:$P$1,0))&amp;""),""),IFERROR(TRIM(INDEX($A900:$P900,MATCH(Settings!$B$11,$A$1:$P$1,0))&amp;""),""))</f>
        <v/>
      </c>
      <c r="X900" s="23">
        <f>IFERROR(TRIM(INDEX($A900:$P900,MATCH(Settings!$B$11,$A$1:$P$1,0))&amp;""),"")</f>
        <v/>
      </c>
      <c r="Y900" s="23">
        <f>IFERROR(TRIM(INDEX($A900:$P900,MATCH(Settings!$B$12,$A$1:$P$1,0))&amp;""),"")</f>
        <v/>
      </c>
      <c r="Z900" s="23">
        <f>IFERROR(TRIM(INDEX($A900:$P900,MATCH(Settings!$B$15,$A$1:$P$1,0))&amp;""),"")</f>
        <v/>
      </c>
      <c r="AA900" s="24">
        <f>IFERROR(IF(TRIM(INDEX($A900:$P900,MATCH(Settings!$B$13,$A$1:$P$1,0))&amp;"")="","",VALUE(TRIM(INDEX($A900:$P900,MATCH(Settings!$B$13,$A$1:$P$1,0))&amp;""))),"")</f>
        <v/>
      </c>
      <c r="AB900" s="24">
        <f>IF(NOT(ISNUMBER($AA900)),"",IF(TRIM($R900&amp;"")="Yes",$AA900,0))</f>
        <v/>
      </c>
      <c r="AC900" s="25">
        <f>IF(OR(NOT(ISNUMBER($AB900)),NOT(ISNUMBER(Settings!$D$2))),"",$AB900*Settings!$D$2)</f>
        <v/>
      </c>
      <c r="AD900" s="23">
        <f>IF(AND($AE900="",IFERROR(TRIM(INDEX($A900:$P900,MATCH(Settings!$B$13,$A$1:$P$1,0))&amp;""),"")=""),"",IF((IF($AE900="","; no name or email","")&amp;IF(IFERROR(TRIM(INDEX($A900:$P900,MATCH(Settings!$B$13,$A$1:$P$1,0))&amp;""),"")="","; no hours",IF(NOT(ISNUMBER($AA900)),"; hours not a number",IF($AA900&lt;=0,"; hours zero or less",IF(AND(ISNUMBER(Settings!$D$3),$AA900&gt;Settings!$D$3),"; over "&amp;Settings!$D$3&amp;" hours",""))))&amp;IF(NOT(ISNUMBER($U900)),"; no date",IF($U900&gt;TODAY(),"; date in the future",""))&amp;IF(AND($AE900&lt;&gt;"",ISNUMBER($U900)),IF(COUNTIFS($AE$2:$AE$1001,$AE900,$U$2:$U$1001,$U900,$Y$2:$Y$1001,$Y900)&gt;1,"; possible duplicate",""),""))="","OK",MID(IF($AE900="","; no name or email","")&amp;IF(IFERROR(TRIM(INDEX($A900:$P900,MATCH(Settings!$B$13,$A$1:$P$1,0))&amp;""),"")="","; no hours",IF(NOT(ISNUMBER($AA900)),"; hours not a number",IF($AA900&lt;=0,"; hours zero or less",IF(AND(ISNUMBER(Settings!$D$3),$AA900&gt;Settings!$D$3),"; over "&amp;Settings!$D$3&amp;" hours",""))))&amp;IF(NOT(ISNUMBER($U900)),"; no date",IF($U900&gt;TODAY(),"; date in the future",""))&amp;IF(AND($AE900&lt;&gt;"",ISNUMBER($U900)),IF(COUNTIFS($AE$2:$AE$1001,$AE900,$U$2:$U$1001,$U900,$Y$2:$Y$1001,$Y900)&gt;1,"; possible duplicate",""),""),3,300)))</f>
        <v/>
      </c>
      <c r="AE900" s="26">
        <f>IF(IFERROR(TRIM(INDEX($A900:$P900,MATCH(Settings!$B$11,$A$1:$P$1,0))&amp;""),"")&lt;&gt;"",LOWER(IFERROR(TRIM(INDEX($A900:$P900,MATCH(Settings!$B$11,$A$1:$P$1,0))&amp;""),"")),LOWER(IFERROR(TRIM(INDEX($A900:$P900,MATCH(Settings!$B$10,$A$1:$P$1,0))&amp;""),"")))</f>
        <v/>
      </c>
      <c r="AF900" s="26">
        <f>IF($AE900="","",IF(COUNTIF($AE$2:$AE900,$AE900)=1,MAX($AF$1:$AF899)+1,""))</f>
        <v/>
      </c>
      <c r="AG900" s="26">
        <f>IF(OR($AE900="",NOT(ISNUMBER($V900))),"",IF(COUNTIFS($AE$2:$AE900,$AE900,$V$2:$V900,$V900)=1,1,0))</f>
        <v/>
      </c>
      <c r="AH900" s="26">
        <f>IF(ISNUMBER($U900),$U900,0)</f>
        <v/>
      </c>
    </row>
    <row r="901">
      <c r="R901" s="27" t="n"/>
      <c r="S901" s="27" t="n"/>
      <c r="U901" s="21">
        <f>IF(ISNUMBER(IFERROR(IF(TRIM(INDEX($A901:$P901,MATCH(Settings!$B$9,$A$1:$P$1,0))&amp;"")="","",IF(ISNUMBER(INDEX($A901:$P901,MATCH(Settings!$B$9,$A$1:$P$1,0))),INT(INDEX($A901:$P901,MATCH(Settings!$B$9,$A$1:$P$1,0))),DATE(VALUE(LEFT(INDEX($A901:$P901,MATCH(Settings!$B$9,$A$1:$P$1,0)),4)),VALUE(MID(INDEX($A901:$P901,MATCH(Settings!$B$9,$A$1:$P$1,0)),6,2)),VALUE(MID(INDEX($A901:$P901,MATCH(Settings!$B$9,$A$1:$P$1,0)),9,2))))),"")),IFERROR(IF(TRIM(INDEX($A901:$P901,MATCH(Settings!$B$9,$A$1:$P$1,0))&amp;"")="","",IF(ISNUMBER(INDEX($A901:$P901,MATCH(Settings!$B$9,$A$1:$P$1,0))),INT(INDEX($A901:$P901,MATCH(Settings!$B$9,$A$1:$P$1,0))),DATE(VALUE(LEFT(INDEX($A901:$P901,MATCH(Settings!$B$9,$A$1:$P$1,0)),4)),VALUE(MID(INDEX($A901:$P901,MATCH(Settings!$B$9,$A$1:$P$1,0)),6,2)),VALUE(MID(INDEX($A901:$P901,MATCH(Settings!$B$9,$A$1:$P$1,0)),9,2))))),""),IFERROR(INT(IFERROR(IF(ISNUMBER(INDEX($A901:$P901,MATCH(Settings!$B$8,$A$1:$P$1,0))),INDEX($A901:$P901,MATCH(Settings!$B$8,$A$1:$P$1,0)),DATE(VALUE(LEFT(IFERROR(TRIM(INDEX($A901:$P901,MATCH(Settings!$B$8,$A$1:$P$1,0))&amp;""),""),4)),VALUE(MID(IFERROR(TRIM(INDEX($A901:$P901,MATCH(Settings!$B$8,$A$1:$P$1,0))&amp;""),""),6,2)),VALUE(MID(IFERROR(TRIM(INDEX($A901:$P901,MATCH(Settings!$B$8,$A$1:$P$1,0))&amp;""),""),9,2)))+TIME(VALUE(MID(IFERROR(TRIM(INDEX($A901:$P901,MATCH(Settings!$B$8,$A$1:$P$1,0))&amp;""),""),12,2)),VALUE(MID(IFERROR(TRIM(INDEX($A901:$P901,MATCH(Settings!$B$8,$A$1:$P$1,0))&amp;""),""),15,2)),VALUE(MID(IFERROR(TRIM(INDEX($A901:$P901,MATCH(Settings!$B$8,$A$1:$P$1,0))&amp;""),""),18,2)))),"")),""))</f>
        <v/>
      </c>
      <c r="V901" s="22">
        <f>IF(ISNUMBER($U901),DATE(YEAR($U901),MONTH($U901),1),"")</f>
        <v/>
      </c>
      <c r="W901" s="23">
        <f>IF(IFERROR(TRIM(INDEX($A901:$P901,MATCH(Settings!$B$10,$A$1:$P$1,0))&amp;""),"")&lt;&gt;"",IFERROR(TRIM(INDEX($A901:$P901,MATCH(Settings!$B$10,$A$1:$P$1,0))&amp;""),""),IFERROR(TRIM(INDEX($A901:$P901,MATCH(Settings!$B$11,$A$1:$P$1,0))&amp;""),""))</f>
        <v/>
      </c>
      <c r="X901" s="23">
        <f>IFERROR(TRIM(INDEX($A901:$P901,MATCH(Settings!$B$11,$A$1:$P$1,0))&amp;""),"")</f>
        <v/>
      </c>
      <c r="Y901" s="23">
        <f>IFERROR(TRIM(INDEX($A901:$P901,MATCH(Settings!$B$12,$A$1:$P$1,0))&amp;""),"")</f>
        <v/>
      </c>
      <c r="Z901" s="23">
        <f>IFERROR(TRIM(INDEX($A901:$P901,MATCH(Settings!$B$15,$A$1:$P$1,0))&amp;""),"")</f>
        <v/>
      </c>
      <c r="AA901" s="24">
        <f>IFERROR(IF(TRIM(INDEX($A901:$P901,MATCH(Settings!$B$13,$A$1:$P$1,0))&amp;"")="","",VALUE(TRIM(INDEX($A901:$P901,MATCH(Settings!$B$13,$A$1:$P$1,0))&amp;""))),"")</f>
        <v/>
      </c>
      <c r="AB901" s="24">
        <f>IF(NOT(ISNUMBER($AA901)),"",IF(TRIM($R901&amp;"")="Yes",$AA901,0))</f>
        <v/>
      </c>
      <c r="AC901" s="25">
        <f>IF(OR(NOT(ISNUMBER($AB901)),NOT(ISNUMBER(Settings!$D$2))),"",$AB901*Settings!$D$2)</f>
        <v/>
      </c>
      <c r="AD901" s="23">
        <f>IF(AND($AE901="",IFERROR(TRIM(INDEX($A901:$P901,MATCH(Settings!$B$13,$A$1:$P$1,0))&amp;""),"")=""),"",IF((IF($AE901="","; no name or email","")&amp;IF(IFERROR(TRIM(INDEX($A901:$P901,MATCH(Settings!$B$13,$A$1:$P$1,0))&amp;""),"")="","; no hours",IF(NOT(ISNUMBER($AA901)),"; hours not a number",IF($AA901&lt;=0,"; hours zero or less",IF(AND(ISNUMBER(Settings!$D$3),$AA901&gt;Settings!$D$3),"; over "&amp;Settings!$D$3&amp;" hours",""))))&amp;IF(NOT(ISNUMBER($U901)),"; no date",IF($U901&gt;TODAY(),"; date in the future",""))&amp;IF(AND($AE901&lt;&gt;"",ISNUMBER($U901)),IF(COUNTIFS($AE$2:$AE$1001,$AE901,$U$2:$U$1001,$U901,$Y$2:$Y$1001,$Y901)&gt;1,"; possible duplicate",""),""))="","OK",MID(IF($AE901="","; no name or email","")&amp;IF(IFERROR(TRIM(INDEX($A901:$P901,MATCH(Settings!$B$13,$A$1:$P$1,0))&amp;""),"")="","; no hours",IF(NOT(ISNUMBER($AA901)),"; hours not a number",IF($AA901&lt;=0,"; hours zero or less",IF(AND(ISNUMBER(Settings!$D$3),$AA901&gt;Settings!$D$3),"; over "&amp;Settings!$D$3&amp;" hours",""))))&amp;IF(NOT(ISNUMBER($U901)),"; no date",IF($U901&gt;TODAY(),"; date in the future",""))&amp;IF(AND($AE901&lt;&gt;"",ISNUMBER($U901)),IF(COUNTIFS($AE$2:$AE$1001,$AE901,$U$2:$U$1001,$U901,$Y$2:$Y$1001,$Y901)&gt;1,"; possible duplicate",""),""),3,300)))</f>
        <v/>
      </c>
      <c r="AE901" s="26">
        <f>IF(IFERROR(TRIM(INDEX($A901:$P901,MATCH(Settings!$B$11,$A$1:$P$1,0))&amp;""),"")&lt;&gt;"",LOWER(IFERROR(TRIM(INDEX($A901:$P901,MATCH(Settings!$B$11,$A$1:$P$1,0))&amp;""),"")),LOWER(IFERROR(TRIM(INDEX($A901:$P901,MATCH(Settings!$B$10,$A$1:$P$1,0))&amp;""),"")))</f>
        <v/>
      </c>
      <c r="AF901" s="26">
        <f>IF($AE901="","",IF(COUNTIF($AE$2:$AE901,$AE901)=1,MAX($AF$1:$AF900)+1,""))</f>
        <v/>
      </c>
      <c r="AG901" s="26">
        <f>IF(OR($AE901="",NOT(ISNUMBER($V901))),"",IF(COUNTIFS($AE$2:$AE901,$AE901,$V$2:$V901,$V901)=1,1,0))</f>
        <v/>
      </c>
      <c r="AH901" s="26">
        <f>IF(ISNUMBER($U901),$U901,0)</f>
        <v/>
      </c>
    </row>
    <row r="902">
      <c r="R902" s="27" t="n"/>
      <c r="S902" s="27" t="n"/>
      <c r="U902" s="21">
        <f>IF(ISNUMBER(IFERROR(IF(TRIM(INDEX($A902:$P902,MATCH(Settings!$B$9,$A$1:$P$1,0))&amp;"")="","",IF(ISNUMBER(INDEX($A902:$P902,MATCH(Settings!$B$9,$A$1:$P$1,0))),INT(INDEX($A902:$P902,MATCH(Settings!$B$9,$A$1:$P$1,0))),DATE(VALUE(LEFT(INDEX($A902:$P902,MATCH(Settings!$B$9,$A$1:$P$1,0)),4)),VALUE(MID(INDEX($A902:$P902,MATCH(Settings!$B$9,$A$1:$P$1,0)),6,2)),VALUE(MID(INDEX($A902:$P902,MATCH(Settings!$B$9,$A$1:$P$1,0)),9,2))))),"")),IFERROR(IF(TRIM(INDEX($A902:$P902,MATCH(Settings!$B$9,$A$1:$P$1,0))&amp;"")="","",IF(ISNUMBER(INDEX($A902:$P902,MATCH(Settings!$B$9,$A$1:$P$1,0))),INT(INDEX($A902:$P902,MATCH(Settings!$B$9,$A$1:$P$1,0))),DATE(VALUE(LEFT(INDEX($A902:$P902,MATCH(Settings!$B$9,$A$1:$P$1,0)),4)),VALUE(MID(INDEX($A902:$P902,MATCH(Settings!$B$9,$A$1:$P$1,0)),6,2)),VALUE(MID(INDEX($A902:$P902,MATCH(Settings!$B$9,$A$1:$P$1,0)),9,2))))),""),IFERROR(INT(IFERROR(IF(ISNUMBER(INDEX($A902:$P902,MATCH(Settings!$B$8,$A$1:$P$1,0))),INDEX($A902:$P902,MATCH(Settings!$B$8,$A$1:$P$1,0)),DATE(VALUE(LEFT(IFERROR(TRIM(INDEX($A902:$P902,MATCH(Settings!$B$8,$A$1:$P$1,0))&amp;""),""),4)),VALUE(MID(IFERROR(TRIM(INDEX($A902:$P902,MATCH(Settings!$B$8,$A$1:$P$1,0))&amp;""),""),6,2)),VALUE(MID(IFERROR(TRIM(INDEX($A902:$P902,MATCH(Settings!$B$8,$A$1:$P$1,0))&amp;""),""),9,2)))+TIME(VALUE(MID(IFERROR(TRIM(INDEX($A902:$P902,MATCH(Settings!$B$8,$A$1:$P$1,0))&amp;""),""),12,2)),VALUE(MID(IFERROR(TRIM(INDEX($A902:$P902,MATCH(Settings!$B$8,$A$1:$P$1,0))&amp;""),""),15,2)),VALUE(MID(IFERROR(TRIM(INDEX($A902:$P902,MATCH(Settings!$B$8,$A$1:$P$1,0))&amp;""),""),18,2)))),"")),""))</f>
        <v/>
      </c>
      <c r="V902" s="22">
        <f>IF(ISNUMBER($U902),DATE(YEAR($U902),MONTH($U902),1),"")</f>
        <v/>
      </c>
      <c r="W902" s="23">
        <f>IF(IFERROR(TRIM(INDEX($A902:$P902,MATCH(Settings!$B$10,$A$1:$P$1,0))&amp;""),"")&lt;&gt;"",IFERROR(TRIM(INDEX($A902:$P902,MATCH(Settings!$B$10,$A$1:$P$1,0))&amp;""),""),IFERROR(TRIM(INDEX($A902:$P902,MATCH(Settings!$B$11,$A$1:$P$1,0))&amp;""),""))</f>
        <v/>
      </c>
      <c r="X902" s="23">
        <f>IFERROR(TRIM(INDEX($A902:$P902,MATCH(Settings!$B$11,$A$1:$P$1,0))&amp;""),"")</f>
        <v/>
      </c>
      <c r="Y902" s="23">
        <f>IFERROR(TRIM(INDEX($A902:$P902,MATCH(Settings!$B$12,$A$1:$P$1,0))&amp;""),"")</f>
        <v/>
      </c>
      <c r="Z902" s="23">
        <f>IFERROR(TRIM(INDEX($A902:$P902,MATCH(Settings!$B$15,$A$1:$P$1,0))&amp;""),"")</f>
        <v/>
      </c>
      <c r="AA902" s="24">
        <f>IFERROR(IF(TRIM(INDEX($A902:$P902,MATCH(Settings!$B$13,$A$1:$P$1,0))&amp;"")="","",VALUE(TRIM(INDEX($A902:$P902,MATCH(Settings!$B$13,$A$1:$P$1,0))&amp;""))),"")</f>
        <v/>
      </c>
      <c r="AB902" s="24">
        <f>IF(NOT(ISNUMBER($AA902)),"",IF(TRIM($R902&amp;"")="Yes",$AA902,0))</f>
        <v/>
      </c>
      <c r="AC902" s="25">
        <f>IF(OR(NOT(ISNUMBER($AB902)),NOT(ISNUMBER(Settings!$D$2))),"",$AB902*Settings!$D$2)</f>
        <v/>
      </c>
      <c r="AD902" s="23">
        <f>IF(AND($AE902="",IFERROR(TRIM(INDEX($A902:$P902,MATCH(Settings!$B$13,$A$1:$P$1,0))&amp;""),"")=""),"",IF((IF($AE902="","; no name or email","")&amp;IF(IFERROR(TRIM(INDEX($A902:$P902,MATCH(Settings!$B$13,$A$1:$P$1,0))&amp;""),"")="","; no hours",IF(NOT(ISNUMBER($AA902)),"; hours not a number",IF($AA902&lt;=0,"; hours zero or less",IF(AND(ISNUMBER(Settings!$D$3),$AA902&gt;Settings!$D$3),"; over "&amp;Settings!$D$3&amp;" hours",""))))&amp;IF(NOT(ISNUMBER($U902)),"; no date",IF($U902&gt;TODAY(),"; date in the future",""))&amp;IF(AND($AE902&lt;&gt;"",ISNUMBER($U902)),IF(COUNTIFS($AE$2:$AE$1001,$AE902,$U$2:$U$1001,$U902,$Y$2:$Y$1001,$Y902)&gt;1,"; possible duplicate",""),""))="","OK",MID(IF($AE902="","; no name or email","")&amp;IF(IFERROR(TRIM(INDEX($A902:$P902,MATCH(Settings!$B$13,$A$1:$P$1,0))&amp;""),"")="","; no hours",IF(NOT(ISNUMBER($AA902)),"; hours not a number",IF($AA902&lt;=0,"; hours zero or less",IF(AND(ISNUMBER(Settings!$D$3),$AA902&gt;Settings!$D$3),"; over "&amp;Settings!$D$3&amp;" hours",""))))&amp;IF(NOT(ISNUMBER($U902)),"; no date",IF($U902&gt;TODAY(),"; date in the future",""))&amp;IF(AND($AE902&lt;&gt;"",ISNUMBER($U902)),IF(COUNTIFS($AE$2:$AE$1001,$AE902,$U$2:$U$1001,$U902,$Y$2:$Y$1001,$Y902)&gt;1,"; possible duplicate",""),""),3,300)))</f>
        <v/>
      </c>
      <c r="AE902" s="26">
        <f>IF(IFERROR(TRIM(INDEX($A902:$P902,MATCH(Settings!$B$11,$A$1:$P$1,0))&amp;""),"")&lt;&gt;"",LOWER(IFERROR(TRIM(INDEX($A902:$P902,MATCH(Settings!$B$11,$A$1:$P$1,0))&amp;""),"")),LOWER(IFERROR(TRIM(INDEX($A902:$P902,MATCH(Settings!$B$10,$A$1:$P$1,0))&amp;""),"")))</f>
        <v/>
      </c>
      <c r="AF902" s="26">
        <f>IF($AE902="","",IF(COUNTIF($AE$2:$AE902,$AE902)=1,MAX($AF$1:$AF901)+1,""))</f>
        <v/>
      </c>
      <c r="AG902" s="26">
        <f>IF(OR($AE902="",NOT(ISNUMBER($V902))),"",IF(COUNTIFS($AE$2:$AE902,$AE902,$V$2:$V902,$V902)=1,1,0))</f>
        <v/>
      </c>
      <c r="AH902" s="26">
        <f>IF(ISNUMBER($U902),$U902,0)</f>
        <v/>
      </c>
    </row>
    <row r="903">
      <c r="R903" s="27" t="n"/>
      <c r="S903" s="27" t="n"/>
      <c r="U903" s="21">
        <f>IF(ISNUMBER(IFERROR(IF(TRIM(INDEX($A903:$P903,MATCH(Settings!$B$9,$A$1:$P$1,0))&amp;"")="","",IF(ISNUMBER(INDEX($A903:$P903,MATCH(Settings!$B$9,$A$1:$P$1,0))),INT(INDEX($A903:$P903,MATCH(Settings!$B$9,$A$1:$P$1,0))),DATE(VALUE(LEFT(INDEX($A903:$P903,MATCH(Settings!$B$9,$A$1:$P$1,0)),4)),VALUE(MID(INDEX($A903:$P903,MATCH(Settings!$B$9,$A$1:$P$1,0)),6,2)),VALUE(MID(INDEX($A903:$P903,MATCH(Settings!$B$9,$A$1:$P$1,0)),9,2))))),"")),IFERROR(IF(TRIM(INDEX($A903:$P903,MATCH(Settings!$B$9,$A$1:$P$1,0))&amp;"")="","",IF(ISNUMBER(INDEX($A903:$P903,MATCH(Settings!$B$9,$A$1:$P$1,0))),INT(INDEX($A903:$P903,MATCH(Settings!$B$9,$A$1:$P$1,0))),DATE(VALUE(LEFT(INDEX($A903:$P903,MATCH(Settings!$B$9,$A$1:$P$1,0)),4)),VALUE(MID(INDEX($A903:$P903,MATCH(Settings!$B$9,$A$1:$P$1,0)),6,2)),VALUE(MID(INDEX($A903:$P903,MATCH(Settings!$B$9,$A$1:$P$1,0)),9,2))))),""),IFERROR(INT(IFERROR(IF(ISNUMBER(INDEX($A903:$P903,MATCH(Settings!$B$8,$A$1:$P$1,0))),INDEX($A903:$P903,MATCH(Settings!$B$8,$A$1:$P$1,0)),DATE(VALUE(LEFT(IFERROR(TRIM(INDEX($A903:$P903,MATCH(Settings!$B$8,$A$1:$P$1,0))&amp;""),""),4)),VALUE(MID(IFERROR(TRIM(INDEX($A903:$P903,MATCH(Settings!$B$8,$A$1:$P$1,0))&amp;""),""),6,2)),VALUE(MID(IFERROR(TRIM(INDEX($A903:$P903,MATCH(Settings!$B$8,$A$1:$P$1,0))&amp;""),""),9,2)))+TIME(VALUE(MID(IFERROR(TRIM(INDEX($A903:$P903,MATCH(Settings!$B$8,$A$1:$P$1,0))&amp;""),""),12,2)),VALUE(MID(IFERROR(TRIM(INDEX($A903:$P903,MATCH(Settings!$B$8,$A$1:$P$1,0))&amp;""),""),15,2)),VALUE(MID(IFERROR(TRIM(INDEX($A903:$P903,MATCH(Settings!$B$8,$A$1:$P$1,0))&amp;""),""),18,2)))),"")),""))</f>
        <v/>
      </c>
      <c r="V903" s="22">
        <f>IF(ISNUMBER($U903),DATE(YEAR($U903),MONTH($U903),1),"")</f>
        <v/>
      </c>
      <c r="W903" s="23">
        <f>IF(IFERROR(TRIM(INDEX($A903:$P903,MATCH(Settings!$B$10,$A$1:$P$1,0))&amp;""),"")&lt;&gt;"",IFERROR(TRIM(INDEX($A903:$P903,MATCH(Settings!$B$10,$A$1:$P$1,0))&amp;""),""),IFERROR(TRIM(INDEX($A903:$P903,MATCH(Settings!$B$11,$A$1:$P$1,0))&amp;""),""))</f>
        <v/>
      </c>
      <c r="X903" s="23">
        <f>IFERROR(TRIM(INDEX($A903:$P903,MATCH(Settings!$B$11,$A$1:$P$1,0))&amp;""),"")</f>
        <v/>
      </c>
      <c r="Y903" s="23">
        <f>IFERROR(TRIM(INDEX($A903:$P903,MATCH(Settings!$B$12,$A$1:$P$1,0))&amp;""),"")</f>
        <v/>
      </c>
      <c r="Z903" s="23">
        <f>IFERROR(TRIM(INDEX($A903:$P903,MATCH(Settings!$B$15,$A$1:$P$1,0))&amp;""),"")</f>
        <v/>
      </c>
      <c r="AA903" s="24">
        <f>IFERROR(IF(TRIM(INDEX($A903:$P903,MATCH(Settings!$B$13,$A$1:$P$1,0))&amp;"")="","",VALUE(TRIM(INDEX($A903:$P903,MATCH(Settings!$B$13,$A$1:$P$1,0))&amp;""))),"")</f>
        <v/>
      </c>
      <c r="AB903" s="24">
        <f>IF(NOT(ISNUMBER($AA903)),"",IF(TRIM($R903&amp;"")="Yes",$AA903,0))</f>
        <v/>
      </c>
      <c r="AC903" s="25">
        <f>IF(OR(NOT(ISNUMBER($AB903)),NOT(ISNUMBER(Settings!$D$2))),"",$AB903*Settings!$D$2)</f>
        <v/>
      </c>
      <c r="AD903" s="23">
        <f>IF(AND($AE903="",IFERROR(TRIM(INDEX($A903:$P903,MATCH(Settings!$B$13,$A$1:$P$1,0))&amp;""),"")=""),"",IF((IF($AE903="","; no name or email","")&amp;IF(IFERROR(TRIM(INDEX($A903:$P903,MATCH(Settings!$B$13,$A$1:$P$1,0))&amp;""),"")="","; no hours",IF(NOT(ISNUMBER($AA903)),"; hours not a number",IF($AA903&lt;=0,"; hours zero or less",IF(AND(ISNUMBER(Settings!$D$3),$AA903&gt;Settings!$D$3),"; over "&amp;Settings!$D$3&amp;" hours",""))))&amp;IF(NOT(ISNUMBER($U903)),"; no date",IF($U903&gt;TODAY(),"; date in the future",""))&amp;IF(AND($AE903&lt;&gt;"",ISNUMBER($U903)),IF(COUNTIFS($AE$2:$AE$1001,$AE903,$U$2:$U$1001,$U903,$Y$2:$Y$1001,$Y903)&gt;1,"; possible duplicate",""),""))="","OK",MID(IF($AE903="","; no name or email","")&amp;IF(IFERROR(TRIM(INDEX($A903:$P903,MATCH(Settings!$B$13,$A$1:$P$1,0))&amp;""),"")="","; no hours",IF(NOT(ISNUMBER($AA903)),"; hours not a number",IF($AA903&lt;=0,"; hours zero or less",IF(AND(ISNUMBER(Settings!$D$3),$AA903&gt;Settings!$D$3),"; over "&amp;Settings!$D$3&amp;" hours",""))))&amp;IF(NOT(ISNUMBER($U903)),"; no date",IF($U903&gt;TODAY(),"; date in the future",""))&amp;IF(AND($AE903&lt;&gt;"",ISNUMBER($U903)),IF(COUNTIFS($AE$2:$AE$1001,$AE903,$U$2:$U$1001,$U903,$Y$2:$Y$1001,$Y903)&gt;1,"; possible duplicate",""),""),3,300)))</f>
        <v/>
      </c>
      <c r="AE903" s="26">
        <f>IF(IFERROR(TRIM(INDEX($A903:$P903,MATCH(Settings!$B$11,$A$1:$P$1,0))&amp;""),"")&lt;&gt;"",LOWER(IFERROR(TRIM(INDEX($A903:$P903,MATCH(Settings!$B$11,$A$1:$P$1,0))&amp;""),"")),LOWER(IFERROR(TRIM(INDEX($A903:$P903,MATCH(Settings!$B$10,$A$1:$P$1,0))&amp;""),"")))</f>
        <v/>
      </c>
      <c r="AF903" s="26">
        <f>IF($AE903="","",IF(COUNTIF($AE$2:$AE903,$AE903)=1,MAX($AF$1:$AF902)+1,""))</f>
        <v/>
      </c>
      <c r="AG903" s="26">
        <f>IF(OR($AE903="",NOT(ISNUMBER($V903))),"",IF(COUNTIFS($AE$2:$AE903,$AE903,$V$2:$V903,$V903)=1,1,0))</f>
        <v/>
      </c>
      <c r="AH903" s="26">
        <f>IF(ISNUMBER($U903),$U903,0)</f>
        <v/>
      </c>
    </row>
    <row r="904">
      <c r="R904" s="27" t="n"/>
      <c r="S904" s="27" t="n"/>
      <c r="U904" s="21">
        <f>IF(ISNUMBER(IFERROR(IF(TRIM(INDEX($A904:$P904,MATCH(Settings!$B$9,$A$1:$P$1,0))&amp;"")="","",IF(ISNUMBER(INDEX($A904:$P904,MATCH(Settings!$B$9,$A$1:$P$1,0))),INT(INDEX($A904:$P904,MATCH(Settings!$B$9,$A$1:$P$1,0))),DATE(VALUE(LEFT(INDEX($A904:$P904,MATCH(Settings!$B$9,$A$1:$P$1,0)),4)),VALUE(MID(INDEX($A904:$P904,MATCH(Settings!$B$9,$A$1:$P$1,0)),6,2)),VALUE(MID(INDEX($A904:$P904,MATCH(Settings!$B$9,$A$1:$P$1,0)),9,2))))),"")),IFERROR(IF(TRIM(INDEX($A904:$P904,MATCH(Settings!$B$9,$A$1:$P$1,0))&amp;"")="","",IF(ISNUMBER(INDEX($A904:$P904,MATCH(Settings!$B$9,$A$1:$P$1,0))),INT(INDEX($A904:$P904,MATCH(Settings!$B$9,$A$1:$P$1,0))),DATE(VALUE(LEFT(INDEX($A904:$P904,MATCH(Settings!$B$9,$A$1:$P$1,0)),4)),VALUE(MID(INDEX($A904:$P904,MATCH(Settings!$B$9,$A$1:$P$1,0)),6,2)),VALUE(MID(INDEX($A904:$P904,MATCH(Settings!$B$9,$A$1:$P$1,0)),9,2))))),""),IFERROR(INT(IFERROR(IF(ISNUMBER(INDEX($A904:$P904,MATCH(Settings!$B$8,$A$1:$P$1,0))),INDEX($A904:$P904,MATCH(Settings!$B$8,$A$1:$P$1,0)),DATE(VALUE(LEFT(IFERROR(TRIM(INDEX($A904:$P904,MATCH(Settings!$B$8,$A$1:$P$1,0))&amp;""),""),4)),VALUE(MID(IFERROR(TRIM(INDEX($A904:$P904,MATCH(Settings!$B$8,$A$1:$P$1,0))&amp;""),""),6,2)),VALUE(MID(IFERROR(TRIM(INDEX($A904:$P904,MATCH(Settings!$B$8,$A$1:$P$1,0))&amp;""),""),9,2)))+TIME(VALUE(MID(IFERROR(TRIM(INDEX($A904:$P904,MATCH(Settings!$B$8,$A$1:$P$1,0))&amp;""),""),12,2)),VALUE(MID(IFERROR(TRIM(INDEX($A904:$P904,MATCH(Settings!$B$8,$A$1:$P$1,0))&amp;""),""),15,2)),VALUE(MID(IFERROR(TRIM(INDEX($A904:$P904,MATCH(Settings!$B$8,$A$1:$P$1,0))&amp;""),""),18,2)))),"")),""))</f>
        <v/>
      </c>
      <c r="V904" s="22">
        <f>IF(ISNUMBER($U904),DATE(YEAR($U904),MONTH($U904),1),"")</f>
        <v/>
      </c>
      <c r="W904" s="23">
        <f>IF(IFERROR(TRIM(INDEX($A904:$P904,MATCH(Settings!$B$10,$A$1:$P$1,0))&amp;""),"")&lt;&gt;"",IFERROR(TRIM(INDEX($A904:$P904,MATCH(Settings!$B$10,$A$1:$P$1,0))&amp;""),""),IFERROR(TRIM(INDEX($A904:$P904,MATCH(Settings!$B$11,$A$1:$P$1,0))&amp;""),""))</f>
        <v/>
      </c>
      <c r="X904" s="23">
        <f>IFERROR(TRIM(INDEX($A904:$P904,MATCH(Settings!$B$11,$A$1:$P$1,0))&amp;""),"")</f>
        <v/>
      </c>
      <c r="Y904" s="23">
        <f>IFERROR(TRIM(INDEX($A904:$P904,MATCH(Settings!$B$12,$A$1:$P$1,0))&amp;""),"")</f>
        <v/>
      </c>
      <c r="Z904" s="23">
        <f>IFERROR(TRIM(INDEX($A904:$P904,MATCH(Settings!$B$15,$A$1:$P$1,0))&amp;""),"")</f>
        <v/>
      </c>
      <c r="AA904" s="24">
        <f>IFERROR(IF(TRIM(INDEX($A904:$P904,MATCH(Settings!$B$13,$A$1:$P$1,0))&amp;"")="","",VALUE(TRIM(INDEX($A904:$P904,MATCH(Settings!$B$13,$A$1:$P$1,0))&amp;""))),"")</f>
        <v/>
      </c>
      <c r="AB904" s="24">
        <f>IF(NOT(ISNUMBER($AA904)),"",IF(TRIM($R904&amp;"")="Yes",$AA904,0))</f>
        <v/>
      </c>
      <c r="AC904" s="25">
        <f>IF(OR(NOT(ISNUMBER($AB904)),NOT(ISNUMBER(Settings!$D$2))),"",$AB904*Settings!$D$2)</f>
        <v/>
      </c>
      <c r="AD904" s="23">
        <f>IF(AND($AE904="",IFERROR(TRIM(INDEX($A904:$P904,MATCH(Settings!$B$13,$A$1:$P$1,0))&amp;""),"")=""),"",IF((IF($AE904="","; no name or email","")&amp;IF(IFERROR(TRIM(INDEX($A904:$P904,MATCH(Settings!$B$13,$A$1:$P$1,0))&amp;""),"")="","; no hours",IF(NOT(ISNUMBER($AA904)),"; hours not a number",IF($AA904&lt;=0,"; hours zero or less",IF(AND(ISNUMBER(Settings!$D$3),$AA904&gt;Settings!$D$3),"; over "&amp;Settings!$D$3&amp;" hours",""))))&amp;IF(NOT(ISNUMBER($U904)),"; no date",IF($U904&gt;TODAY(),"; date in the future",""))&amp;IF(AND($AE904&lt;&gt;"",ISNUMBER($U904)),IF(COUNTIFS($AE$2:$AE$1001,$AE904,$U$2:$U$1001,$U904,$Y$2:$Y$1001,$Y904)&gt;1,"; possible duplicate",""),""))="","OK",MID(IF($AE904="","; no name or email","")&amp;IF(IFERROR(TRIM(INDEX($A904:$P904,MATCH(Settings!$B$13,$A$1:$P$1,0))&amp;""),"")="","; no hours",IF(NOT(ISNUMBER($AA904)),"; hours not a number",IF($AA904&lt;=0,"; hours zero or less",IF(AND(ISNUMBER(Settings!$D$3),$AA904&gt;Settings!$D$3),"; over "&amp;Settings!$D$3&amp;" hours",""))))&amp;IF(NOT(ISNUMBER($U904)),"; no date",IF($U904&gt;TODAY(),"; date in the future",""))&amp;IF(AND($AE904&lt;&gt;"",ISNUMBER($U904)),IF(COUNTIFS($AE$2:$AE$1001,$AE904,$U$2:$U$1001,$U904,$Y$2:$Y$1001,$Y904)&gt;1,"; possible duplicate",""),""),3,300)))</f>
        <v/>
      </c>
      <c r="AE904" s="26">
        <f>IF(IFERROR(TRIM(INDEX($A904:$P904,MATCH(Settings!$B$11,$A$1:$P$1,0))&amp;""),"")&lt;&gt;"",LOWER(IFERROR(TRIM(INDEX($A904:$P904,MATCH(Settings!$B$11,$A$1:$P$1,0))&amp;""),"")),LOWER(IFERROR(TRIM(INDEX($A904:$P904,MATCH(Settings!$B$10,$A$1:$P$1,0))&amp;""),"")))</f>
        <v/>
      </c>
      <c r="AF904" s="26">
        <f>IF($AE904="","",IF(COUNTIF($AE$2:$AE904,$AE904)=1,MAX($AF$1:$AF903)+1,""))</f>
        <v/>
      </c>
      <c r="AG904" s="26">
        <f>IF(OR($AE904="",NOT(ISNUMBER($V904))),"",IF(COUNTIFS($AE$2:$AE904,$AE904,$V$2:$V904,$V904)=1,1,0))</f>
        <v/>
      </c>
      <c r="AH904" s="26">
        <f>IF(ISNUMBER($U904),$U904,0)</f>
        <v/>
      </c>
    </row>
    <row r="905">
      <c r="R905" s="27" t="n"/>
      <c r="S905" s="27" t="n"/>
      <c r="U905" s="21">
        <f>IF(ISNUMBER(IFERROR(IF(TRIM(INDEX($A905:$P905,MATCH(Settings!$B$9,$A$1:$P$1,0))&amp;"")="","",IF(ISNUMBER(INDEX($A905:$P905,MATCH(Settings!$B$9,$A$1:$P$1,0))),INT(INDEX($A905:$P905,MATCH(Settings!$B$9,$A$1:$P$1,0))),DATE(VALUE(LEFT(INDEX($A905:$P905,MATCH(Settings!$B$9,$A$1:$P$1,0)),4)),VALUE(MID(INDEX($A905:$P905,MATCH(Settings!$B$9,$A$1:$P$1,0)),6,2)),VALUE(MID(INDEX($A905:$P905,MATCH(Settings!$B$9,$A$1:$P$1,0)),9,2))))),"")),IFERROR(IF(TRIM(INDEX($A905:$P905,MATCH(Settings!$B$9,$A$1:$P$1,0))&amp;"")="","",IF(ISNUMBER(INDEX($A905:$P905,MATCH(Settings!$B$9,$A$1:$P$1,0))),INT(INDEX($A905:$P905,MATCH(Settings!$B$9,$A$1:$P$1,0))),DATE(VALUE(LEFT(INDEX($A905:$P905,MATCH(Settings!$B$9,$A$1:$P$1,0)),4)),VALUE(MID(INDEX($A905:$P905,MATCH(Settings!$B$9,$A$1:$P$1,0)),6,2)),VALUE(MID(INDEX($A905:$P905,MATCH(Settings!$B$9,$A$1:$P$1,0)),9,2))))),""),IFERROR(INT(IFERROR(IF(ISNUMBER(INDEX($A905:$P905,MATCH(Settings!$B$8,$A$1:$P$1,0))),INDEX($A905:$P905,MATCH(Settings!$B$8,$A$1:$P$1,0)),DATE(VALUE(LEFT(IFERROR(TRIM(INDEX($A905:$P905,MATCH(Settings!$B$8,$A$1:$P$1,0))&amp;""),""),4)),VALUE(MID(IFERROR(TRIM(INDEX($A905:$P905,MATCH(Settings!$B$8,$A$1:$P$1,0))&amp;""),""),6,2)),VALUE(MID(IFERROR(TRIM(INDEX($A905:$P905,MATCH(Settings!$B$8,$A$1:$P$1,0))&amp;""),""),9,2)))+TIME(VALUE(MID(IFERROR(TRIM(INDEX($A905:$P905,MATCH(Settings!$B$8,$A$1:$P$1,0))&amp;""),""),12,2)),VALUE(MID(IFERROR(TRIM(INDEX($A905:$P905,MATCH(Settings!$B$8,$A$1:$P$1,0))&amp;""),""),15,2)),VALUE(MID(IFERROR(TRIM(INDEX($A905:$P905,MATCH(Settings!$B$8,$A$1:$P$1,0))&amp;""),""),18,2)))),"")),""))</f>
        <v/>
      </c>
      <c r="V905" s="22">
        <f>IF(ISNUMBER($U905),DATE(YEAR($U905),MONTH($U905),1),"")</f>
        <v/>
      </c>
      <c r="W905" s="23">
        <f>IF(IFERROR(TRIM(INDEX($A905:$P905,MATCH(Settings!$B$10,$A$1:$P$1,0))&amp;""),"")&lt;&gt;"",IFERROR(TRIM(INDEX($A905:$P905,MATCH(Settings!$B$10,$A$1:$P$1,0))&amp;""),""),IFERROR(TRIM(INDEX($A905:$P905,MATCH(Settings!$B$11,$A$1:$P$1,0))&amp;""),""))</f>
        <v/>
      </c>
      <c r="X905" s="23">
        <f>IFERROR(TRIM(INDEX($A905:$P905,MATCH(Settings!$B$11,$A$1:$P$1,0))&amp;""),"")</f>
        <v/>
      </c>
      <c r="Y905" s="23">
        <f>IFERROR(TRIM(INDEX($A905:$P905,MATCH(Settings!$B$12,$A$1:$P$1,0))&amp;""),"")</f>
        <v/>
      </c>
      <c r="Z905" s="23">
        <f>IFERROR(TRIM(INDEX($A905:$P905,MATCH(Settings!$B$15,$A$1:$P$1,0))&amp;""),"")</f>
        <v/>
      </c>
      <c r="AA905" s="24">
        <f>IFERROR(IF(TRIM(INDEX($A905:$P905,MATCH(Settings!$B$13,$A$1:$P$1,0))&amp;"")="","",VALUE(TRIM(INDEX($A905:$P905,MATCH(Settings!$B$13,$A$1:$P$1,0))&amp;""))),"")</f>
        <v/>
      </c>
      <c r="AB905" s="24">
        <f>IF(NOT(ISNUMBER($AA905)),"",IF(TRIM($R905&amp;"")="Yes",$AA905,0))</f>
        <v/>
      </c>
      <c r="AC905" s="25">
        <f>IF(OR(NOT(ISNUMBER($AB905)),NOT(ISNUMBER(Settings!$D$2))),"",$AB905*Settings!$D$2)</f>
        <v/>
      </c>
      <c r="AD905" s="23">
        <f>IF(AND($AE905="",IFERROR(TRIM(INDEX($A905:$P905,MATCH(Settings!$B$13,$A$1:$P$1,0))&amp;""),"")=""),"",IF((IF($AE905="","; no name or email","")&amp;IF(IFERROR(TRIM(INDEX($A905:$P905,MATCH(Settings!$B$13,$A$1:$P$1,0))&amp;""),"")="","; no hours",IF(NOT(ISNUMBER($AA905)),"; hours not a number",IF($AA905&lt;=0,"; hours zero or less",IF(AND(ISNUMBER(Settings!$D$3),$AA905&gt;Settings!$D$3),"; over "&amp;Settings!$D$3&amp;" hours",""))))&amp;IF(NOT(ISNUMBER($U905)),"; no date",IF($U905&gt;TODAY(),"; date in the future",""))&amp;IF(AND($AE905&lt;&gt;"",ISNUMBER($U905)),IF(COUNTIFS($AE$2:$AE$1001,$AE905,$U$2:$U$1001,$U905,$Y$2:$Y$1001,$Y905)&gt;1,"; possible duplicate",""),""))="","OK",MID(IF($AE905="","; no name or email","")&amp;IF(IFERROR(TRIM(INDEX($A905:$P905,MATCH(Settings!$B$13,$A$1:$P$1,0))&amp;""),"")="","; no hours",IF(NOT(ISNUMBER($AA905)),"; hours not a number",IF($AA905&lt;=0,"; hours zero or less",IF(AND(ISNUMBER(Settings!$D$3),$AA905&gt;Settings!$D$3),"; over "&amp;Settings!$D$3&amp;" hours",""))))&amp;IF(NOT(ISNUMBER($U905)),"; no date",IF($U905&gt;TODAY(),"; date in the future",""))&amp;IF(AND($AE905&lt;&gt;"",ISNUMBER($U905)),IF(COUNTIFS($AE$2:$AE$1001,$AE905,$U$2:$U$1001,$U905,$Y$2:$Y$1001,$Y905)&gt;1,"; possible duplicate",""),""),3,300)))</f>
        <v/>
      </c>
      <c r="AE905" s="26">
        <f>IF(IFERROR(TRIM(INDEX($A905:$P905,MATCH(Settings!$B$11,$A$1:$P$1,0))&amp;""),"")&lt;&gt;"",LOWER(IFERROR(TRIM(INDEX($A905:$P905,MATCH(Settings!$B$11,$A$1:$P$1,0))&amp;""),"")),LOWER(IFERROR(TRIM(INDEX($A905:$P905,MATCH(Settings!$B$10,$A$1:$P$1,0))&amp;""),"")))</f>
        <v/>
      </c>
      <c r="AF905" s="26">
        <f>IF($AE905="","",IF(COUNTIF($AE$2:$AE905,$AE905)=1,MAX($AF$1:$AF904)+1,""))</f>
        <v/>
      </c>
      <c r="AG905" s="26">
        <f>IF(OR($AE905="",NOT(ISNUMBER($V905))),"",IF(COUNTIFS($AE$2:$AE905,$AE905,$V$2:$V905,$V905)=1,1,0))</f>
        <v/>
      </c>
      <c r="AH905" s="26">
        <f>IF(ISNUMBER($U905),$U905,0)</f>
        <v/>
      </c>
    </row>
    <row r="906">
      <c r="R906" s="27" t="n"/>
      <c r="S906" s="27" t="n"/>
      <c r="U906" s="21">
        <f>IF(ISNUMBER(IFERROR(IF(TRIM(INDEX($A906:$P906,MATCH(Settings!$B$9,$A$1:$P$1,0))&amp;"")="","",IF(ISNUMBER(INDEX($A906:$P906,MATCH(Settings!$B$9,$A$1:$P$1,0))),INT(INDEX($A906:$P906,MATCH(Settings!$B$9,$A$1:$P$1,0))),DATE(VALUE(LEFT(INDEX($A906:$P906,MATCH(Settings!$B$9,$A$1:$P$1,0)),4)),VALUE(MID(INDEX($A906:$P906,MATCH(Settings!$B$9,$A$1:$P$1,0)),6,2)),VALUE(MID(INDEX($A906:$P906,MATCH(Settings!$B$9,$A$1:$P$1,0)),9,2))))),"")),IFERROR(IF(TRIM(INDEX($A906:$P906,MATCH(Settings!$B$9,$A$1:$P$1,0))&amp;"")="","",IF(ISNUMBER(INDEX($A906:$P906,MATCH(Settings!$B$9,$A$1:$P$1,0))),INT(INDEX($A906:$P906,MATCH(Settings!$B$9,$A$1:$P$1,0))),DATE(VALUE(LEFT(INDEX($A906:$P906,MATCH(Settings!$B$9,$A$1:$P$1,0)),4)),VALUE(MID(INDEX($A906:$P906,MATCH(Settings!$B$9,$A$1:$P$1,0)),6,2)),VALUE(MID(INDEX($A906:$P906,MATCH(Settings!$B$9,$A$1:$P$1,0)),9,2))))),""),IFERROR(INT(IFERROR(IF(ISNUMBER(INDEX($A906:$P906,MATCH(Settings!$B$8,$A$1:$P$1,0))),INDEX($A906:$P906,MATCH(Settings!$B$8,$A$1:$P$1,0)),DATE(VALUE(LEFT(IFERROR(TRIM(INDEX($A906:$P906,MATCH(Settings!$B$8,$A$1:$P$1,0))&amp;""),""),4)),VALUE(MID(IFERROR(TRIM(INDEX($A906:$P906,MATCH(Settings!$B$8,$A$1:$P$1,0))&amp;""),""),6,2)),VALUE(MID(IFERROR(TRIM(INDEX($A906:$P906,MATCH(Settings!$B$8,$A$1:$P$1,0))&amp;""),""),9,2)))+TIME(VALUE(MID(IFERROR(TRIM(INDEX($A906:$P906,MATCH(Settings!$B$8,$A$1:$P$1,0))&amp;""),""),12,2)),VALUE(MID(IFERROR(TRIM(INDEX($A906:$P906,MATCH(Settings!$B$8,$A$1:$P$1,0))&amp;""),""),15,2)),VALUE(MID(IFERROR(TRIM(INDEX($A906:$P906,MATCH(Settings!$B$8,$A$1:$P$1,0))&amp;""),""),18,2)))),"")),""))</f>
        <v/>
      </c>
      <c r="V906" s="22">
        <f>IF(ISNUMBER($U906),DATE(YEAR($U906),MONTH($U906),1),"")</f>
        <v/>
      </c>
      <c r="W906" s="23">
        <f>IF(IFERROR(TRIM(INDEX($A906:$P906,MATCH(Settings!$B$10,$A$1:$P$1,0))&amp;""),"")&lt;&gt;"",IFERROR(TRIM(INDEX($A906:$P906,MATCH(Settings!$B$10,$A$1:$P$1,0))&amp;""),""),IFERROR(TRIM(INDEX($A906:$P906,MATCH(Settings!$B$11,$A$1:$P$1,0))&amp;""),""))</f>
        <v/>
      </c>
      <c r="X906" s="23">
        <f>IFERROR(TRIM(INDEX($A906:$P906,MATCH(Settings!$B$11,$A$1:$P$1,0))&amp;""),"")</f>
        <v/>
      </c>
      <c r="Y906" s="23">
        <f>IFERROR(TRIM(INDEX($A906:$P906,MATCH(Settings!$B$12,$A$1:$P$1,0))&amp;""),"")</f>
        <v/>
      </c>
      <c r="Z906" s="23">
        <f>IFERROR(TRIM(INDEX($A906:$P906,MATCH(Settings!$B$15,$A$1:$P$1,0))&amp;""),"")</f>
        <v/>
      </c>
      <c r="AA906" s="24">
        <f>IFERROR(IF(TRIM(INDEX($A906:$P906,MATCH(Settings!$B$13,$A$1:$P$1,0))&amp;"")="","",VALUE(TRIM(INDEX($A906:$P906,MATCH(Settings!$B$13,$A$1:$P$1,0))&amp;""))),"")</f>
        <v/>
      </c>
      <c r="AB906" s="24">
        <f>IF(NOT(ISNUMBER($AA906)),"",IF(TRIM($R906&amp;"")="Yes",$AA906,0))</f>
        <v/>
      </c>
      <c r="AC906" s="25">
        <f>IF(OR(NOT(ISNUMBER($AB906)),NOT(ISNUMBER(Settings!$D$2))),"",$AB906*Settings!$D$2)</f>
        <v/>
      </c>
      <c r="AD906" s="23">
        <f>IF(AND($AE906="",IFERROR(TRIM(INDEX($A906:$P906,MATCH(Settings!$B$13,$A$1:$P$1,0))&amp;""),"")=""),"",IF((IF($AE906="","; no name or email","")&amp;IF(IFERROR(TRIM(INDEX($A906:$P906,MATCH(Settings!$B$13,$A$1:$P$1,0))&amp;""),"")="","; no hours",IF(NOT(ISNUMBER($AA906)),"; hours not a number",IF($AA906&lt;=0,"; hours zero or less",IF(AND(ISNUMBER(Settings!$D$3),$AA906&gt;Settings!$D$3),"; over "&amp;Settings!$D$3&amp;" hours",""))))&amp;IF(NOT(ISNUMBER($U906)),"; no date",IF($U906&gt;TODAY(),"; date in the future",""))&amp;IF(AND($AE906&lt;&gt;"",ISNUMBER($U906)),IF(COUNTIFS($AE$2:$AE$1001,$AE906,$U$2:$U$1001,$U906,$Y$2:$Y$1001,$Y906)&gt;1,"; possible duplicate",""),""))="","OK",MID(IF($AE906="","; no name or email","")&amp;IF(IFERROR(TRIM(INDEX($A906:$P906,MATCH(Settings!$B$13,$A$1:$P$1,0))&amp;""),"")="","; no hours",IF(NOT(ISNUMBER($AA906)),"; hours not a number",IF($AA906&lt;=0,"; hours zero or less",IF(AND(ISNUMBER(Settings!$D$3),$AA906&gt;Settings!$D$3),"; over "&amp;Settings!$D$3&amp;" hours",""))))&amp;IF(NOT(ISNUMBER($U906)),"; no date",IF($U906&gt;TODAY(),"; date in the future",""))&amp;IF(AND($AE906&lt;&gt;"",ISNUMBER($U906)),IF(COUNTIFS($AE$2:$AE$1001,$AE906,$U$2:$U$1001,$U906,$Y$2:$Y$1001,$Y906)&gt;1,"; possible duplicate",""),""),3,300)))</f>
        <v/>
      </c>
      <c r="AE906" s="26">
        <f>IF(IFERROR(TRIM(INDEX($A906:$P906,MATCH(Settings!$B$11,$A$1:$P$1,0))&amp;""),"")&lt;&gt;"",LOWER(IFERROR(TRIM(INDEX($A906:$P906,MATCH(Settings!$B$11,$A$1:$P$1,0))&amp;""),"")),LOWER(IFERROR(TRIM(INDEX($A906:$P906,MATCH(Settings!$B$10,$A$1:$P$1,0))&amp;""),"")))</f>
        <v/>
      </c>
      <c r="AF906" s="26">
        <f>IF($AE906="","",IF(COUNTIF($AE$2:$AE906,$AE906)=1,MAX($AF$1:$AF905)+1,""))</f>
        <v/>
      </c>
      <c r="AG906" s="26">
        <f>IF(OR($AE906="",NOT(ISNUMBER($V906))),"",IF(COUNTIFS($AE$2:$AE906,$AE906,$V$2:$V906,$V906)=1,1,0))</f>
        <v/>
      </c>
      <c r="AH906" s="26">
        <f>IF(ISNUMBER($U906),$U906,0)</f>
        <v/>
      </c>
    </row>
    <row r="907">
      <c r="R907" s="27" t="n"/>
      <c r="S907" s="27" t="n"/>
      <c r="U907" s="21">
        <f>IF(ISNUMBER(IFERROR(IF(TRIM(INDEX($A907:$P907,MATCH(Settings!$B$9,$A$1:$P$1,0))&amp;"")="","",IF(ISNUMBER(INDEX($A907:$P907,MATCH(Settings!$B$9,$A$1:$P$1,0))),INT(INDEX($A907:$P907,MATCH(Settings!$B$9,$A$1:$P$1,0))),DATE(VALUE(LEFT(INDEX($A907:$P907,MATCH(Settings!$B$9,$A$1:$P$1,0)),4)),VALUE(MID(INDEX($A907:$P907,MATCH(Settings!$B$9,$A$1:$P$1,0)),6,2)),VALUE(MID(INDEX($A907:$P907,MATCH(Settings!$B$9,$A$1:$P$1,0)),9,2))))),"")),IFERROR(IF(TRIM(INDEX($A907:$P907,MATCH(Settings!$B$9,$A$1:$P$1,0))&amp;"")="","",IF(ISNUMBER(INDEX($A907:$P907,MATCH(Settings!$B$9,$A$1:$P$1,0))),INT(INDEX($A907:$P907,MATCH(Settings!$B$9,$A$1:$P$1,0))),DATE(VALUE(LEFT(INDEX($A907:$P907,MATCH(Settings!$B$9,$A$1:$P$1,0)),4)),VALUE(MID(INDEX($A907:$P907,MATCH(Settings!$B$9,$A$1:$P$1,0)),6,2)),VALUE(MID(INDEX($A907:$P907,MATCH(Settings!$B$9,$A$1:$P$1,0)),9,2))))),""),IFERROR(INT(IFERROR(IF(ISNUMBER(INDEX($A907:$P907,MATCH(Settings!$B$8,$A$1:$P$1,0))),INDEX($A907:$P907,MATCH(Settings!$B$8,$A$1:$P$1,0)),DATE(VALUE(LEFT(IFERROR(TRIM(INDEX($A907:$P907,MATCH(Settings!$B$8,$A$1:$P$1,0))&amp;""),""),4)),VALUE(MID(IFERROR(TRIM(INDEX($A907:$P907,MATCH(Settings!$B$8,$A$1:$P$1,0))&amp;""),""),6,2)),VALUE(MID(IFERROR(TRIM(INDEX($A907:$P907,MATCH(Settings!$B$8,$A$1:$P$1,0))&amp;""),""),9,2)))+TIME(VALUE(MID(IFERROR(TRIM(INDEX($A907:$P907,MATCH(Settings!$B$8,$A$1:$P$1,0))&amp;""),""),12,2)),VALUE(MID(IFERROR(TRIM(INDEX($A907:$P907,MATCH(Settings!$B$8,$A$1:$P$1,0))&amp;""),""),15,2)),VALUE(MID(IFERROR(TRIM(INDEX($A907:$P907,MATCH(Settings!$B$8,$A$1:$P$1,0))&amp;""),""),18,2)))),"")),""))</f>
        <v/>
      </c>
      <c r="V907" s="22">
        <f>IF(ISNUMBER($U907),DATE(YEAR($U907),MONTH($U907),1),"")</f>
        <v/>
      </c>
      <c r="W907" s="23">
        <f>IF(IFERROR(TRIM(INDEX($A907:$P907,MATCH(Settings!$B$10,$A$1:$P$1,0))&amp;""),"")&lt;&gt;"",IFERROR(TRIM(INDEX($A907:$P907,MATCH(Settings!$B$10,$A$1:$P$1,0))&amp;""),""),IFERROR(TRIM(INDEX($A907:$P907,MATCH(Settings!$B$11,$A$1:$P$1,0))&amp;""),""))</f>
        <v/>
      </c>
      <c r="X907" s="23">
        <f>IFERROR(TRIM(INDEX($A907:$P907,MATCH(Settings!$B$11,$A$1:$P$1,0))&amp;""),"")</f>
        <v/>
      </c>
      <c r="Y907" s="23">
        <f>IFERROR(TRIM(INDEX($A907:$P907,MATCH(Settings!$B$12,$A$1:$P$1,0))&amp;""),"")</f>
        <v/>
      </c>
      <c r="Z907" s="23">
        <f>IFERROR(TRIM(INDEX($A907:$P907,MATCH(Settings!$B$15,$A$1:$P$1,0))&amp;""),"")</f>
        <v/>
      </c>
      <c r="AA907" s="24">
        <f>IFERROR(IF(TRIM(INDEX($A907:$P907,MATCH(Settings!$B$13,$A$1:$P$1,0))&amp;"")="","",VALUE(TRIM(INDEX($A907:$P907,MATCH(Settings!$B$13,$A$1:$P$1,0))&amp;""))),"")</f>
        <v/>
      </c>
      <c r="AB907" s="24">
        <f>IF(NOT(ISNUMBER($AA907)),"",IF(TRIM($R907&amp;"")="Yes",$AA907,0))</f>
        <v/>
      </c>
      <c r="AC907" s="25">
        <f>IF(OR(NOT(ISNUMBER($AB907)),NOT(ISNUMBER(Settings!$D$2))),"",$AB907*Settings!$D$2)</f>
        <v/>
      </c>
      <c r="AD907" s="23">
        <f>IF(AND($AE907="",IFERROR(TRIM(INDEX($A907:$P907,MATCH(Settings!$B$13,$A$1:$P$1,0))&amp;""),"")=""),"",IF((IF($AE907="","; no name or email","")&amp;IF(IFERROR(TRIM(INDEX($A907:$P907,MATCH(Settings!$B$13,$A$1:$P$1,0))&amp;""),"")="","; no hours",IF(NOT(ISNUMBER($AA907)),"; hours not a number",IF($AA907&lt;=0,"; hours zero or less",IF(AND(ISNUMBER(Settings!$D$3),$AA907&gt;Settings!$D$3),"; over "&amp;Settings!$D$3&amp;" hours",""))))&amp;IF(NOT(ISNUMBER($U907)),"; no date",IF($U907&gt;TODAY(),"; date in the future",""))&amp;IF(AND($AE907&lt;&gt;"",ISNUMBER($U907)),IF(COUNTIFS($AE$2:$AE$1001,$AE907,$U$2:$U$1001,$U907,$Y$2:$Y$1001,$Y907)&gt;1,"; possible duplicate",""),""))="","OK",MID(IF($AE907="","; no name or email","")&amp;IF(IFERROR(TRIM(INDEX($A907:$P907,MATCH(Settings!$B$13,$A$1:$P$1,0))&amp;""),"")="","; no hours",IF(NOT(ISNUMBER($AA907)),"; hours not a number",IF($AA907&lt;=0,"; hours zero or less",IF(AND(ISNUMBER(Settings!$D$3),$AA907&gt;Settings!$D$3),"; over "&amp;Settings!$D$3&amp;" hours",""))))&amp;IF(NOT(ISNUMBER($U907)),"; no date",IF($U907&gt;TODAY(),"; date in the future",""))&amp;IF(AND($AE907&lt;&gt;"",ISNUMBER($U907)),IF(COUNTIFS($AE$2:$AE$1001,$AE907,$U$2:$U$1001,$U907,$Y$2:$Y$1001,$Y907)&gt;1,"; possible duplicate",""),""),3,300)))</f>
        <v/>
      </c>
      <c r="AE907" s="26">
        <f>IF(IFERROR(TRIM(INDEX($A907:$P907,MATCH(Settings!$B$11,$A$1:$P$1,0))&amp;""),"")&lt;&gt;"",LOWER(IFERROR(TRIM(INDEX($A907:$P907,MATCH(Settings!$B$11,$A$1:$P$1,0))&amp;""),"")),LOWER(IFERROR(TRIM(INDEX($A907:$P907,MATCH(Settings!$B$10,$A$1:$P$1,0))&amp;""),"")))</f>
        <v/>
      </c>
      <c r="AF907" s="26">
        <f>IF($AE907="","",IF(COUNTIF($AE$2:$AE907,$AE907)=1,MAX($AF$1:$AF906)+1,""))</f>
        <v/>
      </c>
      <c r="AG907" s="26">
        <f>IF(OR($AE907="",NOT(ISNUMBER($V907))),"",IF(COUNTIFS($AE$2:$AE907,$AE907,$V$2:$V907,$V907)=1,1,0))</f>
        <v/>
      </c>
      <c r="AH907" s="26">
        <f>IF(ISNUMBER($U907),$U907,0)</f>
        <v/>
      </c>
    </row>
    <row r="908">
      <c r="R908" s="27" t="n"/>
      <c r="S908" s="27" t="n"/>
      <c r="U908" s="21">
        <f>IF(ISNUMBER(IFERROR(IF(TRIM(INDEX($A908:$P908,MATCH(Settings!$B$9,$A$1:$P$1,0))&amp;"")="","",IF(ISNUMBER(INDEX($A908:$P908,MATCH(Settings!$B$9,$A$1:$P$1,0))),INT(INDEX($A908:$P908,MATCH(Settings!$B$9,$A$1:$P$1,0))),DATE(VALUE(LEFT(INDEX($A908:$P908,MATCH(Settings!$B$9,$A$1:$P$1,0)),4)),VALUE(MID(INDEX($A908:$P908,MATCH(Settings!$B$9,$A$1:$P$1,0)),6,2)),VALUE(MID(INDEX($A908:$P908,MATCH(Settings!$B$9,$A$1:$P$1,0)),9,2))))),"")),IFERROR(IF(TRIM(INDEX($A908:$P908,MATCH(Settings!$B$9,$A$1:$P$1,0))&amp;"")="","",IF(ISNUMBER(INDEX($A908:$P908,MATCH(Settings!$B$9,$A$1:$P$1,0))),INT(INDEX($A908:$P908,MATCH(Settings!$B$9,$A$1:$P$1,0))),DATE(VALUE(LEFT(INDEX($A908:$P908,MATCH(Settings!$B$9,$A$1:$P$1,0)),4)),VALUE(MID(INDEX($A908:$P908,MATCH(Settings!$B$9,$A$1:$P$1,0)),6,2)),VALUE(MID(INDEX($A908:$P908,MATCH(Settings!$B$9,$A$1:$P$1,0)),9,2))))),""),IFERROR(INT(IFERROR(IF(ISNUMBER(INDEX($A908:$P908,MATCH(Settings!$B$8,$A$1:$P$1,0))),INDEX($A908:$P908,MATCH(Settings!$B$8,$A$1:$P$1,0)),DATE(VALUE(LEFT(IFERROR(TRIM(INDEX($A908:$P908,MATCH(Settings!$B$8,$A$1:$P$1,0))&amp;""),""),4)),VALUE(MID(IFERROR(TRIM(INDEX($A908:$P908,MATCH(Settings!$B$8,$A$1:$P$1,0))&amp;""),""),6,2)),VALUE(MID(IFERROR(TRIM(INDEX($A908:$P908,MATCH(Settings!$B$8,$A$1:$P$1,0))&amp;""),""),9,2)))+TIME(VALUE(MID(IFERROR(TRIM(INDEX($A908:$P908,MATCH(Settings!$B$8,$A$1:$P$1,0))&amp;""),""),12,2)),VALUE(MID(IFERROR(TRIM(INDEX($A908:$P908,MATCH(Settings!$B$8,$A$1:$P$1,0))&amp;""),""),15,2)),VALUE(MID(IFERROR(TRIM(INDEX($A908:$P908,MATCH(Settings!$B$8,$A$1:$P$1,0))&amp;""),""),18,2)))),"")),""))</f>
        <v/>
      </c>
      <c r="V908" s="22">
        <f>IF(ISNUMBER($U908),DATE(YEAR($U908),MONTH($U908),1),"")</f>
        <v/>
      </c>
      <c r="W908" s="23">
        <f>IF(IFERROR(TRIM(INDEX($A908:$P908,MATCH(Settings!$B$10,$A$1:$P$1,0))&amp;""),"")&lt;&gt;"",IFERROR(TRIM(INDEX($A908:$P908,MATCH(Settings!$B$10,$A$1:$P$1,0))&amp;""),""),IFERROR(TRIM(INDEX($A908:$P908,MATCH(Settings!$B$11,$A$1:$P$1,0))&amp;""),""))</f>
        <v/>
      </c>
      <c r="X908" s="23">
        <f>IFERROR(TRIM(INDEX($A908:$P908,MATCH(Settings!$B$11,$A$1:$P$1,0))&amp;""),"")</f>
        <v/>
      </c>
      <c r="Y908" s="23">
        <f>IFERROR(TRIM(INDEX($A908:$P908,MATCH(Settings!$B$12,$A$1:$P$1,0))&amp;""),"")</f>
        <v/>
      </c>
      <c r="Z908" s="23">
        <f>IFERROR(TRIM(INDEX($A908:$P908,MATCH(Settings!$B$15,$A$1:$P$1,0))&amp;""),"")</f>
        <v/>
      </c>
      <c r="AA908" s="24">
        <f>IFERROR(IF(TRIM(INDEX($A908:$P908,MATCH(Settings!$B$13,$A$1:$P$1,0))&amp;"")="","",VALUE(TRIM(INDEX($A908:$P908,MATCH(Settings!$B$13,$A$1:$P$1,0))&amp;""))),"")</f>
        <v/>
      </c>
      <c r="AB908" s="24">
        <f>IF(NOT(ISNUMBER($AA908)),"",IF(TRIM($R908&amp;"")="Yes",$AA908,0))</f>
        <v/>
      </c>
      <c r="AC908" s="25">
        <f>IF(OR(NOT(ISNUMBER($AB908)),NOT(ISNUMBER(Settings!$D$2))),"",$AB908*Settings!$D$2)</f>
        <v/>
      </c>
      <c r="AD908" s="23">
        <f>IF(AND($AE908="",IFERROR(TRIM(INDEX($A908:$P908,MATCH(Settings!$B$13,$A$1:$P$1,0))&amp;""),"")=""),"",IF((IF($AE908="","; no name or email","")&amp;IF(IFERROR(TRIM(INDEX($A908:$P908,MATCH(Settings!$B$13,$A$1:$P$1,0))&amp;""),"")="","; no hours",IF(NOT(ISNUMBER($AA908)),"; hours not a number",IF($AA908&lt;=0,"; hours zero or less",IF(AND(ISNUMBER(Settings!$D$3),$AA908&gt;Settings!$D$3),"; over "&amp;Settings!$D$3&amp;" hours",""))))&amp;IF(NOT(ISNUMBER($U908)),"; no date",IF($U908&gt;TODAY(),"; date in the future",""))&amp;IF(AND($AE908&lt;&gt;"",ISNUMBER($U908)),IF(COUNTIFS($AE$2:$AE$1001,$AE908,$U$2:$U$1001,$U908,$Y$2:$Y$1001,$Y908)&gt;1,"; possible duplicate",""),""))="","OK",MID(IF($AE908="","; no name or email","")&amp;IF(IFERROR(TRIM(INDEX($A908:$P908,MATCH(Settings!$B$13,$A$1:$P$1,0))&amp;""),"")="","; no hours",IF(NOT(ISNUMBER($AA908)),"; hours not a number",IF($AA908&lt;=0,"; hours zero or less",IF(AND(ISNUMBER(Settings!$D$3),$AA908&gt;Settings!$D$3),"; over "&amp;Settings!$D$3&amp;" hours",""))))&amp;IF(NOT(ISNUMBER($U908)),"; no date",IF($U908&gt;TODAY(),"; date in the future",""))&amp;IF(AND($AE908&lt;&gt;"",ISNUMBER($U908)),IF(COUNTIFS($AE$2:$AE$1001,$AE908,$U$2:$U$1001,$U908,$Y$2:$Y$1001,$Y908)&gt;1,"; possible duplicate",""),""),3,300)))</f>
        <v/>
      </c>
      <c r="AE908" s="26">
        <f>IF(IFERROR(TRIM(INDEX($A908:$P908,MATCH(Settings!$B$11,$A$1:$P$1,0))&amp;""),"")&lt;&gt;"",LOWER(IFERROR(TRIM(INDEX($A908:$P908,MATCH(Settings!$B$11,$A$1:$P$1,0))&amp;""),"")),LOWER(IFERROR(TRIM(INDEX($A908:$P908,MATCH(Settings!$B$10,$A$1:$P$1,0))&amp;""),"")))</f>
        <v/>
      </c>
      <c r="AF908" s="26">
        <f>IF($AE908="","",IF(COUNTIF($AE$2:$AE908,$AE908)=1,MAX($AF$1:$AF907)+1,""))</f>
        <v/>
      </c>
      <c r="AG908" s="26">
        <f>IF(OR($AE908="",NOT(ISNUMBER($V908))),"",IF(COUNTIFS($AE$2:$AE908,$AE908,$V$2:$V908,$V908)=1,1,0))</f>
        <v/>
      </c>
      <c r="AH908" s="26">
        <f>IF(ISNUMBER($U908),$U908,0)</f>
        <v/>
      </c>
    </row>
    <row r="909">
      <c r="R909" s="27" t="n"/>
      <c r="S909" s="27" t="n"/>
      <c r="U909" s="21">
        <f>IF(ISNUMBER(IFERROR(IF(TRIM(INDEX($A909:$P909,MATCH(Settings!$B$9,$A$1:$P$1,0))&amp;"")="","",IF(ISNUMBER(INDEX($A909:$P909,MATCH(Settings!$B$9,$A$1:$P$1,0))),INT(INDEX($A909:$P909,MATCH(Settings!$B$9,$A$1:$P$1,0))),DATE(VALUE(LEFT(INDEX($A909:$P909,MATCH(Settings!$B$9,$A$1:$P$1,0)),4)),VALUE(MID(INDEX($A909:$P909,MATCH(Settings!$B$9,$A$1:$P$1,0)),6,2)),VALUE(MID(INDEX($A909:$P909,MATCH(Settings!$B$9,$A$1:$P$1,0)),9,2))))),"")),IFERROR(IF(TRIM(INDEX($A909:$P909,MATCH(Settings!$B$9,$A$1:$P$1,0))&amp;"")="","",IF(ISNUMBER(INDEX($A909:$P909,MATCH(Settings!$B$9,$A$1:$P$1,0))),INT(INDEX($A909:$P909,MATCH(Settings!$B$9,$A$1:$P$1,0))),DATE(VALUE(LEFT(INDEX($A909:$P909,MATCH(Settings!$B$9,$A$1:$P$1,0)),4)),VALUE(MID(INDEX($A909:$P909,MATCH(Settings!$B$9,$A$1:$P$1,0)),6,2)),VALUE(MID(INDEX($A909:$P909,MATCH(Settings!$B$9,$A$1:$P$1,0)),9,2))))),""),IFERROR(INT(IFERROR(IF(ISNUMBER(INDEX($A909:$P909,MATCH(Settings!$B$8,$A$1:$P$1,0))),INDEX($A909:$P909,MATCH(Settings!$B$8,$A$1:$P$1,0)),DATE(VALUE(LEFT(IFERROR(TRIM(INDEX($A909:$P909,MATCH(Settings!$B$8,$A$1:$P$1,0))&amp;""),""),4)),VALUE(MID(IFERROR(TRIM(INDEX($A909:$P909,MATCH(Settings!$B$8,$A$1:$P$1,0))&amp;""),""),6,2)),VALUE(MID(IFERROR(TRIM(INDEX($A909:$P909,MATCH(Settings!$B$8,$A$1:$P$1,0))&amp;""),""),9,2)))+TIME(VALUE(MID(IFERROR(TRIM(INDEX($A909:$P909,MATCH(Settings!$B$8,$A$1:$P$1,0))&amp;""),""),12,2)),VALUE(MID(IFERROR(TRIM(INDEX($A909:$P909,MATCH(Settings!$B$8,$A$1:$P$1,0))&amp;""),""),15,2)),VALUE(MID(IFERROR(TRIM(INDEX($A909:$P909,MATCH(Settings!$B$8,$A$1:$P$1,0))&amp;""),""),18,2)))),"")),""))</f>
        <v/>
      </c>
      <c r="V909" s="22">
        <f>IF(ISNUMBER($U909),DATE(YEAR($U909),MONTH($U909),1),"")</f>
        <v/>
      </c>
      <c r="W909" s="23">
        <f>IF(IFERROR(TRIM(INDEX($A909:$P909,MATCH(Settings!$B$10,$A$1:$P$1,0))&amp;""),"")&lt;&gt;"",IFERROR(TRIM(INDEX($A909:$P909,MATCH(Settings!$B$10,$A$1:$P$1,0))&amp;""),""),IFERROR(TRIM(INDEX($A909:$P909,MATCH(Settings!$B$11,$A$1:$P$1,0))&amp;""),""))</f>
        <v/>
      </c>
      <c r="X909" s="23">
        <f>IFERROR(TRIM(INDEX($A909:$P909,MATCH(Settings!$B$11,$A$1:$P$1,0))&amp;""),"")</f>
        <v/>
      </c>
      <c r="Y909" s="23">
        <f>IFERROR(TRIM(INDEX($A909:$P909,MATCH(Settings!$B$12,$A$1:$P$1,0))&amp;""),"")</f>
        <v/>
      </c>
      <c r="Z909" s="23">
        <f>IFERROR(TRIM(INDEX($A909:$P909,MATCH(Settings!$B$15,$A$1:$P$1,0))&amp;""),"")</f>
        <v/>
      </c>
      <c r="AA909" s="24">
        <f>IFERROR(IF(TRIM(INDEX($A909:$P909,MATCH(Settings!$B$13,$A$1:$P$1,0))&amp;"")="","",VALUE(TRIM(INDEX($A909:$P909,MATCH(Settings!$B$13,$A$1:$P$1,0))&amp;""))),"")</f>
        <v/>
      </c>
      <c r="AB909" s="24">
        <f>IF(NOT(ISNUMBER($AA909)),"",IF(TRIM($R909&amp;"")="Yes",$AA909,0))</f>
        <v/>
      </c>
      <c r="AC909" s="25">
        <f>IF(OR(NOT(ISNUMBER($AB909)),NOT(ISNUMBER(Settings!$D$2))),"",$AB909*Settings!$D$2)</f>
        <v/>
      </c>
      <c r="AD909" s="23">
        <f>IF(AND($AE909="",IFERROR(TRIM(INDEX($A909:$P909,MATCH(Settings!$B$13,$A$1:$P$1,0))&amp;""),"")=""),"",IF((IF($AE909="","; no name or email","")&amp;IF(IFERROR(TRIM(INDEX($A909:$P909,MATCH(Settings!$B$13,$A$1:$P$1,0))&amp;""),"")="","; no hours",IF(NOT(ISNUMBER($AA909)),"; hours not a number",IF($AA909&lt;=0,"; hours zero or less",IF(AND(ISNUMBER(Settings!$D$3),$AA909&gt;Settings!$D$3),"; over "&amp;Settings!$D$3&amp;" hours",""))))&amp;IF(NOT(ISNUMBER($U909)),"; no date",IF($U909&gt;TODAY(),"; date in the future",""))&amp;IF(AND($AE909&lt;&gt;"",ISNUMBER($U909)),IF(COUNTIFS($AE$2:$AE$1001,$AE909,$U$2:$U$1001,$U909,$Y$2:$Y$1001,$Y909)&gt;1,"; possible duplicate",""),""))="","OK",MID(IF($AE909="","; no name or email","")&amp;IF(IFERROR(TRIM(INDEX($A909:$P909,MATCH(Settings!$B$13,$A$1:$P$1,0))&amp;""),"")="","; no hours",IF(NOT(ISNUMBER($AA909)),"; hours not a number",IF($AA909&lt;=0,"; hours zero or less",IF(AND(ISNUMBER(Settings!$D$3),$AA909&gt;Settings!$D$3),"; over "&amp;Settings!$D$3&amp;" hours",""))))&amp;IF(NOT(ISNUMBER($U909)),"; no date",IF($U909&gt;TODAY(),"; date in the future",""))&amp;IF(AND($AE909&lt;&gt;"",ISNUMBER($U909)),IF(COUNTIFS($AE$2:$AE$1001,$AE909,$U$2:$U$1001,$U909,$Y$2:$Y$1001,$Y909)&gt;1,"; possible duplicate",""),""),3,300)))</f>
        <v/>
      </c>
      <c r="AE909" s="26">
        <f>IF(IFERROR(TRIM(INDEX($A909:$P909,MATCH(Settings!$B$11,$A$1:$P$1,0))&amp;""),"")&lt;&gt;"",LOWER(IFERROR(TRIM(INDEX($A909:$P909,MATCH(Settings!$B$11,$A$1:$P$1,0))&amp;""),"")),LOWER(IFERROR(TRIM(INDEX($A909:$P909,MATCH(Settings!$B$10,$A$1:$P$1,0))&amp;""),"")))</f>
        <v/>
      </c>
      <c r="AF909" s="26">
        <f>IF($AE909="","",IF(COUNTIF($AE$2:$AE909,$AE909)=1,MAX($AF$1:$AF908)+1,""))</f>
        <v/>
      </c>
      <c r="AG909" s="26">
        <f>IF(OR($AE909="",NOT(ISNUMBER($V909))),"",IF(COUNTIFS($AE$2:$AE909,$AE909,$V$2:$V909,$V909)=1,1,0))</f>
        <v/>
      </c>
      <c r="AH909" s="26">
        <f>IF(ISNUMBER($U909),$U909,0)</f>
        <v/>
      </c>
    </row>
    <row r="910">
      <c r="R910" s="27" t="n"/>
      <c r="S910" s="27" t="n"/>
      <c r="U910" s="21">
        <f>IF(ISNUMBER(IFERROR(IF(TRIM(INDEX($A910:$P910,MATCH(Settings!$B$9,$A$1:$P$1,0))&amp;"")="","",IF(ISNUMBER(INDEX($A910:$P910,MATCH(Settings!$B$9,$A$1:$P$1,0))),INT(INDEX($A910:$P910,MATCH(Settings!$B$9,$A$1:$P$1,0))),DATE(VALUE(LEFT(INDEX($A910:$P910,MATCH(Settings!$B$9,$A$1:$P$1,0)),4)),VALUE(MID(INDEX($A910:$P910,MATCH(Settings!$B$9,$A$1:$P$1,0)),6,2)),VALUE(MID(INDEX($A910:$P910,MATCH(Settings!$B$9,$A$1:$P$1,0)),9,2))))),"")),IFERROR(IF(TRIM(INDEX($A910:$P910,MATCH(Settings!$B$9,$A$1:$P$1,0))&amp;"")="","",IF(ISNUMBER(INDEX($A910:$P910,MATCH(Settings!$B$9,$A$1:$P$1,0))),INT(INDEX($A910:$P910,MATCH(Settings!$B$9,$A$1:$P$1,0))),DATE(VALUE(LEFT(INDEX($A910:$P910,MATCH(Settings!$B$9,$A$1:$P$1,0)),4)),VALUE(MID(INDEX($A910:$P910,MATCH(Settings!$B$9,$A$1:$P$1,0)),6,2)),VALUE(MID(INDEX($A910:$P910,MATCH(Settings!$B$9,$A$1:$P$1,0)),9,2))))),""),IFERROR(INT(IFERROR(IF(ISNUMBER(INDEX($A910:$P910,MATCH(Settings!$B$8,$A$1:$P$1,0))),INDEX($A910:$P910,MATCH(Settings!$B$8,$A$1:$P$1,0)),DATE(VALUE(LEFT(IFERROR(TRIM(INDEX($A910:$P910,MATCH(Settings!$B$8,$A$1:$P$1,0))&amp;""),""),4)),VALUE(MID(IFERROR(TRIM(INDEX($A910:$P910,MATCH(Settings!$B$8,$A$1:$P$1,0))&amp;""),""),6,2)),VALUE(MID(IFERROR(TRIM(INDEX($A910:$P910,MATCH(Settings!$B$8,$A$1:$P$1,0))&amp;""),""),9,2)))+TIME(VALUE(MID(IFERROR(TRIM(INDEX($A910:$P910,MATCH(Settings!$B$8,$A$1:$P$1,0))&amp;""),""),12,2)),VALUE(MID(IFERROR(TRIM(INDEX($A910:$P910,MATCH(Settings!$B$8,$A$1:$P$1,0))&amp;""),""),15,2)),VALUE(MID(IFERROR(TRIM(INDEX($A910:$P910,MATCH(Settings!$B$8,$A$1:$P$1,0))&amp;""),""),18,2)))),"")),""))</f>
        <v/>
      </c>
      <c r="V910" s="22">
        <f>IF(ISNUMBER($U910),DATE(YEAR($U910),MONTH($U910),1),"")</f>
        <v/>
      </c>
      <c r="W910" s="23">
        <f>IF(IFERROR(TRIM(INDEX($A910:$P910,MATCH(Settings!$B$10,$A$1:$P$1,0))&amp;""),"")&lt;&gt;"",IFERROR(TRIM(INDEX($A910:$P910,MATCH(Settings!$B$10,$A$1:$P$1,0))&amp;""),""),IFERROR(TRIM(INDEX($A910:$P910,MATCH(Settings!$B$11,$A$1:$P$1,0))&amp;""),""))</f>
        <v/>
      </c>
      <c r="X910" s="23">
        <f>IFERROR(TRIM(INDEX($A910:$P910,MATCH(Settings!$B$11,$A$1:$P$1,0))&amp;""),"")</f>
        <v/>
      </c>
      <c r="Y910" s="23">
        <f>IFERROR(TRIM(INDEX($A910:$P910,MATCH(Settings!$B$12,$A$1:$P$1,0))&amp;""),"")</f>
        <v/>
      </c>
      <c r="Z910" s="23">
        <f>IFERROR(TRIM(INDEX($A910:$P910,MATCH(Settings!$B$15,$A$1:$P$1,0))&amp;""),"")</f>
        <v/>
      </c>
      <c r="AA910" s="24">
        <f>IFERROR(IF(TRIM(INDEX($A910:$P910,MATCH(Settings!$B$13,$A$1:$P$1,0))&amp;"")="","",VALUE(TRIM(INDEX($A910:$P910,MATCH(Settings!$B$13,$A$1:$P$1,0))&amp;""))),"")</f>
        <v/>
      </c>
      <c r="AB910" s="24">
        <f>IF(NOT(ISNUMBER($AA910)),"",IF(TRIM($R910&amp;"")="Yes",$AA910,0))</f>
        <v/>
      </c>
      <c r="AC910" s="25">
        <f>IF(OR(NOT(ISNUMBER($AB910)),NOT(ISNUMBER(Settings!$D$2))),"",$AB910*Settings!$D$2)</f>
        <v/>
      </c>
      <c r="AD910" s="23">
        <f>IF(AND($AE910="",IFERROR(TRIM(INDEX($A910:$P910,MATCH(Settings!$B$13,$A$1:$P$1,0))&amp;""),"")=""),"",IF((IF($AE910="","; no name or email","")&amp;IF(IFERROR(TRIM(INDEX($A910:$P910,MATCH(Settings!$B$13,$A$1:$P$1,0))&amp;""),"")="","; no hours",IF(NOT(ISNUMBER($AA910)),"; hours not a number",IF($AA910&lt;=0,"; hours zero or less",IF(AND(ISNUMBER(Settings!$D$3),$AA910&gt;Settings!$D$3),"; over "&amp;Settings!$D$3&amp;" hours",""))))&amp;IF(NOT(ISNUMBER($U910)),"; no date",IF($U910&gt;TODAY(),"; date in the future",""))&amp;IF(AND($AE910&lt;&gt;"",ISNUMBER($U910)),IF(COUNTIFS($AE$2:$AE$1001,$AE910,$U$2:$U$1001,$U910,$Y$2:$Y$1001,$Y910)&gt;1,"; possible duplicate",""),""))="","OK",MID(IF($AE910="","; no name or email","")&amp;IF(IFERROR(TRIM(INDEX($A910:$P910,MATCH(Settings!$B$13,$A$1:$P$1,0))&amp;""),"")="","; no hours",IF(NOT(ISNUMBER($AA910)),"; hours not a number",IF($AA910&lt;=0,"; hours zero or less",IF(AND(ISNUMBER(Settings!$D$3),$AA910&gt;Settings!$D$3),"; over "&amp;Settings!$D$3&amp;" hours",""))))&amp;IF(NOT(ISNUMBER($U910)),"; no date",IF($U910&gt;TODAY(),"; date in the future",""))&amp;IF(AND($AE910&lt;&gt;"",ISNUMBER($U910)),IF(COUNTIFS($AE$2:$AE$1001,$AE910,$U$2:$U$1001,$U910,$Y$2:$Y$1001,$Y910)&gt;1,"; possible duplicate",""),""),3,300)))</f>
        <v/>
      </c>
      <c r="AE910" s="26">
        <f>IF(IFERROR(TRIM(INDEX($A910:$P910,MATCH(Settings!$B$11,$A$1:$P$1,0))&amp;""),"")&lt;&gt;"",LOWER(IFERROR(TRIM(INDEX($A910:$P910,MATCH(Settings!$B$11,$A$1:$P$1,0))&amp;""),"")),LOWER(IFERROR(TRIM(INDEX($A910:$P910,MATCH(Settings!$B$10,$A$1:$P$1,0))&amp;""),"")))</f>
        <v/>
      </c>
      <c r="AF910" s="26">
        <f>IF($AE910="","",IF(COUNTIF($AE$2:$AE910,$AE910)=1,MAX($AF$1:$AF909)+1,""))</f>
        <v/>
      </c>
      <c r="AG910" s="26">
        <f>IF(OR($AE910="",NOT(ISNUMBER($V910))),"",IF(COUNTIFS($AE$2:$AE910,$AE910,$V$2:$V910,$V910)=1,1,0))</f>
        <v/>
      </c>
      <c r="AH910" s="26">
        <f>IF(ISNUMBER($U910),$U910,0)</f>
        <v/>
      </c>
    </row>
    <row r="911">
      <c r="R911" s="27" t="n"/>
      <c r="S911" s="27" t="n"/>
      <c r="U911" s="21">
        <f>IF(ISNUMBER(IFERROR(IF(TRIM(INDEX($A911:$P911,MATCH(Settings!$B$9,$A$1:$P$1,0))&amp;"")="","",IF(ISNUMBER(INDEX($A911:$P911,MATCH(Settings!$B$9,$A$1:$P$1,0))),INT(INDEX($A911:$P911,MATCH(Settings!$B$9,$A$1:$P$1,0))),DATE(VALUE(LEFT(INDEX($A911:$P911,MATCH(Settings!$B$9,$A$1:$P$1,0)),4)),VALUE(MID(INDEX($A911:$P911,MATCH(Settings!$B$9,$A$1:$P$1,0)),6,2)),VALUE(MID(INDEX($A911:$P911,MATCH(Settings!$B$9,$A$1:$P$1,0)),9,2))))),"")),IFERROR(IF(TRIM(INDEX($A911:$P911,MATCH(Settings!$B$9,$A$1:$P$1,0))&amp;"")="","",IF(ISNUMBER(INDEX($A911:$P911,MATCH(Settings!$B$9,$A$1:$P$1,0))),INT(INDEX($A911:$P911,MATCH(Settings!$B$9,$A$1:$P$1,0))),DATE(VALUE(LEFT(INDEX($A911:$P911,MATCH(Settings!$B$9,$A$1:$P$1,0)),4)),VALUE(MID(INDEX($A911:$P911,MATCH(Settings!$B$9,$A$1:$P$1,0)),6,2)),VALUE(MID(INDEX($A911:$P911,MATCH(Settings!$B$9,$A$1:$P$1,0)),9,2))))),""),IFERROR(INT(IFERROR(IF(ISNUMBER(INDEX($A911:$P911,MATCH(Settings!$B$8,$A$1:$P$1,0))),INDEX($A911:$P911,MATCH(Settings!$B$8,$A$1:$P$1,0)),DATE(VALUE(LEFT(IFERROR(TRIM(INDEX($A911:$P911,MATCH(Settings!$B$8,$A$1:$P$1,0))&amp;""),""),4)),VALUE(MID(IFERROR(TRIM(INDEX($A911:$P911,MATCH(Settings!$B$8,$A$1:$P$1,0))&amp;""),""),6,2)),VALUE(MID(IFERROR(TRIM(INDEX($A911:$P911,MATCH(Settings!$B$8,$A$1:$P$1,0))&amp;""),""),9,2)))+TIME(VALUE(MID(IFERROR(TRIM(INDEX($A911:$P911,MATCH(Settings!$B$8,$A$1:$P$1,0))&amp;""),""),12,2)),VALUE(MID(IFERROR(TRIM(INDEX($A911:$P911,MATCH(Settings!$B$8,$A$1:$P$1,0))&amp;""),""),15,2)),VALUE(MID(IFERROR(TRIM(INDEX($A911:$P911,MATCH(Settings!$B$8,$A$1:$P$1,0))&amp;""),""),18,2)))),"")),""))</f>
        <v/>
      </c>
      <c r="V911" s="22">
        <f>IF(ISNUMBER($U911),DATE(YEAR($U911),MONTH($U911),1),"")</f>
        <v/>
      </c>
      <c r="W911" s="23">
        <f>IF(IFERROR(TRIM(INDEX($A911:$P911,MATCH(Settings!$B$10,$A$1:$P$1,0))&amp;""),"")&lt;&gt;"",IFERROR(TRIM(INDEX($A911:$P911,MATCH(Settings!$B$10,$A$1:$P$1,0))&amp;""),""),IFERROR(TRIM(INDEX($A911:$P911,MATCH(Settings!$B$11,$A$1:$P$1,0))&amp;""),""))</f>
        <v/>
      </c>
      <c r="X911" s="23">
        <f>IFERROR(TRIM(INDEX($A911:$P911,MATCH(Settings!$B$11,$A$1:$P$1,0))&amp;""),"")</f>
        <v/>
      </c>
      <c r="Y911" s="23">
        <f>IFERROR(TRIM(INDEX($A911:$P911,MATCH(Settings!$B$12,$A$1:$P$1,0))&amp;""),"")</f>
        <v/>
      </c>
      <c r="Z911" s="23">
        <f>IFERROR(TRIM(INDEX($A911:$P911,MATCH(Settings!$B$15,$A$1:$P$1,0))&amp;""),"")</f>
        <v/>
      </c>
      <c r="AA911" s="24">
        <f>IFERROR(IF(TRIM(INDEX($A911:$P911,MATCH(Settings!$B$13,$A$1:$P$1,0))&amp;"")="","",VALUE(TRIM(INDEX($A911:$P911,MATCH(Settings!$B$13,$A$1:$P$1,0))&amp;""))),"")</f>
        <v/>
      </c>
      <c r="AB911" s="24">
        <f>IF(NOT(ISNUMBER($AA911)),"",IF(TRIM($R911&amp;"")="Yes",$AA911,0))</f>
        <v/>
      </c>
      <c r="AC911" s="25">
        <f>IF(OR(NOT(ISNUMBER($AB911)),NOT(ISNUMBER(Settings!$D$2))),"",$AB911*Settings!$D$2)</f>
        <v/>
      </c>
      <c r="AD911" s="23">
        <f>IF(AND($AE911="",IFERROR(TRIM(INDEX($A911:$P911,MATCH(Settings!$B$13,$A$1:$P$1,0))&amp;""),"")=""),"",IF((IF($AE911="","; no name or email","")&amp;IF(IFERROR(TRIM(INDEX($A911:$P911,MATCH(Settings!$B$13,$A$1:$P$1,0))&amp;""),"")="","; no hours",IF(NOT(ISNUMBER($AA911)),"; hours not a number",IF($AA911&lt;=0,"; hours zero or less",IF(AND(ISNUMBER(Settings!$D$3),$AA911&gt;Settings!$D$3),"; over "&amp;Settings!$D$3&amp;" hours",""))))&amp;IF(NOT(ISNUMBER($U911)),"; no date",IF($U911&gt;TODAY(),"; date in the future",""))&amp;IF(AND($AE911&lt;&gt;"",ISNUMBER($U911)),IF(COUNTIFS($AE$2:$AE$1001,$AE911,$U$2:$U$1001,$U911,$Y$2:$Y$1001,$Y911)&gt;1,"; possible duplicate",""),""))="","OK",MID(IF($AE911="","; no name or email","")&amp;IF(IFERROR(TRIM(INDEX($A911:$P911,MATCH(Settings!$B$13,$A$1:$P$1,0))&amp;""),"")="","; no hours",IF(NOT(ISNUMBER($AA911)),"; hours not a number",IF($AA911&lt;=0,"; hours zero or less",IF(AND(ISNUMBER(Settings!$D$3),$AA911&gt;Settings!$D$3),"; over "&amp;Settings!$D$3&amp;" hours",""))))&amp;IF(NOT(ISNUMBER($U911)),"; no date",IF($U911&gt;TODAY(),"; date in the future",""))&amp;IF(AND($AE911&lt;&gt;"",ISNUMBER($U911)),IF(COUNTIFS($AE$2:$AE$1001,$AE911,$U$2:$U$1001,$U911,$Y$2:$Y$1001,$Y911)&gt;1,"; possible duplicate",""),""),3,300)))</f>
        <v/>
      </c>
      <c r="AE911" s="26">
        <f>IF(IFERROR(TRIM(INDEX($A911:$P911,MATCH(Settings!$B$11,$A$1:$P$1,0))&amp;""),"")&lt;&gt;"",LOWER(IFERROR(TRIM(INDEX($A911:$P911,MATCH(Settings!$B$11,$A$1:$P$1,0))&amp;""),"")),LOWER(IFERROR(TRIM(INDEX($A911:$P911,MATCH(Settings!$B$10,$A$1:$P$1,0))&amp;""),"")))</f>
        <v/>
      </c>
      <c r="AF911" s="26">
        <f>IF($AE911="","",IF(COUNTIF($AE$2:$AE911,$AE911)=1,MAX($AF$1:$AF910)+1,""))</f>
        <v/>
      </c>
      <c r="AG911" s="26">
        <f>IF(OR($AE911="",NOT(ISNUMBER($V911))),"",IF(COUNTIFS($AE$2:$AE911,$AE911,$V$2:$V911,$V911)=1,1,0))</f>
        <v/>
      </c>
      <c r="AH911" s="26">
        <f>IF(ISNUMBER($U911),$U911,0)</f>
        <v/>
      </c>
    </row>
    <row r="912">
      <c r="R912" s="27" t="n"/>
      <c r="S912" s="27" t="n"/>
      <c r="U912" s="21">
        <f>IF(ISNUMBER(IFERROR(IF(TRIM(INDEX($A912:$P912,MATCH(Settings!$B$9,$A$1:$P$1,0))&amp;"")="","",IF(ISNUMBER(INDEX($A912:$P912,MATCH(Settings!$B$9,$A$1:$P$1,0))),INT(INDEX($A912:$P912,MATCH(Settings!$B$9,$A$1:$P$1,0))),DATE(VALUE(LEFT(INDEX($A912:$P912,MATCH(Settings!$B$9,$A$1:$P$1,0)),4)),VALUE(MID(INDEX($A912:$P912,MATCH(Settings!$B$9,$A$1:$P$1,0)),6,2)),VALUE(MID(INDEX($A912:$P912,MATCH(Settings!$B$9,$A$1:$P$1,0)),9,2))))),"")),IFERROR(IF(TRIM(INDEX($A912:$P912,MATCH(Settings!$B$9,$A$1:$P$1,0))&amp;"")="","",IF(ISNUMBER(INDEX($A912:$P912,MATCH(Settings!$B$9,$A$1:$P$1,0))),INT(INDEX($A912:$P912,MATCH(Settings!$B$9,$A$1:$P$1,0))),DATE(VALUE(LEFT(INDEX($A912:$P912,MATCH(Settings!$B$9,$A$1:$P$1,0)),4)),VALUE(MID(INDEX($A912:$P912,MATCH(Settings!$B$9,$A$1:$P$1,0)),6,2)),VALUE(MID(INDEX($A912:$P912,MATCH(Settings!$B$9,$A$1:$P$1,0)),9,2))))),""),IFERROR(INT(IFERROR(IF(ISNUMBER(INDEX($A912:$P912,MATCH(Settings!$B$8,$A$1:$P$1,0))),INDEX($A912:$P912,MATCH(Settings!$B$8,$A$1:$P$1,0)),DATE(VALUE(LEFT(IFERROR(TRIM(INDEX($A912:$P912,MATCH(Settings!$B$8,$A$1:$P$1,0))&amp;""),""),4)),VALUE(MID(IFERROR(TRIM(INDEX($A912:$P912,MATCH(Settings!$B$8,$A$1:$P$1,0))&amp;""),""),6,2)),VALUE(MID(IFERROR(TRIM(INDEX($A912:$P912,MATCH(Settings!$B$8,$A$1:$P$1,0))&amp;""),""),9,2)))+TIME(VALUE(MID(IFERROR(TRIM(INDEX($A912:$P912,MATCH(Settings!$B$8,$A$1:$P$1,0))&amp;""),""),12,2)),VALUE(MID(IFERROR(TRIM(INDEX($A912:$P912,MATCH(Settings!$B$8,$A$1:$P$1,0))&amp;""),""),15,2)),VALUE(MID(IFERROR(TRIM(INDEX($A912:$P912,MATCH(Settings!$B$8,$A$1:$P$1,0))&amp;""),""),18,2)))),"")),""))</f>
        <v/>
      </c>
      <c r="V912" s="22">
        <f>IF(ISNUMBER($U912),DATE(YEAR($U912),MONTH($U912),1),"")</f>
        <v/>
      </c>
      <c r="W912" s="23">
        <f>IF(IFERROR(TRIM(INDEX($A912:$P912,MATCH(Settings!$B$10,$A$1:$P$1,0))&amp;""),"")&lt;&gt;"",IFERROR(TRIM(INDEX($A912:$P912,MATCH(Settings!$B$10,$A$1:$P$1,0))&amp;""),""),IFERROR(TRIM(INDEX($A912:$P912,MATCH(Settings!$B$11,$A$1:$P$1,0))&amp;""),""))</f>
        <v/>
      </c>
      <c r="X912" s="23">
        <f>IFERROR(TRIM(INDEX($A912:$P912,MATCH(Settings!$B$11,$A$1:$P$1,0))&amp;""),"")</f>
        <v/>
      </c>
      <c r="Y912" s="23">
        <f>IFERROR(TRIM(INDEX($A912:$P912,MATCH(Settings!$B$12,$A$1:$P$1,0))&amp;""),"")</f>
        <v/>
      </c>
      <c r="Z912" s="23">
        <f>IFERROR(TRIM(INDEX($A912:$P912,MATCH(Settings!$B$15,$A$1:$P$1,0))&amp;""),"")</f>
        <v/>
      </c>
      <c r="AA912" s="24">
        <f>IFERROR(IF(TRIM(INDEX($A912:$P912,MATCH(Settings!$B$13,$A$1:$P$1,0))&amp;"")="","",VALUE(TRIM(INDEX($A912:$P912,MATCH(Settings!$B$13,$A$1:$P$1,0))&amp;""))),"")</f>
        <v/>
      </c>
      <c r="AB912" s="24">
        <f>IF(NOT(ISNUMBER($AA912)),"",IF(TRIM($R912&amp;"")="Yes",$AA912,0))</f>
        <v/>
      </c>
      <c r="AC912" s="25">
        <f>IF(OR(NOT(ISNUMBER($AB912)),NOT(ISNUMBER(Settings!$D$2))),"",$AB912*Settings!$D$2)</f>
        <v/>
      </c>
      <c r="AD912" s="23">
        <f>IF(AND($AE912="",IFERROR(TRIM(INDEX($A912:$P912,MATCH(Settings!$B$13,$A$1:$P$1,0))&amp;""),"")=""),"",IF((IF($AE912="","; no name or email","")&amp;IF(IFERROR(TRIM(INDEX($A912:$P912,MATCH(Settings!$B$13,$A$1:$P$1,0))&amp;""),"")="","; no hours",IF(NOT(ISNUMBER($AA912)),"; hours not a number",IF($AA912&lt;=0,"; hours zero or less",IF(AND(ISNUMBER(Settings!$D$3),$AA912&gt;Settings!$D$3),"; over "&amp;Settings!$D$3&amp;" hours",""))))&amp;IF(NOT(ISNUMBER($U912)),"; no date",IF($U912&gt;TODAY(),"; date in the future",""))&amp;IF(AND($AE912&lt;&gt;"",ISNUMBER($U912)),IF(COUNTIFS($AE$2:$AE$1001,$AE912,$U$2:$U$1001,$U912,$Y$2:$Y$1001,$Y912)&gt;1,"; possible duplicate",""),""))="","OK",MID(IF($AE912="","; no name or email","")&amp;IF(IFERROR(TRIM(INDEX($A912:$P912,MATCH(Settings!$B$13,$A$1:$P$1,0))&amp;""),"")="","; no hours",IF(NOT(ISNUMBER($AA912)),"; hours not a number",IF($AA912&lt;=0,"; hours zero or less",IF(AND(ISNUMBER(Settings!$D$3),$AA912&gt;Settings!$D$3),"; over "&amp;Settings!$D$3&amp;" hours",""))))&amp;IF(NOT(ISNUMBER($U912)),"; no date",IF($U912&gt;TODAY(),"; date in the future",""))&amp;IF(AND($AE912&lt;&gt;"",ISNUMBER($U912)),IF(COUNTIFS($AE$2:$AE$1001,$AE912,$U$2:$U$1001,$U912,$Y$2:$Y$1001,$Y912)&gt;1,"; possible duplicate",""),""),3,300)))</f>
        <v/>
      </c>
      <c r="AE912" s="26">
        <f>IF(IFERROR(TRIM(INDEX($A912:$P912,MATCH(Settings!$B$11,$A$1:$P$1,0))&amp;""),"")&lt;&gt;"",LOWER(IFERROR(TRIM(INDEX($A912:$P912,MATCH(Settings!$B$11,$A$1:$P$1,0))&amp;""),"")),LOWER(IFERROR(TRIM(INDEX($A912:$P912,MATCH(Settings!$B$10,$A$1:$P$1,0))&amp;""),"")))</f>
        <v/>
      </c>
      <c r="AF912" s="26">
        <f>IF($AE912="","",IF(COUNTIF($AE$2:$AE912,$AE912)=1,MAX($AF$1:$AF911)+1,""))</f>
        <v/>
      </c>
      <c r="AG912" s="26">
        <f>IF(OR($AE912="",NOT(ISNUMBER($V912))),"",IF(COUNTIFS($AE$2:$AE912,$AE912,$V$2:$V912,$V912)=1,1,0))</f>
        <v/>
      </c>
      <c r="AH912" s="26">
        <f>IF(ISNUMBER($U912),$U912,0)</f>
        <v/>
      </c>
    </row>
    <row r="913">
      <c r="R913" s="27" t="n"/>
      <c r="S913" s="27" t="n"/>
      <c r="U913" s="21">
        <f>IF(ISNUMBER(IFERROR(IF(TRIM(INDEX($A913:$P913,MATCH(Settings!$B$9,$A$1:$P$1,0))&amp;"")="","",IF(ISNUMBER(INDEX($A913:$P913,MATCH(Settings!$B$9,$A$1:$P$1,0))),INT(INDEX($A913:$P913,MATCH(Settings!$B$9,$A$1:$P$1,0))),DATE(VALUE(LEFT(INDEX($A913:$P913,MATCH(Settings!$B$9,$A$1:$P$1,0)),4)),VALUE(MID(INDEX($A913:$P913,MATCH(Settings!$B$9,$A$1:$P$1,0)),6,2)),VALUE(MID(INDEX($A913:$P913,MATCH(Settings!$B$9,$A$1:$P$1,0)),9,2))))),"")),IFERROR(IF(TRIM(INDEX($A913:$P913,MATCH(Settings!$B$9,$A$1:$P$1,0))&amp;"")="","",IF(ISNUMBER(INDEX($A913:$P913,MATCH(Settings!$B$9,$A$1:$P$1,0))),INT(INDEX($A913:$P913,MATCH(Settings!$B$9,$A$1:$P$1,0))),DATE(VALUE(LEFT(INDEX($A913:$P913,MATCH(Settings!$B$9,$A$1:$P$1,0)),4)),VALUE(MID(INDEX($A913:$P913,MATCH(Settings!$B$9,$A$1:$P$1,0)),6,2)),VALUE(MID(INDEX($A913:$P913,MATCH(Settings!$B$9,$A$1:$P$1,0)),9,2))))),""),IFERROR(INT(IFERROR(IF(ISNUMBER(INDEX($A913:$P913,MATCH(Settings!$B$8,$A$1:$P$1,0))),INDEX($A913:$P913,MATCH(Settings!$B$8,$A$1:$P$1,0)),DATE(VALUE(LEFT(IFERROR(TRIM(INDEX($A913:$P913,MATCH(Settings!$B$8,$A$1:$P$1,0))&amp;""),""),4)),VALUE(MID(IFERROR(TRIM(INDEX($A913:$P913,MATCH(Settings!$B$8,$A$1:$P$1,0))&amp;""),""),6,2)),VALUE(MID(IFERROR(TRIM(INDEX($A913:$P913,MATCH(Settings!$B$8,$A$1:$P$1,0))&amp;""),""),9,2)))+TIME(VALUE(MID(IFERROR(TRIM(INDEX($A913:$P913,MATCH(Settings!$B$8,$A$1:$P$1,0))&amp;""),""),12,2)),VALUE(MID(IFERROR(TRIM(INDEX($A913:$P913,MATCH(Settings!$B$8,$A$1:$P$1,0))&amp;""),""),15,2)),VALUE(MID(IFERROR(TRIM(INDEX($A913:$P913,MATCH(Settings!$B$8,$A$1:$P$1,0))&amp;""),""),18,2)))),"")),""))</f>
        <v/>
      </c>
      <c r="V913" s="22">
        <f>IF(ISNUMBER($U913),DATE(YEAR($U913),MONTH($U913),1),"")</f>
        <v/>
      </c>
      <c r="W913" s="23">
        <f>IF(IFERROR(TRIM(INDEX($A913:$P913,MATCH(Settings!$B$10,$A$1:$P$1,0))&amp;""),"")&lt;&gt;"",IFERROR(TRIM(INDEX($A913:$P913,MATCH(Settings!$B$10,$A$1:$P$1,0))&amp;""),""),IFERROR(TRIM(INDEX($A913:$P913,MATCH(Settings!$B$11,$A$1:$P$1,0))&amp;""),""))</f>
        <v/>
      </c>
      <c r="X913" s="23">
        <f>IFERROR(TRIM(INDEX($A913:$P913,MATCH(Settings!$B$11,$A$1:$P$1,0))&amp;""),"")</f>
        <v/>
      </c>
      <c r="Y913" s="23">
        <f>IFERROR(TRIM(INDEX($A913:$P913,MATCH(Settings!$B$12,$A$1:$P$1,0))&amp;""),"")</f>
        <v/>
      </c>
      <c r="Z913" s="23">
        <f>IFERROR(TRIM(INDEX($A913:$P913,MATCH(Settings!$B$15,$A$1:$P$1,0))&amp;""),"")</f>
        <v/>
      </c>
      <c r="AA913" s="24">
        <f>IFERROR(IF(TRIM(INDEX($A913:$P913,MATCH(Settings!$B$13,$A$1:$P$1,0))&amp;"")="","",VALUE(TRIM(INDEX($A913:$P913,MATCH(Settings!$B$13,$A$1:$P$1,0))&amp;""))),"")</f>
        <v/>
      </c>
      <c r="AB913" s="24">
        <f>IF(NOT(ISNUMBER($AA913)),"",IF(TRIM($R913&amp;"")="Yes",$AA913,0))</f>
        <v/>
      </c>
      <c r="AC913" s="25">
        <f>IF(OR(NOT(ISNUMBER($AB913)),NOT(ISNUMBER(Settings!$D$2))),"",$AB913*Settings!$D$2)</f>
        <v/>
      </c>
      <c r="AD913" s="23">
        <f>IF(AND($AE913="",IFERROR(TRIM(INDEX($A913:$P913,MATCH(Settings!$B$13,$A$1:$P$1,0))&amp;""),"")=""),"",IF((IF($AE913="","; no name or email","")&amp;IF(IFERROR(TRIM(INDEX($A913:$P913,MATCH(Settings!$B$13,$A$1:$P$1,0))&amp;""),"")="","; no hours",IF(NOT(ISNUMBER($AA913)),"; hours not a number",IF($AA913&lt;=0,"; hours zero or less",IF(AND(ISNUMBER(Settings!$D$3),$AA913&gt;Settings!$D$3),"; over "&amp;Settings!$D$3&amp;" hours",""))))&amp;IF(NOT(ISNUMBER($U913)),"; no date",IF($U913&gt;TODAY(),"; date in the future",""))&amp;IF(AND($AE913&lt;&gt;"",ISNUMBER($U913)),IF(COUNTIFS($AE$2:$AE$1001,$AE913,$U$2:$U$1001,$U913,$Y$2:$Y$1001,$Y913)&gt;1,"; possible duplicate",""),""))="","OK",MID(IF($AE913="","; no name or email","")&amp;IF(IFERROR(TRIM(INDEX($A913:$P913,MATCH(Settings!$B$13,$A$1:$P$1,0))&amp;""),"")="","; no hours",IF(NOT(ISNUMBER($AA913)),"; hours not a number",IF($AA913&lt;=0,"; hours zero or less",IF(AND(ISNUMBER(Settings!$D$3),$AA913&gt;Settings!$D$3),"; over "&amp;Settings!$D$3&amp;" hours",""))))&amp;IF(NOT(ISNUMBER($U913)),"; no date",IF($U913&gt;TODAY(),"; date in the future",""))&amp;IF(AND($AE913&lt;&gt;"",ISNUMBER($U913)),IF(COUNTIFS($AE$2:$AE$1001,$AE913,$U$2:$U$1001,$U913,$Y$2:$Y$1001,$Y913)&gt;1,"; possible duplicate",""),""),3,300)))</f>
        <v/>
      </c>
      <c r="AE913" s="26">
        <f>IF(IFERROR(TRIM(INDEX($A913:$P913,MATCH(Settings!$B$11,$A$1:$P$1,0))&amp;""),"")&lt;&gt;"",LOWER(IFERROR(TRIM(INDEX($A913:$P913,MATCH(Settings!$B$11,$A$1:$P$1,0))&amp;""),"")),LOWER(IFERROR(TRIM(INDEX($A913:$P913,MATCH(Settings!$B$10,$A$1:$P$1,0))&amp;""),"")))</f>
        <v/>
      </c>
      <c r="AF913" s="26">
        <f>IF($AE913="","",IF(COUNTIF($AE$2:$AE913,$AE913)=1,MAX($AF$1:$AF912)+1,""))</f>
        <v/>
      </c>
      <c r="AG913" s="26">
        <f>IF(OR($AE913="",NOT(ISNUMBER($V913))),"",IF(COUNTIFS($AE$2:$AE913,$AE913,$V$2:$V913,$V913)=1,1,0))</f>
        <v/>
      </c>
      <c r="AH913" s="26">
        <f>IF(ISNUMBER($U913),$U913,0)</f>
        <v/>
      </c>
    </row>
    <row r="914">
      <c r="R914" s="27" t="n"/>
      <c r="S914" s="27" t="n"/>
      <c r="U914" s="21">
        <f>IF(ISNUMBER(IFERROR(IF(TRIM(INDEX($A914:$P914,MATCH(Settings!$B$9,$A$1:$P$1,0))&amp;"")="","",IF(ISNUMBER(INDEX($A914:$P914,MATCH(Settings!$B$9,$A$1:$P$1,0))),INT(INDEX($A914:$P914,MATCH(Settings!$B$9,$A$1:$P$1,0))),DATE(VALUE(LEFT(INDEX($A914:$P914,MATCH(Settings!$B$9,$A$1:$P$1,0)),4)),VALUE(MID(INDEX($A914:$P914,MATCH(Settings!$B$9,$A$1:$P$1,0)),6,2)),VALUE(MID(INDEX($A914:$P914,MATCH(Settings!$B$9,$A$1:$P$1,0)),9,2))))),"")),IFERROR(IF(TRIM(INDEX($A914:$P914,MATCH(Settings!$B$9,$A$1:$P$1,0))&amp;"")="","",IF(ISNUMBER(INDEX($A914:$P914,MATCH(Settings!$B$9,$A$1:$P$1,0))),INT(INDEX($A914:$P914,MATCH(Settings!$B$9,$A$1:$P$1,0))),DATE(VALUE(LEFT(INDEX($A914:$P914,MATCH(Settings!$B$9,$A$1:$P$1,0)),4)),VALUE(MID(INDEX($A914:$P914,MATCH(Settings!$B$9,$A$1:$P$1,0)),6,2)),VALUE(MID(INDEX($A914:$P914,MATCH(Settings!$B$9,$A$1:$P$1,0)),9,2))))),""),IFERROR(INT(IFERROR(IF(ISNUMBER(INDEX($A914:$P914,MATCH(Settings!$B$8,$A$1:$P$1,0))),INDEX($A914:$P914,MATCH(Settings!$B$8,$A$1:$P$1,0)),DATE(VALUE(LEFT(IFERROR(TRIM(INDEX($A914:$P914,MATCH(Settings!$B$8,$A$1:$P$1,0))&amp;""),""),4)),VALUE(MID(IFERROR(TRIM(INDEX($A914:$P914,MATCH(Settings!$B$8,$A$1:$P$1,0))&amp;""),""),6,2)),VALUE(MID(IFERROR(TRIM(INDEX($A914:$P914,MATCH(Settings!$B$8,$A$1:$P$1,0))&amp;""),""),9,2)))+TIME(VALUE(MID(IFERROR(TRIM(INDEX($A914:$P914,MATCH(Settings!$B$8,$A$1:$P$1,0))&amp;""),""),12,2)),VALUE(MID(IFERROR(TRIM(INDEX($A914:$P914,MATCH(Settings!$B$8,$A$1:$P$1,0))&amp;""),""),15,2)),VALUE(MID(IFERROR(TRIM(INDEX($A914:$P914,MATCH(Settings!$B$8,$A$1:$P$1,0))&amp;""),""),18,2)))),"")),""))</f>
        <v/>
      </c>
      <c r="V914" s="22">
        <f>IF(ISNUMBER($U914),DATE(YEAR($U914),MONTH($U914),1),"")</f>
        <v/>
      </c>
      <c r="W914" s="23">
        <f>IF(IFERROR(TRIM(INDEX($A914:$P914,MATCH(Settings!$B$10,$A$1:$P$1,0))&amp;""),"")&lt;&gt;"",IFERROR(TRIM(INDEX($A914:$P914,MATCH(Settings!$B$10,$A$1:$P$1,0))&amp;""),""),IFERROR(TRIM(INDEX($A914:$P914,MATCH(Settings!$B$11,$A$1:$P$1,0))&amp;""),""))</f>
        <v/>
      </c>
      <c r="X914" s="23">
        <f>IFERROR(TRIM(INDEX($A914:$P914,MATCH(Settings!$B$11,$A$1:$P$1,0))&amp;""),"")</f>
        <v/>
      </c>
      <c r="Y914" s="23">
        <f>IFERROR(TRIM(INDEX($A914:$P914,MATCH(Settings!$B$12,$A$1:$P$1,0))&amp;""),"")</f>
        <v/>
      </c>
      <c r="Z914" s="23">
        <f>IFERROR(TRIM(INDEX($A914:$P914,MATCH(Settings!$B$15,$A$1:$P$1,0))&amp;""),"")</f>
        <v/>
      </c>
      <c r="AA914" s="24">
        <f>IFERROR(IF(TRIM(INDEX($A914:$P914,MATCH(Settings!$B$13,$A$1:$P$1,0))&amp;"")="","",VALUE(TRIM(INDEX($A914:$P914,MATCH(Settings!$B$13,$A$1:$P$1,0))&amp;""))),"")</f>
        <v/>
      </c>
      <c r="AB914" s="24">
        <f>IF(NOT(ISNUMBER($AA914)),"",IF(TRIM($R914&amp;"")="Yes",$AA914,0))</f>
        <v/>
      </c>
      <c r="AC914" s="25">
        <f>IF(OR(NOT(ISNUMBER($AB914)),NOT(ISNUMBER(Settings!$D$2))),"",$AB914*Settings!$D$2)</f>
        <v/>
      </c>
      <c r="AD914" s="23">
        <f>IF(AND($AE914="",IFERROR(TRIM(INDEX($A914:$P914,MATCH(Settings!$B$13,$A$1:$P$1,0))&amp;""),"")=""),"",IF((IF($AE914="","; no name or email","")&amp;IF(IFERROR(TRIM(INDEX($A914:$P914,MATCH(Settings!$B$13,$A$1:$P$1,0))&amp;""),"")="","; no hours",IF(NOT(ISNUMBER($AA914)),"; hours not a number",IF($AA914&lt;=0,"; hours zero or less",IF(AND(ISNUMBER(Settings!$D$3),$AA914&gt;Settings!$D$3),"; over "&amp;Settings!$D$3&amp;" hours",""))))&amp;IF(NOT(ISNUMBER($U914)),"; no date",IF($U914&gt;TODAY(),"; date in the future",""))&amp;IF(AND($AE914&lt;&gt;"",ISNUMBER($U914)),IF(COUNTIFS($AE$2:$AE$1001,$AE914,$U$2:$U$1001,$U914,$Y$2:$Y$1001,$Y914)&gt;1,"; possible duplicate",""),""))="","OK",MID(IF($AE914="","; no name or email","")&amp;IF(IFERROR(TRIM(INDEX($A914:$P914,MATCH(Settings!$B$13,$A$1:$P$1,0))&amp;""),"")="","; no hours",IF(NOT(ISNUMBER($AA914)),"; hours not a number",IF($AA914&lt;=0,"; hours zero or less",IF(AND(ISNUMBER(Settings!$D$3),$AA914&gt;Settings!$D$3),"; over "&amp;Settings!$D$3&amp;" hours",""))))&amp;IF(NOT(ISNUMBER($U914)),"; no date",IF($U914&gt;TODAY(),"; date in the future",""))&amp;IF(AND($AE914&lt;&gt;"",ISNUMBER($U914)),IF(COUNTIFS($AE$2:$AE$1001,$AE914,$U$2:$U$1001,$U914,$Y$2:$Y$1001,$Y914)&gt;1,"; possible duplicate",""),""),3,300)))</f>
        <v/>
      </c>
      <c r="AE914" s="26">
        <f>IF(IFERROR(TRIM(INDEX($A914:$P914,MATCH(Settings!$B$11,$A$1:$P$1,0))&amp;""),"")&lt;&gt;"",LOWER(IFERROR(TRIM(INDEX($A914:$P914,MATCH(Settings!$B$11,$A$1:$P$1,0))&amp;""),"")),LOWER(IFERROR(TRIM(INDEX($A914:$P914,MATCH(Settings!$B$10,$A$1:$P$1,0))&amp;""),"")))</f>
        <v/>
      </c>
      <c r="AF914" s="26">
        <f>IF($AE914="","",IF(COUNTIF($AE$2:$AE914,$AE914)=1,MAX($AF$1:$AF913)+1,""))</f>
        <v/>
      </c>
      <c r="AG914" s="26">
        <f>IF(OR($AE914="",NOT(ISNUMBER($V914))),"",IF(COUNTIFS($AE$2:$AE914,$AE914,$V$2:$V914,$V914)=1,1,0))</f>
        <v/>
      </c>
      <c r="AH914" s="26">
        <f>IF(ISNUMBER($U914),$U914,0)</f>
        <v/>
      </c>
    </row>
    <row r="915">
      <c r="R915" s="27" t="n"/>
      <c r="S915" s="27" t="n"/>
      <c r="U915" s="21">
        <f>IF(ISNUMBER(IFERROR(IF(TRIM(INDEX($A915:$P915,MATCH(Settings!$B$9,$A$1:$P$1,0))&amp;"")="","",IF(ISNUMBER(INDEX($A915:$P915,MATCH(Settings!$B$9,$A$1:$P$1,0))),INT(INDEX($A915:$P915,MATCH(Settings!$B$9,$A$1:$P$1,0))),DATE(VALUE(LEFT(INDEX($A915:$P915,MATCH(Settings!$B$9,$A$1:$P$1,0)),4)),VALUE(MID(INDEX($A915:$P915,MATCH(Settings!$B$9,$A$1:$P$1,0)),6,2)),VALUE(MID(INDEX($A915:$P915,MATCH(Settings!$B$9,$A$1:$P$1,0)),9,2))))),"")),IFERROR(IF(TRIM(INDEX($A915:$P915,MATCH(Settings!$B$9,$A$1:$P$1,0))&amp;"")="","",IF(ISNUMBER(INDEX($A915:$P915,MATCH(Settings!$B$9,$A$1:$P$1,0))),INT(INDEX($A915:$P915,MATCH(Settings!$B$9,$A$1:$P$1,0))),DATE(VALUE(LEFT(INDEX($A915:$P915,MATCH(Settings!$B$9,$A$1:$P$1,0)),4)),VALUE(MID(INDEX($A915:$P915,MATCH(Settings!$B$9,$A$1:$P$1,0)),6,2)),VALUE(MID(INDEX($A915:$P915,MATCH(Settings!$B$9,$A$1:$P$1,0)),9,2))))),""),IFERROR(INT(IFERROR(IF(ISNUMBER(INDEX($A915:$P915,MATCH(Settings!$B$8,$A$1:$P$1,0))),INDEX($A915:$P915,MATCH(Settings!$B$8,$A$1:$P$1,0)),DATE(VALUE(LEFT(IFERROR(TRIM(INDEX($A915:$P915,MATCH(Settings!$B$8,$A$1:$P$1,0))&amp;""),""),4)),VALUE(MID(IFERROR(TRIM(INDEX($A915:$P915,MATCH(Settings!$B$8,$A$1:$P$1,0))&amp;""),""),6,2)),VALUE(MID(IFERROR(TRIM(INDEX($A915:$P915,MATCH(Settings!$B$8,$A$1:$P$1,0))&amp;""),""),9,2)))+TIME(VALUE(MID(IFERROR(TRIM(INDEX($A915:$P915,MATCH(Settings!$B$8,$A$1:$P$1,0))&amp;""),""),12,2)),VALUE(MID(IFERROR(TRIM(INDEX($A915:$P915,MATCH(Settings!$B$8,$A$1:$P$1,0))&amp;""),""),15,2)),VALUE(MID(IFERROR(TRIM(INDEX($A915:$P915,MATCH(Settings!$B$8,$A$1:$P$1,0))&amp;""),""),18,2)))),"")),""))</f>
        <v/>
      </c>
      <c r="V915" s="22">
        <f>IF(ISNUMBER($U915),DATE(YEAR($U915),MONTH($U915),1),"")</f>
        <v/>
      </c>
      <c r="W915" s="23">
        <f>IF(IFERROR(TRIM(INDEX($A915:$P915,MATCH(Settings!$B$10,$A$1:$P$1,0))&amp;""),"")&lt;&gt;"",IFERROR(TRIM(INDEX($A915:$P915,MATCH(Settings!$B$10,$A$1:$P$1,0))&amp;""),""),IFERROR(TRIM(INDEX($A915:$P915,MATCH(Settings!$B$11,$A$1:$P$1,0))&amp;""),""))</f>
        <v/>
      </c>
      <c r="X915" s="23">
        <f>IFERROR(TRIM(INDEX($A915:$P915,MATCH(Settings!$B$11,$A$1:$P$1,0))&amp;""),"")</f>
        <v/>
      </c>
      <c r="Y915" s="23">
        <f>IFERROR(TRIM(INDEX($A915:$P915,MATCH(Settings!$B$12,$A$1:$P$1,0))&amp;""),"")</f>
        <v/>
      </c>
      <c r="Z915" s="23">
        <f>IFERROR(TRIM(INDEX($A915:$P915,MATCH(Settings!$B$15,$A$1:$P$1,0))&amp;""),"")</f>
        <v/>
      </c>
      <c r="AA915" s="24">
        <f>IFERROR(IF(TRIM(INDEX($A915:$P915,MATCH(Settings!$B$13,$A$1:$P$1,0))&amp;"")="","",VALUE(TRIM(INDEX($A915:$P915,MATCH(Settings!$B$13,$A$1:$P$1,0))&amp;""))),"")</f>
        <v/>
      </c>
      <c r="AB915" s="24">
        <f>IF(NOT(ISNUMBER($AA915)),"",IF(TRIM($R915&amp;"")="Yes",$AA915,0))</f>
        <v/>
      </c>
      <c r="AC915" s="25">
        <f>IF(OR(NOT(ISNUMBER($AB915)),NOT(ISNUMBER(Settings!$D$2))),"",$AB915*Settings!$D$2)</f>
        <v/>
      </c>
      <c r="AD915" s="23">
        <f>IF(AND($AE915="",IFERROR(TRIM(INDEX($A915:$P915,MATCH(Settings!$B$13,$A$1:$P$1,0))&amp;""),"")=""),"",IF((IF($AE915="","; no name or email","")&amp;IF(IFERROR(TRIM(INDEX($A915:$P915,MATCH(Settings!$B$13,$A$1:$P$1,0))&amp;""),"")="","; no hours",IF(NOT(ISNUMBER($AA915)),"; hours not a number",IF($AA915&lt;=0,"; hours zero or less",IF(AND(ISNUMBER(Settings!$D$3),$AA915&gt;Settings!$D$3),"; over "&amp;Settings!$D$3&amp;" hours",""))))&amp;IF(NOT(ISNUMBER($U915)),"; no date",IF($U915&gt;TODAY(),"; date in the future",""))&amp;IF(AND($AE915&lt;&gt;"",ISNUMBER($U915)),IF(COUNTIFS($AE$2:$AE$1001,$AE915,$U$2:$U$1001,$U915,$Y$2:$Y$1001,$Y915)&gt;1,"; possible duplicate",""),""))="","OK",MID(IF($AE915="","; no name or email","")&amp;IF(IFERROR(TRIM(INDEX($A915:$P915,MATCH(Settings!$B$13,$A$1:$P$1,0))&amp;""),"")="","; no hours",IF(NOT(ISNUMBER($AA915)),"; hours not a number",IF($AA915&lt;=0,"; hours zero or less",IF(AND(ISNUMBER(Settings!$D$3),$AA915&gt;Settings!$D$3),"; over "&amp;Settings!$D$3&amp;" hours",""))))&amp;IF(NOT(ISNUMBER($U915)),"; no date",IF($U915&gt;TODAY(),"; date in the future",""))&amp;IF(AND($AE915&lt;&gt;"",ISNUMBER($U915)),IF(COUNTIFS($AE$2:$AE$1001,$AE915,$U$2:$U$1001,$U915,$Y$2:$Y$1001,$Y915)&gt;1,"; possible duplicate",""),""),3,300)))</f>
        <v/>
      </c>
      <c r="AE915" s="26">
        <f>IF(IFERROR(TRIM(INDEX($A915:$P915,MATCH(Settings!$B$11,$A$1:$P$1,0))&amp;""),"")&lt;&gt;"",LOWER(IFERROR(TRIM(INDEX($A915:$P915,MATCH(Settings!$B$11,$A$1:$P$1,0))&amp;""),"")),LOWER(IFERROR(TRIM(INDEX($A915:$P915,MATCH(Settings!$B$10,$A$1:$P$1,0))&amp;""),"")))</f>
        <v/>
      </c>
      <c r="AF915" s="26">
        <f>IF($AE915="","",IF(COUNTIF($AE$2:$AE915,$AE915)=1,MAX($AF$1:$AF914)+1,""))</f>
        <v/>
      </c>
      <c r="AG915" s="26">
        <f>IF(OR($AE915="",NOT(ISNUMBER($V915))),"",IF(COUNTIFS($AE$2:$AE915,$AE915,$V$2:$V915,$V915)=1,1,0))</f>
        <v/>
      </c>
      <c r="AH915" s="26">
        <f>IF(ISNUMBER($U915),$U915,0)</f>
        <v/>
      </c>
    </row>
    <row r="916">
      <c r="R916" s="27" t="n"/>
      <c r="S916" s="27" t="n"/>
      <c r="U916" s="21">
        <f>IF(ISNUMBER(IFERROR(IF(TRIM(INDEX($A916:$P916,MATCH(Settings!$B$9,$A$1:$P$1,0))&amp;"")="","",IF(ISNUMBER(INDEX($A916:$P916,MATCH(Settings!$B$9,$A$1:$P$1,0))),INT(INDEX($A916:$P916,MATCH(Settings!$B$9,$A$1:$P$1,0))),DATE(VALUE(LEFT(INDEX($A916:$P916,MATCH(Settings!$B$9,$A$1:$P$1,0)),4)),VALUE(MID(INDEX($A916:$P916,MATCH(Settings!$B$9,$A$1:$P$1,0)),6,2)),VALUE(MID(INDEX($A916:$P916,MATCH(Settings!$B$9,$A$1:$P$1,0)),9,2))))),"")),IFERROR(IF(TRIM(INDEX($A916:$P916,MATCH(Settings!$B$9,$A$1:$P$1,0))&amp;"")="","",IF(ISNUMBER(INDEX($A916:$P916,MATCH(Settings!$B$9,$A$1:$P$1,0))),INT(INDEX($A916:$P916,MATCH(Settings!$B$9,$A$1:$P$1,0))),DATE(VALUE(LEFT(INDEX($A916:$P916,MATCH(Settings!$B$9,$A$1:$P$1,0)),4)),VALUE(MID(INDEX($A916:$P916,MATCH(Settings!$B$9,$A$1:$P$1,0)),6,2)),VALUE(MID(INDEX($A916:$P916,MATCH(Settings!$B$9,$A$1:$P$1,0)),9,2))))),""),IFERROR(INT(IFERROR(IF(ISNUMBER(INDEX($A916:$P916,MATCH(Settings!$B$8,$A$1:$P$1,0))),INDEX($A916:$P916,MATCH(Settings!$B$8,$A$1:$P$1,0)),DATE(VALUE(LEFT(IFERROR(TRIM(INDEX($A916:$P916,MATCH(Settings!$B$8,$A$1:$P$1,0))&amp;""),""),4)),VALUE(MID(IFERROR(TRIM(INDEX($A916:$P916,MATCH(Settings!$B$8,$A$1:$P$1,0))&amp;""),""),6,2)),VALUE(MID(IFERROR(TRIM(INDEX($A916:$P916,MATCH(Settings!$B$8,$A$1:$P$1,0))&amp;""),""),9,2)))+TIME(VALUE(MID(IFERROR(TRIM(INDEX($A916:$P916,MATCH(Settings!$B$8,$A$1:$P$1,0))&amp;""),""),12,2)),VALUE(MID(IFERROR(TRIM(INDEX($A916:$P916,MATCH(Settings!$B$8,$A$1:$P$1,0))&amp;""),""),15,2)),VALUE(MID(IFERROR(TRIM(INDEX($A916:$P916,MATCH(Settings!$B$8,$A$1:$P$1,0))&amp;""),""),18,2)))),"")),""))</f>
        <v/>
      </c>
      <c r="V916" s="22">
        <f>IF(ISNUMBER($U916),DATE(YEAR($U916),MONTH($U916),1),"")</f>
        <v/>
      </c>
      <c r="W916" s="23">
        <f>IF(IFERROR(TRIM(INDEX($A916:$P916,MATCH(Settings!$B$10,$A$1:$P$1,0))&amp;""),"")&lt;&gt;"",IFERROR(TRIM(INDEX($A916:$P916,MATCH(Settings!$B$10,$A$1:$P$1,0))&amp;""),""),IFERROR(TRIM(INDEX($A916:$P916,MATCH(Settings!$B$11,$A$1:$P$1,0))&amp;""),""))</f>
        <v/>
      </c>
      <c r="X916" s="23">
        <f>IFERROR(TRIM(INDEX($A916:$P916,MATCH(Settings!$B$11,$A$1:$P$1,0))&amp;""),"")</f>
        <v/>
      </c>
      <c r="Y916" s="23">
        <f>IFERROR(TRIM(INDEX($A916:$P916,MATCH(Settings!$B$12,$A$1:$P$1,0))&amp;""),"")</f>
        <v/>
      </c>
      <c r="Z916" s="23">
        <f>IFERROR(TRIM(INDEX($A916:$P916,MATCH(Settings!$B$15,$A$1:$P$1,0))&amp;""),"")</f>
        <v/>
      </c>
      <c r="AA916" s="24">
        <f>IFERROR(IF(TRIM(INDEX($A916:$P916,MATCH(Settings!$B$13,$A$1:$P$1,0))&amp;"")="","",VALUE(TRIM(INDEX($A916:$P916,MATCH(Settings!$B$13,$A$1:$P$1,0))&amp;""))),"")</f>
        <v/>
      </c>
      <c r="AB916" s="24">
        <f>IF(NOT(ISNUMBER($AA916)),"",IF(TRIM($R916&amp;"")="Yes",$AA916,0))</f>
        <v/>
      </c>
      <c r="AC916" s="25">
        <f>IF(OR(NOT(ISNUMBER($AB916)),NOT(ISNUMBER(Settings!$D$2))),"",$AB916*Settings!$D$2)</f>
        <v/>
      </c>
      <c r="AD916" s="23">
        <f>IF(AND($AE916="",IFERROR(TRIM(INDEX($A916:$P916,MATCH(Settings!$B$13,$A$1:$P$1,0))&amp;""),"")=""),"",IF((IF($AE916="","; no name or email","")&amp;IF(IFERROR(TRIM(INDEX($A916:$P916,MATCH(Settings!$B$13,$A$1:$P$1,0))&amp;""),"")="","; no hours",IF(NOT(ISNUMBER($AA916)),"; hours not a number",IF($AA916&lt;=0,"; hours zero or less",IF(AND(ISNUMBER(Settings!$D$3),$AA916&gt;Settings!$D$3),"; over "&amp;Settings!$D$3&amp;" hours",""))))&amp;IF(NOT(ISNUMBER($U916)),"; no date",IF($U916&gt;TODAY(),"; date in the future",""))&amp;IF(AND($AE916&lt;&gt;"",ISNUMBER($U916)),IF(COUNTIFS($AE$2:$AE$1001,$AE916,$U$2:$U$1001,$U916,$Y$2:$Y$1001,$Y916)&gt;1,"; possible duplicate",""),""))="","OK",MID(IF($AE916="","; no name or email","")&amp;IF(IFERROR(TRIM(INDEX($A916:$P916,MATCH(Settings!$B$13,$A$1:$P$1,0))&amp;""),"")="","; no hours",IF(NOT(ISNUMBER($AA916)),"; hours not a number",IF($AA916&lt;=0,"; hours zero or less",IF(AND(ISNUMBER(Settings!$D$3),$AA916&gt;Settings!$D$3),"; over "&amp;Settings!$D$3&amp;" hours",""))))&amp;IF(NOT(ISNUMBER($U916)),"; no date",IF($U916&gt;TODAY(),"; date in the future",""))&amp;IF(AND($AE916&lt;&gt;"",ISNUMBER($U916)),IF(COUNTIFS($AE$2:$AE$1001,$AE916,$U$2:$U$1001,$U916,$Y$2:$Y$1001,$Y916)&gt;1,"; possible duplicate",""),""),3,300)))</f>
        <v/>
      </c>
      <c r="AE916" s="26">
        <f>IF(IFERROR(TRIM(INDEX($A916:$P916,MATCH(Settings!$B$11,$A$1:$P$1,0))&amp;""),"")&lt;&gt;"",LOWER(IFERROR(TRIM(INDEX($A916:$P916,MATCH(Settings!$B$11,$A$1:$P$1,0))&amp;""),"")),LOWER(IFERROR(TRIM(INDEX($A916:$P916,MATCH(Settings!$B$10,$A$1:$P$1,0))&amp;""),"")))</f>
        <v/>
      </c>
      <c r="AF916" s="26">
        <f>IF($AE916="","",IF(COUNTIF($AE$2:$AE916,$AE916)=1,MAX($AF$1:$AF915)+1,""))</f>
        <v/>
      </c>
      <c r="AG916" s="26">
        <f>IF(OR($AE916="",NOT(ISNUMBER($V916))),"",IF(COUNTIFS($AE$2:$AE916,$AE916,$V$2:$V916,$V916)=1,1,0))</f>
        <v/>
      </c>
      <c r="AH916" s="26">
        <f>IF(ISNUMBER($U916),$U916,0)</f>
        <v/>
      </c>
    </row>
    <row r="917">
      <c r="R917" s="27" t="n"/>
      <c r="S917" s="27" t="n"/>
      <c r="U917" s="21">
        <f>IF(ISNUMBER(IFERROR(IF(TRIM(INDEX($A917:$P917,MATCH(Settings!$B$9,$A$1:$P$1,0))&amp;"")="","",IF(ISNUMBER(INDEX($A917:$P917,MATCH(Settings!$B$9,$A$1:$P$1,0))),INT(INDEX($A917:$P917,MATCH(Settings!$B$9,$A$1:$P$1,0))),DATE(VALUE(LEFT(INDEX($A917:$P917,MATCH(Settings!$B$9,$A$1:$P$1,0)),4)),VALUE(MID(INDEX($A917:$P917,MATCH(Settings!$B$9,$A$1:$P$1,0)),6,2)),VALUE(MID(INDEX($A917:$P917,MATCH(Settings!$B$9,$A$1:$P$1,0)),9,2))))),"")),IFERROR(IF(TRIM(INDEX($A917:$P917,MATCH(Settings!$B$9,$A$1:$P$1,0))&amp;"")="","",IF(ISNUMBER(INDEX($A917:$P917,MATCH(Settings!$B$9,$A$1:$P$1,0))),INT(INDEX($A917:$P917,MATCH(Settings!$B$9,$A$1:$P$1,0))),DATE(VALUE(LEFT(INDEX($A917:$P917,MATCH(Settings!$B$9,$A$1:$P$1,0)),4)),VALUE(MID(INDEX($A917:$P917,MATCH(Settings!$B$9,$A$1:$P$1,0)),6,2)),VALUE(MID(INDEX($A917:$P917,MATCH(Settings!$B$9,$A$1:$P$1,0)),9,2))))),""),IFERROR(INT(IFERROR(IF(ISNUMBER(INDEX($A917:$P917,MATCH(Settings!$B$8,$A$1:$P$1,0))),INDEX($A917:$P917,MATCH(Settings!$B$8,$A$1:$P$1,0)),DATE(VALUE(LEFT(IFERROR(TRIM(INDEX($A917:$P917,MATCH(Settings!$B$8,$A$1:$P$1,0))&amp;""),""),4)),VALUE(MID(IFERROR(TRIM(INDEX($A917:$P917,MATCH(Settings!$B$8,$A$1:$P$1,0))&amp;""),""),6,2)),VALUE(MID(IFERROR(TRIM(INDEX($A917:$P917,MATCH(Settings!$B$8,$A$1:$P$1,0))&amp;""),""),9,2)))+TIME(VALUE(MID(IFERROR(TRIM(INDEX($A917:$P917,MATCH(Settings!$B$8,$A$1:$P$1,0))&amp;""),""),12,2)),VALUE(MID(IFERROR(TRIM(INDEX($A917:$P917,MATCH(Settings!$B$8,$A$1:$P$1,0))&amp;""),""),15,2)),VALUE(MID(IFERROR(TRIM(INDEX($A917:$P917,MATCH(Settings!$B$8,$A$1:$P$1,0))&amp;""),""),18,2)))),"")),""))</f>
        <v/>
      </c>
      <c r="V917" s="22">
        <f>IF(ISNUMBER($U917),DATE(YEAR($U917),MONTH($U917),1),"")</f>
        <v/>
      </c>
      <c r="W917" s="23">
        <f>IF(IFERROR(TRIM(INDEX($A917:$P917,MATCH(Settings!$B$10,$A$1:$P$1,0))&amp;""),"")&lt;&gt;"",IFERROR(TRIM(INDEX($A917:$P917,MATCH(Settings!$B$10,$A$1:$P$1,0))&amp;""),""),IFERROR(TRIM(INDEX($A917:$P917,MATCH(Settings!$B$11,$A$1:$P$1,0))&amp;""),""))</f>
        <v/>
      </c>
      <c r="X917" s="23">
        <f>IFERROR(TRIM(INDEX($A917:$P917,MATCH(Settings!$B$11,$A$1:$P$1,0))&amp;""),"")</f>
        <v/>
      </c>
      <c r="Y917" s="23">
        <f>IFERROR(TRIM(INDEX($A917:$P917,MATCH(Settings!$B$12,$A$1:$P$1,0))&amp;""),"")</f>
        <v/>
      </c>
      <c r="Z917" s="23">
        <f>IFERROR(TRIM(INDEX($A917:$P917,MATCH(Settings!$B$15,$A$1:$P$1,0))&amp;""),"")</f>
        <v/>
      </c>
      <c r="AA917" s="24">
        <f>IFERROR(IF(TRIM(INDEX($A917:$P917,MATCH(Settings!$B$13,$A$1:$P$1,0))&amp;"")="","",VALUE(TRIM(INDEX($A917:$P917,MATCH(Settings!$B$13,$A$1:$P$1,0))&amp;""))),"")</f>
        <v/>
      </c>
      <c r="AB917" s="24">
        <f>IF(NOT(ISNUMBER($AA917)),"",IF(TRIM($R917&amp;"")="Yes",$AA917,0))</f>
        <v/>
      </c>
      <c r="AC917" s="25">
        <f>IF(OR(NOT(ISNUMBER($AB917)),NOT(ISNUMBER(Settings!$D$2))),"",$AB917*Settings!$D$2)</f>
        <v/>
      </c>
      <c r="AD917" s="23">
        <f>IF(AND($AE917="",IFERROR(TRIM(INDEX($A917:$P917,MATCH(Settings!$B$13,$A$1:$P$1,0))&amp;""),"")=""),"",IF((IF($AE917="","; no name or email","")&amp;IF(IFERROR(TRIM(INDEX($A917:$P917,MATCH(Settings!$B$13,$A$1:$P$1,0))&amp;""),"")="","; no hours",IF(NOT(ISNUMBER($AA917)),"; hours not a number",IF($AA917&lt;=0,"; hours zero or less",IF(AND(ISNUMBER(Settings!$D$3),$AA917&gt;Settings!$D$3),"; over "&amp;Settings!$D$3&amp;" hours",""))))&amp;IF(NOT(ISNUMBER($U917)),"; no date",IF($U917&gt;TODAY(),"; date in the future",""))&amp;IF(AND($AE917&lt;&gt;"",ISNUMBER($U917)),IF(COUNTIFS($AE$2:$AE$1001,$AE917,$U$2:$U$1001,$U917,$Y$2:$Y$1001,$Y917)&gt;1,"; possible duplicate",""),""))="","OK",MID(IF($AE917="","; no name or email","")&amp;IF(IFERROR(TRIM(INDEX($A917:$P917,MATCH(Settings!$B$13,$A$1:$P$1,0))&amp;""),"")="","; no hours",IF(NOT(ISNUMBER($AA917)),"; hours not a number",IF($AA917&lt;=0,"; hours zero or less",IF(AND(ISNUMBER(Settings!$D$3),$AA917&gt;Settings!$D$3),"; over "&amp;Settings!$D$3&amp;" hours",""))))&amp;IF(NOT(ISNUMBER($U917)),"; no date",IF($U917&gt;TODAY(),"; date in the future",""))&amp;IF(AND($AE917&lt;&gt;"",ISNUMBER($U917)),IF(COUNTIFS($AE$2:$AE$1001,$AE917,$U$2:$U$1001,$U917,$Y$2:$Y$1001,$Y917)&gt;1,"; possible duplicate",""),""),3,300)))</f>
        <v/>
      </c>
      <c r="AE917" s="26">
        <f>IF(IFERROR(TRIM(INDEX($A917:$P917,MATCH(Settings!$B$11,$A$1:$P$1,0))&amp;""),"")&lt;&gt;"",LOWER(IFERROR(TRIM(INDEX($A917:$P917,MATCH(Settings!$B$11,$A$1:$P$1,0))&amp;""),"")),LOWER(IFERROR(TRIM(INDEX($A917:$P917,MATCH(Settings!$B$10,$A$1:$P$1,0))&amp;""),"")))</f>
        <v/>
      </c>
      <c r="AF917" s="26">
        <f>IF($AE917="","",IF(COUNTIF($AE$2:$AE917,$AE917)=1,MAX($AF$1:$AF916)+1,""))</f>
        <v/>
      </c>
      <c r="AG917" s="26">
        <f>IF(OR($AE917="",NOT(ISNUMBER($V917))),"",IF(COUNTIFS($AE$2:$AE917,$AE917,$V$2:$V917,$V917)=1,1,0))</f>
        <v/>
      </c>
      <c r="AH917" s="26">
        <f>IF(ISNUMBER($U917),$U917,0)</f>
        <v/>
      </c>
    </row>
    <row r="918">
      <c r="R918" s="27" t="n"/>
      <c r="S918" s="27" t="n"/>
      <c r="U918" s="21">
        <f>IF(ISNUMBER(IFERROR(IF(TRIM(INDEX($A918:$P918,MATCH(Settings!$B$9,$A$1:$P$1,0))&amp;"")="","",IF(ISNUMBER(INDEX($A918:$P918,MATCH(Settings!$B$9,$A$1:$P$1,0))),INT(INDEX($A918:$P918,MATCH(Settings!$B$9,$A$1:$P$1,0))),DATE(VALUE(LEFT(INDEX($A918:$P918,MATCH(Settings!$B$9,$A$1:$P$1,0)),4)),VALUE(MID(INDEX($A918:$P918,MATCH(Settings!$B$9,$A$1:$P$1,0)),6,2)),VALUE(MID(INDEX($A918:$P918,MATCH(Settings!$B$9,$A$1:$P$1,0)),9,2))))),"")),IFERROR(IF(TRIM(INDEX($A918:$P918,MATCH(Settings!$B$9,$A$1:$P$1,0))&amp;"")="","",IF(ISNUMBER(INDEX($A918:$P918,MATCH(Settings!$B$9,$A$1:$P$1,0))),INT(INDEX($A918:$P918,MATCH(Settings!$B$9,$A$1:$P$1,0))),DATE(VALUE(LEFT(INDEX($A918:$P918,MATCH(Settings!$B$9,$A$1:$P$1,0)),4)),VALUE(MID(INDEX($A918:$P918,MATCH(Settings!$B$9,$A$1:$P$1,0)),6,2)),VALUE(MID(INDEX($A918:$P918,MATCH(Settings!$B$9,$A$1:$P$1,0)),9,2))))),""),IFERROR(INT(IFERROR(IF(ISNUMBER(INDEX($A918:$P918,MATCH(Settings!$B$8,$A$1:$P$1,0))),INDEX($A918:$P918,MATCH(Settings!$B$8,$A$1:$P$1,0)),DATE(VALUE(LEFT(IFERROR(TRIM(INDEX($A918:$P918,MATCH(Settings!$B$8,$A$1:$P$1,0))&amp;""),""),4)),VALUE(MID(IFERROR(TRIM(INDEX($A918:$P918,MATCH(Settings!$B$8,$A$1:$P$1,0))&amp;""),""),6,2)),VALUE(MID(IFERROR(TRIM(INDEX($A918:$P918,MATCH(Settings!$B$8,$A$1:$P$1,0))&amp;""),""),9,2)))+TIME(VALUE(MID(IFERROR(TRIM(INDEX($A918:$P918,MATCH(Settings!$B$8,$A$1:$P$1,0))&amp;""),""),12,2)),VALUE(MID(IFERROR(TRIM(INDEX($A918:$P918,MATCH(Settings!$B$8,$A$1:$P$1,0))&amp;""),""),15,2)),VALUE(MID(IFERROR(TRIM(INDEX($A918:$P918,MATCH(Settings!$B$8,$A$1:$P$1,0))&amp;""),""),18,2)))),"")),""))</f>
        <v/>
      </c>
      <c r="V918" s="22">
        <f>IF(ISNUMBER($U918),DATE(YEAR($U918),MONTH($U918),1),"")</f>
        <v/>
      </c>
      <c r="W918" s="23">
        <f>IF(IFERROR(TRIM(INDEX($A918:$P918,MATCH(Settings!$B$10,$A$1:$P$1,0))&amp;""),"")&lt;&gt;"",IFERROR(TRIM(INDEX($A918:$P918,MATCH(Settings!$B$10,$A$1:$P$1,0))&amp;""),""),IFERROR(TRIM(INDEX($A918:$P918,MATCH(Settings!$B$11,$A$1:$P$1,0))&amp;""),""))</f>
        <v/>
      </c>
      <c r="X918" s="23">
        <f>IFERROR(TRIM(INDEX($A918:$P918,MATCH(Settings!$B$11,$A$1:$P$1,0))&amp;""),"")</f>
        <v/>
      </c>
      <c r="Y918" s="23">
        <f>IFERROR(TRIM(INDEX($A918:$P918,MATCH(Settings!$B$12,$A$1:$P$1,0))&amp;""),"")</f>
        <v/>
      </c>
      <c r="Z918" s="23">
        <f>IFERROR(TRIM(INDEX($A918:$P918,MATCH(Settings!$B$15,$A$1:$P$1,0))&amp;""),"")</f>
        <v/>
      </c>
      <c r="AA918" s="24">
        <f>IFERROR(IF(TRIM(INDEX($A918:$P918,MATCH(Settings!$B$13,$A$1:$P$1,0))&amp;"")="","",VALUE(TRIM(INDEX($A918:$P918,MATCH(Settings!$B$13,$A$1:$P$1,0))&amp;""))),"")</f>
        <v/>
      </c>
      <c r="AB918" s="24">
        <f>IF(NOT(ISNUMBER($AA918)),"",IF(TRIM($R918&amp;"")="Yes",$AA918,0))</f>
        <v/>
      </c>
      <c r="AC918" s="25">
        <f>IF(OR(NOT(ISNUMBER($AB918)),NOT(ISNUMBER(Settings!$D$2))),"",$AB918*Settings!$D$2)</f>
        <v/>
      </c>
      <c r="AD918" s="23">
        <f>IF(AND($AE918="",IFERROR(TRIM(INDEX($A918:$P918,MATCH(Settings!$B$13,$A$1:$P$1,0))&amp;""),"")=""),"",IF((IF($AE918="","; no name or email","")&amp;IF(IFERROR(TRIM(INDEX($A918:$P918,MATCH(Settings!$B$13,$A$1:$P$1,0))&amp;""),"")="","; no hours",IF(NOT(ISNUMBER($AA918)),"; hours not a number",IF($AA918&lt;=0,"; hours zero or less",IF(AND(ISNUMBER(Settings!$D$3),$AA918&gt;Settings!$D$3),"; over "&amp;Settings!$D$3&amp;" hours",""))))&amp;IF(NOT(ISNUMBER($U918)),"; no date",IF($U918&gt;TODAY(),"; date in the future",""))&amp;IF(AND($AE918&lt;&gt;"",ISNUMBER($U918)),IF(COUNTIFS($AE$2:$AE$1001,$AE918,$U$2:$U$1001,$U918,$Y$2:$Y$1001,$Y918)&gt;1,"; possible duplicate",""),""))="","OK",MID(IF($AE918="","; no name or email","")&amp;IF(IFERROR(TRIM(INDEX($A918:$P918,MATCH(Settings!$B$13,$A$1:$P$1,0))&amp;""),"")="","; no hours",IF(NOT(ISNUMBER($AA918)),"; hours not a number",IF($AA918&lt;=0,"; hours zero or less",IF(AND(ISNUMBER(Settings!$D$3),$AA918&gt;Settings!$D$3),"; over "&amp;Settings!$D$3&amp;" hours",""))))&amp;IF(NOT(ISNUMBER($U918)),"; no date",IF($U918&gt;TODAY(),"; date in the future",""))&amp;IF(AND($AE918&lt;&gt;"",ISNUMBER($U918)),IF(COUNTIFS($AE$2:$AE$1001,$AE918,$U$2:$U$1001,$U918,$Y$2:$Y$1001,$Y918)&gt;1,"; possible duplicate",""),""),3,300)))</f>
        <v/>
      </c>
      <c r="AE918" s="26">
        <f>IF(IFERROR(TRIM(INDEX($A918:$P918,MATCH(Settings!$B$11,$A$1:$P$1,0))&amp;""),"")&lt;&gt;"",LOWER(IFERROR(TRIM(INDEX($A918:$P918,MATCH(Settings!$B$11,$A$1:$P$1,0))&amp;""),"")),LOWER(IFERROR(TRIM(INDEX($A918:$P918,MATCH(Settings!$B$10,$A$1:$P$1,0))&amp;""),"")))</f>
        <v/>
      </c>
      <c r="AF918" s="26">
        <f>IF($AE918="","",IF(COUNTIF($AE$2:$AE918,$AE918)=1,MAX($AF$1:$AF917)+1,""))</f>
        <v/>
      </c>
      <c r="AG918" s="26">
        <f>IF(OR($AE918="",NOT(ISNUMBER($V918))),"",IF(COUNTIFS($AE$2:$AE918,$AE918,$V$2:$V918,$V918)=1,1,0))</f>
        <v/>
      </c>
      <c r="AH918" s="26">
        <f>IF(ISNUMBER($U918),$U918,0)</f>
        <v/>
      </c>
    </row>
    <row r="919">
      <c r="R919" s="27" t="n"/>
      <c r="S919" s="27" t="n"/>
      <c r="U919" s="21">
        <f>IF(ISNUMBER(IFERROR(IF(TRIM(INDEX($A919:$P919,MATCH(Settings!$B$9,$A$1:$P$1,0))&amp;"")="","",IF(ISNUMBER(INDEX($A919:$P919,MATCH(Settings!$B$9,$A$1:$P$1,0))),INT(INDEX($A919:$P919,MATCH(Settings!$B$9,$A$1:$P$1,0))),DATE(VALUE(LEFT(INDEX($A919:$P919,MATCH(Settings!$B$9,$A$1:$P$1,0)),4)),VALUE(MID(INDEX($A919:$P919,MATCH(Settings!$B$9,$A$1:$P$1,0)),6,2)),VALUE(MID(INDEX($A919:$P919,MATCH(Settings!$B$9,$A$1:$P$1,0)),9,2))))),"")),IFERROR(IF(TRIM(INDEX($A919:$P919,MATCH(Settings!$B$9,$A$1:$P$1,0))&amp;"")="","",IF(ISNUMBER(INDEX($A919:$P919,MATCH(Settings!$B$9,$A$1:$P$1,0))),INT(INDEX($A919:$P919,MATCH(Settings!$B$9,$A$1:$P$1,0))),DATE(VALUE(LEFT(INDEX($A919:$P919,MATCH(Settings!$B$9,$A$1:$P$1,0)),4)),VALUE(MID(INDEX($A919:$P919,MATCH(Settings!$B$9,$A$1:$P$1,0)),6,2)),VALUE(MID(INDEX($A919:$P919,MATCH(Settings!$B$9,$A$1:$P$1,0)),9,2))))),""),IFERROR(INT(IFERROR(IF(ISNUMBER(INDEX($A919:$P919,MATCH(Settings!$B$8,$A$1:$P$1,0))),INDEX($A919:$P919,MATCH(Settings!$B$8,$A$1:$P$1,0)),DATE(VALUE(LEFT(IFERROR(TRIM(INDEX($A919:$P919,MATCH(Settings!$B$8,$A$1:$P$1,0))&amp;""),""),4)),VALUE(MID(IFERROR(TRIM(INDEX($A919:$P919,MATCH(Settings!$B$8,$A$1:$P$1,0))&amp;""),""),6,2)),VALUE(MID(IFERROR(TRIM(INDEX($A919:$P919,MATCH(Settings!$B$8,$A$1:$P$1,0))&amp;""),""),9,2)))+TIME(VALUE(MID(IFERROR(TRIM(INDEX($A919:$P919,MATCH(Settings!$B$8,$A$1:$P$1,0))&amp;""),""),12,2)),VALUE(MID(IFERROR(TRIM(INDEX($A919:$P919,MATCH(Settings!$B$8,$A$1:$P$1,0))&amp;""),""),15,2)),VALUE(MID(IFERROR(TRIM(INDEX($A919:$P919,MATCH(Settings!$B$8,$A$1:$P$1,0))&amp;""),""),18,2)))),"")),""))</f>
        <v/>
      </c>
      <c r="V919" s="22">
        <f>IF(ISNUMBER($U919),DATE(YEAR($U919),MONTH($U919),1),"")</f>
        <v/>
      </c>
      <c r="W919" s="23">
        <f>IF(IFERROR(TRIM(INDEX($A919:$P919,MATCH(Settings!$B$10,$A$1:$P$1,0))&amp;""),"")&lt;&gt;"",IFERROR(TRIM(INDEX($A919:$P919,MATCH(Settings!$B$10,$A$1:$P$1,0))&amp;""),""),IFERROR(TRIM(INDEX($A919:$P919,MATCH(Settings!$B$11,$A$1:$P$1,0))&amp;""),""))</f>
        <v/>
      </c>
      <c r="X919" s="23">
        <f>IFERROR(TRIM(INDEX($A919:$P919,MATCH(Settings!$B$11,$A$1:$P$1,0))&amp;""),"")</f>
        <v/>
      </c>
      <c r="Y919" s="23">
        <f>IFERROR(TRIM(INDEX($A919:$P919,MATCH(Settings!$B$12,$A$1:$P$1,0))&amp;""),"")</f>
        <v/>
      </c>
      <c r="Z919" s="23">
        <f>IFERROR(TRIM(INDEX($A919:$P919,MATCH(Settings!$B$15,$A$1:$P$1,0))&amp;""),"")</f>
        <v/>
      </c>
      <c r="AA919" s="24">
        <f>IFERROR(IF(TRIM(INDEX($A919:$P919,MATCH(Settings!$B$13,$A$1:$P$1,0))&amp;"")="","",VALUE(TRIM(INDEX($A919:$P919,MATCH(Settings!$B$13,$A$1:$P$1,0))&amp;""))),"")</f>
        <v/>
      </c>
      <c r="AB919" s="24">
        <f>IF(NOT(ISNUMBER($AA919)),"",IF(TRIM($R919&amp;"")="Yes",$AA919,0))</f>
        <v/>
      </c>
      <c r="AC919" s="25">
        <f>IF(OR(NOT(ISNUMBER($AB919)),NOT(ISNUMBER(Settings!$D$2))),"",$AB919*Settings!$D$2)</f>
        <v/>
      </c>
      <c r="AD919" s="23">
        <f>IF(AND($AE919="",IFERROR(TRIM(INDEX($A919:$P919,MATCH(Settings!$B$13,$A$1:$P$1,0))&amp;""),"")=""),"",IF((IF($AE919="","; no name or email","")&amp;IF(IFERROR(TRIM(INDEX($A919:$P919,MATCH(Settings!$B$13,$A$1:$P$1,0))&amp;""),"")="","; no hours",IF(NOT(ISNUMBER($AA919)),"; hours not a number",IF($AA919&lt;=0,"; hours zero or less",IF(AND(ISNUMBER(Settings!$D$3),$AA919&gt;Settings!$D$3),"; over "&amp;Settings!$D$3&amp;" hours",""))))&amp;IF(NOT(ISNUMBER($U919)),"; no date",IF($U919&gt;TODAY(),"; date in the future",""))&amp;IF(AND($AE919&lt;&gt;"",ISNUMBER($U919)),IF(COUNTIFS($AE$2:$AE$1001,$AE919,$U$2:$U$1001,$U919,$Y$2:$Y$1001,$Y919)&gt;1,"; possible duplicate",""),""))="","OK",MID(IF($AE919="","; no name or email","")&amp;IF(IFERROR(TRIM(INDEX($A919:$P919,MATCH(Settings!$B$13,$A$1:$P$1,0))&amp;""),"")="","; no hours",IF(NOT(ISNUMBER($AA919)),"; hours not a number",IF($AA919&lt;=0,"; hours zero or less",IF(AND(ISNUMBER(Settings!$D$3),$AA919&gt;Settings!$D$3),"; over "&amp;Settings!$D$3&amp;" hours",""))))&amp;IF(NOT(ISNUMBER($U919)),"; no date",IF($U919&gt;TODAY(),"; date in the future",""))&amp;IF(AND($AE919&lt;&gt;"",ISNUMBER($U919)),IF(COUNTIFS($AE$2:$AE$1001,$AE919,$U$2:$U$1001,$U919,$Y$2:$Y$1001,$Y919)&gt;1,"; possible duplicate",""),""),3,300)))</f>
        <v/>
      </c>
      <c r="AE919" s="26">
        <f>IF(IFERROR(TRIM(INDEX($A919:$P919,MATCH(Settings!$B$11,$A$1:$P$1,0))&amp;""),"")&lt;&gt;"",LOWER(IFERROR(TRIM(INDEX($A919:$P919,MATCH(Settings!$B$11,$A$1:$P$1,0))&amp;""),"")),LOWER(IFERROR(TRIM(INDEX($A919:$P919,MATCH(Settings!$B$10,$A$1:$P$1,0))&amp;""),"")))</f>
        <v/>
      </c>
      <c r="AF919" s="26">
        <f>IF($AE919="","",IF(COUNTIF($AE$2:$AE919,$AE919)=1,MAX($AF$1:$AF918)+1,""))</f>
        <v/>
      </c>
      <c r="AG919" s="26">
        <f>IF(OR($AE919="",NOT(ISNUMBER($V919))),"",IF(COUNTIFS($AE$2:$AE919,$AE919,$V$2:$V919,$V919)=1,1,0))</f>
        <v/>
      </c>
      <c r="AH919" s="26">
        <f>IF(ISNUMBER($U919),$U919,0)</f>
        <v/>
      </c>
    </row>
    <row r="920">
      <c r="R920" s="27" t="n"/>
      <c r="S920" s="27" t="n"/>
      <c r="U920" s="21">
        <f>IF(ISNUMBER(IFERROR(IF(TRIM(INDEX($A920:$P920,MATCH(Settings!$B$9,$A$1:$P$1,0))&amp;"")="","",IF(ISNUMBER(INDEX($A920:$P920,MATCH(Settings!$B$9,$A$1:$P$1,0))),INT(INDEX($A920:$P920,MATCH(Settings!$B$9,$A$1:$P$1,0))),DATE(VALUE(LEFT(INDEX($A920:$P920,MATCH(Settings!$B$9,$A$1:$P$1,0)),4)),VALUE(MID(INDEX($A920:$P920,MATCH(Settings!$B$9,$A$1:$P$1,0)),6,2)),VALUE(MID(INDEX($A920:$P920,MATCH(Settings!$B$9,$A$1:$P$1,0)),9,2))))),"")),IFERROR(IF(TRIM(INDEX($A920:$P920,MATCH(Settings!$B$9,$A$1:$P$1,0))&amp;"")="","",IF(ISNUMBER(INDEX($A920:$P920,MATCH(Settings!$B$9,$A$1:$P$1,0))),INT(INDEX($A920:$P920,MATCH(Settings!$B$9,$A$1:$P$1,0))),DATE(VALUE(LEFT(INDEX($A920:$P920,MATCH(Settings!$B$9,$A$1:$P$1,0)),4)),VALUE(MID(INDEX($A920:$P920,MATCH(Settings!$B$9,$A$1:$P$1,0)),6,2)),VALUE(MID(INDEX($A920:$P920,MATCH(Settings!$B$9,$A$1:$P$1,0)),9,2))))),""),IFERROR(INT(IFERROR(IF(ISNUMBER(INDEX($A920:$P920,MATCH(Settings!$B$8,$A$1:$P$1,0))),INDEX($A920:$P920,MATCH(Settings!$B$8,$A$1:$P$1,0)),DATE(VALUE(LEFT(IFERROR(TRIM(INDEX($A920:$P920,MATCH(Settings!$B$8,$A$1:$P$1,0))&amp;""),""),4)),VALUE(MID(IFERROR(TRIM(INDEX($A920:$P920,MATCH(Settings!$B$8,$A$1:$P$1,0))&amp;""),""),6,2)),VALUE(MID(IFERROR(TRIM(INDEX($A920:$P920,MATCH(Settings!$B$8,$A$1:$P$1,0))&amp;""),""),9,2)))+TIME(VALUE(MID(IFERROR(TRIM(INDEX($A920:$P920,MATCH(Settings!$B$8,$A$1:$P$1,0))&amp;""),""),12,2)),VALUE(MID(IFERROR(TRIM(INDEX($A920:$P920,MATCH(Settings!$B$8,$A$1:$P$1,0))&amp;""),""),15,2)),VALUE(MID(IFERROR(TRIM(INDEX($A920:$P920,MATCH(Settings!$B$8,$A$1:$P$1,0))&amp;""),""),18,2)))),"")),""))</f>
        <v/>
      </c>
      <c r="V920" s="22">
        <f>IF(ISNUMBER($U920),DATE(YEAR($U920),MONTH($U920),1),"")</f>
        <v/>
      </c>
      <c r="W920" s="23">
        <f>IF(IFERROR(TRIM(INDEX($A920:$P920,MATCH(Settings!$B$10,$A$1:$P$1,0))&amp;""),"")&lt;&gt;"",IFERROR(TRIM(INDEX($A920:$P920,MATCH(Settings!$B$10,$A$1:$P$1,0))&amp;""),""),IFERROR(TRIM(INDEX($A920:$P920,MATCH(Settings!$B$11,$A$1:$P$1,0))&amp;""),""))</f>
        <v/>
      </c>
      <c r="X920" s="23">
        <f>IFERROR(TRIM(INDEX($A920:$P920,MATCH(Settings!$B$11,$A$1:$P$1,0))&amp;""),"")</f>
        <v/>
      </c>
      <c r="Y920" s="23">
        <f>IFERROR(TRIM(INDEX($A920:$P920,MATCH(Settings!$B$12,$A$1:$P$1,0))&amp;""),"")</f>
        <v/>
      </c>
      <c r="Z920" s="23">
        <f>IFERROR(TRIM(INDEX($A920:$P920,MATCH(Settings!$B$15,$A$1:$P$1,0))&amp;""),"")</f>
        <v/>
      </c>
      <c r="AA920" s="24">
        <f>IFERROR(IF(TRIM(INDEX($A920:$P920,MATCH(Settings!$B$13,$A$1:$P$1,0))&amp;"")="","",VALUE(TRIM(INDEX($A920:$P920,MATCH(Settings!$B$13,$A$1:$P$1,0))&amp;""))),"")</f>
        <v/>
      </c>
      <c r="AB920" s="24">
        <f>IF(NOT(ISNUMBER($AA920)),"",IF(TRIM($R920&amp;"")="Yes",$AA920,0))</f>
        <v/>
      </c>
      <c r="AC920" s="25">
        <f>IF(OR(NOT(ISNUMBER($AB920)),NOT(ISNUMBER(Settings!$D$2))),"",$AB920*Settings!$D$2)</f>
        <v/>
      </c>
      <c r="AD920" s="23">
        <f>IF(AND($AE920="",IFERROR(TRIM(INDEX($A920:$P920,MATCH(Settings!$B$13,$A$1:$P$1,0))&amp;""),"")=""),"",IF((IF($AE920="","; no name or email","")&amp;IF(IFERROR(TRIM(INDEX($A920:$P920,MATCH(Settings!$B$13,$A$1:$P$1,0))&amp;""),"")="","; no hours",IF(NOT(ISNUMBER($AA920)),"; hours not a number",IF($AA920&lt;=0,"; hours zero or less",IF(AND(ISNUMBER(Settings!$D$3),$AA920&gt;Settings!$D$3),"; over "&amp;Settings!$D$3&amp;" hours",""))))&amp;IF(NOT(ISNUMBER($U920)),"; no date",IF($U920&gt;TODAY(),"; date in the future",""))&amp;IF(AND($AE920&lt;&gt;"",ISNUMBER($U920)),IF(COUNTIFS($AE$2:$AE$1001,$AE920,$U$2:$U$1001,$U920,$Y$2:$Y$1001,$Y920)&gt;1,"; possible duplicate",""),""))="","OK",MID(IF($AE920="","; no name or email","")&amp;IF(IFERROR(TRIM(INDEX($A920:$P920,MATCH(Settings!$B$13,$A$1:$P$1,0))&amp;""),"")="","; no hours",IF(NOT(ISNUMBER($AA920)),"; hours not a number",IF($AA920&lt;=0,"; hours zero or less",IF(AND(ISNUMBER(Settings!$D$3),$AA920&gt;Settings!$D$3),"; over "&amp;Settings!$D$3&amp;" hours",""))))&amp;IF(NOT(ISNUMBER($U920)),"; no date",IF($U920&gt;TODAY(),"; date in the future",""))&amp;IF(AND($AE920&lt;&gt;"",ISNUMBER($U920)),IF(COUNTIFS($AE$2:$AE$1001,$AE920,$U$2:$U$1001,$U920,$Y$2:$Y$1001,$Y920)&gt;1,"; possible duplicate",""),""),3,300)))</f>
        <v/>
      </c>
      <c r="AE920" s="26">
        <f>IF(IFERROR(TRIM(INDEX($A920:$P920,MATCH(Settings!$B$11,$A$1:$P$1,0))&amp;""),"")&lt;&gt;"",LOWER(IFERROR(TRIM(INDEX($A920:$P920,MATCH(Settings!$B$11,$A$1:$P$1,0))&amp;""),"")),LOWER(IFERROR(TRIM(INDEX($A920:$P920,MATCH(Settings!$B$10,$A$1:$P$1,0))&amp;""),"")))</f>
        <v/>
      </c>
      <c r="AF920" s="26">
        <f>IF($AE920="","",IF(COUNTIF($AE$2:$AE920,$AE920)=1,MAX($AF$1:$AF919)+1,""))</f>
        <v/>
      </c>
      <c r="AG920" s="26">
        <f>IF(OR($AE920="",NOT(ISNUMBER($V920))),"",IF(COUNTIFS($AE$2:$AE920,$AE920,$V$2:$V920,$V920)=1,1,0))</f>
        <v/>
      </c>
      <c r="AH920" s="26">
        <f>IF(ISNUMBER($U920),$U920,0)</f>
        <v/>
      </c>
    </row>
    <row r="921">
      <c r="R921" s="27" t="n"/>
      <c r="S921" s="27" t="n"/>
      <c r="U921" s="21">
        <f>IF(ISNUMBER(IFERROR(IF(TRIM(INDEX($A921:$P921,MATCH(Settings!$B$9,$A$1:$P$1,0))&amp;"")="","",IF(ISNUMBER(INDEX($A921:$P921,MATCH(Settings!$B$9,$A$1:$P$1,0))),INT(INDEX($A921:$P921,MATCH(Settings!$B$9,$A$1:$P$1,0))),DATE(VALUE(LEFT(INDEX($A921:$P921,MATCH(Settings!$B$9,$A$1:$P$1,0)),4)),VALUE(MID(INDEX($A921:$P921,MATCH(Settings!$B$9,$A$1:$P$1,0)),6,2)),VALUE(MID(INDEX($A921:$P921,MATCH(Settings!$B$9,$A$1:$P$1,0)),9,2))))),"")),IFERROR(IF(TRIM(INDEX($A921:$P921,MATCH(Settings!$B$9,$A$1:$P$1,0))&amp;"")="","",IF(ISNUMBER(INDEX($A921:$P921,MATCH(Settings!$B$9,$A$1:$P$1,0))),INT(INDEX($A921:$P921,MATCH(Settings!$B$9,$A$1:$P$1,0))),DATE(VALUE(LEFT(INDEX($A921:$P921,MATCH(Settings!$B$9,$A$1:$P$1,0)),4)),VALUE(MID(INDEX($A921:$P921,MATCH(Settings!$B$9,$A$1:$P$1,0)),6,2)),VALUE(MID(INDEX($A921:$P921,MATCH(Settings!$B$9,$A$1:$P$1,0)),9,2))))),""),IFERROR(INT(IFERROR(IF(ISNUMBER(INDEX($A921:$P921,MATCH(Settings!$B$8,$A$1:$P$1,0))),INDEX($A921:$P921,MATCH(Settings!$B$8,$A$1:$P$1,0)),DATE(VALUE(LEFT(IFERROR(TRIM(INDEX($A921:$P921,MATCH(Settings!$B$8,$A$1:$P$1,0))&amp;""),""),4)),VALUE(MID(IFERROR(TRIM(INDEX($A921:$P921,MATCH(Settings!$B$8,$A$1:$P$1,0))&amp;""),""),6,2)),VALUE(MID(IFERROR(TRIM(INDEX($A921:$P921,MATCH(Settings!$B$8,$A$1:$P$1,0))&amp;""),""),9,2)))+TIME(VALUE(MID(IFERROR(TRIM(INDEX($A921:$P921,MATCH(Settings!$B$8,$A$1:$P$1,0))&amp;""),""),12,2)),VALUE(MID(IFERROR(TRIM(INDEX($A921:$P921,MATCH(Settings!$B$8,$A$1:$P$1,0))&amp;""),""),15,2)),VALUE(MID(IFERROR(TRIM(INDEX($A921:$P921,MATCH(Settings!$B$8,$A$1:$P$1,0))&amp;""),""),18,2)))),"")),""))</f>
        <v/>
      </c>
      <c r="V921" s="22">
        <f>IF(ISNUMBER($U921),DATE(YEAR($U921),MONTH($U921),1),"")</f>
        <v/>
      </c>
      <c r="W921" s="23">
        <f>IF(IFERROR(TRIM(INDEX($A921:$P921,MATCH(Settings!$B$10,$A$1:$P$1,0))&amp;""),"")&lt;&gt;"",IFERROR(TRIM(INDEX($A921:$P921,MATCH(Settings!$B$10,$A$1:$P$1,0))&amp;""),""),IFERROR(TRIM(INDEX($A921:$P921,MATCH(Settings!$B$11,$A$1:$P$1,0))&amp;""),""))</f>
        <v/>
      </c>
      <c r="X921" s="23">
        <f>IFERROR(TRIM(INDEX($A921:$P921,MATCH(Settings!$B$11,$A$1:$P$1,0))&amp;""),"")</f>
        <v/>
      </c>
      <c r="Y921" s="23">
        <f>IFERROR(TRIM(INDEX($A921:$P921,MATCH(Settings!$B$12,$A$1:$P$1,0))&amp;""),"")</f>
        <v/>
      </c>
      <c r="Z921" s="23">
        <f>IFERROR(TRIM(INDEX($A921:$P921,MATCH(Settings!$B$15,$A$1:$P$1,0))&amp;""),"")</f>
        <v/>
      </c>
      <c r="AA921" s="24">
        <f>IFERROR(IF(TRIM(INDEX($A921:$P921,MATCH(Settings!$B$13,$A$1:$P$1,0))&amp;"")="","",VALUE(TRIM(INDEX($A921:$P921,MATCH(Settings!$B$13,$A$1:$P$1,0))&amp;""))),"")</f>
        <v/>
      </c>
      <c r="AB921" s="24">
        <f>IF(NOT(ISNUMBER($AA921)),"",IF(TRIM($R921&amp;"")="Yes",$AA921,0))</f>
        <v/>
      </c>
      <c r="AC921" s="25">
        <f>IF(OR(NOT(ISNUMBER($AB921)),NOT(ISNUMBER(Settings!$D$2))),"",$AB921*Settings!$D$2)</f>
        <v/>
      </c>
      <c r="AD921" s="23">
        <f>IF(AND($AE921="",IFERROR(TRIM(INDEX($A921:$P921,MATCH(Settings!$B$13,$A$1:$P$1,0))&amp;""),"")=""),"",IF((IF($AE921="","; no name or email","")&amp;IF(IFERROR(TRIM(INDEX($A921:$P921,MATCH(Settings!$B$13,$A$1:$P$1,0))&amp;""),"")="","; no hours",IF(NOT(ISNUMBER($AA921)),"; hours not a number",IF($AA921&lt;=0,"; hours zero or less",IF(AND(ISNUMBER(Settings!$D$3),$AA921&gt;Settings!$D$3),"; over "&amp;Settings!$D$3&amp;" hours",""))))&amp;IF(NOT(ISNUMBER($U921)),"; no date",IF($U921&gt;TODAY(),"; date in the future",""))&amp;IF(AND($AE921&lt;&gt;"",ISNUMBER($U921)),IF(COUNTIFS($AE$2:$AE$1001,$AE921,$U$2:$U$1001,$U921,$Y$2:$Y$1001,$Y921)&gt;1,"; possible duplicate",""),""))="","OK",MID(IF($AE921="","; no name or email","")&amp;IF(IFERROR(TRIM(INDEX($A921:$P921,MATCH(Settings!$B$13,$A$1:$P$1,0))&amp;""),"")="","; no hours",IF(NOT(ISNUMBER($AA921)),"; hours not a number",IF($AA921&lt;=0,"; hours zero or less",IF(AND(ISNUMBER(Settings!$D$3),$AA921&gt;Settings!$D$3),"; over "&amp;Settings!$D$3&amp;" hours",""))))&amp;IF(NOT(ISNUMBER($U921)),"; no date",IF($U921&gt;TODAY(),"; date in the future",""))&amp;IF(AND($AE921&lt;&gt;"",ISNUMBER($U921)),IF(COUNTIFS($AE$2:$AE$1001,$AE921,$U$2:$U$1001,$U921,$Y$2:$Y$1001,$Y921)&gt;1,"; possible duplicate",""),""),3,300)))</f>
        <v/>
      </c>
      <c r="AE921" s="26">
        <f>IF(IFERROR(TRIM(INDEX($A921:$P921,MATCH(Settings!$B$11,$A$1:$P$1,0))&amp;""),"")&lt;&gt;"",LOWER(IFERROR(TRIM(INDEX($A921:$P921,MATCH(Settings!$B$11,$A$1:$P$1,0))&amp;""),"")),LOWER(IFERROR(TRIM(INDEX($A921:$P921,MATCH(Settings!$B$10,$A$1:$P$1,0))&amp;""),"")))</f>
        <v/>
      </c>
      <c r="AF921" s="26">
        <f>IF($AE921="","",IF(COUNTIF($AE$2:$AE921,$AE921)=1,MAX($AF$1:$AF920)+1,""))</f>
        <v/>
      </c>
      <c r="AG921" s="26">
        <f>IF(OR($AE921="",NOT(ISNUMBER($V921))),"",IF(COUNTIFS($AE$2:$AE921,$AE921,$V$2:$V921,$V921)=1,1,0))</f>
        <v/>
      </c>
      <c r="AH921" s="26">
        <f>IF(ISNUMBER($U921),$U921,0)</f>
        <v/>
      </c>
    </row>
    <row r="922">
      <c r="R922" s="27" t="n"/>
      <c r="S922" s="27" t="n"/>
      <c r="U922" s="21">
        <f>IF(ISNUMBER(IFERROR(IF(TRIM(INDEX($A922:$P922,MATCH(Settings!$B$9,$A$1:$P$1,0))&amp;"")="","",IF(ISNUMBER(INDEX($A922:$P922,MATCH(Settings!$B$9,$A$1:$P$1,0))),INT(INDEX($A922:$P922,MATCH(Settings!$B$9,$A$1:$P$1,0))),DATE(VALUE(LEFT(INDEX($A922:$P922,MATCH(Settings!$B$9,$A$1:$P$1,0)),4)),VALUE(MID(INDEX($A922:$P922,MATCH(Settings!$B$9,$A$1:$P$1,0)),6,2)),VALUE(MID(INDEX($A922:$P922,MATCH(Settings!$B$9,$A$1:$P$1,0)),9,2))))),"")),IFERROR(IF(TRIM(INDEX($A922:$P922,MATCH(Settings!$B$9,$A$1:$P$1,0))&amp;"")="","",IF(ISNUMBER(INDEX($A922:$P922,MATCH(Settings!$B$9,$A$1:$P$1,0))),INT(INDEX($A922:$P922,MATCH(Settings!$B$9,$A$1:$P$1,0))),DATE(VALUE(LEFT(INDEX($A922:$P922,MATCH(Settings!$B$9,$A$1:$P$1,0)),4)),VALUE(MID(INDEX($A922:$P922,MATCH(Settings!$B$9,$A$1:$P$1,0)),6,2)),VALUE(MID(INDEX($A922:$P922,MATCH(Settings!$B$9,$A$1:$P$1,0)),9,2))))),""),IFERROR(INT(IFERROR(IF(ISNUMBER(INDEX($A922:$P922,MATCH(Settings!$B$8,$A$1:$P$1,0))),INDEX($A922:$P922,MATCH(Settings!$B$8,$A$1:$P$1,0)),DATE(VALUE(LEFT(IFERROR(TRIM(INDEX($A922:$P922,MATCH(Settings!$B$8,$A$1:$P$1,0))&amp;""),""),4)),VALUE(MID(IFERROR(TRIM(INDEX($A922:$P922,MATCH(Settings!$B$8,$A$1:$P$1,0))&amp;""),""),6,2)),VALUE(MID(IFERROR(TRIM(INDEX($A922:$P922,MATCH(Settings!$B$8,$A$1:$P$1,0))&amp;""),""),9,2)))+TIME(VALUE(MID(IFERROR(TRIM(INDEX($A922:$P922,MATCH(Settings!$B$8,$A$1:$P$1,0))&amp;""),""),12,2)),VALUE(MID(IFERROR(TRIM(INDEX($A922:$P922,MATCH(Settings!$B$8,$A$1:$P$1,0))&amp;""),""),15,2)),VALUE(MID(IFERROR(TRIM(INDEX($A922:$P922,MATCH(Settings!$B$8,$A$1:$P$1,0))&amp;""),""),18,2)))),"")),""))</f>
        <v/>
      </c>
      <c r="V922" s="22">
        <f>IF(ISNUMBER($U922),DATE(YEAR($U922),MONTH($U922),1),"")</f>
        <v/>
      </c>
      <c r="W922" s="23">
        <f>IF(IFERROR(TRIM(INDEX($A922:$P922,MATCH(Settings!$B$10,$A$1:$P$1,0))&amp;""),"")&lt;&gt;"",IFERROR(TRIM(INDEX($A922:$P922,MATCH(Settings!$B$10,$A$1:$P$1,0))&amp;""),""),IFERROR(TRIM(INDEX($A922:$P922,MATCH(Settings!$B$11,$A$1:$P$1,0))&amp;""),""))</f>
        <v/>
      </c>
      <c r="X922" s="23">
        <f>IFERROR(TRIM(INDEX($A922:$P922,MATCH(Settings!$B$11,$A$1:$P$1,0))&amp;""),"")</f>
        <v/>
      </c>
      <c r="Y922" s="23">
        <f>IFERROR(TRIM(INDEX($A922:$P922,MATCH(Settings!$B$12,$A$1:$P$1,0))&amp;""),"")</f>
        <v/>
      </c>
      <c r="Z922" s="23">
        <f>IFERROR(TRIM(INDEX($A922:$P922,MATCH(Settings!$B$15,$A$1:$P$1,0))&amp;""),"")</f>
        <v/>
      </c>
      <c r="AA922" s="24">
        <f>IFERROR(IF(TRIM(INDEX($A922:$P922,MATCH(Settings!$B$13,$A$1:$P$1,0))&amp;"")="","",VALUE(TRIM(INDEX($A922:$P922,MATCH(Settings!$B$13,$A$1:$P$1,0))&amp;""))),"")</f>
        <v/>
      </c>
      <c r="AB922" s="24">
        <f>IF(NOT(ISNUMBER($AA922)),"",IF(TRIM($R922&amp;"")="Yes",$AA922,0))</f>
        <v/>
      </c>
      <c r="AC922" s="25">
        <f>IF(OR(NOT(ISNUMBER($AB922)),NOT(ISNUMBER(Settings!$D$2))),"",$AB922*Settings!$D$2)</f>
        <v/>
      </c>
      <c r="AD922" s="23">
        <f>IF(AND($AE922="",IFERROR(TRIM(INDEX($A922:$P922,MATCH(Settings!$B$13,$A$1:$P$1,0))&amp;""),"")=""),"",IF((IF($AE922="","; no name or email","")&amp;IF(IFERROR(TRIM(INDEX($A922:$P922,MATCH(Settings!$B$13,$A$1:$P$1,0))&amp;""),"")="","; no hours",IF(NOT(ISNUMBER($AA922)),"; hours not a number",IF($AA922&lt;=0,"; hours zero or less",IF(AND(ISNUMBER(Settings!$D$3),$AA922&gt;Settings!$D$3),"; over "&amp;Settings!$D$3&amp;" hours",""))))&amp;IF(NOT(ISNUMBER($U922)),"; no date",IF($U922&gt;TODAY(),"; date in the future",""))&amp;IF(AND($AE922&lt;&gt;"",ISNUMBER($U922)),IF(COUNTIFS($AE$2:$AE$1001,$AE922,$U$2:$U$1001,$U922,$Y$2:$Y$1001,$Y922)&gt;1,"; possible duplicate",""),""))="","OK",MID(IF($AE922="","; no name or email","")&amp;IF(IFERROR(TRIM(INDEX($A922:$P922,MATCH(Settings!$B$13,$A$1:$P$1,0))&amp;""),"")="","; no hours",IF(NOT(ISNUMBER($AA922)),"; hours not a number",IF($AA922&lt;=0,"; hours zero or less",IF(AND(ISNUMBER(Settings!$D$3),$AA922&gt;Settings!$D$3),"; over "&amp;Settings!$D$3&amp;" hours",""))))&amp;IF(NOT(ISNUMBER($U922)),"; no date",IF($U922&gt;TODAY(),"; date in the future",""))&amp;IF(AND($AE922&lt;&gt;"",ISNUMBER($U922)),IF(COUNTIFS($AE$2:$AE$1001,$AE922,$U$2:$U$1001,$U922,$Y$2:$Y$1001,$Y922)&gt;1,"; possible duplicate",""),""),3,300)))</f>
        <v/>
      </c>
      <c r="AE922" s="26">
        <f>IF(IFERROR(TRIM(INDEX($A922:$P922,MATCH(Settings!$B$11,$A$1:$P$1,0))&amp;""),"")&lt;&gt;"",LOWER(IFERROR(TRIM(INDEX($A922:$P922,MATCH(Settings!$B$11,$A$1:$P$1,0))&amp;""),"")),LOWER(IFERROR(TRIM(INDEX($A922:$P922,MATCH(Settings!$B$10,$A$1:$P$1,0))&amp;""),"")))</f>
        <v/>
      </c>
      <c r="AF922" s="26">
        <f>IF($AE922="","",IF(COUNTIF($AE$2:$AE922,$AE922)=1,MAX($AF$1:$AF921)+1,""))</f>
        <v/>
      </c>
      <c r="AG922" s="26">
        <f>IF(OR($AE922="",NOT(ISNUMBER($V922))),"",IF(COUNTIFS($AE$2:$AE922,$AE922,$V$2:$V922,$V922)=1,1,0))</f>
        <v/>
      </c>
      <c r="AH922" s="26">
        <f>IF(ISNUMBER($U922),$U922,0)</f>
        <v/>
      </c>
    </row>
    <row r="923">
      <c r="R923" s="27" t="n"/>
      <c r="S923" s="27" t="n"/>
      <c r="U923" s="21">
        <f>IF(ISNUMBER(IFERROR(IF(TRIM(INDEX($A923:$P923,MATCH(Settings!$B$9,$A$1:$P$1,0))&amp;"")="","",IF(ISNUMBER(INDEX($A923:$P923,MATCH(Settings!$B$9,$A$1:$P$1,0))),INT(INDEX($A923:$P923,MATCH(Settings!$B$9,$A$1:$P$1,0))),DATE(VALUE(LEFT(INDEX($A923:$P923,MATCH(Settings!$B$9,$A$1:$P$1,0)),4)),VALUE(MID(INDEX($A923:$P923,MATCH(Settings!$B$9,$A$1:$P$1,0)),6,2)),VALUE(MID(INDEX($A923:$P923,MATCH(Settings!$B$9,$A$1:$P$1,0)),9,2))))),"")),IFERROR(IF(TRIM(INDEX($A923:$P923,MATCH(Settings!$B$9,$A$1:$P$1,0))&amp;"")="","",IF(ISNUMBER(INDEX($A923:$P923,MATCH(Settings!$B$9,$A$1:$P$1,0))),INT(INDEX($A923:$P923,MATCH(Settings!$B$9,$A$1:$P$1,0))),DATE(VALUE(LEFT(INDEX($A923:$P923,MATCH(Settings!$B$9,$A$1:$P$1,0)),4)),VALUE(MID(INDEX($A923:$P923,MATCH(Settings!$B$9,$A$1:$P$1,0)),6,2)),VALUE(MID(INDEX($A923:$P923,MATCH(Settings!$B$9,$A$1:$P$1,0)),9,2))))),""),IFERROR(INT(IFERROR(IF(ISNUMBER(INDEX($A923:$P923,MATCH(Settings!$B$8,$A$1:$P$1,0))),INDEX($A923:$P923,MATCH(Settings!$B$8,$A$1:$P$1,0)),DATE(VALUE(LEFT(IFERROR(TRIM(INDEX($A923:$P923,MATCH(Settings!$B$8,$A$1:$P$1,0))&amp;""),""),4)),VALUE(MID(IFERROR(TRIM(INDEX($A923:$P923,MATCH(Settings!$B$8,$A$1:$P$1,0))&amp;""),""),6,2)),VALUE(MID(IFERROR(TRIM(INDEX($A923:$P923,MATCH(Settings!$B$8,$A$1:$P$1,0))&amp;""),""),9,2)))+TIME(VALUE(MID(IFERROR(TRIM(INDEX($A923:$P923,MATCH(Settings!$B$8,$A$1:$P$1,0))&amp;""),""),12,2)),VALUE(MID(IFERROR(TRIM(INDEX($A923:$P923,MATCH(Settings!$B$8,$A$1:$P$1,0))&amp;""),""),15,2)),VALUE(MID(IFERROR(TRIM(INDEX($A923:$P923,MATCH(Settings!$B$8,$A$1:$P$1,0))&amp;""),""),18,2)))),"")),""))</f>
        <v/>
      </c>
      <c r="V923" s="22">
        <f>IF(ISNUMBER($U923),DATE(YEAR($U923),MONTH($U923),1),"")</f>
        <v/>
      </c>
      <c r="W923" s="23">
        <f>IF(IFERROR(TRIM(INDEX($A923:$P923,MATCH(Settings!$B$10,$A$1:$P$1,0))&amp;""),"")&lt;&gt;"",IFERROR(TRIM(INDEX($A923:$P923,MATCH(Settings!$B$10,$A$1:$P$1,0))&amp;""),""),IFERROR(TRIM(INDEX($A923:$P923,MATCH(Settings!$B$11,$A$1:$P$1,0))&amp;""),""))</f>
        <v/>
      </c>
      <c r="X923" s="23">
        <f>IFERROR(TRIM(INDEX($A923:$P923,MATCH(Settings!$B$11,$A$1:$P$1,0))&amp;""),"")</f>
        <v/>
      </c>
      <c r="Y923" s="23">
        <f>IFERROR(TRIM(INDEX($A923:$P923,MATCH(Settings!$B$12,$A$1:$P$1,0))&amp;""),"")</f>
        <v/>
      </c>
      <c r="Z923" s="23">
        <f>IFERROR(TRIM(INDEX($A923:$P923,MATCH(Settings!$B$15,$A$1:$P$1,0))&amp;""),"")</f>
        <v/>
      </c>
      <c r="AA923" s="24">
        <f>IFERROR(IF(TRIM(INDEX($A923:$P923,MATCH(Settings!$B$13,$A$1:$P$1,0))&amp;"")="","",VALUE(TRIM(INDEX($A923:$P923,MATCH(Settings!$B$13,$A$1:$P$1,0))&amp;""))),"")</f>
        <v/>
      </c>
      <c r="AB923" s="24">
        <f>IF(NOT(ISNUMBER($AA923)),"",IF(TRIM($R923&amp;"")="Yes",$AA923,0))</f>
        <v/>
      </c>
      <c r="AC923" s="25">
        <f>IF(OR(NOT(ISNUMBER($AB923)),NOT(ISNUMBER(Settings!$D$2))),"",$AB923*Settings!$D$2)</f>
        <v/>
      </c>
      <c r="AD923" s="23">
        <f>IF(AND($AE923="",IFERROR(TRIM(INDEX($A923:$P923,MATCH(Settings!$B$13,$A$1:$P$1,0))&amp;""),"")=""),"",IF((IF($AE923="","; no name or email","")&amp;IF(IFERROR(TRIM(INDEX($A923:$P923,MATCH(Settings!$B$13,$A$1:$P$1,0))&amp;""),"")="","; no hours",IF(NOT(ISNUMBER($AA923)),"; hours not a number",IF($AA923&lt;=0,"; hours zero or less",IF(AND(ISNUMBER(Settings!$D$3),$AA923&gt;Settings!$D$3),"; over "&amp;Settings!$D$3&amp;" hours",""))))&amp;IF(NOT(ISNUMBER($U923)),"; no date",IF($U923&gt;TODAY(),"; date in the future",""))&amp;IF(AND($AE923&lt;&gt;"",ISNUMBER($U923)),IF(COUNTIFS($AE$2:$AE$1001,$AE923,$U$2:$U$1001,$U923,$Y$2:$Y$1001,$Y923)&gt;1,"; possible duplicate",""),""))="","OK",MID(IF($AE923="","; no name or email","")&amp;IF(IFERROR(TRIM(INDEX($A923:$P923,MATCH(Settings!$B$13,$A$1:$P$1,0))&amp;""),"")="","; no hours",IF(NOT(ISNUMBER($AA923)),"; hours not a number",IF($AA923&lt;=0,"; hours zero or less",IF(AND(ISNUMBER(Settings!$D$3),$AA923&gt;Settings!$D$3),"; over "&amp;Settings!$D$3&amp;" hours",""))))&amp;IF(NOT(ISNUMBER($U923)),"; no date",IF($U923&gt;TODAY(),"; date in the future",""))&amp;IF(AND($AE923&lt;&gt;"",ISNUMBER($U923)),IF(COUNTIFS($AE$2:$AE$1001,$AE923,$U$2:$U$1001,$U923,$Y$2:$Y$1001,$Y923)&gt;1,"; possible duplicate",""),""),3,300)))</f>
        <v/>
      </c>
      <c r="AE923" s="26">
        <f>IF(IFERROR(TRIM(INDEX($A923:$P923,MATCH(Settings!$B$11,$A$1:$P$1,0))&amp;""),"")&lt;&gt;"",LOWER(IFERROR(TRIM(INDEX($A923:$P923,MATCH(Settings!$B$11,$A$1:$P$1,0))&amp;""),"")),LOWER(IFERROR(TRIM(INDEX($A923:$P923,MATCH(Settings!$B$10,$A$1:$P$1,0))&amp;""),"")))</f>
        <v/>
      </c>
      <c r="AF923" s="26">
        <f>IF($AE923="","",IF(COUNTIF($AE$2:$AE923,$AE923)=1,MAX($AF$1:$AF922)+1,""))</f>
        <v/>
      </c>
      <c r="AG923" s="26">
        <f>IF(OR($AE923="",NOT(ISNUMBER($V923))),"",IF(COUNTIFS($AE$2:$AE923,$AE923,$V$2:$V923,$V923)=1,1,0))</f>
        <v/>
      </c>
      <c r="AH923" s="26">
        <f>IF(ISNUMBER($U923),$U923,0)</f>
        <v/>
      </c>
    </row>
    <row r="924">
      <c r="R924" s="27" t="n"/>
      <c r="S924" s="27" t="n"/>
      <c r="U924" s="21">
        <f>IF(ISNUMBER(IFERROR(IF(TRIM(INDEX($A924:$P924,MATCH(Settings!$B$9,$A$1:$P$1,0))&amp;"")="","",IF(ISNUMBER(INDEX($A924:$P924,MATCH(Settings!$B$9,$A$1:$P$1,0))),INT(INDEX($A924:$P924,MATCH(Settings!$B$9,$A$1:$P$1,0))),DATE(VALUE(LEFT(INDEX($A924:$P924,MATCH(Settings!$B$9,$A$1:$P$1,0)),4)),VALUE(MID(INDEX($A924:$P924,MATCH(Settings!$B$9,$A$1:$P$1,0)),6,2)),VALUE(MID(INDEX($A924:$P924,MATCH(Settings!$B$9,$A$1:$P$1,0)),9,2))))),"")),IFERROR(IF(TRIM(INDEX($A924:$P924,MATCH(Settings!$B$9,$A$1:$P$1,0))&amp;"")="","",IF(ISNUMBER(INDEX($A924:$P924,MATCH(Settings!$B$9,$A$1:$P$1,0))),INT(INDEX($A924:$P924,MATCH(Settings!$B$9,$A$1:$P$1,0))),DATE(VALUE(LEFT(INDEX($A924:$P924,MATCH(Settings!$B$9,$A$1:$P$1,0)),4)),VALUE(MID(INDEX($A924:$P924,MATCH(Settings!$B$9,$A$1:$P$1,0)),6,2)),VALUE(MID(INDEX($A924:$P924,MATCH(Settings!$B$9,$A$1:$P$1,0)),9,2))))),""),IFERROR(INT(IFERROR(IF(ISNUMBER(INDEX($A924:$P924,MATCH(Settings!$B$8,$A$1:$P$1,0))),INDEX($A924:$P924,MATCH(Settings!$B$8,$A$1:$P$1,0)),DATE(VALUE(LEFT(IFERROR(TRIM(INDEX($A924:$P924,MATCH(Settings!$B$8,$A$1:$P$1,0))&amp;""),""),4)),VALUE(MID(IFERROR(TRIM(INDEX($A924:$P924,MATCH(Settings!$B$8,$A$1:$P$1,0))&amp;""),""),6,2)),VALUE(MID(IFERROR(TRIM(INDEX($A924:$P924,MATCH(Settings!$B$8,$A$1:$P$1,0))&amp;""),""),9,2)))+TIME(VALUE(MID(IFERROR(TRIM(INDEX($A924:$P924,MATCH(Settings!$B$8,$A$1:$P$1,0))&amp;""),""),12,2)),VALUE(MID(IFERROR(TRIM(INDEX($A924:$P924,MATCH(Settings!$B$8,$A$1:$P$1,0))&amp;""),""),15,2)),VALUE(MID(IFERROR(TRIM(INDEX($A924:$P924,MATCH(Settings!$B$8,$A$1:$P$1,0))&amp;""),""),18,2)))),"")),""))</f>
        <v/>
      </c>
      <c r="V924" s="22">
        <f>IF(ISNUMBER($U924),DATE(YEAR($U924),MONTH($U924),1),"")</f>
        <v/>
      </c>
      <c r="W924" s="23">
        <f>IF(IFERROR(TRIM(INDEX($A924:$P924,MATCH(Settings!$B$10,$A$1:$P$1,0))&amp;""),"")&lt;&gt;"",IFERROR(TRIM(INDEX($A924:$P924,MATCH(Settings!$B$10,$A$1:$P$1,0))&amp;""),""),IFERROR(TRIM(INDEX($A924:$P924,MATCH(Settings!$B$11,$A$1:$P$1,0))&amp;""),""))</f>
        <v/>
      </c>
      <c r="X924" s="23">
        <f>IFERROR(TRIM(INDEX($A924:$P924,MATCH(Settings!$B$11,$A$1:$P$1,0))&amp;""),"")</f>
        <v/>
      </c>
      <c r="Y924" s="23">
        <f>IFERROR(TRIM(INDEX($A924:$P924,MATCH(Settings!$B$12,$A$1:$P$1,0))&amp;""),"")</f>
        <v/>
      </c>
      <c r="Z924" s="23">
        <f>IFERROR(TRIM(INDEX($A924:$P924,MATCH(Settings!$B$15,$A$1:$P$1,0))&amp;""),"")</f>
        <v/>
      </c>
      <c r="AA924" s="24">
        <f>IFERROR(IF(TRIM(INDEX($A924:$P924,MATCH(Settings!$B$13,$A$1:$P$1,0))&amp;"")="","",VALUE(TRIM(INDEX($A924:$P924,MATCH(Settings!$B$13,$A$1:$P$1,0))&amp;""))),"")</f>
        <v/>
      </c>
      <c r="AB924" s="24">
        <f>IF(NOT(ISNUMBER($AA924)),"",IF(TRIM($R924&amp;"")="Yes",$AA924,0))</f>
        <v/>
      </c>
      <c r="AC924" s="25">
        <f>IF(OR(NOT(ISNUMBER($AB924)),NOT(ISNUMBER(Settings!$D$2))),"",$AB924*Settings!$D$2)</f>
        <v/>
      </c>
      <c r="AD924" s="23">
        <f>IF(AND($AE924="",IFERROR(TRIM(INDEX($A924:$P924,MATCH(Settings!$B$13,$A$1:$P$1,0))&amp;""),"")=""),"",IF((IF($AE924="","; no name or email","")&amp;IF(IFERROR(TRIM(INDEX($A924:$P924,MATCH(Settings!$B$13,$A$1:$P$1,0))&amp;""),"")="","; no hours",IF(NOT(ISNUMBER($AA924)),"; hours not a number",IF($AA924&lt;=0,"; hours zero or less",IF(AND(ISNUMBER(Settings!$D$3),$AA924&gt;Settings!$D$3),"; over "&amp;Settings!$D$3&amp;" hours",""))))&amp;IF(NOT(ISNUMBER($U924)),"; no date",IF($U924&gt;TODAY(),"; date in the future",""))&amp;IF(AND($AE924&lt;&gt;"",ISNUMBER($U924)),IF(COUNTIFS($AE$2:$AE$1001,$AE924,$U$2:$U$1001,$U924,$Y$2:$Y$1001,$Y924)&gt;1,"; possible duplicate",""),""))="","OK",MID(IF($AE924="","; no name or email","")&amp;IF(IFERROR(TRIM(INDEX($A924:$P924,MATCH(Settings!$B$13,$A$1:$P$1,0))&amp;""),"")="","; no hours",IF(NOT(ISNUMBER($AA924)),"; hours not a number",IF($AA924&lt;=0,"; hours zero or less",IF(AND(ISNUMBER(Settings!$D$3),$AA924&gt;Settings!$D$3),"; over "&amp;Settings!$D$3&amp;" hours",""))))&amp;IF(NOT(ISNUMBER($U924)),"; no date",IF($U924&gt;TODAY(),"; date in the future",""))&amp;IF(AND($AE924&lt;&gt;"",ISNUMBER($U924)),IF(COUNTIFS($AE$2:$AE$1001,$AE924,$U$2:$U$1001,$U924,$Y$2:$Y$1001,$Y924)&gt;1,"; possible duplicate",""),""),3,300)))</f>
        <v/>
      </c>
      <c r="AE924" s="26">
        <f>IF(IFERROR(TRIM(INDEX($A924:$P924,MATCH(Settings!$B$11,$A$1:$P$1,0))&amp;""),"")&lt;&gt;"",LOWER(IFERROR(TRIM(INDEX($A924:$P924,MATCH(Settings!$B$11,$A$1:$P$1,0))&amp;""),"")),LOWER(IFERROR(TRIM(INDEX($A924:$P924,MATCH(Settings!$B$10,$A$1:$P$1,0))&amp;""),"")))</f>
        <v/>
      </c>
      <c r="AF924" s="26">
        <f>IF($AE924="","",IF(COUNTIF($AE$2:$AE924,$AE924)=1,MAX($AF$1:$AF923)+1,""))</f>
        <v/>
      </c>
      <c r="AG924" s="26">
        <f>IF(OR($AE924="",NOT(ISNUMBER($V924))),"",IF(COUNTIFS($AE$2:$AE924,$AE924,$V$2:$V924,$V924)=1,1,0))</f>
        <v/>
      </c>
      <c r="AH924" s="26">
        <f>IF(ISNUMBER($U924),$U924,0)</f>
        <v/>
      </c>
    </row>
    <row r="925">
      <c r="R925" s="27" t="n"/>
      <c r="S925" s="27" t="n"/>
      <c r="U925" s="21">
        <f>IF(ISNUMBER(IFERROR(IF(TRIM(INDEX($A925:$P925,MATCH(Settings!$B$9,$A$1:$P$1,0))&amp;"")="","",IF(ISNUMBER(INDEX($A925:$P925,MATCH(Settings!$B$9,$A$1:$P$1,0))),INT(INDEX($A925:$P925,MATCH(Settings!$B$9,$A$1:$P$1,0))),DATE(VALUE(LEFT(INDEX($A925:$P925,MATCH(Settings!$B$9,$A$1:$P$1,0)),4)),VALUE(MID(INDEX($A925:$P925,MATCH(Settings!$B$9,$A$1:$P$1,0)),6,2)),VALUE(MID(INDEX($A925:$P925,MATCH(Settings!$B$9,$A$1:$P$1,0)),9,2))))),"")),IFERROR(IF(TRIM(INDEX($A925:$P925,MATCH(Settings!$B$9,$A$1:$P$1,0))&amp;"")="","",IF(ISNUMBER(INDEX($A925:$P925,MATCH(Settings!$B$9,$A$1:$P$1,0))),INT(INDEX($A925:$P925,MATCH(Settings!$B$9,$A$1:$P$1,0))),DATE(VALUE(LEFT(INDEX($A925:$P925,MATCH(Settings!$B$9,$A$1:$P$1,0)),4)),VALUE(MID(INDEX($A925:$P925,MATCH(Settings!$B$9,$A$1:$P$1,0)),6,2)),VALUE(MID(INDEX($A925:$P925,MATCH(Settings!$B$9,$A$1:$P$1,0)),9,2))))),""),IFERROR(INT(IFERROR(IF(ISNUMBER(INDEX($A925:$P925,MATCH(Settings!$B$8,$A$1:$P$1,0))),INDEX($A925:$P925,MATCH(Settings!$B$8,$A$1:$P$1,0)),DATE(VALUE(LEFT(IFERROR(TRIM(INDEX($A925:$P925,MATCH(Settings!$B$8,$A$1:$P$1,0))&amp;""),""),4)),VALUE(MID(IFERROR(TRIM(INDEX($A925:$P925,MATCH(Settings!$B$8,$A$1:$P$1,0))&amp;""),""),6,2)),VALUE(MID(IFERROR(TRIM(INDEX($A925:$P925,MATCH(Settings!$B$8,$A$1:$P$1,0))&amp;""),""),9,2)))+TIME(VALUE(MID(IFERROR(TRIM(INDEX($A925:$P925,MATCH(Settings!$B$8,$A$1:$P$1,0))&amp;""),""),12,2)),VALUE(MID(IFERROR(TRIM(INDEX($A925:$P925,MATCH(Settings!$B$8,$A$1:$P$1,0))&amp;""),""),15,2)),VALUE(MID(IFERROR(TRIM(INDEX($A925:$P925,MATCH(Settings!$B$8,$A$1:$P$1,0))&amp;""),""),18,2)))),"")),""))</f>
        <v/>
      </c>
      <c r="V925" s="22">
        <f>IF(ISNUMBER($U925),DATE(YEAR($U925),MONTH($U925),1),"")</f>
        <v/>
      </c>
      <c r="W925" s="23">
        <f>IF(IFERROR(TRIM(INDEX($A925:$P925,MATCH(Settings!$B$10,$A$1:$P$1,0))&amp;""),"")&lt;&gt;"",IFERROR(TRIM(INDEX($A925:$P925,MATCH(Settings!$B$10,$A$1:$P$1,0))&amp;""),""),IFERROR(TRIM(INDEX($A925:$P925,MATCH(Settings!$B$11,$A$1:$P$1,0))&amp;""),""))</f>
        <v/>
      </c>
      <c r="X925" s="23">
        <f>IFERROR(TRIM(INDEX($A925:$P925,MATCH(Settings!$B$11,$A$1:$P$1,0))&amp;""),"")</f>
        <v/>
      </c>
      <c r="Y925" s="23">
        <f>IFERROR(TRIM(INDEX($A925:$P925,MATCH(Settings!$B$12,$A$1:$P$1,0))&amp;""),"")</f>
        <v/>
      </c>
      <c r="Z925" s="23">
        <f>IFERROR(TRIM(INDEX($A925:$P925,MATCH(Settings!$B$15,$A$1:$P$1,0))&amp;""),"")</f>
        <v/>
      </c>
      <c r="AA925" s="24">
        <f>IFERROR(IF(TRIM(INDEX($A925:$P925,MATCH(Settings!$B$13,$A$1:$P$1,0))&amp;"")="","",VALUE(TRIM(INDEX($A925:$P925,MATCH(Settings!$B$13,$A$1:$P$1,0))&amp;""))),"")</f>
        <v/>
      </c>
      <c r="AB925" s="24">
        <f>IF(NOT(ISNUMBER($AA925)),"",IF(TRIM($R925&amp;"")="Yes",$AA925,0))</f>
        <v/>
      </c>
      <c r="AC925" s="25">
        <f>IF(OR(NOT(ISNUMBER($AB925)),NOT(ISNUMBER(Settings!$D$2))),"",$AB925*Settings!$D$2)</f>
        <v/>
      </c>
      <c r="AD925" s="23">
        <f>IF(AND($AE925="",IFERROR(TRIM(INDEX($A925:$P925,MATCH(Settings!$B$13,$A$1:$P$1,0))&amp;""),"")=""),"",IF((IF($AE925="","; no name or email","")&amp;IF(IFERROR(TRIM(INDEX($A925:$P925,MATCH(Settings!$B$13,$A$1:$P$1,0))&amp;""),"")="","; no hours",IF(NOT(ISNUMBER($AA925)),"; hours not a number",IF($AA925&lt;=0,"; hours zero or less",IF(AND(ISNUMBER(Settings!$D$3),$AA925&gt;Settings!$D$3),"; over "&amp;Settings!$D$3&amp;" hours",""))))&amp;IF(NOT(ISNUMBER($U925)),"; no date",IF($U925&gt;TODAY(),"; date in the future",""))&amp;IF(AND($AE925&lt;&gt;"",ISNUMBER($U925)),IF(COUNTIFS($AE$2:$AE$1001,$AE925,$U$2:$U$1001,$U925,$Y$2:$Y$1001,$Y925)&gt;1,"; possible duplicate",""),""))="","OK",MID(IF($AE925="","; no name or email","")&amp;IF(IFERROR(TRIM(INDEX($A925:$P925,MATCH(Settings!$B$13,$A$1:$P$1,0))&amp;""),"")="","; no hours",IF(NOT(ISNUMBER($AA925)),"; hours not a number",IF($AA925&lt;=0,"; hours zero or less",IF(AND(ISNUMBER(Settings!$D$3),$AA925&gt;Settings!$D$3),"; over "&amp;Settings!$D$3&amp;" hours",""))))&amp;IF(NOT(ISNUMBER($U925)),"; no date",IF($U925&gt;TODAY(),"; date in the future",""))&amp;IF(AND($AE925&lt;&gt;"",ISNUMBER($U925)),IF(COUNTIFS($AE$2:$AE$1001,$AE925,$U$2:$U$1001,$U925,$Y$2:$Y$1001,$Y925)&gt;1,"; possible duplicate",""),""),3,300)))</f>
        <v/>
      </c>
      <c r="AE925" s="26">
        <f>IF(IFERROR(TRIM(INDEX($A925:$P925,MATCH(Settings!$B$11,$A$1:$P$1,0))&amp;""),"")&lt;&gt;"",LOWER(IFERROR(TRIM(INDEX($A925:$P925,MATCH(Settings!$B$11,$A$1:$P$1,0))&amp;""),"")),LOWER(IFERROR(TRIM(INDEX($A925:$P925,MATCH(Settings!$B$10,$A$1:$P$1,0))&amp;""),"")))</f>
        <v/>
      </c>
      <c r="AF925" s="26">
        <f>IF($AE925="","",IF(COUNTIF($AE$2:$AE925,$AE925)=1,MAX($AF$1:$AF924)+1,""))</f>
        <v/>
      </c>
      <c r="AG925" s="26">
        <f>IF(OR($AE925="",NOT(ISNUMBER($V925))),"",IF(COUNTIFS($AE$2:$AE925,$AE925,$V$2:$V925,$V925)=1,1,0))</f>
        <v/>
      </c>
      <c r="AH925" s="26">
        <f>IF(ISNUMBER($U925),$U925,0)</f>
        <v/>
      </c>
    </row>
    <row r="926">
      <c r="R926" s="27" t="n"/>
      <c r="S926" s="27" t="n"/>
      <c r="U926" s="21">
        <f>IF(ISNUMBER(IFERROR(IF(TRIM(INDEX($A926:$P926,MATCH(Settings!$B$9,$A$1:$P$1,0))&amp;"")="","",IF(ISNUMBER(INDEX($A926:$P926,MATCH(Settings!$B$9,$A$1:$P$1,0))),INT(INDEX($A926:$P926,MATCH(Settings!$B$9,$A$1:$P$1,0))),DATE(VALUE(LEFT(INDEX($A926:$P926,MATCH(Settings!$B$9,$A$1:$P$1,0)),4)),VALUE(MID(INDEX($A926:$P926,MATCH(Settings!$B$9,$A$1:$P$1,0)),6,2)),VALUE(MID(INDEX($A926:$P926,MATCH(Settings!$B$9,$A$1:$P$1,0)),9,2))))),"")),IFERROR(IF(TRIM(INDEX($A926:$P926,MATCH(Settings!$B$9,$A$1:$P$1,0))&amp;"")="","",IF(ISNUMBER(INDEX($A926:$P926,MATCH(Settings!$B$9,$A$1:$P$1,0))),INT(INDEX($A926:$P926,MATCH(Settings!$B$9,$A$1:$P$1,0))),DATE(VALUE(LEFT(INDEX($A926:$P926,MATCH(Settings!$B$9,$A$1:$P$1,0)),4)),VALUE(MID(INDEX($A926:$P926,MATCH(Settings!$B$9,$A$1:$P$1,0)),6,2)),VALUE(MID(INDEX($A926:$P926,MATCH(Settings!$B$9,$A$1:$P$1,0)),9,2))))),""),IFERROR(INT(IFERROR(IF(ISNUMBER(INDEX($A926:$P926,MATCH(Settings!$B$8,$A$1:$P$1,0))),INDEX($A926:$P926,MATCH(Settings!$B$8,$A$1:$P$1,0)),DATE(VALUE(LEFT(IFERROR(TRIM(INDEX($A926:$P926,MATCH(Settings!$B$8,$A$1:$P$1,0))&amp;""),""),4)),VALUE(MID(IFERROR(TRIM(INDEX($A926:$P926,MATCH(Settings!$B$8,$A$1:$P$1,0))&amp;""),""),6,2)),VALUE(MID(IFERROR(TRIM(INDEX($A926:$P926,MATCH(Settings!$B$8,$A$1:$P$1,0))&amp;""),""),9,2)))+TIME(VALUE(MID(IFERROR(TRIM(INDEX($A926:$P926,MATCH(Settings!$B$8,$A$1:$P$1,0))&amp;""),""),12,2)),VALUE(MID(IFERROR(TRIM(INDEX($A926:$P926,MATCH(Settings!$B$8,$A$1:$P$1,0))&amp;""),""),15,2)),VALUE(MID(IFERROR(TRIM(INDEX($A926:$P926,MATCH(Settings!$B$8,$A$1:$P$1,0))&amp;""),""),18,2)))),"")),""))</f>
        <v/>
      </c>
      <c r="V926" s="22">
        <f>IF(ISNUMBER($U926),DATE(YEAR($U926),MONTH($U926),1),"")</f>
        <v/>
      </c>
      <c r="W926" s="23">
        <f>IF(IFERROR(TRIM(INDEX($A926:$P926,MATCH(Settings!$B$10,$A$1:$P$1,0))&amp;""),"")&lt;&gt;"",IFERROR(TRIM(INDEX($A926:$P926,MATCH(Settings!$B$10,$A$1:$P$1,0))&amp;""),""),IFERROR(TRIM(INDEX($A926:$P926,MATCH(Settings!$B$11,$A$1:$P$1,0))&amp;""),""))</f>
        <v/>
      </c>
      <c r="X926" s="23">
        <f>IFERROR(TRIM(INDEX($A926:$P926,MATCH(Settings!$B$11,$A$1:$P$1,0))&amp;""),"")</f>
        <v/>
      </c>
      <c r="Y926" s="23">
        <f>IFERROR(TRIM(INDEX($A926:$P926,MATCH(Settings!$B$12,$A$1:$P$1,0))&amp;""),"")</f>
        <v/>
      </c>
      <c r="Z926" s="23">
        <f>IFERROR(TRIM(INDEX($A926:$P926,MATCH(Settings!$B$15,$A$1:$P$1,0))&amp;""),"")</f>
        <v/>
      </c>
      <c r="AA926" s="24">
        <f>IFERROR(IF(TRIM(INDEX($A926:$P926,MATCH(Settings!$B$13,$A$1:$P$1,0))&amp;"")="","",VALUE(TRIM(INDEX($A926:$P926,MATCH(Settings!$B$13,$A$1:$P$1,0))&amp;""))),"")</f>
        <v/>
      </c>
      <c r="AB926" s="24">
        <f>IF(NOT(ISNUMBER($AA926)),"",IF(TRIM($R926&amp;"")="Yes",$AA926,0))</f>
        <v/>
      </c>
      <c r="AC926" s="25">
        <f>IF(OR(NOT(ISNUMBER($AB926)),NOT(ISNUMBER(Settings!$D$2))),"",$AB926*Settings!$D$2)</f>
        <v/>
      </c>
      <c r="AD926" s="23">
        <f>IF(AND($AE926="",IFERROR(TRIM(INDEX($A926:$P926,MATCH(Settings!$B$13,$A$1:$P$1,0))&amp;""),"")=""),"",IF((IF($AE926="","; no name or email","")&amp;IF(IFERROR(TRIM(INDEX($A926:$P926,MATCH(Settings!$B$13,$A$1:$P$1,0))&amp;""),"")="","; no hours",IF(NOT(ISNUMBER($AA926)),"; hours not a number",IF($AA926&lt;=0,"; hours zero or less",IF(AND(ISNUMBER(Settings!$D$3),$AA926&gt;Settings!$D$3),"; over "&amp;Settings!$D$3&amp;" hours",""))))&amp;IF(NOT(ISNUMBER($U926)),"; no date",IF($U926&gt;TODAY(),"; date in the future",""))&amp;IF(AND($AE926&lt;&gt;"",ISNUMBER($U926)),IF(COUNTIFS($AE$2:$AE$1001,$AE926,$U$2:$U$1001,$U926,$Y$2:$Y$1001,$Y926)&gt;1,"; possible duplicate",""),""))="","OK",MID(IF($AE926="","; no name or email","")&amp;IF(IFERROR(TRIM(INDEX($A926:$P926,MATCH(Settings!$B$13,$A$1:$P$1,0))&amp;""),"")="","; no hours",IF(NOT(ISNUMBER($AA926)),"; hours not a number",IF($AA926&lt;=0,"; hours zero or less",IF(AND(ISNUMBER(Settings!$D$3),$AA926&gt;Settings!$D$3),"; over "&amp;Settings!$D$3&amp;" hours",""))))&amp;IF(NOT(ISNUMBER($U926)),"; no date",IF($U926&gt;TODAY(),"; date in the future",""))&amp;IF(AND($AE926&lt;&gt;"",ISNUMBER($U926)),IF(COUNTIFS($AE$2:$AE$1001,$AE926,$U$2:$U$1001,$U926,$Y$2:$Y$1001,$Y926)&gt;1,"; possible duplicate",""),""),3,300)))</f>
        <v/>
      </c>
      <c r="AE926" s="26">
        <f>IF(IFERROR(TRIM(INDEX($A926:$P926,MATCH(Settings!$B$11,$A$1:$P$1,0))&amp;""),"")&lt;&gt;"",LOWER(IFERROR(TRIM(INDEX($A926:$P926,MATCH(Settings!$B$11,$A$1:$P$1,0))&amp;""),"")),LOWER(IFERROR(TRIM(INDEX($A926:$P926,MATCH(Settings!$B$10,$A$1:$P$1,0))&amp;""),"")))</f>
        <v/>
      </c>
      <c r="AF926" s="26">
        <f>IF($AE926="","",IF(COUNTIF($AE$2:$AE926,$AE926)=1,MAX($AF$1:$AF925)+1,""))</f>
        <v/>
      </c>
      <c r="AG926" s="26">
        <f>IF(OR($AE926="",NOT(ISNUMBER($V926))),"",IF(COUNTIFS($AE$2:$AE926,$AE926,$V$2:$V926,$V926)=1,1,0))</f>
        <v/>
      </c>
      <c r="AH926" s="26">
        <f>IF(ISNUMBER($U926),$U926,0)</f>
        <v/>
      </c>
    </row>
    <row r="927">
      <c r="R927" s="27" t="n"/>
      <c r="S927" s="27" t="n"/>
      <c r="U927" s="21">
        <f>IF(ISNUMBER(IFERROR(IF(TRIM(INDEX($A927:$P927,MATCH(Settings!$B$9,$A$1:$P$1,0))&amp;"")="","",IF(ISNUMBER(INDEX($A927:$P927,MATCH(Settings!$B$9,$A$1:$P$1,0))),INT(INDEX($A927:$P927,MATCH(Settings!$B$9,$A$1:$P$1,0))),DATE(VALUE(LEFT(INDEX($A927:$P927,MATCH(Settings!$B$9,$A$1:$P$1,0)),4)),VALUE(MID(INDEX($A927:$P927,MATCH(Settings!$B$9,$A$1:$P$1,0)),6,2)),VALUE(MID(INDEX($A927:$P927,MATCH(Settings!$B$9,$A$1:$P$1,0)),9,2))))),"")),IFERROR(IF(TRIM(INDEX($A927:$P927,MATCH(Settings!$B$9,$A$1:$P$1,0))&amp;"")="","",IF(ISNUMBER(INDEX($A927:$P927,MATCH(Settings!$B$9,$A$1:$P$1,0))),INT(INDEX($A927:$P927,MATCH(Settings!$B$9,$A$1:$P$1,0))),DATE(VALUE(LEFT(INDEX($A927:$P927,MATCH(Settings!$B$9,$A$1:$P$1,0)),4)),VALUE(MID(INDEX($A927:$P927,MATCH(Settings!$B$9,$A$1:$P$1,0)),6,2)),VALUE(MID(INDEX($A927:$P927,MATCH(Settings!$B$9,$A$1:$P$1,0)),9,2))))),""),IFERROR(INT(IFERROR(IF(ISNUMBER(INDEX($A927:$P927,MATCH(Settings!$B$8,$A$1:$P$1,0))),INDEX($A927:$P927,MATCH(Settings!$B$8,$A$1:$P$1,0)),DATE(VALUE(LEFT(IFERROR(TRIM(INDEX($A927:$P927,MATCH(Settings!$B$8,$A$1:$P$1,0))&amp;""),""),4)),VALUE(MID(IFERROR(TRIM(INDEX($A927:$P927,MATCH(Settings!$B$8,$A$1:$P$1,0))&amp;""),""),6,2)),VALUE(MID(IFERROR(TRIM(INDEX($A927:$P927,MATCH(Settings!$B$8,$A$1:$P$1,0))&amp;""),""),9,2)))+TIME(VALUE(MID(IFERROR(TRIM(INDEX($A927:$P927,MATCH(Settings!$B$8,$A$1:$P$1,0))&amp;""),""),12,2)),VALUE(MID(IFERROR(TRIM(INDEX($A927:$P927,MATCH(Settings!$B$8,$A$1:$P$1,0))&amp;""),""),15,2)),VALUE(MID(IFERROR(TRIM(INDEX($A927:$P927,MATCH(Settings!$B$8,$A$1:$P$1,0))&amp;""),""),18,2)))),"")),""))</f>
        <v/>
      </c>
      <c r="V927" s="22">
        <f>IF(ISNUMBER($U927),DATE(YEAR($U927),MONTH($U927),1),"")</f>
        <v/>
      </c>
      <c r="W927" s="23">
        <f>IF(IFERROR(TRIM(INDEX($A927:$P927,MATCH(Settings!$B$10,$A$1:$P$1,0))&amp;""),"")&lt;&gt;"",IFERROR(TRIM(INDEX($A927:$P927,MATCH(Settings!$B$10,$A$1:$P$1,0))&amp;""),""),IFERROR(TRIM(INDEX($A927:$P927,MATCH(Settings!$B$11,$A$1:$P$1,0))&amp;""),""))</f>
        <v/>
      </c>
      <c r="X927" s="23">
        <f>IFERROR(TRIM(INDEX($A927:$P927,MATCH(Settings!$B$11,$A$1:$P$1,0))&amp;""),"")</f>
        <v/>
      </c>
      <c r="Y927" s="23">
        <f>IFERROR(TRIM(INDEX($A927:$P927,MATCH(Settings!$B$12,$A$1:$P$1,0))&amp;""),"")</f>
        <v/>
      </c>
      <c r="Z927" s="23">
        <f>IFERROR(TRIM(INDEX($A927:$P927,MATCH(Settings!$B$15,$A$1:$P$1,0))&amp;""),"")</f>
        <v/>
      </c>
      <c r="AA927" s="24">
        <f>IFERROR(IF(TRIM(INDEX($A927:$P927,MATCH(Settings!$B$13,$A$1:$P$1,0))&amp;"")="","",VALUE(TRIM(INDEX($A927:$P927,MATCH(Settings!$B$13,$A$1:$P$1,0))&amp;""))),"")</f>
        <v/>
      </c>
      <c r="AB927" s="24">
        <f>IF(NOT(ISNUMBER($AA927)),"",IF(TRIM($R927&amp;"")="Yes",$AA927,0))</f>
        <v/>
      </c>
      <c r="AC927" s="25">
        <f>IF(OR(NOT(ISNUMBER($AB927)),NOT(ISNUMBER(Settings!$D$2))),"",$AB927*Settings!$D$2)</f>
        <v/>
      </c>
      <c r="AD927" s="23">
        <f>IF(AND($AE927="",IFERROR(TRIM(INDEX($A927:$P927,MATCH(Settings!$B$13,$A$1:$P$1,0))&amp;""),"")=""),"",IF((IF($AE927="","; no name or email","")&amp;IF(IFERROR(TRIM(INDEX($A927:$P927,MATCH(Settings!$B$13,$A$1:$P$1,0))&amp;""),"")="","; no hours",IF(NOT(ISNUMBER($AA927)),"; hours not a number",IF($AA927&lt;=0,"; hours zero or less",IF(AND(ISNUMBER(Settings!$D$3),$AA927&gt;Settings!$D$3),"; over "&amp;Settings!$D$3&amp;" hours",""))))&amp;IF(NOT(ISNUMBER($U927)),"; no date",IF($U927&gt;TODAY(),"; date in the future",""))&amp;IF(AND($AE927&lt;&gt;"",ISNUMBER($U927)),IF(COUNTIFS($AE$2:$AE$1001,$AE927,$U$2:$U$1001,$U927,$Y$2:$Y$1001,$Y927)&gt;1,"; possible duplicate",""),""))="","OK",MID(IF($AE927="","; no name or email","")&amp;IF(IFERROR(TRIM(INDEX($A927:$P927,MATCH(Settings!$B$13,$A$1:$P$1,0))&amp;""),"")="","; no hours",IF(NOT(ISNUMBER($AA927)),"; hours not a number",IF($AA927&lt;=0,"; hours zero or less",IF(AND(ISNUMBER(Settings!$D$3),$AA927&gt;Settings!$D$3),"; over "&amp;Settings!$D$3&amp;" hours",""))))&amp;IF(NOT(ISNUMBER($U927)),"; no date",IF($U927&gt;TODAY(),"; date in the future",""))&amp;IF(AND($AE927&lt;&gt;"",ISNUMBER($U927)),IF(COUNTIFS($AE$2:$AE$1001,$AE927,$U$2:$U$1001,$U927,$Y$2:$Y$1001,$Y927)&gt;1,"; possible duplicate",""),""),3,300)))</f>
        <v/>
      </c>
      <c r="AE927" s="26">
        <f>IF(IFERROR(TRIM(INDEX($A927:$P927,MATCH(Settings!$B$11,$A$1:$P$1,0))&amp;""),"")&lt;&gt;"",LOWER(IFERROR(TRIM(INDEX($A927:$P927,MATCH(Settings!$B$11,$A$1:$P$1,0))&amp;""),"")),LOWER(IFERROR(TRIM(INDEX($A927:$P927,MATCH(Settings!$B$10,$A$1:$P$1,0))&amp;""),"")))</f>
        <v/>
      </c>
      <c r="AF927" s="26">
        <f>IF($AE927="","",IF(COUNTIF($AE$2:$AE927,$AE927)=1,MAX($AF$1:$AF926)+1,""))</f>
        <v/>
      </c>
      <c r="AG927" s="26">
        <f>IF(OR($AE927="",NOT(ISNUMBER($V927))),"",IF(COUNTIFS($AE$2:$AE927,$AE927,$V$2:$V927,$V927)=1,1,0))</f>
        <v/>
      </c>
      <c r="AH927" s="26">
        <f>IF(ISNUMBER($U927),$U927,0)</f>
        <v/>
      </c>
    </row>
    <row r="928">
      <c r="R928" s="27" t="n"/>
      <c r="S928" s="27" t="n"/>
      <c r="U928" s="21">
        <f>IF(ISNUMBER(IFERROR(IF(TRIM(INDEX($A928:$P928,MATCH(Settings!$B$9,$A$1:$P$1,0))&amp;"")="","",IF(ISNUMBER(INDEX($A928:$P928,MATCH(Settings!$B$9,$A$1:$P$1,0))),INT(INDEX($A928:$P928,MATCH(Settings!$B$9,$A$1:$P$1,0))),DATE(VALUE(LEFT(INDEX($A928:$P928,MATCH(Settings!$B$9,$A$1:$P$1,0)),4)),VALUE(MID(INDEX($A928:$P928,MATCH(Settings!$B$9,$A$1:$P$1,0)),6,2)),VALUE(MID(INDEX($A928:$P928,MATCH(Settings!$B$9,$A$1:$P$1,0)),9,2))))),"")),IFERROR(IF(TRIM(INDEX($A928:$P928,MATCH(Settings!$B$9,$A$1:$P$1,0))&amp;"")="","",IF(ISNUMBER(INDEX($A928:$P928,MATCH(Settings!$B$9,$A$1:$P$1,0))),INT(INDEX($A928:$P928,MATCH(Settings!$B$9,$A$1:$P$1,0))),DATE(VALUE(LEFT(INDEX($A928:$P928,MATCH(Settings!$B$9,$A$1:$P$1,0)),4)),VALUE(MID(INDEX($A928:$P928,MATCH(Settings!$B$9,$A$1:$P$1,0)),6,2)),VALUE(MID(INDEX($A928:$P928,MATCH(Settings!$B$9,$A$1:$P$1,0)),9,2))))),""),IFERROR(INT(IFERROR(IF(ISNUMBER(INDEX($A928:$P928,MATCH(Settings!$B$8,$A$1:$P$1,0))),INDEX($A928:$P928,MATCH(Settings!$B$8,$A$1:$P$1,0)),DATE(VALUE(LEFT(IFERROR(TRIM(INDEX($A928:$P928,MATCH(Settings!$B$8,$A$1:$P$1,0))&amp;""),""),4)),VALUE(MID(IFERROR(TRIM(INDEX($A928:$P928,MATCH(Settings!$B$8,$A$1:$P$1,0))&amp;""),""),6,2)),VALUE(MID(IFERROR(TRIM(INDEX($A928:$P928,MATCH(Settings!$B$8,$A$1:$P$1,0))&amp;""),""),9,2)))+TIME(VALUE(MID(IFERROR(TRIM(INDEX($A928:$P928,MATCH(Settings!$B$8,$A$1:$P$1,0))&amp;""),""),12,2)),VALUE(MID(IFERROR(TRIM(INDEX($A928:$P928,MATCH(Settings!$B$8,$A$1:$P$1,0))&amp;""),""),15,2)),VALUE(MID(IFERROR(TRIM(INDEX($A928:$P928,MATCH(Settings!$B$8,$A$1:$P$1,0))&amp;""),""),18,2)))),"")),""))</f>
        <v/>
      </c>
      <c r="V928" s="22">
        <f>IF(ISNUMBER($U928),DATE(YEAR($U928),MONTH($U928),1),"")</f>
        <v/>
      </c>
      <c r="W928" s="23">
        <f>IF(IFERROR(TRIM(INDEX($A928:$P928,MATCH(Settings!$B$10,$A$1:$P$1,0))&amp;""),"")&lt;&gt;"",IFERROR(TRIM(INDEX($A928:$P928,MATCH(Settings!$B$10,$A$1:$P$1,0))&amp;""),""),IFERROR(TRIM(INDEX($A928:$P928,MATCH(Settings!$B$11,$A$1:$P$1,0))&amp;""),""))</f>
        <v/>
      </c>
      <c r="X928" s="23">
        <f>IFERROR(TRIM(INDEX($A928:$P928,MATCH(Settings!$B$11,$A$1:$P$1,0))&amp;""),"")</f>
        <v/>
      </c>
      <c r="Y928" s="23">
        <f>IFERROR(TRIM(INDEX($A928:$P928,MATCH(Settings!$B$12,$A$1:$P$1,0))&amp;""),"")</f>
        <v/>
      </c>
      <c r="Z928" s="23">
        <f>IFERROR(TRIM(INDEX($A928:$P928,MATCH(Settings!$B$15,$A$1:$P$1,0))&amp;""),"")</f>
        <v/>
      </c>
      <c r="AA928" s="24">
        <f>IFERROR(IF(TRIM(INDEX($A928:$P928,MATCH(Settings!$B$13,$A$1:$P$1,0))&amp;"")="","",VALUE(TRIM(INDEX($A928:$P928,MATCH(Settings!$B$13,$A$1:$P$1,0))&amp;""))),"")</f>
        <v/>
      </c>
      <c r="AB928" s="24">
        <f>IF(NOT(ISNUMBER($AA928)),"",IF(TRIM($R928&amp;"")="Yes",$AA928,0))</f>
        <v/>
      </c>
      <c r="AC928" s="25">
        <f>IF(OR(NOT(ISNUMBER($AB928)),NOT(ISNUMBER(Settings!$D$2))),"",$AB928*Settings!$D$2)</f>
        <v/>
      </c>
      <c r="AD928" s="23">
        <f>IF(AND($AE928="",IFERROR(TRIM(INDEX($A928:$P928,MATCH(Settings!$B$13,$A$1:$P$1,0))&amp;""),"")=""),"",IF((IF($AE928="","; no name or email","")&amp;IF(IFERROR(TRIM(INDEX($A928:$P928,MATCH(Settings!$B$13,$A$1:$P$1,0))&amp;""),"")="","; no hours",IF(NOT(ISNUMBER($AA928)),"; hours not a number",IF($AA928&lt;=0,"; hours zero or less",IF(AND(ISNUMBER(Settings!$D$3),$AA928&gt;Settings!$D$3),"; over "&amp;Settings!$D$3&amp;" hours",""))))&amp;IF(NOT(ISNUMBER($U928)),"; no date",IF($U928&gt;TODAY(),"; date in the future",""))&amp;IF(AND($AE928&lt;&gt;"",ISNUMBER($U928)),IF(COUNTIFS($AE$2:$AE$1001,$AE928,$U$2:$U$1001,$U928,$Y$2:$Y$1001,$Y928)&gt;1,"; possible duplicate",""),""))="","OK",MID(IF($AE928="","; no name or email","")&amp;IF(IFERROR(TRIM(INDEX($A928:$P928,MATCH(Settings!$B$13,$A$1:$P$1,0))&amp;""),"")="","; no hours",IF(NOT(ISNUMBER($AA928)),"; hours not a number",IF($AA928&lt;=0,"; hours zero or less",IF(AND(ISNUMBER(Settings!$D$3),$AA928&gt;Settings!$D$3),"; over "&amp;Settings!$D$3&amp;" hours",""))))&amp;IF(NOT(ISNUMBER($U928)),"; no date",IF($U928&gt;TODAY(),"; date in the future",""))&amp;IF(AND($AE928&lt;&gt;"",ISNUMBER($U928)),IF(COUNTIFS($AE$2:$AE$1001,$AE928,$U$2:$U$1001,$U928,$Y$2:$Y$1001,$Y928)&gt;1,"; possible duplicate",""),""),3,300)))</f>
        <v/>
      </c>
      <c r="AE928" s="26">
        <f>IF(IFERROR(TRIM(INDEX($A928:$P928,MATCH(Settings!$B$11,$A$1:$P$1,0))&amp;""),"")&lt;&gt;"",LOWER(IFERROR(TRIM(INDEX($A928:$P928,MATCH(Settings!$B$11,$A$1:$P$1,0))&amp;""),"")),LOWER(IFERROR(TRIM(INDEX($A928:$P928,MATCH(Settings!$B$10,$A$1:$P$1,0))&amp;""),"")))</f>
        <v/>
      </c>
      <c r="AF928" s="26">
        <f>IF($AE928="","",IF(COUNTIF($AE$2:$AE928,$AE928)=1,MAX($AF$1:$AF927)+1,""))</f>
        <v/>
      </c>
      <c r="AG928" s="26">
        <f>IF(OR($AE928="",NOT(ISNUMBER($V928))),"",IF(COUNTIFS($AE$2:$AE928,$AE928,$V$2:$V928,$V928)=1,1,0))</f>
        <v/>
      </c>
      <c r="AH928" s="26">
        <f>IF(ISNUMBER($U928),$U928,0)</f>
        <v/>
      </c>
    </row>
    <row r="929">
      <c r="R929" s="27" t="n"/>
      <c r="S929" s="27" t="n"/>
      <c r="U929" s="21">
        <f>IF(ISNUMBER(IFERROR(IF(TRIM(INDEX($A929:$P929,MATCH(Settings!$B$9,$A$1:$P$1,0))&amp;"")="","",IF(ISNUMBER(INDEX($A929:$P929,MATCH(Settings!$B$9,$A$1:$P$1,0))),INT(INDEX($A929:$P929,MATCH(Settings!$B$9,$A$1:$P$1,0))),DATE(VALUE(LEFT(INDEX($A929:$P929,MATCH(Settings!$B$9,$A$1:$P$1,0)),4)),VALUE(MID(INDEX($A929:$P929,MATCH(Settings!$B$9,$A$1:$P$1,0)),6,2)),VALUE(MID(INDEX($A929:$P929,MATCH(Settings!$B$9,$A$1:$P$1,0)),9,2))))),"")),IFERROR(IF(TRIM(INDEX($A929:$P929,MATCH(Settings!$B$9,$A$1:$P$1,0))&amp;"")="","",IF(ISNUMBER(INDEX($A929:$P929,MATCH(Settings!$B$9,$A$1:$P$1,0))),INT(INDEX($A929:$P929,MATCH(Settings!$B$9,$A$1:$P$1,0))),DATE(VALUE(LEFT(INDEX($A929:$P929,MATCH(Settings!$B$9,$A$1:$P$1,0)),4)),VALUE(MID(INDEX($A929:$P929,MATCH(Settings!$B$9,$A$1:$P$1,0)),6,2)),VALUE(MID(INDEX($A929:$P929,MATCH(Settings!$B$9,$A$1:$P$1,0)),9,2))))),""),IFERROR(INT(IFERROR(IF(ISNUMBER(INDEX($A929:$P929,MATCH(Settings!$B$8,$A$1:$P$1,0))),INDEX($A929:$P929,MATCH(Settings!$B$8,$A$1:$P$1,0)),DATE(VALUE(LEFT(IFERROR(TRIM(INDEX($A929:$P929,MATCH(Settings!$B$8,$A$1:$P$1,0))&amp;""),""),4)),VALUE(MID(IFERROR(TRIM(INDEX($A929:$P929,MATCH(Settings!$B$8,$A$1:$P$1,0))&amp;""),""),6,2)),VALUE(MID(IFERROR(TRIM(INDEX($A929:$P929,MATCH(Settings!$B$8,$A$1:$P$1,0))&amp;""),""),9,2)))+TIME(VALUE(MID(IFERROR(TRIM(INDEX($A929:$P929,MATCH(Settings!$B$8,$A$1:$P$1,0))&amp;""),""),12,2)),VALUE(MID(IFERROR(TRIM(INDEX($A929:$P929,MATCH(Settings!$B$8,$A$1:$P$1,0))&amp;""),""),15,2)),VALUE(MID(IFERROR(TRIM(INDEX($A929:$P929,MATCH(Settings!$B$8,$A$1:$P$1,0))&amp;""),""),18,2)))),"")),""))</f>
        <v/>
      </c>
      <c r="V929" s="22">
        <f>IF(ISNUMBER($U929),DATE(YEAR($U929),MONTH($U929),1),"")</f>
        <v/>
      </c>
      <c r="W929" s="23">
        <f>IF(IFERROR(TRIM(INDEX($A929:$P929,MATCH(Settings!$B$10,$A$1:$P$1,0))&amp;""),"")&lt;&gt;"",IFERROR(TRIM(INDEX($A929:$P929,MATCH(Settings!$B$10,$A$1:$P$1,0))&amp;""),""),IFERROR(TRIM(INDEX($A929:$P929,MATCH(Settings!$B$11,$A$1:$P$1,0))&amp;""),""))</f>
        <v/>
      </c>
      <c r="X929" s="23">
        <f>IFERROR(TRIM(INDEX($A929:$P929,MATCH(Settings!$B$11,$A$1:$P$1,0))&amp;""),"")</f>
        <v/>
      </c>
      <c r="Y929" s="23">
        <f>IFERROR(TRIM(INDEX($A929:$P929,MATCH(Settings!$B$12,$A$1:$P$1,0))&amp;""),"")</f>
        <v/>
      </c>
      <c r="Z929" s="23">
        <f>IFERROR(TRIM(INDEX($A929:$P929,MATCH(Settings!$B$15,$A$1:$P$1,0))&amp;""),"")</f>
        <v/>
      </c>
      <c r="AA929" s="24">
        <f>IFERROR(IF(TRIM(INDEX($A929:$P929,MATCH(Settings!$B$13,$A$1:$P$1,0))&amp;"")="","",VALUE(TRIM(INDEX($A929:$P929,MATCH(Settings!$B$13,$A$1:$P$1,0))&amp;""))),"")</f>
        <v/>
      </c>
      <c r="AB929" s="24">
        <f>IF(NOT(ISNUMBER($AA929)),"",IF(TRIM($R929&amp;"")="Yes",$AA929,0))</f>
        <v/>
      </c>
      <c r="AC929" s="25">
        <f>IF(OR(NOT(ISNUMBER($AB929)),NOT(ISNUMBER(Settings!$D$2))),"",$AB929*Settings!$D$2)</f>
        <v/>
      </c>
      <c r="AD929" s="23">
        <f>IF(AND($AE929="",IFERROR(TRIM(INDEX($A929:$P929,MATCH(Settings!$B$13,$A$1:$P$1,0))&amp;""),"")=""),"",IF((IF($AE929="","; no name or email","")&amp;IF(IFERROR(TRIM(INDEX($A929:$P929,MATCH(Settings!$B$13,$A$1:$P$1,0))&amp;""),"")="","; no hours",IF(NOT(ISNUMBER($AA929)),"; hours not a number",IF($AA929&lt;=0,"; hours zero or less",IF(AND(ISNUMBER(Settings!$D$3),$AA929&gt;Settings!$D$3),"; over "&amp;Settings!$D$3&amp;" hours",""))))&amp;IF(NOT(ISNUMBER($U929)),"; no date",IF($U929&gt;TODAY(),"; date in the future",""))&amp;IF(AND($AE929&lt;&gt;"",ISNUMBER($U929)),IF(COUNTIFS($AE$2:$AE$1001,$AE929,$U$2:$U$1001,$U929,$Y$2:$Y$1001,$Y929)&gt;1,"; possible duplicate",""),""))="","OK",MID(IF($AE929="","; no name or email","")&amp;IF(IFERROR(TRIM(INDEX($A929:$P929,MATCH(Settings!$B$13,$A$1:$P$1,0))&amp;""),"")="","; no hours",IF(NOT(ISNUMBER($AA929)),"; hours not a number",IF($AA929&lt;=0,"; hours zero or less",IF(AND(ISNUMBER(Settings!$D$3),$AA929&gt;Settings!$D$3),"; over "&amp;Settings!$D$3&amp;" hours",""))))&amp;IF(NOT(ISNUMBER($U929)),"; no date",IF($U929&gt;TODAY(),"; date in the future",""))&amp;IF(AND($AE929&lt;&gt;"",ISNUMBER($U929)),IF(COUNTIFS($AE$2:$AE$1001,$AE929,$U$2:$U$1001,$U929,$Y$2:$Y$1001,$Y929)&gt;1,"; possible duplicate",""),""),3,300)))</f>
        <v/>
      </c>
      <c r="AE929" s="26">
        <f>IF(IFERROR(TRIM(INDEX($A929:$P929,MATCH(Settings!$B$11,$A$1:$P$1,0))&amp;""),"")&lt;&gt;"",LOWER(IFERROR(TRIM(INDEX($A929:$P929,MATCH(Settings!$B$11,$A$1:$P$1,0))&amp;""),"")),LOWER(IFERROR(TRIM(INDEX($A929:$P929,MATCH(Settings!$B$10,$A$1:$P$1,0))&amp;""),"")))</f>
        <v/>
      </c>
      <c r="AF929" s="26">
        <f>IF($AE929="","",IF(COUNTIF($AE$2:$AE929,$AE929)=1,MAX($AF$1:$AF928)+1,""))</f>
        <v/>
      </c>
      <c r="AG929" s="26">
        <f>IF(OR($AE929="",NOT(ISNUMBER($V929))),"",IF(COUNTIFS($AE$2:$AE929,$AE929,$V$2:$V929,$V929)=1,1,0))</f>
        <v/>
      </c>
      <c r="AH929" s="26">
        <f>IF(ISNUMBER($U929),$U929,0)</f>
        <v/>
      </c>
    </row>
    <row r="930">
      <c r="R930" s="27" t="n"/>
      <c r="S930" s="27" t="n"/>
      <c r="U930" s="21">
        <f>IF(ISNUMBER(IFERROR(IF(TRIM(INDEX($A930:$P930,MATCH(Settings!$B$9,$A$1:$P$1,0))&amp;"")="","",IF(ISNUMBER(INDEX($A930:$P930,MATCH(Settings!$B$9,$A$1:$P$1,0))),INT(INDEX($A930:$P930,MATCH(Settings!$B$9,$A$1:$P$1,0))),DATE(VALUE(LEFT(INDEX($A930:$P930,MATCH(Settings!$B$9,$A$1:$P$1,0)),4)),VALUE(MID(INDEX($A930:$P930,MATCH(Settings!$B$9,$A$1:$P$1,0)),6,2)),VALUE(MID(INDEX($A930:$P930,MATCH(Settings!$B$9,$A$1:$P$1,0)),9,2))))),"")),IFERROR(IF(TRIM(INDEX($A930:$P930,MATCH(Settings!$B$9,$A$1:$P$1,0))&amp;"")="","",IF(ISNUMBER(INDEX($A930:$P930,MATCH(Settings!$B$9,$A$1:$P$1,0))),INT(INDEX($A930:$P930,MATCH(Settings!$B$9,$A$1:$P$1,0))),DATE(VALUE(LEFT(INDEX($A930:$P930,MATCH(Settings!$B$9,$A$1:$P$1,0)),4)),VALUE(MID(INDEX($A930:$P930,MATCH(Settings!$B$9,$A$1:$P$1,0)),6,2)),VALUE(MID(INDEX($A930:$P930,MATCH(Settings!$B$9,$A$1:$P$1,0)),9,2))))),""),IFERROR(INT(IFERROR(IF(ISNUMBER(INDEX($A930:$P930,MATCH(Settings!$B$8,$A$1:$P$1,0))),INDEX($A930:$P930,MATCH(Settings!$B$8,$A$1:$P$1,0)),DATE(VALUE(LEFT(IFERROR(TRIM(INDEX($A930:$P930,MATCH(Settings!$B$8,$A$1:$P$1,0))&amp;""),""),4)),VALUE(MID(IFERROR(TRIM(INDEX($A930:$P930,MATCH(Settings!$B$8,$A$1:$P$1,0))&amp;""),""),6,2)),VALUE(MID(IFERROR(TRIM(INDEX($A930:$P930,MATCH(Settings!$B$8,$A$1:$P$1,0))&amp;""),""),9,2)))+TIME(VALUE(MID(IFERROR(TRIM(INDEX($A930:$P930,MATCH(Settings!$B$8,$A$1:$P$1,0))&amp;""),""),12,2)),VALUE(MID(IFERROR(TRIM(INDEX($A930:$P930,MATCH(Settings!$B$8,$A$1:$P$1,0))&amp;""),""),15,2)),VALUE(MID(IFERROR(TRIM(INDEX($A930:$P930,MATCH(Settings!$B$8,$A$1:$P$1,0))&amp;""),""),18,2)))),"")),""))</f>
        <v/>
      </c>
      <c r="V930" s="22">
        <f>IF(ISNUMBER($U930),DATE(YEAR($U930),MONTH($U930),1),"")</f>
        <v/>
      </c>
      <c r="W930" s="23">
        <f>IF(IFERROR(TRIM(INDEX($A930:$P930,MATCH(Settings!$B$10,$A$1:$P$1,0))&amp;""),"")&lt;&gt;"",IFERROR(TRIM(INDEX($A930:$P930,MATCH(Settings!$B$10,$A$1:$P$1,0))&amp;""),""),IFERROR(TRIM(INDEX($A930:$P930,MATCH(Settings!$B$11,$A$1:$P$1,0))&amp;""),""))</f>
        <v/>
      </c>
      <c r="X930" s="23">
        <f>IFERROR(TRIM(INDEX($A930:$P930,MATCH(Settings!$B$11,$A$1:$P$1,0))&amp;""),"")</f>
        <v/>
      </c>
      <c r="Y930" s="23">
        <f>IFERROR(TRIM(INDEX($A930:$P930,MATCH(Settings!$B$12,$A$1:$P$1,0))&amp;""),"")</f>
        <v/>
      </c>
      <c r="Z930" s="23">
        <f>IFERROR(TRIM(INDEX($A930:$P930,MATCH(Settings!$B$15,$A$1:$P$1,0))&amp;""),"")</f>
        <v/>
      </c>
      <c r="AA930" s="24">
        <f>IFERROR(IF(TRIM(INDEX($A930:$P930,MATCH(Settings!$B$13,$A$1:$P$1,0))&amp;"")="","",VALUE(TRIM(INDEX($A930:$P930,MATCH(Settings!$B$13,$A$1:$P$1,0))&amp;""))),"")</f>
        <v/>
      </c>
      <c r="AB930" s="24">
        <f>IF(NOT(ISNUMBER($AA930)),"",IF(TRIM($R930&amp;"")="Yes",$AA930,0))</f>
        <v/>
      </c>
      <c r="AC930" s="25">
        <f>IF(OR(NOT(ISNUMBER($AB930)),NOT(ISNUMBER(Settings!$D$2))),"",$AB930*Settings!$D$2)</f>
        <v/>
      </c>
      <c r="AD930" s="23">
        <f>IF(AND($AE930="",IFERROR(TRIM(INDEX($A930:$P930,MATCH(Settings!$B$13,$A$1:$P$1,0))&amp;""),"")=""),"",IF((IF($AE930="","; no name or email","")&amp;IF(IFERROR(TRIM(INDEX($A930:$P930,MATCH(Settings!$B$13,$A$1:$P$1,0))&amp;""),"")="","; no hours",IF(NOT(ISNUMBER($AA930)),"; hours not a number",IF($AA930&lt;=0,"; hours zero or less",IF(AND(ISNUMBER(Settings!$D$3),$AA930&gt;Settings!$D$3),"; over "&amp;Settings!$D$3&amp;" hours",""))))&amp;IF(NOT(ISNUMBER($U930)),"; no date",IF($U930&gt;TODAY(),"; date in the future",""))&amp;IF(AND($AE930&lt;&gt;"",ISNUMBER($U930)),IF(COUNTIFS($AE$2:$AE$1001,$AE930,$U$2:$U$1001,$U930,$Y$2:$Y$1001,$Y930)&gt;1,"; possible duplicate",""),""))="","OK",MID(IF($AE930="","; no name or email","")&amp;IF(IFERROR(TRIM(INDEX($A930:$P930,MATCH(Settings!$B$13,$A$1:$P$1,0))&amp;""),"")="","; no hours",IF(NOT(ISNUMBER($AA930)),"; hours not a number",IF($AA930&lt;=0,"; hours zero or less",IF(AND(ISNUMBER(Settings!$D$3),$AA930&gt;Settings!$D$3),"; over "&amp;Settings!$D$3&amp;" hours",""))))&amp;IF(NOT(ISNUMBER($U930)),"; no date",IF($U930&gt;TODAY(),"; date in the future",""))&amp;IF(AND($AE930&lt;&gt;"",ISNUMBER($U930)),IF(COUNTIFS($AE$2:$AE$1001,$AE930,$U$2:$U$1001,$U930,$Y$2:$Y$1001,$Y930)&gt;1,"; possible duplicate",""),""),3,300)))</f>
        <v/>
      </c>
      <c r="AE930" s="26">
        <f>IF(IFERROR(TRIM(INDEX($A930:$P930,MATCH(Settings!$B$11,$A$1:$P$1,0))&amp;""),"")&lt;&gt;"",LOWER(IFERROR(TRIM(INDEX($A930:$P930,MATCH(Settings!$B$11,$A$1:$P$1,0))&amp;""),"")),LOWER(IFERROR(TRIM(INDEX($A930:$P930,MATCH(Settings!$B$10,$A$1:$P$1,0))&amp;""),"")))</f>
        <v/>
      </c>
      <c r="AF930" s="26">
        <f>IF($AE930="","",IF(COUNTIF($AE$2:$AE930,$AE930)=1,MAX($AF$1:$AF929)+1,""))</f>
        <v/>
      </c>
      <c r="AG930" s="26">
        <f>IF(OR($AE930="",NOT(ISNUMBER($V930))),"",IF(COUNTIFS($AE$2:$AE930,$AE930,$V$2:$V930,$V930)=1,1,0))</f>
        <v/>
      </c>
      <c r="AH930" s="26">
        <f>IF(ISNUMBER($U930),$U930,0)</f>
        <v/>
      </c>
    </row>
    <row r="931">
      <c r="R931" s="27" t="n"/>
      <c r="S931" s="27" t="n"/>
      <c r="U931" s="21">
        <f>IF(ISNUMBER(IFERROR(IF(TRIM(INDEX($A931:$P931,MATCH(Settings!$B$9,$A$1:$P$1,0))&amp;"")="","",IF(ISNUMBER(INDEX($A931:$P931,MATCH(Settings!$B$9,$A$1:$P$1,0))),INT(INDEX($A931:$P931,MATCH(Settings!$B$9,$A$1:$P$1,0))),DATE(VALUE(LEFT(INDEX($A931:$P931,MATCH(Settings!$B$9,$A$1:$P$1,0)),4)),VALUE(MID(INDEX($A931:$P931,MATCH(Settings!$B$9,$A$1:$P$1,0)),6,2)),VALUE(MID(INDEX($A931:$P931,MATCH(Settings!$B$9,$A$1:$P$1,0)),9,2))))),"")),IFERROR(IF(TRIM(INDEX($A931:$P931,MATCH(Settings!$B$9,$A$1:$P$1,0))&amp;"")="","",IF(ISNUMBER(INDEX($A931:$P931,MATCH(Settings!$B$9,$A$1:$P$1,0))),INT(INDEX($A931:$P931,MATCH(Settings!$B$9,$A$1:$P$1,0))),DATE(VALUE(LEFT(INDEX($A931:$P931,MATCH(Settings!$B$9,$A$1:$P$1,0)),4)),VALUE(MID(INDEX($A931:$P931,MATCH(Settings!$B$9,$A$1:$P$1,0)),6,2)),VALUE(MID(INDEX($A931:$P931,MATCH(Settings!$B$9,$A$1:$P$1,0)),9,2))))),""),IFERROR(INT(IFERROR(IF(ISNUMBER(INDEX($A931:$P931,MATCH(Settings!$B$8,$A$1:$P$1,0))),INDEX($A931:$P931,MATCH(Settings!$B$8,$A$1:$P$1,0)),DATE(VALUE(LEFT(IFERROR(TRIM(INDEX($A931:$P931,MATCH(Settings!$B$8,$A$1:$P$1,0))&amp;""),""),4)),VALUE(MID(IFERROR(TRIM(INDEX($A931:$P931,MATCH(Settings!$B$8,$A$1:$P$1,0))&amp;""),""),6,2)),VALUE(MID(IFERROR(TRIM(INDEX($A931:$P931,MATCH(Settings!$B$8,$A$1:$P$1,0))&amp;""),""),9,2)))+TIME(VALUE(MID(IFERROR(TRIM(INDEX($A931:$P931,MATCH(Settings!$B$8,$A$1:$P$1,0))&amp;""),""),12,2)),VALUE(MID(IFERROR(TRIM(INDEX($A931:$P931,MATCH(Settings!$B$8,$A$1:$P$1,0))&amp;""),""),15,2)),VALUE(MID(IFERROR(TRIM(INDEX($A931:$P931,MATCH(Settings!$B$8,$A$1:$P$1,0))&amp;""),""),18,2)))),"")),""))</f>
        <v/>
      </c>
      <c r="V931" s="22">
        <f>IF(ISNUMBER($U931),DATE(YEAR($U931),MONTH($U931),1),"")</f>
        <v/>
      </c>
      <c r="W931" s="23">
        <f>IF(IFERROR(TRIM(INDEX($A931:$P931,MATCH(Settings!$B$10,$A$1:$P$1,0))&amp;""),"")&lt;&gt;"",IFERROR(TRIM(INDEX($A931:$P931,MATCH(Settings!$B$10,$A$1:$P$1,0))&amp;""),""),IFERROR(TRIM(INDEX($A931:$P931,MATCH(Settings!$B$11,$A$1:$P$1,0))&amp;""),""))</f>
        <v/>
      </c>
      <c r="X931" s="23">
        <f>IFERROR(TRIM(INDEX($A931:$P931,MATCH(Settings!$B$11,$A$1:$P$1,0))&amp;""),"")</f>
        <v/>
      </c>
      <c r="Y931" s="23">
        <f>IFERROR(TRIM(INDEX($A931:$P931,MATCH(Settings!$B$12,$A$1:$P$1,0))&amp;""),"")</f>
        <v/>
      </c>
      <c r="Z931" s="23">
        <f>IFERROR(TRIM(INDEX($A931:$P931,MATCH(Settings!$B$15,$A$1:$P$1,0))&amp;""),"")</f>
        <v/>
      </c>
      <c r="AA931" s="24">
        <f>IFERROR(IF(TRIM(INDEX($A931:$P931,MATCH(Settings!$B$13,$A$1:$P$1,0))&amp;"")="","",VALUE(TRIM(INDEX($A931:$P931,MATCH(Settings!$B$13,$A$1:$P$1,0))&amp;""))),"")</f>
        <v/>
      </c>
      <c r="AB931" s="24">
        <f>IF(NOT(ISNUMBER($AA931)),"",IF(TRIM($R931&amp;"")="Yes",$AA931,0))</f>
        <v/>
      </c>
      <c r="AC931" s="25">
        <f>IF(OR(NOT(ISNUMBER($AB931)),NOT(ISNUMBER(Settings!$D$2))),"",$AB931*Settings!$D$2)</f>
        <v/>
      </c>
      <c r="AD931" s="23">
        <f>IF(AND($AE931="",IFERROR(TRIM(INDEX($A931:$P931,MATCH(Settings!$B$13,$A$1:$P$1,0))&amp;""),"")=""),"",IF((IF($AE931="","; no name or email","")&amp;IF(IFERROR(TRIM(INDEX($A931:$P931,MATCH(Settings!$B$13,$A$1:$P$1,0))&amp;""),"")="","; no hours",IF(NOT(ISNUMBER($AA931)),"; hours not a number",IF($AA931&lt;=0,"; hours zero or less",IF(AND(ISNUMBER(Settings!$D$3),$AA931&gt;Settings!$D$3),"; over "&amp;Settings!$D$3&amp;" hours",""))))&amp;IF(NOT(ISNUMBER($U931)),"; no date",IF($U931&gt;TODAY(),"; date in the future",""))&amp;IF(AND($AE931&lt;&gt;"",ISNUMBER($U931)),IF(COUNTIFS($AE$2:$AE$1001,$AE931,$U$2:$U$1001,$U931,$Y$2:$Y$1001,$Y931)&gt;1,"; possible duplicate",""),""))="","OK",MID(IF($AE931="","; no name or email","")&amp;IF(IFERROR(TRIM(INDEX($A931:$P931,MATCH(Settings!$B$13,$A$1:$P$1,0))&amp;""),"")="","; no hours",IF(NOT(ISNUMBER($AA931)),"; hours not a number",IF($AA931&lt;=0,"; hours zero or less",IF(AND(ISNUMBER(Settings!$D$3),$AA931&gt;Settings!$D$3),"; over "&amp;Settings!$D$3&amp;" hours",""))))&amp;IF(NOT(ISNUMBER($U931)),"; no date",IF($U931&gt;TODAY(),"; date in the future",""))&amp;IF(AND($AE931&lt;&gt;"",ISNUMBER($U931)),IF(COUNTIFS($AE$2:$AE$1001,$AE931,$U$2:$U$1001,$U931,$Y$2:$Y$1001,$Y931)&gt;1,"; possible duplicate",""),""),3,300)))</f>
        <v/>
      </c>
      <c r="AE931" s="26">
        <f>IF(IFERROR(TRIM(INDEX($A931:$P931,MATCH(Settings!$B$11,$A$1:$P$1,0))&amp;""),"")&lt;&gt;"",LOWER(IFERROR(TRIM(INDEX($A931:$P931,MATCH(Settings!$B$11,$A$1:$P$1,0))&amp;""),"")),LOWER(IFERROR(TRIM(INDEX($A931:$P931,MATCH(Settings!$B$10,$A$1:$P$1,0))&amp;""),"")))</f>
        <v/>
      </c>
      <c r="AF931" s="26">
        <f>IF($AE931="","",IF(COUNTIF($AE$2:$AE931,$AE931)=1,MAX($AF$1:$AF930)+1,""))</f>
        <v/>
      </c>
      <c r="AG931" s="26">
        <f>IF(OR($AE931="",NOT(ISNUMBER($V931))),"",IF(COUNTIFS($AE$2:$AE931,$AE931,$V$2:$V931,$V931)=1,1,0))</f>
        <v/>
      </c>
      <c r="AH931" s="26">
        <f>IF(ISNUMBER($U931),$U931,0)</f>
        <v/>
      </c>
    </row>
    <row r="932">
      <c r="R932" s="27" t="n"/>
      <c r="S932" s="27" t="n"/>
      <c r="U932" s="21">
        <f>IF(ISNUMBER(IFERROR(IF(TRIM(INDEX($A932:$P932,MATCH(Settings!$B$9,$A$1:$P$1,0))&amp;"")="","",IF(ISNUMBER(INDEX($A932:$P932,MATCH(Settings!$B$9,$A$1:$P$1,0))),INT(INDEX($A932:$P932,MATCH(Settings!$B$9,$A$1:$P$1,0))),DATE(VALUE(LEFT(INDEX($A932:$P932,MATCH(Settings!$B$9,$A$1:$P$1,0)),4)),VALUE(MID(INDEX($A932:$P932,MATCH(Settings!$B$9,$A$1:$P$1,0)),6,2)),VALUE(MID(INDEX($A932:$P932,MATCH(Settings!$B$9,$A$1:$P$1,0)),9,2))))),"")),IFERROR(IF(TRIM(INDEX($A932:$P932,MATCH(Settings!$B$9,$A$1:$P$1,0))&amp;"")="","",IF(ISNUMBER(INDEX($A932:$P932,MATCH(Settings!$B$9,$A$1:$P$1,0))),INT(INDEX($A932:$P932,MATCH(Settings!$B$9,$A$1:$P$1,0))),DATE(VALUE(LEFT(INDEX($A932:$P932,MATCH(Settings!$B$9,$A$1:$P$1,0)),4)),VALUE(MID(INDEX($A932:$P932,MATCH(Settings!$B$9,$A$1:$P$1,0)),6,2)),VALUE(MID(INDEX($A932:$P932,MATCH(Settings!$B$9,$A$1:$P$1,0)),9,2))))),""),IFERROR(INT(IFERROR(IF(ISNUMBER(INDEX($A932:$P932,MATCH(Settings!$B$8,$A$1:$P$1,0))),INDEX($A932:$P932,MATCH(Settings!$B$8,$A$1:$P$1,0)),DATE(VALUE(LEFT(IFERROR(TRIM(INDEX($A932:$P932,MATCH(Settings!$B$8,$A$1:$P$1,0))&amp;""),""),4)),VALUE(MID(IFERROR(TRIM(INDEX($A932:$P932,MATCH(Settings!$B$8,$A$1:$P$1,0))&amp;""),""),6,2)),VALUE(MID(IFERROR(TRIM(INDEX($A932:$P932,MATCH(Settings!$B$8,$A$1:$P$1,0))&amp;""),""),9,2)))+TIME(VALUE(MID(IFERROR(TRIM(INDEX($A932:$P932,MATCH(Settings!$B$8,$A$1:$P$1,0))&amp;""),""),12,2)),VALUE(MID(IFERROR(TRIM(INDEX($A932:$P932,MATCH(Settings!$B$8,$A$1:$P$1,0))&amp;""),""),15,2)),VALUE(MID(IFERROR(TRIM(INDEX($A932:$P932,MATCH(Settings!$B$8,$A$1:$P$1,0))&amp;""),""),18,2)))),"")),""))</f>
        <v/>
      </c>
      <c r="V932" s="22">
        <f>IF(ISNUMBER($U932),DATE(YEAR($U932),MONTH($U932),1),"")</f>
        <v/>
      </c>
      <c r="W932" s="23">
        <f>IF(IFERROR(TRIM(INDEX($A932:$P932,MATCH(Settings!$B$10,$A$1:$P$1,0))&amp;""),"")&lt;&gt;"",IFERROR(TRIM(INDEX($A932:$P932,MATCH(Settings!$B$10,$A$1:$P$1,0))&amp;""),""),IFERROR(TRIM(INDEX($A932:$P932,MATCH(Settings!$B$11,$A$1:$P$1,0))&amp;""),""))</f>
        <v/>
      </c>
      <c r="X932" s="23">
        <f>IFERROR(TRIM(INDEX($A932:$P932,MATCH(Settings!$B$11,$A$1:$P$1,0))&amp;""),"")</f>
        <v/>
      </c>
      <c r="Y932" s="23">
        <f>IFERROR(TRIM(INDEX($A932:$P932,MATCH(Settings!$B$12,$A$1:$P$1,0))&amp;""),"")</f>
        <v/>
      </c>
      <c r="Z932" s="23">
        <f>IFERROR(TRIM(INDEX($A932:$P932,MATCH(Settings!$B$15,$A$1:$P$1,0))&amp;""),"")</f>
        <v/>
      </c>
      <c r="AA932" s="24">
        <f>IFERROR(IF(TRIM(INDEX($A932:$P932,MATCH(Settings!$B$13,$A$1:$P$1,0))&amp;"")="","",VALUE(TRIM(INDEX($A932:$P932,MATCH(Settings!$B$13,$A$1:$P$1,0))&amp;""))),"")</f>
        <v/>
      </c>
      <c r="AB932" s="24">
        <f>IF(NOT(ISNUMBER($AA932)),"",IF(TRIM($R932&amp;"")="Yes",$AA932,0))</f>
        <v/>
      </c>
      <c r="AC932" s="25">
        <f>IF(OR(NOT(ISNUMBER($AB932)),NOT(ISNUMBER(Settings!$D$2))),"",$AB932*Settings!$D$2)</f>
        <v/>
      </c>
      <c r="AD932" s="23">
        <f>IF(AND($AE932="",IFERROR(TRIM(INDEX($A932:$P932,MATCH(Settings!$B$13,$A$1:$P$1,0))&amp;""),"")=""),"",IF((IF($AE932="","; no name or email","")&amp;IF(IFERROR(TRIM(INDEX($A932:$P932,MATCH(Settings!$B$13,$A$1:$P$1,0))&amp;""),"")="","; no hours",IF(NOT(ISNUMBER($AA932)),"; hours not a number",IF($AA932&lt;=0,"; hours zero or less",IF(AND(ISNUMBER(Settings!$D$3),$AA932&gt;Settings!$D$3),"; over "&amp;Settings!$D$3&amp;" hours",""))))&amp;IF(NOT(ISNUMBER($U932)),"; no date",IF($U932&gt;TODAY(),"; date in the future",""))&amp;IF(AND($AE932&lt;&gt;"",ISNUMBER($U932)),IF(COUNTIFS($AE$2:$AE$1001,$AE932,$U$2:$U$1001,$U932,$Y$2:$Y$1001,$Y932)&gt;1,"; possible duplicate",""),""))="","OK",MID(IF($AE932="","; no name or email","")&amp;IF(IFERROR(TRIM(INDEX($A932:$P932,MATCH(Settings!$B$13,$A$1:$P$1,0))&amp;""),"")="","; no hours",IF(NOT(ISNUMBER($AA932)),"; hours not a number",IF($AA932&lt;=0,"; hours zero or less",IF(AND(ISNUMBER(Settings!$D$3),$AA932&gt;Settings!$D$3),"; over "&amp;Settings!$D$3&amp;" hours",""))))&amp;IF(NOT(ISNUMBER($U932)),"; no date",IF($U932&gt;TODAY(),"; date in the future",""))&amp;IF(AND($AE932&lt;&gt;"",ISNUMBER($U932)),IF(COUNTIFS($AE$2:$AE$1001,$AE932,$U$2:$U$1001,$U932,$Y$2:$Y$1001,$Y932)&gt;1,"; possible duplicate",""),""),3,300)))</f>
        <v/>
      </c>
      <c r="AE932" s="26">
        <f>IF(IFERROR(TRIM(INDEX($A932:$P932,MATCH(Settings!$B$11,$A$1:$P$1,0))&amp;""),"")&lt;&gt;"",LOWER(IFERROR(TRIM(INDEX($A932:$P932,MATCH(Settings!$B$11,$A$1:$P$1,0))&amp;""),"")),LOWER(IFERROR(TRIM(INDEX($A932:$P932,MATCH(Settings!$B$10,$A$1:$P$1,0))&amp;""),"")))</f>
        <v/>
      </c>
      <c r="AF932" s="26">
        <f>IF($AE932="","",IF(COUNTIF($AE$2:$AE932,$AE932)=1,MAX($AF$1:$AF931)+1,""))</f>
        <v/>
      </c>
      <c r="AG932" s="26">
        <f>IF(OR($AE932="",NOT(ISNUMBER($V932))),"",IF(COUNTIFS($AE$2:$AE932,$AE932,$V$2:$V932,$V932)=1,1,0))</f>
        <v/>
      </c>
      <c r="AH932" s="26">
        <f>IF(ISNUMBER($U932),$U932,0)</f>
        <v/>
      </c>
    </row>
    <row r="933">
      <c r="R933" s="27" t="n"/>
      <c r="S933" s="27" t="n"/>
      <c r="U933" s="21">
        <f>IF(ISNUMBER(IFERROR(IF(TRIM(INDEX($A933:$P933,MATCH(Settings!$B$9,$A$1:$P$1,0))&amp;"")="","",IF(ISNUMBER(INDEX($A933:$P933,MATCH(Settings!$B$9,$A$1:$P$1,0))),INT(INDEX($A933:$P933,MATCH(Settings!$B$9,$A$1:$P$1,0))),DATE(VALUE(LEFT(INDEX($A933:$P933,MATCH(Settings!$B$9,$A$1:$P$1,0)),4)),VALUE(MID(INDEX($A933:$P933,MATCH(Settings!$B$9,$A$1:$P$1,0)),6,2)),VALUE(MID(INDEX($A933:$P933,MATCH(Settings!$B$9,$A$1:$P$1,0)),9,2))))),"")),IFERROR(IF(TRIM(INDEX($A933:$P933,MATCH(Settings!$B$9,$A$1:$P$1,0))&amp;"")="","",IF(ISNUMBER(INDEX($A933:$P933,MATCH(Settings!$B$9,$A$1:$P$1,0))),INT(INDEX($A933:$P933,MATCH(Settings!$B$9,$A$1:$P$1,0))),DATE(VALUE(LEFT(INDEX($A933:$P933,MATCH(Settings!$B$9,$A$1:$P$1,0)),4)),VALUE(MID(INDEX($A933:$P933,MATCH(Settings!$B$9,$A$1:$P$1,0)),6,2)),VALUE(MID(INDEX($A933:$P933,MATCH(Settings!$B$9,$A$1:$P$1,0)),9,2))))),""),IFERROR(INT(IFERROR(IF(ISNUMBER(INDEX($A933:$P933,MATCH(Settings!$B$8,$A$1:$P$1,0))),INDEX($A933:$P933,MATCH(Settings!$B$8,$A$1:$P$1,0)),DATE(VALUE(LEFT(IFERROR(TRIM(INDEX($A933:$P933,MATCH(Settings!$B$8,$A$1:$P$1,0))&amp;""),""),4)),VALUE(MID(IFERROR(TRIM(INDEX($A933:$P933,MATCH(Settings!$B$8,$A$1:$P$1,0))&amp;""),""),6,2)),VALUE(MID(IFERROR(TRIM(INDEX($A933:$P933,MATCH(Settings!$B$8,$A$1:$P$1,0))&amp;""),""),9,2)))+TIME(VALUE(MID(IFERROR(TRIM(INDEX($A933:$P933,MATCH(Settings!$B$8,$A$1:$P$1,0))&amp;""),""),12,2)),VALUE(MID(IFERROR(TRIM(INDEX($A933:$P933,MATCH(Settings!$B$8,$A$1:$P$1,0))&amp;""),""),15,2)),VALUE(MID(IFERROR(TRIM(INDEX($A933:$P933,MATCH(Settings!$B$8,$A$1:$P$1,0))&amp;""),""),18,2)))),"")),""))</f>
        <v/>
      </c>
      <c r="V933" s="22">
        <f>IF(ISNUMBER($U933),DATE(YEAR($U933),MONTH($U933),1),"")</f>
        <v/>
      </c>
      <c r="W933" s="23">
        <f>IF(IFERROR(TRIM(INDEX($A933:$P933,MATCH(Settings!$B$10,$A$1:$P$1,0))&amp;""),"")&lt;&gt;"",IFERROR(TRIM(INDEX($A933:$P933,MATCH(Settings!$B$10,$A$1:$P$1,0))&amp;""),""),IFERROR(TRIM(INDEX($A933:$P933,MATCH(Settings!$B$11,$A$1:$P$1,0))&amp;""),""))</f>
        <v/>
      </c>
      <c r="X933" s="23">
        <f>IFERROR(TRIM(INDEX($A933:$P933,MATCH(Settings!$B$11,$A$1:$P$1,0))&amp;""),"")</f>
        <v/>
      </c>
      <c r="Y933" s="23">
        <f>IFERROR(TRIM(INDEX($A933:$P933,MATCH(Settings!$B$12,$A$1:$P$1,0))&amp;""),"")</f>
        <v/>
      </c>
      <c r="Z933" s="23">
        <f>IFERROR(TRIM(INDEX($A933:$P933,MATCH(Settings!$B$15,$A$1:$P$1,0))&amp;""),"")</f>
        <v/>
      </c>
      <c r="AA933" s="24">
        <f>IFERROR(IF(TRIM(INDEX($A933:$P933,MATCH(Settings!$B$13,$A$1:$P$1,0))&amp;"")="","",VALUE(TRIM(INDEX($A933:$P933,MATCH(Settings!$B$13,$A$1:$P$1,0))&amp;""))),"")</f>
        <v/>
      </c>
      <c r="AB933" s="24">
        <f>IF(NOT(ISNUMBER($AA933)),"",IF(TRIM($R933&amp;"")="Yes",$AA933,0))</f>
        <v/>
      </c>
      <c r="AC933" s="25">
        <f>IF(OR(NOT(ISNUMBER($AB933)),NOT(ISNUMBER(Settings!$D$2))),"",$AB933*Settings!$D$2)</f>
        <v/>
      </c>
      <c r="AD933" s="23">
        <f>IF(AND($AE933="",IFERROR(TRIM(INDEX($A933:$P933,MATCH(Settings!$B$13,$A$1:$P$1,0))&amp;""),"")=""),"",IF((IF($AE933="","; no name or email","")&amp;IF(IFERROR(TRIM(INDEX($A933:$P933,MATCH(Settings!$B$13,$A$1:$P$1,0))&amp;""),"")="","; no hours",IF(NOT(ISNUMBER($AA933)),"; hours not a number",IF($AA933&lt;=0,"; hours zero or less",IF(AND(ISNUMBER(Settings!$D$3),$AA933&gt;Settings!$D$3),"; over "&amp;Settings!$D$3&amp;" hours",""))))&amp;IF(NOT(ISNUMBER($U933)),"; no date",IF($U933&gt;TODAY(),"; date in the future",""))&amp;IF(AND($AE933&lt;&gt;"",ISNUMBER($U933)),IF(COUNTIFS($AE$2:$AE$1001,$AE933,$U$2:$U$1001,$U933,$Y$2:$Y$1001,$Y933)&gt;1,"; possible duplicate",""),""))="","OK",MID(IF($AE933="","; no name or email","")&amp;IF(IFERROR(TRIM(INDEX($A933:$P933,MATCH(Settings!$B$13,$A$1:$P$1,0))&amp;""),"")="","; no hours",IF(NOT(ISNUMBER($AA933)),"; hours not a number",IF($AA933&lt;=0,"; hours zero or less",IF(AND(ISNUMBER(Settings!$D$3),$AA933&gt;Settings!$D$3),"; over "&amp;Settings!$D$3&amp;" hours",""))))&amp;IF(NOT(ISNUMBER($U933)),"; no date",IF($U933&gt;TODAY(),"; date in the future",""))&amp;IF(AND($AE933&lt;&gt;"",ISNUMBER($U933)),IF(COUNTIFS($AE$2:$AE$1001,$AE933,$U$2:$U$1001,$U933,$Y$2:$Y$1001,$Y933)&gt;1,"; possible duplicate",""),""),3,300)))</f>
        <v/>
      </c>
      <c r="AE933" s="26">
        <f>IF(IFERROR(TRIM(INDEX($A933:$P933,MATCH(Settings!$B$11,$A$1:$P$1,0))&amp;""),"")&lt;&gt;"",LOWER(IFERROR(TRIM(INDEX($A933:$P933,MATCH(Settings!$B$11,$A$1:$P$1,0))&amp;""),"")),LOWER(IFERROR(TRIM(INDEX($A933:$P933,MATCH(Settings!$B$10,$A$1:$P$1,0))&amp;""),"")))</f>
        <v/>
      </c>
      <c r="AF933" s="26">
        <f>IF($AE933="","",IF(COUNTIF($AE$2:$AE933,$AE933)=1,MAX($AF$1:$AF932)+1,""))</f>
        <v/>
      </c>
      <c r="AG933" s="26">
        <f>IF(OR($AE933="",NOT(ISNUMBER($V933))),"",IF(COUNTIFS($AE$2:$AE933,$AE933,$V$2:$V933,$V933)=1,1,0))</f>
        <v/>
      </c>
      <c r="AH933" s="26">
        <f>IF(ISNUMBER($U933),$U933,0)</f>
        <v/>
      </c>
    </row>
    <row r="934">
      <c r="R934" s="27" t="n"/>
      <c r="S934" s="27" t="n"/>
      <c r="U934" s="21">
        <f>IF(ISNUMBER(IFERROR(IF(TRIM(INDEX($A934:$P934,MATCH(Settings!$B$9,$A$1:$P$1,0))&amp;"")="","",IF(ISNUMBER(INDEX($A934:$P934,MATCH(Settings!$B$9,$A$1:$P$1,0))),INT(INDEX($A934:$P934,MATCH(Settings!$B$9,$A$1:$P$1,0))),DATE(VALUE(LEFT(INDEX($A934:$P934,MATCH(Settings!$B$9,$A$1:$P$1,0)),4)),VALUE(MID(INDEX($A934:$P934,MATCH(Settings!$B$9,$A$1:$P$1,0)),6,2)),VALUE(MID(INDEX($A934:$P934,MATCH(Settings!$B$9,$A$1:$P$1,0)),9,2))))),"")),IFERROR(IF(TRIM(INDEX($A934:$P934,MATCH(Settings!$B$9,$A$1:$P$1,0))&amp;"")="","",IF(ISNUMBER(INDEX($A934:$P934,MATCH(Settings!$B$9,$A$1:$P$1,0))),INT(INDEX($A934:$P934,MATCH(Settings!$B$9,$A$1:$P$1,0))),DATE(VALUE(LEFT(INDEX($A934:$P934,MATCH(Settings!$B$9,$A$1:$P$1,0)),4)),VALUE(MID(INDEX($A934:$P934,MATCH(Settings!$B$9,$A$1:$P$1,0)),6,2)),VALUE(MID(INDEX($A934:$P934,MATCH(Settings!$B$9,$A$1:$P$1,0)),9,2))))),""),IFERROR(INT(IFERROR(IF(ISNUMBER(INDEX($A934:$P934,MATCH(Settings!$B$8,$A$1:$P$1,0))),INDEX($A934:$P934,MATCH(Settings!$B$8,$A$1:$P$1,0)),DATE(VALUE(LEFT(IFERROR(TRIM(INDEX($A934:$P934,MATCH(Settings!$B$8,$A$1:$P$1,0))&amp;""),""),4)),VALUE(MID(IFERROR(TRIM(INDEX($A934:$P934,MATCH(Settings!$B$8,$A$1:$P$1,0))&amp;""),""),6,2)),VALUE(MID(IFERROR(TRIM(INDEX($A934:$P934,MATCH(Settings!$B$8,$A$1:$P$1,0))&amp;""),""),9,2)))+TIME(VALUE(MID(IFERROR(TRIM(INDEX($A934:$P934,MATCH(Settings!$B$8,$A$1:$P$1,0))&amp;""),""),12,2)),VALUE(MID(IFERROR(TRIM(INDEX($A934:$P934,MATCH(Settings!$B$8,$A$1:$P$1,0))&amp;""),""),15,2)),VALUE(MID(IFERROR(TRIM(INDEX($A934:$P934,MATCH(Settings!$B$8,$A$1:$P$1,0))&amp;""),""),18,2)))),"")),""))</f>
        <v/>
      </c>
      <c r="V934" s="22">
        <f>IF(ISNUMBER($U934),DATE(YEAR($U934),MONTH($U934),1),"")</f>
        <v/>
      </c>
      <c r="W934" s="23">
        <f>IF(IFERROR(TRIM(INDEX($A934:$P934,MATCH(Settings!$B$10,$A$1:$P$1,0))&amp;""),"")&lt;&gt;"",IFERROR(TRIM(INDEX($A934:$P934,MATCH(Settings!$B$10,$A$1:$P$1,0))&amp;""),""),IFERROR(TRIM(INDEX($A934:$P934,MATCH(Settings!$B$11,$A$1:$P$1,0))&amp;""),""))</f>
        <v/>
      </c>
      <c r="X934" s="23">
        <f>IFERROR(TRIM(INDEX($A934:$P934,MATCH(Settings!$B$11,$A$1:$P$1,0))&amp;""),"")</f>
        <v/>
      </c>
      <c r="Y934" s="23">
        <f>IFERROR(TRIM(INDEX($A934:$P934,MATCH(Settings!$B$12,$A$1:$P$1,0))&amp;""),"")</f>
        <v/>
      </c>
      <c r="Z934" s="23">
        <f>IFERROR(TRIM(INDEX($A934:$P934,MATCH(Settings!$B$15,$A$1:$P$1,0))&amp;""),"")</f>
        <v/>
      </c>
      <c r="AA934" s="24">
        <f>IFERROR(IF(TRIM(INDEX($A934:$P934,MATCH(Settings!$B$13,$A$1:$P$1,0))&amp;"")="","",VALUE(TRIM(INDEX($A934:$P934,MATCH(Settings!$B$13,$A$1:$P$1,0))&amp;""))),"")</f>
        <v/>
      </c>
      <c r="AB934" s="24">
        <f>IF(NOT(ISNUMBER($AA934)),"",IF(TRIM($R934&amp;"")="Yes",$AA934,0))</f>
        <v/>
      </c>
      <c r="AC934" s="25">
        <f>IF(OR(NOT(ISNUMBER($AB934)),NOT(ISNUMBER(Settings!$D$2))),"",$AB934*Settings!$D$2)</f>
        <v/>
      </c>
      <c r="AD934" s="23">
        <f>IF(AND($AE934="",IFERROR(TRIM(INDEX($A934:$P934,MATCH(Settings!$B$13,$A$1:$P$1,0))&amp;""),"")=""),"",IF((IF($AE934="","; no name or email","")&amp;IF(IFERROR(TRIM(INDEX($A934:$P934,MATCH(Settings!$B$13,$A$1:$P$1,0))&amp;""),"")="","; no hours",IF(NOT(ISNUMBER($AA934)),"; hours not a number",IF($AA934&lt;=0,"; hours zero or less",IF(AND(ISNUMBER(Settings!$D$3),$AA934&gt;Settings!$D$3),"; over "&amp;Settings!$D$3&amp;" hours",""))))&amp;IF(NOT(ISNUMBER($U934)),"; no date",IF($U934&gt;TODAY(),"; date in the future",""))&amp;IF(AND($AE934&lt;&gt;"",ISNUMBER($U934)),IF(COUNTIFS($AE$2:$AE$1001,$AE934,$U$2:$U$1001,$U934,$Y$2:$Y$1001,$Y934)&gt;1,"; possible duplicate",""),""))="","OK",MID(IF($AE934="","; no name or email","")&amp;IF(IFERROR(TRIM(INDEX($A934:$P934,MATCH(Settings!$B$13,$A$1:$P$1,0))&amp;""),"")="","; no hours",IF(NOT(ISNUMBER($AA934)),"; hours not a number",IF($AA934&lt;=0,"; hours zero or less",IF(AND(ISNUMBER(Settings!$D$3),$AA934&gt;Settings!$D$3),"; over "&amp;Settings!$D$3&amp;" hours",""))))&amp;IF(NOT(ISNUMBER($U934)),"; no date",IF($U934&gt;TODAY(),"; date in the future",""))&amp;IF(AND($AE934&lt;&gt;"",ISNUMBER($U934)),IF(COUNTIFS($AE$2:$AE$1001,$AE934,$U$2:$U$1001,$U934,$Y$2:$Y$1001,$Y934)&gt;1,"; possible duplicate",""),""),3,300)))</f>
        <v/>
      </c>
      <c r="AE934" s="26">
        <f>IF(IFERROR(TRIM(INDEX($A934:$P934,MATCH(Settings!$B$11,$A$1:$P$1,0))&amp;""),"")&lt;&gt;"",LOWER(IFERROR(TRIM(INDEX($A934:$P934,MATCH(Settings!$B$11,$A$1:$P$1,0))&amp;""),"")),LOWER(IFERROR(TRIM(INDEX($A934:$P934,MATCH(Settings!$B$10,$A$1:$P$1,0))&amp;""),"")))</f>
        <v/>
      </c>
      <c r="AF934" s="26">
        <f>IF($AE934="","",IF(COUNTIF($AE$2:$AE934,$AE934)=1,MAX($AF$1:$AF933)+1,""))</f>
        <v/>
      </c>
      <c r="AG934" s="26">
        <f>IF(OR($AE934="",NOT(ISNUMBER($V934))),"",IF(COUNTIFS($AE$2:$AE934,$AE934,$V$2:$V934,$V934)=1,1,0))</f>
        <v/>
      </c>
      <c r="AH934" s="26">
        <f>IF(ISNUMBER($U934),$U934,0)</f>
        <v/>
      </c>
    </row>
    <row r="935">
      <c r="R935" s="27" t="n"/>
      <c r="S935" s="27" t="n"/>
      <c r="U935" s="21">
        <f>IF(ISNUMBER(IFERROR(IF(TRIM(INDEX($A935:$P935,MATCH(Settings!$B$9,$A$1:$P$1,0))&amp;"")="","",IF(ISNUMBER(INDEX($A935:$P935,MATCH(Settings!$B$9,$A$1:$P$1,0))),INT(INDEX($A935:$P935,MATCH(Settings!$B$9,$A$1:$P$1,0))),DATE(VALUE(LEFT(INDEX($A935:$P935,MATCH(Settings!$B$9,$A$1:$P$1,0)),4)),VALUE(MID(INDEX($A935:$P935,MATCH(Settings!$B$9,$A$1:$P$1,0)),6,2)),VALUE(MID(INDEX($A935:$P935,MATCH(Settings!$B$9,$A$1:$P$1,0)),9,2))))),"")),IFERROR(IF(TRIM(INDEX($A935:$P935,MATCH(Settings!$B$9,$A$1:$P$1,0))&amp;"")="","",IF(ISNUMBER(INDEX($A935:$P935,MATCH(Settings!$B$9,$A$1:$P$1,0))),INT(INDEX($A935:$P935,MATCH(Settings!$B$9,$A$1:$P$1,0))),DATE(VALUE(LEFT(INDEX($A935:$P935,MATCH(Settings!$B$9,$A$1:$P$1,0)),4)),VALUE(MID(INDEX($A935:$P935,MATCH(Settings!$B$9,$A$1:$P$1,0)),6,2)),VALUE(MID(INDEX($A935:$P935,MATCH(Settings!$B$9,$A$1:$P$1,0)),9,2))))),""),IFERROR(INT(IFERROR(IF(ISNUMBER(INDEX($A935:$P935,MATCH(Settings!$B$8,$A$1:$P$1,0))),INDEX($A935:$P935,MATCH(Settings!$B$8,$A$1:$P$1,0)),DATE(VALUE(LEFT(IFERROR(TRIM(INDEX($A935:$P935,MATCH(Settings!$B$8,$A$1:$P$1,0))&amp;""),""),4)),VALUE(MID(IFERROR(TRIM(INDEX($A935:$P935,MATCH(Settings!$B$8,$A$1:$P$1,0))&amp;""),""),6,2)),VALUE(MID(IFERROR(TRIM(INDEX($A935:$P935,MATCH(Settings!$B$8,$A$1:$P$1,0))&amp;""),""),9,2)))+TIME(VALUE(MID(IFERROR(TRIM(INDEX($A935:$P935,MATCH(Settings!$B$8,$A$1:$P$1,0))&amp;""),""),12,2)),VALUE(MID(IFERROR(TRIM(INDEX($A935:$P935,MATCH(Settings!$B$8,$A$1:$P$1,0))&amp;""),""),15,2)),VALUE(MID(IFERROR(TRIM(INDEX($A935:$P935,MATCH(Settings!$B$8,$A$1:$P$1,0))&amp;""),""),18,2)))),"")),""))</f>
        <v/>
      </c>
      <c r="V935" s="22">
        <f>IF(ISNUMBER($U935),DATE(YEAR($U935),MONTH($U935),1),"")</f>
        <v/>
      </c>
      <c r="W935" s="23">
        <f>IF(IFERROR(TRIM(INDEX($A935:$P935,MATCH(Settings!$B$10,$A$1:$P$1,0))&amp;""),"")&lt;&gt;"",IFERROR(TRIM(INDEX($A935:$P935,MATCH(Settings!$B$10,$A$1:$P$1,0))&amp;""),""),IFERROR(TRIM(INDEX($A935:$P935,MATCH(Settings!$B$11,$A$1:$P$1,0))&amp;""),""))</f>
        <v/>
      </c>
      <c r="X935" s="23">
        <f>IFERROR(TRIM(INDEX($A935:$P935,MATCH(Settings!$B$11,$A$1:$P$1,0))&amp;""),"")</f>
        <v/>
      </c>
      <c r="Y935" s="23">
        <f>IFERROR(TRIM(INDEX($A935:$P935,MATCH(Settings!$B$12,$A$1:$P$1,0))&amp;""),"")</f>
        <v/>
      </c>
      <c r="Z935" s="23">
        <f>IFERROR(TRIM(INDEX($A935:$P935,MATCH(Settings!$B$15,$A$1:$P$1,0))&amp;""),"")</f>
        <v/>
      </c>
      <c r="AA935" s="24">
        <f>IFERROR(IF(TRIM(INDEX($A935:$P935,MATCH(Settings!$B$13,$A$1:$P$1,0))&amp;"")="","",VALUE(TRIM(INDEX($A935:$P935,MATCH(Settings!$B$13,$A$1:$P$1,0))&amp;""))),"")</f>
        <v/>
      </c>
      <c r="AB935" s="24">
        <f>IF(NOT(ISNUMBER($AA935)),"",IF(TRIM($R935&amp;"")="Yes",$AA935,0))</f>
        <v/>
      </c>
      <c r="AC935" s="25">
        <f>IF(OR(NOT(ISNUMBER($AB935)),NOT(ISNUMBER(Settings!$D$2))),"",$AB935*Settings!$D$2)</f>
        <v/>
      </c>
      <c r="AD935" s="23">
        <f>IF(AND($AE935="",IFERROR(TRIM(INDEX($A935:$P935,MATCH(Settings!$B$13,$A$1:$P$1,0))&amp;""),"")=""),"",IF((IF($AE935="","; no name or email","")&amp;IF(IFERROR(TRIM(INDEX($A935:$P935,MATCH(Settings!$B$13,$A$1:$P$1,0))&amp;""),"")="","; no hours",IF(NOT(ISNUMBER($AA935)),"; hours not a number",IF($AA935&lt;=0,"; hours zero or less",IF(AND(ISNUMBER(Settings!$D$3),$AA935&gt;Settings!$D$3),"; over "&amp;Settings!$D$3&amp;" hours",""))))&amp;IF(NOT(ISNUMBER($U935)),"; no date",IF($U935&gt;TODAY(),"; date in the future",""))&amp;IF(AND($AE935&lt;&gt;"",ISNUMBER($U935)),IF(COUNTIFS($AE$2:$AE$1001,$AE935,$U$2:$U$1001,$U935,$Y$2:$Y$1001,$Y935)&gt;1,"; possible duplicate",""),""))="","OK",MID(IF($AE935="","; no name or email","")&amp;IF(IFERROR(TRIM(INDEX($A935:$P935,MATCH(Settings!$B$13,$A$1:$P$1,0))&amp;""),"")="","; no hours",IF(NOT(ISNUMBER($AA935)),"; hours not a number",IF($AA935&lt;=0,"; hours zero or less",IF(AND(ISNUMBER(Settings!$D$3),$AA935&gt;Settings!$D$3),"; over "&amp;Settings!$D$3&amp;" hours",""))))&amp;IF(NOT(ISNUMBER($U935)),"; no date",IF($U935&gt;TODAY(),"; date in the future",""))&amp;IF(AND($AE935&lt;&gt;"",ISNUMBER($U935)),IF(COUNTIFS($AE$2:$AE$1001,$AE935,$U$2:$U$1001,$U935,$Y$2:$Y$1001,$Y935)&gt;1,"; possible duplicate",""),""),3,300)))</f>
        <v/>
      </c>
      <c r="AE935" s="26">
        <f>IF(IFERROR(TRIM(INDEX($A935:$P935,MATCH(Settings!$B$11,$A$1:$P$1,0))&amp;""),"")&lt;&gt;"",LOWER(IFERROR(TRIM(INDEX($A935:$P935,MATCH(Settings!$B$11,$A$1:$P$1,0))&amp;""),"")),LOWER(IFERROR(TRIM(INDEX($A935:$P935,MATCH(Settings!$B$10,$A$1:$P$1,0))&amp;""),"")))</f>
        <v/>
      </c>
      <c r="AF935" s="26">
        <f>IF($AE935="","",IF(COUNTIF($AE$2:$AE935,$AE935)=1,MAX($AF$1:$AF934)+1,""))</f>
        <v/>
      </c>
      <c r="AG935" s="26">
        <f>IF(OR($AE935="",NOT(ISNUMBER($V935))),"",IF(COUNTIFS($AE$2:$AE935,$AE935,$V$2:$V935,$V935)=1,1,0))</f>
        <v/>
      </c>
      <c r="AH935" s="26">
        <f>IF(ISNUMBER($U935),$U935,0)</f>
        <v/>
      </c>
    </row>
    <row r="936">
      <c r="R936" s="27" t="n"/>
      <c r="S936" s="27" t="n"/>
      <c r="U936" s="21">
        <f>IF(ISNUMBER(IFERROR(IF(TRIM(INDEX($A936:$P936,MATCH(Settings!$B$9,$A$1:$P$1,0))&amp;"")="","",IF(ISNUMBER(INDEX($A936:$P936,MATCH(Settings!$B$9,$A$1:$P$1,0))),INT(INDEX($A936:$P936,MATCH(Settings!$B$9,$A$1:$P$1,0))),DATE(VALUE(LEFT(INDEX($A936:$P936,MATCH(Settings!$B$9,$A$1:$P$1,0)),4)),VALUE(MID(INDEX($A936:$P936,MATCH(Settings!$B$9,$A$1:$P$1,0)),6,2)),VALUE(MID(INDEX($A936:$P936,MATCH(Settings!$B$9,$A$1:$P$1,0)),9,2))))),"")),IFERROR(IF(TRIM(INDEX($A936:$P936,MATCH(Settings!$B$9,$A$1:$P$1,0))&amp;"")="","",IF(ISNUMBER(INDEX($A936:$P936,MATCH(Settings!$B$9,$A$1:$P$1,0))),INT(INDEX($A936:$P936,MATCH(Settings!$B$9,$A$1:$P$1,0))),DATE(VALUE(LEFT(INDEX($A936:$P936,MATCH(Settings!$B$9,$A$1:$P$1,0)),4)),VALUE(MID(INDEX($A936:$P936,MATCH(Settings!$B$9,$A$1:$P$1,0)),6,2)),VALUE(MID(INDEX($A936:$P936,MATCH(Settings!$B$9,$A$1:$P$1,0)),9,2))))),""),IFERROR(INT(IFERROR(IF(ISNUMBER(INDEX($A936:$P936,MATCH(Settings!$B$8,$A$1:$P$1,0))),INDEX($A936:$P936,MATCH(Settings!$B$8,$A$1:$P$1,0)),DATE(VALUE(LEFT(IFERROR(TRIM(INDEX($A936:$P936,MATCH(Settings!$B$8,$A$1:$P$1,0))&amp;""),""),4)),VALUE(MID(IFERROR(TRIM(INDEX($A936:$P936,MATCH(Settings!$B$8,$A$1:$P$1,0))&amp;""),""),6,2)),VALUE(MID(IFERROR(TRIM(INDEX($A936:$P936,MATCH(Settings!$B$8,$A$1:$P$1,0))&amp;""),""),9,2)))+TIME(VALUE(MID(IFERROR(TRIM(INDEX($A936:$P936,MATCH(Settings!$B$8,$A$1:$P$1,0))&amp;""),""),12,2)),VALUE(MID(IFERROR(TRIM(INDEX($A936:$P936,MATCH(Settings!$B$8,$A$1:$P$1,0))&amp;""),""),15,2)),VALUE(MID(IFERROR(TRIM(INDEX($A936:$P936,MATCH(Settings!$B$8,$A$1:$P$1,0))&amp;""),""),18,2)))),"")),""))</f>
        <v/>
      </c>
      <c r="V936" s="22">
        <f>IF(ISNUMBER($U936),DATE(YEAR($U936),MONTH($U936),1),"")</f>
        <v/>
      </c>
      <c r="W936" s="23">
        <f>IF(IFERROR(TRIM(INDEX($A936:$P936,MATCH(Settings!$B$10,$A$1:$P$1,0))&amp;""),"")&lt;&gt;"",IFERROR(TRIM(INDEX($A936:$P936,MATCH(Settings!$B$10,$A$1:$P$1,0))&amp;""),""),IFERROR(TRIM(INDEX($A936:$P936,MATCH(Settings!$B$11,$A$1:$P$1,0))&amp;""),""))</f>
        <v/>
      </c>
      <c r="X936" s="23">
        <f>IFERROR(TRIM(INDEX($A936:$P936,MATCH(Settings!$B$11,$A$1:$P$1,0))&amp;""),"")</f>
        <v/>
      </c>
      <c r="Y936" s="23">
        <f>IFERROR(TRIM(INDEX($A936:$P936,MATCH(Settings!$B$12,$A$1:$P$1,0))&amp;""),"")</f>
        <v/>
      </c>
      <c r="Z936" s="23">
        <f>IFERROR(TRIM(INDEX($A936:$P936,MATCH(Settings!$B$15,$A$1:$P$1,0))&amp;""),"")</f>
        <v/>
      </c>
      <c r="AA936" s="24">
        <f>IFERROR(IF(TRIM(INDEX($A936:$P936,MATCH(Settings!$B$13,$A$1:$P$1,0))&amp;"")="","",VALUE(TRIM(INDEX($A936:$P936,MATCH(Settings!$B$13,$A$1:$P$1,0))&amp;""))),"")</f>
        <v/>
      </c>
      <c r="AB936" s="24">
        <f>IF(NOT(ISNUMBER($AA936)),"",IF(TRIM($R936&amp;"")="Yes",$AA936,0))</f>
        <v/>
      </c>
      <c r="AC936" s="25">
        <f>IF(OR(NOT(ISNUMBER($AB936)),NOT(ISNUMBER(Settings!$D$2))),"",$AB936*Settings!$D$2)</f>
        <v/>
      </c>
      <c r="AD936" s="23">
        <f>IF(AND($AE936="",IFERROR(TRIM(INDEX($A936:$P936,MATCH(Settings!$B$13,$A$1:$P$1,0))&amp;""),"")=""),"",IF((IF($AE936="","; no name or email","")&amp;IF(IFERROR(TRIM(INDEX($A936:$P936,MATCH(Settings!$B$13,$A$1:$P$1,0))&amp;""),"")="","; no hours",IF(NOT(ISNUMBER($AA936)),"; hours not a number",IF($AA936&lt;=0,"; hours zero or less",IF(AND(ISNUMBER(Settings!$D$3),$AA936&gt;Settings!$D$3),"; over "&amp;Settings!$D$3&amp;" hours",""))))&amp;IF(NOT(ISNUMBER($U936)),"; no date",IF($U936&gt;TODAY(),"; date in the future",""))&amp;IF(AND($AE936&lt;&gt;"",ISNUMBER($U936)),IF(COUNTIFS($AE$2:$AE$1001,$AE936,$U$2:$U$1001,$U936,$Y$2:$Y$1001,$Y936)&gt;1,"; possible duplicate",""),""))="","OK",MID(IF($AE936="","; no name or email","")&amp;IF(IFERROR(TRIM(INDEX($A936:$P936,MATCH(Settings!$B$13,$A$1:$P$1,0))&amp;""),"")="","; no hours",IF(NOT(ISNUMBER($AA936)),"; hours not a number",IF($AA936&lt;=0,"; hours zero or less",IF(AND(ISNUMBER(Settings!$D$3),$AA936&gt;Settings!$D$3),"; over "&amp;Settings!$D$3&amp;" hours",""))))&amp;IF(NOT(ISNUMBER($U936)),"; no date",IF($U936&gt;TODAY(),"; date in the future",""))&amp;IF(AND($AE936&lt;&gt;"",ISNUMBER($U936)),IF(COUNTIFS($AE$2:$AE$1001,$AE936,$U$2:$U$1001,$U936,$Y$2:$Y$1001,$Y936)&gt;1,"; possible duplicate",""),""),3,300)))</f>
        <v/>
      </c>
      <c r="AE936" s="26">
        <f>IF(IFERROR(TRIM(INDEX($A936:$P936,MATCH(Settings!$B$11,$A$1:$P$1,0))&amp;""),"")&lt;&gt;"",LOWER(IFERROR(TRIM(INDEX($A936:$P936,MATCH(Settings!$B$11,$A$1:$P$1,0))&amp;""),"")),LOWER(IFERROR(TRIM(INDEX($A936:$P936,MATCH(Settings!$B$10,$A$1:$P$1,0))&amp;""),"")))</f>
        <v/>
      </c>
      <c r="AF936" s="26">
        <f>IF($AE936="","",IF(COUNTIF($AE$2:$AE936,$AE936)=1,MAX($AF$1:$AF935)+1,""))</f>
        <v/>
      </c>
      <c r="AG936" s="26">
        <f>IF(OR($AE936="",NOT(ISNUMBER($V936))),"",IF(COUNTIFS($AE$2:$AE936,$AE936,$V$2:$V936,$V936)=1,1,0))</f>
        <v/>
      </c>
      <c r="AH936" s="26">
        <f>IF(ISNUMBER($U936),$U936,0)</f>
        <v/>
      </c>
    </row>
    <row r="937">
      <c r="R937" s="27" t="n"/>
      <c r="S937" s="27" t="n"/>
      <c r="U937" s="21">
        <f>IF(ISNUMBER(IFERROR(IF(TRIM(INDEX($A937:$P937,MATCH(Settings!$B$9,$A$1:$P$1,0))&amp;"")="","",IF(ISNUMBER(INDEX($A937:$P937,MATCH(Settings!$B$9,$A$1:$P$1,0))),INT(INDEX($A937:$P937,MATCH(Settings!$B$9,$A$1:$P$1,0))),DATE(VALUE(LEFT(INDEX($A937:$P937,MATCH(Settings!$B$9,$A$1:$P$1,0)),4)),VALUE(MID(INDEX($A937:$P937,MATCH(Settings!$B$9,$A$1:$P$1,0)),6,2)),VALUE(MID(INDEX($A937:$P937,MATCH(Settings!$B$9,$A$1:$P$1,0)),9,2))))),"")),IFERROR(IF(TRIM(INDEX($A937:$P937,MATCH(Settings!$B$9,$A$1:$P$1,0))&amp;"")="","",IF(ISNUMBER(INDEX($A937:$P937,MATCH(Settings!$B$9,$A$1:$P$1,0))),INT(INDEX($A937:$P937,MATCH(Settings!$B$9,$A$1:$P$1,0))),DATE(VALUE(LEFT(INDEX($A937:$P937,MATCH(Settings!$B$9,$A$1:$P$1,0)),4)),VALUE(MID(INDEX($A937:$P937,MATCH(Settings!$B$9,$A$1:$P$1,0)),6,2)),VALUE(MID(INDEX($A937:$P937,MATCH(Settings!$B$9,$A$1:$P$1,0)),9,2))))),""),IFERROR(INT(IFERROR(IF(ISNUMBER(INDEX($A937:$P937,MATCH(Settings!$B$8,$A$1:$P$1,0))),INDEX($A937:$P937,MATCH(Settings!$B$8,$A$1:$P$1,0)),DATE(VALUE(LEFT(IFERROR(TRIM(INDEX($A937:$P937,MATCH(Settings!$B$8,$A$1:$P$1,0))&amp;""),""),4)),VALUE(MID(IFERROR(TRIM(INDEX($A937:$P937,MATCH(Settings!$B$8,$A$1:$P$1,0))&amp;""),""),6,2)),VALUE(MID(IFERROR(TRIM(INDEX($A937:$P937,MATCH(Settings!$B$8,$A$1:$P$1,0))&amp;""),""),9,2)))+TIME(VALUE(MID(IFERROR(TRIM(INDEX($A937:$P937,MATCH(Settings!$B$8,$A$1:$P$1,0))&amp;""),""),12,2)),VALUE(MID(IFERROR(TRIM(INDEX($A937:$P937,MATCH(Settings!$B$8,$A$1:$P$1,0))&amp;""),""),15,2)),VALUE(MID(IFERROR(TRIM(INDEX($A937:$P937,MATCH(Settings!$B$8,$A$1:$P$1,0))&amp;""),""),18,2)))),"")),""))</f>
        <v/>
      </c>
      <c r="V937" s="22">
        <f>IF(ISNUMBER($U937),DATE(YEAR($U937),MONTH($U937),1),"")</f>
        <v/>
      </c>
      <c r="W937" s="23">
        <f>IF(IFERROR(TRIM(INDEX($A937:$P937,MATCH(Settings!$B$10,$A$1:$P$1,0))&amp;""),"")&lt;&gt;"",IFERROR(TRIM(INDEX($A937:$P937,MATCH(Settings!$B$10,$A$1:$P$1,0))&amp;""),""),IFERROR(TRIM(INDEX($A937:$P937,MATCH(Settings!$B$11,$A$1:$P$1,0))&amp;""),""))</f>
        <v/>
      </c>
      <c r="X937" s="23">
        <f>IFERROR(TRIM(INDEX($A937:$P937,MATCH(Settings!$B$11,$A$1:$P$1,0))&amp;""),"")</f>
        <v/>
      </c>
      <c r="Y937" s="23">
        <f>IFERROR(TRIM(INDEX($A937:$P937,MATCH(Settings!$B$12,$A$1:$P$1,0))&amp;""),"")</f>
        <v/>
      </c>
      <c r="Z937" s="23">
        <f>IFERROR(TRIM(INDEX($A937:$P937,MATCH(Settings!$B$15,$A$1:$P$1,0))&amp;""),"")</f>
        <v/>
      </c>
      <c r="AA937" s="24">
        <f>IFERROR(IF(TRIM(INDEX($A937:$P937,MATCH(Settings!$B$13,$A$1:$P$1,0))&amp;"")="","",VALUE(TRIM(INDEX($A937:$P937,MATCH(Settings!$B$13,$A$1:$P$1,0))&amp;""))),"")</f>
        <v/>
      </c>
      <c r="AB937" s="24">
        <f>IF(NOT(ISNUMBER($AA937)),"",IF(TRIM($R937&amp;"")="Yes",$AA937,0))</f>
        <v/>
      </c>
      <c r="AC937" s="25">
        <f>IF(OR(NOT(ISNUMBER($AB937)),NOT(ISNUMBER(Settings!$D$2))),"",$AB937*Settings!$D$2)</f>
        <v/>
      </c>
      <c r="AD937" s="23">
        <f>IF(AND($AE937="",IFERROR(TRIM(INDEX($A937:$P937,MATCH(Settings!$B$13,$A$1:$P$1,0))&amp;""),"")=""),"",IF((IF($AE937="","; no name or email","")&amp;IF(IFERROR(TRIM(INDEX($A937:$P937,MATCH(Settings!$B$13,$A$1:$P$1,0))&amp;""),"")="","; no hours",IF(NOT(ISNUMBER($AA937)),"; hours not a number",IF($AA937&lt;=0,"; hours zero or less",IF(AND(ISNUMBER(Settings!$D$3),$AA937&gt;Settings!$D$3),"; over "&amp;Settings!$D$3&amp;" hours",""))))&amp;IF(NOT(ISNUMBER($U937)),"; no date",IF($U937&gt;TODAY(),"; date in the future",""))&amp;IF(AND($AE937&lt;&gt;"",ISNUMBER($U937)),IF(COUNTIFS($AE$2:$AE$1001,$AE937,$U$2:$U$1001,$U937,$Y$2:$Y$1001,$Y937)&gt;1,"; possible duplicate",""),""))="","OK",MID(IF($AE937="","; no name or email","")&amp;IF(IFERROR(TRIM(INDEX($A937:$P937,MATCH(Settings!$B$13,$A$1:$P$1,0))&amp;""),"")="","; no hours",IF(NOT(ISNUMBER($AA937)),"; hours not a number",IF($AA937&lt;=0,"; hours zero or less",IF(AND(ISNUMBER(Settings!$D$3),$AA937&gt;Settings!$D$3),"; over "&amp;Settings!$D$3&amp;" hours",""))))&amp;IF(NOT(ISNUMBER($U937)),"; no date",IF($U937&gt;TODAY(),"; date in the future",""))&amp;IF(AND($AE937&lt;&gt;"",ISNUMBER($U937)),IF(COUNTIFS($AE$2:$AE$1001,$AE937,$U$2:$U$1001,$U937,$Y$2:$Y$1001,$Y937)&gt;1,"; possible duplicate",""),""),3,300)))</f>
        <v/>
      </c>
      <c r="AE937" s="26">
        <f>IF(IFERROR(TRIM(INDEX($A937:$P937,MATCH(Settings!$B$11,$A$1:$P$1,0))&amp;""),"")&lt;&gt;"",LOWER(IFERROR(TRIM(INDEX($A937:$P937,MATCH(Settings!$B$11,$A$1:$P$1,0))&amp;""),"")),LOWER(IFERROR(TRIM(INDEX($A937:$P937,MATCH(Settings!$B$10,$A$1:$P$1,0))&amp;""),"")))</f>
        <v/>
      </c>
      <c r="AF937" s="26">
        <f>IF($AE937="","",IF(COUNTIF($AE$2:$AE937,$AE937)=1,MAX($AF$1:$AF936)+1,""))</f>
        <v/>
      </c>
      <c r="AG937" s="26">
        <f>IF(OR($AE937="",NOT(ISNUMBER($V937))),"",IF(COUNTIFS($AE$2:$AE937,$AE937,$V$2:$V937,$V937)=1,1,0))</f>
        <v/>
      </c>
      <c r="AH937" s="26">
        <f>IF(ISNUMBER($U937),$U937,0)</f>
        <v/>
      </c>
    </row>
    <row r="938">
      <c r="R938" s="27" t="n"/>
      <c r="S938" s="27" t="n"/>
      <c r="U938" s="21">
        <f>IF(ISNUMBER(IFERROR(IF(TRIM(INDEX($A938:$P938,MATCH(Settings!$B$9,$A$1:$P$1,0))&amp;"")="","",IF(ISNUMBER(INDEX($A938:$P938,MATCH(Settings!$B$9,$A$1:$P$1,0))),INT(INDEX($A938:$P938,MATCH(Settings!$B$9,$A$1:$P$1,0))),DATE(VALUE(LEFT(INDEX($A938:$P938,MATCH(Settings!$B$9,$A$1:$P$1,0)),4)),VALUE(MID(INDEX($A938:$P938,MATCH(Settings!$B$9,$A$1:$P$1,0)),6,2)),VALUE(MID(INDEX($A938:$P938,MATCH(Settings!$B$9,$A$1:$P$1,0)),9,2))))),"")),IFERROR(IF(TRIM(INDEX($A938:$P938,MATCH(Settings!$B$9,$A$1:$P$1,0))&amp;"")="","",IF(ISNUMBER(INDEX($A938:$P938,MATCH(Settings!$B$9,$A$1:$P$1,0))),INT(INDEX($A938:$P938,MATCH(Settings!$B$9,$A$1:$P$1,0))),DATE(VALUE(LEFT(INDEX($A938:$P938,MATCH(Settings!$B$9,$A$1:$P$1,0)),4)),VALUE(MID(INDEX($A938:$P938,MATCH(Settings!$B$9,$A$1:$P$1,0)),6,2)),VALUE(MID(INDEX($A938:$P938,MATCH(Settings!$B$9,$A$1:$P$1,0)),9,2))))),""),IFERROR(INT(IFERROR(IF(ISNUMBER(INDEX($A938:$P938,MATCH(Settings!$B$8,$A$1:$P$1,0))),INDEX($A938:$P938,MATCH(Settings!$B$8,$A$1:$P$1,0)),DATE(VALUE(LEFT(IFERROR(TRIM(INDEX($A938:$P938,MATCH(Settings!$B$8,$A$1:$P$1,0))&amp;""),""),4)),VALUE(MID(IFERROR(TRIM(INDEX($A938:$P938,MATCH(Settings!$B$8,$A$1:$P$1,0))&amp;""),""),6,2)),VALUE(MID(IFERROR(TRIM(INDEX($A938:$P938,MATCH(Settings!$B$8,$A$1:$P$1,0))&amp;""),""),9,2)))+TIME(VALUE(MID(IFERROR(TRIM(INDEX($A938:$P938,MATCH(Settings!$B$8,$A$1:$P$1,0))&amp;""),""),12,2)),VALUE(MID(IFERROR(TRIM(INDEX($A938:$P938,MATCH(Settings!$B$8,$A$1:$P$1,0))&amp;""),""),15,2)),VALUE(MID(IFERROR(TRIM(INDEX($A938:$P938,MATCH(Settings!$B$8,$A$1:$P$1,0))&amp;""),""),18,2)))),"")),""))</f>
        <v/>
      </c>
      <c r="V938" s="22">
        <f>IF(ISNUMBER($U938),DATE(YEAR($U938),MONTH($U938),1),"")</f>
        <v/>
      </c>
      <c r="W938" s="23">
        <f>IF(IFERROR(TRIM(INDEX($A938:$P938,MATCH(Settings!$B$10,$A$1:$P$1,0))&amp;""),"")&lt;&gt;"",IFERROR(TRIM(INDEX($A938:$P938,MATCH(Settings!$B$10,$A$1:$P$1,0))&amp;""),""),IFERROR(TRIM(INDEX($A938:$P938,MATCH(Settings!$B$11,$A$1:$P$1,0))&amp;""),""))</f>
        <v/>
      </c>
      <c r="X938" s="23">
        <f>IFERROR(TRIM(INDEX($A938:$P938,MATCH(Settings!$B$11,$A$1:$P$1,0))&amp;""),"")</f>
        <v/>
      </c>
      <c r="Y938" s="23">
        <f>IFERROR(TRIM(INDEX($A938:$P938,MATCH(Settings!$B$12,$A$1:$P$1,0))&amp;""),"")</f>
        <v/>
      </c>
      <c r="Z938" s="23">
        <f>IFERROR(TRIM(INDEX($A938:$P938,MATCH(Settings!$B$15,$A$1:$P$1,0))&amp;""),"")</f>
        <v/>
      </c>
      <c r="AA938" s="24">
        <f>IFERROR(IF(TRIM(INDEX($A938:$P938,MATCH(Settings!$B$13,$A$1:$P$1,0))&amp;"")="","",VALUE(TRIM(INDEX($A938:$P938,MATCH(Settings!$B$13,$A$1:$P$1,0))&amp;""))),"")</f>
        <v/>
      </c>
      <c r="AB938" s="24">
        <f>IF(NOT(ISNUMBER($AA938)),"",IF(TRIM($R938&amp;"")="Yes",$AA938,0))</f>
        <v/>
      </c>
      <c r="AC938" s="25">
        <f>IF(OR(NOT(ISNUMBER($AB938)),NOT(ISNUMBER(Settings!$D$2))),"",$AB938*Settings!$D$2)</f>
        <v/>
      </c>
      <c r="AD938" s="23">
        <f>IF(AND($AE938="",IFERROR(TRIM(INDEX($A938:$P938,MATCH(Settings!$B$13,$A$1:$P$1,0))&amp;""),"")=""),"",IF((IF($AE938="","; no name or email","")&amp;IF(IFERROR(TRIM(INDEX($A938:$P938,MATCH(Settings!$B$13,$A$1:$P$1,0))&amp;""),"")="","; no hours",IF(NOT(ISNUMBER($AA938)),"; hours not a number",IF($AA938&lt;=0,"; hours zero or less",IF(AND(ISNUMBER(Settings!$D$3),$AA938&gt;Settings!$D$3),"; over "&amp;Settings!$D$3&amp;" hours",""))))&amp;IF(NOT(ISNUMBER($U938)),"; no date",IF($U938&gt;TODAY(),"; date in the future",""))&amp;IF(AND($AE938&lt;&gt;"",ISNUMBER($U938)),IF(COUNTIFS($AE$2:$AE$1001,$AE938,$U$2:$U$1001,$U938,$Y$2:$Y$1001,$Y938)&gt;1,"; possible duplicate",""),""))="","OK",MID(IF($AE938="","; no name or email","")&amp;IF(IFERROR(TRIM(INDEX($A938:$P938,MATCH(Settings!$B$13,$A$1:$P$1,0))&amp;""),"")="","; no hours",IF(NOT(ISNUMBER($AA938)),"; hours not a number",IF($AA938&lt;=0,"; hours zero or less",IF(AND(ISNUMBER(Settings!$D$3),$AA938&gt;Settings!$D$3),"; over "&amp;Settings!$D$3&amp;" hours",""))))&amp;IF(NOT(ISNUMBER($U938)),"; no date",IF($U938&gt;TODAY(),"; date in the future",""))&amp;IF(AND($AE938&lt;&gt;"",ISNUMBER($U938)),IF(COUNTIFS($AE$2:$AE$1001,$AE938,$U$2:$U$1001,$U938,$Y$2:$Y$1001,$Y938)&gt;1,"; possible duplicate",""),""),3,300)))</f>
        <v/>
      </c>
      <c r="AE938" s="26">
        <f>IF(IFERROR(TRIM(INDEX($A938:$P938,MATCH(Settings!$B$11,$A$1:$P$1,0))&amp;""),"")&lt;&gt;"",LOWER(IFERROR(TRIM(INDEX($A938:$P938,MATCH(Settings!$B$11,$A$1:$P$1,0))&amp;""),"")),LOWER(IFERROR(TRIM(INDEX($A938:$P938,MATCH(Settings!$B$10,$A$1:$P$1,0))&amp;""),"")))</f>
        <v/>
      </c>
      <c r="AF938" s="26">
        <f>IF($AE938="","",IF(COUNTIF($AE$2:$AE938,$AE938)=1,MAX($AF$1:$AF937)+1,""))</f>
        <v/>
      </c>
      <c r="AG938" s="26">
        <f>IF(OR($AE938="",NOT(ISNUMBER($V938))),"",IF(COUNTIFS($AE$2:$AE938,$AE938,$V$2:$V938,$V938)=1,1,0))</f>
        <v/>
      </c>
      <c r="AH938" s="26">
        <f>IF(ISNUMBER($U938),$U938,0)</f>
        <v/>
      </c>
    </row>
    <row r="939">
      <c r="R939" s="27" t="n"/>
      <c r="S939" s="27" t="n"/>
      <c r="U939" s="21">
        <f>IF(ISNUMBER(IFERROR(IF(TRIM(INDEX($A939:$P939,MATCH(Settings!$B$9,$A$1:$P$1,0))&amp;"")="","",IF(ISNUMBER(INDEX($A939:$P939,MATCH(Settings!$B$9,$A$1:$P$1,0))),INT(INDEX($A939:$P939,MATCH(Settings!$B$9,$A$1:$P$1,0))),DATE(VALUE(LEFT(INDEX($A939:$P939,MATCH(Settings!$B$9,$A$1:$P$1,0)),4)),VALUE(MID(INDEX($A939:$P939,MATCH(Settings!$B$9,$A$1:$P$1,0)),6,2)),VALUE(MID(INDEX($A939:$P939,MATCH(Settings!$B$9,$A$1:$P$1,0)),9,2))))),"")),IFERROR(IF(TRIM(INDEX($A939:$P939,MATCH(Settings!$B$9,$A$1:$P$1,0))&amp;"")="","",IF(ISNUMBER(INDEX($A939:$P939,MATCH(Settings!$B$9,$A$1:$P$1,0))),INT(INDEX($A939:$P939,MATCH(Settings!$B$9,$A$1:$P$1,0))),DATE(VALUE(LEFT(INDEX($A939:$P939,MATCH(Settings!$B$9,$A$1:$P$1,0)),4)),VALUE(MID(INDEX($A939:$P939,MATCH(Settings!$B$9,$A$1:$P$1,0)),6,2)),VALUE(MID(INDEX($A939:$P939,MATCH(Settings!$B$9,$A$1:$P$1,0)),9,2))))),""),IFERROR(INT(IFERROR(IF(ISNUMBER(INDEX($A939:$P939,MATCH(Settings!$B$8,$A$1:$P$1,0))),INDEX($A939:$P939,MATCH(Settings!$B$8,$A$1:$P$1,0)),DATE(VALUE(LEFT(IFERROR(TRIM(INDEX($A939:$P939,MATCH(Settings!$B$8,$A$1:$P$1,0))&amp;""),""),4)),VALUE(MID(IFERROR(TRIM(INDEX($A939:$P939,MATCH(Settings!$B$8,$A$1:$P$1,0))&amp;""),""),6,2)),VALUE(MID(IFERROR(TRIM(INDEX($A939:$P939,MATCH(Settings!$B$8,$A$1:$P$1,0))&amp;""),""),9,2)))+TIME(VALUE(MID(IFERROR(TRIM(INDEX($A939:$P939,MATCH(Settings!$B$8,$A$1:$P$1,0))&amp;""),""),12,2)),VALUE(MID(IFERROR(TRIM(INDEX($A939:$P939,MATCH(Settings!$B$8,$A$1:$P$1,0))&amp;""),""),15,2)),VALUE(MID(IFERROR(TRIM(INDEX($A939:$P939,MATCH(Settings!$B$8,$A$1:$P$1,0))&amp;""),""),18,2)))),"")),""))</f>
        <v/>
      </c>
      <c r="V939" s="22">
        <f>IF(ISNUMBER($U939),DATE(YEAR($U939),MONTH($U939),1),"")</f>
        <v/>
      </c>
      <c r="W939" s="23">
        <f>IF(IFERROR(TRIM(INDEX($A939:$P939,MATCH(Settings!$B$10,$A$1:$P$1,0))&amp;""),"")&lt;&gt;"",IFERROR(TRIM(INDEX($A939:$P939,MATCH(Settings!$B$10,$A$1:$P$1,0))&amp;""),""),IFERROR(TRIM(INDEX($A939:$P939,MATCH(Settings!$B$11,$A$1:$P$1,0))&amp;""),""))</f>
        <v/>
      </c>
      <c r="X939" s="23">
        <f>IFERROR(TRIM(INDEX($A939:$P939,MATCH(Settings!$B$11,$A$1:$P$1,0))&amp;""),"")</f>
        <v/>
      </c>
      <c r="Y939" s="23">
        <f>IFERROR(TRIM(INDEX($A939:$P939,MATCH(Settings!$B$12,$A$1:$P$1,0))&amp;""),"")</f>
        <v/>
      </c>
      <c r="Z939" s="23">
        <f>IFERROR(TRIM(INDEX($A939:$P939,MATCH(Settings!$B$15,$A$1:$P$1,0))&amp;""),"")</f>
        <v/>
      </c>
      <c r="AA939" s="24">
        <f>IFERROR(IF(TRIM(INDEX($A939:$P939,MATCH(Settings!$B$13,$A$1:$P$1,0))&amp;"")="","",VALUE(TRIM(INDEX($A939:$P939,MATCH(Settings!$B$13,$A$1:$P$1,0))&amp;""))),"")</f>
        <v/>
      </c>
      <c r="AB939" s="24">
        <f>IF(NOT(ISNUMBER($AA939)),"",IF(TRIM($R939&amp;"")="Yes",$AA939,0))</f>
        <v/>
      </c>
      <c r="AC939" s="25">
        <f>IF(OR(NOT(ISNUMBER($AB939)),NOT(ISNUMBER(Settings!$D$2))),"",$AB939*Settings!$D$2)</f>
        <v/>
      </c>
      <c r="AD939" s="23">
        <f>IF(AND($AE939="",IFERROR(TRIM(INDEX($A939:$P939,MATCH(Settings!$B$13,$A$1:$P$1,0))&amp;""),"")=""),"",IF((IF($AE939="","; no name or email","")&amp;IF(IFERROR(TRIM(INDEX($A939:$P939,MATCH(Settings!$B$13,$A$1:$P$1,0))&amp;""),"")="","; no hours",IF(NOT(ISNUMBER($AA939)),"; hours not a number",IF($AA939&lt;=0,"; hours zero or less",IF(AND(ISNUMBER(Settings!$D$3),$AA939&gt;Settings!$D$3),"; over "&amp;Settings!$D$3&amp;" hours",""))))&amp;IF(NOT(ISNUMBER($U939)),"; no date",IF($U939&gt;TODAY(),"; date in the future",""))&amp;IF(AND($AE939&lt;&gt;"",ISNUMBER($U939)),IF(COUNTIFS($AE$2:$AE$1001,$AE939,$U$2:$U$1001,$U939,$Y$2:$Y$1001,$Y939)&gt;1,"; possible duplicate",""),""))="","OK",MID(IF($AE939="","; no name or email","")&amp;IF(IFERROR(TRIM(INDEX($A939:$P939,MATCH(Settings!$B$13,$A$1:$P$1,0))&amp;""),"")="","; no hours",IF(NOT(ISNUMBER($AA939)),"; hours not a number",IF($AA939&lt;=0,"; hours zero or less",IF(AND(ISNUMBER(Settings!$D$3),$AA939&gt;Settings!$D$3),"; over "&amp;Settings!$D$3&amp;" hours",""))))&amp;IF(NOT(ISNUMBER($U939)),"; no date",IF($U939&gt;TODAY(),"; date in the future",""))&amp;IF(AND($AE939&lt;&gt;"",ISNUMBER($U939)),IF(COUNTIFS($AE$2:$AE$1001,$AE939,$U$2:$U$1001,$U939,$Y$2:$Y$1001,$Y939)&gt;1,"; possible duplicate",""),""),3,300)))</f>
        <v/>
      </c>
      <c r="AE939" s="26">
        <f>IF(IFERROR(TRIM(INDEX($A939:$P939,MATCH(Settings!$B$11,$A$1:$P$1,0))&amp;""),"")&lt;&gt;"",LOWER(IFERROR(TRIM(INDEX($A939:$P939,MATCH(Settings!$B$11,$A$1:$P$1,0))&amp;""),"")),LOWER(IFERROR(TRIM(INDEX($A939:$P939,MATCH(Settings!$B$10,$A$1:$P$1,0))&amp;""),"")))</f>
        <v/>
      </c>
      <c r="AF939" s="26">
        <f>IF($AE939="","",IF(COUNTIF($AE$2:$AE939,$AE939)=1,MAX($AF$1:$AF938)+1,""))</f>
        <v/>
      </c>
      <c r="AG939" s="26">
        <f>IF(OR($AE939="",NOT(ISNUMBER($V939))),"",IF(COUNTIFS($AE$2:$AE939,$AE939,$V$2:$V939,$V939)=1,1,0))</f>
        <v/>
      </c>
      <c r="AH939" s="26">
        <f>IF(ISNUMBER($U939),$U939,0)</f>
        <v/>
      </c>
    </row>
    <row r="940">
      <c r="R940" s="27" t="n"/>
      <c r="S940" s="27" t="n"/>
      <c r="U940" s="21">
        <f>IF(ISNUMBER(IFERROR(IF(TRIM(INDEX($A940:$P940,MATCH(Settings!$B$9,$A$1:$P$1,0))&amp;"")="","",IF(ISNUMBER(INDEX($A940:$P940,MATCH(Settings!$B$9,$A$1:$P$1,0))),INT(INDEX($A940:$P940,MATCH(Settings!$B$9,$A$1:$P$1,0))),DATE(VALUE(LEFT(INDEX($A940:$P940,MATCH(Settings!$B$9,$A$1:$P$1,0)),4)),VALUE(MID(INDEX($A940:$P940,MATCH(Settings!$B$9,$A$1:$P$1,0)),6,2)),VALUE(MID(INDEX($A940:$P940,MATCH(Settings!$B$9,$A$1:$P$1,0)),9,2))))),"")),IFERROR(IF(TRIM(INDEX($A940:$P940,MATCH(Settings!$B$9,$A$1:$P$1,0))&amp;"")="","",IF(ISNUMBER(INDEX($A940:$P940,MATCH(Settings!$B$9,$A$1:$P$1,0))),INT(INDEX($A940:$P940,MATCH(Settings!$B$9,$A$1:$P$1,0))),DATE(VALUE(LEFT(INDEX($A940:$P940,MATCH(Settings!$B$9,$A$1:$P$1,0)),4)),VALUE(MID(INDEX($A940:$P940,MATCH(Settings!$B$9,$A$1:$P$1,0)),6,2)),VALUE(MID(INDEX($A940:$P940,MATCH(Settings!$B$9,$A$1:$P$1,0)),9,2))))),""),IFERROR(INT(IFERROR(IF(ISNUMBER(INDEX($A940:$P940,MATCH(Settings!$B$8,$A$1:$P$1,0))),INDEX($A940:$P940,MATCH(Settings!$B$8,$A$1:$P$1,0)),DATE(VALUE(LEFT(IFERROR(TRIM(INDEX($A940:$P940,MATCH(Settings!$B$8,$A$1:$P$1,0))&amp;""),""),4)),VALUE(MID(IFERROR(TRIM(INDEX($A940:$P940,MATCH(Settings!$B$8,$A$1:$P$1,0))&amp;""),""),6,2)),VALUE(MID(IFERROR(TRIM(INDEX($A940:$P940,MATCH(Settings!$B$8,$A$1:$P$1,0))&amp;""),""),9,2)))+TIME(VALUE(MID(IFERROR(TRIM(INDEX($A940:$P940,MATCH(Settings!$B$8,$A$1:$P$1,0))&amp;""),""),12,2)),VALUE(MID(IFERROR(TRIM(INDEX($A940:$P940,MATCH(Settings!$B$8,$A$1:$P$1,0))&amp;""),""),15,2)),VALUE(MID(IFERROR(TRIM(INDEX($A940:$P940,MATCH(Settings!$B$8,$A$1:$P$1,0))&amp;""),""),18,2)))),"")),""))</f>
        <v/>
      </c>
      <c r="V940" s="22">
        <f>IF(ISNUMBER($U940),DATE(YEAR($U940),MONTH($U940),1),"")</f>
        <v/>
      </c>
      <c r="W940" s="23">
        <f>IF(IFERROR(TRIM(INDEX($A940:$P940,MATCH(Settings!$B$10,$A$1:$P$1,0))&amp;""),"")&lt;&gt;"",IFERROR(TRIM(INDEX($A940:$P940,MATCH(Settings!$B$10,$A$1:$P$1,0))&amp;""),""),IFERROR(TRIM(INDEX($A940:$P940,MATCH(Settings!$B$11,$A$1:$P$1,0))&amp;""),""))</f>
        <v/>
      </c>
      <c r="X940" s="23">
        <f>IFERROR(TRIM(INDEX($A940:$P940,MATCH(Settings!$B$11,$A$1:$P$1,0))&amp;""),"")</f>
        <v/>
      </c>
      <c r="Y940" s="23">
        <f>IFERROR(TRIM(INDEX($A940:$P940,MATCH(Settings!$B$12,$A$1:$P$1,0))&amp;""),"")</f>
        <v/>
      </c>
      <c r="Z940" s="23">
        <f>IFERROR(TRIM(INDEX($A940:$P940,MATCH(Settings!$B$15,$A$1:$P$1,0))&amp;""),"")</f>
        <v/>
      </c>
      <c r="AA940" s="24">
        <f>IFERROR(IF(TRIM(INDEX($A940:$P940,MATCH(Settings!$B$13,$A$1:$P$1,0))&amp;"")="","",VALUE(TRIM(INDEX($A940:$P940,MATCH(Settings!$B$13,$A$1:$P$1,0))&amp;""))),"")</f>
        <v/>
      </c>
      <c r="AB940" s="24">
        <f>IF(NOT(ISNUMBER($AA940)),"",IF(TRIM($R940&amp;"")="Yes",$AA940,0))</f>
        <v/>
      </c>
      <c r="AC940" s="25">
        <f>IF(OR(NOT(ISNUMBER($AB940)),NOT(ISNUMBER(Settings!$D$2))),"",$AB940*Settings!$D$2)</f>
        <v/>
      </c>
      <c r="AD940" s="23">
        <f>IF(AND($AE940="",IFERROR(TRIM(INDEX($A940:$P940,MATCH(Settings!$B$13,$A$1:$P$1,0))&amp;""),"")=""),"",IF((IF($AE940="","; no name or email","")&amp;IF(IFERROR(TRIM(INDEX($A940:$P940,MATCH(Settings!$B$13,$A$1:$P$1,0))&amp;""),"")="","; no hours",IF(NOT(ISNUMBER($AA940)),"; hours not a number",IF($AA940&lt;=0,"; hours zero or less",IF(AND(ISNUMBER(Settings!$D$3),$AA940&gt;Settings!$D$3),"; over "&amp;Settings!$D$3&amp;" hours",""))))&amp;IF(NOT(ISNUMBER($U940)),"; no date",IF($U940&gt;TODAY(),"; date in the future",""))&amp;IF(AND($AE940&lt;&gt;"",ISNUMBER($U940)),IF(COUNTIFS($AE$2:$AE$1001,$AE940,$U$2:$U$1001,$U940,$Y$2:$Y$1001,$Y940)&gt;1,"; possible duplicate",""),""))="","OK",MID(IF($AE940="","; no name or email","")&amp;IF(IFERROR(TRIM(INDEX($A940:$P940,MATCH(Settings!$B$13,$A$1:$P$1,0))&amp;""),"")="","; no hours",IF(NOT(ISNUMBER($AA940)),"; hours not a number",IF($AA940&lt;=0,"; hours zero or less",IF(AND(ISNUMBER(Settings!$D$3),$AA940&gt;Settings!$D$3),"; over "&amp;Settings!$D$3&amp;" hours",""))))&amp;IF(NOT(ISNUMBER($U940)),"; no date",IF($U940&gt;TODAY(),"; date in the future",""))&amp;IF(AND($AE940&lt;&gt;"",ISNUMBER($U940)),IF(COUNTIFS($AE$2:$AE$1001,$AE940,$U$2:$U$1001,$U940,$Y$2:$Y$1001,$Y940)&gt;1,"; possible duplicate",""),""),3,300)))</f>
        <v/>
      </c>
      <c r="AE940" s="26">
        <f>IF(IFERROR(TRIM(INDEX($A940:$P940,MATCH(Settings!$B$11,$A$1:$P$1,0))&amp;""),"")&lt;&gt;"",LOWER(IFERROR(TRIM(INDEX($A940:$P940,MATCH(Settings!$B$11,$A$1:$P$1,0))&amp;""),"")),LOWER(IFERROR(TRIM(INDEX($A940:$P940,MATCH(Settings!$B$10,$A$1:$P$1,0))&amp;""),"")))</f>
        <v/>
      </c>
      <c r="AF940" s="26">
        <f>IF($AE940="","",IF(COUNTIF($AE$2:$AE940,$AE940)=1,MAX($AF$1:$AF939)+1,""))</f>
        <v/>
      </c>
      <c r="AG940" s="26">
        <f>IF(OR($AE940="",NOT(ISNUMBER($V940))),"",IF(COUNTIFS($AE$2:$AE940,$AE940,$V$2:$V940,$V940)=1,1,0))</f>
        <v/>
      </c>
      <c r="AH940" s="26">
        <f>IF(ISNUMBER($U940),$U940,0)</f>
        <v/>
      </c>
    </row>
    <row r="941">
      <c r="R941" s="27" t="n"/>
      <c r="S941" s="27" t="n"/>
      <c r="U941" s="21">
        <f>IF(ISNUMBER(IFERROR(IF(TRIM(INDEX($A941:$P941,MATCH(Settings!$B$9,$A$1:$P$1,0))&amp;"")="","",IF(ISNUMBER(INDEX($A941:$P941,MATCH(Settings!$B$9,$A$1:$P$1,0))),INT(INDEX($A941:$P941,MATCH(Settings!$B$9,$A$1:$P$1,0))),DATE(VALUE(LEFT(INDEX($A941:$P941,MATCH(Settings!$B$9,$A$1:$P$1,0)),4)),VALUE(MID(INDEX($A941:$P941,MATCH(Settings!$B$9,$A$1:$P$1,0)),6,2)),VALUE(MID(INDEX($A941:$P941,MATCH(Settings!$B$9,$A$1:$P$1,0)),9,2))))),"")),IFERROR(IF(TRIM(INDEX($A941:$P941,MATCH(Settings!$B$9,$A$1:$P$1,0))&amp;"")="","",IF(ISNUMBER(INDEX($A941:$P941,MATCH(Settings!$B$9,$A$1:$P$1,0))),INT(INDEX($A941:$P941,MATCH(Settings!$B$9,$A$1:$P$1,0))),DATE(VALUE(LEFT(INDEX($A941:$P941,MATCH(Settings!$B$9,$A$1:$P$1,0)),4)),VALUE(MID(INDEX($A941:$P941,MATCH(Settings!$B$9,$A$1:$P$1,0)),6,2)),VALUE(MID(INDEX($A941:$P941,MATCH(Settings!$B$9,$A$1:$P$1,0)),9,2))))),""),IFERROR(INT(IFERROR(IF(ISNUMBER(INDEX($A941:$P941,MATCH(Settings!$B$8,$A$1:$P$1,0))),INDEX($A941:$P941,MATCH(Settings!$B$8,$A$1:$P$1,0)),DATE(VALUE(LEFT(IFERROR(TRIM(INDEX($A941:$P941,MATCH(Settings!$B$8,$A$1:$P$1,0))&amp;""),""),4)),VALUE(MID(IFERROR(TRIM(INDEX($A941:$P941,MATCH(Settings!$B$8,$A$1:$P$1,0))&amp;""),""),6,2)),VALUE(MID(IFERROR(TRIM(INDEX($A941:$P941,MATCH(Settings!$B$8,$A$1:$P$1,0))&amp;""),""),9,2)))+TIME(VALUE(MID(IFERROR(TRIM(INDEX($A941:$P941,MATCH(Settings!$B$8,$A$1:$P$1,0))&amp;""),""),12,2)),VALUE(MID(IFERROR(TRIM(INDEX($A941:$P941,MATCH(Settings!$B$8,$A$1:$P$1,0))&amp;""),""),15,2)),VALUE(MID(IFERROR(TRIM(INDEX($A941:$P941,MATCH(Settings!$B$8,$A$1:$P$1,0))&amp;""),""),18,2)))),"")),""))</f>
        <v/>
      </c>
      <c r="V941" s="22">
        <f>IF(ISNUMBER($U941),DATE(YEAR($U941),MONTH($U941),1),"")</f>
        <v/>
      </c>
      <c r="W941" s="23">
        <f>IF(IFERROR(TRIM(INDEX($A941:$P941,MATCH(Settings!$B$10,$A$1:$P$1,0))&amp;""),"")&lt;&gt;"",IFERROR(TRIM(INDEX($A941:$P941,MATCH(Settings!$B$10,$A$1:$P$1,0))&amp;""),""),IFERROR(TRIM(INDEX($A941:$P941,MATCH(Settings!$B$11,$A$1:$P$1,0))&amp;""),""))</f>
        <v/>
      </c>
      <c r="X941" s="23">
        <f>IFERROR(TRIM(INDEX($A941:$P941,MATCH(Settings!$B$11,$A$1:$P$1,0))&amp;""),"")</f>
        <v/>
      </c>
      <c r="Y941" s="23">
        <f>IFERROR(TRIM(INDEX($A941:$P941,MATCH(Settings!$B$12,$A$1:$P$1,0))&amp;""),"")</f>
        <v/>
      </c>
      <c r="Z941" s="23">
        <f>IFERROR(TRIM(INDEX($A941:$P941,MATCH(Settings!$B$15,$A$1:$P$1,0))&amp;""),"")</f>
        <v/>
      </c>
      <c r="AA941" s="24">
        <f>IFERROR(IF(TRIM(INDEX($A941:$P941,MATCH(Settings!$B$13,$A$1:$P$1,0))&amp;"")="","",VALUE(TRIM(INDEX($A941:$P941,MATCH(Settings!$B$13,$A$1:$P$1,0))&amp;""))),"")</f>
        <v/>
      </c>
      <c r="AB941" s="24">
        <f>IF(NOT(ISNUMBER($AA941)),"",IF(TRIM($R941&amp;"")="Yes",$AA941,0))</f>
        <v/>
      </c>
      <c r="AC941" s="25">
        <f>IF(OR(NOT(ISNUMBER($AB941)),NOT(ISNUMBER(Settings!$D$2))),"",$AB941*Settings!$D$2)</f>
        <v/>
      </c>
      <c r="AD941" s="23">
        <f>IF(AND($AE941="",IFERROR(TRIM(INDEX($A941:$P941,MATCH(Settings!$B$13,$A$1:$P$1,0))&amp;""),"")=""),"",IF((IF($AE941="","; no name or email","")&amp;IF(IFERROR(TRIM(INDEX($A941:$P941,MATCH(Settings!$B$13,$A$1:$P$1,0))&amp;""),"")="","; no hours",IF(NOT(ISNUMBER($AA941)),"; hours not a number",IF($AA941&lt;=0,"; hours zero or less",IF(AND(ISNUMBER(Settings!$D$3),$AA941&gt;Settings!$D$3),"; over "&amp;Settings!$D$3&amp;" hours",""))))&amp;IF(NOT(ISNUMBER($U941)),"; no date",IF($U941&gt;TODAY(),"; date in the future",""))&amp;IF(AND($AE941&lt;&gt;"",ISNUMBER($U941)),IF(COUNTIFS($AE$2:$AE$1001,$AE941,$U$2:$U$1001,$U941,$Y$2:$Y$1001,$Y941)&gt;1,"; possible duplicate",""),""))="","OK",MID(IF($AE941="","; no name or email","")&amp;IF(IFERROR(TRIM(INDEX($A941:$P941,MATCH(Settings!$B$13,$A$1:$P$1,0))&amp;""),"")="","; no hours",IF(NOT(ISNUMBER($AA941)),"; hours not a number",IF($AA941&lt;=0,"; hours zero or less",IF(AND(ISNUMBER(Settings!$D$3),$AA941&gt;Settings!$D$3),"; over "&amp;Settings!$D$3&amp;" hours",""))))&amp;IF(NOT(ISNUMBER($U941)),"; no date",IF($U941&gt;TODAY(),"; date in the future",""))&amp;IF(AND($AE941&lt;&gt;"",ISNUMBER($U941)),IF(COUNTIFS($AE$2:$AE$1001,$AE941,$U$2:$U$1001,$U941,$Y$2:$Y$1001,$Y941)&gt;1,"; possible duplicate",""),""),3,300)))</f>
        <v/>
      </c>
      <c r="AE941" s="26">
        <f>IF(IFERROR(TRIM(INDEX($A941:$P941,MATCH(Settings!$B$11,$A$1:$P$1,0))&amp;""),"")&lt;&gt;"",LOWER(IFERROR(TRIM(INDEX($A941:$P941,MATCH(Settings!$B$11,$A$1:$P$1,0))&amp;""),"")),LOWER(IFERROR(TRIM(INDEX($A941:$P941,MATCH(Settings!$B$10,$A$1:$P$1,0))&amp;""),"")))</f>
        <v/>
      </c>
      <c r="AF941" s="26">
        <f>IF($AE941="","",IF(COUNTIF($AE$2:$AE941,$AE941)=1,MAX($AF$1:$AF940)+1,""))</f>
        <v/>
      </c>
      <c r="AG941" s="26">
        <f>IF(OR($AE941="",NOT(ISNUMBER($V941))),"",IF(COUNTIFS($AE$2:$AE941,$AE941,$V$2:$V941,$V941)=1,1,0))</f>
        <v/>
      </c>
      <c r="AH941" s="26">
        <f>IF(ISNUMBER($U941),$U941,0)</f>
        <v/>
      </c>
    </row>
    <row r="942">
      <c r="R942" s="27" t="n"/>
      <c r="S942" s="27" t="n"/>
      <c r="U942" s="21">
        <f>IF(ISNUMBER(IFERROR(IF(TRIM(INDEX($A942:$P942,MATCH(Settings!$B$9,$A$1:$P$1,0))&amp;"")="","",IF(ISNUMBER(INDEX($A942:$P942,MATCH(Settings!$B$9,$A$1:$P$1,0))),INT(INDEX($A942:$P942,MATCH(Settings!$B$9,$A$1:$P$1,0))),DATE(VALUE(LEFT(INDEX($A942:$P942,MATCH(Settings!$B$9,$A$1:$P$1,0)),4)),VALUE(MID(INDEX($A942:$P942,MATCH(Settings!$B$9,$A$1:$P$1,0)),6,2)),VALUE(MID(INDEX($A942:$P942,MATCH(Settings!$B$9,$A$1:$P$1,0)),9,2))))),"")),IFERROR(IF(TRIM(INDEX($A942:$P942,MATCH(Settings!$B$9,$A$1:$P$1,0))&amp;"")="","",IF(ISNUMBER(INDEX($A942:$P942,MATCH(Settings!$B$9,$A$1:$P$1,0))),INT(INDEX($A942:$P942,MATCH(Settings!$B$9,$A$1:$P$1,0))),DATE(VALUE(LEFT(INDEX($A942:$P942,MATCH(Settings!$B$9,$A$1:$P$1,0)),4)),VALUE(MID(INDEX($A942:$P942,MATCH(Settings!$B$9,$A$1:$P$1,0)),6,2)),VALUE(MID(INDEX($A942:$P942,MATCH(Settings!$B$9,$A$1:$P$1,0)),9,2))))),""),IFERROR(INT(IFERROR(IF(ISNUMBER(INDEX($A942:$P942,MATCH(Settings!$B$8,$A$1:$P$1,0))),INDEX($A942:$P942,MATCH(Settings!$B$8,$A$1:$P$1,0)),DATE(VALUE(LEFT(IFERROR(TRIM(INDEX($A942:$P942,MATCH(Settings!$B$8,$A$1:$P$1,0))&amp;""),""),4)),VALUE(MID(IFERROR(TRIM(INDEX($A942:$P942,MATCH(Settings!$B$8,$A$1:$P$1,0))&amp;""),""),6,2)),VALUE(MID(IFERROR(TRIM(INDEX($A942:$P942,MATCH(Settings!$B$8,$A$1:$P$1,0))&amp;""),""),9,2)))+TIME(VALUE(MID(IFERROR(TRIM(INDEX($A942:$P942,MATCH(Settings!$B$8,$A$1:$P$1,0))&amp;""),""),12,2)),VALUE(MID(IFERROR(TRIM(INDEX($A942:$P942,MATCH(Settings!$B$8,$A$1:$P$1,0))&amp;""),""),15,2)),VALUE(MID(IFERROR(TRIM(INDEX($A942:$P942,MATCH(Settings!$B$8,$A$1:$P$1,0))&amp;""),""),18,2)))),"")),""))</f>
        <v/>
      </c>
      <c r="V942" s="22">
        <f>IF(ISNUMBER($U942),DATE(YEAR($U942),MONTH($U942),1),"")</f>
        <v/>
      </c>
      <c r="W942" s="23">
        <f>IF(IFERROR(TRIM(INDEX($A942:$P942,MATCH(Settings!$B$10,$A$1:$P$1,0))&amp;""),"")&lt;&gt;"",IFERROR(TRIM(INDEX($A942:$P942,MATCH(Settings!$B$10,$A$1:$P$1,0))&amp;""),""),IFERROR(TRIM(INDEX($A942:$P942,MATCH(Settings!$B$11,$A$1:$P$1,0))&amp;""),""))</f>
        <v/>
      </c>
      <c r="X942" s="23">
        <f>IFERROR(TRIM(INDEX($A942:$P942,MATCH(Settings!$B$11,$A$1:$P$1,0))&amp;""),"")</f>
        <v/>
      </c>
      <c r="Y942" s="23">
        <f>IFERROR(TRIM(INDEX($A942:$P942,MATCH(Settings!$B$12,$A$1:$P$1,0))&amp;""),"")</f>
        <v/>
      </c>
      <c r="Z942" s="23">
        <f>IFERROR(TRIM(INDEX($A942:$P942,MATCH(Settings!$B$15,$A$1:$P$1,0))&amp;""),"")</f>
        <v/>
      </c>
      <c r="AA942" s="24">
        <f>IFERROR(IF(TRIM(INDEX($A942:$P942,MATCH(Settings!$B$13,$A$1:$P$1,0))&amp;"")="","",VALUE(TRIM(INDEX($A942:$P942,MATCH(Settings!$B$13,$A$1:$P$1,0))&amp;""))),"")</f>
        <v/>
      </c>
      <c r="AB942" s="24">
        <f>IF(NOT(ISNUMBER($AA942)),"",IF(TRIM($R942&amp;"")="Yes",$AA942,0))</f>
        <v/>
      </c>
      <c r="AC942" s="25">
        <f>IF(OR(NOT(ISNUMBER($AB942)),NOT(ISNUMBER(Settings!$D$2))),"",$AB942*Settings!$D$2)</f>
        <v/>
      </c>
      <c r="AD942" s="23">
        <f>IF(AND($AE942="",IFERROR(TRIM(INDEX($A942:$P942,MATCH(Settings!$B$13,$A$1:$P$1,0))&amp;""),"")=""),"",IF((IF($AE942="","; no name or email","")&amp;IF(IFERROR(TRIM(INDEX($A942:$P942,MATCH(Settings!$B$13,$A$1:$P$1,0))&amp;""),"")="","; no hours",IF(NOT(ISNUMBER($AA942)),"; hours not a number",IF($AA942&lt;=0,"; hours zero or less",IF(AND(ISNUMBER(Settings!$D$3),$AA942&gt;Settings!$D$3),"; over "&amp;Settings!$D$3&amp;" hours",""))))&amp;IF(NOT(ISNUMBER($U942)),"; no date",IF($U942&gt;TODAY(),"; date in the future",""))&amp;IF(AND($AE942&lt;&gt;"",ISNUMBER($U942)),IF(COUNTIFS($AE$2:$AE$1001,$AE942,$U$2:$U$1001,$U942,$Y$2:$Y$1001,$Y942)&gt;1,"; possible duplicate",""),""))="","OK",MID(IF($AE942="","; no name or email","")&amp;IF(IFERROR(TRIM(INDEX($A942:$P942,MATCH(Settings!$B$13,$A$1:$P$1,0))&amp;""),"")="","; no hours",IF(NOT(ISNUMBER($AA942)),"; hours not a number",IF($AA942&lt;=0,"; hours zero or less",IF(AND(ISNUMBER(Settings!$D$3),$AA942&gt;Settings!$D$3),"; over "&amp;Settings!$D$3&amp;" hours",""))))&amp;IF(NOT(ISNUMBER($U942)),"; no date",IF($U942&gt;TODAY(),"; date in the future",""))&amp;IF(AND($AE942&lt;&gt;"",ISNUMBER($U942)),IF(COUNTIFS($AE$2:$AE$1001,$AE942,$U$2:$U$1001,$U942,$Y$2:$Y$1001,$Y942)&gt;1,"; possible duplicate",""),""),3,300)))</f>
        <v/>
      </c>
      <c r="AE942" s="26">
        <f>IF(IFERROR(TRIM(INDEX($A942:$P942,MATCH(Settings!$B$11,$A$1:$P$1,0))&amp;""),"")&lt;&gt;"",LOWER(IFERROR(TRIM(INDEX($A942:$P942,MATCH(Settings!$B$11,$A$1:$P$1,0))&amp;""),"")),LOWER(IFERROR(TRIM(INDEX($A942:$P942,MATCH(Settings!$B$10,$A$1:$P$1,0))&amp;""),"")))</f>
        <v/>
      </c>
      <c r="AF942" s="26">
        <f>IF($AE942="","",IF(COUNTIF($AE$2:$AE942,$AE942)=1,MAX($AF$1:$AF941)+1,""))</f>
        <v/>
      </c>
      <c r="AG942" s="26">
        <f>IF(OR($AE942="",NOT(ISNUMBER($V942))),"",IF(COUNTIFS($AE$2:$AE942,$AE942,$V$2:$V942,$V942)=1,1,0))</f>
        <v/>
      </c>
      <c r="AH942" s="26">
        <f>IF(ISNUMBER($U942),$U942,0)</f>
        <v/>
      </c>
    </row>
    <row r="943">
      <c r="R943" s="27" t="n"/>
      <c r="S943" s="27" t="n"/>
      <c r="U943" s="21">
        <f>IF(ISNUMBER(IFERROR(IF(TRIM(INDEX($A943:$P943,MATCH(Settings!$B$9,$A$1:$P$1,0))&amp;"")="","",IF(ISNUMBER(INDEX($A943:$P943,MATCH(Settings!$B$9,$A$1:$P$1,0))),INT(INDEX($A943:$P943,MATCH(Settings!$B$9,$A$1:$P$1,0))),DATE(VALUE(LEFT(INDEX($A943:$P943,MATCH(Settings!$B$9,$A$1:$P$1,0)),4)),VALUE(MID(INDEX($A943:$P943,MATCH(Settings!$B$9,$A$1:$P$1,0)),6,2)),VALUE(MID(INDEX($A943:$P943,MATCH(Settings!$B$9,$A$1:$P$1,0)),9,2))))),"")),IFERROR(IF(TRIM(INDEX($A943:$P943,MATCH(Settings!$B$9,$A$1:$P$1,0))&amp;"")="","",IF(ISNUMBER(INDEX($A943:$P943,MATCH(Settings!$B$9,$A$1:$P$1,0))),INT(INDEX($A943:$P943,MATCH(Settings!$B$9,$A$1:$P$1,0))),DATE(VALUE(LEFT(INDEX($A943:$P943,MATCH(Settings!$B$9,$A$1:$P$1,0)),4)),VALUE(MID(INDEX($A943:$P943,MATCH(Settings!$B$9,$A$1:$P$1,0)),6,2)),VALUE(MID(INDEX($A943:$P943,MATCH(Settings!$B$9,$A$1:$P$1,0)),9,2))))),""),IFERROR(INT(IFERROR(IF(ISNUMBER(INDEX($A943:$P943,MATCH(Settings!$B$8,$A$1:$P$1,0))),INDEX($A943:$P943,MATCH(Settings!$B$8,$A$1:$P$1,0)),DATE(VALUE(LEFT(IFERROR(TRIM(INDEX($A943:$P943,MATCH(Settings!$B$8,$A$1:$P$1,0))&amp;""),""),4)),VALUE(MID(IFERROR(TRIM(INDEX($A943:$P943,MATCH(Settings!$B$8,$A$1:$P$1,0))&amp;""),""),6,2)),VALUE(MID(IFERROR(TRIM(INDEX($A943:$P943,MATCH(Settings!$B$8,$A$1:$P$1,0))&amp;""),""),9,2)))+TIME(VALUE(MID(IFERROR(TRIM(INDEX($A943:$P943,MATCH(Settings!$B$8,$A$1:$P$1,0))&amp;""),""),12,2)),VALUE(MID(IFERROR(TRIM(INDEX($A943:$P943,MATCH(Settings!$B$8,$A$1:$P$1,0))&amp;""),""),15,2)),VALUE(MID(IFERROR(TRIM(INDEX($A943:$P943,MATCH(Settings!$B$8,$A$1:$P$1,0))&amp;""),""),18,2)))),"")),""))</f>
        <v/>
      </c>
      <c r="V943" s="22">
        <f>IF(ISNUMBER($U943),DATE(YEAR($U943),MONTH($U943),1),"")</f>
        <v/>
      </c>
      <c r="W943" s="23">
        <f>IF(IFERROR(TRIM(INDEX($A943:$P943,MATCH(Settings!$B$10,$A$1:$P$1,0))&amp;""),"")&lt;&gt;"",IFERROR(TRIM(INDEX($A943:$P943,MATCH(Settings!$B$10,$A$1:$P$1,0))&amp;""),""),IFERROR(TRIM(INDEX($A943:$P943,MATCH(Settings!$B$11,$A$1:$P$1,0))&amp;""),""))</f>
        <v/>
      </c>
      <c r="X943" s="23">
        <f>IFERROR(TRIM(INDEX($A943:$P943,MATCH(Settings!$B$11,$A$1:$P$1,0))&amp;""),"")</f>
        <v/>
      </c>
      <c r="Y943" s="23">
        <f>IFERROR(TRIM(INDEX($A943:$P943,MATCH(Settings!$B$12,$A$1:$P$1,0))&amp;""),"")</f>
        <v/>
      </c>
      <c r="Z943" s="23">
        <f>IFERROR(TRIM(INDEX($A943:$P943,MATCH(Settings!$B$15,$A$1:$P$1,0))&amp;""),"")</f>
        <v/>
      </c>
      <c r="AA943" s="24">
        <f>IFERROR(IF(TRIM(INDEX($A943:$P943,MATCH(Settings!$B$13,$A$1:$P$1,0))&amp;"")="","",VALUE(TRIM(INDEX($A943:$P943,MATCH(Settings!$B$13,$A$1:$P$1,0))&amp;""))),"")</f>
        <v/>
      </c>
      <c r="AB943" s="24">
        <f>IF(NOT(ISNUMBER($AA943)),"",IF(TRIM($R943&amp;"")="Yes",$AA943,0))</f>
        <v/>
      </c>
      <c r="AC943" s="25">
        <f>IF(OR(NOT(ISNUMBER($AB943)),NOT(ISNUMBER(Settings!$D$2))),"",$AB943*Settings!$D$2)</f>
        <v/>
      </c>
      <c r="AD943" s="23">
        <f>IF(AND($AE943="",IFERROR(TRIM(INDEX($A943:$P943,MATCH(Settings!$B$13,$A$1:$P$1,0))&amp;""),"")=""),"",IF((IF($AE943="","; no name or email","")&amp;IF(IFERROR(TRIM(INDEX($A943:$P943,MATCH(Settings!$B$13,$A$1:$P$1,0))&amp;""),"")="","; no hours",IF(NOT(ISNUMBER($AA943)),"; hours not a number",IF($AA943&lt;=0,"; hours zero or less",IF(AND(ISNUMBER(Settings!$D$3),$AA943&gt;Settings!$D$3),"; over "&amp;Settings!$D$3&amp;" hours",""))))&amp;IF(NOT(ISNUMBER($U943)),"; no date",IF($U943&gt;TODAY(),"; date in the future",""))&amp;IF(AND($AE943&lt;&gt;"",ISNUMBER($U943)),IF(COUNTIFS($AE$2:$AE$1001,$AE943,$U$2:$U$1001,$U943,$Y$2:$Y$1001,$Y943)&gt;1,"; possible duplicate",""),""))="","OK",MID(IF($AE943="","; no name or email","")&amp;IF(IFERROR(TRIM(INDEX($A943:$P943,MATCH(Settings!$B$13,$A$1:$P$1,0))&amp;""),"")="","; no hours",IF(NOT(ISNUMBER($AA943)),"; hours not a number",IF($AA943&lt;=0,"; hours zero or less",IF(AND(ISNUMBER(Settings!$D$3),$AA943&gt;Settings!$D$3),"; over "&amp;Settings!$D$3&amp;" hours",""))))&amp;IF(NOT(ISNUMBER($U943)),"; no date",IF($U943&gt;TODAY(),"; date in the future",""))&amp;IF(AND($AE943&lt;&gt;"",ISNUMBER($U943)),IF(COUNTIFS($AE$2:$AE$1001,$AE943,$U$2:$U$1001,$U943,$Y$2:$Y$1001,$Y943)&gt;1,"; possible duplicate",""),""),3,300)))</f>
        <v/>
      </c>
      <c r="AE943" s="26">
        <f>IF(IFERROR(TRIM(INDEX($A943:$P943,MATCH(Settings!$B$11,$A$1:$P$1,0))&amp;""),"")&lt;&gt;"",LOWER(IFERROR(TRIM(INDEX($A943:$P943,MATCH(Settings!$B$11,$A$1:$P$1,0))&amp;""),"")),LOWER(IFERROR(TRIM(INDEX($A943:$P943,MATCH(Settings!$B$10,$A$1:$P$1,0))&amp;""),"")))</f>
        <v/>
      </c>
      <c r="AF943" s="26">
        <f>IF($AE943="","",IF(COUNTIF($AE$2:$AE943,$AE943)=1,MAX($AF$1:$AF942)+1,""))</f>
        <v/>
      </c>
      <c r="AG943" s="26">
        <f>IF(OR($AE943="",NOT(ISNUMBER($V943))),"",IF(COUNTIFS($AE$2:$AE943,$AE943,$V$2:$V943,$V943)=1,1,0))</f>
        <v/>
      </c>
      <c r="AH943" s="26">
        <f>IF(ISNUMBER($U943),$U943,0)</f>
        <v/>
      </c>
    </row>
    <row r="944">
      <c r="R944" s="27" t="n"/>
      <c r="S944" s="27" t="n"/>
      <c r="U944" s="21">
        <f>IF(ISNUMBER(IFERROR(IF(TRIM(INDEX($A944:$P944,MATCH(Settings!$B$9,$A$1:$P$1,0))&amp;"")="","",IF(ISNUMBER(INDEX($A944:$P944,MATCH(Settings!$B$9,$A$1:$P$1,0))),INT(INDEX($A944:$P944,MATCH(Settings!$B$9,$A$1:$P$1,0))),DATE(VALUE(LEFT(INDEX($A944:$P944,MATCH(Settings!$B$9,$A$1:$P$1,0)),4)),VALUE(MID(INDEX($A944:$P944,MATCH(Settings!$B$9,$A$1:$P$1,0)),6,2)),VALUE(MID(INDEX($A944:$P944,MATCH(Settings!$B$9,$A$1:$P$1,0)),9,2))))),"")),IFERROR(IF(TRIM(INDEX($A944:$P944,MATCH(Settings!$B$9,$A$1:$P$1,0))&amp;"")="","",IF(ISNUMBER(INDEX($A944:$P944,MATCH(Settings!$B$9,$A$1:$P$1,0))),INT(INDEX($A944:$P944,MATCH(Settings!$B$9,$A$1:$P$1,0))),DATE(VALUE(LEFT(INDEX($A944:$P944,MATCH(Settings!$B$9,$A$1:$P$1,0)),4)),VALUE(MID(INDEX($A944:$P944,MATCH(Settings!$B$9,$A$1:$P$1,0)),6,2)),VALUE(MID(INDEX($A944:$P944,MATCH(Settings!$B$9,$A$1:$P$1,0)),9,2))))),""),IFERROR(INT(IFERROR(IF(ISNUMBER(INDEX($A944:$P944,MATCH(Settings!$B$8,$A$1:$P$1,0))),INDEX($A944:$P944,MATCH(Settings!$B$8,$A$1:$P$1,0)),DATE(VALUE(LEFT(IFERROR(TRIM(INDEX($A944:$P944,MATCH(Settings!$B$8,$A$1:$P$1,0))&amp;""),""),4)),VALUE(MID(IFERROR(TRIM(INDEX($A944:$P944,MATCH(Settings!$B$8,$A$1:$P$1,0))&amp;""),""),6,2)),VALUE(MID(IFERROR(TRIM(INDEX($A944:$P944,MATCH(Settings!$B$8,$A$1:$P$1,0))&amp;""),""),9,2)))+TIME(VALUE(MID(IFERROR(TRIM(INDEX($A944:$P944,MATCH(Settings!$B$8,$A$1:$P$1,0))&amp;""),""),12,2)),VALUE(MID(IFERROR(TRIM(INDEX($A944:$P944,MATCH(Settings!$B$8,$A$1:$P$1,0))&amp;""),""),15,2)),VALUE(MID(IFERROR(TRIM(INDEX($A944:$P944,MATCH(Settings!$B$8,$A$1:$P$1,0))&amp;""),""),18,2)))),"")),""))</f>
        <v/>
      </c>
      <c r="V944" s="22">
        <f>IF(ISNUMBER($U944),DATE(YEAR($U944),MONTH($U944),1),"")</f>
        <v/>
      </c>
      <c r="W944" s="23">
        <f>IF(IFERROR(TRIM(INDEX($A944:$P944,MATCH(Settings!$B$10,$A$1:$P$1,0))&amp;""),"")&lt;&gt;"",IFERROR(TRIM(INDEX($A944:$P944,MATCH(Settings!$B$10,$A$1:$P$1,0))&amp;""),""),IFERROR(TRIM(INDEX($A944:$P944,MATCH(Settings!$B$11,$A$1:$P$1,0))&amp;""),""))</f>
        <v/>
      </c>
      <c r="X944" s="23">
        <f>IFERROR(TRIM(INDEX($A944:$P944,MATCH(Settings!$B$11,$A$1:$P$1,0))&amp;""),"")</f>
        <v/>
      </c>
      <c r="Y944" s="23">
        <f>IFERROR(TRIM(INDEX($A944:$P944,MATCH(Settings!$B$12,$A$1:$P$1,0))&amp;""),"")</f>
        <v/>
      </c>
      <c r="Z944" s="23">
        <f>IFERROR(TRIM(INDEX($A944:$P944,MATCH(Settings!$B$15,$A$1:$P$1,0))&amp;""),"")</f>
        <v/>
      </c>
      <c r="AA944" s="24">
        <f>IFERROR(IF(TRIM(INDEX($A944:$P944,MATCH(Settings!$B$13,$A$1:$P$1,0))&amp;"")="","",VALUE(TRIM(INDEX($A944:$P944,MATCH(Settings!$B$13,$A$1:$P$1,0))&amp;""))),"")</f>
        <v/>
      </c>
      <c r="AB944" s="24">
        <f>IF(NOT(ISNUMBER($AA944)),"",IF(TRIM($R944&amp;"")="Yes",$AA944,0))</f>
        <v/>
      </c>
      <c r="AC944" s="25">
        <f>IF(OR(NOT(ISNUMBER($AB944)),NOT(ISNUMBER(Settings!$D$2))),"",$AB944*Settings!$D$2)</f>
        <v/>
      </c>
      <c r="AD944" s="23">
        <f>IF(AND($AE944="",IFERROR(TRIM(INDEX($A944:$P944,MATCH(Settings!$B$13,$A$1:$P$1,0))&amp;""),"")=""),"",IF((IF($AE944="","; no name or email","")&amp;IF(IFERROR(TRIM(INDEX($A944:$P944,MATCH(Settings!$B$13,$A$1:$P$1,0))&amp;""),"")="","; no hours",IF(NOT(ISNUMBER($AA944)),"; hours not a number",IF($AA944&lt;=0,"; hours zero or less",IF(AND(ISNUMBER(Settings!$D$3),$AA944&gt;Settings!$D$3),"; over "&amp;Settings!$D$3&amp;" hours",""))))&amp;IF(NOT(ISNUMBER($U944)),"; no date",IF($U944&gt;TODAY(),"; date in the future",""))&amp;IF(AND($AE944&lt;&gt;"",ISNUMBER($U944)),IF(COUNTIFS($AE$2:$AE$1001,$AE944,$U$2:$U$1001,$U944,$Y$2:$Y$1001,$Y944)&gt;1,"; possible duplicate",""),""))="","OK",MID(IF($AE944="","; no name or email","")&amp;IF(IFERROR(TRIM(INDEX($A944:$P944,MATCH(Settings!$B$13,$A$1:$P$1,0))&amp;""),"")="","; no hours",IF(NOT(ISNUMBER($AA944)),"; hours not a number",IF($AA944&lt;=0,"; hours zero or less",IF(AND(ISNUMBER(Settings!$D$3),$AA944&gt;Settings!$D$3),"; over "&amp;Settings!$D$3&amp;" hours",""))))&amp;IF(NOT(ISNUMBER($U944)),"; no date",IF($U944&gt;TODAY(),"; date in the future",""))&amp;IF(AND($AE944&lt;&gt;"",ISNUMBER($U944)),IF(COUNTIFS($AE$2:$AE$1001,$AE944,$U$2:$U$1001,$U944,$Y$2:$Y$1001,$Y944)&gt;1,"; possible duplicate",""),""),3,300)))</f>
        <v/>
      </c>
      <c r="AE944" s="26">
        <f>IF(IFERROR(TRIM(INDEX($A944:$P944,MATCH(Settings!$B$11,$A$1:$P$1,0))&amp;""),"")&lt;&gt;"",LOWER(IFERROR(TRIM(INDEX($A944:$P944,MATCH(Settings!$B$11,$A$1:$P$1,0))&amp;""),"")),LOWER(IFERROR(TRIM(INDEX($A944:$P944,MATCH(Settings!$B$10,$A$1:$P$1,0))&amp;""),"")))</f>
        <v/>
      </c>
      <c r="AF944" s="26">
        <f>IF($AE944="","",IF(COUNTIF($AE$2:$AE944,$AE944)=1,MAX($AF$1:$AF943)+1,""))</f>
        <v/>
      </c>
      <c r="AG944" s="26">
        <f>IF(OR($AE944="",NOT(ISNUMBER($V944))),"",IF(COUNTIFS($AE$2:$AE944,$AE944,$V$2:$V944,$V944)=1,1,0))</f>
        <v/>
      </c>
      <c r="AH944" s="26">
        <f>IF(ISNUMBER($U944),$U944,0)</f>
        <v/>
      </c>
    </row>
    <row r="945">
      <c r="R945" s="27" t="n"/>
      <c r="S945" s="27" t="n"/>
      <c r="U945" s="21">
        <f>IF(ISNUMBER(IFERROR(IF(TRIM(INDEX($A945:$P945,MATCH(Settings!$B$9,$A$1:$P$1,0))&amp;"")="","",IF(ISNUMBER(INDEX($A945:$P945,MATCH(Settings!$B$9,$A$1:$P$1,0))),INT(INDEX($A945:$P945,MATCH(Settings!$B$9,$A$1:$P$1,0))),DATE(VALUE(LEFT(INDEX($A945:$P945,MATCH(Settings!$B$9,$A$1:$P$1,0)),4)),VALUE(MID(INDEX($A945:$P945,MATCH(Settings!$B$9,$A$1:$P$1,0)),6,2)),VALUE(MID(INDEX($A945:$P945,MATCH(Settings!$B$9,$A$1:$P$1,0)),9,2))))),"")),IFERROR(IF(TRIM(INDEX($A945:$P945,MATCH(Settings!$B$9,$A$1:$P$1,0))&amp;"")="","",IF(ISNUMBER(INDEX($A945:$P945,MATCH(Settings!$B$9,$A$1:$P$1,0))),INT(INDEX($A945:$P945,MATCH(Settings!$B$9,$A$1:$P$1,0))),DATE(VALUE(LEFT(INDEX($A945:$P945,MATCH(Settings!$B$9,$A$1:$P$1,0)),4)),VALUE(MID(INDEX($A945:$P945,MATCH(Settings!$B$9,$A$1:$P$1,0)),6,2)),VALUE(MID(INDEX($A945:$P945,MATCH(Settings!$B$9,$A$1:$P$1,0)),9,2))))),""),IFERROR(INT(IFERROR(IF(ISNUMBER(INDEX($A945:$P945,MATCH(Settings!$B$8,$A$1:$P$1,0))),INDEX($A945:$P945,MATCH(Settings!$B$8,$A$1:$P$1,0)),DATE(VALUE(LEFT(IFERROR(TRIM(INDEX($A945:$P945,MATCH(Settings!$B$8,$A$1:$P$1,0))&amp;""),""),4)),VALUE(MID(IFERROR(TRIM(INDEX($A945:$P945,MATCH(Settings!$B$8,$A$1:$P$1,0))&amp;""),""),6,2)),VALUE(MID(IFERROR(TRIM(INDEX($A945:$P945,MATCH(Settings!$B$8,$A$1:$P$1,0))&amp;""),""),9,2)))+TIME(VALUE(MID(IFERROR(TRIM(INDEX($A945:$P945,MATCH(Settings!$B$8,$A$1:$P$1,0))&amp;""),""),12,2)),VALUE(MID(IFERROR(TRIM(INDEX($A945:$P945,MATCH(Settings!$B$8,$A$1:$P$1,0))&amp;""),""),15,2)),VALUE(MID(IFERROR(TRIM(INDEX($A945:$P945,MATCH(Settings!$B$8,$A$1:$P$1,0))&amp;""),""),18,2)))),"")),""))</f>
        <v/>
      </c>
      <c r="V945" s="22">
        <f>IF(ISNUMBER($U945),DATE(YEAR($U945),MONTH($U945),1),"")</f>
        <v/>
      </c>
      <c r="W945" s="23">
        <f>IF(IFERROR(TRIM(INDEX($A945:$P945,MATCH(Settings!$B$10,$A$1:$P$1,0))&amp;""),"")&lt;&gt;"",IFERROR(TRIM(INDEX($A945:$P945,MATCH(Settings!$B$10,$A$1:$P$1,0))&amp;""),""),IFERROR(TRIM(INDEX($A945:$P945,MATCH(Settings!$B$11,$A$1:$P$1,0))&amp;""),""))</f>
        <v/>
      </c>
      <c r="X945" s="23">
        <f>IFERROR(TRIM(INDEX($A945:$P945,MATCH(Settings!$B$11,$A$1:$P$1,0))&amp;""),"")</f>
        <v/>
      </c>
      <c r="Y945" s="23">
        <f>IFERROR(TRIM(INDEX($A945:$P945,MATCH(Settings!$B$12,$A$1:$P$1,0))&amp;""),"")</f>
        <v/>
      </c>
      <c r="Z945" s="23">
        <f>IFERROR(TRIM(INDEX($A945:$P945,MATCH(Settings!$B$15,$A$1:$P$1,0))&amp;""),"")</f>
        <v/>
      </c>
      <c r="AA945" s="24">
        <f>IFERROR(IF(TRIM(INDEX($A945:$P945,MATCH(Settings!$B$13,$A$1:$P$1,0))&amp;"")="","",VALUE(TRIM(INDEX($A945:$P945,MATCH(Settings!$B$13,$A$1:$P$1,0))&amp;""))),"")</f>
        <v/>
      </c>
      <c r="AB945" s="24">
        <f>IF(NOT(ISNUMBER($AA945)),"",IF(TRIM($R945&amp;"")="Yes",$AA945,0))</f>
        <v/>
      </c>
      <c r="AC945" s="25">
        <f>IF(OR(NOT(ISNUMBER($AB945)),NOT(ISNUMBER(Settings!$D$2))),"",$AB945*Settings!$D$2)</f>
        <v/>
      </c>
      <c r="AD945" s="23">
        <f>IF(AND($AE945="",IFERROR(TRIM(INDEX($A945:$P945,MATCH(Settings!$B$13,$A$1:$P$1,0))&amp;""),"")=""),"",IF((IF($AE945="","; no name or email","")&amp;IF(IFERROR(TRIM(INDEX($A945:$P945,MATCH(Settings!$B$13,$A$1:$P$1,0))&amp;""),"")="","; no hours",IF(NOT(ISNUMBER($AA945)),"; hours not a number",IF($AA945&lt;=0,"; hours zero or less",IF(AND(ISNUMBER(Settings!$D$3),$AA945&gt;Settings!$D$3),"; over "&amp;Settings!$D$3&amp;" hours",""))))&amp;IF(NOT(ISNUMBER($U945)),"; no date",IF($U945&gt;TODAY(),"; date in the future",""))&amp;IF(AND($AE945&lt;&gt;"",ISNUMBER($U945)),IF(COUNTIFS($AE$2:$AE$1001,$AE945,$U$2:$U$1001,$U945,$Y$2:$Y$1001,$Y945)&gt;1,"; possible duplicate",""),""))="","OK",MID(IF($AE945="","; no name or email","")&amp;IF(IFERROR(TRIM(INDEX($A945:$P945,MATCH(Settings!$B$13,$A$1:$P$1,0))&amp;""),"")="","; no hours",IF(NOT(ISNUMBER($AA945)),"; hours not a number",IF($AA945&lt;=0,"; hours zero or less",IF(AND(ISNUMBER(Settings!$D$3),$AA945&gt;Settings!$D$3),"; over "&amp;Settings!$D$3&amp;" hours",""))))&amp;IF(NOT(ISNUMBER($U945)),"; no date",IF($U945&gt;TODAY(),"; date in the future",""))&amp;IF(AND($AE945&lt;&gt;"",ISNUMBER($U945)),IF(COUNTIFS($AE$2:$AE$1001,$AE945,$U$2:$U$1001,$U945,$Y$2:$Y$1001,$Y945)&gt;1,"; possible duplicate",""),""),3,300)))</f>
        <v/>
      </c>
      <c r="AE945" s="26">
        <f>IF(IFERROR(TRIM(INDEX($A945:$P945,MATCH(Settings!$B$11,$A$1:$P$1,0))&amp;""),"")&lt;&gt;"",LOWER(IFERROR(TRIM(INDEX($A945:$P945,MATCH(Settings!$B$11,$A$1:$P$1,0))&amp;""),"")),LOWER(IFERROR(TRIM(INDEX($A945:$P945,MATCH(Settings!$B$10,$A$1:$P$1,0))&amp;""),"")))</f>
        <v/>
      </c>
      <c r="AF945" s="26">
        <f>IF($AE945="","",IF(COUNTIF($AE$2:$AE945,$AE945)=1,MAX($AF$1:$AF944)+1,""))</f>
        <v/>
      </c>
      <c r="AG945" s="26">
        <f>IF(OR($AE945="",NOT(ISNUMBER($V945))),"",IF(COUNTIFS($AE$2:$AE945,$AE945,$V$2:$V945,$V945)=1,1,0))</f>
        <v/>
      </c>
      <c r="AH945" s="26">
        <f>IF(ISNUMBER($U945),$U945,0)</f>
        <v/>
      </c>
    </row>
    <row r="946">
      <c r="R946" s="27" t="n"/>
      <c r="S946" s="27" t="n"/>
      <c r="U946" s="21">
        <f>IF(ISNUMBER(IFERROR(IF(TRIM(INDEX($A946:$P946,MATCH(Settings!$B$9,$A$1:$P$1,0))&amp;"")="","",IF(ISNUMBER(INDEX($A946:$P946,MATCH(Settings!$B$9,$A$1:$P$1,0))),INT(INDEX($A946:$P946,MATCH(Settings!$B$9,$A$1:$P$1,0))),DATE(VALUE(LEFT(INDEX($A946:$P946,MATCH(Settings!$B$9,$A$1:$P$1,0)),4)),VALUE(MID(INDEX($A946:$P946,MATCH(Settings!$B$9,$A$1:$P$1,0)),6,2)),VALUE(MID(INDEX($A946:$P946,MATCH(Settings!$B$9,$A$1:$P$1,0)),9,2))))),"")),IFERROR(IF(TRIM(INDEX($A946:$P946,MATCH(Settings!$B$9,$A$1:$P$1,0))&amp;"")="","",IF(ISNUMBER(INDEX($A946:$P946,MATCH(Settings!$B$9,$A$1:$P$1,0))),INT(INDEX($A946:$P946,MATCH(Settings!$B$9,$A$1:$P$1,0))),DATE(VALUE(LEFT(INDEX($A946:$P946,MATCH(Settings!$B$9,$A$1:$P$1,0)),4)),VALUE(MID(INDEX($A946:$P946,MATCH(Settings!$B$9,$A$1:$P$1,0)),6,2)),VALUE(MID(INDEX($A946:$P946,MATCH(Settings!$B$9,$A$1:$P$1,0)),9,2))))),""),IFERROR(INT(IFERROR(IF(ISNUMBER(INDEX($A946:$P946,MATCH(Settings!$B$8,$A$1:$P$1,0))),INDEX($A946:$P946,MATCH(Settings!$B$8,$A$1:$P$1,0)),DATE(VALUE(LEFT(IFERROR(TRIM(INDEX($A946:$P946,MATCH(Settings!$B$8,$A$1:$P$1,0))&amp;""),""),4)),VALUE(MID(IFERROR(TRIM(INDEX($A946:$P946,MATCH(Settings!$B$8,$A$1:$P$1,0))&amp;""),""),6,2)),VALUE(MID(IFERROR(TRIM(INDEX($A946:$P946,MATCH(Settings!$B$8,$A$1:$P$1,0))&amp;""),""),9,2)))+TIME(VALUE(MID(IFERROR(TRIM(INDEX($A946:$P946,MATCH(Settings!$B$8,$A$1:$P$1,0))&amp;""),""),12,2)),VALUE(MID(IFERROR(TRIM(INDEX($A946:$P946,MATCH(Settings!$B$8,$A$1:$P$1,0))&amp;""),""),15,2)),VALUE(MID(IFERROR(TRIM(INDEX($A946:$P946,MATCH(Settings!$B$8,$A$1:$P$1,0))&amp;""),""),18,2)))),"")),""))</f>
        <v/>
      </c>
      <c r="V946" s="22">
        <f>IF(ISNUMBER($U946),DATE(YEAR($U946),MONTH($U946),1),"")</f>
        <v/>
      </c>
      <c r="W946" s="23">
        <f>IF(IFERROR(TRIM(INDEX($A946:$P946,MATCH(Settings!$B$10,$A$1:$P$1,0))&amp;""),"")&lt;&gt;"",IFERROR(TRIM(INDEX($A946:$P946,MATCH(Settings!$B$10,$A$1:$P$1,0))&amp;""),""),IFERROR(TRIM(INDEX($A946:$P946,MATCH(Settings!$B$11,$A$1:$P$1,0))&amp;""),""))</f>
        <v/>
      </c>
      <c r="X946" s="23">
        <f>IFERROR(TRIM(INDEX($A946:$P946,MATCH(Settings!$B$11,$A$1:$P$1,0))&amp;""),"")</f>
        <v/>
      </c>
      <c r="Y946" s="23">
        <f>IFERROR(TRIM(INDEX($A946:$P946,MATCH(Settings!$B$12,$A$1:$P$1,0))&amp;""),"")</f>
        <v/>
      </c>
      <c r="Z946" s="23">
        <f>IFERROR(TRIM(INDEX($A946:$P946,MATCH(Settings!$B$15,$A$1:$P$1,0))&amp;""),"")</f>
        <v/>
      </c>
      <c r="AA946" s="24">
        <f>IFERROR(IF(TRIM(INDEX($A946:$P946,MATCH(Settings!$B$13,$A$1:$P$1,0))&amp;"")="","",VALUE(TRIM(INDEX($A946:$P946,MATCH(Settings!$B$13,$A$1:$P$1,0))&amp;""))),"")</f>
        <v/>
      </c>
      <c r="AB946" s="24">
        <f>IF(NOT(ISNUMBER($AA946)),"",IF(TRIM($R946&amp;"")="Yes",$AA946,0))</f>
        <v/>
      </c>
      <c r="AC946" s="25">
        <f>IF(OR(NOT(ISNUMBER($AB946)),NOT(ISNUMBER(Settings!$D$2))),"",$AB946*Settings!$D$2)</f>
        <v/>
      </c>
      <c r="AD946" s="23">
        <f>IF(AND($AE946="",IFERROR(TRIM(INDEX($A946:$P946,MATCH(Settings!$B$13,$A$1:$P$1,0))&amp;""),"")=""),"",IF((IF($AE946="","; no name or email","")&amp;IF(IFERROR(TRIM(INDEX($A946:$P946,MATCH(Settings!$B$13,$A$1:$P$1,0))&amp;""),"")="","; no hours",IF(NOT(ISNUMBER($AA946)),"; hours not a number",IF($AA946&lt;=0,"; hours zero or less",IF(AND(ISNUMBER(Settings!$D$3),$AA946&gt;Settings!$D$3),"; over "&amp;Settings!$D$3&amp;" hours",""))))&amp;IF(NOT(ISNUMBER($U946)),"; no date",IF($U946&gt;TODAY(),"; date in the future",""))&amp;IF(AND($AE946&lt;&gt;"",ISNUMBER($U946)),IF(COUNTIFS($AE$2:$AE$1001,$AE946,$U$2:$U$1001,$U946,$Y$2:$Y$1001,$Y946)&gt;1,"; possible duplicate",""),""))="","OK",MID(IF($AE946="","; no name or email","")&amp;IF(IFERROR(TRIM(INDEX($A946:$P946,MATCH(Settings!$B$13,$A$1:$P$1,0))&amp;""),"")="","; no hours",IF(NOT(ISNUMBER($AA946)),"; hours not a number",IF($AA946&lt;=0,"; hours zero or less",IF(AND(ISNUMBER(Settings!$D$3),$AA946&gt;Settings!$D$3),"; over "&amp;Settings!$D$3&amp;" hours",""))))&amp;IF(NOT(ISNUMBER($U946)),"; no date",IF($U946&gt;TODAY(),"; date in the future",""))&amp;IF(AND($AE946&lt;&gt;"",ISNUMBER($U946)),IF(COUNTIFS($AE$2:$AE$1001,$AE946,$U$2:$U$1001,$U946,$Y$2:$Y$1001,$Y946)&gt;1,"; possible duplicate",""),""),3,300)))</f>
        <v/>
      </c>
      <c r="AE946" s="26">
        <f>IF(IFERROR(TRIM(INDEX($A946:$P946,MATCH(Settings!$B$11,$A$1:$P$1,0))&amp;""),"")&lt;&gt;"",LOWER(IFERROR(TRIM(INDEX($A946:$P946,MATCH(Settings!$B$11,$A$1:$P$1,0))&amp;""),"")),LOWER(IFERROR(TRIM(INDEX($A946:$P946,MATCH(Settings!$B$10,$A$1:$P$1,0))&amp;""),"")))</f>
        <v/>
      </c>
      <c r="AF946" s="26">
        <f>IF($AE946="","",IF(COUNTIF($AE$2:$AE946,$AE946)=1,MAX($AF$1:$AF945)+1,""))</f>
        <v/>
      </c>
      <c r="AG946" s="26">
        <f>IF(OR($AE946="",NOT(ISNUMBER($V946))),"",IF(COUNTIFS($AE$2:$AE946,$AE946,$V$2:$V946,$V946)=1,1,0))</f>
        <v/>
      </c>
      <c r="AH946" s="26">
        <f>IF(ISNUMBER($U946),$U946,0)</f>
        <v/>
      </c>
    </row>
    <row r="947">
      <c r="R947" s="27" t="n"/>
      <c r="S947" s="27" t="n"/>
      <c r="U947" s="21">
        <f>IF(ISNUMBER(IFERROR(IF(TRIM(INDEX($A947:$P947,MATCH(Settings!$B$9,$A$1:$P$1,0))&amp;"")="","",IF(ISNUMBER(INDEX($A947:$P947,MATCH(Settings!$B$9,$A$1:$P$1,0))),INT(INDEX($A947:$P947,MATCH(Settings!$B$9,$A$1:$P$1,0))),DATE(VALUE(LEFT(INDEX($A947:$P947,MATCH(Settings!$B$9,$A$1:$P$1,0)),4)),VALUE(MID(INDEX($A947:$P947,MATCH(Settings!$B$9,$A$1:$P$1,0)),6,2)),VALUE(MID(INDEX($A947:$P947,MATCH(Settings!$B$9,$A$1:$P$1,0)),9,2))))),"")),IFERROR(IF(TRIM(INDEX($A947:$P947,MATCH(Settings!$B$9,$A$1:$P$1,0))&amp;"")="","",IF(ISNUMBER(INDEX($A947:$P947,MATCH(Settings!$B$9,$A$1:$P$1,0))),INT(INDEX($A947:$P947,MATCH(Settings!$B$9,$A$1:$P$1,0))),DATE(VALUE(LEFT(INDEX($A947:$P947,MATCH(Settings!$B$9,$A$1:$P$1,0)),4)),VALUE(MID(INDEX($A947:$P947,MATCH(Settings!$B$9,$A$1:$P$1,0)),6,2)),VALUE(MID(INDEX($A947:$P947,MATCH(Settings!$B$9,$A$1:$P$1,0)),9,2))))),""),IFERROR(INT(IFERROR(IF(ISNUMBER(INDEX($A947:$P947,MATCH(Settings!$B$8,$A$1:$P$1,0))),INDEX($A947:$P947,MATCH(Settings!$B$8,$A$1:$P$1,0)),DATE(VALUE(LEFT(IFERROR(TRIM(INDEX($A947:$P947,MATCH(Settings!$B$8,$A$1:$P$1,0))&amp;""),""),4)),VALUE(MID(IFERROR(TRIM(INDEX($A947:$P947,MATCH(Settings!$B$8,$A$1:$P$1,0))&amp;""),""),6,2)),VALUE(MID(IFERROR(TRIM(INDEX($A947:$P947,MATCH(Settings!$B$8,$A$1:$P$1,0))&amp;""),""),9,2)))+TIME(VALUE(MID(IFERROR(TRIM(INDEX($A947:$P947,MATCH(Settings!$B$8,$A$1:$P$1,0))&amp;""),""),12,2)),VALUE(MID(IFERROR(TRIM(INDEX($A947:$P947,MATCH(Settings!$B$8,$A$1:$P$1,0))&amp;""),""),15,2)),VALUE(MID(IFERROR(TRIM(INDEX($A947:$P947,MATCH(Settings!$B$8,$A$1:$P$1,0))&amp;""),""),18,2)))),"")),""))</f>
        <v/>
      </c>
      <c r="V947" s="22">
        <f>IF(ISNUMBER($U947),DATE(YEAR($U947),MONTH($U947),1),"")</f>
        <v/>
      </c>
      <c r="W947" s="23">
        <f>IF(IFERROR(TRIM(INDEX($A947:$P947,MATCH(Settings!$B$10,$A$1:$P$1,0))&amp;""),"")&lt;&gt;"",IFERROR(TRIM(INDEX($A947:$P947,MATCH(Settings!$B$10,$A$1:$P$1,0))&amp;""),""),IFERROR(TRIM(INDEX($A947:$P947,MATCH(Settings!$B$11,$A$1:$P$1,0))&amp;""),""))</f>
        <v/>
      </c>
      <c r="X947" s="23">
        <f>IFERROR(TRIM(INDEX($A947:$P947,MATCH(Settings!$B$11,$A$1:$P$1,0))&amp;""),"")</f>
        <v/>
      </c>
      <c r="Y947" s="23">
        <f>IFERROR(TRIM(INDEX($A947:$P947,MATCH(Settings!$B$12,$A$1:$P$1,0))&amp;""),"")</f>
        <v/>
      </c>
      <c r="Z947" s="23">
        <f>IFERROR(TRIM(INDEX($A947:$P947,MATCH(Settings!$B$15,$A$1:$P$1,0))&amp;""),"")</f>
        <v/>
      </c>
      <c r="AA947" s="24">
        <f>IFERROR(IF(TRIM(INDEX($A947:$P947,MATCH(Settings!$B$13,$A$1:$P$1,0))&amp;"")="","",VALUE(TRIM(INDEX($A947:$P947,MATCH(Settings!$B$13,$A$1:$P$1,0))&amp;""))),"")</f>
        <v/>
      </c>
      <c r="AB947" s="24">
        <f>IF(NOT(ISNUMBER($AA947)),"",IF(TRIM($R947&amp;"")="Yes",$AA947,0))</f>
        <v/>
      </c>
      <c r="AC947" s="25">
        <f>IF(OR(NOT(ISNUMBER($AB947)),NOT(ISNUMBER(Settings!$D$2))),"",$AB947*Settings!$D$2)</f>
        <v/>
      </c>
      <c r="AD947" s="23">
        <f>IF(AND($AE947="",IFERROR(TRIM(INDEX($A947:$P947,MATCH(Settings!$B$13,$A$1:$P$1,0))&amp;""),"")=""),"",IF((IF($AE947="","; no name or email","")&amp;IF(IFERROR(TRIM(INDEX($A947:$P947,MATCH(Settings!$B$13,$A$1:$P$1,0))&amp;""),"")="","; no hours",IF(NOT(ISNUMBER($AA947)),"; hours not a number",IF($AA947&lt;=0,"; hours zero or less",IF(AND(ISNUMBER(Settings!$D$3),$AA947&gt;Settings!$D$3),"; over "&amp;Settings!$D$3&amp;" hours",""))))&amp;IF(NOT(ISNUMBER($U947)),"; no date",IF($U947&gt;TODAY(),"; date in the future",""))&amp;IF(AND($AE947&lt;&gt;"",ISNUMBER($U947)),IF(COUNTIFS($AE$2:$AE$1001,$AE947,$U$2:$U$1001,$U947,$Y$2:$Y$1001,$Y947)&gt;1,"; possible duplicate",""),""))="","OK",MID(IF($AE947="","; no name or email","")&amp;IF(IFERROR(TRIM(INDEX($A947:$P947,MATCH(Settings!$B$13,$A$1:$P$1,0))&amp;""),"")="","; no hours",IF(NOT(ISNUMBER($AA947)),"; hours not a number",IF($AA947&lt;=0,"; hours zero or less",IF(AND(ISNUMBER(Settings!$D$3),$AA947&gt;Settings!$D$3),"; over "&amp;Settings!$D$3&amp;" hours",""))))&amp;IF(NOT(ISNUMBER($U947)),"; no date",IF($U947&gt;TODAY(),"; date in the future",""))&amp;IF(AND($AE947&lt;&gt;"",ISNUMBER($U947)),IF(COUNTIFS($AE$2:$AE$1001,$AE947,$U$2:$U$1001,$U947,$Y$2:$Y$1001,$Y947)&gt;1,"; possible duplicate",""),""),3,300)))</f>
        <v/>
      </c>
      <c r="AE947" s="26">
        <f>IF(IFERROR(TRIM(INDEX($A947:$P947,MATCH(Settings!$B$11,$A$1:$P$1,0))&amp;""),"")&lt;&gt;"",LOWER(IFERROR(TRIM(INDEX($A947:$P947,MATCH(Settings!$B$11,$A$1:$P$1,0))&amp;""),"")),LOWER(IFERROR(TRIM(INDEX($A947:$P947,MATCH(Settings!$B$10,$A$1:$P$1,0))&amp;""),"")))</f>
        <v/>
      </c>
      <c r="AF947" s="26">
        <f>IF($AE947="","",IF(COUNTIF($AE$2:$AE947,$AE947)=1,MAX($AF$1:$AF946)+1,""))</f>
        <v/>
      </c>
      <c r="AG947" s="26">
        <f>IF(OR($AE947="",NOT(ISNUMBER($V947))),"",IF(COUNTIFS($AE$2:$AE947,$AE947,$V$2:$V947,$V947)=1,1,0))</f>
        <v/>
      </c>
      <c r="AH947" s="26">
        <f>IF(ISNUMBER($U947),$U947,0)</f>
        <v/>
      </c>
    </row>
    <row r="948">
      <c r="R948" s="27" t="n"/>
      <c r="S948" s="27" t="n"/>
      <c r="U948" s="21">
        <f>IF(ISNUMBER(IFERROR(IF(TRIM(INDEX($A948:$P948,MATCH(Settings!$B$9,$A$1:$P$1,0))&amp;"")="","",IF(ISNUMBER(INDEX($A948:$P948,MATCH(Settings!$B$9,$A$1:$P$1,0))),INT(INDEX($A948:$P948,MATCH(Settings!$B$9,$A$1:$P$1,0))),DATE(VALUE(LEFT(INDEX($A948:$P948,MATCH(Settings!$B$9,$A$1:$P$1,0)),4)),VALUE(MID(INDEX($A948:$P948,MATCH(Settings!$B$9,$A$1:$P$1,0)),6,2)),VALUE(MID(INDEX($A948:$P948,MATCH(Settings!$B$9,$A$1:$P$1,0)),9,2))))),"")),IFERROR(IF(TRIM(INDEX($A948:$P948,MATCH(Settings!$B$9,$A$1:$P$1,0))&amp;"")="","",IF(ISNUMBER(INDEX($A948:$P948,MATCH(Settings!$B$9,$A$1:$P$1,0))),INT(INDEX($A948:$P948,MATCH(Settings!$B$9,$A$1:$P$1,0))),DATE(VALUE(LEFT(INDEX($A948:$P948,MATCH(Settings!$B$9,$A$1:$P$1,0)),4)),VALUE(MID(INDEX($A948:$P948,MATCH(Settings!$B$9,$A$1:$P$1,0)),6,2)),VALUE(MID(INDEX($A948:$P948,MATCH(Settings!$B$9,$A$1:$P$1,0)),9,2))))),""),IFERROR(INT(IFERROR(IF(ISNUMBER(INDEX($A948:$P948,MATCH(Settings!$B$8,$A$1:$P$1,0))),INDEX($A948:$P948,MATCH(Settings!$B$8,$A$1:$P$1,0)),DATE(VALUE(LEFT(IFERROR(TRIM(INDEX($A948:$P948,MATCH(Settings!$B$8,$A$1:$P$1,0))&amp;""),""),4)),VALUE(MID(IFERROR(TRIM(INDEX($A948:$P948,MATCH(Settings!$B$8,$A$1:$P$1,0))&amp;""),""),6,2)),VALUE(MID(IFERROR(TRIM(INDEX($A948:$P948,MATCH(Settings!$B$8,$A$1:$P$1,0))&amp;""),""),9,2)))+TIME(VALUE(MID(IFERROR(TRIM(INDEX($A948:$P948,MATCH(Settings!$B$8,$A$1:$P$1,0))&amp;""),""),12,2)),VALUE(MID(IFERROR(TRIM(INDEX($A948:$P948,MATCH(Settings!$B$8,$A$1:$P$1,0))&amp;""),""),15,2)),VALUE(MID(IFERROR(TRIM(INDEX($A948:$P948,MATCH(Settings!$B$8,$A$1:$P$1,0))&amp;""),""),18,2)))),"")),""))</f>
        <v/>
      </c>
      <c r="V948" s="22">
        <f>IF(ISNUMBER($U948),DATE(YEAR($U948),MONTH($U948),1),"")</f>
        <v/>
      </c>
      <c r="W948" s="23">
        <f>IF(IFERROR(TRIM(INDEX($A948:$P948,MATCH(Settings!$B$10,$A$1:$P$1,0))&amp;""),"")&lt;&gt;"",IFERROR(TRIM(INDEX($A948:$P948,MATCH(Settings!$B$10,$A$1:$P$1,0))&amp;""),""),IFERROR(TRIM(INDEX($A948:$P948,MATCH(Settings!$B$11,$A$1:$P$1,0))&amp;""),""))</f>
        <v/>
      </c>
      <c r="X948" s="23">
        <f>IFERROR(TRIM(INDEX($A948:$P948,MATCH(Settings!$B$11,$A$1:$P$1,0))&amp;""),"")</f>
        <v/>
      </c>
      <c r="Y948" s="23">
        <f>IFERROR(TRIM(INDEX($A948:$P948,MATCH(Settings!$B$12,$A$1:$P$1,0))&amp;""),"")</f>
        <v/>
      </c>
      <c r="Z948" s="23">
        <f>IFERROR(TRIM(INDEX($A948:$P948,MATCH(Settings!$B$15,$A$1:$P$1,0))&amp;""),"")</f>
        <v/>
      </c>
      <c r="AA948" s="24">
        <f>IFERROR(IF(TRIM(INDEX($A948:$P948,MATCH(Settings!$B$13,$A$1:$P$1,0))&amp;"")="","",VALUE(TRIM(INDEX($A948:$P948,MATCH(Settings!$B$13,$A$1:$P$1,0))&amp;""))),"")</f>
        <v/>
      </c>
      <c r="AB948" s="24">
        <f>IF(NOT(ISNUMBER($AA948)),"",IF(TRIM($R948&amp;"")="Yes",$AA948,0))</f>
        <v/>
      </c>
      <c r="AC948" s="25">
        <f>IF(OR(NOT(ISNUMBER($AB948)),NOT(ISNUMBER(Settings!$D$2))),"",$AB948*Settings!$D$2)</f>
        <v/>
      </c>
      <c r="AD948" s="23">
        <f>IF(AND($AE948="",IFERROR(TRIM(INDEX($A948:$P948,MATCH(Settings!$B$13,$A$1:$P$1,0))&amp;""),"")=""),"",IF((IF($AE948="","; no name or email","")&amp;IF(IFERROR(TRIM(INDEX($A948:$P948,MATCH(Settings!$B$13,$A$1:$P$1,0))&amp;""),"")="","; no hours",IF(NOT(ISNUMBER($AA948)),"; hours not a number",IF($AA948&lt;=0,"; hours zero or less",IF(AND(ISNUMBER(Settings!$D$3),$AA948&gt;Settings!$D$3),"; over "&amp;Settings!$D$3&amp;" hours",""))))&amp;IF(NOT(ISNUMBER($U948)),"; no date",IF($U948&gt;TODAY(),"; date in the future",""))&amp;IF(AND($AE948&lt;&gt;"",ISNUMBER($U948)),IF(COUNTIFS($AE$2:$AE$1001,$AE948,$U$2:$U$1001,$U948,$Y$2:$Y$1001,$Y948)&gt;1,"; possible duplicate",""),""))="","OK",MID(IF($AE948="","; no name or email","")&amp;IF(IFERROR(TRIM(INDEX($A948:$P948,MATCH(Settings!$B$13,$A$1:$P$1,0))&amp;""),"")="","; no hours",IF(NOT(ISNUMBER($AA948)),"; hours not a number",IF($AA948&lt;=0,"; hours zero or less",IF(AND(ISNUMBER(Settings!$D$3),$AA948&gt;Settings!$D$3),"; over "&amp;Settings!$D$3&amp;" hours",""))))&amp;IF(NOT(ISNUMBER($U948)),"; no date",IF($U948&gt;TODAY(),"; date in the future",""))&amp;IF(AND($AE948&lt;&gt;"",ISNUMBER($U948)),IF(COUNTIFS($AE$2:$AE$1001,$AE948,$U$2:$U$1001,$U948,$Y$2:$Y$1001,$Y948)&gt;1,"; possible duplicate",""),""),3,300)))</f>
        <v/>
      </c>
      <c r="AE948" s="26">
        <f>IF(IFERROR(TRIM(INDEX($A948:$P948,MATCH(Settings!$B$11,$A$1:$P$1,0))&amp;""),"")&lt;&gt;"",LOWER(IFERROR(TRIM(INDEX($A948:$P948,MATCH(Settings!$B$11,$A$1:$P$1,0))&amp;""),"")),LOWER(IFERROR(TRIM(INDEX($A948:$P948,MATCH(Settings!$B$10,$A$1:$P$1,0))&amp;""),"")))</f>
        <v/>
      </c>
      <c r="AF948" s="26">
        <f>IF($AE948="","",IF(COUNTIF($AE$2:$AE948,$AE948)=1,MAX($AF$1:$AF947)+1,""))</f>
        <v/>
      </c>
      <c r="AG948" s="26">
        <f>IF(OR($AE948="",NOT(ISNUMBER($V948))),"",IF(COUNTIFS($AE$2:$AE948,$AE948,$V$2:$V948,$V948)=1,1,0))</f>
        <v/>
      </c>
      <c r="AH948" s="26">
        <f>IF(ISNUMBER($U948),$U948,0)</f>
        <v/>
      </c>
    </row>
    <row r="949">
      <c r="R949" s="27" t="n"/>
      <c r="S949" s="27" t="n"/>
      <c r="U949" s="21">
        <f>IF(ISNUMBER(IFERROR(IF(TRIM(INDEX($A949:$P949,MATCH(Settings!$B$9,$A$1:$P$1,0))&amp;"")="","",IF(ISNUMBER(INDEX($A949:$P949,MATCH(Settings!$B$9,$A$1:$P$1,0))),INT(INDEX($A949:$P949,MATCH(Settings!$B$9,$A$1:$P$1,0))),DATE(VALUE(LEFT(INDEX($A949:$P949,MATCH(Settings!$B$9,$A$1:$P$1,0)),4)),VALUE(MID(INDEX($A949:$P949,MATCH(Settings!$B$9,$A$1:$P$1,0)),6,2)),VALUE(MID(INDEX($A949:$P949,MATCH(Settings!$B$9,$A$1:$P$1,0)),9,2))))),"")),IFERROR(IF(TRIM(INDEX($A949:$P949,MATCH(Settings!$B$9,$A$1:$P$1,0))&amp;"")="","",IF(ISNUMBER(INDEX($A949:$P949,MATCH(Settings!$B$9,$A$1:$P$1,0))),INT(INDEX($A949:$P949,MATCH(Settings!$B$9,$A$1:$P$1,0))),DATE(VALUE(LEFT(INDEX($A949:$P949,MATCH(Settings!$B$9,$A$1:$P$1,0)),4)),VALUE(MID(INDEX($A949:$P949,MATCH(Settings!$B$9,$A$1:$P$1,0)),6,2)),VALUE(MID(INDEX($A949:$P949,MATCH(Settings!$B$9,$A$1:$P$1,0)),9,2))))),""),IFERROR(INT(IFERROR(IF(ISNUMBER(INDEX($A949:$P949,MATCH(Settings!$B$8,$A$1:$P$1,0))),INDEX($A949:$P949,MATCH(Settings!$B$8,$A$1:$P$1,0)),DATE(VALUE(LEFT(IFERROR(TRIM(INDEX($A949:$P949,MATCH(Settings!$B$8,$A$1:$P$1,0))&amp;""),""),4)),VALUE(MID(IFERROR(TRIM(INDEX($A949:$P949,MATCH(Settings!$B$8,$A$1:$P$1,0))&amp;""),""),6,2)),VALUE(MID(IFERROR(TRIM(INDEX($A949:$P949,MATCH(Settings!$B$8,$A$1:$P$1,0))&amp;""),""),9,2)))+TIME(VALUE(MID(IFERROR(TRIM(INDEX($A949:$P949,MATCH(Settings!$B$8,$A$1:$P$1,0))&amp;""),""),12,2)),VALUE(MID(IFERROR(TRIM(INDEX($A949:$P949,MATCH(Settings!$B$8,$A$1:$P$1,0))&amp;""),""),15,2)),VALUE(MID(IFERROR(TRIM(INDEX($A949:$P949,MATCH(Settings!$B$8,$A$1:$P$1,0))&amp;""),""),18,2)))),"")),""))</f>
        <v/>
      </c>
      <c r="V949" s="22">
        <f>IF(ISNUMBER($U949),DATE(YEAR($U949),MONTH($U949),1),"")</f>
        <v/>
      </c>
      <c r="W949" s="23">
        <f>IF(IFERROR(TRIM(INDEX($A949:$P949,MATCH(Settings!$B$10,$A$1:$P$1,0))&amp;""),"")&lt;&gt;"",IFERROR(TRIM(INDEX($A949:$P949,MATCH(Settings!$B$10,$A$1:$P$1,0))&amp;""),""),IFERROR(TRIM(INDEX($A949:$P949,MATCH(Settings!$B$11,$A$1:$P$1,0))&amp;""),""))</f>
        <v/>
      </c>
      <c r="X949" s="23">
        <f>IFERROR(TRIM(INDEX($A949:$P949,MATCH(Settings!$B$11,$A$1:$P$1,0))&amp;""),"")</f>
        <v/>
      </c>
      <c r="Y949" s="23">
        <f>IFERROR(TRIM(INDEX($A949:$P949,MATCH(Settings!$B$12,$A$1:$P$1,0))&amp;""),"")</f>
        <v/>
      </c>
      <c r="Z949" s="23">
        <f>IFERROR(TRIM(INDEX($A949:$P949,MATCH(Settings!$B$15,$A$1:$P$1,0))&amp;""),"")</f>
        <v/>
      </c>
      <c r="AA949" s="24">
        <f>IFERROR(IF(TRIM(INDEX($A949:$P949,MATCH(Settings!$B$13,$A$1:$P$1,0))&amp;"")="","",VALUE(TRIM(INDEX($A949:$P949,MATCH(Settings!$B$13,$A$1:$P$1,0))&amp;""))),"")</f>
        <v/>
      </c>
      <c r="AB949" s="24">
        <f>IF(NOT(ISNUMBER($AA949)),"",IF(TRIM($R949&amp;"")="Yes",$AA949,0))</f>
        <v/>
      </c>
      <c r="AC949" s="25">
        <f>IF(OR(NOT(ISNUMBER($AB949)),NOT(ISNUMBER(Settings!$D$2))),"",$AB949*Settings!$D$2)</f>
        <v/>
      </c>
      <c r="AD949" s="23">
        <f>IF(AND($AE949="",IFERROR(TRIM(INDEX($A949:$P949,MATCH(Settings!$B$13,$A$1:$P$1,0))&amp;""),"")=""),"",IF((IF($AE949="","; no name or email","")&amp;IF(IFERROR(TRIM(INDEX($A949:$P949,MATCH(Settings!$B$13,$A$1:$P$1,0))&amp;""),"")="","; no hours",IF(NOT(ISNUMBER($AA949)),"; hours not a number",IF($AA949&lt;=0,"; hours zero or less",IF(AND(ISNUMBER(Settings!$D$3),$AA949&gt;Settings!$D$3),"; over "&amp;Settings!$D$3&amp;" hours",""))))&amp;IF(NOT(ISNUMBER($U949)),"; no date",IF($U949&gt;TODAY(),"; date in the future",""))&amp;IF(AND($AE949&lt;&gt;"",ISNUMBER($U949)),IF(COUNTIFS($AE$2:$AE$1001,$AE949,$U$2:$U$1001,$U949,$Y$2:$Y$1001,$Y949)&gt;1,"; possible duplicate",""),""))="","OK",MID(IF($AE949="","; no name or email","")&amp;IF(IFERROR(TRIM(INDEX($A949:$P949,MATCH(Settings!$B$13,$A$1:$P$1,0))&amp;""),"")="","; no hours",IF(NOT(ISNUMBER($AA949)),"; hours not a number",IF($AA949&lt;=0,"; hours zero or less",IF(AND(ISNUMBER(Settings!$D$3),$AA949&gt;Settings!$D$3),"; over "&amp;Settings!$D$3&amp;" hours",""))))&amp;IF(NOT(ISNUMBER($U949)),"; no date",IF($U949&gt;TODAY(),"; date in the future",""))&amp;IF(AND($AE949&lt;&gt;"",ISNUMBER($U949)),IF(COUNTIFS($AE$2:$AE$1001,$AE949,$U$2:$U$1001,$U949,$Y$2:$Y$1001,$Y949)&gt;1,"; possible duplicate",""),""),3,300)))</f>
        <v/>
      </c>
      <c r="AE949" s="26">
        <f>IF(IFERROR(TRIM(INDEX($A949:$P949,MATCH(Settings!$B$11,$A$1:$P$1,0))&amp;""),"")&lt;&gt;"",LOWER(IFERROR(TRIM(INDEX($A949:$P949,MATCH(Settings!$B$11,$A$1:$P$1,0))&amp;""),"")),LOWER(IFERROR(TRIM(INDEX($A949:$P949,MATCH(Settings!$B$10,$A$1:$P$1,0))&amp;""),"")))</f>
        <v/>
      </c>
      <c r="AF949" s="26">
        <f>IF($AE949="","",IF(COUNTIF($AE$2:$AE949,$AE949)=1,MAX($AF$1:$AF948)+1,""))</f>
        <v/>
      </c>
      <c r="AG949" s="26">
        <f>IF(OR($AE949="",NOT(ISNUMBER($V949))),"",IF(COUNTIFS($AE$2:$AE949,$AE949,$V$2:$V949,$V949)=1,1,0))</f>
        <v/>
      </c>
      <c r="AH949" s="26">
        <f>IF(ISNUMBER($U949),$U949,0)</f>
        <v/>
      </c>
    </row>
    <row r="950">
      <c r="R950" s="27" t="n"/>
      <c r="S950" s="27" t="n"/>
      <c r="U950" s="21">
        <f>IF(ISNUMBER(IFERROR(IF(TRIM(INDEX($A950:$P950,MATCH(Settings!$B$9,$A$1:$P$1,0))&amp;"")="","",IF(ISNUMBER(INDEX($A950:$P950,MATCH(Settings!$B$9,$A$1:$P$1,0))),INT(INDEX($A950:$P950,MATCH(Settings!$B$9,$A$1:$P$1,0))),DATE(VALUE(LEFT(INDEX($A950:$P950,MATCH(Settings!$B$9,$A$1:$P$1,0)),4)),VALUE(MID(INDEX($A950:$P950,MATCH(Settings!$B$9,$A$1:$P$1,0)),6,2)),VALUE(MID(INDEX($A950:$P950,MATCH(Settings!$B$9,$A$1:$P$1,0)),9,2))))),"")),IFERROR(IF(TRIM(INDEX($A950:$P950,MATCH(Settings!$B$9,$A$1:$P$1,0))&amp;"")="","",IF(ISNUMBER(INDEX($A950:$P950,MATCH(Settings!$B$9,$A$1:$P$1,0))),INT(INDEX($A950:$P950,MATCH(Settings!$B$9,$A$1:$P$1,0))),DATE(VALUE(LEFT(INDEX($A950:$P950,MATCH(Settings!$B$9,$A$1:$P$1,0)),4)),VALUE(MID(INDEX($A950:$P950,MATCH(Settings!$B$9,$A$1:$P$1,0)),6,2)),VALUE(MID(INDEX($A950:$P950,MATCH(Settings!$B$9,$A$1:$P$1,0)),9,2))))),""),IFERROR(INT(IFERROR(IF(ISNUMBER(INDEX($A950:$P950,MATCH(Settings!$B$8,$A$1:$P$1,0))),INDEX($A950:$P950,MATCH(Settings!$B$8,$A$1:$P$1,0)),DATE(VALUE(LEFT(IFERROR(TRIM(INDEX($A950:$P950,MATCH(Settings!$B$8,$A$1:$P$1,0))&amp;""),""),4)),VALUE(MID(IFERROR(TRIM(INDEX($A950:$P950,MATCH(Settings!$B$8,$A$1:$P$1,0))&amp;""),""),6,2)),VALUE(MID(IFERROR(TRIM(INDEX($A950:$P950,MATCH(Settings!$B$8,$A$1:$P$1,0))&amp;""),""),9,2)))+TIME(VALUE(MID(IFERROR(TRIM(INDEX($A950:$P950,MATCH(Settings!$B$8,$A$1:$P$1,0))&amp;""),""),12,2)),VALUE(MID(IFERROR(TRIM(INDEX($A950:$P950,MATCH(Settings!$B$8,$A$1:$P$1,0))&amp;""),""),15,2)),VALUE(MID(IFERROR(TRIM(INDEX($A950:$P950,MATCH(Settings!$B$8,$A$1:$P$1,0))&amp;""),""),18,2)))),"")),""))</f>
        <v/>
      </c>
      <c r="V950" s="22">
        <f>IF(ISNUMBER($U950),DATE(YEAR($U950),MONTH($U950),1),"")</f>
        <v/>
      </c>
      <c r="W950" s="23">
        <f>IF(IFERROR(TRIM(INDEX($A950:$P950,MATCH(Settings!$B$10,$A$1:$P$1,0))&amp;""),"")&lt;&gt;"",IFERROR(TRIM(INDEX($A950:$P950,MATCH(Settings!$B$10,$A$1:$P$1,0))&amp;""),""),IFERROR(TRIM(INDEX($A950:$P950,MATCH(Settings!$B$11,$A$1:$P$1,0))&amp;""),""))</f>
        <v/>
      </c>
      <c r="X950" s="23">
        <f>IFERROR(TRIM(INDEX($A950:$P950,MATCH(Settings!$B$11,$A$1:$P$1,0))&amp;""),"")</f>
        <v/>
      </c>
      <c r="Y950" s="23">
        <f>IFERROR(TRIM(INDEX($A950:$P950,MATCH(Settings!$B$12,$A$1:$P$1,0))&amp;""),"")</f>
        <v/>
      </c>
      <c r="Z950" s="23">
        <f>IFERROR(TRIM(INDEX($A950:$P950,MATCH(Settings!$B$15,$A$1:$P$1,0))&amp;""),"")</f>
        <v/>
      </c>
      <c r="AA950" s="24">
        <f>IFERROR(IF(TRIM(INDEX($A950:$P950,MATCH(Settings!$B$13,$A$1:$P$1,0))&amp;"")="","",VALUE(TRIM(INDEX($A950:$P950,MATCH(Settings!$B$13,$A$1:$P$1,0))&amp;""))),"")</f>
        <v/>
      </c>
      <c r="AB950" s="24">
        <f>IF(NOT(ISNUMBER($AA950)),"",IF(TRIM($R950&amp;"")="Yes",$AA950,0))</f>
        <v/>
      </c>
      <c r="AC950" s="25">
        <f>IF(OR(NOT(ISNUMBER($AB950)),NOT(ISNUMBER(Settings!$D$2))),"",$AB950*Settings!$D$2)</f>
        <v/>
      </c>
      <c r="AD950" s="23">
        <f>IF(AND($AE950="",IFERROR(TRIM(INDEX($A950:$P950,MATCH(Settings!$B$13,$A$1:$P$1,0))&amp;""),"")=""),"",IF((IF($AE950="","; no name or email","")&amp;IF(IFERROR(TRIM(INDEX($A950:$P950,MATCH(Settings!$B$13,$A$1:$P$1,0))&amp;""),"")="","; no hours",IF(NOT(ISNUMBER($AA950)),"; hours not a number",IF($AA950&lt;=0,"; hours zero or less",IF(AND(ISNUMBER(Settings!$D$3),$AA950&gt;Settings!$D$3),"; over "&amp;Settings!$D$3&amp;" hours",""))))&amp;IF(NOT(ISNUMBER($U950)),"; no date",IF($U950&gt;TODAY(),"; date in the future",""))&amp;IF(AND($AE950&lt;&gt;"",ISNUMBER($U950)),IF(COUNTIFS($AE$2:$AE$1001,$AE950,$U$2:$U$1001,$U950,$Y$2:$Y$1001,$Y950)&gt;1,"; possible duplicate",""),""))="","OK",MID(IF($AE950="","; no name or email","")&amp;IF(IFERROR(TRIM(INDEX($A950:$P950,MATCH(Settings!$B$13,$A$1:$P$1,0))&amp;""),"")="","; no hours",IF(NOT(ISNUMBER($AA950)),"; hours not a number",IF($AA950&lt;=0,"; hours zero or less",IF(AND(ISNUMBER(Settings!$D$3),$AA950&gt;Settings!$D$3),"; over "&amp;Settings!$D$3&amp;" hours",""))))&amp;IF(NOT(ISNUMBER($U950)),"; no date",IF($U950&gt;TODAY(),"; date in the future",""))&amp;IF(AND($AE950&lt;&gt;"",ISNUMBER($U950)),IF(COUNTIFS($AE$2:$AE$1001,$AE950,$U$2:$U$1001,$U950,$Y$2:$Y$1001,$Y950)&gt;1,"; possible duplicate",""),""),3,300)))</f>
        <v/>
      </c>
      <c r="AE950" s="26">
        <f>IF(IFERROR(TRIM(INDEX($A950:$P950,MATCH(Settings!$B$11,$A$1:$P$1,0))&amp;""),"")&lt;&gt;"",LOWER(IFERROR(TRIM(INDEX($A950:$P950,MATCH(Settings!$B$11,$A$1:$P$1,0))&amp;""),"")),LOWER(IFERROR(TRIM(INDEX($A950:$P950,MATCH(Settings!$B$10,$A$1:$P$1,0))&amp;""),"")))</f>
        <v/>
      </c>
      <c r="AF950" s="26">
        <f>IF($AE950="","",IF(COUNTIF($AE$2:$AE950,$AE950)=1,MAX($AF$1:$AF949)+1,""))</f>
        <v/>
      </c>
      <c r="AG950" s="26">
        <f>IF(OR($AE950="",NOT(ISNUMBER($V950))),"",IF(COUNTIFS($AE$2:$AE950,$AE950,$V$2:$V950,$V950)=1,1,0))</f>
        <v/>
      </c>
      <c r="AH950" s="26">
        <f>IF(ISNUMBER($U950),$U950,0)</f>
        <v/>
      </c>
    </row>
    <row r="951">
      <c r="R951" s="27" t="n"/>
      <c r="S951" s="27" t="n"/>
      <c r="U951" s="21">
        <f>IF(ISNUMBER(IFERROR(IF(TRIM(INDEX($A951:$P951,MATCH(Settings!$B$9,$A$1:$P$1,0))&amp;"")="","",IF(ISNUMBER(INDEX($A951:$P951,MATCH(Settings!$B$9,$A$1:$P$1,0))),INT(INDEX($A951:$P951,MATCH(Settings!$B$9,$A$1:$P$1,0))),DATE(VALUE(LEFT(INDEX($A951:$P951,MATCH(Settings!$B$9,$A$1:$P$1,0)),4)),VALUE(MID(INDEX($A951:$P951,MATCH(Settings!$B$9,$A$1:$P$1,0)),6,2)),VALUE(MID(INDEX($A951:$P951,MATCH(Settings!$B$9,$A$1:$P$1,0)),9,2))))),"")),IFERROR(IF(TRIM(INDEX($A951:$P951,MATCH(Settings!$B$9,$A$1:$P$1,0))&amp;"")="","",IF(ISNUMBER(INDEX($A951:$P951,MATCH(Settings!$B$9,$A$1:$P$1,0))),INT(INDEX($A951:$P951,MATCH(Settings!$B$9,$A$1:$P$1,0))),DATE(VALUE(LEFT(INDEX($A951:$P951,MATCH(Settings!$B$9,$A$1:$P$1,0)),4)),VALUE(MID(INDEX($A951:$P951,MATCH(Settings!$B$9,$A$1:$P$1,0)),6,2)),VALUE(MID(INDEX($A951:$P951,MATCH(Settings!$B$9,$A$1:$P$1,0)),9,2))))),""),IFERROR(INT(IFERROR(IF(ISNUMBER(INDEX($A951:$P951,MATCH(Settings!$B$8,$A$1:$P$1,0))),INDEX($A951:$P951,MATCH(Settings!$B$8,$A$1:$P$1,0)),DATE(VALUE(LEFT(IFERROR(TRIM(INDEX($A951:$P951,MATCH(Settings!$B$8,$A$1:$P$1,0))&amp;""),""),4)),VALUE(MID(IFERROR(TRIM(INDEX($A951:$P951,MATCH(Settings!$B$8,$A$1:$P$1,0))&amp;""),""),6,2)),VALUE(MID(IFERROR(TRIM(INDEX($A951:$P951,MATCH(Settings!$B$8,$A$1:$P$1,0))&amp;""),""),9,2)))+TIME(VALUE(MID(IFERROR(TRIM(INDEX($A951:$P951,MATCH(Settings!$B$8,$A$1:$P$1,0))&amp;""),""),12,2)),VALUE(MID(IFERROR(TRIM(INDEX($A951:$P951,MATCH(Settings!$B$8,$A$1:$P$1,0))&amp;""),""),15,2)),VALUE(MID(IFERROR(TRIM(INDEX($A951:$P951,MATCH(Settings!$B$8,$A$1:$P$1,0))&amp;""),""),18,2)))),"")),""))</f>
        <v/>
      </c>
      <c r="V951" s="22">
        <f>IF(ISNUMBER($U951),DATE(YEAR($U951),MONTH($U951),1),"")</f>
        <v/>
      </c>
      <c r="W951" s="23">
        <f>IF(IFERROR(TRIM(INDEX($A951:$P951,MATCH(Settings!$B$10,$A$1:$P$1,0))&amp;""),"")&lt;&gt;"",IFERROR(TRIM(INDEX($A951:$P951,MATCH(Settings!$B$10,$A$1:$P$1,0))&amp;""),""),IFERROR(TRIM(INDEX($A951:$P951,MATCH(Settings!$B$11,$A$1:$P$1,0))&amp;""),""))</f>
        <v/>
      </c>
      <c r="X951" s="23">
        <f>IFERROR(TRIM(INDEX($A951:$P951,MATCH(Settings!$B$11,$A$1:$P$1,0))&amp;""),"")</f>
        <v/>
      </c>
      <c r="Y951" s="23">
        <f>IFERROR(TRIM(INDEX($A951:$P951,MATCH(Settings!$B$12,$A$1:$P$1,0))&amp;""),"")</f>
        <v/>
      </c>
      <c r="Z951" s="23">
        <f>IFERROR(TRIM(INDEX($A951:$P951,MATCH(Settings!$B$15,$A$1:$P$1,0))&amp;""),"")</f>
        <v/>
      </c>
      <c r="AA951" s="24">
        <f>IFERROR(IF(TRIM(INDEX($A951:$P951,MATCH(Settings!$B$13,$A$1:$P$1,0))&amp;"")="","",VALUE(TRIM(INDEX($A951:$P951,MATCH(Settings!$B$13,$A$1:$P$1,0))&amp;""))),"")</f>
        <v/>
      </c>
      <c r="AB951" s="24">
        <f>IF(NOT(ISNUMBER($AA951)),"",IF(TRIM($R951&amp;"")="Yes",$AA951,0))</f>
        <v/>
      </c>
      <c r="AC951" s="25">
        <f>IF(OR(NOT(ISNUMBER($AB951)),NOT(ISNUMBER(Settings!$D$2))),"",$AB951*Settings!$D$2)</f>
        <v/>
      </c>
      <c r="AD951" s="23">
        <f>IF(AND($AE951="",IFERROR(TRIM(INDEX($A951:$P951,MATCH(Settings!$B$13,$A$1:$P$1,0))&amp;""),"")=""),"",IF((IF($AE951="","; no name or email","")&amp;IF(IFERROR(TRIM(INDEX($A951:$P951,MATCH(Settings!$B$13,$A$1:$P$1,0))&amp;""),"")="","; no hours",IF(NOT(ISNUMBER($AA951)),"; hours not a number",IF($AA951&lt;=0,"; hours zero or less",IF(AND(ISNUMBER(Settings!$D$3),$AA951&gt;Settings!$D$3),"; over "&amp;Settings!$D$3&amp;" hours",""))))&amp;IF(NOT(ISNUMBER($U951)),"; no date",IF($U951&gt;TODAY(),"; date in the future",""))&amp;IF(AND($AE951&lt;&gt;"",ISNUMBER($U951)),IF(COUNTIFS($AE$2:$AE$1001,$AE951,$U$2:$U$1001,$U951,$Y$2:$Y$1001,$Y951)&gt;1,"; possible duplicate",""),""))="","OK",MID(IF($AE951="","; no name or email","")&amp;IF(IFERROR(TRIM(INDEX($A951:$P951,MATCH(Settings!$B$13,$A$1:$P$1,0))&amp;""),"")="","; no hours",IF(NOT(ISNUMBER($AA951)),"; hours not a number",IF($AA951&lt;=0,"; hours zero or less",IF(AND(ISNUMBER(Settings!$D$3),$AA951&gt;Settings!$D$3),"; over "&amp;Settings!$D$3&amp;" hours",""))))&amp;IF(NOT(ISNUMBER($U951)),"; no date",IF($U951&gt;TODAY(),"; date in the future",""))&amp;IF(AND($AE951&lt;&gt;"",ISNUMBER($U951)),IF(COUNTIFS($AE$2:$AE$1001,$AE951,$U$2:$U$1001,$U951,$Y$2:$Y$1001,$Y951)&gt;1,"; possible duplicate",""),""),3,300)))</f>
        <v/>
      </c>
      <c r="AE951" s="26">
        <f>IF(IFERROR(TRIM(INDEX($A951:$P951,MATCH(Settings!$B$11,$A$1:$P$1,0))&amp;""),"")&lt;&gt;"",LOWER(IFERROR(TRIM(INDEX($A951:$P951,MATCH(Settings!$B$11,$A$1:$P$1,0))&amp;""),"")),LOWER(IFERROR(TRIM(INDEX($A951:$P951,MATCH(Settings!$B$10,$A$1:$P$1,0))&amp;""),"")))</f>
        <v/>
      </c>
      <c r="AF951" s="26">
        <f>IF($AE951="","",IF(COUNTIF($AE$2:$AE951,$AE951)=1,MAX($AF$1:$AF950)+1,""))</f>
        <v/>
      </c>
      <c r="AG951" s="26">
        <f>IF(OR($AE951="",NOT(ISNUMBER($V951))),"",IF(COUNTIFS($AE$2:$AE951,$AE951,$V$2:$V951,$V951)=1,1,0))</f>
        <v/>
      </c>
      <c r="AH951" s="26">
        <f>IF(ISNUMBER($U951),$U951,0)</f>
        <v/>
      </c>
    </row>
    <row r="952">
      <c r="R952" s="27" t="n"/>
      <c r="S952" s="27" t="n"/>
      <c r="U952" s="21">
        <f>IF(ISNUMBER(IFERROR(IF(TRIM(INDEX($A952:$P952,MATCH(Settings!$B$9,$A$1:$P$1,0))&amp;"")="","",IF(ISNUMBER(INDEX($A952:$P952,MATCH(Settings!$B$9,$A$1:$P$1,0))),INT(INDEX($A952:$P952,MATCH(Settings!$B$9,$A$1:$P$1,0))),DATE(VALUE(LEFT(INDEX($A952:$P952,MATCH(Settings!$B$9,$A$1:$P$1,0)),4)),VALUE(MID(INDEX($A952:$P952,MATCH(Settings!$B$9,$A$1:$P$1,0)),6,2)),VALUE(MID(INDEX($A952:$P952,MATCH(Settings!$B$9,$A$1:$P$1,0)),9,2))))),"")),IFERROR(IF(TRIM(INDEX($A952:$P952,MATCH(Settings!$B$9,$A$1:$P$1,0))&amp;"")="","",IF(ISNUMBER(INDEX($A952:$P952,MATCH(Settings!$B$9,$A$1:$P$1,0))),INT(INDEX($A952:$P952,MATCH(Settings!$B$9,$A$1:$P$1,0))),DATE(VALUE(LEFT(INDEX($A952:$P952,MATCH(Settings!$B$9,$A$1:$P$1,0)),4)),VALUE(MID(INDEX($A952:$P952,MATCH(Settings!$B$9,$A$1:$P$1,0)),6,2)),VALUE(MID(INDEX($A952:$P952,MATCH(Settings!$B$9,$A$1:$P$1,0)),9,2))))),""),IFERROR(INT(IFERROR(IF(ISNUMBER(INDEX($A952:$P952,MATCH(Settings!$B$8,$A$1:$P$1,0))),INDEX($A952:$P952,MATCH(Settings!$B$8,$A$1:$P$1,0)),DATE(VALUE(LEFT(IFERROR(TRIM(INDEX($A952:$P952,MATCH(Settings!$B$8,$A$1:$P$1,0))&amp;""),""),4)),VALUE(MID(IFERROR(TRIM(INDEX($A952:$P952,MATCH(Settings!$B$8,$A$1:$P$1,0))&amp;""),""),6,2)),VALUE(MID(IFERROR(TRIM(INDEX($A952:$P952,MATCH(Settings!$B$8,$A$1:$P$1,0))&amp;""),""),9,2)))+TIME(VALUE(MID(IFERROR(TRIM(INDEX($A952:$P952,MATCH(Settings!$B$8,$A$1:$P$1,0))&amp;""),""),12,2)),VALUE(MID(IFERROR(TRIM(INDEX($A952:$P952,MATCH(Settings!$B$8,$A$1:$P$1,0))&amp;""),""),15,2)),VALUE(MID(IFERROR(TRIM(INDEX($A952:$P952,MATCH(Settings!$B$8,$A$1:$P$1,0))&amp;""),""),18,2)))),"")),""))</f>
        <v/>
      </c>
      <c r="V952" s="22">
        <f>IF(ISNUMBER($U952),DATE(YEAR($U952),MONTH($U952),1),"")</f>
        <v/>
      </c>
      <c r="W952" s="23">
        <f>IF(IFERROR(TRIM(INDEX($A952:$P952,MATCH(Settings!$B$10,$A$1:$P$1,0))&amp;""),"")&lt;&gt;"",IFERROR(TRIM(INDEX($A952:$P952,MATCH(Settings!$B$10,$A$1:$P$1,0))&amp;""),""),IFERROR(TRIM(INDEX($A952:$P952,MATCH(Settings!$B$11,$A$1:$P$1,0))&amp;""),""))</f>
        <v/>
      </c>
      <c r="X952" s="23">
        <f>IFERROR(TRIM(INDEX($A952:$P952,MATCH(Settings!$B$11,$A$1:$P$1,0))&amp;""),"")</f>
        <v/>
      </c>
      <c r="Y952" s="23">
        <f>IFERROR(TRIM(INDEX($A952:$P952,MATCH(Settings!$B$12,$A$1:$P$1,0))&amp;""),"")</f>
        <v/>
      </c>
      <c r="Z952" s="23">
        <f>IFERROR(TRIM(INDEX($A952:$P952,MATCH(Settings!$B$15,$A$1:$P$1,0))&amp;""),"")</f>
        <v/>
      </c>
      <c r="AA952" s="24">
        <f>IFERROR(IF(TRIM(INDEX($A952:$P952,MATCH(Settings!$B$13,$A$1:$P$1,0))&amp;"")="","",VALUE(TRIM(INDEX($A952:$P952,MATCH(Settings!$B$13,$A$1:$P$1,0))&amp;""))),"")</f>
        <v/>
      </c>
      <c r="AB952" s="24">
        <f>IF(NOT(ISNUMBER($AA952)),"",IF(TRIM($R952&amp;"")="Yes",$AA952,0))</f>
        <v/>
      </c>
      <c r="AC952" s="25">
        <f>IF(OR(NOT(ISNUMBER($AB952)),NOT(ISNUMBER(Settings!$D$2))),"",$AB952*Settings!$D$2)</f>
        <v/>
      </c>
      <c r="AD952" s="23">
        <f>IF(AND($AE952="",IFERROR(TRIM(INDEX($A952:$P952,MATCH(Settings!$B$13,$A$1:$P$1,0))&amp;""),"")=""),"",IF((IF($AE952="","; no name or email","")&amp;IF(IFERROR(TRIM(INDEX($A952:$P952,MATCH(Settings!$B$13,$A$1:$P$1,0))&amp;""),"")="","; no hours",IF(NOT(ISNUMBER($AA952)),"; hours not a number",IF($AA952&lt;=0,"; hours zero or less",IF(AND(ISNUMBER(Settings!$D$3),$AA952&gt;Settings!$D$3),"; over "&amp;Settings!$D$3&amp;" hours",""))))&amp;IF(NOT(ISNUMBER($U952)),"; no date",IF($U952&gt;TODAY(),"; date in the future",""))&amp;IF(AND($AE952&lt;&gt;"",ISNUMBER($U952)),IF(COUNTIFS($AE$2:$AE$1001,$AE952,$U$2:$U$1001,$U952,$Y$2:$Y$1001,$Y952)&gt;1,"; possible duplicate",""),""))="","OK",MID(IF($AE952="","; no name or email","")&amp;IF(IFERROR(TRIM(INDEX($A952:$P952,MATCH(Settings!$B$13,$A$1:$P$1,0))&amp;""),"")="","; no hours",IF(NOT(ISNUMBER($AA952)),"; hours not a number",IF($AA952&lt;=0,"; hours zero or less",IF(AND(ISNUMBER(Settings!$D$3),$AA952&gt;Settings!$D$3),"; over "&amp;Settings!$D$3&amp;" hours",""))))&amp;IF(NOT(ISNUMBER($U952)),"; no date",IF($U952&gt;TODAY(),"; date in the future",""))&amp;IF(AND($AE952&lt;&gt;"",ISNUMBER($U952)),IF(COUNTIFS($AE$2:$AE$1001,$AE952,$U$2:$U$1001,$U952,$Y$2:$Y$1001,$Y952)&gt;1,"; possible duplicate",""),""),3,300)))</f>
        <v/>
      </c>
      <c r="AE952" s="26">
        <f>IF(IFERROR(TRIM(INDEX($A952:$P952,MATCH(Settings!$B$11,$A$1:$P$1,0))&amp;""),"")&lt;&gt;"",LOWER(IFERROR(TRIM(INDEX($A952:$P952,MATCH(Settings!$B$11,$A$1:$P$1,0))&amp;""),"")),LOWER(IFERROR(TRIM(INDEX($A952:$P952,MATCH(Settings!$B$10,$A$1:$P$1,0))&amp;""),"")))</f>
        <v/>
      </c>
      <c r="AF952" s="26">
        <f>IF($AE952="","",IF(COUNTIF($AE$2:$AE952,$AE952)=1,MAX($AF$1:$AF951)+1,""))</f>
        <v/>
      </c>
      <c r="AG952" s="26">
        <f>IF(OR($AE952="",NOT(ISNUMBER($V952))),"",IF(COUNTIFS($AE$2:$AE952,$AE952,$V$2:$V952,$V952)=1,1,0))</f>
        <v/>
      </c>
      <c r="AH952" s="26">
        <f>IF(ISNUMBER($U952),$U952,0)</f>
        <v/>
      </c>
    </row>
    <row r="953">
      <c r="R953" s="27" t="n"/>
      <c r="S953" s="27" t="n"/>
      <c r="U953" s="21">
        <f>IF(ISNUMBER(IFERROR(IF(TRIM(INDEX($A953:$P953,MATCH(Settings!$B$9,$A$1:$P$1,0))&amp;"")="","",IF(ISNUMBER(INDEX($A953:$P953,MATCH(Settings!$B$9,$A$1:$P$1,0))),INT(INDEX($A953:$P953,MATCH(Settings!$B$9,$A$1:$P$1,0))),DATE(VALUE(LEFT(INDEX($A953:$P953,MATCH(Settings!$B$9,$A$1:$P$1,0)),4)),VALUE(MID(INDEX($A953:$P953,MATCH(Settings!$B$9,$A$1:$P$1,0)),6,2)),VALUE(MID(INDEX($A953:$P953,MATCH(Settings!$B$9,$A$1:$P$1,0)),9,2))))),"")),IFERROR(IF(TRIM(INDEX($A953:$P953,MATCH(Settings!$B$9,$A$1:$P$1,0))&amp;"")="","",IF(ISNUMBER(INDEX($A953:$P953,MATCH(Settings!$B$9,$A$1:$P$1,0))),INT(INDEX($A953:$P953,MATCH(Settings!$B$9,$A$1:$P$1,0))),DATE(VALUE(LEFT(INDEX($A953:$P953,MATCH(Settings!$B$9,$A$1:$P$1,0)),4)),VALUE(MID(INDEX($A953:$P953,MATCH(Settings!$B$9,$A$1:$P$1,0)),6,2)),VALUE(MID(INDEX($A953:$P953,MATCH(Settings!$B$9,$A$1:$P$1,0)),9,2))))),""),IFERROR(INT(IFERROR(IF(ISNUMBER(INDEX($A953:$P953,MATCH(Settings!$B$8,$A$1:$P$1,0))),INDEX($A953:$P953,MATCH(Settings!$B$8,$A$1:$P$1,0)),DATE(VALUE(LEFT(IFERROR(TRIM(INDEX($A953:$P953,MATCH(Settings!$B$8,$A$1:$P$1,0))&amp;""),""),4)),VALUE(MID(IFERROR(TRIM(INDEX($A953:$P953,MATCH(Settings!$B$8,$A$1:$P$1,0))&amp;""),""),6,2)),VALUE(MID(IFERROR(TRIM(INDEX($A953:$P953,MATCH(Settings!$B$8,$A$1:$P$1,0))&amp;""),""),9,2)))+TIME(VALUE(MID(IFERROR(TRIM(INDEX($A953:$P953,MATCH(Settings!$B$8,$A$1:$P$1,0))&amp;""),""),12,2)),VALUE(MID(IFERROR(TRIM(INDEX($A953:$P953,MATCH(Settings!$B$8,$A$1:$P$1,0))&amp;""),""),15,2)),VALUE(MID(IFERROR(TRIM(INDEX($A953:$P953,MATCH(Settings!$B$8,$A$1:$P$1,0))&amp;""),""),18,2)))),"")),""))</f>
        <v/>
      </c>
      <c r="V953" s="22">
        <f>IF(ISNUMBER($U953),DATE(YEAR($U953),MONTH($U953),1),"")</f>
        <v/>
      </c>
      <c r="W953" s="23">
        <f>IF(IFERROR(TRIM(INDEX($A953:$P953,MATCH(Settings!$B$10,$A$1:$P$1,0))&amp;""),"")&lt;&gt;"",IFERROR(TRIM(INDEX($A953:$P953,MATCH(Settings!$B$10,$A$1:$P$1,0))&amp;""),""),IFERROR(TRIM(INDEX($A953:$P953,MATCH(Settings!$B$11,$A$1:$P$1,0))&amp;""),""))</f>
        <v/>
      </c>
      <c r="X953" s="23">
        <f>IFERROR(TRIM(INDEX($A953:$P953,MATCH(Settings!$B$11,$A$1:$P$1,0))&amp;""),"")</f>
        <v/>
      </c>
      <c r="Y953" s="23">
        <f>IFERROR(TRIM(INDEX($A953:$P953,MATCH(Settings!$B$12,$A$1:$P$1,0))&amp;""),"")</f>
        <v/>
      </c>
      <c r="Z953" s="23">
        <f>IFERROR(TRIM(INDEX($A953:$P953,MATCH(Settings!$B$15,$A$1:$P$1,0))&amp;""),"")</f>
        <v/>
      </c>
      <c r="AA953" s="24">
        <f>IFERROR(IF(TRIM(INDEX($A953:$P953,MATCH(Settings!$B$13,$A$1:$P$1,0))&amp;"")="","",VALUE(TRIM(INDEX($A953:$P953,MATCH(Settings!$B$13,$A$1:$P$1,0))&amp;""))),"")</f>
        <v/>
      </c>
      <c r="AB953" s="24">
        <f>IF(NOT(ISNUMBER($AA953)),"",IF(TRIM($R953&amp;"")="Yes",$AA953,0))</f>
        <v/>
      </c>
      <c r="AC953" s="25">
        <f>IF(OR(NOT(ISNUMBER($AB953)),NOT(ISNUMBER(Settings!$D$2))),"",$AB953*Settings!$D$2)</f>
        <v/>
      </c>
      <c r="AD953" s="23">
        <f>IF(AND($AE953="",IFERROR(TRIM(INDEX($A953:$P953,MATCH(Settings!$B$13,$A$1:$P$1,0))&amp;""),"")=""),"",IF((IF($AE953="","; no name or email","")&amp;IF(IFERROR(TRIM(INDEX($A953:$P953,MATCH(Settings!$B$13,$A$1:$P$1,0))&amp;""),"")="","; no hours",IF(NOT(ISNUMBER($AA953)),"; hours not a number",IF($AA953&lt;=0,"; hours zero or less",IF(AND(ISNUMBER(Settings!$D$3),$AA953&gt;Settings!$D$3),"; over "&amp;Settings!$D$3&amp;" hours",""))))&amp;IF(NOT(ISNUMBER($U953)),"; no date",IF($U953&gt;TODAY(),"; date in the future",""))&amp;IF(AND($AE953&lt;&gt;"",ISNUMBER($U953)),IF(COUNTIFS($AE$2:$AE$1001,$AE953,$U$2:$U$1001,$U953,$Y$2:$Y$1001,$Y953)&gt;1,"; possible duplicate",""),""))="","OK",MID(IF($AE953="","; no name or email","")&amp;IF(IFERROR(TRIM(INDEX($A953:$P953,MATCH(Settings!$B$13,$A$1:$P$1,0))&amp;""),"")="","; no hours",IF(NOT(ISNUMBER($AA953)),"; hours not a number",IF($AA953&lt;=0,"; hours zero or less",IF(AND(ISNUMBER(Settings!$D$3),$AA953&gt;Settings!$D$3),"; over "&amp;Settings!$D$3&amp;" hours",""))))&amp;IF(NOT(ISNUMBER($U953)),"; no date",IF($U953&gt;TODAY(),"; date in the future",""))&amp;IF(AND($AE953&lt;&gt;"",ISNUMBER($U953)),IF(COUNTIFS($AE$2:$AE$1001,$AE953,$U$2:$U$1001,$U953,$Y$2:$Y$1001,$Y953)&gt;1,"; possible duplicate",""),""),3,300)))</f>
        <v/>
      </c>
      <c r="AE953" s="26">
        <f>IF(IFERROR(TRIM(INDEX($A953:$P953,MATCH(Settings!$B$11,$A$1:$P$1,0))&amp;""),"")&lt;&gt;"",LOWER(IFERROR(TRIM(INDEX($A953:$P953,MATCH(Settings!$B$11,$A$1:$P$1,0))&amp;""),"")),LOWER(IFERROR(TRIM(INDEX($A953:$P953,MATCH(Settings!$B$10,$A$1:$P$1,0))&amp;""),"")))</f>
        <v/>
      </c>
      <c r="AF953" s="26">
        <f>IF($AE953="","",IF(COUNTIF($AE$2:$AE953,$AE953)=1,MAX($AF$1:$AF952)+1,""))</f>
        <v/>
      </c>
      <c r="AG953" s="26">
        <f>IF(OR($AE953="",NOT(ISNUMBER($V953))),"",IF(COUNTIFS($AE$2:$AE953,$AE953,$V$2:$V953,$V953)=1,1,0))</f>
        <v/>
      </c>
      <c r="AH953" s="26">
        <f>IF(ISNUMBER($U953),$U953,0)</f>
        <v/>
      </c>
    </row>
    <row r="954">
      <c r="R954" s="27" t="n"/>
      <c r="S954" s="27" t="n"/>
      <c r="U954" s="21">
        <f>IF(ISNUMBER(IFERROR(IF(TRIM(INDEX($A954:$P954,MATCH(Settings!$B$9,$A$1:$P$1,0))&amp;"")="","",IF(ISNUMBER(INDEX($A954:$P954,MATCH(Settings!$B$9,$A$1:$P$1,0))),INT(INDEX($A954:$P954,MATCH(Settings!$B$9,$A$1:$P$1,0))),DATE(VALUE(LEFT(INDEX($A954:$P954,MATCH(Settings!$B$9,$A$1:$P$1,0)),4)),VALUE(MID(INDEX($A954:$P954,MATCH(Settings!$B$9,$A$1:$P$1,0)),6,2)),VALUE(MID(INDEX($A954:$P954,MATCH(Settings!$B$9,$A$1:$P$1,0)),9,2))))),"")),IFERROR(IF(TRIM(INDEX($A954:$P954,MATCH(Settings!$B$9,$A$1:$P$1,0))&amp;"")="","",IF(ISNUMBER(INDEX($A954:$P954,MATCH(Settings!$B$9,$A$1:$P$1,0))),INT(INDEX($A954:$P954,MATCH(Settings!$B$9,$A$1:$P$1,0))),DATE(VALUE(LEFT(INDEX($A954:$P954,MATCH(Settings!$B$9,$A$1:$P$1,0)),4)),VALUE(MID(INDEX($A954:$P954,MATCH(Settings!$B$9,$A$1:$P$1,0)),6,2)),VALUE(MID(INDEX($A954:$P954,MATCH(Settings!$B$9,$A$1:$P$1,0)),9,2))))),""),IFERROR(INT(IFERROR(IF(ISNUMBER(INDEX($A954:$P954,MATCH(Settings!$B$8,$A$1:$P$1,0))),INDEX($A954:$P954,MATCH(Settings!$B$8,$A$1:$P$1,0)),DATE(VALUE(LEFT(IFERROR(TRIM(INDEX($A954:$P954,MATCH(Settings!$B$8,$A$1:$P$1,0))&amp;""),""),4)),VALUE(MID(IFERROR(TRIM(INDEX($A954:$P954,MATCH(Settings!$B$8,$A$1:$P$1,0))&amp;""),""),6,2)),VALUE(MID(IFERROR(TRIM(INDEX($A954:$P954,MATCH(Settings!$B$8,$A$1:$P$1,0))&amp;""),""),9,2)))+TIME(VALUE(MID(IFERROR(TRIM(INDEX($A954:$P954,MATCH(Settings!$B$8,$A$1:$P$1,0))&amp;""),""),12,2)),VALUE(MID(IFERROR(TRIM(INDEX($A954:$P954,MATCH(Settings!$B$8,$A$1:$P$1,0))&amp;""),""),15,2)),VALUE(MID(IFERROR(TRIM(INDEX($A954:$P954,MATCH(Settings!$B$8,$A$1:$P$1,0))&amp;""),""),18,2)))),"")),""))</f>
        <v/>
      </c>
      <c r="V954" s="22">
        <f>IF(ISNUMBER($U954),DATE(YEAR($U954),MONTH($U954),1),"")</f>
        <v/>
      </c>
      <c r="W954" s="23">
        <f>IF(IFERROR(TRIM(INDEX($A954:$P954,MATCH(Settings!$B$10,$A$1:$P$1,0))&amp;""),"")&lt;&gt;"",IFERROR(TRIM(INDEX($A954:$P954,MATCH(Settings!$B$10,$A$1:$P$1,0))&amp;""),""),IFERROR(TRIM(INDEX($A954:$P954,MATCH(Settings!$B$11,$A$1:$P$1,0))&amp;""),""))</f>
        <v/>
      </c>
      <c r="X954" s="23">
        <f>IFERROR(TRIM(INDEX($A954:$P954,MATCH(Settings!$B$11,$A$1:$P$1,0))&amp;""),"")</f>
        <v/>
      </c>
      <c r="Y954" s="23">
        <f>IFERROR(TRIM(INDEX($A954:$P954,MATCH(Settings!$B$12,$A$1:$P$1,0))&amp;""),"")</f>
        <v/>
      </c>
      <c r="Z954" s="23">
        <f>IFERROR(TRIM(INDEX($A954:$P954,MATCH(Settings!$B$15,$A$1:$P$1,0))&amp;""),"")</f>
        <v/>
      </c>
      <c r="AA954" s="24">
        <f>IFERROR(IF(TRIM(INDEX($A954:$P954,MATCH(Settings!$B$13,$A$1:$P$1,0))&amp;"")="","",VALUE(TRIM(INDEX($A954:$P954,MATCH(Settings!$B$13,$A$1:$P$1,0))&amp;""))),"")</f>
        <v/>
      </c>
      <c r="AB954" s="24">
        <f>IF(NOT(ISNUMBER($AA954)),"",IF(TRIM($R954&amp;"")="Yes",$AA954,0))</f>
        <v/>
      </c>
      <c r="AC954" s="25">
        <f>IF(OR(NOT(ISNUMBER($AB954)),NOT(ISNUMBER(Settings!$D$2))),"",$AB954*Settings!$D$2)</f>
        <v/>
      </c>
      <c r="AD954" s="23">
        <f>IF(AND($AE954="",IFERROR(TRIM(INDEX($A954:$P954,MATCH(Settings!$B$13,$A$1:$P$1,0))&amp;""),"")=""),"",IF((IF($AE954="","; no name or email","")&amp;IF(IFERROR(TRIM(INDEX($A954:$P954,MATCH(Settings!$B$13,$A$1:$P$1,0))&amp;""),"")="","; no hours",IF(NOT(ISNUMBER($AA954)),"; hours not a number",IF($AA954&lt;=0,"; hours zero or less",IF(AND(ISNUMBER(Settings!$D$3),$AA954&gt;Settings!$D$3),"; over "&amp;Settings!$D$3&amp;" hours",""))))&amp;IF(NOT(ISNUMBER($U954)),"; no date",IF($U954&gt;TODAY(),"; date in the future",""))&amp;IF(AND($AE954&lt;&gt;"",ISNUMBER($U954)),IF(COUNTIFS($AE$2:$AE$1001,$AE954,$U$2:$U$1001,$U954,$Y$2:$Y$1001,$Y954)&gt;1,"; possible duplicate",""),""))="","OK",MID(IF($AE954="","; no name or email","")&amp;IF(IFERROR(TRIM(INDEX($A954:$P954,MATCH(Settings!$B$13,$A$1:$P$1,0))&amp;""),"")="","; no hours",IF(NOT(ISNUMBER($AA954)),"; hours not a number",IF($AA954&lt;=0,"; hours zero or less",IF(AND(ISNUMBER(Settings!$D$3),$AA954&gt;Settings!$D$3),"; over "&amp;Settings!$D$3&amp;" hours",""))))&amp;IF(NOT(ISNUMBER($U954)),"; no date",IF($U954&gt;TODAY(),"; date in the future",""))&amp;IF(AND($AE954&lt;&gt;"",ISNUMBER($U954)),IF(COUNTIFS($AE$2:$AE$1001,$AE954,$U$2:$U$1001,$U954,$Y$2:$Y$1001,$Y954)&gt;1,"; possible duplicate",""),""),3,300)))</f>
        <v/>
      </c>
      <c r="AE954" s="26">
        <f>IF(IFERROR(TRIM(INDEX($A954:$P954,MATCH(Settings!$B$11,$A$1:$P$1,0))&amp;""),"")&lt;&gt;"",LOWER(IFERROR(TRIM(INDEX($A954:$P954,MATCH(Settings!$B$11,$A$1:$P$1,0))&amp;""),"")),LOWER(IFERROR(TRIM(INDEX($A954:$P954,MATCH(Settings!$B$10,$A$1:$P$1,0))&amp;""),"")))</f>
        <v/>
      </c>
      <c r="AF954" s="26">
        <f>IF($AE954="","",IF(COUNTIF($AE$2:$AE954,$AE954)=1,MAX($AF$1:$AF953)+1,""))</f>
        <v/>
      </c>
      <c r="AG954" s="26">
        <f>IF(OR($AE954="",NOT(ISNUMBER($V954))),"",IF(COUNTIFS($AE$2:$AE954,$AE954,$V$2:$V954,$V954)=1,1,0))</f>
        <v/>
      </c>
      <c r="AH954" s="26">
        <f>IF(ISNUMBER($U954),$U954,0)</f>
        <v/>
      </c>
    </row>
    <row r="955">
      <c r="R955" s="27" t="n"/>
      <c r="S955" s="27" t="n"/>
      <c r="U955" s="21">
        <f>IF(ISNUMBER(IFERROR(IF(TRIM(INDEX($A955:$P955,MATCH(Settings!$B$9,$A$1:$P$1,0))&amp;"")="","",IF(ISNUMBER(INDEX($A955:$P955,MATCH(Settings!$B$9,$A$1:$P$1,0))),INT(INDEX($A955:$P955,MATCH(Settings!$B$9,$A$1:$P$1,0))),DATE(VALUE(LEFT(INDEX($A955:$P955,MATCH(Settings!$B$9,$A$1:$P$1,0)),4)),VALUE(MID(INDEX($A955:$P955,MATCH(Settings!$B$9,$A$1:$P$1,0)),6,2)),VALUE(MID(INDEX($A955:$P955,MATCH(Settings!$B$9,$A$1:$P$1,0)),9,2))))),"")),IFERROR(IF(TRIM(INDEX($A955:$P955,MATCH(Settings!$B$9,$A$1:$P$1,0))&amp;"")="","",IF(ISNUMBER(INDEX($A955:$P955,MATCH(Settings!$B$9,$A$1:$P$1,0))),INT(INDEX($A955:$P955,MATCH(Settings!$B$9,$A$1:$P$1,0))),DATE(VALUE(LEFT(INDEX($A955:$P955,MATCH(Settings!$B$9,$A$1:$P$1,0)),4)),VALUE(MID(INDEX($A955:$P955,MATCH(Settings!$B$9,$A$1:$P$1,0)),6,2)),VALUE(MID(INDEX($A955:$P955,MATCH(Settings!$B$9,$A$1:$P$1,0)),9,2))))),""),IFERROR(INT(IFERROR(IF(ISNUMBER(INDEX($A955:$P955,MATCH(Settings!$B$8,$A$1:$P$1,0))),INDEX($A955:$P955,MATCH(Settings!$B$8,$A$1:$P$1,0)),DATE(VALUE(LEFT(IFERROR(TRIM(INDEX($A955:$P955,MATCH(Settings!$B$8,$A$1:$P$1,0))&amp;""),""),4)),VALUE(MID(IFERROR(TRIM(INDEX($A955:$P955,MATCH(Settings!$B$8,$A$1:$P$1,0))&amp;""),""),6,2)),VALUE(MID(IFERROR(TRIM(INDEX($A955:$P955,MATCH(Settings!$B$8,$A$1:$P$1,0))&amp;""),""),9,2)))+TIME(VALUE(MID(IFERROR(TRIM(INDEX($A955:$P955,MATCH(Settings!$B$8,$A$1:$P$1,0))&amp;""),""),12,2)),VALUE(MID(IFERROR(TRIM(INDEX($A955:$P955,MATCH(Settings!$B$8,$A$1:$P$1,0))&amp;""),""),15,2)),VALUE(MID(IFERROR(TRIM(INDEX($A955:$P955,MATCH(Settings!$B$8,$A$1:$P$1,0))&amp;""),""),18,2)))),"")),""))</f>
        <v/>
      </c>
      <c r="V955" s="22">
        <f>IF(ISNUMBER($U955),DATE(YEAR($U955),MONTH($U955),1),"")</f>
        <v/>
      </c>
      <c r="W955" s="23">
        <f>IF(IFERROR(TRIM(INDEX($A955:$P955,MATCH(Settings!$B$10,$A$1:$P$1,0))&amp;""),"")&lt;&gt;"",IFERROR(TRIM(INDEX($A955:$P955,MATCH(Settings!$B$10,$A$1:$P$1,0))&amp;""),""),IFERROR(TRIM(INDEX($A955:$P955,MATCH(Settings!$B$11,$A$1:$P$1,0))&amp;""),""))</f>
        <v/>
      </c>
      <c r="X955" s="23">
        <f>IFERROR(TRIM(INDEX($A955:$P955,MATCH(Settings!$B$11,$A$1:$P$1,0))&amp;""),"")</f>
        <v/>
      </c>
      <c r="Y955" s="23">
        <f>IFERROR(TRIM(INDEX($A955:$P955,MATCH(Settings!$B$12,$A$1:$P$1,0))&amp;""),"")</f>
        <v/>
      </c>
      <c r="Z955" s="23">
        <f>IFERROR(TRIM(INDEX($A955:$P955,MATCH(Settings!$B$15,$A$1:$P$1,0))&amp;""),"")</f>
        <v/>
      </c>
      <c r="AA955" s="24">
        <f>IFERROR(IF(TRIM(INDEX($A955:$P955,MATCH(Settings!$B$13,$A$1:$P$1,0))&amp;"")="","",VALUE(TRIM(INDEX($A955:$P955,MATCH(Settings!$B$13,$A$1:$P$1,0))&amp;""))),"")</f>
        <v/>
      </c>
      <c r="AB955" s="24">
        <f>IF(NOT(ISNUMBER($AA955)),"",IF(TRIM($R955&amp;"")="Yes",$AA955,0))</f>
        <v/>
      </c>
      <c r="AC955" s="25">
        <f>IF(OR(NOT(ISNUMBER($AB955)),NOT(ISNUMBER(Settings!$D$2))),"",$AB955*Settings!$D$2)</f>
        <v/>
      </c>
      <c r="AD955" s="23">
        <f>IF(AND($AE955="",IFERROR(TRIM(INDEX($A955:$P955,MATCH(Settings!$B$13,$A$1:$P$1,0))&amp;""),"")=""),"",IF((IF($AE955="","; no name or email","")&amp;IF(IFERROR(TRIM(INDEX($A955:$P955,MATCH(Settings!$B$13,$A$1:$P$1,0))&amp;""),"")="","; no hours",IF(NOT(ISNUMBER($AA955)),"; hours not a number",IF($AA955&lt;=0,"; hours zero or less",IF(AND(ISNUMBER(Settings!$D$3),$AA955&gt;Settings!$D$3),"; over "&amp;Settings!$D$3&amp;" hours",""))))&amp;IF(NOT(ISNUMBER($U955)),"; no date",IF($U955&gt;TODAY(),"; date in the future",""))&amp;IF(AND($AE955&lt;&gt;"",ISNUMBER($U955)),IF(COUNTIFS($AE$2:$AE$1001,$AE955,$U$2:$U$1001,$U955,$Y$2:$Y$1001,$Y955)&gt;1,"; possible duplicate",""),""))="","OK",MID(IF($AE955="","; no name or email","")&amp;IF(IFERROR(TRIM(INDEX($A955:$P955,MATCH(Settings!$B$13,$A$1:$P$1,0))&amp;""),"")="","; no hours",IF(NOT(ISNUMBER($AA955)),"; hours not a number",IF($AA955&lt;=0,"; hours zero or less",IF(AND(ISNUMBER(Settings!$D$3),$AA955&gt;Settings!$D$3),"; over "&amp;Settings!$D$3&amp;" hours",""))))&amp;IF(NOT(ISNUMBER($U955)),"; no date",IF($U955&gt;TODAY(),"; date in the future",""))&amp;IF(AND($AE955&lt;&gt;"",ISNUMBER($U955)),IF(COUNTIFS($AE$2:$AE$1001,$AE955,$U$2:$U$1001,$U955,$Y$2:$Y$1001,$Y955)&gt;1,"; possible duplicate",""),""),3,300)))</f>
        <v/>
      </c>
      <c r="AE955" s="26">
        <f>IF(IFERROR(TRIM(INDEX($A955:$P955,MATCH(Settings!$B$11,$A$1:$P$1,0))&amp;""),"")&lt;&gt;"",LOWER(IFERROR(TRIM(INDEX($A955:$P955,MATCH(Settings!$B$11,$A$1:$P$1,0))&amp;""),"")),LOWER(IFERROR(TRIM(INDEX($A955:$P955,MATCH(Settings!$B$10,$A$1:$P$1,0))&amp;""),"")))</f>
        <v/>
      </c>
      <c r="AF955" s="26">
        <f>IF($AE955="","",IF(COUNTIF($AE$2:$AE955,$AE955)=1,MAX($AF$1:$AF954)+1,""))</f>
        <v/>
      </c>
      <c r="AG955" s="26">
        <f>IF(OR($AE955="",NOT(ISNUMBER($V955))),"",IF(COUNTIFS($AE$2:$AE955,$AE955,$V$2:$V955,$V955)=1,1,0))</f>
        <v/>
      </c>
      <c r="AH955" s="26">
        <f>IF(ISNUMBER($U955),$U955,0)</f>
        <v/>
      </c>
    </row>
    <row r="956">
      <c r="R956" s="27" t="n"/>
      <c r="S956" s="27" t="n"/>
      <c r="U956" s="21">
        <f>IF(ISNUMBER(IFERROR(IF(TRIM(INDEX($A956:$P956,MATCH(Settings!$B$9,$A$1:$P$1,0))&amp;"")="","",IF(ISNUMBER(INDEX($A956:$P956,MATCH(Settings!$B$9,$A$1:$P$1,0))),INT(INDEX($A956:$P956,MATCH(Settings!$B$9,$A$1:$P$1,0))),DATE(VALUE(LEFT(INDEX($A956:$P956,MATCH(Settings!$B$9,$A$1:$P$1,0)),4)),VALUE(MID(INDEX($A956:$P956,MATCH(Settings!$B$9,$A$1:$P$1,0)),6,2)),VALUE(MID(INDEX($A956:$P956,MATCH(Settings!$B$9,$A$1:$P$1,0)),9,2))))),"")),IFERROR(IF(TRIM(INDEX($A956:$P956,MATCH(Settings!$B$9,$A$1:$P$1,0))&amp;"")="","",IF(ISNUMBER(INDEX($A956:$P956,MATCH(Settings!$B$9,$A$1:$P$1,0))),INT(INDEX($A956:$P956,MATCH(Settings!$B$9,$A$1:$P$1,0))),DATE(VALUE(LEFT(INDEX($A956:$P956,MATCH(Settings!$B$9,$A$1:$P$1,0)),4)),VALUE(MID(INDEX($A956:$P956,MATCH(Settings!$B$9,$A$1:$P$1,0)),6,2)),VALUE(MID(INDEX($A956:$P956,MATCH(Settings!$B$9,$A$1:$P$1,0)),9,2))))),""),IFERROR(INT(IFERROR(IF(ISNUMBER(INDEX($A956:$P956,MATCH(Settings!$B$8,$A$1:$P$1,0))),INDEX($A956:$P956,MATCH(Settings!$B$8,$A$1:$P$1,0)),DATE(VALUE(LEFT(IFERROR(TRIM(INDEX($A956:$P956,MATCH(Settings!$B$8,$A$1:$P$1,0))&amp;""),""),4)),VALUE(MID(IFERROR(TRIM(INDEX($A956:$P956,MATCH(Settings!$B$8,$A$1:$P$1,0))&amp;""),""),6,2)),VALUE(MID(IFERROR(TRIM(INDEX($A956:$P956,MATCH(Settings!$B$8,$A$1:$P$1,0))&amp;""),""),9,2)))+TIME(VALUE(MID(IFERROR(TRIM(INDEX($A956:$P956,MATCH(Settings!$B$8,$A$1:$P$1,0))&amp;""),""),12,2)),VALUE(MID(IFERROR(TRIM(INDEX($A956:$P956,MATCH(Settings!$B$8,$A$1:$P$1,0))&amp;""),""),15,2)),VALUE(MID(IFERROR(TRIM(INDEX($A956:$P956,MATCH(Settings!$B$8,$A$1:$P$1,0))&amp;""),""),18,2)))),"")),""))</f>
        <v/>
      </c>
      <c r="V956" s="22">
        <f>IF(ISNUMBER($U956),DATE(YEAR($U956),MONTH($U956),1),"")</f>
        <v/>
      </c>
      <c r="W956" s="23">
        <f>IF(IFERROR(TRIM(INDEX($A956:$P956,MATCH(Settings!$B$10,$A$1:$P$1,0))&amp;""),"")&lt;&gt;"",IFERROR(TRIM(INDEX($A956:$P956,MATCH(Settings!$B$10,$A$1:$P$1,0))&amp;""),""),IFERROR(TRIM(INDEX($A956:$P956,MATCH(Settings!$B$11,$A$1:$P$1,0))&amp;""),""))</f>
        <v/>
      </c>
      <c r="X956" s="23">
        <f>IFERROR(TRIM(INDEX($A956:$P956,MATCH(Settings!$B$11,$A$1:$P$1,0))&amp;""),"")</f>
        <v/>
      </c>
      <c r="Y956" s="23">
        <f>IFERROR(TRIM(INDEX($A956:$P956,MATCH(Settings!$B$12,$A$1:$P$1,0))&amp;""),"")</f>
        <v/>
      </c>
      <c r="Z956" s="23">
        <f>IFERROR(TRIM(INDEX($A956:$P956,MATCH(Settings!$B$15,$A$1:$P$1,0))&amp;""),"")</f>
        <v/>
      </c>
      <c r="AA956" s="24">
        <f>IFERROR(IF(TRIM(INDEX($A956:$P956,MATCH(Settings!$B$13,$A$1:$P$1,0))&amp;"")="","",VALUE(TRIM(INDEX($A956:$P956,MATCH(Settings!$B$13,$A$1:$P$1,0))&amp;""))),"")</f>
        <v/>
      </c>
      <c r="AB956" s="24">
        <f>IF(NOT(ISNUMBER($AA956)),"",IF(TRIM($R956&amp;"")="Yes",$AA956,0))</f>
        <v/>
      </c>
      <c r="AC956" s="25">
        <f>IF(OR(NOT(ISNUMBER($AB956)),NOT(ISNUMBER(Settings!$D$2))),"",$AB956*Settings!$D$2)</f>
        <v/>
      </c>
      <c r="AD956" s="23">
        <f>IF(AND($AE956="",IFERROR(TRIM(INDEX($A956:$P956,MATCH(Settings!$B$13,$A$1:$P$1,0))&amp;""),"")=""),"",IF((IF($AE956="","; no name or email","")&amp;IF(IFERROR(TRIM(INDEX($A956:$P956,MATCH(Settings!$B$13,$A$1:$P$1,0))&amp;""),"")="","; no hours",IF(NOT(ISNUMBER($AA956)),"; hours not a number",IF($AA956&lt;=0,"; hours zero or less",IF(AND(ISNUMBER(Settings!$D$3),$AA956&gt;Settings!$D$3),"; over "&amp;Settings!$D$3&amp;" hours",""))))&amp;IF(NOT(ISNUMBER($U956)),"; no date",IF($U956&gt;TODAY(),"; date in the future",""))&amp;IF(AND($AE956&lt;&gt;"",ISNUMBER($U956)),IF(COUNTIFS($AE$2:$AE$1001,$AE956,$U$2:$U$1001,$U956,$Y$2:$Y$1001,$Y956)&gt;1,"; possible duplicate",""),""))="","OK",MID(IF($AE956="","; no name or email","")&amp;IF(IFERROR(TRIM(INDEX($A956:$P956,MATCH(Settings!$B$13,$A$1:$P$1,0))&amp;""),"")="","; no hours",IF(NOT(ISNUMBER($AA956)),"; hours not a number",IF($AA956&lt;=0,"; hours zero or less",IF(AND(ISNUMBER(Settings!$D$3),$AA956&gt;Settings!$D$3),"; over "&amp;Settings!$D$3&amp;" hours",""))))&amp;IF(NOT(ISNUMBER($U956)),"; no date",IF($U956&gt;TODAY(),"; date in the future",""))&amp;IF(AND($AE956&lt;&gt;"",ISNUMBER($U956)),IF(COUNTIFS($AE$2:$AE$1001,$AE956,$U$2:$U$1001,$U956,$Y$2:$Y$1001,$Y956)&gt;1,"; possible duplicate",""),""),3,300)))</f>
        <v/>
      </c>
      <c r="AE956" s="26">
        <f>IF(IFERROR(TRIM(INDEX($A956:$P956,MATCH(Settings!$B$11,$A$1:$P$1,0))&amp;""),"")&lt;&gt;"",LOWER(IFERROR(TRIM(INDEX($A956:$P956,MATCH(Settings!$B$11,$A$1:$P$1,0))&amp;""),"")),LOWER(IFERROR(TRIM(INDEX($A956:$P956,MATCH(Settings!$B$10,$A$1:$P$1,0))&amp;""),"")))</f>
        <v/>
      </c>
      <c r="AF956" s="26">
        <f>IF($AE956="","",IF(COUNTIF($AE$2:$AE956,$AE956)=1,MAX($AF$1:$AF955)+1,""))</f>
        <v/>
      </c>
      <c r="AG956" s="26">
        <f>IF(OR($AE956="",NOT(ISNUMBER($V956))),"",IF(COUNTIFS($AE$2:$AE956,$AE956,$V$2:$V956,$V956)=1,1,0))</f>
        <v/>
      </c>
      <c r="AH956" s="26">
        <f>IF(ISNUMBER($U956),$U956,0)</f>
        <v/>
      </c>
    </row>
    <row r="957">
      <c r="R957" s="27" t="n"/>
      <c r="S957" s="27" t="n"/>
      <c r="U957" s="21">
        <f>IF(ISNUMBER(IFERROR(IF(TRIM(INDEX($A957:$P957,MATCH(Settings!$B$9,$A$1:$P$1,0))&amp;"")="","",IF(ISNUMBER(INDEX($A957:$P957,MATCH(Settings!$B$9,$A$1:$P$1,0))),INT(INDEX($A957:$P957,MATCH(Settings!$B$9,$A$1:$P$1,0))),DATE(VALUE(LEFT(INDEX($A957:$P957,MATCH(Settings!$B$9,$A$1:$P$1,0)),4)),VALUE(MID(INDEX($A957:$P957,MATCH(Settings!$B$9,$A$1:$P$1,0)),6,2)),VALUE(MID(INDEX($A957:$P957,MATCH(Settings!$B$9,$A$1:$P$1,0)),9,2))))),"")),IFERROR(IF(TRIM(INDEX($A957:$P957,MATCH(Settings!$B$9,$A$1:$P$1,0))&amp;"")="","",IF(ISNUMBER(INDEX($A957:$P957,MATCH(Settings!$B$9,$A$1:$P$1,0))),INT(INDEX($A957:$P957,MATCH(Settings!$B$9,$A$1:$P$1,0))),DATE(VALUE(LEFT(INDEX($A957:$P957,MATCH(Settings!$B$9,$A$1:$P$1,0)),4)),VALUE(MID(INDEX($A957:$P957,MATCH(Settings!$B$9,$A$1:$P$1,0)),6,2)),VALUE(MID(INDEX($A957:$P957,MATCH(Settings!$B$9,$A$1:$P$1,0)),9,2))))),""),IFERROR(INT(IFERROR(IF(ISNUMBER(INDEX($A957:$P957,MATCH(Settings!$B$8,$A$1:$P$1,0))),INDEX($A957:$P957,MATCH(Settings!$B$8,$A$1:$P$1,0)),DATE(VALUE(LEFT(IFERROR(TRIM(INDEX($A957:$P957,MATCH(Settings!$B$8,$A$1:$P$1,0))&amp;""),""),4)),VALUE(MID(IFERROR(TRIM(INDEX($A957:$P957,MATCH(Settings!$B$8,$A$1:$P$1,0))&amp;""),""),6,2)),VALUE(MID(IFERROR(TRIM(INDEX($A957:$P957,MATCH(Settings!$B$8,$A$1:$P$1,0))&amp;""),""),9,2)))+TIME(VALUE(MID(IFERROR(TRIM(INDEX($A957:$P957,MATCH(Settings!$B$8,$A$1:$P$1,0))&amp;""),""),12,2)),VALUE(MID(IFERROR(TRIM(INDEX($A957:$P957,MATCH(Settings!$B$8,$A$1:$P$1,0))&amp;""),""),15,2)),VALUE(MID(IFERROR(TRIM(INDEX($A957:$P957,MATCH(Settings!$B$8,$A$1:$P$1,0))&amp;""),""),18,2)))),"")),""))</f>
        <v/>
      </c>
      <c r="V957" s="22">
        <f>IF(ISNUMBER($U957),DATE(YEAR($U957),MONTH($U957),1),"")</f>
        <v/>
      </c>
      <c r="W957" s="23">
        <f>IF(IFERROR(TRIM(INDEX($A957:$P957,MATCH(Settings!$B$10,$A$1:$P$1,0))&amp;""),"")&lt;&gt;"",IFERROR(TRIM(INDEX($A957:$P957,MATCH(Settings!$B$10,$A$1:$P$1,0))&amp;""),""),IFERROR(TRIM(INDEX($A957:$P957,MATCH(Settings!$B$11,$A$1:$P$1,0))&amp;""),""))</f>
        <v/>
      </c>
      <c r="X957" s="23">
        <f>IFERROR(TRIM(INDEX($A957:$P957,MATCH(Settings!$B$11,$A$1:$P$1,0))&amp;""),"")</f>
        <v/>
      </c>
      <c r="Y957" s="23">
        <f>IFERROR(TRIM(INDEX($A957:$P957,MATCH(Settings!$B$12,$A$1:$P$1,0))&amp;""),"")</f>
        <v/>
      </c>
      <c r="Z957" s="23">
        <f>IFERROR(TRIM(INDEX($A957:$P957,MATCH(Settings!$B$15,$A$1:$P$1,0))&amp;""),"")</f>
        <v/>
      </c>
      <c r="AA957" s="24">
        <f>IFERROR(IF(TRIM(INDEX($A957:$P957,MATCH(Settings!$B$13,$A$1:$P$1,0))&amp;"")="","",VALUE(TRIM(INDEX($A957:$P957,MATCH(Settings!$B$13,$A$1:$P$1,0))&amp;""))),"")</f>
        <v/>
      </c>
      <c r="AB957" s="24">
        <f>IF(NOT(ISNUMBER($AA957)),"",IF(TRIM($R957&amp;"")="Yes",$AA957,0))</f>
        <v/>
      </c>
      <c r="AC957" s="25">
        <f>IF(OR(NOT(ISNUMBER($AB957)),NOT(ISNUMBER(Settings!$D$2))),"",$AB957*Settings!$D$2)</f>
        <v/>
      </c>
      <c r="AD957" s="23">
        <f>IF(AND($AE957="",IFERROR(TRIM(INDEX($A957:$P957,MATCH(Settings!$B$13,$A$1:$P$1,0))&amp;""),"")=""),"",IF((IF($AE957="","; no name or email","")&amp;IF(IFERROR(TRIM(INDEX($A957:$P957,MATCH(Settings!$B$13,$A$1:$P$1,0))&amp;""),"")="","; no hours",IF(NOT(ISNUMBER($AA957)),"; hours not a number",IF($AA957&lt;=0,"; hours zero or less",IF(AND(ISNUMBER(Settings!$D$3),$AA957&gt;Settings!$D$3),"; over "&amp;Settings!$D$3&amp;" hours",""))))&amp;IF(NOT(ISNUMBER($U957)),"; no date",IF($U957&gt;TODAY(),"; date in the future",""))&amp;IF(AND($AE957&lt;&gt;"",ISNUMBER($U957)),IF(COUNTIFS($AE$2:$AE$1001,$AE957,$U$2:$U$1001,$U957,$Y$2:$Y$1001,$Y957)&gt;1,"; possible duplicate",""),""))="","OK",MID(IF($AE957="","; no name or email","")&amp;IF(IFERROR(TRIM(INDEX($A957:$P957,MATCH(Settings!$B$13,$A$1:$P$1,0))&amp;""),"")="","; no hours",IF(NOT(ISNUMBER($AA957)),"; hours not a number",IF($AA957&lt;=0,"; hours zero or less",IF(AND(ISNUMBER(Settings!$D$3),$AA957&gt;Settings!$D$3),"; over "&amp;Settings!$D$3&amp;" hours",""))))&amp;IF(NOT(ISNUMBER($U957)),"; no date",IF($U957&gt;TODAY(),"; date in the future",""))&amp;IF(AND($AE957&lt;&gt;"",ISNUMBER($U957)),IF(COUNTIFS($AE$2:$AE$1001,$AE957,$U$2:$U$1001,$U957,$Y$2:$Y$1001,$Y957)&gt;1,"; possible duplicate",""),""),3,300)))</f>
        <v/>
      </c>
      <c r="AE957" s="26">
        <f>IF(IFERROR(TRIM(INDEX($A957:$P957,MATCH(Settings!$B$11,$A$1:$P$1,0))&amp;""),"")&lt;&gt;"",LOWER(IFERROR(TRIM(INDEX($A957:$P957,MATCH(Settings!$B$11,$A$1:$P$1,0))&amp;""),"")),LOWER(IFERROR(TRIM(INDEX($A957:$P957,MATCH(Settings!$B$10,$A$1:$P$1,0))&amp;""),"")))</f>
        <v/>
      </c>
      <c r="AF957" s="26">
        <f>IF($AE957="","",IF(COUNTIF($AE$2:$AE957,$AE957)=1,MAX($AF$1:$AF956)+1,""))</f>
        <v/>
      </c>
      <c r="AG957" s="26">
        <f>IF(OR($AE957="",NOT(ISNUMBER($V957))),"",IF(COUNTIFS($AE$2:$AE957,$AE957,$V$2:$V957,$V957)=1,1,0))</f>
        <v/>
      </c>
      <c r="AH957" s="26">
        <f>IF(ISNUMBER($U957),$U957,0)</f>
        <v/>
      </c>
    </row>
    <row r="958">
      <c r="R958" s="27" t="n"/>
      <c r="S958" s="27" t="n"/>
      <c r="U958" s="21">
        <f>IF(ISNUMBER(IFERROR(IF(TRIM(INDEX($A958:$P958,MATCH(Settings!$B$9,$A$1:$P$1,0))&amp;"")="","",IF(ISNUMBER(INDEX($A958:$P958,MATCH(Settings!$B$9,$A$1:$P$1,0))),INT(INDEX($A958:$P958,MATCH(Settings!$B$9,$A$1:$P$1,0))),DATE(VALUE(LEFT(INDEX($A958:$P958,MATCH(Settings!$B$9,$A$1:$P$1,0)),4)),VALUE(MID(INDEX($A958:$P958,MATCH(Settings!$B$9,$A$1:$P$1,0)),6,2)),VALUE(MID(INDEX($A958:$P958,MATCH(Settings!$B$9,$A$1:$P$1,0)),9,2))))),"")),IFERROR(IF(TRIM(INDEX($A958:$P958,MATCH(Settings!$B$9,$A$1:$P$1,0))&amp;"")="","",IF(ISNUMBER(INDEX($A958:$P958,MATCH(Settings!$B$9,$A$1:$P$1,0))),INT(INDEX($A958:$P958,MATCH(Settings!$B$9,$A$1:$P$1,0))),DATE(VALUE(LEFT(INDEX($A958:$P958,MATCH(Settings!$B$9,$A$1:$P$1,0)),4)),VALUE(MID(INDEX($A958:$P958,MATCH(Settings!$B$9,$A$1:$P$1,0)),6,2)),VALUE(MID(INDEX($A958:$P958,MATCH(Settings!$B$9,$A$1:$P$1,0)),9,2))))),""),IFERROR(INT(IFERROR(IF(ISNUMBER(INDEX($A958:$P958,MATCH(Settings!$B$8,$A$1:$P$1,0))),INDEX($A958:$P958,MATCH(Settings!$B$8,$A$1:$P$1,0)),DATE(VALUE(LEFT(IFERROR(TRIM(INDEX($A958:$P958,MATCH(Settings!$B$8,$A$1:$P$1,0))&amp;""),""),4)),VALUE(MID(IFERROR(TRIM(INDEX($A958:$P958,MATCH(Settings!$B$8,$A$1:$P$1,0))&amp;""),""),6,2)),VALUE(MID(IFERROR(TRIM(INDEX($A958:$P958,MATCH(Settings!$B$8,$A$1:$P$1,0))&amp;""),""),9,2)))+TIME(VALUE(MID(IFERROR(TRIM(INDEX($A958:$P958,MATCH(Settings!$B$8,$A$1:$P$1,0))&amp;""),""),12,2)),VALUE(MID(IFERROR(TRIM(INDEX($A958:$P958,MATCH(Settings!$B$8,$A$1:$P$1,0))&amp;""),""),15,2)),VALUE(MID(IFERROR(TRIM(INDEX($A958:$P958,MATCH(Settings!$B$8,$A$1:$P$1,0))&amp;""),""),18,2)))),"")),""))</f>
        <v/>
      </c>
      <c r="V958" s="22">
        <f>IF(ISNUMBER($U958),DATE(YEAR($U958),MONTH($U958),1),"")</f>
        <v/>
      </c>
      <c r="W958" s="23">
        <f>IF(IFERROR(TRIM(INDEX($A958:$P958,MATCH(Settings!$B$10,$A$1:$P$1,0))&amp;""),"")&lt;&gt;"",IFERROR(TRIM(INDEX($A958:$P958,MATCH(Settings!$B$10,$A$1:$P$1,0))&amp;""),""),IFERROR(TRIM(INDEX($A958:$P958,MATCH(Settings!$B$11,$A$1:$P$1,0))&amp;""),""))</f>
        <v/>
      </c>
      <c r="X958" s="23">
        <f>IFERROR(TRIM(INDEX($A958:$P958,MATCH(Settings!$B$11,$A$1:$P$1,0))&amp;""),"")</f>
        <v/>
      </c>
      <c r="Y958" s="23">
        <f>IFERROR(TRIM(INDEX($A958:$P958,MATCH(Settings!$B$12,$A$1:$P$1,0))&amp;""),"")</f>
        <v/>
      </c>
      <c r="Z958" s="23">
        <f>IFERROR(TRIM(INDEX($A958:$P958,MATCH(Settings!$B$15,$A$1:$P$1,0))&amp;""),"")</f>
        <v/>
      </c>
      <c r="AA958" s="24">
        <f>IFERROR(IF(TRIM(INDEX($A958:$P958,MATCH(Settings!$B$13,$A$1:$P$1,0))&amp;"")="","",VALUE(TRIM(INDEX($A958:$P958,MATCH(Settings!$B$13,$A$1:$P$1,0))&amp;""))),"")</f>
        <v/>
      </c>
      <c r="AB958" s="24">
        <f>IF(NOT(ISNUMBER($AA958)),"",IF(TRIM($R958&amp;"")="Yes",$AA958,0))</f>
        <v/>
      </c>
      <c r="AC958" s="25">
        <f>IF(OR(NOT(ISNUMBER($AB958)),NOT(ISNUMBER(Settings!$D$2))),"",$AB958*Settings!$D$2)</f>
        <v/>
      </c>
      <c r="AD958" s="23">
        <f>IF(AND($AE958="",IFERROR(TRIM(INDEX($A958:$P958,MATCH(Settings!$B$13,$A$1:$P$1,0))&amp;""),"")=""),"",IF((IF($AE958="","; no name or email","")&amp;IF(IFERROR(TRIM(INDEX($A958:$P958,MATCH(Settings!$B$13,$A$1:$P$1,0))&amp;""),"")="","; no hours",IF(NOT(ISNUMBER($AA958)),"; hours not a number",IF($AA958&lt;=0,"; hours zero or less",IF(AND(ISNUMBER(Settings!$D$3),$AA958&gt;Settings!$D$3),"; over "&amp;Settings!$D$3&amp;" hours",""))))&amp;IF(NOT(ISNUMBER($U958)),"; no date",IF($U958&gt;TODAY(),"; date in the future",""))&amp;IF(AND($AE958&lt;&gt;"",ISNUMBER($U958)),IF(COUNTIFS($AE$2:$AE$1001,$AE958,$U$2:$U$1001,$U958,$Y$2:$Y$1001,$Y958)&gt;1,"; possible duplicate",""),""))="","OK",MID(IF($AE958="","; no name or email","")&amp;IF(IFERROR(TRIM(INDEX($A958:$P958,MATCH(Settings!$B$13,$A$1:$P$1,0))&amp;""),"")="","; no hours",IF(NOT(ISNUMBER($AA958)),"; hours not a number",IF($AA958&lt;=0,"; hours zero or less",IF(AND(ISNUMBER(Settings!$D$3),$AA958&gt;Settings!$D$3),"; over "&amp;Settings!$D$3&amp;" hours",""))))&amp;IF(NOT(ISNUMBER($U958)),"; no date",IF($U958&gt;TODAY(),"; date in the future",""))&amp;IF(AND($AE958&lt;&gt;"",ISNUMBER($U958)),IF(COUNTIFS($AE$2:$AE$1001,$AE958,$U$2:$U$1001,$U958,$Y$2:$Y$1001,$Y958)&gt;1,"; possible duplicate",""),""),3,300)))</f>
        <v/>
      </c>
      <c r="AE958" s="26">
        <f>IF(IFERROR(TRIM(INDEX($A958:$P958,MATCH(Settings!$B$11,$A$1:$P$1,0))&amp;""),"")&lt;&gt;"",LOWER(IFERROR(TRIM(INDEX($A958:$P958,MATCH(Settings!$B$11,$A$1:$P$1,0))&amp;""),"")),LOWER(IFERROR(TRIM(INDEX($A958:$P958,MATCH(Settings!$B$10,$A$1:$P$1,0))&amp;""),"")))</f>
        <v/>
      </c>
      <c r="AF958" s="26">
        <f>IF($AE958="","",IF(COUNTIF($AE$2:$AE958,$AE958)=1,MAX($AF$1:$AF957)+1,""))</f>
        <v/>
      </c>
      <c r="AG958" s="26">
        <f>IF(OR($AE958="",NOT(ISNUMBER($V958))),"",IF(COUNTIFS($AE$2:$AE958,$AE958,$V$2:$V958,$V958)=1,1,0))</f>
        <v/>
      </c>
      <c r="AH958" s="26">
        <f>IF(ISNUMBER($U958),$U958,0)</f>
        <v/>
      </c>
    </row>
    <row r="959">
      <c r="R959" s="27" t="n"/>
      <c r="S959" s="27" t="n"/>
      <c r="U959" s="21">
        <f>IF(ISNUMBER(IFERROR(IF(TRIM(INDEX($A959:$P959,MATCH(Settings!$B$9,$A$1:$P$1,0))&amp;"")="","",IF(ISNUMBER(INDEX($A959:$P959,MATCH(Settings!$B$9,$A$1:$P$1,0))),INT(INDEX($A959:$P959,MATCH(Settings!$B$9,$A$1:$P$1,0))),DATE(VALUE(LEFT(INDEX($A959:$P959,MATCH(Settings!$B$9,$A$1:$P$1,0)),4)),VALUE(MID(INDEX($A959:$P959,MATCH(Settings!$B$9,$A$1:$P$1,0)),6,2)),VALUE(MID(INDEX($A959:$P959,MATCH(Settings!$B$9,$A$1:$P$1,0)),9,2))))),"")),IFERROR(IF(TRIM(INDEX($A959:$P959,MATCH(Settings!$B$9,$A$1:$P$1,0))&amp;"")="","",IF(ISNUMBER(INDEX($A959:$P959,MATCH(Settings!$B$9,$A$1:$P$1,0))),INT(INDEX($A959:$P959,MATCH(Settings!$B$9,$A$1:$P$1,0))),DATE(VALUE(LEFT(INDEX($A959:$P959,MATCH(Settings!$B$9,$A$1:$P$1,0)),4)),VALUE(MID(INDEX($A959:$P959,MATCH(Settings!$B$9,$A$1:$P$1,0)),6,2)),VALUE(MID(INDEX($A959:$P959,MATCH(Settings!$B$9,$A$1:$P$1,0)),9,2))))),""),IFERROR(INT(IFERROR(IF(ISNUMBER(INDEX($A959:$P959,MATCH(Settings!$B$8,$A$1:$P$1,0))),INDEX($A959:$P959,MATCH(Settings!$B$8,$A$1:$P$1,0)),DATE(VALUE(LEFT(IFERROR(TRIM(INDEX($A959:$P959,MATCH(Settings!$B$8,$A$1:$P$1,0))&amp;""),""),4)),VALUE(MID(IFERROR(TRIM(INDEX($A959:$P959,MATCH(Settings!$B$8,$A$1:$P$1,0))&amp;""),""),6,2)),VALUE(MID(IFERROR(TRIM(INDEX($A959:$P959,MATCH(Settings!$B$8,$A$1:$P$1,0))&amp;""),""),9,2)))+TIME(VALUE(MID(IFERROR(TRIM(INDEX($A959:$P959,MATCH(Settings!$B$8,$A$1:$P$1,0))&amp;""),""),12,2)),VALUE(MID(IFERROR(TRIM(INDEX($A959:$P959,MATCH(Settings!$B$8,$A$1:$P$1,0))&amp;""),""),15,2)),VALUE(MID(IFERROR(TRIM(INDEX($A959:$P959,MATCH(Settings!$B$8,$A$1:$P$1,0))&amp;""),""),18,2)))),"")),""))</f>
        <v/>
      </c>
      <c r="V959" s="22">
        <f>IF(ISNUMBER($U959),DATE(YEAR($U959),MONTH($U959),1),"")</f>
        <v/>
      </c>
      <c r="W959" s="23">
        <f>IF(IFERROR(TRIM(INDEX($A959:$P959,MATCH(Settings!$B$10,$A$1:$P$1,0))&amp;""),"")&lt;&gt;"",IFERROR(TRIM(INDEX($A959:$P959,MATCH(Settings!$B$10,$A$1:$P$1,0))&amp;""),""),IFERROR(TRIM(INDEX($A959:$P959,MATCH(Settings!$B$11,$A$1:$P$1,0))&amp;""),""))</f>
        <v/>
      </c>
      <c r="X959" s="23">
        <f>IFERROR(TRIM(INDEX($A959:$P959,MATCH(Settings!$B$11,$A$1:$P$1,0))&amp;""),"")</f>
        <v/>
      </c>
      <c r="Y959" s="23">
        <f>IFERROR(TRIM(INDEX($A959:$P959,MATCH(Settings!$B$12,$A$1:$P$1,0))&amp;""),"")</f>
        <v/>
      </c>
      <c r="Z959" s="23">
        <f>IFERROR(TRIM(INDEX($A959:$P959,MATCH(Settings!$B$15,$A$1:$P$1,0))&amp;""),"")</f>
        <v/>
      </c>
      <c r="AA959" s="24">
        <f>IFERROR(IF(TRIM(INDEX($A959:$P959,MATCH(Settings!$B$13,$A$1:$P$1,0))&amp;"")="","",VALUE(TRIM(INDEX($A959:$P959,MATCH(Settings!$B$13,$A$1:$P$1,0))&amp;""))),"")</f>
        <v/>
      </c>
      <c r="AB959" s="24">
        <f>IF(NOT(ISNUMBER($AA959)),"",IF(TRIM($R959&amp;"")="Yes",$AA959,0))</f>
        <v/>
      </c>
      <c r="AC959" s="25">
        <f>IF(OR(NOT(ISNUMBER($AB959)),NOT(ISNUMBER(Settings!$D$2))),"",$AB959*Settings!$D$2)</f>
        <v/>
      </c>
      <c r="AD959" s="23">
        <f>IF(AND($AE959="",IFERROR(TRIM(INDEX($A959:$P959,MATCH(Settings!$B$13,$A$1:$P$1,0))&amp;""),"")=""),"",IF((IF($AE959="","; no name or email","")&amp;IF(IFERROR(TRIM(INDEX($A959:$P959,MATCH(Settings!$B$13,$A$1:$P$1,0))&amp;""),"")="","; no hours",IF(NOT(ISNUMBER($AA959)),"; hours not a number",IF($AA959&lt;=0,"; hours zero or less",IF(AND(ISNUMBER(Settings!$D$3),$AA959&gt;Settings!$D$3),"; over "&amp;Settings!$D$3&amp;" hours",""))))&amp;IF(NOT(ISNUMBER($U959)),"; no date",IF($U959&gt;TODAY(),"; date in the future",""))&amp;IF(AND($AE959&lt;&gt;"",ISNUMBER($U959)),IF(COUNTIFS($AE$2:$AE$1001,$AE959,$U$2:$U$1001,$U959,$Y$2:$Y$1001,$Y959)&gt;1,"; possible duplicate",""),""))="","OK",MID(IF($AE959="","; no name or email","")&amp;IF(IFERROR(TRIM(INDEX($A959:$P959,MATCH(Settings!$B$13,$A$1:$P$1,0))&amp;""),"")="","; no hours",IF(NOT(ISNUMBER($AA959)),"; hours not a number",IF($AA959&lt;=0,"; hours zero or less",IF(AND(ISNUMBER(Settings!$D$3),$AA959&gt;Settings!$D$3),"; over "&amp;Settings!$D$3&amp;" hours",""))))&amp;IF(NOT(ISNUMBER($U959)),"; no date",IF($U959&gt;TODAY(),"; date in the future",""))&amp;IF(AND($AE959&lt;&gt;"",ISNUMBER($U959)),IF(COUNTIFS($AE$2:$AE$1001,$AE959,$U$2:$U$1001,$U959,$Y$2:$Y$1001,$Y959)&gt;1,"; possible duplicate",""),""),3,300)))</f>
        <v/>
      </c>
      <c r="AE959" s="26">
        <f>IF(IFERROR(TRIM(INDEX($A959:$P959,MATCH(Settings!$B$11,$A$1:$P$1,0))&amp;""),"")&lt;&gt;"",LOWER(IFERROR(TRIM(INDEX($A959:$P959,MATCH(Settings!$B$11,$A$1:$P$1,0))&amp;""),"")),LOWER(IFERROR(TRIM(INDEX($A959:$P959,MATCH(Settings!$B$10,$A$1:$P$1,0))&amp;""),"")))</f>
        <v/>
      </c>
      <c r="AF959" s="26">
        <f>IF($AE959="","",IF(COUNTIF($AE$2:$AE959,$AE959)=1,MAX($AF$1:$AF958)+1,""))</f>
        <v/>
      </c>
      <c r="AG959" s="26">
        <f>IF(OR($AE959="",NOT(ISNUMBER($V959))),"",IF(COUNTIFS($AE$2:$AE959,$AE959,$V$2:$V959,$V959)=1,1,0))</f>
        <v/>
      </c>
      <c r="AH959" s="26">
        <f>IF(ISNUMBER($U959),$U959,0)</f>
        <v/>
      </c>
    </row>
    <row r="960">
      <c r="R960" s="27" t="n"/>
      <c r="S960" s="27" t="n"/>
      <c r="U960" s="21">
        <f>IF(ISNUMBER(IFERROR(IF(TRIM(INDEX($A960:$P960,MATCH(Settings!$B$9,$A$1:$P$1,0))&amp;"")="","",IF(ISNUMBER(INDEX($A960:$P960,MATCH(Settings!$B$9,$A$1:$P$1,0))),INT(INDEX($A960:$P960,MATCH(Settings!$B$9,$A$1:$P$1,0))),DATE(VALUE(LEFT(INDEX($A960:$P960,MATCH(Settings!$B$9,$A$1:$P$1,0)),4)),VALUE(MID(INDEX($A960:$P960,MATCH(Settings!$B$9,$A$1:$P$1,0)),6,2)),VALUE(MID(INDEX($A960:$P960,MATCH(Settings!$B$9,$A$1:$P$1,0)),9,2))))),"")),IFERROR(IF(TRIM(INDEX($A960:$P960,MATCH(Settings!$B$9,$A$1:$P$1,0))&amp;"")="","",IF(ISNUMBER(INDEX($A960:$P960,MATCH(Settings!$B$9,$A$1:$P$1,0))),INT(INDEX($A960:$P960,MATCH(Settings!$B$9,$A$1:$P$1,0))),DATE(VALUE(LEFT(INDEX($A960:$P960,MATCH(Settings!$B$9,$A$1:$P$1,0)),4)),VALUE(MID(INDEX($A960:$P960,MATCH(Settings!$B$9,$A$1:$P$1,0)),6,2)),VALUE(MID(INDEX($A960:$P960,MATCH(Settings!$B$9,$A$1:$P$1,0)),9,2))))),""),IFERROR(INT(IFERROR(IF(ISNUMBER(INDEX($A960:$P960,MATCH(Settings!$B$8,$A$1:$P$1,0))),INDEX($A960:$P960,MATCH(Settings!$B$8,$A$1:$P$1,0)),DATE(VALUE(LEFT(IFERROR(TRIM(INDEX($A960:$P960,MATCH(Settings!$B$8,$A$1:$P$1,0))&amp;""),""),4)),VALUE(MID(IFERROR(TRIM(INDEX($A960:$P960,MATCH(Settings!$B$8,$A$1:$P$1,0))&amp;""),""),6,2)),VALUE(MID(IFERROR(TRIM(INDEX($A960:$P960,MATCH(Settings!$B$8,$A$1:$P$1,0))&amp;""),""),9,2)))+TIME(VALUE(MID(IFERROR(TRIM(INDEX($A960:$P960,MATCH(Settings!$B$8,$A$1:$P$1,0))&amp;""),""),12,2)),VALUE(MID(IFERROR(TRIM(INDEX($A960:$P960,MATCH(Settings!$B$8,$A$1:$P$1,0))&amp;""),""),15,2)),VALUE(MID(IFERROR(TRIM(INDEX($A960:$P960,MATCH(Settings!$B$8,$A$1:$P$1,0))&amp;""),""),18,2)))),"")),""))</f>
        <v/>
      </c>
      <c r="V960" s="22">
        <f>IF(ISNUMBER($U960),DATE(YEAR($U960),MONTH($U960),1),"")</f>
        <v/>
      </c>
      <c r="W960" s="23">
        <f>IF(IFERROR(TRIM(INDEX($A960:$P960,MATCH(Settings!$B$10,$A$1:$P$1,0))&amp;""),"")&lt;&gt;"",IFERROR(TRIM(INDEX($A960:$P960,MATCH(Settings!$B$10,$A$1:$P$1,0))&amp;""),""),IFERROR(TRIM(INDEX($A960:$P960,MATCH(Settings!$B$11,$A$1:$P$1,0))&amp;""),""))</f>
        <v/>
      </c>
      <c r="X960" s="23">
        <f>IFERROR(TRIM(INDEX($A960:$P960,MATCH(Settings!$B$11,$A$1:$P$1,0))&amp;""),"")</f>
        <v/>
      </c>
      <c r="Y960" s="23">
        <f>IFERROR(TRIM(INDEX($A960:$P960,MATCH(Settings!$B$12,$A$1:$P$1,0))&amp;""),"")</f>
        <v/>
      </c>
      <c r="Z960" s="23">
        <f>IFERROR(TRIM(INDEX($A960:$P960,MATCH(Settings!$B$15,$A$1:$P$1,0))&amp;""),"")</f>
        <v/>
      </c>
      <c r="AA960" s="24">
        <f>IFERROR(IF(TRIM(INDEX($A960:$P960,MATCH(Settings!$B$13,$A$1:$P$1,0))&amp;"")="","",VALUE(TRIM(INDEX($A960:$P960,MATCH(Settings!$B$13,$A$1:$P$1,0))&amp;""))),"")</f>
        <v/>
      </c>
      <c r="AB960" s="24">
        <f>IF(NOT(ISNUMBER($AA960)),"",IF(TRIM($R960&amp;"")="Yes",$AA960,0))</f>
        <v/>
      </c>
      <c r="AC960" s="25">
        <f>IF(OR(NOT(ISNUMBER($AB960)),NOT(ISNUMBER(Settings!$D$2))),"",$AB960*Settings!$D$2)</f>
        <v/>
      </c>
      <c r="AD960" s="23">
        <f>IF(AND($AE960="",IFERROR(TRIM(INDEX($A960:$P960,MATCH(Settings!$B$13,$A$1:$P$1,0))&amp;""),"")=""),"",IF((IF($AE960="","; no name or email","")&amp;IF(IFERROR(TRIM(INDEX($A960:$P960,MATCH(Settings!$B$13,$A$1:$P$1,0))&amp;""),"")="","; no hours",IF(NOT(ISNUMBER($AA960)),"; hours not a number",IF($AA960&lt;=0,"; hours zero or less",IF(AND(ISNUMBER(Settings!$D$3),$AA960&gt;Settings!$D$3),"; over "&amp;Settings!$D$3&amp;" hours",""))))&amp;IF(NOT(ISNUMBER($U960)),"; no date",IF($U960&gt;TODAY(),"; date in the future",""))&amp;IF(AND($AE960&lt;&gt;"",ISNUMBER($U960)),IF(COUNTIFS($AE$2:$AE$1001,$AE960,$U$2:$U$1001,$U960,$Y$2:$Y$1001,$Y960)&gt;1,"; possible duplicate",""),""))="","OK",MID(IF($AE960="","; no name or email","")&amp;IF(IFERROR(TRIM(INDEX($A960:$P960,MATCH(Settings!$B$13,$A$1:$P$1,0))&amp;""),"")="","; no hours",IF(NOT(ISNUMBER($AA960)),"; hours not a number",IF($AA960&lt;=0,"; hours zero or less",IF(AND(ISNUMBER(Settings!$D$3),$AA960&gt;Settings!$D$3),"; over "&amp;Settings!$D$3&amp;" hours",""))))&amp;IF(NOT(ISNUMBER($U960)),"; no date",IF($U960&gt;TODAY(),"; date in the future",""))&amp;IF(AND($AE960&lt;&gt;"",ISNUMBER($U960)),IF(COUNTIFS($AE$2:$AE$1001,$AE960,$U$2:$U$1001,$U960,$Y$2:$Y$1001,$Y960)&gt;1,"; possible duplicate",""),""),3,300)))</f>
        <v/>
      </c>
      <c r="AE960" s="26">
        <f>IF(IFERROR(TRIM(INDEX($A960:$P960,MATCH(Settings!$B$11,$A$1:$P$1,0))&amp;""),"")&lt;&gt;"",LOWER(IFERROR(TRIM(INDEX($A960:$P960,MATCH(Settings!$B$11,$A$1:$P$1,0))&amp;""),"")),LOWER(IFERROR(TRIM(INDEX($A960:$P960,MATCH(Settings!$B$10,$A$1:$P$1,0))&amp;""),"")))</f>
        <v/>
      </c>
      <c r="AF960" s="26">
        <f>IF($AE960="","",IF(COUNTIF($AE$2:$AE960,$AE960)=1,MAX($AF$1:$AF959)+1,""))</f>
        <v/>
      </c>
      <c r="AG960" s="26">
        <f>IF(OR($AE960="",NOT(ISNUMBER($V960))),"",IF(COUNTIFS($AE$2:$AE960,$AE960,$V$2:$V960,$V960)=1,1,0))</f>
        <v/>
      </c>
      <c r="AH960" s="26">
        <f>IF(ISNUMBER($U960),$U960,0)</f>
        <v/>
      </c>
    </row>
    <row r="961">
      <c r="R961" s="27" t="n"/>
      <c r="S961" s="27" t="n"/>
      <c r="U961" s="21">
        <f>IF(ISNUMBER(IFERROR(IF(TRIM(INDEX($A961:$P961,MATCH(Settings!$B$9,$A$1:$P$1,0))&amp;"")="","",IF(ISNUMBER(INDEX($A961:$P961,MATCH(Settings!$B$9,$A$1:$P$1,0))),INT(INDEX($A961:$P961,MATCH(Settings!$B$9,$A$1:$P$1,0))),DATE(VALUE(LEFT(INDEX($A961:$P961,MATCH(Settings!$B$9,$A$1:$P$1,0)),4)),VALUE(MID(INDEX($A961:$P961,MATCH(Settings!$B$9,$A$1:$P$1,0)),6,2)),VALUE(MID(INDEX($A961:$P961,MATCH(Settings!$B$9,$A$1:$P$1,0)),9,2))))),"")),IFERROR(IF(TRIM(INDEX($A961:$P961,MATCH(Settings!$B$9,$A$1:$P$1,0))&amp;"")="","",IF(ISNUMBER(INDEX($A961:$P961,MATCH(Settings!$B$9,$A$1:$P$1,0))),INT(INDEX($A961:$P961,MATCH(Settings!$B$9,$A$1:$P$1,0))),DATE(VALUE(LEFT(INDEX($A961:$P961,MATCH(Settings!$B$9,$A$1:$P$1,0)),4)),VALUE(MID(INDEX($A961:$P961,MATCH(Settings!$B$9,$A$1:$P$1,0)),6,2)),VALUE(MID(INDEX($A961:$P961,MATCH(Settings!$B$9,$A$1:$P$1,0)),9,2))))),""),IFERROR(INT(IFERROR(IF(ISNUMBER(INDEX($A961:$P961,MATCH(Settings!$B$8,$A$1:$P$1,0))),INDEX($A961:$P961,MATCH(Settings!$B$8,$A$1:$P$1,0)),DATE(VALUE(LEFT(IFERROR(TRIM(INDEX($A961:$P961,MATCH(Settings!$B$8,$A$1:$P$1,0))&amp;""),""),4)),VALUE(MID(IFERROR(TRIM(INDEX($A961:$P961,MATCH(Settings!$B$8,$A$1:$P$1,0))&amp;""),""),6,2)),VALUE(MID(IFERROR(TRIM(INDEX($A961:$P961,MATCH(Settings!$B$8,$A$1:$P$1,0))&amp;""),""),9,2)))+TIME(VALUE(MID(IFERROR(TRIM(INDEX($A961:$P961,MATCH(Settings!$B$8,$A$1:$P$1,0))&amp;""),""),12,2)),VALUE(MID(IFERROR(TRIM(INDEX($A961:$P961,MATCH(Settings!$B$8,$A$1:$P$1,0))&amp;""),""),15,2)),VALUE(MID(IFERROR(TRIM(INDEX($A961:$P961,MATCH(Settings!$B$8,$A$1:$P$1,0))&amp;""),""),18,2)))),"")),""))</f>
        <v/>
      </c>
      <c r="V961" s="22">
        <f>IF(ISNUMBER($U961),DATE(YEAR($U961),MONTH($U961),1),"")</f>
        <v/>
      </c>
      <c r="W961" s="23">
        <f>IF(IFERROR(TRIM(INDEX($A961:$P961,MATCH(Settings!$B$10,$A$1:$P$1,0))&amp;""),"")&lt;&gt;"",IFERROR(TRIM(INDEX($A961:$P961,MATCH(Settings!$B$10,$A$1:$P$1,0))&amp;""),""),IFERROR(TRIM(INDEX($A961:$P961,MATCH(Settings!$B$11,$A$1:$P$1,0))&amp;""),""))</f>
        <v/>
      </c>
      <c r="X961" s="23">
        <f>IFERROR(TRIM(INDEX($A961:$P961,MATCH(Settings!$B$11,$A$1:$P$1,0))&amp;""),"")</f>
        <v/>
      </c>
      <c r="Y961" s="23">
        <f>IFERROR(TRIM(INDEX($A961:$P961,MATCH(Settings!$B$12,$A$1:$P$1,0))&amp;""),"")</f>
        <v/>
      </c>
      <c r="Z961" s="23">
        <f>IFERROR(TRIM(INDEX($A961:$P961,MATCH(Settings!$B$15,$A$1:$P$1,0))&amp;""),"")</f>
        <v/>
      </c>
      <c r="AA961" s="24">
        <f>IFERROR(IF(TRIM(INDEX($A961:$P961,MATCH(Settings!$B$13,$A$1:$P$1,0))&amp;"")="","",VALUE(TRIM(INDEX($A961:$P961,MATCH(Settings!$B$13,$A$1:$P$1,0))&amp;""))),"")</f>
        <v/>
      </c>
      <c r="AB961" s="24">
        <f>IF(NOT(ISNUMBER($AA961)),"",IF(TRIM($R961&amp;"")="Yes",$AA961,0))</f>
        <v/>
      </c>
      <c r="AC961" s="25">
        <f>IF(OR(NOT(ISNUMBER($AB961)),NOT(ISNUMBER(Settings!$D$2))),"",$AB961*Settings!$D$2)</f>
        <v/>
      </c>
      <c r="AD961" s="23">
        <f>IF(AND($AE961="",IFERROR(TRIM(INDEX($A961:$P961,MATCH(Settings!$B$13,$A$1:$P$1,0))&amp;""),"")=""),"",IF((IF($AE961="","; no name or email","")&amp;IF(IFERROR(TRIM(INDEX($A961:$P961,MATCH(Settings!$B$13,$A$1:$P$1,0))&amp;""),"")="","; no hours",IF(NOT(ISNUMBER($AA961)),"; hours not a number",IF($AA961&lt;=0,"; hours zero or less",IF(AND(ISNUMBER(Settings!$D$3),$AA961&gt;Settings!$D$3),"; over "&amp;Settings!$D$3&amp;" hours",""))))&amp;IF(NOT(ISNUMBER($U961)),"; no date",IF($U961&gt;TODAY(),"; date in the future",""))&amp;IF(AND($AE961&lt;&gt;"",ISNUMBER($U961)),IF(COUNTIFS($AE$2:$AE$1001,$AE961,$U$2:$U$1001,$U961,$Y$2:$Y$1001,$Y961)&gt;1,"; possible duplicate",""),""))="","OK",MID(IF($AE961="","; no name or email","")&amp;IF(IFERROR(TRIM(INDEX($A961:$P961,MATCH(Settings!$B$13,$A$1:$P$1,0))&amp;""),"")="","; no hours",IF(NOT(ISNUMBER($AA961)),"; hours not a number",IF($AA961&lt;=0,"; hours zero or less",IF(AND(ISNUMBER(Settings!$D$3),$AA961&gt;Settings!$D$3),"; over "&amp;Settings!$D$3&amp;" hours",""))))&amp;IF(NOT(ISNUMBER($U961)),"; no date",IF($U961&gt;TODAY(),"; date in the future",""))&amp;IF(AND($AE961&lt;&gt;"",ISNUMBER($U961)),IF(COUNTIFS($AE$2:$AE$1001,$AE961,$U$2:$U$1001,$U961,$Y$2:$Y$1001,$Y961)&gt;1,"; possible duplicate",""),""),3,300)))</f>
        <v/>
      </c>
      <c r="AE961" s="26">
        <f>IF(IFERROR(TRIM(INDEX($A961:$P961,MATCH(Settings!$B$11,$A$1:$P$1,0))&amp;""),"")&lt;&gt;"",LOWER(IFERROR(TRIM(INDEX($A961:$P961,MATCH(Settings!$B$11,$A$1:$P$1,0))&amp;""),"")),LOWER(IFERROR(TRIM(INDEX($A961:$P961,MATCH(Settings!$B$10,$A$1:$P$1,0))&amp;""),"")))</f>
        <v/>
      </c>
      <c r="AF961" s="26">
        <f>IF($AE961="","",IF(COUNTIF($AE$2:$AE961,$AE961)=1,MAX($AF$1:$AF960)+1,""))</f>
        <v/>
      </c>
      <c r="AG961" s="26">
        <f>IF(OR($AE961="",NOT(ISNUMBER($V961))),"",IF(COUNTIFS($AE$2:$AE961,$AE961,$V$2:$V961,$V961)=1,1,0))</f>
        <v/>
      </c>
      <c r="AH961" s="26">
        <f>IF(ISNUMBER($U961),$U961,0)</f>
        <v/>
      </c>
    </row>
    <row r="962">
      <c r="R962" s="27" t="n"/>
      <c r="S962" s="27" t="n"/>
      <c r="U962" s="21">
        <f>IF(ISNUMBER(IFERROR(IF(TRIM(INDEX($A962:$P962,MATCH(Settings!$B$9,$A$1:$P$1,0))&amp;"")="","",IF(ISNUMBER(INDEX($A962:$P962,MATCH(Settings!$B$9,$A$1:$P$1,0))),INT(INDEX($A962:$P962,MATCH(Settings!$B$9,$A$1:$P$1,0))),DATE(VALUE(LEFT(INDEX($A962:$P962,MATCH(Settings!$B$9,$A$1:$P$1,0)),4)),VALUE(MID(INDEX($A962:$P962,MATCH(Settings!$B$9,$A$1:$P$1,0)),6,2)),VALUE(MID(INDEX($A962:$P962,MATCH(Settings!$B$9,$A$1:$P$1,0)),9,2))))),"")),IFERROR(IF(TRIM(INDEX($A962:$P962,MATCH(Settings!$B$9,$A$1:$P$1,0))&amp;"")="","",IF(ISNUMBER(INDEX($A962:$P962,MATCH(Settings!$B$9,$A$1:$P$1,0))),INT(INDEX($A962:$P962,MATCH(Settings!$B$9,$A$1:$P$1,0))),DATE(VALUE(LEFT(INDEX($A962:$P962,MATCH(Settings!$B$9,$A$1:$P$1,0)),4)),VALUE(MID(INDEX($A962:$P962,MATCH(Settings!$B$9,$A$1:$P$1,0)),6,2)),VALUE(MID(INDEX($A962:$P962,MATCH(Settings!$B$9,$A$1:$P$1,0)),9,2))))),""),IFERROR(INT(IFERROR(IF(ISNUMBER(INDEX($A962:$P962,MATCH(Settings!$B$8,$A$1:$P$1,0))),INDEX($A962:$P962,MATCH(Settings!$B$8,$A$1:$P$1,0)),DATE(VALUE(LEFT(IFERROR(TRIM(INDEX($A962:$P962,MATCH(Settings!$B$8,$A$1:$P$1,0))&amp;""),""),4)),VALUE(MID(IFERROR(TRIM(INDEX($A962:$P962,MATCH(Settings!$B$8,$A$1:$P$1,0))&amp;""),""),6,2)),VALUE(MID(IFERROR(TRIM(INDEX($A962:$P962,MATCH(Settings!$B$8,$A$1:$P$1,0))&amp;""),""),9,2)))+TIME(VALUE(MID(IFERROR(TRIM(INDEX($A962:$P962,MATCH(Settings!$B$8,$A$1:$P$1,0))&amp;""),""),12,2)),VALUE(MID(IFERROR(TRIM(INDEX($A962:$P962,MATCH(Settings!$B$8,$A$1:$P$1,0))&amp;""),""),15,2)),VALUE(MID(IFERROR(TRIM(INDEX($A962:$P962,MATCH(Settings!$B$8,$A$1:$P$1,0))&amp;""),""),18,2)))),"")),""))</f>
        <v/>
      </c>
      <c r="V962" s="22">
        <f>IF(ISNUMBER($U962),DATE(YEAR($U962),MONTH($U962),1),"")</f>
        <v/>
      </c>
      <c r="W962" s="23">
        <f>IF(IFERROR(TRIM(INDEX($A962:$P962,MATCH(Settings!$B$10,$A$1:$P$1,0))&amp;""),"")&lt;&gt;"",IFERROR(TRIM(INDEX($A962:$P962,MATCH(Settings!$B$10,$A$1:$P$1,0))&amp;""),""),IFERROR(TRIM(INDEX($A962:$P962,MATCH(Settings!$B$11,$A$1:$P$1,0))&amp;""),""))</f>
        <v/>
      </c>
      <c r="X962" s="23">
        <f>IFERROR(TRIM(INDEX($A962:$P962,MATCH(Settings!$B$11,$A$1:$P$1,0))&amp;""),"")</f>
        <v/>
      </c>
      <c r="Y962" s="23">
        <f>IFERROR(TRIM(INDEX($A962:$P962,MATCH(Settings!$B$12,$A$1:$P$1,0))&amp;""),"")</f>
        <v/>
      </c>
      <c r="Z962" s="23">
        <f>IFERROR(TRIM(INDEX($A962:$P962,MATCH(Settings!$B$15,$A$1:$P$1,0))&amp;""),"")</f>
        <v/>
      </c>
      <c r="AA962" s="24">
        <f>IFERROR(IF(TRIM(INDEX($A962:$P962,MATCH(Settings!$B$13,$A$1:$P$1,0))&amp;"")="","",VALUE(TRIM(INDEX($A962:$P962,MATCH(Settings!$B$13,$A$1:$P$1,0))&amp;""))),"")</f>
        <v/>
      </c>
      <c r="AB962" s="24">
        <f>IF(NOT(ISNUMBER($AA962)),"",IF(TRIM($R962&amp;"")="Yes",$AA962,0))</f>
        <v/>
      </c>
      <c r="AC962" s="25">
        <f>IF(OR(NOT(ISNUMBER($AB962)),NOT(ISNUMBER(Settings!$D$2))),"",$AB962*Settings!$D$2)</f>
        <v/>
      </c>
      <c r="AD962" s="23">
        <f>IF(AND($AE962="",IFERROR(TRIM(INDEX($A962:$P962,MATCH(Settings!$B$13,$A$1:$P$1,0))&amp;""),"")=""),"",IF((IF($AE962="","; no name or email","")&amp;IF(IFERROR(TRIM(INDEX($A962:$P962,MATCH(Settings!$B$13,$A$1:$P$1,0))&amp;""),"")="","; no hours",IF(NOT(ISNUMBER($AA962)),"; hours not a number",IF($AA962&lt;=0,"; hours zero or less",IF(AND(ISNUMBER(Settings!$D$3),$AA962&gt;Settings!$D$3),"; over "&amp;Settings!$D$3&amp;" hours",""))))&amp;IF(NOT(ISNUMBER($U962)),"; no date",IF($U962&gt;TODAY(),"; date in the future",""))&amp;IF(AND($AE962&lt;&gt;"",ISNUMBER($U962)),IF(COUNTIFS($AE$2:$AE$1001,$AE962,$U$2:$U$1001,$U962,$Y$2:$Y$1001,$Y962)&gt;1,"; possible duplicate",""),""))="","OK",MID(IF($AE962="","; no name or email","")&amp;IF(IFERROR(TRIM(INDEX($A962:$P962,MATCH(Settings!$B$13,$A$1:$P$1,0))&amp;""),"")="","; no hours",IF(NOT(ISNUMBER($AA962)),"; hours not a number",IF($AA962&lt;=0,"; hours zero or less",IF(AND(ISNUMBER(Settings!$D$3),$AA962&gt;Settings!$D$3),"; over "&amp;Settings!$D$3&amp;" hours",""))))&amp;IF(NOT(ISNUMBER($U962)),"; no date",IF($U962&gt;TODAY(),"; date in the future",""))&amp;IF(AND($AE962&lt;&gt;"",ISNUMBER($U962)),IF(COUNTIFS($AE$2:$AE$1001,$AE962,$U$2:$U$1001,$U962,$Y$2:$Y$1001,$Y962)&gt;1,"; possible duplicate",""),""),3,300)))</f>
        <v/>
      </c>
      <c r="AE962" s="26">
        <f>IF(IFERROR(TRIM(INDEX($A962:$P962,MATCH(Settings!$B$11,$A$1:$P$1,0))&amp;""),"")&lt;&gt;"",LOWER(IFERROR(TRIM(INDEX($A962:$P962,MATCH(Settings!$B$11,$A$1:$P$1,0))&amp;""),"")),LOWER(IFERROR(TRIM(INDEX($A962:$P962,MATCH(Settings!$B$10,$A$1:$P$1,0))&amp;""),"")))</f>
        <v/>
      </c>
      <c r="AF962" s="26">
        <f>IF($AE962="","",IF(COUNTIF($AE$2:$AE962,$AE962)=1,MAX($AF$1:$AF961)+1,""))</f>
        <v/>
      </c>
      <c r="AG962" s="26">
        <f>IF(OR($AE962="",NOT(ISNUMBER($V962))),"",IF(COUNTIFS($AE$2:$AE962,$AE962,$V$2:$V962,$V962)=1,1,0))</f>
        <v/>
      </c>
      <c r="AH962" s="26">
        <f>IF(ISNUMBER($U962),$U962,0)</f>
        <v/>
      </c>
    </row>
    <row r="963">
      <c r="R963" s="27" t="n"/>
      <c r="S963" s="27" t="n"/>
      <c r="U963" s="21">
        <f>IF(ISNUMBER(IFERROR(IF(TRIM(INDEX($A963:$P963,MATCH(Settings!$B$9,$A$1:$P$1,0))&amp;"")="","",IF(ISNUMBER(INDEX($A963:$P963,MATCH(Settings!$B$9,$A$1:$P$1,0))),INT(INDEX($A963:$P963,MATCH(Settings!$B$9,$A$1:$P$1,0))),DATE(VALUE(LEFT(INDEX($A963:$P963,MATCH(Settings!$B$9,$A$1:$P$1,0)),4)),VALUE(MID(INDEX($A963:$P963,MATCH(Settings!$B$9,$A$1:$P$1,0)),6,2)),VALUE(MID(INDEX($A963:$P963,MATCH(Settings!$B$9,$A$1:$P$1,0)),9,2))))),"")),IFERROR(IF(TRIM(INDEX($A963:$P963,MATCH(Settings!$B$9,$A$1:$P$1,0))&amp;"")="","",IF(ISNUMBER(INDEX($A963:$P963,MATCH(Settings!$B$9,$A$1:$P$1,0))),INT(INDEX($A963:$P963,MATCH(Settings!$B$9,$A$1:$P$1,0))),DATE(VALUE(LEFT(INDEX($A963:$P963,MATCH(Settings!$B$9,$A$1:$P$1,0)),4)),VALUE(MID(INDEX($A963:$P963,MATCH(Settings!$B$9,$A$1:$P$1,0)),6,2)),VALUE(MID(INDEX($A963:$P963,MATCH(Settings!$B$9,$A$1:$P$1,0)),9,2))))),""),IFERROR(INT(IFERROR(IF(ISNUMBER(INDEX($A963:$P963,MATCH(Settings!$B$8,$A$1:$P$1,0))),INDEX($A963:$P963,MATCH(Settings!$B$8,$A$1:$P$1,0)),DATE(VALUE(LEFT(IFERROR(TRIM(INDEX($A963:$P963,MATCH(Settings!$B$8,$A$1:$P$1,0))&amp;""),""),4)),VALUE(MID(IFERROR(TRIM(INDEX($A963:$P963,MATCH(Settings!$B$8,$A$1:$P$1,0))&amp;""),""),6,2)),VALUE(MID(IFERROR(TRIM(INDEX($A963:$P963,MATCH(Settings!$B$8,$A$1:$P$1,0))&amp;""),""),9,2)))+TIME(VALUE(MID(IFERROR(TRIM(INDEX($A963:$P963,MATCH(Settings!$B$8,$A$1:$P$1,0))&amp;""),""),12,2)),VALUE(MID(IFERROR(TRIM(INDEX($A963:$P963,MATCH(Settings!$B$8,$A$1:$P$1,0))&amp;""),""),15,2)),VALUE(MID(IFERROR(TRIM(INDEX($A963:$P963,MATCH(Settings!$B$8,$A$1:$P$1,0))&amp;""),""),18,2)))),"")),""))</f>
        <v/>
      </c>
      <c r="V963" s="22">
        <f>IF(ISNUMBER($U963),DATE(YEAR($U963),MONTH($U963),1),"")</f>
        <v/>
      </c>
      <c r="W963" s="23">
        <f>IF(IFERROR(TRIM(INDEX($A963:$P963,MATCH(Settings!$B$10,$A$1:$P$1,0))&amp;""),"")&lt;&gt;"",IFERROR(TRIM(INDEX($A963:$P963,MATCH(Settings!$B$10,$A$1:$P$1,0))&amp;""),""),IFERROR(TRIM(INDEX($A963:$P963,MATCH(Settings!$B$11,$A$1:$P$1,0))&amp;""),""))</f>
        <v/>
      </c>
      <c r="X963" s="23">
        <f>IFERROR(TRIM(INDEX($A963:$P963,MATCH(Settings!$B$11,$A$1:$P$1,0))&amp;""),"")</f>
        <v/>
      </c>
      <c r="Y963" s="23">
        <f>IFERROR(TRIM(INDEX($A963:$P963,MATCH(Settings!$B$12,$A$1:$P$1,0))&amp;""),"")</f>
        <v/>
      </c>
      <c r="Z963" s="23">
        <f>IFERROR(TRIM(INDEX($A963:$P963,MATCH(Settings!$B$15,$A$1:$P$1,0))&amp;""),"")</f>
        <v/>
      </c>
      <c r="AA963" s="24">
        <f>IFERROR(IF(TRIM(INDEX($A963:$P963,MATCH(Settings!$B$13,$A$1:$P$1,0))&amp;"")="","",VALUE(TRIM(INDEX($A963:$P963,MATCH(Settings!$B$13,$A$1:$P$1,0))&amp;""))),"")</f>
        <v/>
      </c>
      <c r="AB963" s="24">
        <f>IF(NOT(ISNUMBER($AA963)),"",IF(TRIM($R963&amp;"")="Yes",$AA963,0))</f>
        <v/>
      </c>
      <c r="AC963" s="25">
        <f>IF(OR(NOT(ISNUMBER($AB963)),NOT(ISNUMBER(Settings!$D$2))),"",$AB963*Settings!$D$2)</f>
        <v/>
      </c>
      <c r="AD963" s="23">
        <f>IF(AND($AE963="",IFERROR(TRIM(INDEX($A963:$P963,MATCH(Settings!$B$13,$A$1:$P$1,0))&amp;""),"")=""),"",IF((IF($AE963="","; no name or email","")&amp;IF(IFERROR(TRIM(INDEX($A963:$P963,MATCH(Settings!$B$13,$A$1:$P$1,0))&amp;""),"")="","; no hours",IF(NOT(ISNUMBER($AA963)),"; hours not a number",IF($AA963&lt;=0,"; hours zero or less",IF(AND(ISNUMBER(Settings!$D$3),$AA963&gt;Settings!$D$3),"; over "&amp;Settings!$D$3&amp;" hours",""))))&amp;IF(NOT(ISNUMBER($U963)),"; no date",IF($U963&gt;TODAY(),"; date in the future",""))&amp;IF(AND($AE963&lt;&gt;"",ISNUMBER($U963)),IF(COUNTIFS($AE$2:$AE$1001,$AE963,$U$2:$U$1001,$U963,$Y$2:$Y$1001,$Y963)&gt;1,"; possible duplicate",""),""))="","OK",MID(IF($AE963="","; no name or email","")&amp;IF(IFERROR(TRIM(INDEX($A963:$P963,MATCH(Settings!$B$13,$A$1:$P$1,0))&amp;""),"")="","; no hours",IF(NOT(ISNUMBER($AA963)),"; hours not a number",IF($AA963&lt;=0,"; hours zero or less",IF(AND(ISNUMBER(Settings!$D$3),$AA963&gt;Settings!$D$3),"; over "&amp;Settings!$D$3&amp;" hours",""))))&amp;IF(NOT(ISNUMBER($U963)),"; no date",IF($U963&gt;TODAY(),"; date in the future",""))&amp;IF(AND($AE963&lt;&gt;"",ISNUMBER($U963)),IF(COUNTIFS($AE$2:$AE$1001,$AE963,$U$2:$U$1001,$U963,$Y$2:$Y$1001,$Y963)&gt;1,"; possible duplicate",""),""),3,300)))</f>
        <v/>
      </c>
      <c r="AE963" s="26">
        <f>IF(IFERROR(TRIM(INDEX($A963:$P963,MATCH(Settings!$B$11,$A$1:$P$1,0))&amp;""),"")&lt;&gt;"",LOWER(IFERROR(TRIM(INDEX($A963:$P963,MATCH(Settings!$B$11,$A$1:$P$1,0))&amp;""),"")),LOWER(IFERROR(TRIM(INDEX($A963:$P963,MATCH(Settings!$B$10,$A$1:$P$1,0))&amp;""),"")))</f>
        <v/>
      </c>
      <c r="AF963" s="26">
        <f>IF($AE963="","",IF(COUNTIF($AE$2:$AE963,$AE963)=1,MAX($AF$1:$AF962)+1,""))</f>
        <v/>
      </c>
      <c r="AG963" s="26">
        <f>IF(OR($AE963="",NOT(ISNUMBER($V963))),"",IF(COUNTIFS($AE$2:$AE963,$AE963,$V$2:$V963,$V963)=1,1,0))</f>
        <v/>
      </c>
      <c r="AH963" s="26">
        <f>IF(ISNUMBER($U963),$U963,0)</f>
        <v/>
      </c>
    </row>
    <row r="964">
      <c r="R964" s="27" t="n"/>
      <c r="S964" s="27" t="n"/>
      <c r="U964" s="21">
        <f>IF(ISNUMBER(IFERROR(IF(TRIM(INDEX($A964:$P964,MATCH(Settings!$B$9,$A$1:$P$1,0))&amp;"")="","",IF(ISNUMBER(INDEX($A964:$P964,MATCH(Settings!$B$9,$A$1:$P$1,0))),INT(INDEX($A964:$P964,MATCH(Settings!$B$9,$A$1:$P$1,0))),DATE(VALUE(LEFT(INDEX($A964:$P964,MATCH(Settings!$B$9,$A$1:$P$1,0)),4)),VALUE(MID(INDEX($A964:$P964,MATCH(Settings!$B$9,$A$1:$P$1,0)),6,2)),VALUE(MID(INDEX($A964:$P964,MATCH(Settings!$B$9,$A$1:$P$1,0)),9,2))))),"")),IFERROR(IF(TRIM(INDEX($A964:$P964,MATCH(Settings!$B$9,$A$1:$P$1,0))&amp;"")="","",IF(ISNUMBER(INDEX($A964:$P964,MATCH(Settings!$B$9,$A$1:$P$1,0))),INT(INDEX($A964:$P964,MATCH(Settings!$B$9,$A$1:$P$1,0))),DATE(VALUE(LEFT(INDEX($A964:$P964,MATCH(Settings!$B$9,$A$1:$P$1,0)),4)),VALUE(MID(INDEX($A964:$P964,MATCH(Settings!$B$9,$A$1:$P$1,0)),6,2)),VALUE(MID(INDEX($A964:$P964,MATCH(Settings!$B$9,$A$1:$P$1,0)),9,2))))),""),IFERROR(INT(IFERROR(IF(ISNUMBER(INDEX($A964:$P964,MATCH(Settings!$B$8,$A$1:$P$1,0))),INDEX($A964:$P964,MATCH(Settings!$B$8,$A$1:$P$1,0)),DATE(VALUE(LEFT(IFERROR(TRIM(INDEX($A964:$P964,MATCH(Settings!$B$8,$A$1:$P$1,0))&amp;""),""),4)),VALUE(MID(IFERROR(TRIM(INDEX($A964:$P964,MATCH(Settings!$B$8,$A$1:$P$1,0))&amp;""),""),6,2)),VALUE(MID(IFERROR(TRIM(INDEX($A964:$P964,MATCH(Settings!$B$8,$A$1:$P$1,0))&amp;""),""),9,2)))+TIME(VALUE(MID(IFERROR(TRIM(INDEX($A964:$P964,MATCH(Settings!$B$8,$A$1:$P$1,0))&amp;""),""),12,2)),VALUE(MID(IFERROR(TRIM(INDEX($A964:$P964,MATCH(Settings!$B$8,$A$1:$P$1,0))&amp;""),""),15,2)),VALUE(MID(IFERROR(TRIM(INDEX($A964:$P964,MATCH(Settings!$B$8,$A$1:$P$1,0))&amp;""),""),18,2)))),"")),""))</f>
        <v/>
      </c>
      <c r="V964" s="22">
        <f>IF(ISNUMBER($U964),DATE(YEAR($U964),MONTH($U964),1),"")</f>
        <v/>
      </c>
      <c r="W964" s="23">
        <f>IF(IFERROR(TRIM(INDEX($A964:$P964,MATCH(Settings!$B$10,$A$1:$P$1,0))&amp;""),"")&lt;&gt;"",IFERROR(TRIM(INDEX($A964:$P964,MATCH(Settings!$B$10,$A$1:$P$1,0))&amp;""),""),IFERROR(TRIM(INDEX($A964:$P964,MATCH(Settings!$B$11,$A$1:$P$1,0))&amp;""),""))</f>
        <v/>
      </c>
      <c r="X964" s="23">
        <f>IFERROR(TRIM(INDEX($A964:$P964,MATCH(Settings!$B$11,$A$1:$P$1,0))&amp;""),"")</f>
        <v/>
      </c>
      <c r="Y964" s="23">
        <f>IFERROR(TRIM(INDEX($A964:$P964,MATCH(Settings!$B$12,$A$1:$P$1,0))&amp;""),"")</f>
        <v/>
      </c>
      <c r="Z964" s="23">
        <f>IFERROR(TRIM(INDEX($A964:$P964,MATCH(Settings!$B$15,$A$1:$P$1,0))&amp;""),"")</f>
        <v/>
      </c>
      <c r="AA964" s="24">
        <f>IFERROR(IF(TRIM(INDEX($A964:$P964,MATCH(Settings!$B$13,$A$1:$P$1,0))&amp;"")="","",VALUE(TRIM(INDEX($A964:$P964,MATCH(Settings!$B$13,$A$1:$P$1,0))&amp;""))),"")</f>
        <v/>
      </c>
      <c r="AB964" s="24">
        <f>IF(NOT(ISNUMBER($AA964)),"",IF(TRIM($R964&amp;"")="Yes",$AA964,0))</f>
        <v/>
      </c>
      <c r="AC964" s="25">
        <f>IF(OR(NOT(ISNUMBER($AB964)),NOT(ISNUMBER(Settings!$D$2))),"",$AB964*Settings!$D$2)</f>
        <v/>
      </c>
      <c r="AD964" s="23">
        <f>IF(AND($AE964="",IFERROR(TRIM(INDEX($A964:$P964,MATCH(Settings!$B$13,$A$1:$P$1,0))&amp;""),"")=""),"",IF((IF($AE964="","; no name or email","")&amp;IF(IFERROR(TRIM(INDEX($A964:$P964,MATCH(Settings!$B$13,$A$1:$P$1,0))&amp;""),"")="","; no hours",IF(NOT(ISNUMBER($AA964)),"; hours not a number",IF($AA964&lt;=0,"; hours zero or less",IF(AND(ISNUMBER(Settings!$D$3),$AA964&gt;Settings!$D$3),"; over "&amp;Settings!$D$3&amp;" hours",""))))&amp;IF(NOT(ISNUMBER($U964)),"; no date",IF($U964&gt;TODAY(),"; date in the future",""))&amp;IF(AND($AE964&lt;&gt;"",ISNUMBER($U964)),IF(COUNTIFS($AE$2:$AE$1001,$AE964,$U$2:$U$1001,$U964,$Y$2:$Y$1001,$Y964)&gt;1,"; possible duplicate",""),""))="","OK",MID(IF($AE964="","; no name or email","")&amp;IF(IFERROR(TRIM(INDEX($A964:$P964,MATCH(Settings!$B$13,$A$1:$P$1,0))&amp;""),"")="","; no hours",IF(NOT(ISNUMBER($AA964)),"; hours not a number",IF($AA964&lt;=0,"; hours zero or less",IF(AND(ISNUMBER(Settings!$D$3),$AA964&gt;Settings!$D$3),"; over "&amp;Settings!$D$3&amp;" hours",""))))&amp;IF(NOT(ISNUMBER($U964)),"; no date",IF($U964&gt;TODAY(),"; date in the future",""))&amp;IF(AND($AE964&lt;&gt;"",ISNUMBER($U964)),IF(COUNTIFS($AE$2:$AE$1001,$AE964,$U$2:$U$1001,$U964,$Y$2:$Y$1001,$Y964)&gt;1,"; possible duplicate",""),""),3,300)))</f>
        <v/>
      </c>
      <c r="AE964" s="26">
        <f>IF(IFERROR(TRIM(INDEX($A964:$P964,MATCH(Settings!$B$11,$A$1:$P$1,0))&amp;""),"")&lt;&gt;"",LOWER(IFERROR(TRIM(INDEX($A964:$P964,MATCH(Settings!$B$11,$A$1:$P$1,0))&amp;""),"")),LOWER(IFERROR(TRIM(INDEX($A964:$P964,MATCH(Settings!$B$10,$A$1:$P$1,0))&amp;""),"")))</f>
        <v/>
      </c>
      <c r="AF964" s="26">
        <f>IF($AE964="","",IF(COUNTIF($AE$2:$AE964,$AE964)=1,MAX($AF$1:$AF963)+1,""))</f>
        <v/>
      </c>
      <c r="AG964" s="26">
        <f>IF(OR($AE964="",NOT(ISNUMBER($V964))),"",IF(COUNTIFS($AE$2:$AE964,$AE964,$V$2:$V964,$V964)=1,1,0))</f>
        <v/>
      </c>
      <c r="AH964" s="26">
        <f>IF(ISNUMBER($U964),$U964,0)</f>
        <v/>
      </c>
    </row>
    <row r="965">
      <c r="R965" s="27" t="n"/>
      <c r="S965" s="27" t="n"/>
      <c r="U965" s="21">
        <f>IF(ISNUMBER(IFERROR(IF(TRIM(INDEX($A965:$P965,MATCH(Settings!$B$9,$A$1:$P$1,0))&amp;"")="","",IF(ISNUMBER(INDEX($A965:$P965,MATCH(Settings!$B$9,$A$1:$P$1,0))),INT(INDEX($A965:$P965,MATCH(Settings!$B$9,$A$1:$P$1,0))),DATE(VALUE(LEFT(INDEX($A965:$P965,MATCH(Settings!$B$9,$A$1:$P$1,0)),4)),VALUE(MID(INDEX($A965:$P965,MATCH(Settings!$B$9,$A$1:$P$1,0)),6,2)),VALUE(MID(INDEX($A965:$P965,MATCH(Settings!$B$9,$A$1:$P$1,0)),9,2))))),"")),IFERROR(IF(TRIM(INDEX($A965:$P965,MATCH(Settings!$B$9,$A$1:$P$1,0))&amp;"")="","",IF(ISNUMBER(INDEX($A965:$P965,MATCH(Settings!$B$9,$A$1:$P$1,0))),INT(INDEX($A965:$P965,MATCH(Settings!$B$9,$A$1:$P$1,0))),DATE(VALUE(LEFT(INDEX($A965:$P965,MATCH(Settings!$B$9,$A$1:$P$1,0)),4)),VALUE(MID(INDEX($A965:$P965,MATCH(Settings!$B$9,$A$1:$P$1,0)),6,2)),VALUE(MID(INDEX($A965:$P965,MATCH(Settings!$B$9,$A$1:$P$1,0)),9,2))))),""),IFERROR(INT(IFERROR(IF(ISNUMBER(INDEX($A965:$P965,MATCH(Settings!$B$8,$A$1:$P$1,0))),INDEX($A965:$P965,MATCH(Settings!$B$8,$A$1:$P$1,0)),DATE(VALUE(LEFT(IFERROR(TRIM(INDEX($A965:$P965,MATCH(Settings!$B$8,$A$1:$P$1,0))&amp;""),""),4)),VALUE(MID(IFERROR(TRIM(INDEX($A965:$P965,MATCH(Settings!$B$8,$A$1:$P$1,0))&amp;""),""),6,2)),VALUE(MID(IFERROR(TRIM(INDEX($A965:$P965,MATCH(Settings!$B$8,$A$1:$P$1,0))&amp;""),""),9,2)))+TIME(VALUE(MID(IFERROR(TRIM(INDEX($A965:$P965,MATCH(Settings!$B$8,$A$1:$P$1,0))&amp;""),""),12,2)),VALUE(MID(IFERROR(TRIM(INDEX($A965:$P965,MATCH(Settings!$B$8,$A$1:$P$1,0))&amp;""),""),15,2)),VALUE(MID(IFERROR(TRIM(INDEX($A965:$P965,MATCH(Settings!$B$8,$A$1:$P$1,0))&amp;""),""),18,2)))),"")),""))</f>
        <v/>
      </c>
      <c r="V965" s="22">
        <f>IF(ISNUMBER($U965),DATE(YEAR($U965),MONTH($U965),1),"")</f>
        <v/>
      </c>
      <c r="W965" s="23">
        <f>IF(IFERROR(TRIM(INDEX($A965:$P965,MATCH(Settings!$B$10,$A$1:$P$1,0))&amp;""),"")&lt;&gt;"",IFERROR(TRIM(INDEX($A965:$P965,MATCH(Settings!$B$10,$A$1:$P$1,0))&amp;""),""),IFERROR(TRIM(INDEX($A965:$P965,MATCH(Settings!$B$11,$A$1:$P$1,0))&amp;""),""))</f>
        <v/>
      </c>
      <c r="X965" s="23">
        <f>IFERROR(TRIM(INDEX($A965:$P965,MATCH(Settings!$B$11,$A$1:$P$1,0))&amp;""),"")</f>
        <v/>
      </c>
      <c r="Y965" s="23">
        <f>IFERROR(TRIM(INDEX($A965:$P965,MATCH(Settings!$B$12,$A$1:$P$1,0))&amp;""),"")</f>
        <v/>
      </c>
      <c r="Z965" s="23">
        <f>IFERROR(TRIM(INDEX($A965:$P965,MATCH(Settings!$B$15,$A$1:$P$1,0))&amp;""),"")</f>
        <v/>
      </c>
      <c r="AA965" s="24">
        <f>IFERROR(IF(TRIM(INDEX($A965:$P965,MATCH(Settings!$B$13,$A$1:$P$1,0))&amp;"")="","",VALUE(TRIM(INDEX($A965:$P965,MATCH(Settings!$B$13,$A$1:$P$1,0))&amp;""))),"")</f>
        <v/>
      </c>
      <c r="AB965" s="24">
        <f>IF(NOT(ISNUMBER($AA965)),"",IF(TRIM($R965&amp;"")="Yes",$AA965,0))</f>
        <v/>
      </c>
      <c r="AC965" s="25">
        <f>IF(OR(NOT(ISNUMBER($AB965)),NOT(ISNUMBER(Settings!$D$2))),"",$AB965*Settings!$D$2)</f>
        <v/>
      </c>
      <c r="AD965" s="23">
        <f>IF(AND($AE965="",IFERROR(TRIM(INDEX($A965:$P965,MATCH(Settings!$B$13,$A$1:$P$1,0))&amp;""),"")=""),"",IF((IF($AE965="","; no name or email","")&amp;IF(IFERROR(TRIM(INDEX($A965:$P965,MATCH(Settings!$B$13,$A$1:$P$1,0))&amp;""),"")="","; no hours",IF(NOT(ISNUMBER($AA965)),"; hours not a number",IF($AA965&lt;=0,"; hours zero or less",IF(AND(ISNUMBER(Settings!$D$3),$AA965&gt;Settings!$D$3),"; over "&amp;Settings!$D$3&amp;" hours",""))))&amp;IF(NOT(ISNUMBER($U965)),"; no date",IF($U965&gt;TODAY(),"; date in the future",""))&amp;IF(AND($AE965&lt;&gt;"",ISNUMBER($U965)),IF(COUNTIFS($AE$2:$AE$1001,$AE965,$U$2:$U$1001,$U965,$Y$2:$Y$1001,$Y965)&gt;1,"; possible duplicate",""),""))="","OK",MID(IF($AE965="","; no name or email","")&amp;IF(IFERROR(TRIM(INDEX($A965:$P965,MATCH(Settings!$B$13,$A$1:$P$1,0))&amp;""),"")="","; no hours",IF(NOT(ISNUMBER($AA965)),"; hours not a number",IF($AA965&lt;=0,"; hours zero or less",IF(AND(ISNUMBER(Settings!$D$3),$AA965&gt;Settings!$D$3),"; over "&amp;Settings!$D$3&amp;" hours",""))))&amp;IF(NOT(ISNUMBER($U965)),"; no date",IF($U965&gt;TODAY(),"; date in the future",""))&amp;IF(AND($AE965&lt;&gt;"",ISNUMBER($U965)),IF(COUNTIFS($AE$2:$AE$1001,$AE965,$U$2:$U$1001,$U965,$Y$2:$Y$1001,$Y965)&gt;1,"; possible duplicate",""),""),3,300)))</f>
        <v/>
      </c>
      <c r="AE965" s="26">
        <f>IF(IFERROR(TRIM(INDEX($A965:$P965,MATCH(Settings!$B$11,$A$1:$P$1,0))&amp;""),"")&lt;&gt;"",LOWER(IFERROR(TRIM(INDEX($A965:$P965,MATCH(Settings!$B$11,$A$1:$P$1,0))&amp;""),"")),LOWER(IFERROR(TRIM(INDEX($A965:$P965,MATCH(Settings!$B$10,$A$1:$P$1,0))&amp;""),"")))</f>
        <v/>
      </c>
      <c r="AF965" s="26">
        <f>IF($AE965="","",IF(COUNTIF($AE$2:$AE965,$AE965)=1,MAX($AF$1:$AF964)+1,""))</f>
        <v/>
      </c>
      <c r="AG965" s="26">
        <f>IF(OR($AE965="",NOT(ISNUMBER($V965))),"",IF(COUNTIFS($AE$2:$AE965,$AE965,$V$2:$V965,$V965)=1,1,0))</f>
        <v/>
      </c>
      <c r="AH965" s="26">
        <f>IF(ISNUMBER($U965),$U965,0)</f>
        <v/>
      </c>
    </row>
    <row r="966">
      <c r="R966" s="27" t="n"/>
      <c r="S966" s="27" t="n"/>
      <c r="U966" s="21">
        <f>IF(ISNUMBER(IFERROR(IF(TRIM(INDEX($A966:$P966,MATCH(Settings!$B$9,$A$1:$P$1,0))&amp;"")="","",IF(ISNUMBER(INDEX($A966:$P966,MATCH(Settings!$B$9,$A$1:$P$1,0))),INT(INDEX($A966:$P966,MATCH(Settings!$B$9,$A$1:$P$1,0))),DATE(VALUE(LEFT(INDEX($A966:$P966,MATCH(Settings!$B$9,$A$1:$P$1,0)),4)),VALUE(MID(INDEX($A966:$P966,MATCH(Settings!$B$9,$A$1:$P$1,0)),6,2)),VALUE(MID(INDEX($A966:$P966,MATCH(Settings!$B$9,$A$1:$P$1,0)),9,2))))),"")),IFERROR(IF(TRIM(INDEX($A966:$P966,MATCH(Settings!$B$9,$A$1:$P$1,0))&amp;"")="","",IF(ISNUMBER(INDEX($A966:$P966,MATCH(Settings!$B$9,$A$1:$P$1,0))),INT(INDEX($A966:$P966,MATCH(Settings!$B$9,$A$1:$P$1,0))),DATE(VALUE(LEFT(INDEX($A966:$P966,MATCH(Settings!$B$9,$A$1:$P$1,0)),4)),VALUE(MID(INDEX($A966:$P966,MATCH(Settings!$B$9,$A$1:$P$1,0)),6,2)),VALUE(MID(INDEX($A966:$P966,MATCH(Settings!$B$9,$A$1:$P$1,0)),9,2))))),""),IFERROR(INT(IFERROR(IF(ISNUMBER(INDEX($A966:$P966,MATCH(Settings!$B$8,$A$1:$P$1,0))),INDEX($A966:$P966,MATCH(Settings!$B$8,$A$1:$P$1,0)),DATE(VALUE(LEFT(IFERROR(TRIM(INDEX($A966:$P966,MATCH(Settings!$B$8,$A$1:$P$1,0))&amp;""),""),4)),VALUE(MID(IFERROR(TRIM(INDEX($A966:$P966,MATCH(Settings!$B$8,$A$1:$P$1,0))&amp;""),""),6,2)),VALUE(MID(IFERROR(TRIM(INDEX($A966:$P966,MATCH(Settings!$B$8,$A$1:$P$1,0))&amp;""),""),9,2)))+TIME(VALUE(MID(IFERROR(TRIM(INDEX($A966:$P966,MATCH(Settings!$B$8,$A$1:$P$1,0))&amp;""),""),12,2)),VALUE(MID(IFERROR(TRIM(INDEX($A966:$P966,MATCH(Settings!$B$8,$A$1:$P$1,0))&amp;""),""),15,2)),VALUE(MID(IFERROR(TRIM(INDEX($A966:$P966,MATCH(Settings!$B$8,$A$1:$P$1,0))&amp;""),""),18,2)))),"")),""))</f>
        <v/>
      </c>
      <c r="V966" s="22">
        <f>IF(ISNUMBER($U966),DATE(YEAR($U966),MONTH($U966),1),"")</f>
        <v/>
      </c>
      <c r="W966" s="23">
        <f>IF(IFERROR(TRIM(INDEX($A966:$P966,MATCH(Settings!$B$10,$A$1:$P$1,0))&amp;""),"")&lt;&gt;"",IFERROR(TRIM(INDEX($A966:$P966,MATCH(Settings!$B$10,$A$1:$P$1,0))&amp;""),""),IFERROR(TRIM(INDEX($A966:$P966,MATCH(Settings!$B$11,$A$1:$P$1,0))&amp;""),""))</f>
        <v/>
      </c>
      <c r="X966" s="23">
        <f>IFERROR(TRIM(INDEX($A966:$P966,MATCH(Settings!$B$11,$A$1:$P$1,0))&amp;""),"")</f>
        <v/>
      </c>
      <c r="Y966" s="23">
        <f>IFERROR(TRIM(INDEX($A966:$P966,MATCH(Settings!$B$12,$A$1:$P$1,0))&amp;""),"")</f>
        <v/>
      </c>
      <c r="Z966" s="23">
        <f>IFERROR(TRIM(INDEX($A966:$P966,MATCH(Settings!$B$15,$A$1:$P$1,0))&amp;""),"")</f>
        <v/>
      </c>
      <c r="AA966" s="24">
        <f>IFERROR(IF(TRIM(INDEX($A966:$P966,MATCH(Settings!$B$13,$A$1:$P$1,0))&amp;"")="","",VALUE(TRIM(INDEX($A966:$P966,MATCH(Settings!$B$13,$A$1:$P$1,0))&amp;""))),"")</f>
        <v/>
      </c>
      <c r="AB966" s="24">
        <f>IF(NOT(ISNUMBER($AA966)),"",IF(TRIM($R966&amp;"")="Yes",$AA966,0))</f>
        <v/>
      </c>
      <c r="AC966" s="25">
        <f>IF(OR(NOT(ISNUMBER($AB966)),NOT(ISNUMBER(Settings!$D$2))),"",$AB966*Settings!$D$2)</f>
        <v/>
      </c>
      <c r="AD966" s="23">
        <f>IF(AND($AE966="",IFERROR(TRIM(INDEX($A966:$P966,MATCH(Settings!$B$13,$A$1:$P$1,0))&amp;""),"")=""),"",IF((IF($AE966="","; no name or email","")&amp;IF(IFERROR(TRIM(INDEX($A966:$P966,MATCH(Settings!$B$13,$A$1:$P$1,0))&amp;""),"")="","; no hours",IF(NOT(ISNUMBER($AA966)),"; hours not a number",IF($AA966&lt;=0,"; hours zero or less",IF(AND(ISNUMBER(Settings!$D$3),$AA966&gt;Settings!$D$3),"; over "&amp;Settings!$D$3&amp;" hours",""))))&amp;IF(NOT(ISNUMBER($U966)),"; no date",IF($U966&gt;TODAY(),"; date in the future",""))&amp;IF(AND($AE966&lt;&gt;"",ISNUMBER($U966)),IF(COUNTIFS($AE$2:$AE$1001,$AE966,$U$2:$U$1001,$U966,$Y$2:$Y$1001,$Y966)&gt;1,"; possible duplicate",""),""))="","OK",MID(IF($AE966="","; no name or email","")&amp;IF(IFERROR(TRIM(INDEX($A966:$P966,MATCH(Settings!$B$13,$A$1:$P$1,0))&amp;""),"")="","; no hours",IF(NOT(ISNUMBER($AA966)),"; hours not a number",IF($AA966&lt;=0,"; hours zero or less",IF(AND(ISNUMBER(Settings!$D$3),$AA966&gt;Settings!$D$3),"; over "&amp;Settings!$D$3&amp;" hours",""))))&amp;IF(NOT(ISNUMBER($U966)),"; no date",IF($U966&gt;TODAY(),"; date in the future",""))&amp;IF(AND($AE966&lt;&gt;"",ISNUMBER($U966)),IF(COUNTIFS($AE$2:$AE$1001,$AE966,$U$2:$U$1001,$U966,$Y$2:$Y$1001,$Y966)&gt;1,"; possible duplicate",""),""),3,300)))</f>
        <v/>
      </c>
      <c r="AE966" s="26">
        <f>IF(IFERROR(TRIM(INDEX($A966:$P966,MATCH(Settings!$B$11,$A$1:$P$1,0))&amp;""),"")&lt;&gt;"",LOWER(IFERROR(TRIM(INDEX($A966:$P966,MATCH(Settings!$B$11,$A$1:$P$1,0))&amp;""),"")),LOWER(IFERROR(TRIM(INDEX($A966:$P966,MATCH(Settings!$B$10,$A$1:$P$1,0))&amp;""),"")))</f>
        <v/>
      </c>
      <c r="AF966" s="26">
        <f>IF($AE966="","",IF(COUNTIF($AE$2:$AE966,$AE966)=1,MAX($AF$1:$AF965)+1,""))</f>
        <v/>
      </c>
      <c r="AG966" s="26">
        <f>IF(OR($AE966="",NOT(ISNUMBER($V966))),"",IF(COUNTIFS($AE$2:$AE966,$AE966,$V$2:$V966,$V966)=1,1,0))</f>
        <v/>
      </c>
      <c r="AH966" s="26">
        <f>IF(ISNUMBER($U966),$U966,0)</f>
        <v/>
      </c>
    </row>
    <row r="967">
      <c r="R967" s="27" t="n"/>
      <c r="S967" s="27" t="n"/>
      <c r="U967" s="21">
        <f>IF(ISNUMBER(IFERROR(IF(TRIM(INDEX($A967:$P967,MATCH(Settings!$B$9,$A$1:$P$1,0))&amp;"")="","",IF(ISNUMBER(INDEX($A967:$P967,MATCH(Settings!$B$9,$A$1:$P$1,0))),INT(INDEX($A967:$P967,MATCH(Settings!$B$9,$A$1:$P$1,0))),DATE(VALUE(LEFT(INDEX($A967:$P967,MATCH(Settings!$B$9,$A$1:$P$1,0)),4)),VALUE(MID(INDEX($A967:$P967,MATCH(Settings!$B$9,$A$1:$P$1,0)),6,2)),VALUE(MID(INDEX($A967:$P967,MATCH(Settings!$B$9,$A$1:$P$1,0)),9,2))))),"")),IFERROR(IF(TRIM(INDEX($A967:$P967,MATCH(Settings!$B$9,$A$1:$P$1,0))&amp;"")="","",IF(ISNUMBER(INDEX($A967:$P967,MATCH(Settings!$B$9,$A$1:$P$1,0))),INT(INDEX($A967:$P967,MATCH(Settings!$B$9,$A$1:$P$1,0))),DATE(VALUE(LEFT(INDEX($A967:$P967,MATCH(Settings!$B$9,$A$1:$P$1,0)),4)),VALUE(MID(INDEX($A967:$P967,MATCH(Settings!$B$9,$A$1:$P$1,0)),6,2)),VALUE(MID(INDEX($A967:$P967,MATCH(Settings!$B$9,$A$1:$P$1,0)),9,2))))),""),IFERROR(INT(IFERROR(IF(ISNUMBER(INDEX($A967:$P967,MATCH(Settings!$B$8,$A$1:$P$1,0))),INDEX($A967:$P967,MATCH(Settings!$B$8,$A$1:$P$1,0)),DATE(VALUE(LEFT(IFERROR(TRIM(INDEX($A967:$P967,MATCH(Settings!$B$8,$A$1:$P$1,0))&amp;""),""),4)),VALUE(MID(IFERROR(TRIM(INDEX($A967:$P967,MATCH(Settings!$B$8,$A$1:$P$1,0))&amp;""),""),6,2)),VALUE(MID(IFERROR(TRIM(INDEX($A967:$P967,MATCH(Settings!$B$8,$A$1:$P$1,0))&amp;""),""),9,2)))+TIME(VALUE(MID(IFERROR(TRIM(INDEX($A967:$P967,MATCH(Settings!$B$8,$A$1:$P$1,0))&amp;""),""),12,2)),VALUE(MID(IFERROR(TRIM(INDEX($A967:$P967,MATCH(Settings!$B$8,$A$1:$P$1,0))&amp;""),""),15,2)),VALUE(MID(IFERROR(TRIM(INDEX($A967:$P967,MATCH(Settings!$B$8,$A$1:$P$1,0))&amp;""),""),18,2)))),"")),""))</f>
        <v/>
      </c>
      <c r="V967" s="22">
        <f>IF(ISNUMBER($U967),DATE(YEAR($U967),MONTH($U967),1),"")</f>
        <v/>
      </c>
      <c r="W967" s="23">
        <f>IF(IFERROR(TRIM(INDEX($A967:$P967,MATCH(Settings!$B$10,$A$1:$P$1,0))&amp;""),"")&lt;&gt;"",IFERROR(TRIM(INDEX($A967:$P967,MATCH(Settings!$B$10,$A$1:$P$1,0))&amp;""),""),IFERROR(TRIM(INDEX($A967:$P967,MATCH(Settings!$B$11,$A$1:$P$1,0))&amp;""),""))</f>
        <v/>
      </c>
      <c r="X967" s="23">
        <f>IFERROR(TRIM(INDEX($A967:$P967,MATCH(Settings!$B$11,$A$1:$P$1,0))&amp;""),"")</f>
        <v/>
      </c>
      <c r="Y967" s="23">
        <f>IFERROR(TRIM(INDEX($A967:$P967,MATCH(Settings!$B$12,$A$1:$P$1,0))&amp;""),"")</f>
        <v/>
      </c>
      <c r="Z967" s="23">
        <f>IFERROR(TRIM(INDEX($A967:$P967,MATCH(Settings!$B$15,$A$1:$P$1,0))&amp;""),"")</f>
        <v/>
      </c>
      <c r="AA967" s="24">
        <f>IFERROR(IF(TRIM(INDEX($A967:$P967,MATCH(Settings!$B$13,$A$1:$P$1,0))&amp;"")="","",VALUE(TRIM(INDEX($A967:$P967,MATCH(Settings!$B$13,$A$1:$P$1,0))&amp;""))),"")</f>
        <v/>
      </c>
      <c r="AB967" s="24">
        <f>IF(NOT(ISNUMBER($AA967)),"",IF(TRIM($R967&amp;"")="Yes",$AA967,0))</f>
        <v/>
      </c>
      <c r="AC967" s="25">
        <f>IF(OR(NOT(ISNUMBER($AB967)),NOT(ISNUMBER(Settings!$D$2))),"",$AB967*Settings!$D$2)</f>
        <v/>
      </c>
      <c r="AD967" s="23">
        <f>IF(AND($AE967="",IFERROR(TRIM(INDEX($A967:$P967,MATCH(Settings!$B$13,$A$1:$P$1,0))&amp;""),"")=""),"",IF((IF($AE967="","; no name or email","")&amp;IF(IFERROR(TRIM(INDEX($A967:$P967,MATCH(Settings!$B$13,$A$1:$P$1,0))&amp;""),"")="","; no hours",IF(NOT(ISNUMBER($AA967)),"; hours not a number",IF($AA967&lt;=0,"; hours zero or less",IF(AND(ISNUMBER(Settings!$D$3),$AA967&gt;Settings!$D$3),"; over "&amp;Settings!$D$3&amp;" hours",""))))&amp;IF(NOT(ISNUMBER($U967)),"; no date",IF($U967&gt;TODAY(),"; date in the future",""))&amp;IF(AND($AE967&lt;&gt;"",ISNUMBER($U967)),IF(COUNTIFS($AE$2:$AE$1001,$AE967,$U$2:$U$1001,$U967,$Y$2:$Y$1001,$Y967)&gt;1,"; possible duplicate",""),""))="","OK",MID(IF($AE967="","; no name or email","")&amp;IF(IFERROR(TRIM(INDEX($A967:$P967,MATCH(Settings!$B$13,$A$1:$P$1,0))&amp;""),"")="","; no hours",IF(NOT(ISNUMBER($AA967)),"; hours not a number",IF($AA967&lt;=0,"; hours zero or less",IF(AND(ISNUMBER(Settings!$D$3),$AA967&gt;Settings!$D$3),"; over "&amp;Settings!$D$3&amp;" hours",""))))&amp;IF(NOT(ISNUMBER($U967)),"; no date",IF($U967&gt;TODAY(),"; date in the future",""))&amp;IF(AND($AE967&lt;&gt;"",ISNUMBER($U967)),IF(COUNTIFS($AE$2:$AE$1001,$AE967,$U$2:$U$1001,$U967,$Y$2:$Y$1001,$Y967)&gt;1,"; possible duplicate",""),""),3,300)))</f>
        <v/>
      </c>
      <c r="AE967" s="26">
        <f>IF(IFERROR(TRIM(INDEX($A967:$P967,MATCH(Settings!$B$11,$A$1:$P$1,0))&amp;""),"")&lt;&gt;"",LOWER(IFERROR(TRIM(INDEX($A967:$P967,MATCH(Settings!$B$11,$A$1:$P$1,0))&amp;""),"")),LOWER(IFERROR(TRIM(INDEX($A967:$P967,MATCH(Settings!$B$10,$A$1:$P$1,0))&amp;""),"")))</f>
        <v/>
      </c>
      <c r="AF967" s="26">
        <f>IF($AE967="","",IF(COUNTIF($AE$2:$AE967,$AE967)=1,MAX($AF$1:$AF966)+1,""))</f>
        <v/>
      </c>
      <c r="AG967" s="26">
        <f>IF(OR($AE967="",NOT(ISNUMBER($V967))),"",IF(COUNTIFS($AE$2:$AE967,$AE967,$V$2:$V967,$V967)=1,1,0))</f>
        <v/>
      </c>
      <c r="AH967" s="26">
        <f>IF(ISNUMBER($U967),$U967,0)</f>
        <v/>
      </c>
    </row>
    <row r="968">
      <c r="R968" s="27" t="n"/>
      <c r="S968" s="27" t="n"/>
      <c r="U968" s="21">
        <f>IF(ISNUMBER(IFERROR(IF(TRIM(INDEX($A968:$P968,MATCH(Settings!$B$9,$A$1:$P$1,0))&amp;"")="","",IF(ISNUMBER(INDEX($A968:$P968,MATCH(Settings!$B$9,$A$1:$P$1,0))),INT(INDEX($A968:$P968,MATCH(Settings!$B$9,$A$1:$P$1,0))),DATE(VALUE(LEFT(INDEX($A968:$P968,MATCH(Settings!$B$9,$A$1:$P$1,0)),4)),VALUE(MID(INDEX($A968:$P968,MATCH(Settings!$B$9,$A$1:$P$1,0)),6,2)),VALUE(MID(INDEX($A968:$P968,MATCH(Settings!$B$9,$A$1:$P$1,0)),9,2))))),"")),IFERROR(IF(TRIM(INDEX($A968:$P968,MATCH(Settings!$B$9,$A$1:$P$1,0))&amp;"")="","",IF(ISNUMBER(INDEX($A968:$P968,MATCH(Settings!$B$9,$A$1:$P$1,0))),INT(INDEX($A968:$P968,MATCH(Settings!$B$9,$A$1:$P$1,0))),DATE(VALUE(LEFT(INDEX($A968:$P968,MATCH(Settings!$B$9,$A$1:$P$1,0)),4)),VALUE(MID(INDEX($A968:$P968,MATCH(Settings!$B$9,$A$1:$P$1,0)),6,2)),VALUE(MID(INDEX($A968:$P968,MATCH(Settings!$B$9,$A$1:$P$1,0)),9,2))))),""),IFERROR(INT(IFERROR(IF(ISNUMBER(INDEX($A968:$P968,MATCH(Settings!$B$8,$A$1:$P$1,0))),INDEX($A968:$P968,MATCH(Settings!$B$8,$A$1:$P$1,0)),DATE(VALUE(LEFT(IFERROR(TRIM(INDEX($A968:$P968,MATCH(Settings!$B$8,$A$1:$P$1,0))&amp;""),""),4)),VALUE(MID(IFERROR(TRIM(INDEX($A968:$P968,MATCH(Settings!$B$8,$A$1:$P$1,0))&amp;""),""),6,2)),VALUE(MID(IFERROR(TRIM(INDEX($A968:$P968,MATCH(Settings!$B$8,$A$1:$P$1,0))&amp;""),""),9,2)))+TIME(VALUE(MID(IFERROR(TRIM(INDEX($A968:$P968,MATCH(Settings!$B$8,$A$1:$P$1,0))&amp;""),""),12,2)),VALUE(MID(IFERROR(TRIM(INDEX($A968:$P968,MATCH(Settings!$B$8,$A$1:$P$1,0))&amp;""),""),15,2)),VALUE(MID(IFERROR(TRIM(INDEX($A968:$P968,MATCH(Settings!$B$8,$A$1:$P$1,0))&amp;""),""),18,2)))),"")),""))</f>
        <v/>
      </c>
      <c r="V968" s="22">
        <f>IF(ISNUMBER($U968),DATE(YEAR($U968),MONTH($U968),1),"")</f>
        <v/>
      </c>
      <c r="W968" s="23">
        <f>IF(IFERROR(TRIM(INDEX($A968:$P968,MATCH(Settings!$B$10,$A$1:$P$1,0))&amp;""),"")&lt;&gt;"",IFERROR(TRIM(INDEX($A968:$P968,MATCH(Settings!$B$10,$A$1:$P$1,0))&amp;""),""),IFERROR(TRIM(INDEX($A968:$P968,MATCH(Settings!$B$11,$A$1:$P$1,0))&amp;""),""))</f>
        <v/>
      </c>
      <c r="X968" s="23">
        <f>IFERROR(TRIM(INDEX($A968:$P968,MATCH(Settings!$B$11,$A$1:$P$1,0))&amp;""),"")</f>
        <v/>
      </c>
      <c r="Y968" s="23">
        <f>IFERROR(TRIM(INDEX($A968:$P968,MATCH(Settings!$B$12,$A$1:$P$1,0))&amp;""),"")</f>
        <v/>
      </c>
      <c r="Z968" s="23">
        <f>IFERROR(TRIM(INDEX($A968:$P968,MATCH(Settings!$B$15,$A$1:$P$1,0))&amp;""),"")</f>
        <v/>
      </c>
      <c r="AA968" s="24">
        <f>IFERROR(IF(TRIM(INDEX($A968:$P968,MATCH(Settings!$B$13,$A$1:$P$1,0))&amp;"")="","",VALUE(TRIM(INDEX($A968:$P968,MATCH(Settings!$B$13,$A$1:$P$1,0))&amp;""))),"")</f>
        <v/>
      </c>
      <c r="AB968" s="24">
        <f>IF(NOT(ISNUMBER($AA968)),"",IF(TRIM($R968&amp;"")="Yes",$AA968,0))</f>
        <v/>
      </c>
      <c r="AC968" s="25">
        <f>IF(OR(NOT(ISNUMBER($AB968)),NOT(ISNUMBER(Settings!$D$2))),"",$AB968*Settings!$D$2)</f>
        <v/>
      </c>
      <c r="AD968" s="23">
        <f>IF(AND($AE968="",IFERROR(TRIM(INDEX($A968:$P968,MATCH(Settings!$B$13,$A$1:$P$1,0))&amp;""),"")=""),"",IF((IF($AE968="","; no name or email","")&amp;IF(IFERROR(TRIM(INDEX($A968:$P968,MATCH(Settings!$B$13,$A$1:$P$1,0))&amp;""),"")="","; no hours",IF(NOT(ISNUMBER($AA968)),"; hours not a number",IF($AA968&lt;=0,"; hours zero or less",IF(AND(ISNUMBER(Settings!$D$3),$AA968&gt;Settings!$D$3),"; over "&amp;Settings!$D$3&amp;" hours",""))))&amp;IF(NOT(ISNUMBER($U968)),"; no date",IF($U968&gt;TODAY(),"; date in the future",""))&amp;IF(AND($AE968&lt;&gt;"",ISNUMBER($U968)),IF(COUNTIFS($AE$2:$AE$1001,$AE968,$U$2:$U$1001,$U968,$Y$2:$Y$1001,$Y968)&gt;1,"; possible duplicate",""),""))="","OK",MID(IF($AE968="","; no name or email","")&amp;IF(IFERROR(TRIM(INDEX($A968:$P968,MATCH(Settings!$B$13,$A$1:$P$1,0))&amp;""),"")="","; no hours",IF(NOT(ISNUMBER($AA968)),"; hours not a number",IF($AA968&lt;=0,"; hours zero or less",IF(AND(ISNUMBER(Settings!$D$3),$AA968&gt;Settings!$D$3),"; over "&amp;Settings!$D$3&amp;" hours",""))))&amp;IF(NOT(ISNUMBER($U968)),"; no date",IF($U968&gt;TODAY(),"; date in the future",""))&amp;IF(AND($AE968&lt;&gt;"",ISNUMBER($U968)),IF(COUNTIFS($AE$2:$AE$1001,$AE968,$U$2:$U$1001,$U968,$Y$2:$Y$1001,$Y968)&gt;1,"; possible duplicate",""),""),3,300)))</f>
        <v/>
      </c>
      <c r="AE968" s="26">
        <f>IF(IFERROR(TRIM(INDEX($A968:$P968,MATCH(Settings!$B$11,$A$1:$P$1,0))&amp;""),"")&lt;&gt;"",LOWER(IFERROR(TRIM(INDEX($A968:$P968,MATCH(Settings!$B$11,$A$1:$P$1,0))&amp;""),"")),LOWER(IFERROR(TRIM(INDEX($A968:$P968,MATCH(Settings!$B$10,$A$1:$P$1,0))&amp;""),"")))</f>
        <v/>
      </c>
      <c r="AF968" s="26">
        <f>IF($AE968="","",IF(COUNTIF($AE$2:$AE968,$AE968)=1,MAX($AF$1:$AF967)+1,""))</f>
        <v/>
      </c>
      <c r="AG968" s="26">
        <f>IF(OR($AE968="",NOT(ISNUMBER($V968))),"",IF(COUNTIFS($AE$2:$AE968,$AE968,$V$2:$V968,$V968)=1,1,0))</f>
        <v/>
      </c>
      <c r="AH968" s="26">
        <f>IF(ISNUMBER($U968),$U968,0)</f>
        <v/>
      </c>
    </row>
    <row r="969">
      <c r="R969" s="27" t="n"/>
      <c r="S969" s="27" t="n"/>
      <c r="U969" s="21">
        <f>IF(ISNUMBER(IFERROR(IF(TRIM(INDEX($A969:$P969,MATCH(Settings!$B$9,$A$1:$P$1,0))&amp;"")="","",IF(ISNUMBER(INDEX($A969:$P969,MATCH(Settings!$B$9,$A$1:$P$1,0))),INT(INDEX($A969:$P969,MATCH(Settings!$B$9,$A$1:$P$1,0))),DATE(VALUE(LEFT(INDEX($A969:$P969,MATCH(Settings!$B$9,$A$1:$P$1,0)),4)),VALUE(MID(INDEX($A969:$P969,MATCH(Settings!$B$9,$A$1:$P$1,0)),6,2)),VALUE(MID(INDEX($A969:$P969,MATCH(Settings!$B$9,$A$1:$P$1,0)),9,2))))),"")),IFERROR(IF(TRIM(INDEX($A969:$P969,MATCH(Settings!$B$9,$A$1:$P$1,0))&amp;"")="","",IF(ISNUMBER(INDEX($A969:$P969,MATCH(Settings!$B$9,$A$1:$P$1,0))),INT(INDEX($A969:$P969,MATCH(Settings!$B$9,$A$1:$P$1,0))),DATE(VALUE(LEFT(INDEX($A969:$P969,MATCH(Settings!$B$9,$A$1:$P$1,0)),4)),VALUE(MID(INDEX($A969:$P969,MATCH(Settings!$B$9,$A$1:$P$1,0)),6,2)),VALUE(MID(INDEX($A969:$P969,MATCH(Settings!$B$9,$A$1:$P$1,0)),9,2))))),""),IFERROR(INT(IFERROR(IF(ISNUMBER(INDEX($A969:$P969,MATCH(Settings!$B$8,$A$1:$P$1,0))),INDEX($A969:$P969,MATCH(Settings!$B$8,$A$1:$P$1,0)),DATE(VALUE(LEFT(IFERROR(TRIM(INDEX($A969:$P969,MATCH(Settings!$B$8,$A$1:$P$1,0))&amp;""),""),4)),VALUE(MID(IFERROR(TRIM(INDEX($A969:$P969,MATCH(Settings!$B$8,$A$1:$P$1,0))&amp;""),""),6,2)),VALUE(MID(IFERROR(TRIM(INDEX($A969:$P969,MATCH(Settings!$B$8,$A$1:$P$1,0))&amp;""),""),9,2)))+TIME(VALUE(MID(IFERROR(TRIM(INDEX($A969:$P969,MATCH(Settings!$B$8,$A$1:$P$1,0))&amp;""),""),12,2)),VALUE(MID(IFERROR(TRIM(INDEX($A969:$P969,MATCH(Settings!$B$8,$A$1:$P$1,0))&amp;""),""),15,2)),VALUE(MID(IFERROR(TRIM(INDEX($A969:$P969,MATCH(Settings!$B$8,$A$1:$P$1,0))&amp;""),""),18,2)))),"")),""))</f>
        <v/>
      </c>
      <c r="V969" s="22">
        <f>IF(ISNUMBER($U969),DATE(YEAR($U969),MONTH($U969),1),"")</f>
        <v/>
      </c>
      <c r="W969" s="23">
        <f>IF(IFERROR(TRIM(INDEX($A969:$P969,MATCH(Settings!$B$10,$A$1:$P$1,0))&amp;""),"")&lt;&gt;"",IFERROR(TRIM(INDEX($A969:$P969,MATCH(Settings!$B$10,$A$1:$P$1,0))&amp;""),""),IFERROR(TRIM(INDEX($A969:$P969,MATCH(Settings!$B$11,$A$1:$P$1,0))&amp;""),""))</f>
        <v/>
      </c>
      <c r="X969" s="23">
        <f>IFERROR(TRIM(INDEX($A969:$P969,MATCH(Settings!$B$11,$A$1:$P$1,0))&amp;""),"")</f>
        <v/>
      </c>
      <c r="Y969" s="23">
        <f>IFERROR(TRIM(INDEX($A969:$P969,MATCH(Settings!$B$12,$A$1:$P$1,0))&amp;""),"")</f>
        <v/>
      </c>
      <c r="Z969" s="23">
        <f>IFERROR(TRIM(INDEX($A969:$P969,MATCH(Settings!$B$15,$A$1:$P$1,0))&amp;""),"")</f>
        <v/>
      </c>
      <c r="AA969" s="24">
        <f>IFERROR(IF(TRIM(INDEX($A969:$P969,MATCH(Settings!$B$13,$A$1:$P$1,0))&amp;"")="","",VALUE(TRIM(INDEX($A969:$P969,MATCH(Settings!$B$13,$A$1:$P$1,0))&amp;""))),"")</f>
        <v/>
      </c>
      <c r="AB969" s="24">
        <f>IF(NOT(ISNUMBER($AA969)),"",IF(TRIM($R969&amp;"")="Yes",$AA969,0))</f>
        <v/>
      </c>
      <c r="AC969" s="25">
        <f>IF(OR(NOT(ISNUMBER($AB969)),NOT(ISNUMBER(Settings!$D$2))),"",$AB969*Settings!$D$2)</f>
        <v/>
      </c>
      <c r="AD969" s="23">
        <f>IF(AND($AE969="",IFERROR(TRIM(INDEX($A969:$P969,MATCH(Settings!$B$13,$A$1:$P$1,0))&amp;""),"")=""),"",IF((IF($AE969="","; no name or email","")&amp;IF(IFERROR(TRIM(INDEX($A969:$P969,MATCH(Settings!$B$13,$A$1:$P$1,0))&amp;""),"")="","; no hours",IF(NOT(ISNUMBER($AA969)),"; hours not a number",IF($AA969&lt;=0,"; hours zero or less",IF(AND(ISNUMBER(Settings!$D$3),$AA969&gt;Settings!$D$3),"; over "&amp;Settings!$D$3&amp;" hours",""))))&amp;IF(NOT(ISNUMBER($U969)),"; no date",IF($U969&gt;TODAY(),"; date in the future",""))&amp;IF(AND($AE969&lt;&gt;"",ISNUMBER($U969)),IF(COUNTIFS($AE$2:$AE$1001,$AE969,$U$2:$U$1001,$U969,$Y$2:$Y$1001,$Y969)&gt;1,"; possible duplicate",""),""))="","OK",MID(IF($AE969="","; no name or email","")&amp;IF(IFERROR(TRIM(INDEX($A969:$P969,MATCH(Settings!$B$13,$A$1:$P$1,0))&amp;""),"")="","; no hours",IF(NOT(ISNUMBER($AA969)),"; hours not a number",IF($AA969&lt;=0,"; hours zero or less",IF(AND(ISNUMBER(Settings!$D$3),$AA969&gt;Settings!$D$3),"; over "&amp;Settings!$D$3&amp;" hours",""))))&amp;IF(NOT(ISNUMBER($U969)),"; no date",IF($U969&gt;TODAY(),"; date in the future",""))&amp;IF(AND($AE969&lt;&gt;"",ISNUMBER($U969)),IF(COUNTIFS($AE$2:$AE$1001,$AE969,$U$2:$U$1001,$U969,$Y$2:$Y$1001,$Y969)&gt;1,"; possible duplicate",""),""),3,300)))</f>
        <v/>
      </c>
      <c r="AE969" s="26">
        <f>IF(IFERROR(TRIM(INDEX($A969:$P969,MATCH(Settings!$B$11,$A$1:$P$1,0))&amp;""),"")&lt;&gt;"",LOWER(IFERROR(TRIM(INDEX($A969:$P969,MATCH(Settings!$B$11,$A$1:$P$1,0))&amp;""),"")),LOWER(IFERROR(TRIM(INDEX($A969:$P969,MATCH(Settings!$B$10,$A$1:$P$1,0))&amp;""),"")))</f>
        <v/>
      </c>
      <c r="AF969" s="26">
        <f>IF($AE969="","",IF(COUNTIF($AE$2:$AE969,$AE969)=1,MAX($AF$1:$AF968)+1,""))</f>
        <v/>
      </c>
      <c r="AG969" s="26">
        <f>IF(OR($AE969="",NOT(ISNUMBER($V969))),"",IF(COUNTIFS($AE$2:$AE969,$AE969,$V$2:$V969,$V969)=1,1,0))</f>
        <v/>
      </c>
      <c r="AH969" s="26">
        <f>IF(ISNUMBER($U969),$U969,0)</f>
        <v/>
      </c>
    </row>
    <row r="970">
      <c r="R970" s="27" t="n"/>
      <c r="S970" s="27" t="n"/>
      <c r="U970" s="21">
        <f>IF(ISNUMBER(IFERROR(IF(TRIM(INDEX($A970:$P970,MATCH(Settings!$B$9,$A$1:$P$1,0))&amp;"")="","",IF(ISNUMBER(INDEX($A970:$P970,MATCH(Settings!$B$9,$A$1:$P$1,0))),INT(INDEX($A970:$P970,MATCH(Settings!$B$9,$A$1:$P$1,0))),DATE(VALUE(LEFT(INDEX($A970:$P970,MATCH(Settings!$B$9,$A$1:$P$1,0)),4)),VALUE(MID(INDEX($A970:$P970,MATCH(Settings!$B$9,$A$1:$P$1,0)),6,2)),VALUE(MID(INDEX($A970:$P970,MATCH(Settings!$B$9,$A$1:$P$1,0)),9,2))))),"")),IFERROR(IF(TRIM(INDEX($A970:$P970,MATCH(Settings!$B$9,$A$1:$P$1,0))&amp;"")="","",IF(ISNUMBER(INDEX($A970:$P970,MATCH(Settings!$B$9,$A$1:$P$1,0))),INT(INDEX($A970:$P970,MATCH(Settings!$B$9,$A$1:$P$1,0))),DATE(VALUE(LEFT(INDEX($A970:$P970,MATCH(Settings!$B$9,$A$1:$P$1,0)),4)),VALUE(MID(INDEX($A970:$P970,MATCH(Settings!$B$9,$A$1:$P$1,0)),6,2)),VALUE(MID(INDEX($A970:$P970,MATCH(Settings!$B$9,$A$1:$P$1,0)),9,2))))),""),IFERROR(INT(IFERROR(IF(ISNUMBER(INDEX($A970:$P970,MATCH(Settings!$B$8,$A$1:$P$1,0))),INDEX($A970:$P970,MATCH(Settings!$B$8,$A$1:$P$1,0)),DATE(VALUE(LEFT(IFERROR(TRIM(INDEX($A970:$P970,MATCH(Settings!$B$8,$A$1:$P$1,0))&amp;""),""),4)),VALUE(MID(IFERROR(TRIM(INDEX($A970:$P970,MATCH(Settings!$B$8,$A$1:$P$1,0))&amp;""),""),6,2)),VALUE(MID(IFERROR(TRIM(INDEX($A970:$P970,MATCH(Settings!$B$8,$A$1:$P$1,0))&amp;""),""),9,2)))+TIME(VALUE(MID(IFERROR(TRIM(INDEX($A970:$P970,MATCH(Settings!$B$8,$A$1:$P$1,0))&amp;""),""),12,2)),VALUE(MID(IFERROR(TRIM(INDEX($A970:$P970,MATCH(Settings!$B$8,$A$1:$P$1,0))&amp;""),""),15,2)),VALUE(MID(IFERROR(TRIM(INDEX($A970:$P970,MATCH(Settings!$B$8,$A$1:$P$1,0))&amp;""),""),18,2)))),"")),""))</f>
        <v/>
      </c>
      <c r="V970" s="22">
        <f>IF(ISNUMBER($U970),DATE(YEAR($U970),MONTH($U970),1),"")</f>
        <v/>
      </c>
      <c r="W970" s="23">
        <f>IF(IFERROR(TRIM(INDEX($A970:$P970,MATCH(Settings!$B$10,$A$1:$P$1,0))&amp;""),"")&lt;&gt;"",IFERROR(TRIM(INDEX($A970:$P970,MATCH(Settings!$B$10,$A$1:$P$1,0))&amp;""),""),IFERROR(TRIM(INDEX($A970:$P970,MATCH(Settings!$B$11,$A$1:$P$1,0))&amp;""),""))</f>
        <v/>
      </c>
      <c r="X970" s="23">
        <f>IFERROR(TRIM(INDEX($A970:$P970,MATCH(Settings!$B$11,$A$1:$P$1,0))&amp;""),"")</f>
        <v/>
      </c>
      <c r="Y970" s="23">
        <f>IFERROR(TRIM(INDEX($A970:$P970,MATCH(Settings!$B$12,$A$1:$P$1,0))&amp;""),"")</f>
        <v/>
      </c>
      <c r="Z970" s="23">
        <f>IFERROR(TRIM(INDEX($A970:$P970,MATCH(Settings!$B$15,$A$1:$P$1,0))&amp;""),"")</f>
        <v/>
      </c>
      <c r="AA970" s="24">
        <f>IFERROR(IF(TRIM(INDEX($A970:$P970,MATCH(Settings!$B$13,$A$1:$P$1,0))&amp;"")="","",VALUE(TRIM(INDEX($A970:$P970,MATCH(Settings!$B$13,$A$1:$P$1,0))&amp;""))),"")</f>
        <v/>
      </c>
      <c r="AB970" s="24">
        <f>IF(NOT(ISNUMBER($AA970)),"",IF(TRIM($R970&amp;"")="Yes",$AA970,0))</f>
        <v/>
      </c>
      <c r="AC970" s="25">
        <f>IF(OR(NOT(ISNUMBER($AB970)),NOT(ISNUMBER(Settings!$D$2))),"",$AB970*Settings!$D$2)</f>
        <v/>
      </c>
      <c r="AD970" s="23">
        <f>IF(AND($AE970="",IFERROR(TRIM(INDEX($A970:$P970,MATCH(Settings!$B$13,$A$1:$P$1,0))&amp;""),"")=""),"",IF((IF($AE970="","; no name or email","")&amp;IF(IFERROR(TRIM(INDEX($A970:$P970,MATCH(Settings!$B$13,$A$1:$P$1,0))&amp;""),"")="","; no hours",IF(NOT(ISNUMBER($AA970)),"; hours not a number",IF($AA970&lt;=0,"; hours zero or less",IF(AND(ISNUMBER(Settings!$D$3),$AA970&gt;Settings!$D$3),"; over "&amp;Settings!$D$3&amp;" hours",""))))&amp;IF(NOT(ISNUMBER($U970)),"; no date",IF($U970&gt;TODAY(),"; date in the future",""))&amp;IF(AND($AE970&lt;&gt;"",ISNUMBER($U970)),IF(COUNTIFS($AE$2:$AE$1001,$AE970,$U$2:$U$1001,$U970,$Y$2:$Y$1001,$Y970)&gt;1,"; possible duplicate",""),""))="","OK",MID(IF($AE970="","; no name or email","")&amp;IF(IFERROR(TRIM(INDEX($A970:$P970,MATCH(Settings!$B$13,$A$1:$P$1,0))&amp;""),"")="","; no hours",IF(NOT(ISNUMBER($AA970)),"; hours not a number",IF($AA970&lt;=0,"; hours zero or less",IF(AND(ISNUMBER(Settings!$D$3),$AA970&gt;Settings!$D$3),"; over "&amp;Settings!$D$3&amp;" hours",""))))&amp;IF(NOT(ISNUMBER($U970)),"; no date",IF($U970&gt;TODAY(),"; date in the future",""))&amp;IF(AND($AE970&lt;&gt;"",ISNUMBER($U970)),IF(COUNTIFS($AE$2:$AE$1001,$AE970,$U$2:$U$1001,$U970,$Y$2:$Y$1001,$Y970)&gt;1,"; possible duplicate",""),""),3,300)))</f>
        <v/>
      </c>
      <c r="AE970" s="26">
        <f>IF(IFERROR(TRIM(INDEX($A970:$P970,MATCH(Settings!$B$11,$A$1:$P$1,0))&amp;""),"")&lt;&gt;"",LOWER(IFERROR(TRIM(INDEX($A970:$P970,MATCH(Settings!$B$11,$A$1:$P$1,0))&amp;""),"")),LOWER(IFERROR(TRIM(INDEX($A970:$P970,MATCH(Settings!$B$10,$A$1:$P$1,0))&amp;""),"")))</f>
        <v/>
      </c>
      <c r="AF970" s="26">
        <f>IF($AE970="","",IF(COUNTIF($AE$2:$AE970,$AE970)=1,MAX($AF$1:$AF969)+1,""))</f>
        <v/>
      </c>
      <c r="AG970" s="26">
        <f>IF(OR($AE970="",NOT(ISNUMBER($V970))),"",IF(COUNTIFS($AE$2:$AE970,$AE970,$V$2:$V970,$V970)=1,1,0))</f>
        <v/>
      </c>
      <c r="AH970" s="26">
        <f>IF(ISNUMBER($U970),$U970,0)</f>
        <v/>
      </c>
    </row>
    <row r="971">
      <c r="R971" s="27" t="n"/>
      <c r="S971" s="27" t="n"/>
      <c r="U971" s="21">
        <f>IF(ISNUMBER(IFERROR(IF(TRIM(INDEX($A971:$P971,MATCH(Settings!$B$9,$A$1:$P$1,0))&amp;"")="","",IF(ISNUMBER(INDEX($A971:$P971,MATCH(Settings!$B$9,$A$1:$P$1,0))),INT(INDEX($A971:$P971,MATCH(Settings!$B$9,$A$1:$P$1,0))),DATE(VALUE(LEFT(INDEX($A971:$P971,MATCH(Settings!$B$9,$A$1:$P$1,0)),4)),VALUE(MID(INDEX($A971:$P971,MATCH(Settings!$B$9,$A$1:$P$1,0)),6,2)),VALUE(MID(INDEX($A971:$P971,MATCH(Settings!$B$9,$A$1:$P$1,0)),9,2))))),"")),IFERROR(IF(TRIM(INDEX($A971:$P971,MATCH(Settings!$B$9,$A$1:$P$1,0))&amp;"")="","",IF(ISNUMBER(INDEX($A971:$P971,MATCH(Settings!$B$9,$A$1:$P$1,0))),INT(INDEX($A971:$P971,MATCH(Settings!$B$9,$A$1:$P$1,0))),DATE(VALUE(LEFT(INDEX($A971:$P971,MATCH(Settings!$B$9,$A$1:$P$1,0)),4)),VALUE(MID(INDEX($A971:$P971,MATCH(Settings!$B$9,$A$1:$P$1,0)),6,2)),VALUE(MID(INDEX($A971:$P971,MATCH(Settings!$B$9,$A$1:$P$1,0)),9,2))))),""),IFERROR(INT(IFERROR(IF(ISNUMBER(INDEX($A971:$P971,MATCH(Settings!$B$8,$A$1:$P$1,0))),INDEX($A971:$P971,MATCH(Settings!$B$8,$A$1:$P$1,0)),DATE(VALUE(LEFT(IFERROR(TRIM(INDEX($A971:$P971,MATCH(Settings!$B$8,$A$1:$P$1,0))&amp;""),""),4)),VALUE(MID(IFERROR(TRIM(INDEX($A971:$P971,MATCH(Settings!$B$8,$A$1:$P$1,0))&amp;""),""),6,2)),VALUE(MID(IFERROR(TRIM(INDEX($A971:$P971,MATCH(Settings!$B$8,$A$1:$P$1,0))&amp;""),""),9,2)))+TIME(VALUE(MID(IFERROR(TRIM(INDEX($A971:$P971,MATCH(Settings!$B$8,$A$1:$P$1,0))&amp;""),""),12,2)),VALUE(MID(IFERROR(TRIM(INDEX($A971:$P971,MATCH(Settings!$B$8,$A$1:$P$1,0))&amp;""),""),15,2)),VALUE(MID(IFERROR(TRIM(INDEX($A971:$P971,MATCH(Settings!$B$8,$A$1:$P$1,0))&amp;""),""),18,2)))),"")),""))</f>
        <v/>
      </c>
      <c r="V971" s="22">
        <f>IF(ISNUMBER($U971),DATE(YEAR($U971),MONTH($U971),1),"")</f>
        <v/>
      </c>
      <c r="W971" s="23">
        <f>IF(IFERROR(TRIM(INDEX($A971:$P971,MATCH(Settings!$B$10,$A$1:$P$1,0))&amp;""),"")&lt;&gt;"",IFERROR(TRIM(INDEX($A971:$P971,MATCH(Settings!$B$10,$A$1:$P$1,0))&amp;""),""),IFERROR(TRIM(INDEX($A971:$P971,MATCH(Settings!$B$11,$A$1:$P$1,0))&amp;""),""))</f>
        <v/>
      </c>
      <c r="X971" s="23">
        <f>IFERROR(TRIM(INDEX($A971:$P971,MATCH(Settings!$B$11,$A$1:$P$1,0))&amp;""),"")</f>
        <v/>
      </c>
      <c r="Y971" s="23">
        <f>IFERROR(TRIM(INDEX($A971:$P971,MATCH(Settings!$B$12,$A$1:$P$1,0))&amp;""),"")</f>
        <v/>
      </c>
      <c r="Z971" s="23">
        <f>IFERROR(TRIM(INDEX($A971:$P971,MATCH(Settings!$B$15,$A$1:$P$1,0))&amp;""),"")</f>
        <v/>
      </c>
      <c r="AA971" s="24">
        <f>IFERROR(IF(TRIM(INDEX($A971:$P971,MATCH(Settings!$B$13,$A$1:$P$1,0))&amp;"")="","",VALUE(TRIM(INDEX($A971:$P971,MATCH(Settings!$B$13,$A$1:$P$1,0))&amp;""))),"")</f>
        <v/>
      </c>
      <c r="AB971" s="24">
        <f>IF(NOT(ISNUMBER($AA971)),"",IF(TRIM($R971&amp;"")="Yes",$AA971,0))</f>
        <v/>
      </c>
      <c r="AC971" s="25">
        <f>IF(OR(NOT(ISNUMBER($AB971)),NOT(ISNUMBER(Settings!$D$2))),"",$AB971*Settings!$D$2)</f>
        <v/>
      </c>
      <c r="AD971" s="23">
        <f>IF(AND($AE971="",IFERROR(TRIM(INDEX($A971:$P971,MATCH(Settings!$B$13,$A$1:$P$1,0))&amp;""),"")=""),"",IF((IF($AE971="","; no name or email","")&amp;IF(IFERROR(TRIM(INDEX($A971:$P971,MATCH(Settings!$B$13,$A$1:$P$1,0))&amp;""),"")="","; no hours",IF(NOT(ISNUMBER($AA971)),"; hours not a number",IF($AA971&lt;=0,"; hours zero or less",IF(AND(ISNUMBER(Settings!$D$3),$AA971&gt;Settings!$D$3),"; over "&amp;Settings!$D$3&amp;" hours",""))))&amp;IF(NOT(ISNUMBER($U971)),"; no date",IF($U971&gt;TODAY(),"; date in the future",""))&amp;IF(AND($AE971&lt;&gt;"",ISNUMBER($U971)),IF(COUNTIFS($AE$2:$AE$1001,$AE971,$U$2:$U$1001,$U971,$Y$2:$Y$1001,$Y971)&gt;1,"; possible duplicate",""),""))="","OK",MID(IF($AE971="","; no name or email","")&amp;IF(IFERROR(TRIM(INDEX($A971:$P971,MATCH(Settings!$B$13,$A$1:$P$1,0))&amp;""),"")="","; no hours",IF(NOT(ISNUMBER($AA971)),"; hours not a number",IF($AA971&lt;=0,"; hours zero or less",IF(AND(ISNUMBER(Settings!$D$3),$AA971&gt;Settings!$D$3),"; over "&amp;Settings!$D$3&amp;" hours",""))))&amp;IF(NOT(ISNUMBER($U971)),"; no date",IF($U971&gt;TODAY(),"; date in the future",""))&amp;IF(AND($AE971&lt;&gt;"",ISNUMBER($U971)),IF(COUNTIFS($AE$2:$AE$1001,$AE971,$U$2:$U$1001,$U971,$Y$2:$Y$1001,$Y971)&gt;1,"; possible duplicate",""),""),3,300)))</f>
        <v/>
      </c>
      <c r="AE971" s="26">
        <f>IF(IFERROR(TRIM(INDEX($A971:$P971,MATCH(Settings!$B$11,$A$1:$P$1,0))&amp;""),"")&lt;&gt;"",LOWER(IFERROR(TRIM(INDEX($A971:$P971,MATCH(Settings!$B$11,$A$1:$P$1,0))&amp;""),"")),LOWER(IFERROR(TRIM(INDEX($A971:$P971,MATCH(Settings!$B$10,$A$1:$P$1,0))&amp;""),"")))</f>
        <v/>
      </c>
      <c r="AF971" s="26">
        <f>IF($AE971="","",IF(COUNTIF($AE$2:$AE971,$AE971)=1,MAX($AF$1:$AF970)+1,""))</f>
        <v/>
      </c>
      <c r="AG971" s="26">
        <f>IF(OR($AE971="",NOT(ISNUMBER($V971))),"",IF(COUNTIFS($AE$2:$AE971,$AE971,$V$2:$V971,$V971)=1,1,0))</f>
        <v/>
      </c>
      <c r="AH971" s="26">
        <f>IF(ISNUMBER($U971),$U971,0)</f>
        <v/>
      </c>
    </row>
    <row r="972">
      <c r="R972" s="27" t="n"/>
      <c r="S972" s="27" t="n"/>
      <c r="U972" s="21">
        <f>IF(ISNUMBER(IFERROR(IF(TRIM(INDEX($A972:$P972,MATCH(Settings!$B$9,$A$1:$P$1,0))&amp;"")="","",IF(ISNUMBER(INDEX($A972:$P972,MATCH(Settings!$B$9,$A$1:$P$1,0))),INT(INDEX($A972:$P972,MATCH(Settings!$B$9,$A$1:$P$1,0))),DATE(VALUE(LEFT(INDEX($A972:$P972,MATCH(Settings!$B$9,$A$1:$P$1,0)),4)),VALUE(MID(INDEX($A972:$P972,MATCH(Settings!$B$9,$A$1:$P$1,0)),6,2)),VALUE(MID(INDEX($A972:$P972,MATCH(Settings!$B$9,$A$1:$P$1,0)),9,2))))),"")),IFERROR(IF(TRIM(INDEX($A972:$P972,MATCH(Settings!$B$9,$A$1:$P$1,0))&amp;"")="","",IF(ISNUMBER(INDEX($A972:$P972,MATCH(Settings!$B$9,$A$1:$P$1,0))),INT(INDEX($A972:$P972,MATCH(Settings!$B$9,$A$1:$P$1,0))),DATE(VALUE(LEFT(INDEX($A972:$P972,MATCH(Settings!$B$9,$A$1:$P$1,0)),4)),VALUE(MID(INDEX($A972:$P972,MATCH(Settings!$B$9,$A$1:$P$1,0)),6,2)),VALUE(MID(INDEX($A972:$P972,MATCH(Settings!$B$9,$A$1:$P$1,0)),9,2))))),""),IFERROR(INT(IFERROR(IF(ISNUMBER(INDEX($A972:$P972,MATCH(Settings!$B$8,$A$1:$P$1,0))),INDEX($A972:$P972,MATCH(Settings!$B$8,$A$1:$P$1,0)),DATE(VALUE(LEFT(IFERROR(TRIM(INDEX($A972:$P972,MATCH(Settings!$B$8,$A$1:$P$1,0))&amp;""),""),4)),VALUE(MID(IFERROR(TRIM(INDEX($A972:$P972,MATCH(Settings!$B$8,$A$1:$P$1,0))&amp;""),""),6,2)),VALUE(MID(IFERROR(TRIM(INDEX($A972:$P972,MATCH(Settings!$B$8,$A$1:$P$1,0))&amp;""),""),9,2)))+TIME(VALUE(MID(IFERROR(TRIM(INDEX($A972:$P972,MATCH(Settings!$B$8,$A$1:$P$1,0))&amp;""),""),12,2)),VALUE(MID(IFERROR(TRIM(INDEX($A972:$P972,MATCH(Settings!$B$8,$A$1:$P$1,0))&amp;""),""),15,2)),VALUE(MID(IFERROR(TRIM(INDEX($A972:$P972,MATCH(Settings!$B$8,$A$1:$P$1,0))&amp;""),""),18,2)))),"")),""))</f>
        <v/>
      </c>
      <c r="V972" s="22">
        <f>IF(ISNUMBER($U972),DATE(YEAR($U972),MONTH($U972),1),"")</f>
        <v/>
      </c>
      <c r="W972" s="23">
        <f>IF(IFERROR(TRIM(INDEX($A972:$P972,MATCH(Settings!$B$10,$A$1:$P$1,0))&amp;""),"")&lt;&gt;"",IFERROR(TRIM(INDEX($A972:$P972,MATCH(Settings!$B$10,$A$1:$P$1,0))&amp;""),""),IFERROR(TRIM(INDEX($A972:$P972,MATCH(Settings!$B$11,$A$1:$P$1,0))&amp;""),""))</f>
        <v/>
      </c>
      <c r="X972" s="23">
        <f>IFERROR(TRIM(INDEX($A972:$P972,MATCH(Settings!$B$11,$A$1:$P$1,0))&amp;""),"")</f>
        <v/>
      </c>
      <c r="Y972" s="23">
        <f>IFERROR(TRIM(INDEX($A972:$P972,MATCH(Settings!$B$12,$A$1:$P$1,0))&amp;""),"")</f>
        <v/>
      </c>
      <c r="Z972" s="23">
        <f>IFERROR(TRIM(INDEX($A972:$P972,MATCH(Settings!$B$15,$A$1:$P$1,0))&amp;""),"")</f>
        <v/>
      </c>
      <c r="AA972" s="24">
        <f>IFERROR(IF(TRIM(INDEX($A972:$P972,MATCH(Settings!$B$13,$A$1:$P$1,0))&amp;"")="","",VALUE(TRIM(INDEX($A972:$P972,MATCH(Settings!$B$13,$A$1:$P$1,0))&amp;""))),"")</f>
        <v/>
      </c>
      <c r="AB972" s="24">
        <f>IF(NOT(ISNUMBER($AA972)),"",IF(TRIM($R972&amp;"")="Yes",$AA972,0))</f>
        <v/>
      </c>
      <c r="AC972" s="25">
        <f>IF(OR(NOT(ISNUMBER($AB972)),NOT(ISNUMBER(Settings!$D$2))),"",$AB972*Settings!$D$2)</f>
        <v/>
      </c>
      <c r="AD972" s="23">
        <f>IF(AND($AE972="",IFERROR(TRIM(INDEX($A972:$P972,MATCH(Settings!$B$13,$A$1:$P$1,0))&amp;""),"")=""),"",IF((IF($AE972="","; no name or email","")&amp;IF(IFERROR(TRIM(INDEX($A972:$P972,MATCH(Settings!$B$13,$A$1:$P$1,0))&amp;""),"")="","; no hours",IF(NOT(ISNUMBER($AA972)),"; hours not a number",IF($AA972&lt;=0,"; hours zero or less",IF(AND(ISNUMBER(Settings!$D$3),$AA972&gt;Settings!$D$3),"; over "&amp;Settings!$D$3&amp;" hours",""))))&amp;IF(NOT(ISNUMBER($U972)),"; no date",IF($U972&gt;TODAY(),"; date in the future",""))&amp;IF(AND($AE972&lt;&gt;"",ISNUMBER($U972)),IF(COUNTIFS($AE$2:$AE$1001,$AE972,$U$2:$U$1001,$U972,$Y$2:$Y$1001,$Y972)&gt;1,"; possible duplicate",""),""))="","OK",MID(IF($AE972="","; no name or email","")&amp;IF(IFERROR(TRIM(INDEX($A972:$P972,MATCH(Settings!$B$13,$A$1:$P$1,0))&amp;""),"")="","; no hours",IF(NOT(ISNUMBER($AA972)),"; hours not a number",IF($AA972&lt;=0,"; hours zero or less",IF(AND(ISNUMBER(Settings!$D$3),$AA972&gt;Settings!$D$3),"; over "&amp;Settings!$D$3&amp;" hours",""))))&amp;IF(NOT(ISNUMBER($U972)),"; no date",IF($U972&gt;TODAY(),"; date in the future",""))&amp;IF(AND($AE972&lt;&gt;"",ISNUMBER($U972)),IF(COUNTIFS($AE$2:$AE$1001,$AE972,$U$2:$U$1001,$U972,$Y$2:$Y$1001,$Y972)&gt;1,"; possible duplicate",""),""),3,300)))</f>
        <v/>
      </c>
      <c r="AE972" s="26">
        <f>IF(IFERROR(TRIM(INDEX($A972:$P972,MATCH(Settings!$B$11,$A$1:$P$1,0))&amp;""),"")&lt;&gt;"",LOWER(IFERROR(TRIM(INDEX($A972:$P972,MATCH(Settings!$B$11,$A$1:$P$1,0))&amp;""),"")),LOWER(IFERROR(TRIM(INDEX($A972:$P972,MATCH(Settings!$B$10,$A$1:$P$1,0))&amp;""),"")))</f>
        <v/>
      </c>
      <c r="AF972" s="26">
        <f>IF($AE972="","",IF(COUNTIF($AE$2:$AE972,$AE972)=1,MAX($AF$1:$AF971)+1,""))</f>
        <v/>
      </c>
      <c r="AG972" s="26">
        <f>IF(OR($AE972="",NOT(ISNUMBER($V972))),"",IF(COUNTIFS($AE$2:$AE972,$AE972,$V$2:$V972,$V972)=1,1,0))</f>
        <v/>
      </c>
      <c r="AH972" s="26">
        <f>IF(ISNUMBER($U972),$U972,0)</f>
        <v/>
      </c>
    </row>
    <row r="973">
      <c r="R973" s="27" t="n"/>
      <c r="S973" s="27" t="n"/>
      <c r="U973" s="21">
        <f>IF(ISNUMBER(IFERROR(IF(TRIM(INDEX($A973:$P973,MATCH(Settings!$B$9,$A$1:$P$1,0))&amp;"")="","",IF(ISNUMBER(INDEX($A973:$P973,MATCH(Settings!$B$9,$A$1:$P$1,0))),INT(INDEX($A973:$P973,MATCH(Settings!$B$9,$A$1:$P$1,0))),DATE(VALUE(LEFT(INDEX($A973:$P973,MATCH(Settings!$B$9,$A$1:$P$1,0)),4)),VALUE(MID(INDEX($A973:$P973,MATCH(Settings!$B$9,$A$1:$P$1,0)),6,2)),VALUE(MID(INDEX($A973:$P973,MATCH(Settings!$B$9,$A$1:$P$1,0)),9,2))))),"")),IFERROR(IF(TRIM(INDEX($A973:$P973,MATCH(Settings!$B$9,$A$1:$P$1,0))&amp;"")="","",IF(ISNUMBER(INDEX($A973:$P973,MATCH(Settings!$B$9,$A$1:$P$1,0))),INT(INDEX($A973:$P973,MATCH(Settings!$B$9,$A$1:$P$1,0))),DATE(VALUE(LEFT(INDEX($A973:$P973,MATCH(Settings!$B$9,$A$1:$P$1,0)),4)),VALUE(MID(INDEX($A973:$P973,MATCH(Settings!$B$9,$A$1:$P$1,0)),6,2)),VALUE(MID(INDEX($A973:$P973,MATCH(Settings!$B$9,$A$1:$P$1,0)),9,2))))),""),IFERROR(INT(IFERROR(IF(ISNUMBER(INDEX($A973:$P973,MATCH(Settings!$B$8,$A$1:$P$1,0))),INDEX($A973:$P973,MATCH(Settings!$B$8,$A$1:$P$1,0)),DATE(VALUE(LEFT(IFERROR(TRIM(INDEX($A973:$P973,MATCH(Settings!$B$8,$A$1:$P$1,0))&amp;""),""),4)),VALUE(MID(IFERROR(TRIM(INDEX($A973:$P973,MATCH(Settings!$B$8,$A$1:$P$1,0))&amp;""),""),6,2)),VALUE(MID(IFERROR(TRIM(INDEX($A973:$P973,MATCH(Settings!$B$8,$A$1:$P$1,0))&amp;""),""),9,2)))+TIME(VALUE(MID(IFERROR(TRIM(INDEX($A973:$P973,MATCH(Settings!$B$8,$A$1:$P$1,0))&amp;""),""),12,2)),VALUE(MID(IFERROR(TRIM(INDEX($A973:$P973,MATCH(Settings!$B$8,$A$1:$P$1,0))&amp;""),""),15,2)),VALUE(MID(IFERROR(TRIM(INDEX($A973:$P973,MATCH(Settings!$B$8,$A$1:$P$1,0))&amp;""),""),18,2)))),"")),""))</f>
        <v/>
      </c>
      <c r="V973" s="22">
        <f>IF(ISNUMBER($U973),DATE(YEAR($U973),MONTH($U973),1),"")</f>
        <v/>
      </c>
      <c r="W973" s="23">
        <f>IF(IFERROR(TRIM(INDEX($A973:$P973,MATCH(Settings!$B$10,$A$1:$P$1,0))&amp;""),"")&lt;&gt;"",IFERROR(TRIM(INDEX($A973:$P973,MATCH(Settings!$B$10,$A$1:$P$1,0))&amp;""),""),IFERROR(TRIM(INDEX($A973:$P973,MATCH(Settings!$B$11,$A$1:$P$1,0))&amp;""),""))</f>
        <v/>
      </c>
      <c r="X973" s="23">
        <f>IFERROR(TRIM(INDEX($A973:$P973,MATCH(Settings!$B$11,$A$1:$P$1,0))&amp;""),"")</f>
        <v/>
      </c>
      <c r="Y973" s="23">
        <f>IFERROR(TRIM(INDEX($A973:$P973,MATCH(Settings!$B$12,$A$1:$P$1,0))&amp;""),"")</f>
        <v/>
      </c>
      <c r="Z973" s="23">
        <f>IFERROR(TRIM(INDEX($A973:$P973,MATCH(Settings!$B$15,$A$1:$P$1,0))&amp;""),"")</f>
        <v/>
      </c>
      <c r="AA973" s="24">
        <f>IFERROR(IF(TRIM(INDEX($A973:$P973,MATCH(Settings!$B$13,$A$1:$P$1,0))&amp;"")="","",VALUE(TRIM(INDEX($A973:$P973,MATCH(Settings!$B$13,$A$1:$P$1,0))&amp;""))),"")</f>
        <v/>
      </c>
      <c r="AB973" s="24">
        <f>IF(NOT(ISNUMBER($AA973)),"",IF(TRIM($R973&amp;"")="Yes",$AA973,0))</f>
        <v/>
      </c>
      <c r="AC973" s="25">
        <f>IF(OR(NOT(ISNUMBER($AB973)),NOT(ISNUMBER(Settings!$D$2))),"",$AB973*Settings!$D$2)</f>
        <v/>
      </c>
      <c r="AD973" s="23">
        <f>IF(AND($AE973="",IFERROR(TRIM(INDEX($A973:$P973,MATCH(Settings!$B$13,$A$1:$P$1,0))&amp;""),"")=""),"",IF((IF($AE973="","; no name or email","")&amp;IF(IFERROR(TRIM(INDEX($A973:$P973,MATCH(Settings!$B$13,$A$1:$P$1,0))&amp;""),"")="","; no hours",IF(NOT(ISNUMBER($AA973)),"; hours not a number",IF($AA973&lt;=0,"; hours zero or less",IF(AND(ISNUMBER(Settings!$D$3),$AA973&gt;Settings!$D$3),"; over "&amp;Settings!$D$3&amp;" hours",""))))&amp;IF(NOT(ISNUMBER($U973)),"; no date",IF($U973&gt;TODAY(),"; date in the future",""))&amp;IF(AND($AE973&lt;&gt;"",ISNUMBER($U973)),IF(COUNTIFS($AE$2:$AE$1001,$AE973,$U$2:$U$1001,$U973,$Y$2:$Y$1001,$Y973)&gt;1,"; possible duplicate",""),""))="","OK",MID(IF($AE973="","; no name or email","")&amp;IF(IFERROR(TRIM(INDEX($A973:$P973,MATCH(Settings!$B$13,$A$1:$P$1,0))&amp;""),"")="","; no hours",IF(NOT(ISNUMBER($AA973)),"; hours not a number",IF($AA973&lt;=0,"; hours zero or less",IF(AND(ISNUMBER(Settings!$D$3),$AA973&gt;Settings!$D$3),"; over "&amp;Settings!$D$3&amp;" hours",""))))&amp;IF(NOT(ISNUMBER($U973)),"; no date",IF($U973&gt;TODAY(),"; date in the future",""))&amp;IF(AND($AE973&lt;&gt;"",ISNUMBER($U973)),IF(COUNTIFS($AE$2:$AE$1001,$AE973,$U$2:$U$1001,$U973,$Y$2:$Y$1001,$Y973)&gt;1,"; possible duplicate",""),""),3,300)))</f>
        <v/>
      </c>
      <c r="AE973" s="26">
        <f>IF(IFERROR(TRIM(INDEX($A973:$P973,MATCH(Settings!$B$11,$A$1:$P$1,0))&amp;""),"")&lt;&gt;"",LOWER(IFERROR(TRIM(INDEX($A973:$P973,MATCH(Settings!$B$11,$A$1:$P$1,0))&amp;""),"")),LOWER(IFERROR(TRIM(INDEX($A973:$P973,MATCH(Settings!$B$10,$A$1:$P$1,0))&amp;""),"")))</f>
        <v/>
      </c>
      <c r="AF973" s="26">
        <f>IF($AE973="","",IF(COUNTIF($AE$2:$AE973,$AE973)=1,MAX($AF$1:$AF972)+1,""))</f>
        <v/>
      </c>
      <c r="AG973" s="26">
        <f>IF(OR($AE973="",NOT(ISNUMBER($V973))),"",IF(COUNTIFS($AE$2:$AE973,$AE973,$V$2:$V973,$V973)=1,1,0))</f>
        <v/>
      </c>
      <c r="AH973" s="26">
        <f>IF(ISNUMBER($U973),$U973,0)</f>
        <v/>
      </c>
    </row>
    <row r="974">
      <c r="R974" s="27" t="n"/>
      <c r="S974" s="27" t="n"/>
      <c r="U974" s="21">
        <f>IF(ISNUMBER(IFERROR(IF(TRIM(INDEX($A974:$P974,MATCH(Settings!$B$9,$A$1:$P$1,0))&amp;"")="","",IF(ISNUMBER(INDEX($A974:$P974,MATCH(Settings!$B$9,$A$1:$P$1,0))),INT(INDEX($A974:$P974,MATCH(Settings!$B$9,$A$1:$P$1,0))),DATE(VALUE(LEFT(INDEX($A974:$P974,MATCH(Settings!$B$9,$A$1:$P$1,0)),4)),VALUE(MID(INDEX($A974:$P974,MATCH(Settings!$B$9,$A$1:$P$1,0)),6,2)),VALUE(MID(INDEX($A974:$P974,MATCH(Settings!$B$9,$A$1:$P$1,0)),9,2))))),"")),IFERROR(IF(TRIM(INDEX($A974:$P974,MATCH(Settings!$B$9,$A$1:$P$1,0))&amp;"")="","",IF(ISNUMBER(INDEX($A974:$P974,MATCH(Settings!$B$9,$A$1:$P$1,0))),INT(INDEX($A974:$P974,MATCH(Settings!$B$9,$A$1:$P$1,0))),DATE(VALUE(LEFT(INDEX($A974:$P974,MATCH(Settings!$B$9,$A$1:$P$1,0)),4)),VALUE(MID(INDEX($A974:$P974,MATCH(Settings!$B$9,$A$1:$P$1,0)),6,2)),VALUE(MID(INDEX($A974:$P974,MATCH(Settings!$B$9,$A$1:$P$1,0)),9,2))))),""),IFERROR(INT(IFERROR(IF(ISNUMBER(INDEX($A974:$P974,MATCH(Settings!$B$8,$A$1:$P$1,0))),INDEX($A974:$P974,MATCH(Settings!$B$8,$A$1:$P$1,0)),DATE(VALUE(LEFT(IFERROR(TRIM(INDEX($A974:$P974,MATCH(Settings!$B$8,$A$1:$P$1,0))&amp;""),""),4)),VALUE(MID(IFERROR(TRIM(INDEX($A974:$P974,MATCH(Settings!$B$8,$A$1:$P$1,0))&amp;""),""),6,2)),VALUE(MID(IFERROR(TRIM(INDEX($A974:$P974,MATCH(Settings!$B$8,$A$1:$P$1,0))&amp;""),""),9,2)))+TIME(VALUE(MID(IFERROR(TRIM(INDEX($A974:$P974,MATCH(Settings!$B$8,$A$1:$P$1,0))&amp;""),""),12,2)),VALUE(MID(IFERROR(TRIM(INDEX($A974:$P974,MATCH(Settings!$B$8,$A$1:$P$1,0))&amp;""),""),15,2)),VALUE(MID(IFERROR(TRIM(INDEX($A974:$P974,MATCH(Settings!$B$8,$A$1:$P$1,0))&amp;""),""),18,2)))),"")),""))</f>
        <v/>
      </c>
      <c r="V974" s="22">
        <f>IF(ISNUMBER($U974),DATE(YEAR($U974),MONTH($U974),1),"")</f>
        <v/>
      </c>
      <c r="W974" s="23">
        <f>IF(IFERROR(TRIM(INDEX($A974:$P974,MATCH(Settings!$B$10,$A$1:$P$1,0))&amp;""),"")&lt;&gt;"",IFERROR(TRIM(INDEX($A974:$P974,MATCH(Settings!$B$10,$A$1:$P$1,0))&amp;""),""),IFERROR(TRIM(INDEX($A974:$P974,MATCH(Settings!$B$11,$A$1:$P$1,0))&amp;""),""))</f>
        <v/>
      </c>
      <c r="X974" s="23">
        <f>IFERROR(TRIM(INDEX($A974:$P974,MATCH(Settings!$B$11,$A$1:$P$1,0))&amp;""),"")</f>
        <v/>
      </c>
      <c r="Y974" s="23">
        <f>IFERROR(TRIM(INDEX($A974:$P974,MATCH(Settings!$B$12,$A$1:$P$1,0))&amp;""),"")</f>
        <v/>
      </c>
      <c r="Z974" s="23">
        <f>IFERROR(TRIM(INDEX($A974:$P974,MATCH(Settings!$B$15,$A$1:$P$1,0))&amp;""),"")</f>
        <v/>
      </c>
      <c r="AA974" s="24">
        <f>IFERROR(IF(TRIM(INDEX($A974:$P974,MATCH(Settings!$B$13,$A$1:$P$1,0))&amp;"")="","",VALUE(TRIM(INDEX($A974:$P974,MATCH(Settings!$B$13,$A$1:$P$1,0))&amp;""))),"")</f>
        <v/>
      </c>
      <c r="AB974" s="24">
        <f>IF(NOT(ISNUMBER($AA974)),"",IF(TRIM($R974&amp;"")="Yes",$AA974,0))</f>
        <v/>
      </c>
      <c r="AC974" s="25">
        <f>IF(OR(NOT(ISNUMBER($AB974)),NOT(ISNUMBER(Settings!$D$2))),"",$AB974*Settings!$D$2)</f>
        <v/>
      </c>
      <c r="AD974" s="23">
        <f>IF(AND($AE974="",IFERROR(TRIM(INDEX($A974:$P974,MATCH(Settings!$B$13,$A$1:$P$1,0))&amp;""),"")=""),"",IF((IF($AE974="","; no name or email","")&amp;IF(IFERROR(TRIM(INDEX($A974:$P974,MATCH(Settings!$B$13,$A$1:$P$1,0))&amp;""),"")="","; no hours",IF(NOT(ISNUMBER($AA974)),"; hours not a number",IF($AA974&lt;=0,"; hours zero or less",IF(AND(ISNUMBER(Settings!$D$3),$AA974&gt;Settings!$D$3),"; over "&amp;Settings!$D$3&amp;" hours",""))))&amp;IF(NOT(ISNUMBER($U974)),"; no date",IF($U974&gt;TODAY(),"; date in the future",""))&amp;IF(AND($AE974&lt;&gt;"",ISNUMBER($U974)),IF(COUNTIFS($AE$2:$AE$1001,$AE974,$U$2:$U$1001,$U974,$Y$2:$Y$1001,$Y974)&gt;1,"; possible duplicate",""),""))="","OK",MID(IF($AE974="","; no name or email","")&amp;IF(IFERROR(TRIM(INDEX($A974:$P974,MATCH(Settings!$B$13,$A$1:$P$1,0))&amp;""),"")="","; no hours",IF(NOT(ISNUMBER($AA974)),"; hours not a number",IF($AA974&lt;=0,"; hours zero or less",IF(AND(ISNUMBER(Settings!$D$3),$AA974&gt;Settings!$D$3),"; over "&amp;Settings!$D$3&amp;" hours",""))))&amp;IF(NOT(ISNUMBER($U974)),"; no date",IF($U974&gt;TODAY(),"; date in the future",""))&amp;IF(AND($AE974&lt;&gt;"",ISNUMBER($U974)),IF(COUNTIFS($AE$2:$AE$1001,$AE974,$U$2:$U$1001,$U974,$Y$2:$Y$1001,$Y974)&gt;1,"; possible duplicate",""),""),3,300)))</f>
        <v/>
      </c>
      <c r="AE974" s="26">
        <f>IF(IFERROR(TRIM(INDEX($A974:$P974,MATCH(Settings!$B$11,$A$1:$P$1,0))&amp;""),"")&lt;&gt;"",LOWER(IFERROR(TRIM(INDEX($A974:$P974,MATCH(Settings!$B$11,$A$1:$P$1,0))&amp;""),"")),LOWER(IFERROR(TRIM(INDEX($A974:$P974,MATCH(Settings!$B$10,$A$1:$P$1,0))&amp;""),"")))</f>
        <v/>
      </c>
      <c r="AF974" s="26">
        <f>IF($AE974="","",IF(COUNTIF($AE$2:$AE974,$AE974)=1,MAX($AF$1:$AF973)+1,""))</f>
        <v/>
      </c>
      <c r="AG974" s="26">
        <f>IF(OR($AE974="",NOT(ISNUMBER($V974))),"",IF(COUNTIFS($AE$2:$AE974,$AE974,$V$2:$V974,$V974)=1,1,0))</f>
        <v/>
      </c>
      <c r="AH974" s="26">
        <f>IF(ISNUMBER($U974),$U974,0)</f>
        <v/>
      </c>
    </row>
    <row r="975">
      <c r="R975" s="27" t="n"/>
      <c r="S975" s="27" t="n"/>
      <c r="U975" s="21">
        <f>IF(ISNUMBER(IFERROR(IF(TRIM(INDEX($A975:$P975,MATCH(Settings!$B$9,$A$1:$P$1,0))&amp;"")="","",IF(ISNUMBER(INDEX($A975:$P975,MATCH(Settings!$B$9,$A$1:$P$1,0))),INT(INDEX($A975:$P975,MATCH(Settings!$B$9,$A$1:$P$1,0))),DATE(VALUE(LEFT(INDEX($A975:$P975,MATCH(Settings!$B$9,$A$1:$P$1,0)),4)),VALUE(MID(INDEX($A975:$P975,MATCH(Settings!$B$9,$A$1:$P$1,0)),6,2)),VALUE(MID(INDEX($A975:$P975,MATCH(Settings!$B$9,$A$1:$P$1,0)),9,2))))),"")),IFERROR(IF(TRIM(INDEX($A975:$P975,MATCH(Settings!$B$9,$A$1:$P$1,0))&amp;"")="","",IF(ISNUMBER(INDEX($A975:$P975,MATCH(Settings!$B$9,$A$1:$P$1,0))),INT(INDEX($A975:$P975,MATCH(Settings!$B$9,$A$1:$P$1,0))),DATE(VALUE(LEFT(INDEX($A975:$P975,MATCH(Settings!$B$9,$A$1:$P$1,0)),4)),VALUE(MID(INDEX($A975:$P975,MATCH(Settings!$B$9,$A$1:$P$1,0)),6,2)),VALUE(MID(INDEX($A975:$P975,MATCH(Settings!$B$9,$A$1:$P$1,0)),9,2))))),""),IFERROR(INT(IFERROR(IF(ISNUMBER(INDEX($A975:$P975,MATCH(Settings!$B$8,$A$1:$P$1,0))),INDEX($A975:$P975,MATCH(Settings!$B$8,$A$1:$P$1,0)),DATE(VALUE(LEFT(IFERROR(TRIM(INDEX($A975:$P975,MATCH(Settings!$B$8,$A$1:$P$1,0))&amp;""),""),4)),VALUE(MID(IFERROR(TRIM(INDEX($A975:$P975,MATCH(Settings!$B$8,$A$1:$P$1,0))&amp;""),""),6,2)),VALUE(MID(IFERROR(TRIM(INDEX($A975:$P975,MATCH(Settings!$B$8,$A$1:$P$1,0))&amp;""),""),9,2)))+TIME(VALUE(MID(IFERROR(TRIM(INDEX($A975:$P975,MATCH(Settings!$B$8,$A$1:$P$1,0))&amp;""),""),12,2)),VALUE(MID(IFERROR(TRIM(INDEX($A975:$P975,MATCH(Settings!$B$8,$A$1:$P$1,0))&amp;""),""),15,2)),VALUE(MID(IFERROR(TRIM(INDEX($A975:$P975,MATCH(Settings!$B$8,$A$1:$P$1,0))&amp;""),""),18,2)))),"")),""))</f>
        <v/>
      </c>
      <c r="V975" s="22">
        <f>IF(ISNUMBER($U975),DATE(YEAR($U975),MONTH($U975),1),"")</f>
        <v/>
      </c>
      <c r="W975" s="23">
        <f>IF(IFERROR(TRIM(INDEX($A975:$P975,MATCH(Settings!$B$10,$A$1:$P$1,0))&amp;""),"")&lt;&gt;"",IFERROR(TRIM(INDEX($A975:$P975,MATCH(Settings!$B$10,$A$1:$P$1,0))&amp;""),""),IFERROR(TRIM(INDEX($A975:$P975,MATCH(Settings!$B$11,$A$1:$P$1,0))&amp;""),""))</f>
        <v/>
      </c>
      <c r="X975" s="23">
        <f>IFERROR(TRIM(INDEX($A975:$P975,MATCH(Settings!$B$11,$A$1:$P$1,0))&amp;""),"")</f>
        <v/>
      </c>
      <c r="Y975" s="23">
        <f>IFERROR(TRIM(INDEX($A975:$P975,MATCH(Settings!$B$12,$A$1:$P$1,0))&amp;""),"")</f>
        <v/>
      </c>
      <c r="Z975" s="23">
        <f>IFERROR(TRIM(INDEX($A975:$P975,MATCH(Settings!$B$15,$A$1:$P$1,0))&amp;""),"")</f>
        <v/>
      </c>
      <c r="AA975" s="24">
        <f>IFERROR(IF(TRIM(INDEX($A975:$P975,MATCH(Settings!$B$13,$A$1:$P$1,0))&amp;"")="","",VALUE(TRIM(INDEX($A975:$P975,MATCH(Settings!$B$13,$A$1:$P$1,0))&amp;""))),"")</f>
        <v/>
      </c>
      <c r="AB975" s="24">
        <f>IF(NOT(ISNUMBER($AA975)),"",IF(TRIM($R975&amp;"")="Yes",$AA975,0))</f>
        <v/>
      </c>
      <c r="AC975" s="25">
        <f>IF(OR(NOT(ISNUMBER($AB975)),NOT(ISNUMBER(Settings!$D$2))),"",$AB975*Settings!$D$2)</f>
        <v/>
      </c>
      <c r="AD975" s="23">
        <f>IF(AND($AE975="",IFERROR(TRIM(INDEX($A975:$P975,MATCH(Settings!$B$13,$A$1:$P$1,0))&amp;""),"")=""),"",IF((IF($AE975="","; no name or email","")&amp;IF(IFERROR(TRIM(INDEX($A975:$P975,MATCH(Settings!$B$13,$A$1:$P$1,0))&amp;""),"")="","; no hours",IF(NOT(ISNUMBER($AA975)),"; hours not a number",IF($AA975&lt;=0,"; hours zero or less",IF(AND(ISNUMBER(Settings!$D$3),$AA975&gt;Settings!$D$3),"; over "&amp;Settings!$D$3&amp;" hours",""))))&amp;IF(NOT(ISNUMBER($U975)),"; no date",IF($U975&gt;TODAY(),"; date in the future",""))&amp;IF(AND($AE975&lt;&gt;"",ISNUMBER($U975)),IF(COUNTIFS($AE$2:$AE$1001,$AE975,$U$2:$U$1001,$U975,$Y$2:$Y$1001,$Y975)&gt;1,"; possible duplicate",""),""))="","OK",MID(IF($AE975="","; no name or email","")&amp;IF(IFERROR(TRIM(INDEX($A975:$P975,MATCH(Settings!$B$13,$A$1:$P$1,0))&amp;""),"")="","; no hours",IF(NOT(ISNUMBER($AA975)),"; hours not a number",IF($AA975&lt;=0,"; hours zero or less",IF(AND(ISNUMBER(Settings!$D$3),$AA975&gt;Settings!$D$3),"; over "&amp;Settings!$D$3&amp;" hours",""))))&amp;IF(NOT(ISNUMBER($U975)),"; no date",IF($U975&gt;TODAY(),"; date in the future",""))&amp;IF(AND($AE975&lt;&gt;"",ISNUMBER($U975)),IF(COUNTIFS($AE$2:$AE$1001,$AE975,$U$2:$U$1001,$U975,$Y$2:$Y$1001,$Y975)&gt;1,"; possible duplicate",""),""),3,300)))</f>
        <v/>
      </c>
      <c r="AE975" s="26">
        <f>IF(IFERROR(TRIM(INDEX($A975:$P975,MATCH(Settings!$B$11,$A$1:$P$1,0))&amp;""),"")&lt;&gt;"",LOWER(IFERROR(TRIM(INDEX($A975:$P975,MATCH(Settings!$B$11,$A$1:$P$1,0))&amp;""),"")),LOWER(IFERROR(TRIM(INDEX($A975:$P975,MATCH(Settings!$B$10,$A$1:$P$1,0))&amp;""),"")))</f>
        <v/>
      </c>
      <c r="AF975" s="26">
        <f>IF($AE975="","",IF(COUNTIF($AE$2:$AE975,$AE975)=1,MAX($AF$1:$AF974)+1,""))</f>
        <v/>
      </c>
      <c r="AG975" s="26">
        <f>IF(OR($AE975="",NOT(ISNUMBER($V975))),"",IF(COUNTIFS($AE$2:$AE975,$AE975,$V$2:$V975,$V975)=1,1,0))</f>
        <v/>
      </c>
      <c r="AH975" s="26">
        <f>IF(ISNUMBER($U975),$U975,0)</f>
        <v/>
      </c>
    </row>
    <row r="976">
      <c r="R976" s="27" t="n"/>
      <c r="S976" s="27" t="n"/>
      <c r="U976" s="21">
        <f>IF(ISNUMBER(IFERROR(IF(TRIM(INDEX($A976:$P976,MATCH(Settings!$B$9,$A$1:$P$1,0))&amp;"")="","",IF(ISNUMBER(INDEX($A976:$P976,MATCH(Settings!$B$9,$A$1:$P$1,0))),INT(INDEX($A976:$P976,MATCH(Settings!$B$9,$A$1:$P$1,0))),DATE(VALUE(LEFT(INDEX($A976:$P976,MATCH(Settings!$B$9,$A$1:$P$1,0)),4)),VALUE(MID(INDEX($A976:$P976,MATCH(Settings!$B$9,$A$1:$P$1,0)),6,2)),VALUE(MID(INDEX($A976:$P976,MATCH(Settings!$B$9,$A$1:$P$1,0)),9,2))))),"")),IFERROR(IF(TRIM(INDEX($A976:$P976,MATCH(Settings!$B$9,$A$1:$P$1,0))&amp;"")="","",IF(ISNUMBER(INDEX($A976:$P976,MATCH(Settings!$B$9,$A$1:$P$1,0))),INT(INDEX($A976:$P976,MATCH(Settings!$B$9,$A$1:$P$1,0))),DATE(VALUE(LEFT(INDEX($A976:$P976,MATCH(Settings!$B$9,$A$1:$P$1,0)),4)),VALUE(MID(INDEX($A976:$P976,MATCH(Settings!$B$9,$A$1:$P$1,0)),6,2)),VALUE(MID(INDEX($A976:$P976,MATCH(Settings!$B$9,$A$1:$P$1,0)),9,2))))),""),IFERROR(INT(IFERROR(IF(ISNUMBER(INDEX($A976:$P976,MATCH(Settings!$B$8,$A$1:$P$1,0))),INDEX($A976:$P976,MATCH(Settings!$B$8,$A$1:$P$1,0)),DATE(VALUE(LEFT(IFERROR(TRIM(INDEX($A976:$P976,MATCH(Settings!$B$8,$A$1:$P$1,0))&amp;""),""),4)),VALUE(MID(IFERROR(TRIM(INDEX($A976:$P976,MATCH(Settings!$B$8,$A$1:$P$1,0))&amp;""),""),6,2)),VALUE(MID(IFERROR(TRIM(INDEX($A976:$P976,MATCH(Settings!$B$8,$A$1:$P$1,0))&amp;""),""),9,2)))+TIME(VALUE(MID(IFERROR(TRIM(INDEX($A976:$P976,MATCH(Settings!$B$8,$A$1:$P$1,0))&amp;""),""),12,2)),VALUE(MID(IFERROR(TRIM(INDEX($A976:$P976,MATCH(Settings!$B$8,$A$1:$P$1,0))&amp;""),""),15,2)),VALUE(MID(IFERROR(TRIM(INDEX($A976:$P976,MATCH(Settings!$B$8,$A$1:$P$1,0))&amp;""),""),18,2)))),"")),""))</f>
        <v/>
      </c>
      <c r="V976" s="22">
        <f>IF(ISNUMBER($U976),DATE(YEAR($U976),MONTH($U976),1),"")</f>
        <v/>
      </c>
      <c r="W976" s="23">
        <f>IF(IFERROR(TRIM(INDEX($A976:$P976,MATCH(Settings!$B$10,$A$1:$P$1,0))&amp;""),"")&lt;&gt;"",IFERROR(TRIM(INDEX($A976:$P976,MATCH(Settings!$B$10,$A$1:$P$1,0))&amp;""),""),IFERROR(TRIM(INDEX($A976:$P976,MATCH(Settings!$B$11,$A$1:$P$1,0))&amp;""),""))</f>
        <v/>
      </c>
      <c r="X976" s="23">
        <f>IFERROR(TRIM(INDEX($A976:$P976,MATCH(Settings!$B$11,$A$1:$P$1,0))&amp;""),"")</f>
        <v/>
      </c>
      <c r="Y976" s="23">
        <f>IFERROR(TRIM(INDEX($A976:$P976,MATCH(Settings!$B$12,$A$1:$P$1,0))&amp;""),"")</f>
        <v/>
      </c>
      <c r="Z976" s="23">
        <f>IFERROR(TRIM(INDEX($A976:$P976,MATCH(Settings!$B$15,$A$1:$P$1,0))&amp;""),"")</f>
        <v/>
      </c>
      <c r="AA976" s="24">
        <f>IFERROR(IF(TRIM(INDEX($A976:$P976,MATCH(Settings!$B$13,$A$1:$P$1,0))&amp;"")="","",VALUE(TRIM(INDEX($A976:$P976,MATCH(Settings!$B$13,$A$1:$P$1,0))&amp;""))),"")</f>
        <v/>
      </c>
      <c r="AB976" s="24">
        <f>IF(NOT(ISNUMBER($AA976)),"",IF(TRIM($R976&amp;"")="Yes",$AA976,0))</f>
        <v/>
      </c>
      <c r="AC976" s="25">
        <f>IF(OR(NOT(ISNUMBER($AB976)),NOT(ISNUMBER(Settings!$D$2))),"",$AB976*Settings!$D$2)</f>
        <v/>
      </c>
      <c r="AD976" s="23">
        <f>IF(AND($AE976="",IFERROR(TRIM(INDEX($A976:$P976,MATCH(Settings!$B$13,$A$1:$P$1,0))&amp;""),"")=""),"",IF((IF($AE976="","; no name or email","")&amp;IF(IFERROR(TRIM(INDEX($A976:$P976,MATCH(Settings!$B$13,$A$1:$P$1,0))&amp;""),"")="","; no hours",IF(NOT(ISNUMBER($AA976)),"; hours not a number",IF($AA976&lt;=0,"; hours zero or less",IF(AND(ISNUMBER(Settings!$D$3),$AA976&gt;Settings!$D$3),"; over "&amp;Settings!$D$3&amp;" hours",""))))&amp;IF(NOT(ISNUMBER($U976)),"; no date",IF($U976&gt;TODAY(),"; date in the future",""))&amp;IF(AND($AE976&lt;&gt;"",ISNUMBER($U976)),IF(COUNTIFS($AE$2:$AE$1001,$AE976,$U$2:$U$1001,$U976,$Y$2:$Y$1001,$Y976)&gt;1,"; possible duplicate",""),""))="","OK",MID(IF($AE976="","; no name or email","")&amp;IF(IFERROR(TRIM(INDEX($A976:$P976,MATCH(Settings!$B$13,$A$1:$P$1,0))&amp;""),"")="","; no hours",IF(NOT(ISNUMBER($AA976)),"; hours not a number",IF($AA976&lt;=0,"; hours zero or less",IF(AND(ISNUMBER(Settings!$D$3),$AA976&gt;Settings!$D$3),"; over "&amp;Settings!$D$3&amp;" hours",""))))&amp;IF(NOT(ISNUMBER($U976)),"; no date",IF($U976&gt;TODAY(),"; date in the future",""))&amp;IF(AND($AE976&lt;&gt;"",ISNUMBER($U976)),IF(COUNTIFS($AE$2:$AE$1001,$AE976,$U$2:$U$1001,$U976,$Y$2:$Y$1001,$Y976)&gt;1,"; possible duplicate",""),""),3,300)))</f>
        <v/>
      </c>
      <c r="AE976" s="26">
        <f>IF(IFERROR(TRIM(INDEX($A976:$P976,MATCH(Settings!$B$11,$A$1:$P$1,0))&amp;""),"")&lt;&gt;"",LOWER(IFERROR(TRIM(INDEX($A976:$P976,MATCH(Settings!$B$11,$A$1:$P$1,0))&amp;""),"")),LOWER(IFERROR(TRIM(INDEX($A976:$P976,MATCH(Settings!$B$10,$A$1:$P$1,0))&amp;""),"")))</f>
        <v/>
      </c>
      <c r="AF976" s="26">
        <f>IF($AE976="","",IF(COUNTIF($AE$2:$AE976,$AE976)=1,MAX($AF$1:$AF975)+1,""))</f>
        <v/>
      </c>
      <c r="AG976" s="26">
        <f>IF(OR($AE976="",NOT(ISNUMBER($V976))),"",IF(COUNTIFS($AE$2:$AE976,$AE976,$V$2:$V976,$V976)=1,1,0))</f>
        <v/>
      </c>
      <c r="AH976" s="26">
        <f>IF(ISNUMBER($U976),$U976,0)</f>
        <v/>
      </c>
    </row>
    <row r="977">
      <c r="R977" s="27" t="n"/>
      <c r="S977" s="27" t="n"/>
      <c r="U977" s="21">
        <f>IF(ISNUMBER(IFERROR(IF(TRIM(INDEX($A977:$P977,MATCH(Settings!$B$9,$A$1:$P$1,0))&amp;"")="","",IF(ISNUMBER(INDEX($A977:$P977,MATCH(Settings!$B$9,$A$1:$P$1,0))),INT(INDEX($A977:$P977,MATCH(Settings!$B$9,$A$1:$P$1,0))),DATE(VALUE(LEFT(INDEX($A977:$P977,MATCH(Settings!$B$9,$A$1:$P$1,0)),4)),VALUE(MID(INDEX($A977:$P977,MATCH(Settings!$B$9,$A$1:$P$1,0)),6,2)),VALUE(MID(INDEX($A977:$P977,MATCH(Settings!$B$9,$A$1:$P$1,0)),9,2))))),"")),IFERROR(IF(TRIM(INDEX($A977:$P977,MATCH(Settings!$B$9,$A$1:$P$1,0))&amp;"")="","",IF(ISNUMBER(INDEX($A977:$P977,MATCH(Settings!$B$9,$A$1:$P$1,0))),INT(INDEX($A977:$P977,MATCH(Settings!$B$9,$A$1:$P$1,0))),DATE(VALUE(LEFT(INDEX($A977:$P977,MATCH(Settings!$B$9,$A$1:$P$1,0)),4)),VALUE(MID(INDEX($A977:$P977,MATCH(Settings!$B$9,$A$1:$P$1,0)),6,2)),VALUE(MID(INDEX($A977:$P977,MATCH(Settings!$B$9,$A$1:$P$1,0)),9,2))))),""),IFERROR(INT(IFERROR(IF(ISNUMBER(INDEX($A977:$P977,MATCH(Settings!$B$8,$A$1:$P$1,0))),INDEX($A977:$P977,MATCH(Settings!$B$8,$A$1:$P$1,0)),DATE(VALUE(LEFT(IFERROR(TRIM(INDEX($A977:$P977,MATCH(Settings!$B$8,$A$1:$P$1,0))&amp;""),""),4)),VALUE(MID(IFERROR(TRIM(INDEX($A977:$P977,MATCH(Settings!$B$8,$A$1:$P$1,0))&amp;""),""),6,2)),VALUE(MID(IFERROR(TRIM(INDEX($A977:$P977,MATCH(Settings!$B$8,$A$1:$P$1,0))&amp;""),""),9,2)))+TIME(VALUE(MID(IFERROR(TRIM(INDEX($A977:$P977,MATCH(Settings!$B$8,$A$1:$P$1,0))&amp;""),""),12,2)),VALUE(MID(IFERROR(TRIM(INDEX($A977:$P977,MATCH(Settings!$B$8,$A$1:$P$1,0))&amp;""),""),15,2)),VALUE(MID(IFERROR(TRIM(INDEX($A977:$P977,MATCH(Settings!$B$8,$A$1:$P$1,0))&amp;""),""),18,2)))),"")),""))</f>
        <v/>
      </c>
      <c r="V977" s="22">
        <f>IF(ISNUMBER($U977),DATE(YEAR($U977),MONTH($U977),1),"")</f>
        <v/>
      </c>
      <c r="W977" s="23">
        <f>IF(IFERROR(TRIM(INDEX($A977:$P977,MATCH(Settings!$B$10,$A$1:$P$1,0))&amp;""),"")&lt;&gt;"",IFERROR(TRIM(INDEX($A977:$P977,MATCH(Settings!$B$10,$A$1:$P$1,0))&amp;""),""),IFERROR(TRIM(INDEX($A977:$P977,MATCH(Settings!$B$11,$A$1:$P$1,0))&amp;""),""))</f>
        <v/>
      </c>
      <c r="X977" s="23">
        <f>IFERROR(TRIM(INDEX($A977:$P977,MATCH(Settings!$B$11,$A$1:$P$1,0))&amp;""),"")</f>
        <v/>
      </c>
      <c r="Y977" s="23">
        <f>IFERROR(TRIM(INDEX($A977:$P977,MATCH(Settings!$B$12,$A$1:$P$1,0))&amp;""),"")</f>
        <v/>
      </c>
      <c r="Z977" s="23">
        <f>IFERROR(TRIM(INDEX($A977:$P977,MATCH(Settings!$B$15,$A$1:$P$1,0))&amp;""),"")</f>
        <v/>
      </c>
      <c r="AA977" s="24">
        <f>IFERROR(IF(TRIM(INDEX($A977:$P977,MATCH(Settings!$B$13,$A$1:$P$1,0))&amp;"")="","",VALUE(TRIM(INDEX($A977:$P977,MATCH(Settings!$B$13,$A$1:$P$1,0))&amp;""))),"")</f>
        <v/>
      </c>
      <c r="AB977" s="24">
        <f>IF(NOT(ISNUMBER($AA977)),"",IF(TRIM($R977&amp;"")="Yes",$AA977,0))</f>
        <v/>
      </c>
      <c r="AC977" s="25">
        <f>IF(OR(NOT(ISNUMBER($AB977)),NOT(ISNUMBER(Settings!$D$2))),"",$AB977*Settings!$D$2)</f>
        <v/>
      </c>
      <c r="AD977" s="23">
        <f>IF(AND($AE977="",IFERROR(TRIM(INDEX($A977:$P977,MATCH(Settings!$B$13,$A$1:$P$1,0))&amp;""),"")=""),"",IF((IF($AE977="","; no name or email","")&amp;IF(IFERROR(TRIM(INDEX($A977:$P977,MATCH(Settings!$B$13,$A$1:$P$1,0))&amp;""),"")="","; no hours",IF(NOT(ISNUMBER($AA977)),"; hours not a number",IF($AA977&lt;=0,"; hours zero or less",IF(AND(ISNUMBER(Settings!$D$3),$AA977&gt;Settings!$D$3),"; over "&amp;Settings!$D$3&amp;" hours",""))))&amp;IF(NOT(ISNUMBER($U977)),"; no date",IF($U977&gt;TODAY(),"; date in the future",""))&amp;IF(AND($AE977&lt;&gt;"",ISNUMBER($U977)),IF(COUNTIFS($AE$2:$AE$1001,$AE977,$U$2:$U$1001,$U977,$Y$2:$Y$1001,$Y977)&gt;1,"; possible duplicate",""),""))="","OK",MID(IF($AE977="","; no name or email","")&amp;IF(IFERROR(TRIM(INDEX($A977:$P977,MATCH(Settings!$B$13,$A$1:$P$1,0))&amp;""),"")="","; no hours",IF(NOT(ISNUMBER($AA977)),"; hours not a number",IF($AA977&lt;=0,"; hours zero or less",IF(AND(ISNUMBER(Settings!$D$3),$AA977&gt;Settings!$D$3),"; over "&amp;Settings!$D$3&amp;" hours",""))))&amp;IF(NOT(ISNUMBER($U977)),"; no date",IF($U977&gt;TODAY(),"; date in the future",""))&amp;IF(AND($AE977&lt;&gt;"",ISNUMBER($U977)),IF(COUNTIFS($AE$2:$AE$1001,$AE977,$U$2:$U$1001,$U977,$Y$2:$Y$1001,$Y977)&gt;1,"; possible duplicate",""),""),3,300)))</f>
        <v/>
      </c>
      <c r="AE977" s="26">
        <f>IF(IFERROR(TRIM(INDEX($A977:$P977,MATCH(Settings!$B$11,$A$1:$P$1,0))&amp;""),"")&lt;&gt;"",LOWER(IFERROR(TRIM(INDEX($A977:$P977,MATCH(Settings!$B$11,$A$1:$P$1,0))&amp;""),"")),LOWER(IFERROR(TRIM(INDEX($A977:$P977,MATCH(Settings!$B$10,$A$1:$P$1,0))&amp;""),"")))</f>
        <v/>
      </c>
      <c r="AF977" s="26">
        <f>IF($AE977="","",IF(COUNTIF($AE$2:$AE977,$AE977)=1,MAX($AF$1:$AF976)+1,""))</f>
        <v/>
      </c>
      <c r="AG977" s="26">
        <f>IF(OR($AE977="",NOT(ISNUMBER($V977))),"",IF(COUNTIFS($AE$2:$AE977,$AE977,$V$2:$V977,$V977)=1,1,0))</f>
        <v/>
      </c>
      <c r="AH977" s="26">
        <f>IF(ISNUMBER($U977),$U977,0)</f>
        <v/>
      </c>
    </row>
    <row r="978">
      <c r="R978" s="27" t="n"/>
      <c r="S978" s="27" t="n"/>
      <c r="U978" s="21">
        <f>IF(ISNUMBER(IFERROR(IF(TRIM(INDEX($A978:$P978,MATCH(Settings!$B$9,$A$1:$P$1,0))&amp;"")="","",IF(ISNUMBER(INDEX($A978:$P978,MATCH(Settings!$B$9,$A$1:$P$1,0))),INT(INDEX($A978:$P978,MATCH(Settings!$B$9,$A$1:$P$1,0))),DATE(VALUE(LEFT(INDEX($A978:$P978,MATCH(Settings!$B$9,$A$1:$P$1,0)),4)),VALUE(MID(INDEX($A978:$P978,MATCH(Settings!$B$9,$A$1:$P$1,0)),6,2)),VALUE(MID(INDEX($A978:$P978,MATCH(Settings!$B$9,$A$1:$P$1,0)),9,2))))),"")),IFERROR(IF(TRIM(INDEX($A978:$P978,MATCH(Settings!$B$9,$A$1:$P$1,0))&amp;"")="","",IF(ISNUMBER(INDEX($A978:$P978,MATCH(Settings!$B$9,$A$1:$P$1,0))),INT(INDEX($A978:$P978,MATCH(Settings!$B$9,$A$1:$P$1,0))),DATE(VALUE(LEFT(INDEX($A978:$P978,MATCH(Settings!$B$9,$A$1:$P$1,0)),4)),VALUE(MID(INDEX($A978:$P978,MATCH(Settings!$B$9,$A$1:$P$1,0)),6,2)),VALUE(MID(INDEX($A978:$P978,MATCH(Settings!$B$9,$A$1:$P$1,0)),9,2))))),""),IFERROR(INT(IFERROR(IF(ISNUMBER(INDEX($A978:$P978,MATCH(Settings!$B$8,$A$1:$P$1,0))),INDEX($A978:$P978,MATCH(Settings!$B$8,$A$1:$P$1,0)),DATE(VALUE(LEFT(IFERROR(TRIM(INDEX($A978:$P978,MATCH(Settings!$B$8,$A$1:$P$1,0))&amp;""),""),4)),VALUE(MID(IFERROR(TRIM(INDEX($A978:$P978,MATCH(Settings!$B$8,$A$1:$P$1,0))&amp;""),""),6,2)),VALUE(MID(IFERROR(TRIM(INDEX($A978:$P978,MATCH(Settings!$B$8,$A$1:$P$1,0))&amp;""),""),9,2)))+TIME(VALUE(MID(IFERROR(TRIM(INDEX($A978:$P978,MATCH(Settings!$B$8,$A$1:$P$1,0))&amp;""),""),12,2)),VALUE(MID(IFERROR(TRIM(INDEX($A978:$P978,MATCH(Settings!$B$8,$A$1:$P$1,0))&amp;""),""),15,2)),VALUE(MID(IFERROR(TRIM(INDEX($A978:$P978,MATCH(Settings!$B$8,$A$1:$P$1,0))&amp;""),""),18,2)))),"")),""))</f>
        <v/>
      </c>
      <c r="V978" s="22">
        <f>IF(ISNUMBER($U978),DATE(YEAR($U978),MONTH($U978),1),"")</f>
        <v/>
      </c>
      <c r="W978" s="23">
        <f>IF(IFERROR(TRIM(INDEX($A978:$P978,MATCH(Settings!$B$10,$A$1:$P$1,0))&amp;""),"")&lt;&gt;"",IFERROR(TRIM(INDEX($A978:$P978,MATCH(Settings!$B$10,$A$1:$P$1,0))&amp;""),""),IFERROR(TRIM(INDEX($A978:$P978,MATCH(Settings!$B$11,$A$1:$P$1,0))&amp;""),""))</f>
        <v/>
      </c>
      <c r="X978" s="23">
        <f>IFERROR(TRIM(INDEX($A978:$P978,MATCH(Settings!$B$11,$A$1:$P$1,0))&amp;""),"")</f>
        <v/>
      </c>
      <c r="Y978" s="23">
        <f>IFERROR(TRIM(INDEX($A978:$P978,MATCH(Settings!$B$12,$A$1:$P$1,0))&amp;""),"")</f>
        <v/>
      </c>
      <c r="Z978" s="23">
        <f>IFERROR(TRIM(INDEX($A978:$P978,MATCH(Settings!$B$15,$A$1:$P$1,0))&amp;""),"")</f>
        <v/>
      </c>
      <c r="AA978" s="24">
        <f>IFERROR(IF(TRIM(INDEX($A978:$P978,MATCH(Settings!$B$13,$A$1:$P$1,0))&amp;"")="","",VALUE(TRIM(INDEX($A978:$P978,MATCH(Settings!$B$13,$A$1:$P$1,0))&amp;""))),"")</f>
        <v/>
      </c>
      <c r="AB978" s="24">
        <f>IF(NOT(ISNUMBER($AA978)),"",IF(TRIM($R978&amp;"")="Yes",$AA978,0))</f>
        <v/>
      </c>
      <c r="AC978" s="25">
        <f>IF(OR(NOT(ISNUMBER($AB978)),NOT(ISNUMBER(Settings!$D$2))),"",$AB978*Settings!$D$2)</f>
        <v/>
      </c>
      <c r="AD978" s="23">
        <f>IF(AND($AE978="",IFERROR(TRIM(INDEX($A978:$P978,MATCH(Settings!$B$13,$A$1:$P$1,0))&amp;""),"")=""),"",IF((IF($AE978="","; no name or email","")&amp;IF(IFERROR(TRIM(INDEX($A978:$P978,MATCH(Settings!$B$13,$A$1:$P$1,0))&amp;""),"")="","; no hours",IF(NOT(ISNUMBER($AA978)),"; hours not a number",IF($AA978&lt;=0,"; hours zero or less",IF(AND(ISNUMBER(Settings!$D$3),$AA978&gt;Settings!$D$3),"; over "&amp;Settings!$D$3&amp;" hours",""))))&amp;IF(NOT(ISNUMBER($U978)),"; no date",IF($U978&gt;TODAY(),"; date in the future",""))&amp;IF(AND($AE978&lt;&gt;"",ISNUMBER($U978)),IF(COUNTIFS($AE$2:$AE$1001,$AE978,$U$2:$U$1001,$U978,$Y$2:$Y$1001,$Y978)&gt;1,"; possible duplicate",""),""))="","OK",MID(IF($AE978="","; no name or email","")&amp;IF(IFERROR(TRIM(INDEX($A978:$P978,MATCH(Settings!$B$13,$A$1:$P$1,0))&amp;""),"")="","; no hours",IF(NOT(ISNUMBER($AA978)),"; hours not a number",IF($AA978&lt;=0,"; hours zero or less",IF(AND(ISNUMBER(Settings!$D$3),$AA978&gt;Settings!$D$3),"; over "&amp;Settings!$D$3&amp;" hours",""))))&amp;IF(NOT(ISNUMBER($U978)),"; no date",IF($U978&gt;TODAY(),"; date in the future",""))&amp;IF(AND($AE978&lt;&gt;"",ISNUMBER($U978)),IF(COUNTIFS($AE$2:$AE$1001,$AE978,$U$2:$U$1001,$U978,$Y$2:$Y$1001,$Y978)&gt;1,"; possible duplicate",""),""),3,300)))</f>
        <v/>
      </c>
      <c r="AE978" s="26">
        <f>IF(IFERROR(TRIM(INDEX($A978:$P978,MATCH(Settings!$B$11,$A$1:$P$1,0))&amp;""),"")&lt;&gt;"",LOWER(IFERROR(TRIM(INDEX($A978:$P978,MATCH(Settings!$B$11,$A$1:$P$1,0))&amp;""),"")),LOWER(IFERROR(TRIM(INDEX($A978:$P978,MATCH(Settings!$B$10,$A$1:$P$1,0))&amp;""),"")))</f>
        <v/>
      </c>
      <c r="AF978" s="26">
        <f>IF($AE978="","",IF(COUNTIF($AE$2:$AE978,$AE978)=1,MAX($AF$1:$AF977)+1,""))</f>
        <v/>
      </c>
      <c r="AG978" s="26">
        <f>IF(OR($AE978="",NOT(ISNUMBER($V978))),"",IF(COUNTIFS($AE$2:$AE978,$AE978,$V$2:$V978,$V978)=1,1,0))</f>
        <v/>
      </c>
      <c r="AH978" s="26">
        <f>IF(ISNUMBER($U978),$U978,0)</f>
        <v/>
      </c>
    </row>
    <row r="979">
      <c r="R979" s="27" t="n"/>
      <c r="S979" s="27" t="n"/>
      <c r="U979" s="21">
        <f>IF(ISNUMBER(IFERROR(IF(TRIM(INDEX($A979:$P979,MATCH(Settings!$B$9,$A$1:$P$1,0))&amp;"")="","",IF(ISNUMBER(INDEX($A979:$P979,MATCH(Settings!$B$9,$A$1:$P$1,0))),INT(INDEX($A979:$P979,MATCH(Settings!$B$9,$A$1:$P$1,0))),DATE(VALUE(LEFT(INDEX($A979:$P979,MATCH(Settings!$B$9,$A$1:$P$1,0)),4)),VALUE(MID(INDEX($A979:$P979,MATCH(Settings!$B$9,$A$1:$P$1,0)),6,2)),VALUE(MID(INDEX($A979:$P979,MATCH(Settings!$B$9,$A$1:$P$1,0)),9,2))))),"")),IFERROR(IF(TRIM(INDEX($A979:$P979,MATCH(Settings!$B$9,$A$1:$P$1,0))&amp;"")="","",IF(ISNUMBER(INDEX($A979:$P979,MATCH(Settings!$B$9,$A$1:$P$1,0))),INT(INDEX($A979:$P979,MATCH(Settings!$B$9,$A$1:$P$1,0))),DATE(VALUE(LEFT(INDEX($A979:$P979,MATCH(Settings!$B$9,$A$1:$P$1,0)),4)),VALUE(MID(INDEX($A979:$P979,MATCH(Settings!$B$9,$A$1:$P$1,0)),6,2)),VALUE(MID(INDEX($A979:$P979,MATCH(Settings!$B$9,$A$1:$P$1,0)),9,2))))),""),IFERROR(INT(IFERROR(IF(ISNUMBER(INDEX($A979:$P979,MATCH(Settings!$B$8,$A$1:$P$1,0))),INDEX($A979:$P979,MATCH(Settings!$B$8,$A$1:$P$1,0)),DATE(VALUE(LEFT(IFERROR(TRIM(INDEX($A979:$P979,MATCH(Settings!$B$8,$A$1:$P$1,0))&amp;""),""),4)),VALUE(MID(IFERROR(TRIM(INDEX($A979:$P979,MATCH(Settings!$B$8,$A$1:$P$1,0))&amp;""),""),6,2)),VALUE(MID(IFERROR(TRIM(INDEX($A979:$P979,MATCH(Settings!$B$8,$A$1:$P$1,0))&amp;""),""),9,2)))+TIME(VALUE(MID(IFERROR(TRIM(INDEX($A979:$P979,MATCH(Settings!$B$8,$A$1:$P$1,0))&amp;""),""),12,2)),VALUE(MID(IFERROR(TRIM(INDEX($A979:$P979,MATCH(Settings!$B$8,$A$1:$P$1,0))&amp;""),""),15,2)),VALUE(MID(IFERROR(TRIM(INDEX($A979:$P979,MATCH(Settings!$B$8,$A$1:$P$1,0))&amp;""),""),18,2)))),"")),""))</f>
        <v/>
      </c>
      <c r="V979" s="22">
        <f>IF(ISNUMBER($U979),DATE(YEAR($U979),MONTH($U979),1),"")</f>
        <v/>
      </c>
      <c r="W979" s="23">
        <f>IF(IFERROR(TRIM(INDEX($A979:$P979,MATCH(Settings!$B$10,$A$1:$P$1,0))&amp;""),"")&lt;&gt;"",IFERROR(TRIM(INDEX($A979:$P979,MATCH(Settings!$B$10,$A$1:$P$1,0))&amp;""),""),IFERROR(TRIM(INDEX($A979:$P979,MATCH(Settings!$B$11,$A$1:$P$1,0))&amp;""),""))</f>
        <v/>
      </c>
      <c r="X979" s="23">
        <f>IFERROR(TRIM(INDEX($A979:$P979,MATCH(Settings!$B$11,$A$1:$P$1,0))&amp;""),"")</f>
        <v/>
      </c>
      <c r="Y979" s="23">
        <f>IFERROR(TRIM(INDEX($A979:$P979,MATCH(Settings!$B$12,$A$1:$P$1,0))&amp;""),"")</f>
        <v/>
      </c>
      <c r="Z979" s="23">
        <f>IFERROR(TRIM(INDEX($A979:$P979,MATCH(Settings!$B$15,$A$1:$P$1,0))&amp;""),"")</f>
        <v/>
      </c>
      <c r="AA979" s="24">
        <f>IFERROR(IF(TRIM(INDEX($A979:$P979,MATCH(Settings!$B$13,$A$1:$P$1,0))&amp;"")="","",VALUE(TRIM(INDEX($A979:$P979,MATCH(Settings!$B$13,$A$1:$P$1,0))&amp;""))),"")</f>
        <v/>
      </c>
      <c r="AB979" s="24">
        <f>IF(NOT(ISNUMBER($AA979)),"",IF(TRIM($R979&amp;"")="Yes",$AA979,0))</f>
        <v/>
      </c>
      <c r="AC979" s="25">
        <f>IF(OR(NOT(ISNUMBER($AB979)),NOT(ISNUMBER(Settings!$D$2))),"",$AB979*Settings!$D$2)</f>
        <v/>
      </c>
      <c r="AD979" s="23">
        <f>IF(AND($AE979="",IFERROR(TRIM(INDEX($A979:$P979,MATCH(Settings!$B$13,$A$1:$P$1,0))&amp;""),"")=""),"",IF((IF($AE979="","; no name or email","")&amp;IF(IFERROR(TRIM(INDEX($A979:$P979,MATCH(Settings!$B$13,$A$1:$P$1,0))&amp;""),"")="","; no hours",IF(NOT(ISNUMBER($AA979)),"; hours not a number",IF($AA979&lt;=0,"; hours zero or less",IF(AND(ISNUMBER(Settings!$D$3),$AA979&gt;Settings!$D$3),"; over "&amp;Settings!$D$3&amp;" hours",""))))&amp;IF(NOT(ISNUMBER($U979)),"; no date",IF($U979&gt;TODAY(),"; date in the future",""))&amp;IF(AND($AE979&lt;&gt;"",ISNUMBER($U979)),IF(COUNTIFS($AE$2:$AE$1001,$AE979,$U$2:$U$1001,$U979,$Y$2:$Y$1001,$Y979)&gt;1,"; possible duplicate",""),""))="","OK",MID(IF($AE979="","; no name or email","")&amp;IF(IFERROR(TRIM(INDEX($A979:$P979,MATCH(Settings!$B$13,$A$1:$P$1,0))&amp;""),"")="","; no hours",IF(NOT(ISNUMBER($AA979)),"; hours not a number",IF($AA979&lt;=0,"; hours zero or less",IF(AND(ISNUMBER(Settings!$D$3),$AA979&gt;Settings!$D$3),"; over "&amp;Settings!$D$3&amp;" hours",""))))&amp;IF(NOT(ISNUMBER($U979)),"; no date",IF($U979&gt;TODAY(),"; date in the future",""))&amp;IF(AND($AE979&lt;&gt;"",ISNUMBER($U979)),IF(COUNTIFS($AE$2:$AE$1001,$AE979,$U$2:$U$1001,$U979,$Y$2:$Y$1001,$Y979)&gt;1,"; possible duplicate",""),""),3,300)))</f>
        <v/>
      </c>
      <c r="AE979" s="26">
        <f>IF(IFERROR(TRIM(INDEX($A979:$P979,MATCH(Settings!$B$11,$A$1:$P$1,0))&amp;""),"")&lt;&gt;"",LOWER(IFERROR(TRIM(INDEX($A979:$P979,MATCH(Settings!$B$11,$A$1:$P$1,0))&amp;""),"")),LOWER(IFERROR(TRIM(INDEX($A979:$P979,MATCH(Settings!$B$10,$A$1:$P$1,0))&amp;""),"")))</f>
        <v/>
      </c>
      <c r="AF979" s="26">
        <f>IF($AE979="","",IF(COUNTIF($AE$2:$AE979,$AE979)=1,MAX($AF$1:$AF978)+1,""))</f>
        <v/>
      </c>
      <c r="AG979" s="26">
        <f>IF(OR($AE979="",NOT(ISNUMBER($V979))),"",IF(COUNTIFS($AE$2:$AE979,$AE979,$V$2:$V979,$V979)=1,1,0))</f>
        <v/>
      </c>
      <c r="AH979" s="26">
        <f>IF(ISNUMBER($U979),$U979,0)</f>
        <v/>
      </c>
    </row>
    <row r="980">
      <c r="R980" s="27" t="n"/>
      <c r="S980" s="27" t="n"/>
      <c r="U980" s="21">
        <f>IF(ISNUMBER(IFERROR(IF(TRIM(INDEX($A980:$P980,MATCH(Settings!$B$9,$A$1:$P$1,0))&amp;"")="","",IF(ISNUMBER(INDEX($A980:$P980,MATCH(Settings!$B$9,$A$1:$P$1,0))),INT(INDEX($A980:$P980,MATCH(Settings!$B$9,$A$1:$P$1,0))),DATE(VALUE(LEFT(INDEX($A980:$P980,MATCH(Settings!$B$9,$A$1:$P$1,0)),4)),VALUE(MID(INDEX($A980:$P980,MATCH(Settings!$B$9,$A$1:$P$1,0)),6,2)),VALUE(MID(INDEX($A980:$P980,MATCH(Settings!$B$9,$A$1:$P$1,0)),9,2))))),"")),IFERROR(IF(TRIM(INDEX($A980:$P980,MATCH(Settings!$B$9,$A$1:$P$1,0))&amp;"")="","",IF(ISNUMBER(INDEX($A980:$P980,MATCH(Settings!$B$9,$A$1:$P$1,0))),INT(INDEX($A980:$P980,MATCH(Settings!$B$9,$A$1:$P$1,0))),DATE(VALUE(LEFT(INDEX($A980:$P980,MATCH(Settings!$B$9,$A$1:$P$1,0)),4)),VALUE(MID(INDEX($A980:$P980,MATCH(Settings!$B$9,$A$1:$P$1,0)),6,2)),VALUE(MID(INDEX($A980:$P980,MATCH(Settings!$B$9,$A$1:$P$1,0)),9,2))))),""),IFERROR(INT(IFERROR(IF(ISNUMBER(INDEX($A980:$P980,MATCH(Settings!$B$8,$A$1:$P$1,0))),INDEX($A980:$P980,MATCH(Settings!$B$8,$A$1:$P$1,0)),DATE(VALUE(LEFT(IFERROR(TRIM(INDEX($A980:$P980,MATCH(Settings!$B$8,$A$1:$P$1,0))&amp;""),""),4)),VALUE(MID(IFERROR(TRIM(INDEX($A980:$P980,MATCH(Settings!$B$8,$A$1:$P$1,0))&amp;""),""),6,2)),VALUE(MID(IFERROR(TRIM(INDEX($A980:$P980,MATCH(Settings!$B$8,$A$1:$P$1,0))&amp;""),""),9,2)))+TIME(VALUE(MID(IFERROR(TRIM(INDEX($A980:$P980,MATCH(Settings!$B$8,$A$1:$P$1,0))&amp;""),""),12,2)),VALUE(MID(IFERROR(TRIM(INDEX($A980:$P980,MATCH(Settings!$B$8,$A$1:$P$1,0))&amp;""),""),15,2)),VALUE(MID(IFERROR(TRIM(INDEX($A980:$P980,MATCH(Settings!$B$8,$A$1:$P$1,0))&amp;""),""),18,2)))),"")),""))</f>
        <v/>
      </c>
      <c r="V980" s="22">
        <f>IF(ISNUMBER($U980),DATE(YEAR($U980),MONTH($U980),1),"")</f>
        <v/>
      </c>
      <c r="W980" s="23">
        <f>IF(IFERROR(TRIM(INDEX($A980:$P980,MATCH(Settings!$B$10,$A$1:$P$1,0))&amp;""),"")&lt;&gt;"",IFERROR(TRIM(INDEX($A980:$P980,MATCH(Settings!$B$10,$A$1:$P$1,0))&amp;""),""),IFERROR(TRIM(INDEX($A980:$P980,MATCH(Settings!$B$11,$A$1:$P$1,0))&amp;""),""))</f>
        <v/>
      </c>
      <c r="X980" s="23">
        <f>IFERROR(TRIM(INDEX($A980:$P980,MATCH(Settings!$B$11,$A$1:$P$1,0))&amp;""),"")</f>
        <v/>
      </c>
      <c r="Y980" s="23">
        <f>IFERROR(TRIM(INDEX($A980:$P980,MATCH(Settings!$B$12,$A$1:$P$1,0))&amp;""),"")</f>
        <v/>
      </c>
      <c r="Z980" s="23">
        <f>IFERROR(TRIM(INDEX($A980:$P980,MATCH(Settings!$B$15,$A$1:$P$1,0))&amp;""),"")</f>
        <v/>
      </c>
      <c r="AA980" s="24">
        <f>IFERROR(IF(TRIM(INDEX($A980:$P980,MATCH(Settings!$B$13,$A$1:$P$1,0))&amp;"")="","",VALUE(TRIM(INDEX($A980:$P980,MATCH(Settings!$B$13,$A$1:$P$1,0))&amp;""))),"")</f>
        <v/>
      </c>
      <c r="AB980" s="24">
        <f>IF(NOT(ISNUMBER($AA980)),"",IF(TRIM($R980&amp;"")="Yes",$AA980,0))</f>
        <v/>
      </c>
      <c r="AC980" s="25">
        <f>IF(OR(NOT(ISNUMBER($AB980)),NOT(ISNUMBER(Settings!$D$2))),"",$AB980*Settings!$D$2)</f>
        <v/>
      </c>
      <c r="AD980" s="23">
        <f>IF(AND($AE980="",IFERROR(TRIM(INDEX($A980:$P980,MATCH(Settings!$B$13,$A$1:$P$1,0))&amp;""),"")=""),"",IF((IF($AE980="","; no name or email","")&amp;IF(IFERROR(TRIM(INDEX($A980:$P980,MATCH(Settings!$B$13,$A$1:$P$1,0))&amp;""),"")="","; no hours",IF(NOT(ISNUMBER($AA980)),"; hours not a number",IF($AA980&lt;=0,"; hours zero or less",IF(AND(ISNUMBER(Settings!$D$3),$AA980&gt;Settings!$D$3),"; over "&amp;Settings!$D$3&amp;" hours",""))))&amp;IF(NOT(ISNUMBER($U980)),"; no date",IF($U980&gt;TODAY(),"; date in the future",""))&amp;IF(AND($AE980&lt;&gt;"",ISNUMBER($U980)),IF(COUNTIFS($AE$2:$AE$1001,$AE980,$U$2:$U$1001,$U980,$Y$2:$Y$1001,$Y980)&gt;1,"; possible duplicate",""),""))="","OK",MID(IF($AE980="","; no name or email","")&amp;IF(IFERROR(TRIM(INDEX($A980:$P980,MATCH(Settings!$B$13,$A$1:$P$1,0))&amp;""),"")="","; no hours",IF(NOT(ISNUMBER($AA980)),"; hours not a number",IF($AA980&lt;=0,"; hours zero or less",IF(AND(ISNUMBER(Settings!$D$3),$AA980&gt;Settings!$D$3),"; over "&amp;Settings!$D$3&amp;" hours",""))))&amp;IF(NOT(ISNUMBER($U980)),"; no date",IF($U980&gt;TODAY(),"; date in the future",""))&amp;IF(AND($AE980&lt;&gt;"",ISNUMBER($U980)),IF(COUNTIFS($AE$2:$AE$1001,$AE980,$U$2:$U$1001,$U980,$Y$2:$Y$1001,$Y980)&gt;1,"; possible duplicate",""),""),3,300)))</f>
        <v/>
      </c>
      <c r="AE980" s="26">
        <f>IF(IFERROR(TRIM(INDEX($A980:$P980,MATCH(Settings!$B$11,$A$1:$P$1,0))&amp;""),"")&lt;&gt;"",LOWER(IFERROR(TRIM(INDEX($A980:$P980,MATCH(Settings!$B$11,$A$1:$P$1,0))&amp;""),"")),LOWER(IFERROR(TRIM(INDEX($A980:$P980,MATCH(Settings!$B$10,$A$1:$P$1,0))&amp;""),"")))</f>
        <v/>
      </c>
      <c r="AF980" s="26">
        <f>IF($AE980="","",IF(COUNTIF($AE$2:$AE980,$AE980)=1,MAX($AF$1:$AF979)+1,""))</f>
        <v/>
      </c>
      <c r="AG980" s="26">
        <f>IF(OR($AE980="",NOT(ISNUMBER($V980))),"",IF(COUNTIFS($AE$2:$AE980,$AE980,$V$2:$V980,$V980)=1,1,0))</f>
        <v/>
      </c>
      <c r="AH980" s="26">
        <f>IF(ISNUMBER($U980),$U980,0)</f>
        <v/>
      </c>
    </row>
    <row r="981">
      <c r="R981" s="27" t="n"/>
      <c r="S981" s="27" t="n"/>
      <c r="U981" s="21">
        <f>IF(ISNUMBER(IFERROR(IF(TRIM(INDEX($A981:$P981,MATCH(Settings!$B$9,$A$1:$P$1,0))&amp;"")="","",IF(ISNUMBER(INDEX($A981:$P981,MATCH(Settings!$B$9,$A$1:$P$1,0))),INT(INDEX($A981:$P981,MATCH(Settings!$B$9,$A$1:$P$1,0))),DATE(VALUE(LEFT(INDEX($A981:$P981,MATCH(Settings!$B$9,$A$1:$P$1,0)),4)),VALUE(MID(INDEX($A981:$P981,MATCH(Settings!$B$9,$A$1:$P$1,0)),6,2)),VALUE(MID(INDEX($A981:$P981,MATCH(Settings!$B$9,$A$1:$P$1,0)),9,2))))),"")),IFERROR(IF(TRIM(INDEX($A981:$P981,MATCH(Settings!$B$9,$A$1:$P$1,0))&amp;"")="","",IF(ISNUMBER(INDEX($A981:$P981,MATCH(Settings!$B$9,$A$1:$P$1,0))),INT(INDEX($A981:$P981,MATCH(Settings!$B$9,$A$1:$P$1,0))),DATE(VALUE(LEFT(INDEX($A981:$P981,MATCH(Settings!$B$9,$A$1:$P$1,0)),4)),VALUE(MID(INDEX($A981:$P981,MATCH(Settings!$B$9,$A$1:$P$1,0)),6,2)),VALUE(MID(INDEX($A981:$P981,MATCH(Settings!$B$9,$A$1:$P$1,0)),9,2))))),""),IFERROR(INT(IFERROR(IF(ISNUMBER(INDEX($A981:$P981,MATCH(Settings!$B$8,$A$1:$P$1,0))),INDEX($A981:$P981,MATCH(Settings!$B$8,$A$1:$P$1,0)),DATE(VALUE(LEFT(IFERROR(TRIM(INDEX($A981:$P981,MATCH(Settings!$B$8,$A$1:$P$1,0))&amp;""),""),4)),VALUE(MID(IFERROR(TRIM(INDEX($A981:$P981,MATCH(Settings!$B$8,$A$1:$P$1,0))&amp;""),""),6,2)),VALUE(MID(IFERROR(TRIM(INDEX($A981:$P981,MATCH(Settings!$B$8,$A$1:$P$1,0))&amp;""),""),9,2)))+TIME(VALUE(MID(IFERROR(TRIM(INDEX($A981:$P981,MATCH(Settings!$B$8,$A$1:$P$1,0))&amp;""),""),12,2)),VALUE(MID(IFERROR(TRIM(INDEX($A981:$P981,MATCH(Settings!$B$8,$A$1:$P$1,0))&amp;""),""),15,2)),VALUE(MID(IFERROR(TRIM(INDEX($A981:$P981,MATCH(Settings!$B$8,$A$1:$P$1,0))&amp;""),""),18,2)))),"")),""))</f>
        <v/>
      </c>
      <c r="V981" s="22">
        <f>IF(ISNUMBER($U981),DATE(YEAR($U981),MONTH($U981),1),"")</f>
        <v/>
      </c>
      <c r="W981" s="23">
        <f>IF(IFERROR(TRIM(INDEX($A981:$P981,MATCH(Settings!$B$10,$A$1:$P$1,0))&amp;""),"")&lt;&gt;"",IFERROR(TRIM(INDEX($A981:$P981,MATCH(Settings!$B$10,$A$1:$P$1,0))&amp;""),""),IFERROR(TRIM(INDEX($A981:$P981,MATCH(Settings!$B$11,$A$1:$P$1,0))&amp;""),""))</f>
        <v/>
      </c>
      <c r="X981" s="23">
        <f>IFERROR(TRIM(INDEX($A981:$P981,MATCH(Settings!$B$11,$A$1:$P$1,0))&amp;""),"")</f>
        <v/>
      </c>
      <c r="Y981" s="23">
        <f>IFERROR(TRIM(INDEX($A981:$P981,MATCH(Settings!$B$12,$A$1:$P$1,0))&amp;""),"")</f>
        <v/>
      </c>
      <c r="Z981" s="23">
        <f>IFERROR(TRIM(INDEX($A981:$P981,MATCH(Settings!$B$15,$A$1:$P$1,0))&amp;""),"")</f>
        <v/>
      </c>
      <c r="AA981" s="24">
        <f>IFERROR(IF(TRIM(INDEX($A981:$P981,MATCH(Settings!$B$13,$A$1:$P$1,0))&amp;"")="","",VALUE(TRIM(INDEX($A981:$P981,MATCH(Settings!$B$13,$A$1:$P$1,0))&amp;""))),"")</f>
        <v/>
      </c>
      <c r="AB981" s="24">
        <f>IF(NOT(ISNUMBER($AA981)),"",IF(TRIM($R981&amp;"")="Yes",$AA981,0))</f>
        <v/>
      </c>
      <c r="AC981" s="25">
        <f>IF(OR(NOT(ISNUMBER($AB981)),NOT(ISNUMBER(Settings!$D$2))),"",$AB981*Settings!$D$2)</f>
        <v/>
      </c>
      <c r="AD981" s="23">
        <f>IF(AND($AE981="",IFERROR(TRIM(INDEX($A981:$P981,MATCH(Settings!$B$13,$A$1:$P$1,0))&amp;""),"")=""),"",IF((IF($AE981="","; no name or email","")&amp;IF(IFERROR(TRIM(INDEX($A981:$P981,MATCH(Settings!$B$13,$A$1:$P$1,0))&amp;""),"")="","; no hours",IF(NOT(ISNUMBER($AA981)),"; hours not a number",IF($AA981&lt;=0,"; hours zero or less",IF(AND(ISNUMBER(Settings!$D$3),$AA981&gt;Settings!$D$3),"; over "&amp;Settings!$D$3&amp;" hours",""))))&amp;IF(NOT(ISNUMBER($U981)),"; no date",IF($U981&gt;TODAY(),"; date in the future",""))&amp;IF(AND($AE981&lt;&gt;"",ISNUMBER($U981)),IF(COUNTIFS($AE$2:$AE$1001,$AE981,$U$2:$U$1001,$U981,$Y$2:$Y$1001,$Y981)&gt;1,"; possible duplicate",""),""))="","OK",MID(IF($AE981="","; no name or email","")&amp;IF(IFERROR(TRIM(INDEX($A981:$P981,MATCH(Settings!$B$13,$A$1:$P$1,0))&amp;""),"")="","; no hours",IF(NOT(ISNUMBER($AA981)),"; hours not a number",IF($AA981&lt;=0,"; hours zero or less",IF(AND(ISNUMBER(Settings!$D$3),$AA981&gt;Settings!$D$3),"; over "&amp;Settings!$D$3&amp;" hours",""))))&amp;IF(NOT(ISNUMBER($U981)),"; no date",IF($U981&gt;TODAY(),"; date in the future",""))&amp;IF(AND($AE981&lt;&gt;"",ISNUMBER($U981)),IF(COUNTIFS($AE$2:$AE$1001,$AE981,$U$2:$U$1001,$U981,$Y$2:$Y$1001,$Y981)&gt;1,"; possible duplicate",""),""),3,300)))</f>
        <v/>
      </c>
      <c r="AE981" s="26">
        <f>IF(IFERROR(TRIM(INDEX($A981:$P981,MATCH(Settings!$B$11,$A$1:$P$1,0))&amp;""),"")&lt;&gt;"",LOWER(IFERROR(TRIM(INDEX($A981:$P981,MATCH(Settings!$B$11,$A$1:$P$1,0))&amp;""),"")),LOWER(IFERROR(TRIM(INDEX($A981:$P981,MATCH(Settings!$B$10,$A$1:$P$1,0))&amp;""),"")))</f>
        <v/>
      </c>
      <c r="AF981" s="26">
        <f>IF($AE981="","",IF(COUNTIF($AE$2:$AE981,$AE981)=1,MAX($AF$1:$AF980)+1,""))</f>
        <v/>
      </c>
      <c r="AG981" s="26">
        <f>IF(OR($AE981="",NOT(ISNUMBER($V981))),"",IF(COUNTIFS($AE$2:$AE981,$AE981,$V$2:$V981,$V981)=1,1,0))</f>
        <v/>
      </c>
      <c r="AH981" s="26">
        <f>IF(ISNUMBER($U981),$U981,0)</f>
        <v/>
      </c>
    </row>
    <row r="982">
      <c r="R982" s="27" t="n"/>
      <c r="S982" s="27" t="n"/>
      <c r="U982" s="21">
        <f>IF(ISNUMBER(IFERROR(IF(TRIM(INDEX($A982:$P982,MATCH(Settings!$B$9,$A$1:$P$1,0))&amp;"")="","",IF(ISNUMBER(INDEX($A982:$P982,MATCH(Settings!$B$9,$A$1:$P$1,0))),INT(INDEX($A982:$P982,MATCH(Settings!$B$9,$A$1:$P$1,0))),DATE(VALUE(LEFT(INDEX($A982:$P982,MATCH(Settings!$B$9,$A$1:$P$1,0)),4)),VALUE(MID(INDEX($A982:$P982,MATCH(Settings!$B$9,$A$1:$P$1,0)),6,2)),VALUE(MID(INDEX($A982:$P982,MATCH(Settings!$B$9,$A$1:$P$1,0)),9,2))))),"")),IFERROR(IF(TRIM(INDEX($A982:$P982,MATCH(Settings!$B$9,$A$1:$P$1,0))&amp;"")="","",IF(ISNUMBER(INDEX($A982:$P982,MATCH(Settings!$B$9,$A$1:$P$1,0))),INT(INDEX($A982:$P982,MATCH(Settings!$B$9,$A$1:$P$1,0))),DATE(VALUE(LEFT(INDEX($A982:$P982,MATCH(Settings!$B$9,$A$1:$P$1,0)),4)),VALUE(MID(INDEX($A982:$P982,MATCH(Settings!$B$9,$A$1:$P$1,0)),6,2)),VALUE(MID(INDEX($A982:$P982,MATCH(Settings!$B$9,$A$1:$P$1,0)),9,2))))),""),IFERROR(INT(IFERROR(IF(ISNUMBER(INDEX($A982:$P982,MATCH(Settings!$B$8,$A$1:$P$1,0))),INDEX($A982:$P982,MATCH(Settings!$B$8,$A$1:$P$1,0)),DATE(VALUE(LEFT(IFERROR(TRIM(INDEX($A982:$P982,MATCH(Settings!$B$8,$A$1:$P$1,0))&amp;""),""),4)),VALUE(MID(IFERROR(TRIM(INDEX($A982:$P982,MATCH(Settings!$B$8,$A$1:$P$1,0))&amp;""),""),6,2)),VALUE(MID(IFERROR(TRIM(INDEX($A982:$P982,MATCH(Settings!$B$8,$A$1:$P$1,0))&amp;""),""),9,2)))+TIME(VALUE(MID(IFERROR(TRIM(INDEX($A982:$P982,MATCH(Settings!$B$8,$A$1:$P$1,0))&amp;""),""),12,2)),VALUE(MID(IFERROR(TRIM(INDEX($A982:$P982,MATCH(Settings!$B$8,$A$1:$P$1,0))&amp;""),""),15,2)),VALUE(MID(IFERROR(TRIM(INDEX($A982:$P982,MATCH(Settings!$B$8,$A$1:$P$1,0))&amp;""),""),18,2)))),"")),""))</f>
        <v/>
      </c>
      <c r="V982" s="22">
        <f>IF(ISNUMBER($U982),DATE(YEAR($U982),MONTH($U982),1),"")</f>
        <v/>
      </c>
      <c r="W982" s="23">
        <f>IF(IFERROR(TRIM(INDEX($A982:$P982,MATCH(Settings!$B$10,$A$1:$P$1,0))&amp;""),"")&lt;&gt;"",IFERROR(TRIM(INDEX($A982:$P982,MATCH(Settings!$B$10,$A$1:$P$1,0))&amp;""),""),IFERROR(TRIM(INDEX($A982:$P982,MATCH(Settings!$B$11,$A$1:$P$1,0))&amp;""),""))</f>
        <v/>
      </c>
      <c r="X982" s="23">
        <f>IFERROR(TRIM(INDEX($A982:$P982,MATCH(Settings!$B$11,$A$1:$P$1,0))&amp;""),"")</f>
        <v/>
      </c>
      <c r="Y982" s="23">
        <f>IFERROR(TRIM(INDEX($A982:$P982,MATCH(Settings!$B$12,$A$1:$P$1,0))&amp;""),"")</f>
        <v/>
      </c>
      <c r="Z982" s="23">
        <f>IFERROR(TRIM(INDEX($A982:$P982,MATCH(Settings!$B$15,$A$1:$P$1,0))&amp;""),"")</f>
        <v/>
      </c>
      <c r="AA982" s="24">
        <f>IFERROR(IF(TRIM(INDEX($A982:$P982,MATCH(Settings!$B$13,$A$1:$P$1,0))&amp;"")="","",VALUE(TRIM(INDEX($A982:$P982,MATCH(Settings!$B$13,$A$1:$P$1,0))&amp;""))),"")</f>
        <v/>
      </c>
      <c r="AB982" s="24">
        <f>IF(NOT(ISNUMBER($AA982)),"",IF(TRIM($R982&amp;"")="Yes",$AA982,0))</f>
        <v/>
      </c>
      <c r="AC982" s="25">
        <f>IF(OR(NOT(ISNUMBER($AB982)),NOT(ISNUMBER(Settings!$D$2))),"",$AB982*Settings!$D$2)</f>
        <v/>
      </c>
      <c r="AD982" s="23">
        <f>IF(AND($AE982="",IFERROR(TRIM(INDEX($A982:$P982,MATCH(Settings!$B$13,$A$1:$P$1,0))&amp;""),"")=""),"",IF((IF($AE982="","; no name or email","")&amp;IF(IFERROR(TRIM(INDEX($A982:$P982,MATCH(Settings!$B$13,$A$1:$P$1,0))&amp;""),"")="","; no hours",IF(NOT(ISNUMBER($AA982)),"; hours not a number",IF($AA982&lt;=0,"; hours zero or less",IF(AND(ISNUMBER(Settings!$D$3),$AA982&gt;Settings!$D$3),"; over "&amp;Settings!$D$3&amp;" hours",""))))&amp;IF(NOT(ISNUMBER($U982)),"; no date",IF($U982&gt;TODAY(),"; date in the future",""))&amp;IF(AND($AE982&lt;&gt;"",ISNUMBER($U982)),IF(COUNTIFS($AE$2:$AE$1001,$AE982,$U$2:$U$1001,$U982,$Y$2:$Y$1001,$Y982)&gt;1,"; possible duplicate",""),""))="","OK",MID(IF($AE982="","; no name or email","")&amp;IF(IFERROR(TRIM(INDEX($A982:$P982,MATCH(Settings!$B$13,$A$1:$P$1,0))&amp;""),"")="","; no hours",IF(NOT(ISNUMBER($AA982)),"; hours not a number",IF($AA982&lt;=0,"; hours zero or less",IF(AND(ISNUMBER(Settings!$D$3),$AA982&gt;Settings!$D$3),"; over "&amp;Settings!$D$3&amp;" hours",""))))&amp;IF(NOT(ISNUMBER($U982)),"; no date",IF($U982&gt;TODAY(),"; date in the future",""))&amp;IF(AND($AE982&lt;&gt;"",ISNUMBER($U982)),IF(COUNTIFS($AE$2:$AE$1001,$AE982,$U$2:$U$1001,$U982,$Y$2:$Y$1001,$Y982)&gt;1,"; possible duplicate",""),""),3,300)))</f>
        <v/>
      </c>
      <c r="AE982" s="26">
        <f>IF(IFERROR(TRIM(INDEX($A982:$P982,MATCH(Settings!$B$11,$A$1:$P$1,0))&amp;""),"")&lt;&gt;"",LOWER(IFERROR(TRIM(INDEX($A982:$P982,MATCH(Settings!$B$11,$A$1:$P$1,0))&amp;""),"")),LOWER(IFERROR(TRIM(INDEX($A982:$P982,MATCH(Settings!$B$10,$A$1:$P$1,0))&amp;""),"")))</f>
        <v/>
      </c>
      <c r="AF982" s="26">
        <f>IF($AE982="","",IF(COUNTIF($AE$2:$AE982,$AE982)=1,MAX($AF$1:$AF981)+1,""))</f>
        <v/>
      </c>
      <c r="AG982" s="26">
        <f>IF(OR($AE982="",NOT(ISNUMBER($V982))),"",IF(COUNTIFS($AE$2:$AE982,$AE982,$V$2:$V982,$V982)=1,1,0))</f>
        <v/>
      </c>
      <c r="AH982" s="26">
        <f>IF(ISNUMBER($U982),$U982,0)</f>
        <v/>
      </c>
    </row>
    <row r="983">
      <c r="R983" s="27" t="n"/>
      <c r="S983" s="27" t="n"/>
      <c r="U983" s="21">
        <f>IF(ISNUMBER(IFERROR(IF(TRIM(INDEX($A983:$P983,MATCH(Settings!$B$9,$A$1:$P$1,0))&amp;"")="","",IF(ISNUMBER(INDEX($A983:$P983,MATCH(Settings!$B$9,$A$1:$P$1,0))),INT(INDEX($A983:$P983,MATCH(Settings!$B$9,$A$1:$P$1,0))),DATE(VALUE(LEFT(INDEX($A983:$P983,MATCH(Settings!$B$9,$A$1:$P$1,0)),4)),VALUE(MID(INDEX($A983:$P983,MATCH(Settings!$B$9,$A$1:$P$1,0)),6,2)),VALUE(MID(INDEX($A983:$P983,MATCH(Settings!$B$9,$A$1:$P$1,0)),9,2))))),"")),IFERROR(IF(TRIM(INDEX($A983:$P983,MATCH(Settings!$B$9,$A$1:$P$1,0))&amp;"")="","",IF(ISNUMBER(INDEX($A983:$P983,MATCH(Settings!$B$9,$A$1:$P$1,0))),INT(INDEX($A983:$P983,MATCH(Settings!$B$9,$A$1:$P$1,0))),DATE(VALUE(LEFT(INDEX($A983:$P983,MATCH(Settings!$B$9,$A$1:$P$1,0)),4)),VALUE(MID(INDEX($A983:$P983,MATCH(Settings!$B$9,$A$1:$P$1,0)),6,2)),VALUE(MID(INDEX($A983:$P983,MATCH(Settings!$B$9,$A$1:$P$1,0)),9,2))))),""),IFERROR(INT(IFERROR(IF(ISNUMBER(INDEX($A983:$P983,MATCH(Settings!$B$8,$A$1:$P$1,0))),INDEX($A983:$P983,MATCH(Settings!$B$8,$A$1:$P$1,0)),DATE(VALUE(LEFT(IFERROR(TRIM(INDEX($A983:$P983,MATCH(Settings!$B$8,$A$1:$P$1,0))&amp;""),""),4)),VALUE(MID(IFERROR(TRIM(INDEX($A983:$P983,MATCH(Settings!$B$8,$A$1:$P$1,0))&amp;""),""),6,2)),VALUE(MID(IFERROR(TRIM(INDEX($A983:$P983,MATCH(Settings!$B$8,$A$1:$P$1,0))&amp;""),""),9,2)))+TIME(VALUE(MID(IFERROR(TRIM(INDEX($A983:$P983,MATCH(Settings!$B$8,$A$1:$P$1,0))&amp;""),""),12,2)),VALUE(MID(IFERROR(TRIM(INDEX($A983:$P983,MATCH(Settings!$B$8,$A$1:$P$1,0))&amp;""),""),15,2)),VALUE(MID(IFERROR(TRIM(INDEX($A983:$P983,MATCH(Settings!$B$8,$A$1:$P$1,0))&amp;""),""),18,2)))),"")),""))</f>
        <v/>
      </c>
      <c r="V983" s="22">
        <f>IF(ISNUMBER($U983),DATE(YEAR($U983),MONTH($U983),1),"")</f>
        <v/>
      </c>
      <c r="W983" s="23">
        <f>IF(IFERROR(TRIM(INDEX($A983:$P983,MATCH(Settings!$B$10,$A$1:$P$1,0))&amp;""),"")&lt;&gt;"",IFERROR(TRIM(INDEX($A983:$P983,MATCH(Settings!$B$10,$A$1:$P$1,0))&amp;""),""),IFERROR(TRIM(INDEX($A983:$P983,MATCH(Settings!$B$11,$A$1:$P$1,0))&amp;""),""))</f>
        <v/>
      </c>
      <c r="X983" s="23">
        <f>IFERROR(TRIM(INDEX($A983:$P983,MATCH(Settings!$B$11,$A$1:$P$1,0))&amp;""),"")</f>
        <v/>
      </c>
      <c r="Y983" s="23">
        <f>IFERROR(TRIM(INDEX($A983:$P983,MATCH(Settings!$B$12,$A$1:$P$1,0))&amp;""),"")</f>
        <v/>
      </c>
      <c r="Z983" s="23">
        <f>IFERROR(TRIM(INDEX($A983:$P983,MATCH(Settings!$B$15,$A$1:$P$1,0))&amp;""),"")</f>
        <v/>
      </c>
      <c r="AA983" s="24">
        <f>IFERROR(IF(TRIM(INDEX($A983:$P983,MATCH(Settings!$B$13,$A$1:$P$1,0))&amp;"")="","",VALUE(TRIM(INDEX($A983:$P983,MATCH(Settings!$B$13,$A$1:$P$1,0))&amp;""))),"")</f>
        <v/>
      </c>
      <c r="AB983" s="24">
        <f>IF(NOT(ISNUMBER($AA983)),"",IF(TRIM($R983&amp;"")="Yes",$AA983,0))</f>
        <v/>
      </c>
      <c r="AC983" s="25">
        <f>IF(OR(NOT(ISNUMBER($AB983)),NOT(ISNUMBER(Settings!$D$2))),"",$AB983*Settings!$D$2)</f>
        <v/>
      </c>
      <c r="AD983" s="23">
        <f>IF(AND($AE983="",IFERROR(TRIM(INDEX($A983:$P983,MATCH(Settings!$B$13,$A$1:$P$1,0))&amp;""),"")=""),"",IF((IF($AE983="","; no name or email","")&amp;IF(IFERROR(TRIM(INDEX($A983:$P983,MATCH(Settings!$B$13,$A$1:$P$1,0))&amp;""),"")="","; no hours",IF(NOT(ISNUMBER($AA983)),"; hours not a number",IF($AA983&lt;=0,"; hours zero or less",IF(AND(ISNUMBER(Settings!$D$3),$AA983&gt;Settings!$D$3),"; over "&amp;Settings!$D$3&amp;" hours",""))))&amp;IF(NOT(ISNUMBER($U983)),"; no date",IF($U983&gt;TODAY(),"; date in the future",""))&amp;IF(AND($AE983&lt;&gt;"",ISNUMBER($U983)),IF(COUNTIFS($AE$2:$AE$1001,$AE983,$U$2:$U$1001,$U983,$Y$2:$Y$1001,$Y983)&gt;1,"; possible duplicate",""),""))="","OK",MID(IF($AE983="","; no name or email","")&amp;IF(IFERROR(TRIM(INDEX($A983:$P983,MATCH(Settings!$B$13,$A$1:$P$1,0))&amp;""),"")="","; no hours",IF(NOT(ISNUMBER($AA983)),"; hours not a number",IF($AA983&lt;=0,"; hours zero or less",IF(AND(ISNUMBER(Settings!$D$3),$AA983&gt;Settings!$D$3),"; over "&amp;Settings!$D$3&amp;" hours",""))))&amp;IF(NOT(ISNUMBER($U983)),"; no date",IF($U983&gt;TODAY(),"; date in the future",""))&amp;IF(AND($AE983&lt;&gt;"",ISNUMBER($U983)),IF(COUNTIFS($AE$2:$AE$1001,$AE983,$U$2:$U$1001,$U983,$Y$2:$Y$1001,$Y983)&gt;1,"; possible duplicate",""),""),3,300)))</f>
        <v/>
      </c>
      <c r="AE983" s="26">
        <f>IF(IFERROR(TRIM(INDEX($A983:$P983,MATCH(Settings!$B$11,$A$1:$P$1,0))&amp;""),"")&lt;&gt;"",LOWER(IFERROR(TRIM(INDEX($A983:$P983,MATCH(Settings!$B$11,$A$1:$P$1,0))&amp;""),"")),LOWER(IFERROR(TRIM(INDEX($A983:$P983,MATCH(Settings!$B$10,$A$1:$P$1,0))&amp;""),"")))</f>
        <v/>
      </c>
      <c r="AF983" s="26">
        <f>IF($AE983="","",IF(COUNTIF($AE$2:$AE983,$AE983)=1,MAX($AF$1:$AF982)+1,""))</f>
        <v/>
      </c>
      <c r="AG983" s="26">
        <f>IF(OR($AE983="",NOT(ISNUMBER($V983))),"",IF(COUNTIFS($AE$2:$AE983,$AE983,$V$2:$V983,$V983)=1,1,0))</f>
        <v/>
      </c>
      <c r="AH983" s="26">
        <f>IF(ISNUMBER($U983),$U983,0)</f>
        <v/>
      </c>
    </row>
    <row r="984">
      <c r="R984" s="27" t="n"/>
      <c r="S984" s="27" t="n"/>
      <c r="U984" s="21">
        <f>IF(ISNUMBER(IFERROR(IF(TRIM(INDEX($A984:$P984,MATCH(Settings!$B$9,$A$1:$P$1,0))&amp;"")="","",IF(ISNUMBER(INDEX($A984:$P984,MATCH(Settings!$B$9,$A$1:$P$1,0))),INT(INDEX($A984:$P984,MATCH(Settings!$B$9,$A$1:$P$1,0))),DATE(VALUE(LEFT(INDEX($A984:$P984,MATCH(Settings!$B$9,$A$1:$P$1,0)),4)),VALUE(MID(INDEX($A984:$P984,MATCH(Settings!$B$9,$A$1:$P$1,0)),6,2)),VALUE(MID(INDEX($A984:$P984,MATCH(Settings!$B$9,$A$1:$P$1,0)),9,2))))),"")),IFERROR(IF(TRIM(INDEX($A984:$P984,MATCH(Settings!$B$9,$A$1:$P$1,0))&amp;"")="","",IF(ISNUMBER(INDEX($A984:$P984,MATCH(Settings!$B$9,$A$1:$P$1,0))),INT(INDEX($A984:$P984,MATCH(Settings!$B$9,$A$1:$P$1,0))),DATE(VALUE(LEFT(INDEX($A984:$P984,MATCH(Settings!$B$9,$A$1:$P$1,0)),4)),VALUE(MID(INDEX($A984:$P984,MATCH(Settings!$B$9,$A$1:$P$1,0)),6,2)),VALUE(MID(INDEX($A984:$P984,MATCH(Settings!$B$9,$A$1:$P$1,0)),9,2))))),""),IFERROR(INT(IFERROR(IF(ISNUMBER(INDEX($A984:$P984,MATCH(Settings!$B$8,$A$1:$P$1,0))),INDEX($A984:$P984,MATCH(Settings!$B$8,$A$1:$P$1,0)),DATE(VALUE(LEFT(IFERROR(TRIM(INDEX($A984:$P984,MATCH(Settings!$B$8,$A$1:$P$1,0))&amp;""),""),4)),VALUE(MID(IFERROR(TRIM(INDEX($A984:$P984,MATCH(Settings!$B$8,$A$1:$P$1,0))&amp;""),""),6,2)),VALUE(MID(IFERROR(TRIM(INDEX($A984:$P984,MATCH(Settings!$B$8,$A$1:$P$1,0))&amp;""),""),9,2)))+TIME(VALUE(MID(IFERROR(TRIM(INDEX($A984:$P984,MATCH(Settings!$B$8,$A$1:$P$1,0))&amp;""),""),12,2)),VALUE(MID(IFERROR(TRIM(INDEX($A984:$P984,MATCH(Settings!$B$8,$A$1:$P$1,0))&amp;""),""),15,2)),VALUE(MID(IFERROR(TRIM(INDEX($A984:$P984,MATCH(Settings!$B$8,$A$1:$P$1,0))&amp;""),""),18,2)))),"")),""))</f>
        <v/>
      </c>
      <c r="V984" s="22">
        <f>IF(ISNUMBER($U984),DATE(YEAR($U984),MONTH($U984),1),"")</f>
        <v/>
      </c>
      <c r="W984" s="23">
        <f>IF(IFERROR(TRIM(INDEX($A984:$P984,MATCH(Settings!$B$10,$A$1:$P$1,0))&amp;""),"")&lt;&gt;"",IFERROR(TRIM(INDEX($A984:$P984,MATCH(Settings!$B$10,$A$1:$P$1,0))&amp;""),""),IFERROR(TRIM(INDEX($A984:$P984,MATCH(Settings!$B$11,$A$1:$P$1,0))&amp;""),""))</f>
        <v/>
      </c>
      <c r="X984" s="23">
        <f>IFERROR(TRIM(INDEX($A984:$P984,MATCH(Settings!$B$11,$A$1:$P$1,0))&amp;""),"")</f>
        <v/>
      </c>
      <c r="Y984" s="23">
        <f>IFERROR(TRIM(INDEX($A984:$P984,MATCH(Settings!$B$12,$A$1:$P$1,0))&amp;""),"")</f>
        <v/>
      </c>
      <c r="Z984" s="23">
        <f>IFERROR(TRIM(INDEX($A984:$P984,MATCH(Settings!$B$15,$A$1:$P$1,0))&amp;""),"")</f>
        <v/>
      </c>
      <c r="AA984" s="24">
        <f>IFERROR(IF(TRIM(INDEX($A984:$P984,MATCH(Settings!$B$13,$A$1:$P$1,0))&amp;"")="","",VALUE(TRIM(INDEX($A984:$P984,MATCH(Settings!$B$13,$A$1:$P$1,0))&amp;""))),"")</f>
        <v/>
      </c>
      <c r="AB984" s="24">
        <f>IF(NOT(ISNUMBER($AA984)),"",IF(TRIM($R984&amp;"")="Yes",$AA984,0))</f>
        <v/>
      </c>
      <c r="AC984" s="25">
        <f>IF(OR(NOT(ISNUMBER($AB984)),NOT(ISNUMBER(Settings!$D$2))),"",$AB984*Settings!$D$2)</f>
        <v/>
      </c>
      <c r="AD984" s="23">
        <f>IF(AND($AE984="",IFERROR(TRIM(INDEX($A984:$P984,MATCH(Settings!$B$13,$A$1:$P$1,0))&amp;""),"")=""),"",IF((IF($AE984="","; no name or email","")&amp;IF(IFERROR(TRIM(INDEX($A984:$P984,MATCH(Settings!$B$13,$A$1:$P$1,0))&amp;""),"")="","; no hours",IF(NOT(ISNUMBER($AA984)),"; hours not a number",IF($AA984&lt;=0,"; hours zero or less",IF(AND(ISNUMBER(Settings!$D$3),$AA984&gt;Settings!$D$3),"; over "&amp;Settings!$D$3&amp;" hours",""))))&amp;IF(NOT(ISNUMBER($U984)),"; no date",IF($U984&gt;TODAY(),"; date in the future",""))&amp;IF(AND($AE984&lt;&gt;"",ISNUMBER($U984)),IF(COUNTIFS($AE$2:$AE$1001,$AE984,$U$2:$U$1001,$U984,$Y$2:$Y$1001,$Y984)&gt;1,"; possible duplicate",""),""))="","OK",MID(IF($AE984="","; no name or email","")&amp;IF(IFERROR(TRIM(INDEX($A984:$P984,MATCH(Settings!$B$13,$A$1:$P$1,0))&amp;""),"")="","; no hours",IF(NOT(ISNUMBER($AA984)),"; hours not a number",IF($AA984&lt;=0,"; hours zero or less",IF(AND(ISNUMBER(Settings!$D$3),$AA984&gt;Settings!$D$3),"; over "&amp;Settings!$D$3&amp;" hours",""))))&amp;IF(NOT(ISNUMBER($U984)),"; no date",IF($U984&gt;TODAY(),"; date in the future",""))&amp;IF(AND($AE984&lt;&gt;"",ISNUMBER($U984)),IF(COUNTIFS($AE$2:$AE$1001,$AE984,$U$2:$U$1001,$U984,$Y$2:$Y$1001,$Y984)&gt;1,"; possible duplicate",""),""),3,300)))</f>
        <v/>
      </c>
      <c r="AE984" s="26">
        <f>IF(IFERROR(TRIM(INDEX($A984:$P984,MATCH(Settings!$B$11,$A$1:$P$1,0))&amp;""),"")&lt;&gt;"",LOWER(IFERROR(TRIM(INDEX($A984:$P984,MATCH(Settings!$B$11,$A$1:$P$1,0))&amp;""),"")),LOWER(IFERROR(TRIM(INDEX($A984:$P984,MATCH(Settings!$B$10,$A$1:$P$1,0))&amp;""),"")))</f>
        <v/>
      </c>
      <c r="AF984" s="26">
        <f>IF($AE984="","",IF(COUNTIF($AE$2:$AE984,$AE984)=1,MAX($AF$1:$AF983)+1,""))</f>
        <v/>
      </c>
      <c r="AG984" s="26">
        <f>IF(OR($AE984="",NOT(ISNUMBER($V984))),"",IF(COUNTIFS($AE$2:$AE984,$AE984,$V$2:$V984,$V984)=1,1,0))</f>
        <v/>
      </c>
      <c r="AH984" s="26">
        <f>IF(ISNUMBER($U984),$U984,0)</f>
        <v/>
      </c>
    </row>
    <row r="985">
      <c r="R985" s="27" t="n"/>
      <c r="S985" s="27" t="n"/>
      <c r="U985" s="21">
        <f>IF(ISNUMBER(IFERROR(IF(TRIM(INDEX($A985:$P985,MATCH(Settings!$B$9,$A$1:$P$1,0))&amp;"")="","",IF(ISNUMBER(INDEX($A985:$P985,MATCH(Settings!$B$9,$A$1:$P$1,0))),INT(INDEX($A985:$P985,MATCH(Settings!$B$9,$A$1:$P$1,0))),DATE(VALUE(LEFT(INDEX($A985:$P985,MATCH(Settings!$B$9,$A$1:$P$1,0)),4)),VALUE(MID(INDEX($A985:$P985,MATCH(Settings!$B$9,$A$1:$P$1,0)),6,2)),VALUE(MID(INDEX($A985:$P985,MATCH(Settings!$B$9,$A$1:$P$1,0)),9,2))))),"")),IFERROR(IF(TRIM(INDEX($A985:$P985,MATCH(Settings!$B$9,$A$1:$P$1,0))&amp;"")="","",IF(ISNUMBER(INDEX($A985:$P985,MATCH(Settings!$B$9,$A$1:$P$1,0))),INT(INDEX($A985:$P985,MATCH(Settings!$B$9,$A$1:$P$1,0))),DATE(VALUE(LEFT(INDEX($A985:$P985,MATCH(Settings!$B$9,$A$1:$P$1,0)),4)),VALUE(MID(INDEX($A985:$P985,MATCH(Settings!$B$9,$A$1:$P$1,0)),6,2)),VALUE(MID(INDEX($A985:$P985,MATCH(Settings!$B$9,$A$1:$P$1,0)),9,2))))),""),IFERROR(INT(IFERROR(IF(ISNUMBER(INDEX($A985:$P985,MATCH(Settings!$B$8,$A$1:$P$1,0))),INDEX($A985:$P985,MATCH(Settings!$B$8,$A$1:$P$1,0)),DATE(VALUE(LEFT(IFERROR(TRIM(INDEX($A985:$P985,MATCH(Settings!$B$8,$A$1:$P$1,0))&amp;""),""),4)),VALUE(MID(IFERROR(TRIM(INDEX($A985:$P985,MATCH(Settings!$B$8,$A$1:$P$1,0))&amp;""),""),6,2)),VALUE(MID(IFERROR(TRIM(INDEX($A985:$P985,MATCH(Settings!$B$8,$A$1:$P$1,0))&amp;""),""),9,2)))+TIME(VALUE(MID(IFERROR(TRIM(INDEX($A985:$P985,MATCH(Settings!$B$8,$A$1:$P$1,0))&amp;""),""),12,2)),VALUE(MID(IFERROR(TRIM(INDEX($A985:$P985,MATCH(Settings!$B$8,$A$1:$P$1,0))&amp;""),""),15,2)),VALUE(MID(IFERROR(TRIM(INDEX($A985:$P985,MATCH(Settings!$B$8,$A$1:$P$1,0))&amp;""),""),18,2)))),"")),""))</f>
        <v/>
      </c>
      <c r="V985" s="22">
        <f>IF(ISNUMBER($U985),DATE(YEAR($U985),MONTH($U985),1),"")</f>
        <v/>
      </c>
      <c r="W985" s="23">
        <f>IF(IFERROR(TRIM(INDEX($A985:$P985,MATCH(Settings!$B$10,$A$1:$P$1,0))&amp;""),"")&lt;&gt;"",IFERROR(TRIM(INDEX($A985:$P985,MATCH(Settings!$B$10,$A$1:$P$1,0))&amp;""),""),IFERROR(TRIM(INDEX($A985:$P985,MATCH(Settings!$B$11,$A$1:$P$1,0))&amp;""),""))</f>
        <v/>
      </c>
      <c r="X985" s="23">
        <f>IFERROR(TRIM(INDEX($A985:$P985,MATCH(Settings!$B$11,$A$1:$P$1,0))&amp;""),"")</f>
        <v/>
      </c>
      <c r="Y985" s="23">
        <f>IFERROR(TRIM(INDEX($A985:$P985,MATCH(Settings!$B$12,$A$1:$P$1,0))&amp;""),"")</f>
        <v/>
      </c>
      <c r="Z985" s="23">
        <f>IFERROR(TRIM(INDEX($A985:$P985,MATCH(Settings!$B$15,$A$1:$P$1,0))&amp;""),"")</f>
        <v/>
      </c>
      <c r="AA985" s="24">
        <f>IFERROR(IF(TRIM(INDEX($A985:$P985,MATCH(Settings!$B$13,$A$1:$P$1,0))&amp;"")="","",VALUE(TRIM(INDEX($A985:$P985,MATCH(Settings!$B$13,$A$1:$P$1,0))&amp;""))),"")</f>
        <v/>
      </c>
      <c r="AB985" s="24">
        <f>IF(NOT(ISNUMBER($AA985)),"",IF(TRIM($R985&amp;"")="Yes",$AA985,0))</f>
        <v/>
      </c>
      <c r="AC985" s="25">
        <f>IF(OR(NOT(ISNUMBER($AB985)),NOT(ISNUMBER(Settings!$D$2))),"",$AB985*Settings!$D$2)</f>
        <v/>
      </c>
      <c r="AD985" s="23">
        <f>IF(AND($AE985="",IFERROR(TRIM(INDEX($A985:$P985,MATCH(Settings!$B$13,$A$1:$P$1,0))&amp;""),"")=""),"",IF((IF($AE985="","; no name or email","")&amp;IF(IFERROR(TRIM(INDEX($A985:$P985,MATCH(Settings!$B$13,$A$1:$P$1,0))&amp;""),"")="","; no hours",IF(NOT(ISNUMBER($AA985)),"; hours not a number",IF($AA985&lt;=0,"; hours zero or less",IF(AND(ISNUMBER(Settings!$D$3),$AA985&gt;Settings!$D$3),"; over "&amp;Settings!$D$3&amp;" hours",""))))&amp;IF(NOT(ISNUMBER($U985)),"; no date",IF($U985&gt;TODAY(),"; date in the future",""))&amp;IF(AND($AE985&lt;&gt;"",ISNUMBER($U985)),IF(COUNTIFS($AE$2:$AE$1001,$AE985,$U$2:$U$1001,$U985,$Y$2:$Y$1001,$Y985)&gt;1,"; possible duplicate",""),""))="","OK",MID(IF($AE985="","; no name or email","")&amp;IF(IFERROR(TRIM(INDEX($A985:$P985,MATCH(Settings!$B$13,$A$1:$P$1,0))&amp;""),"")="","; no hours",IF(NOT(ISNUMBER($AA985)),"; hours not a number",IF($AA985&lt;=0,"; hours zero or less",IF(AND(ISNUMBER(Settings!$D$3),$AA985&gt;Settings!$D$3),"; over "&amp;Settings!$D$3&amp;" hours",""))))&amp;IF(NOT(ISNUMBER($U985)),"; no date",IF($U985&gt;TODAY(),"; date in the future",""))&amp;IF(AND($AE985&lt;&gt;"",ISNUMBER($U985)),IF(COUNTIFS($AE$2:$AE$1001,$AE985,$U$2:$U$1001,$U985,$Y$2:$Y$1001,$Y985)&gt;1,"; possible duplicate",""),""),3,300)))</f>
        <v/>
      </c>
      <c r="AE985" s="26">
        <f>IF(IFERROR(TRIM(INDEX($A985:$P985,MATCH(Settings!$B$11,$A$1:$P$1,0))&amp;""),"")&lt;&gt;"",LOWER(IFERROR(TRIM(INDEX($A985:$P985,MATCH(Settings!$B$11,$A$1:$P$1,0))&amp;""),"")),LOWER(IFERROR(TRIM(INDEX($A985:$P985,MATCH(Settings!$B$10,$A$1:$P$1,0))&amp;""),"")))</f>
        <v/>
      </c>
      <c r="AF985" s="26">
        <f>IF($AE985="","",IF(COUNTIF($AE$2:$AE985,$AE985)=1,MAX($AF$1:$AF984)+1,""))</f>
        <v/>
      </c>
      <c r="AG985" s="26">
        <f>IF(OR($AE985="",NOT(ISNUMBER($V985))),"",IF(COUNTIFS($AE$2:$AE985,$AE985,$V$2:$V985,$V985)=1,1,0))</f>
        <v/>
      </c>
      <c r="AH985" s="26">
        <f>IF(ISNUMBER($U985),$U985,0)</f>
        <v/>
      </c>
    </row>
    <row r="986">
      <c r="R986" s="27" t="n"/>
      <c r="S986" s="27" t="n"/>
      <c r="U986" s="21">
        <f>IF(ISNUMBER(IFERROR(IF(TRIM(INDEX($A986:$P986,MATCH(Settings!$B$9,$A$1:$P$1,0))&amp;"")="","",IF(ISNUMBER(INDEX($A986:$P986,MATCH(Settings!$B$9,$A$1:$P$1,0))),INT(INDEX($A986:$P986,MATCH(Settings!$B$9,$A$1:$P$1,0))),DATE(VALUE(LEFT(INDEX($A986:$P986,MATCH(Settings!$B$9,$A$1:$P$1,0)),4)),VALUE(MID(INDEX($A986:$P986,MATCH(Settings!$B$9,$A$1:$P$1,0)),6,2)),VALUE(MID(INDEX($A986:$P986,MATCH(Settings!$B$9,$A$1:$P$1,0)),9,2))))),"")),IFERROR(IF(TRIM(INDEX($A986:$P986,MATCH(Settings!$B$9,$A$1:$P$1,0))&amp;"")="","",IF(ISNUMBER(INDEX($A986:$P986,MATCH(Settings!$B$9,$A$1:$P$1,0))),INT(INDEX($A986:$P986,MATCH(Settings!$B$9,$A$1:$P$1,0))),DATE(VALUE(LEFT(INDEX($A986:$P986,MATCH(Settings!$B$9,$A$1:$P$1,0)),4)),VALUE(MID(INDEX($A986:$P986,MATCH(Settings!$B$9,$A$1:$P$1,0)),6,2)),VALUE(MID(INDEX($A986:$P986,MATCH(Settings!$B$9,$A$1:$P$1,0)),9,2))))),""),IFERROR(INT(IFERROR(IF(ISNUMBER(INDEX($A986:$P986,MATCH(Settings!$B$8,$A$1:$P$1,0))),INDEX($A986:$P986,MATCH(Settings!$B$8,$A$1:$P$1,0)),DATE(VALUE(LEFT(IFERROR(TRIM(INDEX($A986:$P986,MATCH(Settings!$B$8,$A$1:$P$1,0))&amp;""),""),4)),VALUE(MID(IFERROR(TRIM(INDEX($A986:$P986,MATCH(Settings!$B$8,$A$1:$P$1,0))&amp;""),""),6,2)),VALUE(MID(IFERROR(TRIM(INDEX($A986:$P986,MATCH(Settings!$B$8,$A$1:$P$1,0))&amp;""),""),9,2)))+TIME(VALUE(MID(IFERROR(TRIM(INDEX($A986:$P986,MATCH(Settings!$B$8,$A$1:$P$1,0))&amp;""),""),12,2)),VALUE(MID(IFERROR(TRIM(INDEX($A986:$P986,MATCH(Settings!$B$8,$A$1:$P$1,0))&amp;""),""),15,2)),VALUE(MID(IFERROR(TRIM(INDEX($A986:$P986,MATCH(Settings!$B$8,$A$1:$P$1,0))&amp;""),""),18,2)))),"")),""))</f>
        <v/>
      </c>
      <c r="V986" s="22">
        <f>IF(ISNUMBER($U986),DATE(YEAR($U986),MONTH($U986),1),"")</f>
        <v/>
      </c>
      <c r="W986" s="23">
        <f>IF(IFERROR(TRIM(INDEX($A986:$P986,MATCH(Settings!$B$10,$A$1:$P$1,0))&amp;""),"")&lt;&gt;"",IFERROR(TRIM(INDEX($A986:$P986,MATCH(Settings!$B$10,$A$1:$P$1,0))&amp;""),""),IFERROR(TRIM(INDEX($A986:$P986,MATCH(Settings!$B$11,$A$1:$P$1,0))&amp;""),""))</f>
        <v/>
      </c>
      <c r="X986" s="23">
        <f>IFERROR(TRIM(INDEX($A986:$P986,MATCH(Settings!$B$11,$A$1:$P$1,0))&amp;""),"")</f>
        <v/>
      </c>
      <c r="Y986" s="23">
        <f>IFERROR(TRIM(INDEX($A986:$P986,MATCH(Settings!$B$12,$A$1:$P$1,0))&amp;""),"")</f>
        <v/>
      </c>
      <c r="Z986" s="23">
        <f>IFERROR(TRIM(INDEX($A986:$P986,MATCH(Settings!$B$15,$A$1:$P$1,0))&amp;""),"")</f>
        <v/>
      </c>
      <c r="AA986" s="24">
        <f>IFERROR(IF(TRIM(INDEX($A986:$P986,MATCH(Settings!$B$13,$A$1:$P$1,0))&amp;"")="","",VALUE(TRIM(INDEX($A986:$P986,MATCH(Settings!$B$13,$A$1:$P$1,0))&amp;""))),"")</f>
        <v/>
      </c>
      <c r="AB986" s="24">
        <f>IF(NOT(ISNUMBER($AA986)),"",IF(TRIM($R986&amp;"")="Yes",$AA986,0))</f>
        <v/>
      </c>
      <c r="AC986" s="25">
        <f>IF(OR(NOT(ISNUMBER($AB986)),NOT(ISNUMBER(Settings!$D$2))),"",$AB986*Settings!$D$2)</f>
        <v/>
      </c>
      <c r="AD986" s="23">
        <f>IF(AND($AE986="",IFERROR(TRIM(INDEX($A986:$P986,MATCH(Settings!$B$13,$A$1:$P$1,0))&amp;""),"")=""),"",IF((IF($AE986="","; no name or email","")&amp;IF(IFERROR(TRIM(INDEX($A986:$P986,MATCH(Settings!$B$13,$A$1:$P$1,0))&amp;""),"")="","; no hours",IF(NOT(ISNUMBER($AA986)),"; hours not a number",IF($AA986&lt;=0,"; hours zero or less",IF(AND(ISNUMBER(Settings!$D$3),$AA986&gt;Settings!$D$3),"; over "&amp;Settings!$D$3&amp;" hours",""))))&amp;IF(NOT(ISNUMBER($U986)),"; no date",IF($U986&gt;TODAY(),"; date in the future",""))&amp;IF(AND($AE986&lt;&gt;"",ISNUMBER($U986)),IF(COUNTIFS($AE$2:$AE$1001,$AE986,$U$2:$U$1001,$U986,$Y$2:$Y$1001,$Y986)&gt;1,"; possible duplicate",""),""))="","OK",MID(IF($AE986="","; no name or email","")&amp;IF(IFERROR(TRIM(INDEX($A986:$P986,MATCH(Settings!$B$13,$A$1:$P$1,0))&amp;""),"")="","; no hours",IF(NOT(ISNUMBER($AA986)),"; hours not a number",IF($AA986&lt;=0,"; hours zero or less",IF(AND(ISNUMBER(Settings!$D$3),$AA986&gt;Settings!$D$3),"; over "&amp;Settings!$D$3&amp;" hours",""))))&amp;IF(NOT(ISNUMBER($U986)),"; no date",IF($U986&gt;TODAY(),"; date in the future",""))&amp;IF(AND($AE986&lt;&gt;"",ISNUMBER($U986)),IF(COUNTIFS($AE$2:$AE$1001,$AE986,$U$2:$U$1001,$U986,$Y$2:$Y$1001,$Y986)&gt;1,"; possible duplicate",""),""),3,300)))</f>
        <v/>
      </c>
      <c r="AE986" s="26">
        <f>IF(IFERROR(TRIM(INDEX($A986:$P986,MATCH(Settings!$B$11,$A$1:$P$1,0))&amp;""),"")&lt;&gt;"",LOWER(IFERROR(TRIM(INDEX($A986:$P986,MATCH(Settings!$B$11,$A$1:$P$1,0))&amp;""),"")),LOWER(IFERROR(TRIM(INDEX($A986:$P986,MATCH(Settings!$B$10,$A$1:$P$1,0))&amp;""),"")))</f>
        <v/>
      </c>
      <c r="AF986" s="26">
        <f>IF($AE986="","",IF(COUNTIF($AE$2:$AE986,$AE986)=1,MAX($AF$1:$AF985)+1,""))</f>
        <v/>
      </c>
      <c r="AG986" s="26">
        <f>IF(OR($AE986="",NOT(ISNUMBER($V986))),"",IF(COUNTIFS($AE$2:$AE986,$AE986,$V$2:$V986,$V986)=1,1,0))</f>
        <v/>
      </c>
      <c r="AH986" s="26">
        <f>IF(ISNUMBER($U986),$U986,0)</f>
        <v/>
      </c>
    </row>
    <row r="987">
      <c r="R987" s="27" t="n"/>
      <c r="S987" s="27" t="n"/>
      <c r="U987" s="21">
        <f>IF(ISNUMBER(IFERROR(IF(TRIM(INDEX($A987:$P987,MATCH(Settings!$B$9,$A$1:$P$1,0))&amp;"")="","",IF(ISNUMBER(INDEX($A987:$P987,MATCH(Settings!$B$9,$A$1:$P$1,0))),INT(INDEX($A987:$P987,MATCH(Settings!$B$9,$A$1:$P$1,0))),DATE(VALUE(LEFT(INDEX($A987:$P987,MATCH(Settings!$B$9,$A$1:$P$1,0)),4)),VALUE(MID(INDEX($A987:$P987,MATCH(Settings!$B$9,$A$1:$P$1,0)),6,2)),VALUE(MID(INDEX($A987:$P987,MATCH(Settings!$B$9,$A$1:$P$1,0)),9,2))))),"")),IFERROR(IF(TRIM(INDEX($A987:$P987,MATCH(Settings!$B$9,$A$1:$P$1,0))&amp;"")="","",IF(ISNUMBER(INDEX($A987:$P987,MATCH(Settings!$B$9,$A$1:$P$1,0))),INT(INDEX($A987:$P987,MATCH(Settings!$B$9,$A$1:$P$1,0))),DATE(VALUE(LEFT(INDEX($A987:$P987,MATCH(Settings!$B$9,$A$1:$P$1,0)),4)),VALUE(MID(INDEX($A987:$P987,MATCH(Settings!$B$9,$A$1:$P$1,0)),6,2)),VALUE(MID(INDEX($A987:$P987,MATCH(Settings!$B$9,$A$1:$P$1,0)),9,2))))),""),IFERROR(INT(IFERROR(IF(ISNUMBER(INDEX($A987:$P987,MATCH(Settings!$B$8,$A$1:$P$1,0))),INDEX($A987:$P987,MATCH(Settings!$B$8,$A$1:$P$1,0)),DATE(VALUE(LEFT(IFERROR(TRIM(INDEX($A987:$P987,MATCH(Settings!$B$8,$A$1:$P$1,0))&amp;""),""),4)),VALUE(MID(IFERROR(TRIM(INDEX($A987:$P987,MATCH(Settings!$B$8,$A$1:$P$1,0))&amp;""),""),6,2)),VALUE(MID(IFERROR(TRIM(INDEX($A987:$P987,MATCH(Settings!$B$8,$A$1:$P$1,0))&amp;""),""),9,2)))+TIME(VALUE(MID(IFERROR(TRIM(INDEX($A987:$P987,MATCH(Settings!$B$8,$A$1:$P$1,0))&amp;""),""),12,2)),VALUE(MID(IFERROR(TRIM(INDEX($A987:$P987,MATCH(Settings!$B$8,$A$1:$P$1,0))&amp;""),""),15,2)),VALUE(MID(IFERROR(TRIM(INDEX($A987:$P987,MATCH(Settings!$B$8,$A$1:$P$1,0))&amp;""),""),18,2)))),"")),""))</f>
        <v/>
      </c>
      <c r="V987" s="22">
        <f>IF(ISNUMBER($U987),DATE(YEAR($U987),MONTH($U987),1),"")</f>
        <v/>
      </c>
      <c r="W987" s="23">
        <f>IF(IFERROR(TRIM(INDEX($A987:$P987,MATCH(Settings!$B$10,$A$1:$P$1,0))&amp;""),"")&lt;&gt;"",IFERROR(TRIM(INDEX($A987:$P987,MATCH(Settings!$B$10,$A$1:$P$1,0))&amp;""),""),IFERROR(TRIM(INDEX($A987:$P987,MATCH(Settings!$B$11,$A$1:$P$1,0))&amp;""),""))</f>
        <v/>
      </c>
      <c r="X987" s="23">
        <f>IFERROR(TRIM(INDEX($A987:$P987,MATCH(Settings!$B$11,$A$1:$P$1,0))&amp;""),"")</f>
        <v/>
      </c>
      <c r="Y987" s="23">
        <f>IFERROR(TRIM(INDEX($A987:$P987,MATCH(Settings!$B$12,$A$1:$P$1,0))&amp;""),"")</f>
        <v/>
      </c>
      <c r="Z987" s="23">
        <f>IFERROR(TRIM(INDEX($A987:$P987,MATCH(Settings!$B$15,$A$1:$P$1,0))&amp;""),"")</f>
        <v/>
      </c>
      <c r="AA987" s="24">
        <f>IFERROR(IF(TRIM(INDEX($A987:$P987,MATCH(Settings!$B$13,$A$1:$P$1,0))&amp;"")="","",VALUE(TRIM(INDEX($A987:$P987,MATCH(Settings!$B$13,$A$1:$P$1,0))&amp;""))),"")</f>
        <v/>
      </c>
      <c r="AB987" s="24">
        <f>IF(NOT(ISNUMBER($AA987)),"",IF(TRIM($R987&amp;"")="Yes",$AA987,0))</f>
        <v/>
      </c>
      <c r="AC987" s="25">
        <f>IF(OR(NOT(ISNUMBER($AB987)),NOT(ISNUMBER(Settings!$D$2))),"",$AB987*Settings!$D$2)</f>
        <v/>
      </c>
      <c r="AD987" s="23">
        <f>IF(AND($AE987="",IFERROR(TRIM(INDEX($A987:$P987,MATCH(Settings!$B$13,$A$1:$P$1,0))&amp;""),"")=""),"",IF((IF($AE987="","; no name or email","")&amp;IF(IFERROR(TRIM(INDEX($A987:$P987,MATCH(Settings!$B$13,$A$1:$P$1,0))&amp;""),"")="","; no hours",IF(NOT(ISNUMBER($AA987)),"; hours not a number",IF($AA987&lt;=0,"; hours zero or less",IF(AND(ISNUMBER(Settings!$D$3),$AA987&gt;Settings!$D$3),"; over "&amp;Settings!$D$3&amp;" hours",""))))&amp;IF(NOT(ISNUMBER($U987)),"; no date",IF($U987&gt;TODAY(),"; date in the future",""))&amp;IF(AND($AE987&lt;&gt;"",ISNUMBER($U987)),IF(COUNTIFS($AE$2:$AE$1001,$AE987,$U$2:$U$1001,$U987,$Y$2:$Y$1001,$Y987)&gt;1,"; possible duplicate",""),""))="","OK",MID(IF($AE987="","; no name or email","")&amp;IF(IFERROR(TRIM(INDEX($A987:$P987,MATCH(Settings!$B$13,$A$1:$P$1,0))&amp;""),"")="","; no hours",IF(NOT(ISNUMBER($AA987)),"; hours not a number",IF($AA987&lt;=0,"; hours zero or less",IF(AND(ISNUMBER(Settings!$D$3),$AA987&gt;Settings!$D$3),"; over "&amp;Settings!$D$3&amp;" hours",""))))&amp;IF(NOT(ISNUMBER($U987)),"; no date",IF($U987&gt;TODAY(),"; date in the future",""))&amp;IF(AND($AE987&lt;&gt;"",ISNUMBER($U987)),IF(COUNTIFS($AE$2:$AE$1001,$AE987,$U$2:$U$1001,$U987,$Y$2:$Y$1001,$Y987)&gt;1,"; possible duplicate",""),""),3,300)))</f>
        <v/>
      </c>
      <c r="AE987" s="26">
        <f>IF(IFERROR(TRIM(INDEX($A987:$P987,MATCH(Settings!$B$11,$A$1:$P$1,0))&amp;""),"")&lt;&gt;"",LOWER(IFERROR(TRIM(INDEX($A987:$P987,MATCH(Settings!$B$11,$A$1:$P$1,0))&amp;""),"")),LOWER(IFERROR(TRIM(INDEX($A987:$P987,MATCH(Settings!$B$10,$A$1:$P$1,0))&amp;""),"")))</f>
        <v/>
      </c>
      <c r="AF987" s="26">
        <f>IF($AE987="","",IF(COUNTIF($AE$2:$AE987,$AE987)=1,MAX($AF$1:$AF986)+1,""))</f>
        <v/>
      </c>
      <c r="AG987" s="26">
        <f>IF(OR($AE987="",NOT(ISNUMBER($V987))),"",IF(COUNTIFS($AE$2:$AE987,$AE987,$V$2:$V987,$V987)=1,1,0))</f>
        <v/>
      </c>
      <c r="AH987" s="26">
        <f>IF(ISNUMBER($U987),$U987,0)</f>
        <v/>
      </c>
    </row>
    <row r="988">
      <c r="R988" s="27" t="n"/>
      <c r="S988" s="27" t="n"/>
      <c r="U988" s="21">
        <f>IF(ISNUMBER(IFERROR(IF(TRIM(INDEX($A988:$P988,MATCH(Settings!$B$9,$A$1:$P$1,0))&amp;"")="","",IF(ISNUMBER(INDEX($A988:$P988,MATCH(Settings!$B$9,$A$1:$P$1,0))),INT(INDEX($A988:$P988,MATCH(Settings!$B$9,$A$1:$P$1,0))),DATE(VALUE(LEFT(INDEX($A988:$P988,MATCH(Settings!$B$9,$A$1:$P$1,0)),4)),VALUE(MID(INDEX($A988:$P988,MATCH(Settings!$B$9,$A$1:$P$1,0)),6,2)),VALUE(MID(INDEX($A988:$P988,MATCH(Settings!$B$9,$A$1:$P$1,0)),9,2))))),"")),IFERROR(IF(TRIM(INDEX($A988:$P988,MATCH(Settings!$B$9,$A$1:$P$1,0))&amp;"")="","",IF(ISNUMBER(INDEX($A988:$P988,MATCH(Settings!$B$9,$A$1:$P$1,0))),INT(INDEX($A988:$P988,MATCH(Settings!$B$9,$A$1:$P$1,0))),DATE(VALUE(LEFT(INDEX($A988:$P988,MATCH(Settings!$B$9,$A$1:$P$1,0)),4)),VALUE(MID(INDEX($A988:$P988,MATCH(Settings!$B$9,$A$1:$P$1,0)),6,2)),VALUE(MID(INDEX($A988:$P988,MATCH(Settings!$B$9,$A$1:$P$1,0)),9,2))))),""),IFERROR(INT(IFERROR(IF(ISNUMBER(INDEX($A988:$P988,MATCH(Settings!$B$8,$A$1:$P$1,0))),INDEX($A988:$P988,MATCH(Settings!$B$8,$A$1:$P$1,0)),DATE(VALUE(LEFT(IFERROR(TRIM(INDEX($A988:$P988,MATCH(Settings!$B$8,$A$1:$P$1,0))&amp;""),""),4)),VALUE(MID(IFERROR(TRIM(INDEX($A988:$P988,MATCH(Settings!$B$8,$A$1:$P$1,0))&amp;""),""),6,2)),VALUE(MID(IFERROR(TRIM(INDEX($A988:$P988,MATCH(Settings!$B$8,$A$1:$P$1,0))&amp;""),""),9,2)))+TIME(VALUE(MID(IFERROR(TRIM(INDEX($A988:$P988,MATCH(Settings!$B$8,$A$1:$P$1,0))&amp;""),""),12,2)),VALUE(MID(IFERROR(TRIM(INDEX($A988:$P988,MATCH(Settings!$B$8,$A$1:$P$1,0))&amp;""),""),15,2)),VALUE(MID(IFERROR(TRIM(INDEX($A988:$P988,MATCH(Settings!$B$8,$A$1:$P$1,0))&amp;""),""),18,2)))),"")),""))</f>
        <v/>
      </c>
      <c r="V988" s="22">
        <f>IF(ISNUMBER($U988),DATE(YEAR($U988),MONTH($U988),1),"")</f>
        <v/>
      </c>
      <c r="W988" s="23">
        <f>IF(IFERROR(TRIM(INDEX($A988:$P988,MATCH(Settings!$B$10,$A$1:$P$1,0))&amp;""),"")&lt;&gt;"",IFERROR(TRIM(INDEX($A988:$P988,MATCH(Settings!$B$10,$A$1:$P$1,0))&amp;""),""),IFERROR(TRIM(INDEX($A988:$P988,MATCH(Settings!$B$11,$A$1:$P$1,0))&amp;""),""))</f>
        <v/>
      </c>
      <c r="X988" s="23">
        <f>IFERROR(TRIM(INDEX($A988:$P988,MATCH(Settings!$B$11,$A$1:$P$1,0))&amp;""),"")</f>
        <v/>
      </c>
      <c r="Y988" s="23">
        <f>IFERROR(TRIM(INDEX($A988:$P988,MATCH(Settings!$B$12,$A$1:$P$1,0))&amp;""),"")</f>
        <v/>
      </c>
      <c r="Z988" s="23">
        <f>IFERROR(TRIM(INDEX($A988:$P988,MATCH(Settings!$B$15,$A$1:$P$1,0))&amp;""),"")</f>
        <v/>
      </c>
      <c r="AA988" s="24">
        <f>IFERROR(IF(TRIM(INDEX($A988:$P988,MATCH(Settings!$B$13,$A$1:$P$1,0))&amp;"")="","",VALUE(TRIM(INDEX($A988:$P988,MATCH(Settings!$B$13,$A$1:$P$1,0))&amp;""))),"")</f>
        <v/>
      </c>
      <c r="AB988" s="24">
        <f>IF(NOT(ISNUMBER($AA988)),"",IF(TRIM($R988&amp;"")="Yes",$AA988,0))</f>
        <v/>
      </c>
      <c r="AC988" s="25">
        <f>IF(OR(NOT(ISNUMBER($AB988)),NOT(ISNUMBER(Settings!$D$2))),"",$AB988*Settings!$D$2)</f>
        <v/>
      </c>
      <c r="AD988" s="23">
        <f>IF(AND($AE988="",IFERROR(TRIM(INDEX($A988:$P988,MATCH(Settings!$B$13,$A$1:$P$1,0))&amp;""),"")=""),"",IF((IF($AE988="","; no name or email","")&amp;IF(IFERROR(TRIM(INDEX($A988:$P988,MATCH(Settings!$B$13,$A$1:$P$1,0))&amp;""),"")="","; no hours",IF(NOT(ISNUMBER($AA988)),"; hours not a number",IF($AA988&lt;=0,"; hours zero or less",IF(AND(ISNUMBER(Settings!$D$3),$AA988&gt;Settings!$D$3),"; over "&amp;Settings!$D$3&amp;" hours",""))))&amp;IF(NOT(ISNUMBER($U988)),"; no date",IF($U988&gt;TODAY(),"; date in the future",""))&amp;IF(AND($AE988&lt;&gt;"",ISNUMBER($U988)),IF(COUNTIFS($AE$2:$AE$1001,$AE988,$U$2:$U$1001,$U988,$Y$2:$Y$1001,$Y988)&gt;1,"; possible duplicate",""),""))="","OK",MID(IF($AE988="","; no name or email","")&amp;IF(IFERROR(TRIM(INDEX($A988:$P988,MATCH(Settings!$B$13,$A$1:$P$1,0))&amp;""),"")="","; no hours",IF(NOT(ISNUMBER($AA988)),"; hours not a number",IF($AA988&lt;=0,"; hours zero or less",IF(AND(ISNUMBER(Settings!$D$3),$AA988&gt;Settings!$D$3),"; over "&amp;Settings!$D$3&amp;" hours",""))))&amp;IF(NOT(ISNUMBER($U988)),"; no date",IF($U988&gt;TODAY(),"; date in the future",""))&amp;IF(AND($AE988&lt;&gt;"",ISNUMBER($U988)),IF(COUNTIFS($AE$2:$AE$1001,$AE988,$U$2:$U$1001,$U988,$Y$2:$Y$1001,$Y988)&gt;1,"; possible duplicate",""),""),3,300)))</f>
        <v/>
      </c>
      <c r="AE988" s="26">
        <f>IF(IFERROR(TRIM(INDEX($A988:$P988,MATCH(Settings!$B$11,$A$1:$P$1,0))&amp;""),"")&lt;&gt;"",LOWER(IFERROR(TRIM(INDEX($A988:$P988,MATCH(Settings!$B$11,$A$1:$P$1,0))&amp;""),"")),LOWER(IFERROR(TRIM(INDEX($A988:$P988,MATCH(Settings!$B$10,$A$1:$P$1,0))&amp;""),"")))</f>
        <v/>
      </c>
      <c r="AF988" s="26">
        <f>IF($AE988="","",IF(COUNTIF($AE$2:$AE988,$AE988)=1,MAX($AF$1:$AF987)+1,""))</f>
        <v/>
      </c>
      <c r="AG988" s="26">
        <f>IF(OR($AE988="",NOT(ISNUMBER($V988))),"",IF(COUNTIFS($AE$2:$AE988,$AE988,$V$2:$V988,$V988)=1,1,0))</f>
        <v/>
      </c>
      <c r="AH988" s="26">
        <f>IF(ISNUMBER($U988),$U988,0)</f>
        <v/>
      </c>
    </row>
    <row r="989">
      <c r="R989" s="27" t="n"/>
      <c r="S989" s="27" t="n"/>
      <c r="U989" s="21">
        <f>IF(ISNUMBER(IFERROR(IF(TRIM(INDEX($A989:$P989,MATCH(Settings!$B$9,$A$1:$P$1,0))&amp;"")="","",IF(ISNUMBER(INDEX($A989:$P989,MATCH(Settings!$B$9,$A$1:$P$1,0))),INT(INDEX($A989:$P989,MATCH(Settings!$B$9,$A$1:$P$1,0))),DATE(VALUE(LEFT(INDEX($A989:$P989,MATCH(Settings!$B$9,$A$1:$P$1,0)),4)),VALUE(MID(INDEX($A989:$P989,MATCH(Settings!$B$9,$A$1:$P$1,0)),6,2)),VALUE(MID(INDEX($A989:$P989,MATCH(Settings!$B$9,$A$1:$P$1,0)),9,2))))),"")),IFERROR(IF(TRIM(INDEX($A989:$P989,MATCH(Settings!$B$9,$A$1:$P$1,0))&amp;"")="","",IF(ISNUMBER(INDEX($A989:$P989,MATCH(Settings!$B$9,$A$1:$P$1,0))),INT(INDEX($A989:$P989,MATCH(Settings!$B$9,$A$1:$P$1,0))),DATE(VALUE(LEFT(INDEX($A989:$P989,MATCH(Settings!$B$9,$A$1:$P$1,0)),4)),VALUE(MID(INDEX($A989:$P989,MATCH(Settings!$B$9,$A$1:$P$1,0)),6,2)),VALUE(MID(INDEX($A989:$P989,MATCH(Settings!$B$9,$A$1:$P$1,0)),9,2))))),""),IFERROR(INT(IFERROR(IF(ISNUMBER(INDEX($A989:$P989,MATCH(Settings!$B$8,$A$1:$P$1,0))),INDEX($A989:$P989,MATCH(Settings!$B$8,$A$1:$P$1,0)),DATE(VALUE(LEFT(IFERROR(TRIM(INDEX($A989:$P989,MATCH(Settings!$B$8,$A$1:$P$1,0))&amp;""),""),4)),VALUE(MID(IFERROR(TRIM(INDEX($A989:$P989,MATCH(Settings!$B$8,$A$1:$P$1,0))&amp;""),""),6,2)),VALUE(MID(IFERROR(TRIM(INDEX($A989:$P989,MATCH(Settings!$B$8,$A$1:$P$1,0))&amp;""),""),9,2)))+TIME(VALUE(MID(IFERROR(TRIM(INDEX($A989:$P989,MATCH(Settings!$B$8,$A$1:$P$1,0))&amp;""),""),12,2)),VALUE(MID(IFERROR(TRIM(INDEX($A989:$P989,MATCH(Settings!$B$8,$A$1:$P$1,0))&amp;""),""),15,2)),VALUE(MID(IFERROR(TRIM(INDEX($A989:$P989,MATCH(Settings!$B$8,$A$1:$P$1,0))&amp;""),""),18,2)))),"")),""))</f>
        <v/>
      </c>
      <c r="V989" s="22">
        <f>IF(ISNUMBER($U989),DATE(YEAR($U989),MONTH($U989),1),"")</f>
        <v/>
      </c>
      <c r="W989" s="23">
        <f>IF(IFERROR(TRIM(INDEX($A989:$P989,MATCH(Settings!$B$10,$A$1:$P$1,0))&amp;""),"")&lt;&gt;"",IFERROR(TRIM(INDEX($A989:$P989,MATCH(Settings!$B$10,$A$1:$P$1,0))&amp;""),""),IFERROR(TRIM(INDEX($A989:$P989,MATCH(Settings!$B$11,$A$1:$P$1,0))&amp;""),""))</f>
        <v/>
      </c>
      <c r="X989" s="23">
        <f>IFERROR(TRIM(INDEX($A989:$P989,MATCH(Settings!$B$11,$A$1:$P$1,0))&amp;""),"")</f>
        <v/>
      </c>
      <c r="Y989" s="23">
        <f>IFERROR(TRIM(INDEX($A989:$P989,MATCH(Settings!$B$12,$A$1:$P$1,0))&amp;""),"")</f>
        <v/>
      </c>
      <c r="Z989" s="23">
        <f>IFERROR(TRIM(INDEX($A989:$P989,MATCH(Settings!$B$15,$A$1:$P$1,0))&amp;""),"")</f>
        <v/>
      </c>
      <c r="AA989" s="24">
        <f>IFERROR(IF(TRIM(INDEX($A989:$P989,MATCH(Settings!$B$13,$A$1:$P$1,0))&amp;"")="","",VALUE(TRIM(INDEX($A989:$P989,MATCH(Settings!$B$13,$A$1:$P$1,0))&amp;""))),"")</f>
        <v/>
      </c>
      <c r="AB989" s="24">
        <f>IF(NOT(ISNUMBER($AA989)),"",IF(TRIM($R989&amp;"")="Yes",$AA989,0))</f>
        <v/>
      </c>
      <c r="AC989" s="25">
        <f>IF(OR(NOT(ISNUMBER($AB989)),NOT(ISNUMBER(Settings!$D$2))),"",$AB989*Settings!$D$2)</f>
        <v/>
      </c>
      <c r="AD989" s="23">
        <f>IF(AND($AE989="",IFERROR(TRIM(INDEX($A989:$P989,MATCH(Settings!$B$13,$A$1:$P$1,0))&amp;""),"")=""),"",IF((IF($AE989="","; no name or email","")&amp;IF(IFERROR(TRIM(INDEX($A989:$P989,MATCH(Settings!$B$13,$A$1:$P$1,0))&amp;""),"")="","; no hours",IF(NOT(ISNUMBER($AA989)),"; hours not a number",IF($AA989&lt;=0,"; hours zero or less",IF(AND(ISNUMBER(Settings!$D$3),$AA989&gt;Settings!$D$3),"; over "&amp;Settings!$D$3&amp;" hours",""))))&amp;IF(NOT(ISNUMBER($U989)),"; no date",IF($U989&gt;TODAY(),"; date in the future",""))&amp;IF(AND($AE989&lt;&gt;"",ISNUMBER($U989)),IF(COUNTIFS($AE$2:$AE$1001,$AE989,$U$2:$U$1001,$U989,$Y$2:$Y$1001,$Y989)&gt;1,"; possible duplicate",""),""))="","OK",MID(IF($AE989="","; no name or email","")&amp;IF(IFERROR(TRIM(INDEX($A989:$P989,MATCH(Settings!$B$13,$A$1:$P$1,0))&amp;""),"")="","; no hours",IF(NOT(ISNUMBER($AA989)),"; hours not a number",IF($AA989&lt;=0,"; hours zero or less",IF(AND(ISNUMBER(Settings!$D$3),$AA989&gt;Settings!$D$3),"; over "&amp;Settings!$D$3&amp;" hours",""))))&amp;IF(NOT(ISNUMBER($U989)),"; no date",IF($U989&gt;TODAY(),"; date in the future",""))&amp;IF(AND($AE989&lt;&gt;"",ISNUMBER($U989)),IF(COUNTIFS($AE$2:$AE$1001,$AE989,$U$2:$U$1001,$U989,$Y$2:$Y$1001,$Y989)&gt;1,"; possible duplicate",""),""),3,300)))</f>
        <v/>
      </c>
      <c r="AE989" s="26">
        <f>IF(IFERROR(TRIM(INDEX($A989:$P989,MATCH(Settings!$B$11,$A$1:$P$1,0))&amp;""),"")&lt;&gt;"",LOWER(IFERROR(TRIM(INDEX($A989:$P989,MATCH(Settings!$B$11,$A$1:$P$1,0))&amp;""),"")),LOWER(IFERROR(TRIM(INDEX($A989:$P989,MATCH(Settings!$B$10,$A$1:$P$1,0))&amp;""),"")))</f>
        <v/>
      </c>
      <c r="AF989" s="26">
        <f>IF($AE989="","",IF(COUNTIF($AE$2:$AE989,$AE989)=1,MAX($AF$1:$AF988)+1,""))</f>
        <v/>
      </c>
      <c r="AG989" s="26">
        <f>IF(OR($AE989="",NOT(ISNUMBER($V989))),"",IF(COUNTIFS($AE$2:$AE989,$AE989,$V$2:$V989,$V989)=1,1,0))</f>
        <v/>
      </c>
      <c r="AH989" s="26">
        <f>IF(ISNUMBER($U989),$U989,0)</f>
        <v/>
      </c>
    </row>
    <row r="990">
      <c r="R990" s="27" t="n"/>
      <c r="S990" s="27" t="n"/>
      <c r="U990" s="21">
        <f>IF(ISNUMBER(IFERROR(IF(TRIM(INDEX($A990:$P990,MATCH(Settings!$B$9,$A$1:$P$1,0))&amp;"")="","",IF(ISNUMBER(INDEX($A990:$P990,MATCH(Settings!$B$9,$A$1:$P$1,0))),INT(INDEX($A990:$P990,MATCH(Settings!$B$9,$A$1:$P$1,0))),DATE(VALUE(LEFT(INDEX($A990:$P990,MATCH(Settings!$B$9,$A$1:$P$1,0)),4)),VALUE(MID(INDEX($A990:$P990,MATCH(Settings!$B$9,$A$1:$P$1,0)),6,2)),VALUE(MID(INDEX($A990:$P990,MATCH(Settings!$B$9,$A$1:$P$1,0)),9,2))))),"")),IFERROR(IF(TRIM(INDEX($A990:$P990,MATCH(Settings!$B$9,$A$1:$P$1,0))&amp;"")="","",IF(ISNUMBER(INDEX($A990:$P990,MATCH(Settings!$B$9,$A$1:$P$1,0))),INT(INDEX($A990:$P990,MATCH(Settings!$B$9,$A$1:$P$1,0))),DATE(VALUE(LEFT(INDEX($A990:$P990,MATCH(Settings!$B$9,$A$1:$P$1,0)),4)),VALUE(MID(INDEX($A990:$P990,MATCH(Settings!$B$9,$A$1:$P$1,0)),6,2)),VALUE(MID(INDEX($A990:$P990,MATCH(Settings!$B$9,$A$1:$P$1,0)),9,2))))),""),IFERROR(INT(IFERROR(IF(ISNUMBER(INDEX($A990:$P990,MATCH(Settings!$B$8,$A$1:$P$1,0))),INDEX($A990:$P990,MATCH(Settings!$B$8,$A$1:$P$1,0)),DATE(VALUE(LEFT(IFERROR(TRIM(INDEX($A990:$P990,MATCH(Settings!$B$8,$A$1:$P$1,0))&amp;""),""),4)),VALUE(MID(IFERROR(TRIM(INDEX($A990:$P990,MATCH(Settings!$B$8,$A$1:$P$1,0))&amp;""),""),6,2)),VALUE(MID(IFERROR(TRIM(INDEX($A990:$P990,MATCH(Settings!$B$8,$A$1:$P$1,0))&amp;""),""),9,2)))+TIME(VALUE(MID(IFERROR(TRIM(INDEX($A990:$P990,MATCH(Settings!$B$8,$A$1:$P$1,0))&amp;""),""),12,2)),VALUE(MID(IFERROR(TRIM(INDEX($A990:$P990,MATCH(Settings!$B$8,$A$1:$P$1,0))&amp;""),""),15,2)),VALUE(MID(IFERROR(TRIM(INDEX($A990:$P990,MATCH(Settings!$B$8,$A$1:$P$1,0))&amp;""),""),18,2)))),"")),""))</f>
        <v/>
      </c>
      <c r="V990" s="22">
        <f>IF(ISNUMBER($U990),DATE(YEAR($U990),MONTH($U990),1),"")</f>
        <v/>
      </c>
      <c r="W990" s="23">
        <f>IF(IFERROR(TRIM(INDEX($A990:$P990,MATCH(Settings!$B$10,$A$1:$P$1,0))&amp;""),"")&lt;&gt;"",IFERROR(TRIM(INDEX($A990:$P990,MATCH(Settings!$B$10,$A$1:$P$1,0))&amp;""),""),IFERROR(TRIM(INDEX($A990:$P990,MATCH(Settings!$B$11,$A$1:$P$1,0))&amp;""),""))</f>
        <v/>
      </c>
      <c r="X990" s="23">
        <f>IFERROR(TRIM(INDEX($A990:$P990,MATCH(Settings!$B$11,$A$1:$P$1,0))&amp;""),"")</f>
        <v/>
      </c>
      <c r="Y990" s="23">
        <f>IFERROR(TRIM(INDEX($A990:$P990,MATCH(Settings!$B$12,$A$1:$P$1,0))&amp;""),"")</f>
        <v/>
      </c>
      <c r="Z990" s="23">
        <f>IFERROR(TRIM(INDEX($A990:$P990,MATCH(Settings!$B$15,$A$1:$P$1,0))&amp;""),"")</f>
        <v/>
      </c>
      <c r="AA990" s="24">
        <f>IFERROR(IF(TRIM(INDEX($A990:$P990,MATCH(Settings!$B$13,$A$1:$P$1,0))&amp;"")="","",VALUE(TRIM(INDEX($A990:$P990,MATCH(Settings!$B$13,$A$1:$P$1,0))&amp;""))),"")</f>
        <v/>
      </c>
      <c r="AB990" s="24">
        <f>IF(NOT(ISNUMBER($AA990)),"",IF(TRIM($R990&amp;"")="Yes",$AA990,0))</f>
        <v/>
      </c>
      <c r="AC990" s="25">
        <f>IF(OR(NOT(ISNUMBER($AB990)),NOT(ISNUMBER(Settings!$D$2))),"",$AB990*Settings!$D$2)</f>
        <v/>
      </c>
      <c r="AD990" s="23">
        <f>IF(AND($AE990="",IFERROR(TRIM(INDEX($A990:$P990,MATCH(Settings!$B$13,$A$1:$P$1,0))&amp;""),"")=""),"",IF((IF($AE990="","; no name or email","")&amp;IF(IFERROR(TRIM(INDEX($A990:$P990,MATCH(Settings!$B$13,$A$1:$P$1,0))&amp;""),"")="","; no hours",IF(NOT(ISNUMBER($AA990)),"; hours not a number",IF($AA990&lt;=0,"; hours zero or less",IF(AND(ISNUMBER(Settings!$D$3),$AA990&gt;Settings!$D$3),"; over "&amp;Settings!$D$3&amp;" hours",""))))&amp;IF(NOT(ISNUMBER($U990)),"; no date",IF($U990&gt;TODAY(),"; date in the future",""))&amp;IF(AND($AE990&lt;&gt;"",ISNUMBER($U990)),IF(COUNTIFS($AE$2:$AE$1001,$AE990,$U$2:$U$1001,$U990,$Y$2:$Y$1001,$Y990)&gt;1,"; possible duplicate",""),""))="","OK",MID(IF($AE990="","; no name or email","")&amp;IF(IFERROR(TRIM(INDEX($A990:$P990,MATCH(Settings!$B$13,$A$1:$P$1,0))&amp;""),"")="","; no hours",IF(NOT(ISNUMBER($AA990)),"; hours not a number",IF($AA990&lt;=0,"; hours zero or less",IF(AND(ISNUMBER(Settings!$D$3),$AA990&gt;Settings!$D$3),"; over "&amp;Settings!$D$3&amp;" hours",""))))&amp;IF(NOT(ISNUMBER($U990)),"; no date",IF($U990&gt;TODAY(),"; date in the future",""))&amp;IF(AND($AE990&lt;&gt;"",ISNUMBER($U990)),IF(COUNTIFS($AE$2:$AE$1001,$AE990,$U$2:$U$1001,$U990,$Y$2:$Y$1001,$Y990)&gt;1,"; possible duplicate",""),""),3,300)))</f>
        <v/>
      </c>
      <c r="AE990" s="26">
        <f>IF(IFERROR(TRIM(INDEX($A990:$P990,MATCH(Settings!$B$11,$A$1:$P$1,0))&amp;""),"")&lt;&gt;"",LOWER(IFERROR(TRIM(INDEX($A990:$P990,MATCH(Settings!$B$11,$A$1:$P$1,0))&amp;""),"")),LOWER(IFERROR(TRIM(INDEX($A990:$P990,MATCH(Settings!$B$10,$A$1:$P$1,0))&amp;""),"")))</f>
        <v/>
      </c>
      <c r="AF990" s="26">
        <f>IF($AE990="","",IF(COUNTIF($AE$2:$AE990,$AE990)=1,MAX($AF$1:$AF989)+1,""))</f>
        <v/>
      </c>
      <c r="AG990" s="26">
        <f>IF(OR($AE990="",NOT(ISNUMBER($V990))),"",IF(COUNTIFS($AE$2:$AE990,$AE990,$V$2:$V990,$V990)=1,1,0))</f>
        <v/>
      </c>
      <c r="AH990" s="26">
        <f>IF(ISNUMBER($U990),$U990,0)</f>
        <v/>
      </c>
    </row>
    <row r="991">
      <c r="R991" s="27" t="n"/>
      <c r="S991" s="27" t="n"/>
      <c r="U991" s="21">
        <f>IF(ISNUMBER(IFERROR(IF(TRIM(INDEX($A991:$P991,MATCH(Settings!$B$9,$A$1:$P$1,0))&amp;"")="","",IF(ISNUMBER(INDEX($A991:$P991,MATCH(Settings!$B$9,$A$1:$P$1,0))),INT(INDEX($A991:$P991,MATCH(Settings!$B$9,$A$1:$P$1,0))),DATE(VALUE(LEFT(INDEX($A991:$P991,MATCH(Settings!$B$9,$A$1:$P$1,0)),4)),VALUE(MID(INDEX($A991:$P991,MATCH(Settings!$B$9,$A$1:$P$1,0)),6,2)),VALUE(MID(INDEX($A991:$P991,MATCH(Settings!$B$9,$A$1:$P$1,0)),9,2))))),"")),IFERROR(IF(TRIM(INDEX($A991:$P991,MATCH(Settings!$B$9,$A$1:$P$1,0))&amp;"")="","",IF(ISNUMBER(INDEX($A991:$P991,MATCH(Settings!$B$9,$A$1:$P$1,0))),INT(INDEX($A991:$P991,MATCH(Settings!$B$9,$A$1:$P$1,0))),DATE(VALUE(LEFT(INDEX($A991:$P991,MATCH(Settings!$B$9,$A$1:$P$1,0)),4)),VALUE(MID(INDEX($A991:$P991,MATCH(Settings!$B$9,$A$1:$P$1,0)),6,2)),VALUE(MID(INDEX($A991:$P991,MATCH(Settings!$B$9,$A$1:$P$1,0)),9,2))))),""),IFERROR(INT(IFERROR(IF(ISNUMBER(INDEX($A991:$P991,MATCH(Settings!$B$8,$A$1:$P$1,0))),INDEX($A991:$P991,MATCH(Settings!$B$8,$A$1:$P$1,0)),DATE(VALUE(LEFT(IFERROR(TRIM(INDEX($A991:$P991,MATCH(Settings!$B$8,$A$1:$P$1,0))&amp;""),""),4)),VALUE(MID(IFERROR(TRIM(INDEX($A991:$P991,MATCH(Settings!$B$8,$A$1:$P$1,0))&amp;""),""),6,2)),VALUE(MID(IFERROR(TRIM(INDEX($A991:$P991,MATCH(Settings!$B$8,$A$1:$P$1,0))&amp;""),""),9,2)))+TIME(VALUE(MID(IFERROR(TRIM(INDEX($A991:$P991,MATCH(Settings!$B$8,$A$1:$P$1,0))&amp;""),""),12,2)),VALUE(MID(IFERROR(TRIM(INDEX($A991:$P991,MATCH(Settings!$B$8,$A$1:$P$1,0))&amp;""),""),15,2)),VALUE(MID(IFERROR(TRIM(INDEX($A991:$P991,MATCH(Settings!$B$8,$A$1:$P$1,0))&amp;""),""),18,2)))),"")),""))</f>
        <v/>
      </c>
      <c r="V991" s="22">
        <f>IF(ISNUMBER($U991),DATE(YEAR($U991),MONTH($U991),1),"")</f>
        <v/>
      </c>
      <c r="W991" s="23">
        <f>IF(IFERROR(TRIM(INDEX($A991:$P991,MATCH(Settings!$B$10,$A$1:$P$1,0))&amp;""),"")&lt;&gt;"",IFERROR(TRIM(INDEX($A991:$P991,MATCH(Settings!$B$10,$A$1:$P$1,0))&amp;""),""),IFERROR(TRIM(INDEX($A991:$P991,MATCH(Settings!$B$11,$A$1:$P$1,0))&amp;""),""))</f>
        <v/>
      </c>
      <c r="X991" s="23">
        <f>IFERROR(TRIM(INDEX($A991:$P991,MATCH(Settings!$B$11,$A$1:$P$1,0))&amp;""),"")</f>
        <v/>
      </c>
      <c r="Y991" s="23">
        <f>IFERROR(TRIM(INDEX($A991:$P991,MATCH(Settings!$B$12,$A$1:$P$1,0))&amp;""),"")</f>
        <v/>
      </c>
      <c r="Z991" s="23">
        <f>IFERROR(TRIM(INDEX($A991:$P991,MATCH(Settings!$B$15,$A$1:$P$1,0))&amp;""),"")</f>
        <v/>
      </c>
      <c r="AA991" s="24">
        <f>IFERROR(IF(TRIM(INDEX($A991:$P991,MATCH(Settings!$B$13,$A$1:$P$1,0))&amp;"")="","",VALUE(TRIM(INDEX($A991:$P991,MATCH(Settings!$B$13,$A$1:$P$1,0))&amp;""))),"")</f>
        <v/>
      </c>
      <c r="AB991" s="24">
        <f>IF(NOT(ISNUMBER($AA991)),"",IF(TRIM($R991&amp;"")="Yes",$AA991,0))</f>
        <v/>
      </c>
      <c r="AC991" s="25">
        <f>IF(OR(NOT(ISNUMBER($AB991)),NOT(ISNUMBER(Settings!$D$2))),"",$AB991*Settings!$D$2)</f>
        <v/>
      </c>
      <c r="AD991" s="23">
        <f>IF(AND($AE991="",IFERROR(TRIM(INDEX($A991:$P991,MATCH(Settings!$B$13,$A$1:$P$1,0))&amp;""),"")=""),"",IF((IF($AE991="","; no name or email","")&amp;IF(IFERROR(TRIM(INDEX($A991:$P991,MATCH(Settings!$B$13,$A$1:$P$1,0))&amp;""),"")="","; no hours",IF(NOT(ISNUMBER($AA991)),"; hours not a number",IF($AA991&lt;=0,"; hours zero or less",IF(AND(ISNUMBER(Settings!$D$3),$AA991&gt;Settings!$D$3),"; over "&amp;Settings!$D$3&amp;" hours",""))))&amp;IF(NOT(ISNUMBER($U991)),"; no date",IF($U991&gt;TODAY(),"; date in the future",""))&amp;IF(AND($AE991&lt;&gt;"",ISNUMBER($U991)),IF(COUNTIFS($AE$2:$AE$1001,$AE991,$U$2:$U$1001,$U991,$Y$2:$Y$1001,$Y991)&gt;1,"; possible duplicate",""),""))="","OK",MID(IF($AE991="","; no name or email","")&amp;IF(IFERROR(TRIM(INDEX($A991:$P991,MATCH(Settings!$B$13,$A$1:$P$1,0))&amp;""),"")="","; no hours",IF(NOT(ISNUMBER($AA991)),"; hours not a number",IF($AA991&lt;=0,"; hours zero or less",IF(AND(ISNUMBER(Settings!$D$3),$AA991&gt;Settings!$D$3),"; over "&amp;Settings!$D$3&amp;" hours",""))))&amp;IF(NOT(ISNUMBER($U991)),"; no date",IF($U991&gt;TODAY(),"; date in the future",""))&amp;IF(AND($AE991&lt;&gt;"",ISNUMBER($U991)),IF(COUNTIFS($AE$2:$AE$1001,$AE991,$U$2:$U$1001,$U991,$Y$2:$Y$1001,$Y991)&gt;1,"; possible duplicate",""),""),3,300)))</f>
        <v/>
      </c>
      <c r="AE991" s="26">
        <f>IF(IFERROR(TRIM(INDEX($A991:$P991,MATCH(Settings!$B$11,$A$1:$P$1,0))&amp;""),"")&lt;&gt;"",LOWER(IFERROR(TRIM(INDEX($A991:$P991,MATCH(Settings!$B$11,$A$1:$P$1,0))&amp;""),"")),LOWER(IFERROR(TRIM(INDEX($A991:$P991,MATCH(Settings!$B$10,$A$1:$P$1,0))&amp;""),"")))</f>
        <v/>
      </c>
      <c r="AF991" s="26">
        <f>IF($AE991="","",IF(COUNTIF($AE$2:$AE991,$AE991)=1,MAX($AF$1:$AF990)+1,""))</f>
        <v/>
      </c>
      <c r="AG991" s="26">
        <f>IF(OR($AE991="",NOT(ISNUMBER($V991))),"",IF(COUNTIFS($AE$2:$AE991,$AE991,$V$2:$V991,$V991)=1,1,0))</f>
        <v/>
      </c>
      <c r="AH991" s="26">
        <f>IF(ISNUMBER($U991),$U991,0)</f>
        <v/>
      </c>
    </row>
    <row r="992">
      <c r="R992" s="27" t="n"/>
      <c r="S992" s="27" t="n"/>
      <c r="U992" s="21">
        <f>IF(ISNUMBER(IFERROR(IF(TRIM(INDEX($A992:$P992,MATCH(Settings!$B$9,$A$1:$P$1,0))&amp;"")="","",IF(ISNUMBER(INDEX($A992:$P992,MATCH(Settings!$B$9,$A$1:$P$1,0))),INT(INDEX($A992:$P992,MATCH(Settings!$B$9,$A$1:$P$1,0))),DATE(VALUE(LEFT(INDEX($A992:$P992,MATCH(Settings!$B$9,$A$1:$P$1,0)),4)),VALUE(MID(INDEX($A992:$P992,MATCH(Settings!$B$9,$A$1:$P$1,0)),6,2)),VALUE(MID(INDEX($A992:$P992,MATCH(Settings!$B$9,$A$1:$P$1,0)),9,2))))),"")),IFERROR(IF(TRIM(INDEX($A992:$P992,MATCH(Settings!$B$9,$A$1:$P$1,0))&amp;"")="","",IF(ISNUMBER(INDEX($A992:$P992,MATCH(Settings!$B$9,$A$1:$P$1,0))),INT(INDEX($A992:$P992,MATCH(Settings!$B$9,$A$1:$P$1,0))),DATE(VALUE(LEFT(INDEX($A992:$P992,MATCH(Settings!$B$9,$A$1:$P$1,0)),4)),VALUE(MID(INDEX($A992:$P992,MATCH(Settings!$B$9,$A$1:$P$1,0)),6,2)),VALUE(MID(INDEX($A992:$P992,MATCH(Settings!$B$9,$A$1:$P$1,0)),9,2))))),""),IFERROR(INT(IFERROR(IF(ISNUMBER(INDEX($A992:$P992,MATCH(Settings!$B$8,$A$1:$P$1,0))),INDEX($A992:$P992,MATCH(Settings!$B$8,$A$1:$P$1,0)),DATE(VALUE(LEFT(IFERROR(TRIM(INDEX($A992:$P992,MATCH(Settings!$B$8,$A$1:$P$1,0))&amp;""),""),4)),VALUE(MID(IFERROR(TRIM(INDEX($A992:$P992,MATCH(Settings!$B$8,$A$1:$P$1,0))&amp;""),""),6,2)),VALUE(MID(IFERROR(TRIM(INDEX($A992:$P992,MATCH(Settings!$B$8,$A$1:$P$1,0))&amp;""),""),9,2)))+TIME(VALUE(MID(IFERROR(TRIM(INDEX($A992:$P992,MATCH(Settings!$B$8,$A$1:$P$1,0))&amp;""),""),12,2)),VALUE(MID(IFERROR(TRIM(INDEX($A992:$P992,MATCH(Settings!$B$8,$A$1:$P$1,0))&amp;""),""),15,2)),VALUE(MID(IFERROR(TRIM(INDEX($A992:$P992,MATCH(Settings!$B$8,$A$1:$P$1,0))&amp;""),""),18,2)))),"")),""))</f>
        <v/>
      </c>
      <c r="V992" s="22">
        <f>IF(ISNUMBER($U992),DATE(YEAR($U992),MONTH($U992),1),"")</f>
        <v/>
      </c>
      <c r="W992" s="23">
        <f>IF(IFERROR(TRIM(INDEX($A992:$P992,MATCH(Settings!$B$10,$A$1:$P$1,0))&amp;""),"")&lt;&gt;"",IFERROR(TRIM(INDEX($A992:$P992,MATCH(Settings!$B$10,$A$1:$P$1,0))&amp;""),""),IFERROR(TRIM(INDEX($A992:$P992,MATCH(Settings!$B$11,$A$1:$P$1,0))&amp;""),""))</f>
        <v/>
      </c>
      <c r="X992" s="23">
        <f>IFERROR(TRIM(INDEX($A992:$P992,MATCH(Settings!$B$11,$A$1:$P$1,0))&amp;""),"")</f>
        <v/>
      </c>
      <c r="Y992" s="23">
        <f>IFERROR(TRIM(INDEX($A992:$P992,MATCH(Settings!$B$12,$A$1:$P$1,0))&amp;""),"")</f>
        <v/>
      </c>
      <c r="Z992" s="23">
        <f>IFERROR(TRIM(INDEX($A992:$P992,MATCH(Settings!$B$15,$A$1:$P$1,0))&amp;""),"")</f>
        <v/>
      </c>
      <c r="AA992" s="24">
        <f>IFERROR(IF(TRIM(INDEX($A992:$P992,MATCH(Settings!$B$13,$A$1:$P$1,0))&amp;"")="","",VALUE(TRIM(INDEX($A992:$P992,MATCH(Settings!$B$13,$A$1:$P$1,0))&amp;""))),"")</f>
        <v/>
      </c>
      <c r="AB992" s="24">
        <f>IF(NOT(ISNUMBER($AA992)),"",IF(TRIM($R992&amp;"")="Yes",$AA992,0))</f>
        <v/>
      </c>
      <c r="AC992" s="25">
        <f>IF(OR(NOT(ISNUMBER($AB992)),NOT(ISNUMBER(Settings!$D$2))),"",$AB992*Settings!$D$2)</f>
        <v/>
      </c>
      <c r="AD992" s="23">
        <f>IF(AND($AE992="",IFERROR(TRIM(INDEX($A992:$P992,MATCH(Settings!$B$13,$A$1:$P$1,0))&amp;""),"")=""),"",IF((IF($AE992="","; no name or email","")&amp;IF(IFERROR(TRIM(INDEX($A992:$P992,MATCH(Settings!$B$13,$A$1:$P$1,0))&amp;""),"")="","; no hours",IF(NOT(ISNUMBER($AA992)),"; hours not a number",IF($AA992&lt;=0,"; hours zero or less",IF(AND(ISNUMBER(Settings!$D$3),$AA992&gt;Settings!$D$3),"; over "&amp;Settings!$D$3&amp;" hours",""))))&amp;IF(NOT(ISNUMBER($U992)),"; no date",IF($U992&gt;TODAY(),"; date in the future",""))&amp;IF(AND($AE992&lt;&gt;"",ISNUMBER($U992)),IF(COUNTIFS($AE$2:$AE$1001,$AE992,$U$2:$U$1001,$U992,$Y$2:$Y$1001,$Y992)&gt;1,"; possible duplicate",""),""))="","OK",MID(IF($AE992="","; no name or email","")&amp;IF(IFERROR(TRIM(INDEX($A992:$P992,MATCH(Settings!$B$13,$A$1:$P$1,0))&amp;""),"")="","; no hours",IF(NOT(ISNUMBER($AA992)),"; hours not a number",IF($AA992&lt;=0,"; hours zero or less",IF(AND(ISNUMBER(Settings!$D$3),$AA992&gt;Settings!$D$3),"; over "&amp;Settings!$D$3&amp;" hours",""))))&amp;IF(NOT(ISNUMBER($U992)),"; no date",IF($U992&gt;TODAY(),"; date in the future",""))&amp;IF(AND($AE992&lt;&gt;"",ISNUMBER($U992)),IF(COUNTIFS($AE$2:$AE$1001,$AE992,$U$2:$U$1001,$U992,$Y$2:$Y$1001,$Y992)&gt;1,"; possible duplicate",""),""),3,300)))</f>
        <v/>
      </c>
      <c r="AE992" s="26">
        <f>IF(IFERROR(TRIM(INDEX($A992:$P992,MATCH(Settings!$B$11,$A$1:$P$1,0))&amp;""),"")&lt;&gt;"",LOWER(IFERROR(TRIM(INDEX($A992:$P992,MATCH(Settings!$B$11,$A$1:$P$1,0))&amp;""),"")),LOWER(IFERROR(TRIM(INDEX($A992:$P992,MATCH(Settings!$B$10,$A$1:$P$1,0))&amp;""),"")))</f>
        <v/>
      </c>
      <c r="AF992" s="26">
        <f>IF($AE992="","",IF(COUNTIF($AE$2:$AE992,$AE992)=1,MAX($AF$1:$AF991)+1,""))</f>
        <v/>
      </c>
      <c r="AG992" s="26">
        <f>IF(OR($AE992="",NOT(ISNUMBER($V992))),"",IF(COUNTIFS($AE$2:$AE992,$AE992,$V$2:$V992,$V992)=1,1,0))</f>
        <v/>
      </c>
      <c r="AH992" s="26">
        <f>IF(ISNUMBER($U992),$U992,0)</f>
        <v/>
      </c>
    </row>
    <row r="993">
      <c r="R993" s="27" t="n"/>
      <c r="S993" s="27" t="n"/>
      <c r="U993" s="21">
        <f>IF(ISNUMBER(IFERROR(IF(TRIM(INDEX($A993:$P993,MATCH(Settings!$B$9,$A$1:$P$1,0))&amp;"")="","",IF(ISNUMBER(INDEX($A993:$P993,MATCH(Settings!$B$9,$A$1:$P$1,0))),INT(INDEX($A993:$P993,MATCH(Settings!$B$9,$A$1:$P$1,0))),DATE(VALUE(LEFT(INDEX($A993:$P993,MATCH(Settings!$B$9,$A$1:$P$1,0)),4)),VALUE(MID(INDEX($A993:$P993,MATCH(Settings!$B$9,$A$1:$P$1,0)),6,2)),VALUE(MID(INDEX($A993:$P993,MATCH(Settings!$B$9,$A$1:$P$1,0)),9,2))))),"")),IFERROR(IF(TRIM(INDEX($A993:$P993,MATCH(Settings!$B$9,$A$1:$P$1,0))&amp;"")="","",IF(ISNUMBER(INDEX($A993:$P993,MATCH(Settings!$B$9,$A$1:$P$1,0))),INT(INDEX($A993:$P993,MATCH(Settings!$B$9,$A$1:$P$1,0))),DATE(VALUE(LEFT(INDEX($A993:$P993,MATCH(Settings!$B$9,$A$1:$P$1,0)),4)),VALUE(MID(INDEX($A993:$P993,MATCH(Settings!$B$9,$A$1:$P$1,0)),6,2)),VALUE(MID(INDEX($A993:$P993,MATCH(Settings!$B$9,$A$1:$P$1,0)),9,2))))),""),IFERROR(INT(IFERROR(IF(ISNUMBER(INDEX($A993:$P993,MATCH(Settings!$B$8,$A$1:$P$1,0))),INDEX($A993:$P993,MATCH(Settings!$B$8,$A$1:$P$1,0)),DATE(VALUE(LEFT(IFERROR(TRIM(INDEX($A993:$P993,MATCH(Settings!$B$8,$A$1:$P$1,0))&amp;""),""),4)),VALUE(MID(IFERROR(TRIM(INDEX($A993:$P993,MATCH(Settings!$B$8,$A$1:$P$1,0))&amp;""),""),6,2)),VALUE(MID(IFERROR(TRIM(INDEX($A993:$P993,MATCH(Settings!$B$8,$A$1:$P$1,0))&amp;""),""),9,2)))+TIME(VALUE(MID(IFERROR(TRIM(INDEX($A993:$P993,MATCH(Settings!$B$8,$A$1:$P$1,0))&amp;""),""),12,2)),VALUE(MID(IFERROR(TRIM(INDEX($A993:$P993,MATCH(Settings!$B$8,$A$1:$P$1,0))&amp;""),""),15,2)),VALUE(MID(IFERROR(TRIM(INDEX($A993:$P993,MATCH(Settings!$B$8,$A$1:$P$1,0))&amp;""),""),18,2)))),"")),""))</f>
        <v/>
      </c>
      <c r="V993" s="22">
        <f>IF(ISNUMBER($U993),DATE(YEAR($U993),MONTH($U993),1),"")</f>
        <v/>
      </c>
      <c r="W993" s="23">
        <f>IF(IFERROR(TRIM(INDEX($A993:$P993,MATCH(Settings!$B$10,$A$1:$P$1,0))&amp;""),"")&lt;&gt;"",IFERROR(TRIM(INDEX($A993:$P993,MATCH(Settings!$B$10,$A$1:$P$1,0))&amp;""),""),IFERROR(TRIM(INDEX($A993:$P993,MATCH(Settings!$B$11,$A$1:$P$1,0))&amp;""),""))</f>
        <v/>
      </c>
      <c r="X993" s="23">
        <f>IFERROR(TRIM(INDEX($A993:$P993,MATCH(Settings!$B$11,$A$1:$P$1,0))&amp;""),"")</f>
        <v/>
      </c>
      <c r="Y993" s="23">
        <f>IFERROR(TRIM(INDEX($A993:$P993,MATCH(Settings!$B$12,$A$1:$P$1,0))&amp;""),"")</f>
        <v/>
      </c>
      <c r="Z993" s="23">
        <f>IFERROR(TRIM(INDEX($A993:$P993,MATCH(Settings!$B$15,$A$1:$P$1,0))&amp;""),"")</f>
        <v/>
      </c>
      <c r="AA993" s="24">
        <f>IFERROR(IF(TRIM(INDEX($A993:$P993,MATCH(Settings!$B$13,$A$1:$P$1,0))&amp;"")="","",VALUE(TRIM(INDEX($A993:$P993,MATCH(Settings!$B$13,$A$1:$P$1,0))&amp;""))),"")</f>
        <v/>
      </c>
      <c r="AB993" s="24">
        <f>IF(NOT(ISNUMBER($AA993)),"",IF(TRIM($R993&amp;"")="Yes",$AA993,0))</f>
        <v/>
      </c>
      <c r="AC993" s="25">
        <f>IF(OR(NOT(ISNUMBER($AB993)),NOT(ISNUMBER(Settings!$D$2))),"",$AB993*Settings!$D$2)</f>
        <v/>
      </c>
      <c r="AD993" s="23">
        <f>IF(AND($AE993="",IFERROR(TRIM(INDEX($A993:$P993,MATCH(Settings!$B$13,$A$1:$P$1,0))&amp;""),"")=""),"",IF((IF($AE993="","; no name or email","")&amp;IF(IFERROR(TRIM(INDEX($A993:$P993,MATCH(Settings!$B$13,$A$1:$P$1,0))&amp;""),"")="","; no hours",IF(NOT(ISNUMBER($AA993)),"; hours not a number",IF($AA993&lt;=0,"; hours zero or less",IF(AND(ISNUMBER(Settings!$D$3),$AA993&gt;Settings!$D$3),"; over "&amp;Settings!$D$3&amp;" hours",""))))&amp;IF(NOT(ISNUMBER($U993)),"; no date",IF($U993&gt;TODAY(),"; date in the future",""))&amp;IF(AND($AE993&lt;&gt;"",ISNUMBER($U993)),IF(COUNTIFS($AE$2:$AE$1001,$AE993,$U$2:$U$1001,$U993,$Y$2:$Y$1001,$Y993)&gt;1,"; possible duplicate",""),""))="","OK",MID(IF($AE993="","; no name or email","")&amp;IF(IFERROR(TRIM(INDEX($A993:$P993,MATCH(Settings!$B$13,$A$1:$P$1,0))&amp;""),"")="","; no hours",IF(NOT(ISNUMBER($AA993)),"; hours not a number",IF($AA993&lt;=0,"; hours zero or less",IF(AND(ISNUMBER(Settings!$D$3),$AA993&gt;Settings!$D$3),"; over "&amp;Settings!$D$3&amp;" hours",""))))&amp;IF(NOT(ISNUMBER($U993)),"; no date",IF($U993&gt;TODAY(),"; date in the future",""))&amp;IF(AND($AE993&lt;&gt;"",ISNUMBER($U993)),IF(COUNTIFS($AE$2:$AE$1001,$AE993,$U$2:$U$1001,$U993,$Y$2:$Y$1001,$Y993)&gt;1,"; possible duplicate",""),""),3,300)))</f>
        <v/>
      </c>
      <c r="AE993" s="26">
        <f>IF(IFERROR(TRIM(INDEX($A993:$P993,MATCH(Settings!$B$11,$A$1:$P$1,0))&amp;""),"")&lt;&gt;"",LOWER(IFERROR(TRIM(INDEX($A993:$P993,MATCH(Settings!$B$11,$A$1:$P$1,0))&amp;""),"")),LOWER(IFERROR(TRIM(INDEX($A993:$P993,MATCH(Settings!$B$10,$A$1:$P$1,0))&amp;""),"")))</f>
        <v/>
      </c>
      <c r="AF993" s="26">
        <f>IF($AE993="","",IF(COUNTIF($AE$2:$AE993,$AE993)=1,MAX($AF$1:$AF992)+1,""))</f>
        <v/>
      </c>
      <c r="AG993" s="26">
        <f>IF(OR($AE993="",NOT(ISNUMBER($V993))),"",IF(COUNTIFS($AE$2:$AE993,$AE993,$V$2:$V993,$V993)=1,1,0))</f>
        <v/>
      </c>
      <c r="AH993" s="26">
        <f>IF(ISNUMBER($U993),$U993,0)</f>
        <v/>
      </c>
    </row>
    <row r="994">
      <c r="R994" s="27" t="n"/>
      <c r="S994" s="27" t="n"/>
      <c r="U994" s="21">
        <f>IF(ISNUMBER(IFERROR(IF(TRIM(INDEX($A994:$P994,MATCH(Settings!$B$9,$A$1:$P$1,0))&amp;"")="","",IF(ISNUMBER(INDEX($A994:$P994,MATCH(Settings!$B$9,$A$1:$P$1,0))),INT(INDEX($A994:$P994,MATCH(Settings!$B$9,$A$1:$P$1,0))),DATE(VALUE(LEFT(INDEX($A994:$P994,MATCH(Settings!$B$9,$A$1:$P$1,0)),4)),VALUE(MID(INDEX($A994:$P994,MATCH(Settings!$B$9,$A$1:$P$1,0)),6,2)),VALUE(MID(INDEX($A994:$P994,MATCH(Settings!$B$9,$A$1:$P$1,0)),9,2))))),"")),IFERROR(IF(TRIM(INDEX($A994:$P994,MATCH(Settings!$B$9,$A$1:$P$1,0))&amp;"")="","",IF(ISNUMBER(INDEX($A994:$P994,MATCH(Settings!$B$9,$A$1:$P$1,0))),INT(INDEX($A994:$P994,MATCH(Settings!$B$9,$A$1:$P$1,0))),DATE(VALUE(LEFT(INDEX($A994:$P994,MATCH(Settings!$B$9,$A$1:$P$1,0)),4)),VALUE(MID(INDEX($A994:$P994,MATCH(Settings!$B$9,$A$1:$P$1,0)),6,2)),VALUE(MID(INDEX($A994:$P994,MATCH(Settings!$B$9,$A$1:$P$1,0)),9,2))))),""),IFERROR(INT(IFERROR(IF(ISNUMBER(INDEX($A994:$P994,MATCH(Settings!$B$8,$A$1:$P$1,0))),INDEX($A994:$P994,MATCH(Settings!$B$8,$A$1:$P$1,0)),DATE(VALUE(LEFT(IFERROR(TRIM(INDEX($A994:$P994,MATCH(Settings!$B$8,$A$1:$P$1,0))&amp;""),""),4)),VALUE(MID(IFERROR(TRIM(INDEX($A994:$P994,MATCH(Settings!$B$8,$A$1:$P$1,0))&amp;""),""),6,2)),VALUE(MID(IFERROR(TRIM(INDEX($A994:$P994,MATCH(Settings!$B$8,$A$1:$P$1,0))&amp;""),""),9,2)))+TIME(VALUE(MID(IFERROR(TRIM(INDEX($A994:$P994,MATCH(Settings!$B$8,$A$1:$P$1,0))&amp;""),""),12,2)),VALUE(MID(IFERROR(TRIM(INDEX($A994:$P994,MATCH(Settings!$B$8,$A$1:$P$1,0))&amp;""),""),15,2)),VALUE(MID(IFERROR(TRIM(INDEX($A994:$P994,MATCH(Settings!$B$8,$A$1:$P$1,0))&amp;""),""),18,2)))),"")),""))</f>
        <v/>
      </c>
      <c r="V994" s="22">
        <f>IF(ISNUMBER($U994),DATE(YEAR($U994),MONTH($U994),1),"")</f>
        <v/>
      </c>
      <c r="W994" s="23">
        <f>IF(IFERROR(TRIM(INDEX($A994:$P994,MATCH(Settings!$B$10,$A$1:$P$1,0))&amp;""),"")&lt;&gt;"",IFERROR(TRIM(INDEX($A994:$P994,MATCH(Settings!$B$10,$A$1:$P$1,0))&amp;""),""),IFERROR(TRIM(INDEX($A994:$P994,MATCH(Settings!$B$11,$A$1:$P$1,0))&amp;""),""))</f>
        <v/>
      </c>
      <c r="X994" s="23">
        <f>IFERROR(TRIM(INDEX($A994:$P994,MATCH(Settings!$B$11,$A$1:$P$1,0))&amp;""),"")</f>
        <v/>
      </c>
      <c r="Y994" s="23">
        <f>IFERROR(TRIM(INDEX($A994:$P994,MATCH(Settings!$B$12,$A$1:$P$1,0))&amp;""),"")</f>
        <v/>
      </c>
      <c r="Z994" s="23">
        <f>IFERROR(TRIM(INDEX($A994:$P994,MATCH(Settings!$B$15,$A$1:$P$1,0))&amp;""),"")</f>
        <v/>
      </c>
      <c r="AA994" s="24">
        <f>IFERROR(IF(TRIM(INDEX($A994:$P994,MATCH(Settings!$B$13,$A$1:$P$1,0))&amp;"")="","",VALUE(TRIM(INDEX($A994:$P994,MATCH(Settings!$B$13,$A$1:$P$1,0))&amp;""))),"")</f>
        <v/>
      </c>
      <c r="AB994" s="24">
        <f>IF(NOT(ISNUMBER($AA994)),"",IF(TRIM($R994&amp;"")="Yes",$AA994,0))</f>
        <v/>
      </c>
      <c r="AC994" s="25">
        <f>IF(OR(NOT(ISNUMBER($AB994)),NOT(ISNUMBER(Settings!$D$2))),"",$AB994*Settings!$D$2)</f>
        <v/>
      </c>
      <c r="AD994" s="23">
        <f>IF(AND($AE994="",IFERROR(TRIM(INDEX($A994:$P994,MATCH(Settings!$B$13,$A$1:$P$1,0))&amp;""),"")=""),"",IF((IF($AE994="","; no name or email","")&amp;IF(IFERROR(TRIM(INDEX($A994:$P994,MATCH(Settings!$B$13,$A$1:$P$1,0))&amp;""),"")="","; no hours",IF(NOT(ISNUMBER($AA994)),"; hours not a number",IF($AA994&lt;=0,"; hours zero or less",IF(AND(ISNUMBER(Settings!$D$3),$AA994&gt;Settings!$D$3),"; over "&amp;Settings!$D$3&amp;" hours",""))))&amp;IF(NOT(ISNUMBER($U994)),"; no date",IF($U994&gt;TODAY(),"; date in the future",""))&amp;IF(AND($AE994&lt;&gt;"",ISNUMBER($U994)),IF(COUNTIFS($AE$2:$AE$1001,$AE994,$U$2:$U$1001,$U994,$Y$2:$Y$1001,$Y994)&gt;1,"; possible duplicate",""),""))="","OK",MID(IF($AE994="","; no name or email","")&amp;IF(IFERROR(TRIM(INDEX($A994:$P994,MATCH(Settings!$B$13,$A$1:$P$1,0))&amp;""),"")="","; no hours",IF(NOT(ISNUMBER($AA994)),"; hours not a number",IF($AA994&lt;=0,"; hours zero or less",IF(AND(ISNUMBER(Settings!$D$3),$AA994&gt;Settings!$D$3),"; over "&amp;Settings!$D$3&amp;" hours",""))))&amp;IF(NOT(ISNUMBER($U994)),"; no date",IF($U994&gt;TODAY(),"; date in the future",""))&amp;IF(AND($AE994&lt;&gt;"",ISNUMBER($U994)),IF(COUNTIFS($AE$2:$AE$1001,$AE994,$U$2:$U$1001,$U994,$Y$2:$Y$1001,$Y994)&gt;1,"; possible duplicate",""),""),3,300)))</f>
        <v/>
      </c>
      <c r="AE994" s="26">
        <f>IF(IFERROR(TRIM(INDEX($A994:$P994,MATCH(Settings!$B$11,$A$1:$P$1,0))&amp;""),"")&lt;&gt;"",LOWER(IFERROR(TRIM(INDEX($A994:$P994,MATCH(Settings!$B$11,$A$1:$P$1,0))&amp;""),"")),LOWER(IFERROR(TRIM(INDEX($A994:$P994,MATCH(Settings!$B$10,$A$1:$P$1,0))&amp;""),"")))</f>
        <v/>
      </c>
      <c r="AF994" s="26">
        <f>IF($AE994="","",IF(COUNTIF($AE$2:$AE994,$AE994)=1,MAX($AF$1:$AF993)+1,""))</f>
        <v/>
      </c>
      <c r="AG994" s="26">
        <f>IF(OR($AE994="",NOT(ISNUMBER($V994))),"",IF(COUNTIFS($AE$2:$AE994,$AE994,$V$2:$V994,$V994)=1,1,0))</f>
        <v/>
      </c>
      <c r="AH994" s="26">
        <f>IF(ISNUMBER($U994),$U994,0)</f>
        <v/>
      </c>
    </row>
    <row r="995">
      <c r="R995" s="27" t="n"/>
      <c r="S995" s="27" t="n"/>
      <c r="U995" s="21">
        <f>IF(ISNUMBER(IFERROR(IF(TRIM(INDEX($A995:$P995,MATCH(Settings!$B$9,$A$1:$P$1,0))&amp;"")="","",IF(ISNUMBER(INDEX($A995:$P995,MATCH(Settings!$B$9,$A$1:$P$1,0))),INT(INDEX($A995:$P995,MATCH(Settings!$B$9,$A$1:$P$1,0))),DATE(VALUE(LEFT(INDEX($A995:$P995,MATCH(Settings!$B$9,$A$1:$P$1,0)),4)),VALUE(MID(INDEX($A995:$P995,MATCH(Settings!$B$9,$A$1:$P$1,0)),6,2)),VALUE(MID(INDEX($A995:$P995,MATCH(Settings!$B$9,$A$1:$P$1,0)),9,2))))),"")),IFERROR(IF(TRIM(INDEX($A995:$P995,MATCH(Settings!$B$9,$A$1:$P$1,0))&amp;"")="","",IF(ISNUMBER(INDEX($A995:$P995,MATCH(Settings!$B$9,$A$1:$P$1,0))),INT(INDEX($A995:$P995,MATCH(Settings!$B$9,$A$1:$P$1,0))),DATE(VALUE(LEFT(INDEX($A995:$P995,MATCH(Settings!$B$9,$A$1:$P$1,0)),4)),VALUE(MID(INDEX($A995:$P995,MATCH(Settings!$B$9,$A$1:$P$1,0)),6,2)),VALUE(MID(INDEX($A995:$P995,MATCH(Settings!$B$9,$A$1:$P$1,0)),9,2))))),""),IFERROR(INT(IFERROR(IF(ISNUMBER(INDEX($A995:$P995,MATCH(Settings!$B$8,$A$1:$P$1,0))),INDEX($A995:$P995,MATCH(Settings!$B$8,$A$1:$P$1,0)),DATE(VALUE(LEFT(IFERROR(TRIM(INDEX($A995:$P995,MATCH(Settings!$B$8,$A$1:$P$1,0))&amp;""),""),4)),VALUE(MID(IFERROR(TRIM(INDEX($A995:$P995,MATCH(Settings!$B$8,$A$1:$P$1,0))&amp;""),""),6,2)),VALUE(MID(IFERROR(TRIM(INDEX($A995:$P995,MATCH(Settings!$B$8,$A$1:$P$1,0))&amp;""),""),9,2)))+TIME(VALUE(MID(IFERROR(TRIM(INDEX($A995:$P995,MATCH(Settings!$B$8,$A$1:$P$1,0))&amp;""),""),12,2)),VALUE(MID(IFERROR(TRIM(INDEX($A995:$P995,MATCH(Settings!$B$8,$A$1:$P$1,0))&amp;""),""),15,2)),VALUE(MID(IFERROR(TRIM(INDEX($A995:$P995,MATCH(Settings!$B$8,$A$1:$P$1,0))&amp;""),""),18,2)))),"")),""))</f>
        <v/>
      </c>
      <c r="V995" s="22">
        <f>IF(ISNUMBER($U995),DATE(YEAR($U995),MONTH($U995),1),"")</f>
        <v/>
      </c>
      <c r="W995" s="23">
        <f>IF(IFERROR(TRIM(INDEX($A995:$P995,MATCH(Settings!$B$10,$A$1:$P$1,0))&amp;""),"")&lt;&gt;"",IFERROR(TRIM(INDEX($A995:$P995,MATCH(Settings!$B$10,$A$1:$P$1,0))&amp;""),""),IFERROR(TRIM(INDEX($A995:$P995,MATCH(Settings!$B$11,$A$1:$P$1,0))&amp;""),""))</f>
        <v/>
      </c>
      <c r="X995" s="23">
        <f>IFERROR(TRIM(INDEX($A995:$P995,MATCH(Settings!$B$11,$A$1:$P$1,0))&amp;""),"")</f>
        <v/>
      </c>
      <c r="Y995" s="23">
        <f>IFERROR(TRIM(INDEX($A995:$P995,MATCH(Settings!$B$12,$A$1:$P$1,0))&amp;""),"")</f>
        <v/>
      </c>
      <c r="Z995" s="23">
        <f>IFERROR(TRIM(INDEX($A995:$P995,MATCH(Settings!$B$15,$A$1:$P$1,0))&amp;""),"")</f>
        <v/>
      </c>
      <c r="AA995" s="24">
        <f>IFERROR(IF(TRIM(INDEX($A995:$P995,MATCH(Settings!$B$13,$A$1:$P$1,0))&amp;"")="","",VALUE(TRIM(INDEX($A995:$P995,MATCH(Settings!$B$13,$A$1:$P$1,0))&amp;""))),"")</f>
        <v/>
      </c>
      <c r="AB995" s="24">
        <f>IF(NOT(ISNUMBER($AA995)),"",IF(TRIM($R995&amp;"")="Yes",$AA995,0))</f>
        <v/>
      </c>
      <c r="AC995" s="25">
        <f>IF(OR(NOT(ISNUMBER($AB995)),NOT(ISNUMBER(Settings!$D$2))),"",$AB995*Settings!$D$2)</f>
        <v/>
      </c>
      <c r="AD995" s="23">
        <f>IF(AND($AE995="",IFERROR(TRIM(INDEX($A995:$P995,MATCH(Settings!$B$13,$A$1:$P$1,0))&amp;""),"")=""),"",IF((IF($AE995="","; no name or email","")&amp;IF(IFERROR(TRIM(INDEX($A995:$P995,MATCH(Settings!$B$13,$A$1:$P$1,0))&amp;""),"")="","; no hours",IF(NOT(ISNUMBER($AA995)),"; hours not a number",IF($AA995&lt;=0,"; hours zero or less",IF(AND(ISNUMBER(Settings!$D$3),$AA995&gt;Settings!$D$3),"; over "&amp;Settings!$D$3&amp;" hours",""))))&amp;IF(NOT(ISNUMBER($U995)),"; no date",IF($U995&gt;TODAY(),"; date in the future",""))&amp;IF(AND($AE995&lt;&gt;"",ISNUMBER($U995)),IF(COUNTIFS($AE$2:$AE$1001,$AE995,$U$2:$U$1001,$U995,$Y$2:$Y$1001,$Y995)&gt;1,"; possible duplicate",""),""))="","OK",MID(IF($AE995="","; no name or email","")&amp;IF(IFERROR(TRIM(INDEX($A995:$P995,MATCH(Settings!$B$13,$A$1:$P$1,0))&amp;""),"")="","; no hours",IF(NOT(ISNUMBER($AA995)),"; hours not a number",IF($AA995&lt;=0,"; hours zero or less",IF(AND(ISNUMBER(Settings!$D$3),$AA995&gt;Settings!$D$3),"; over "&amp;Settings!$D$3&amp;" hours",""))))&amp;IF(NOT(ISNUMBER($U995)),"; no date",IF($U995&gt;TODAY(),"; date in the future",""))&amp;IF(AND($AE995&lt;&gt;"",ISNUMBER($U995)),IF(COUNTIFS($AE$2:$AE$1001,$AE995,$U$2:$U$1001,$U995,$Y$2:$Y$1001,$Y995)&gt;1,"; possible duplicate",""),""),3,300)))</f>
        <v/>
      </c>
      <c r="AE995" s="26">
        <f>IF(IFERROR(TRIM(INDEX($A995:$P995,MATCH(Settings!$B$11,$A$1:$P$1,0))&amp;""),"")&lt;&gt;"",LOWER(IFERROR(TRIM(INDEX($A995:$P995,MATCH(Settings!$B$11,$A$1:$P$1,0))&amp;""),"")),LOWER(IFERROR(TRIM(INDEX($A995:$P995,MATCH(Settings!$B$10,$A$1:$P$1,0))&amp;""),"")))</f>
        <v/>
      </c>
      <c r="AF995" s="26">
        <f>IF($AE995="","",IF(COUNTIF($AE$2:$AE995,$AE995)=1,MAX($AF$1:$AF994)+1,""))</f>
        <v/>
      </c>
      <c r="AG995" s="26">
        <f>IF(OR($AE995="",NOT(ISNUMBER($V995))),"",IF(COUNTIFS($AE$2:$AE995,$AE995,$V$2:$V995,$V995)=1,1,0))</f>
        <v/>
      </c>
      <c r="AH995" s="26">
        <f>IF(ISNUMBER($U995),$U995,0)</f>
        <v/>
      </c>
    </row>
    <row r="996">
      <c r="R996" s="27" t="n"/>
      <c r="S996" s="27" t="n"/>
      <c r="U996" s="21">
        <f>IF(ISNUMBER(IFERROR(IF(TRIM(INDEX($A996:$P996,MATCH(Settings!$B$9,$A$1:$P$1,0))&amp;"")="","",IF(ISNUMBER(INDEX($A996:$P996,MATCH(Settings!$B$9,$A$1:$P$1,0))),INT(INDEX($A996:$P996,MATCH(Settings!$B$9,$A$1:$P$1,0))),DATE(VALUE(LEFT(INDEX($A996:$P996,MATCH(Settings!$B$9,$A$1:$P$1,0)),4)),VALUE(MID(INDEX($A996:$P996,MATCH(Settings!$B$9,$A$1:$P$1,0)),6,2)),VALUE(MID(INDEX($A996:$P996,MATCH(Settings!$B$9,$A$1:$P$1,0)),9,2))))),"")),IFERROR(IF(TRIM(INDEX($A996:$P996,MATCH(Settings!$B$9,$A$1:$P$1,0))&amp;"")="","",IF(ISNUMBER(INDEX($A996:$P996,MATCH(Settings!$B$9,$A$1:$P$1,0))),INT(INDEX($A996:$P996,MATCH(Settings!$B$9,$A$1:$P$1,0))),DATE(VALUE(LEFT(INDEX($A996:$P996,MATCH(Settings!$B$9,$A$1:$P$1,0)),4)),VALUE(MID(INDEX($A996:$P996,MATCH(Settings!$B$9,$A$1:$P$1,0)),6,2)),VALUE(MID(INDEX($A996:$P996,MATCH(Settings!$B$9,$A$1:$P$1,0)),9,2))))),""),IFERROR(INT(IFERROR(IF(ISNUMBER(INDEX($A996:$P996,MATCH(Settings!$B$8,$A$1:$P$1,0))),INDEX($A996:$P996,MATCH(Settings!$B$8,$A$1:$P$1,0)),DATE(VALUE(LEFT(IFERROR(TRIM(INDEX($A996:$P996,MATCH(Settings!$B$8,$A$1:$P$1,0))&amp;""),""),4)),VALUE(MID(IFERROR(TRIM(INDEX($A996:$P996,MATCH(Settings!$B$8,$A$1:$P$1,0))&amp;""),""),6,2)),VALUE(MID(IFERROR(TRIM(INDEX($A996:$P996,MATCH(Settings!$B$8,$A$1:$P$1,0))&amp;""),""),9,2)))+TIME(VALUE(MID(IFERROR(TRIM(INDEX($A996:$P996,MATCH(Settings!$B$8,$A$1:$P$1,0))&amp;""),""),12,2)),VALUE(MID(IFERROR(TRIM(INDEX($A996:$P996,MATCH(Settings!$B$8,$A$1:$P$1,0))&amp;""),""),15,2)),VALUE(MID(IFERROR(TRIM(INDEX($A996:$P996,MATCH(Settings!$B$8,$A$1:$P$1,0))&amp;""),""),18,2)))),"")),""))</f>
        <v/>
      </c>
      <c r="V996" s="22">
        <f>IF(ISNUMBER($U996),DATE(YEAR($U996),MONTH($U996),1),"")</f>
        <v/>
      </c>
      <c r="W996" s="23">
        <f>IF(IFERROR(TRIM(INDEX($A996:$P996,MATCH(Settings!$B$10,$A$1:$P$1,0))&amp;""),"")&lt;&gt;"",IFERROR(TRIM(INDEX($A996:$P996,MATCH(Settings!$B$10,$A$1:$P$1,0))&amp;""),""),IFERROR(TRIM(INDEX($A996:$P996,MATCH(Settings!$B$11,$A$1:$P$1,0))&amp;""),""))</f>
        <v/>
      </c>
      <c r="X996" s="23">
        <f>IFERROR(TRIM(INDEX($A996:$P996,MATCH(Settings!$B$11,$A$1:$P$1,0))&amp;""),"")</f>
        <v/>
      </c>
      <c r="Y996" s="23">
        <f>IFERROR(TRIM(INDEX($A996:$P996,MATCH(Settings!$B$12,$A$1:$P$1,0))&amp;""),"")</f>
        <v/>
      </c>
      <c r="Z996" s="23">
        <f>IFERROR(TRIM(INDEX($A996:$P996,MATCH(Settings!$B$15,$A$1:$P$1,0))&amp;""),"")</f>
        <v/>
      </c>
      <c r="AA996" s="24">
        <f>IFERROR(IF(TRIM(INDEX($A996:$P996,MATCH(Settings!$B$13,$A$1:$P$1,0))&amp;"")="","",VALUE(TRIM(INDEX($A996:$P996,MATCH(Settings!$B$13,$A$1:$P$1,0))&amp;""))),"")</f>
        <v/>
      </c>
      <c r="AB996" s="24">
        <f>IF(NOT(ISNUMBER($AA996)),"",IF(TRIM($R996&amp;"")="Yes",$AA996,0))</f>
        <v/>
      </c>
      <c r="AC996" s="25">
        <f>IF(OR(NOT(ISNUMBER($AB996)),NOT(ISNUMBER(Settings!$D$2))),"",$AB996*Settings!$D$2)</f>
        <v/>
      </c>
      <c r="AD996" s="23">
        <f>IF(AND($AE996="",IFERROR(TRIM(INDEX($A996:$P996,MATCH(Settings!$B$13,$A$1:$P$1,0))&amp;""),"")=""),"",IF((IF($AE996="","; no name or email","")&amp;IF(IFERROR(TRIM(INDEX($A996:$P996,MATCH(Settings!$B$13,$A$1:$P$1,0))&amp;""),"")="","; no hours",IF(NOT(ISNUMBER($AA996)),"; hours not a number",IF($AA996&lt;=0,"; hours zero or less",IF(AND(ISNUMBER(Settings!$D$3),$AA996&gt;Settings!$D$3),"; over "&amp;Settings!$D$3&amp;" hours",""))))&amp;IF(NOT(ISNUMBER($U996)),"; no date",IF($U996&gt;TODAY(),"; date in the future",""))&amp;IF(AND($AE996&lt;&gt;"",ISNUMBER($U996)),IF(COUNTIFS($AE$2:$AE$1001,$AE996,$U$2:$U$1001,$U996,$Y$2:$Y$1001,$Y996)&gt;1,"; possible duplicate",""),""))="","OK",MID(IF($AE996="","; no name or email","")&amp;IF(IFERROR(TRIM(INDEX($A996:$P996,MATCH(Settings!$B$13,$A$1:$P$1,0))&amp;""),"")="","; no hours",IF(NOT(ISNUMBER($AA996)),"; hours not a number",IF($AA996&lt;=0,"; hours zero or less",IF(AND(ISNUMBER(Settings!$D$3),$AA996&gt;Settings!$D$3),"; over "&amp;Settings!$D$3&amp;" hours",""))))&amp;IF(NOT(ISNUMBER($U996)),"; no date",IF($U996&gt;TODAY(),"; date in the future",""))&amp;IF(AND($AE996&lt;&gt;"",ISNUMBER($U996)),IF(COUNTIFS($AE$2:$AE$1001,$AE996,$U$2:$U$1001,$U996,$Y$2:$Y$1001,$Y996)&gt;1,"; possible duplicate",""),""),3,300)))</f>
        <v/>
      </c>
      <c r="AE996" s="26">
        <f>IF(IFERROR(TRIM(INDEX($A996:$P996,MATCH(Settings!$B$11,$A$1:$P$1,0))&amp;""),"")&lt;&gt;"",LOWER(IFERROR(TRIM(INDEX($A996:$P996,MATCH(Settings!$B$11,$A$1:$P$1,0))&amp;""),"")),LOWER(IFERROR(TRIM(INDEX($A996:$P996,MATCH(Settings!$B$10,$A$1:$P$1,0))&amp;""),"")))</f>
        <v/>
      </c>
      <c r="AF996" s="26">
        <f>IF($AE996="","",IF(COUNTIF($AE$2:$AE996,$AE996)=1,MAX($AF$1:$AF995)+1,""))</f>
        <v/>
      </c>
      <c r="AG996" s="26">
        <f>IF(OR($AE996="",NOT(ISNUMBER($V996))),"",IF(COUNTIFS($AE$2:$AE996,$AE996,$V$2:$V996,$V996)=1,1,0))</f>
        <v/>
      </c>
      <c r="AH996" s="26">
        <f>IF(ISNUMBER($U996),$U996,0)</f>
        <v/>
      </c>
    </row>
    <row r="997">
      <c r="R997" s="27" t="n"/>
      <c r="S997" s="27" t="n"/>
      <c r="U997" s="21">
        <f>IF(ISNUMBER(IFERROR(IF(TRIM(INDEX($A997:$P997,MATCH(Settings!$B$9,$A$1:$P$1,0))&amp;"")="","",IF(ISNUMBER(INDEX($A997:$P997,MATCH(Settings!$B$9,$A$1:$P$1,0))),INT(INDEX($A997:$P997,MATCH(Settings!$B$9,$A$1:$P$1,0))),DATE(VALUE(LEFT(INDEX($A997:$P997,MATCH(Settings!$B$9,$A$1:$P$1,0)),4)),VALUE(MID(INDEX($A997:$P997,MATCH(Settings!$B$9,$A$1:$P$1,0)),6,2)),VALUE(MID(INDEX($A997:$P997,MATCH(Settings!$B$9,$A$1:$P$1,0)),9,2))))),"")),IFERROR(IF(TRIM(INDEX($A997:$P997,MATCH(Settings!$B$9,$A$1:$P$1,0))&amp;"")="","",IF(ISNUMBER(INDEX($A997:$P997,MATCH(Settings!$B$9,$A$1:$P$1,0))),INT(INDEX($A997:$P997,MATCH(Settings!$B$9,$A$1:$P$1,0))),DATE(VALUE(LEFT(INDEX($A997:$P997,MATCH(Settings!$B$9,$A$1:$P$1,0)),4)),VALUE(MID(INDEX($A997:$P997,MATCH(Settings!$B$9,$A$1:$P$1,0)),6,2)),VALUE(MID(INDEX($A997:$P997,MATCH(Settings!$B$9,$A$1:$P$1,0)),9,2))))),""),IFERROR(INT(IFERROR(IF(ISNUMBER(INDEX($A997:$P997,MATCH(Settings!$B$8,$A$1:$P$1,0))),INDEX($A997:$P997,MATCH(Settings!$B$8,$A$1:$P$1,0)),DATE(VALUE(LEFT(IFERROR(TRIM(INDEX($A997:$P997,MATCH(Settings!$B$8,$A$1:$P$1,0))&amp;""),""),4)),VALUE(MID(IFERROR(TRIM(INDEX($A997:$P997,MATCH(Settings!$B$8,$A$1:$P$1,0))&amp;""),""),6,2)),VALUE(MID(IFERROR(TRIM(INDEX($A997:$P997,MATCH(Settings!$B$8,$A$1:$P$1,0))&amp;""),""),9,2)))+TIME(VALUE(MID(IFERROR(TRIM(INDEX($A997:$P997,MATCH(Settings!$B$8,$A$1:$P$1,0))&amp;""),""),12,2)),VALUE(MID(IFERROR(TRIM(INDEX($A997:$P997,MATCH(Settings!$B$8,$A$1:$P$1,0))&amp;""),""),15,2)),VALUE(MID(IFERROR(TRIM(INDEX($A997:$P997,MATCH(Settings!$B$8,$A$1:$P$1,0))&amp;""),""),18,2)))),"")),""))</f>
        <v/>
      </c>
      <c r="V997" s="22">
        <f>IF(ISNUMBER($U997),DATE(YEAR($U997),MONTH($U997),1),"")</f>
        <v/>
      </c>
      <c r="W997" s="23">
        <f>IF(IFERROR(TRIM(INDEX($A997:$P997,MATCH(Settings!$B$10,$A$1:$P$1,0))&amp;""),"")&lt;&gt;"",IFERROR(TRIM(INDEX($A997:$P997,MATCH(Settings!$B$10,$A$1:$P$1,0))&amp;""),""),IFERROR(TRIM(INDEX($A997:$P997,MATCH(Settings!$B$11,$A$1:$P$1,0))&amp;""),""))</f>
        <v/>
      </c>
      <c r="X997" s="23">
        <f>IFERROR(TRIM(INDEX($A997:$P997,MATCH(Settings!$B$11,$A$1:$P$1,0))&amp;""),"")</f>
        <v/>
      </c>
      <c r="Y997" s="23">
        <f>IFERROR(TRIM(INDEX($A997:$P997,MATCH(Settings!$B$12,$A$1:$P$1,0))&amp;""),"")</f>
        <v/>
      </c>
      <c r="Z997" s="23">
        <f>IFERROR(TRIM(INDEX($A997:$P997,MATCH(Settings!$B$15,$A$1:$P$1,0))&amp;""),"")</f>
        <v/>
      </c>
      <c r="AA997" s="24">
        <f>IFERROR(IF(TRIM(INDEX($A997:$P997,MATCH(Settings!$B$13,$A$1:$P$1,0))&amp;"")="","",VALUE(TRIM(INDEX($A997:$P997,MATCH(Settings!$B$13,$A$1:$P$1,0))&amp;""))),"")</f>
        <v/>
      </c>
      <c r="AB997" s="24">
        <f>IF(NOT(ISNUMBER($AA997)),"",IF(TRIM($R997&amp;"")="Yes",$AA997,0))</f>
        <v/>
      </c>
      <c r="AC997" s="25">
        <f>IF(OR(NOT(ISNUMBER($AB997)),NOT(ISNUMBER(Settings!$D$2))),"",$AB997*Settings!$D$2)</f>
        <v/>
      </c>
      <c r="AD997" s="23">
        <f>IF(AND($AE997="",IFERROR(TRIM(INDEX($A997:$P997,MATCH(Settings!$B$13,$A$1:$P$1,0))&amp;""),"")=""),"",IF((IF($AE997="","; no name or email","")&amp;IF(IFERROR(TRIM(INDEX($A997:$P997,MATCH(Settings!$B$13,$A$1:$P$1,0))&amp;""),"")="","; no hours",IF(NOT(ISNUMBER($AA997)),"; hours not a number",IF($AA997&lt;=0,"; hours zero or less",IF(AND(ISNUMBER(Settings!$D$3),$AA997&gt;Settings!$D$3),"; over "&amp;Settings!$D$3&amp;" hours",""))))&amp;IF(NOT(ISNUMBER($U997)),"; no date",IF($U997&gt;TODAY(),"; date in the future",""))&amp;IF(AND($AE997&lt;&gt;"",ISNUMBER($U997)),IF(COUNTIFS($AE$2:$AE$1001,$AE997,$U$2:$U$1001,$U997,$Y$2:$Y$1001,$Y997)&gt;1,"; possible duplicate",""),""))="","OK",MID(IF($AE997="","; no name or email","")&amp;IF(IFERROR(TRIM(INDEX($A997:$P997,MATCH(Settings!$B$13,$A$1:$P$1,0))&amp;""),"")="","; no hours",IF(NOT(ISNUMBER($AA997)),"; hours not a number",IF($AA997&lt;=0,"; hours zero or less",IF(AND(ISNUMBER(Settings!$D$3),$AA997&gt;Settings!$D$3),"; over "&amp;Settings!$D$3&amp;" hours",""))))&amp;IF(NOT(ISNUMBER($U997)),"; no date",IF($U997&gt;TODAY(),"; date in the future",""))&amp;IF(AND($AE997&lt;&gt;"",ISNUMBER($U997)),IF(COUNTIFS($AE$2:$AE$1001,$AE997,$U$2:$U$1001,$U997,$Y$2:$Y$1001,$Y997)&gt;1,"; possible duplicate",""),""),3,300)))</f>
        <v/>
      </c>
      <c r="AE997" s="26">
        <f>IF(IFERROR(TRIM(INDEX($A997:$P997,MATCH(Settings!$B$11,$A$1:$P$1,0))&amp;""),"")&lt;&gt;"",LOWER(IFERROR(TRIM(INDEX($A997:$P997,MATCH(Settings!$B$11,$A$1:$P$1,0))&amp;""),"")),LOWER(IFERROR(TRIM(INDEX($A997:$P997,MATCH(Settings!$B$10,$A$1:$P$1,0))&amp;""),"")))</f>
        <v/>
      </c>
      <c r="AF997" s="26">
        <f>IF($AE997="","",IF(COUNTIF($AE$2:$AE997,$AE997)=1,MAX($AF$1:$AF996)+1,""))</f>
        <v/>
      </c>
      <c r="AG997" s="26">
        <f>IF(OR($AE997="",NOT(ISNUMBER($V997))),"",IF(COUNTIFS($AE$2:$AE997,$AE997,$V$2:$V997,$V997)=1,1,0))</f>
        <v/>
      </c>
      <c r="AH997" s="26">
        <f>IF(ISNUMBER($U997),$U997,0)</f>
        <v/>
      </c>
    </row>
    <row r="998">
      <c r="R998" s="27" t="n"/>
      <c r="S998" s="27" t="n"/>
      <c r="U998" s="21">
        <f>IF(ISNUMBER(IFERROR(IF(TRIM(INDEX($A998:$P998,MATCH(Settings!$B$9,$A$1:$P$1,0))&amp;"")="","",IF(ISNUMBER(INDEX($A998:$P998,MATCH(Settings!$B$9,$A$1:$P$1,0))),INT(INDEX($A998:$P998,MATCH(Settings!$B$9,$A$1:$P$1,0))),DATE(VALUE(LEFT(INDEX($A998:$P998,MATCH(Settings!$B$9,$A$1:$P$1,0)),4)),VALUE(MID(INDEX($A998:$P998,MATCH(Settings!$B$9,$A$1:$P$1,0)),6,2)),VALUE(MID(INDEX($A998:$P998,MATCH(Settings!$B$9,$A$1:$P$1,0)),9,2))))),"")),IFERROR(IF(TRIM(INDEX($A998:$P998,MATCH(Settings!$B$9,$A$1:$P$1,0))&amp;"")="","",IF(ISNUMBER(INDEX($A998:$P998,MATCH(Settings!$B$9,$A$1:$P$1,0))),INT(INDEX($A998:$P998,MATCH(Settings!$B$9,$A$1:$P$1,0))),DATE(VALUE(LEFT(INDEX($A998:$P998,MATCH(Settings!$B$9,$A$1:$P$1,0)),4)),VALUE(MID(INDEX($A998:$P998,MATCH(Settings!$B$9,$A$1:$P$1,0)),6,2)),VALUE(MID(INDEX($A998:$P998,MATCH(Settings!$B$9,$A$1:$P$1,0)),9,2))))),""),IFERROR(INT(IFERROR(IF(ISNUMBER(INDEX($A998:$P998,MATCH(Settings!$B$8,$A$1:$P$1,0))),INDEX($A998:$P998,MATCH(Settings!$B$8,$A$1:$P$1,0)),DATE(VALUE(LEFT(IFERROR(TRIM(INDEX($A998:$P998,MATCH(Settings!$B$8,$A$1:$P$1,0))&amp;""),""),4)),VALUE(MID(IFERROR(TRIM(INDEX($A998:$P998,MATCH(Settings!$B$8,$A$1:$P$1,0))&amp;""),""),6,2)),VALUE(MID(IFERROR(TRIM(INDEX($A998:$P998,MATCH(Settings!$B$8,$A$1:$P$1,0))&amp;""),""),9,2)))+TIME(VALUE(MID(IFERROR(TRIM(INDEX($A998:$P998,MATCH(Settings!$B$8,$A$1:$P$1,0))&amp;""),""),12,2)),VALUE(MID(IFERROR(TRIM(INDEX($A998:$P998,MATCH(Settings!$B$8,$A$1:$P$1,0))&amp;""),""),15,2)),VALUE(MID(IFERROR(TRIM(INDEX($A998:$P998,MATCH(Settings!$B$8,$A$1:$P$1,0))&amp;""),""),18,2)))),"")),""))</f>
        <v/>
      </c>
      <c r="V998" s="22">
        <f>IF(ISNUMBER($U998),DATE(YEAR($U998),MONTH($U998),1),"")</f>
        <v/>
      </c>
      <c r="W998" s="23">
        <f>IF(IFERROR(TRIM(INDEX($A998:$P998,MATCH(Settings!$B$10,$A$1:$P$1,0))&amp;""),"")&lt;&gt;"",IFERROR(TRIM(INDEX($A998:$P998,MATCH(Settings!$B$10,$A$1:$P$1,0))&amp;""),""),IFERROR(TRIM(INDEX($A998:$P998,MATCH(Settings!$B$11,$A$1:$P$1,0))&amp;""),""))</f>
        <v/>
      </c>
      <c r="X998" s="23">
        <f>IFERROR(TRIM(INDEX($A998:$P998,MATCH(Settings!$B$11,$A$1:$P$1,0))&amp;""),"")</f>
        <v/>
      </c>
      <c r="Y998" s="23">
        <f>IFERROR(TRIM(INDEX($A998:$P998,MATCH(Settings!$B$12,$A$1:$P$1,0))&amp;""),"")</f>
        <v/>
      </c>
      <c r="Z998" s="23">
        <f>IFERROR(TRIM(INDEX($A998:$P998,MATCH(Settings!$B$15,$A$1:$P$1,0))&amp;""),"")</f>
        <v/>
      </c>
      <c r="AA998" s="24">
        <f>IFERROR(IF(TRIM(INDEX($A998:$P998,MATCH(Settings!$B$13,$A$1:$P$1,0))&amp;"")="","",VALUE(TRIM(INDEX($A998:$P998,MATCH(Settings!$B$13,$A$1:$P$1,0))&amp;""))),"")</f>
        <v/>
      </c>
      <c r="AB998" s="24">
        <f>IF(NOT(ISNUMBER($AA998)),"",IF(TRIM($R998&amp;"")="Yes",$AA998,0))</f>
        <v/>
      </c>
      <c r="AC998" s="25">
        <f>IF(OR(NOT(ISNUMBER($AB998)),NOT(ISNUMBER(Settings!$D$2))),"",$AB998*Settings!$D$2)</f>
        <v/>
      </c>
      <c r="AD998" s="23">
        <f>IF(AND($AE998="",IFERROR(TRIM(INDEX($A998:$P998,MATCH(Settings!$B$13,$A$1:$P$1,0))&amp;""),"")=""),"",IF((IF($AE998="","; no name or email","")&amp;IF(IFERROR(TRIM(INDEX($A998:$P998,MATCH(Settings!$B$13,$A$1:$P$1,0))&amp;""),"")="","; no hours",IF(NOT(ISNUMBER($AA998)),"; hours not a number",IF($AA998&lt;=0,"; hours zero or less",IF(AND(ISNUMBER(Settings!$D$3),$AA998&gt;Settings!$D$3),"; over "&amp;Settings!$D$3&amp;" hours",""))))&amp;IF(NOT(ISNUMBER($U998)),"; no date",IF($U998&gt;TODAY(),"; date in the future",""))&amp;IF(AND($AE998&lt;&gt;"",ISNUMBER($U998)),IF(COUNTIFS($AE$2:$AE$1001,$AE998,$U$2:$U$1001,$U998,$Y$2:$Y$1001,$Y998)&gt;1,"; possible duplicate",""),""))="","OK",MID(IF($AE998="","; no name or email","")&amp;IF(IFERROR(TRIM(INDEX($A998:$P998,MATCH(Settings!$B$13,$A$1:$P$1,0))&amp;""),"")="","; no hours",IF(NOT(ISNUMBER($AA998)),"; hours not a number",IF($AA998&lt;=0,"; hours zero or less",IF(AND(ISNUMBER(Settings!$D$3),$AA998&gt;Settings!$D$3),"; over "&amp;Settings!$D$3&amp;" hours",""))))&amp;IF(NOT(ISNUMBER($U998)),"; no date",IF($U998&gt;TODAY(),"; date in the future",""))&amp;IF(AND($AE998&lt;&gt;"",ISNUMBER($U998)),IF(COUNTIFS($AE$2:$AE$1001,$AE998,$U$2:$U$1001,$U998,$Y$2:$Y$1001,$Y998)&gt;1,"; possible duplicate",""),""),3,300)))</f>
        <v/>
      </c>
      <c r="AE998" s="26">
        <f>IF(IFERROR(TRIM(INDEX($A998:$P998,MATCH(Settings!$B$11,$A$1:$P$1,0))&amp;""),"")&lt;&gt;"",LOWER(IFERROR(TRIM(INDEX($A998:$P998,MATCH(Settings!$B$11,$A$1:$P$1,0))&amp;""),"")),LOWER(IFERROR(TRIM(INDEX($A998:$P998,MATCH(Settings!$B$10,$A$1:$P$1,0))&amp;""),"")))</f>
        <v/>
      </c>
      <c r="AF998" s="26">
        <f>IF($AE998="","",IF(COUNTIF($AE$2:$AE998,$AE998)=1,MAX($AF$1:$AF997)+1,""))</f>
        <v/>
      </c>
      <c r="AG998" s="26">
        <f>IF(OR($AE998="",NOT(ISNUMBER($V998))),"",IF(COUNTIFS($AE$2:$AE998,$AE998,$V$2:$V998,$V998)=1,1,0))</f>
        <v/>
      </c>
      <c r="AH998" s="26">
        <f>IF(ISNUMBER($U998),$U998,0)</f>
        <v/>
      </c>
    </row>
    <row r="999">
      <c r="R999" s="27" t="n"/>
      <c r="S999" s="27" t="n"/>
      <c r="U999" s="21">
        <f>IF(ISNUMBER(IFERROR(IF(TRIM(INDEX($A999:$P999,MATCH(Settings!$B$9,$A$1:$P$1,0))&amp;"")="","",IF(ISNUMBER(INDEX($A999:$P999,MATCH(Settings!$B$9,$A$1:$P$1,0))),INT(INDEX($A999:$P999,MATCH(Settings!$B$9,$A$1:$P$1,0))),DATE(VALUE(LEFT(INDEX($A999:$P999,MATCH(Settings!$B$9,$A$1:$P$1,0)),4)),VALUE(MID(INDEX($A999:$P999,MATCH(Settings!$B$9,$A$1:$P$1,0)),6,2)),VALUE(MID(INDEX($A999:$P999,MATCH(Settings!$B$9,$A$1:$P$1,0)),9,2))))),"")),IFERROR(IF(TRIM(INDEX($A999:$P999,MATCH(Settings!$B$9,$A$1:$P$1,0))&amp;"")="","",IF(ISNUMBER(INDEX($A999:$P999,MATCH(Settings!$B$9,$A$1:$P$1,0))),INT(INDEX($A999:$P999,MATCH(Settings!$B$9,$A$1:$P$1,0))),DATE(VALUE(LEFT(INDEX($A999:$P999,MATCH(Settings!$B$9,$A$1:$P$1,0)),4)),VALUE(MID(INDEX($A999:$P999,MATCH(Settings!$B$9,$A$1:$P$1,0)),6,2)),VALUE(MID(INDEX($A999:$P999,MATCH(Settings!$B$9,$A$1:$P$1,0)),9,2))))),""),IFERROR(INT(IFERROR(IF(ISNUMBER(INDEX($A999:$P999,MATCH(Settings!$B$8,$A$1:$P$1,0))),INDEX($A999:$P999,MATCH(Settings!$B$8,$A$1:$P$1,0)),DATE(VALUE(LEFT(IFERROR(TRIM(INDEX($A999:$P999,MATCH(Settings!$B$8,$A$1:$P$1,0))&amp;""),""),4)),VALUE(MID(IFERROR(TRIM(INDEX($A999:$P999,MATCH(Settings!$B$8,$A$1:$P$1,0))&amp;""),""),6,2)),VALUE(MID(IFERROR(TRIM(INDEX($A999:$P999,MATCH(Settings!$B$8,$A$1:$P$1,0))&amp;""),""),9,2)))+TIME(VALUE(MID(IFERROR(TRIM(INDEX($A999:$P999,MATCH(Settings!$B$8,$A$1:$P$1,0))&amp;""),""),12,2)),VALUE(MID(IFERROR(TRIM(INDEX($A999:$P999,MATCH(Settings!$B$8,$A$1:$P$1,0))&amp;""),""),15,2)),VALUE(MID(IFERROR(TRIM(INDEX($A999:$P999,MATCH(Settings!$B$8,$A$1:$P$1,0))&amp;""),""),18,2)))),"")),""))</f>
        <v/>
      </c>
      <c r="V999" s="22">
        <f>IF(ISNUMBER($U999),DATE(YEAR($U999),MONTH($U999),1),"")</f>
        <v/>
      </c>
      <c r="W999" s="23">
        <f>IF(IFERROR(TRIM(INDEX($A999:$P999,MATCH(Settings!$B$10,$A$1:$P$1,0))&amp;""),"")&lt;&gt;"",IFERROR(TRIM(INDEX($A999:$P999,MATCH(Settings!$B$10,$A$1:$P$1,0))&amp;""),""),IFERROR(TRIM(INDEX($A999:$P999,MATCH(Settings!$B$11,$A$1:$P$1,0))&amp;""),""))</f>
        <v/>
      </c>
      <c r="X999" s="23">
        <f>IFERROR(TRIM(INDEX($A999:$P999,MATCH(Settings!$B$11,$A$1:$P$1,0))&amp;""),"")</f>
        <v/>
      </c>
      <c r="Y999" s="23">
        <f>IFERROR(TRIM(INDEX($A999:$P999,MATCH(Settings!$B$12,$A$1:$P$1,0))&amp;""),"")</f>
        <v/>
      </c>
      <c r="Z999" s="23">
        <f>IFERROR(TRIM(INDEX($A999:$P999,MATCH(Settings!$B$15,$A$1:$P$1,0))&amp;""),"")</f>
        <v/>
      </c>
      <c r="AA999" s="24">
        <f>IFERROR(IF(TRIM(INDEX($A999:$P999,MATCH(Settings!$B$13,$A$1:$P$1,0))&amp;"")="","",VALUE(TRIM(INDEX($A999:$P999,MATCH(Settings!$B$13,$A$1:$P$1,0))&amp;""))),"")</f>
        <v/>
      </c>
      <c r="AB999" s="24">
        <f>IF(NOT(ISNUMBER($AA999)),"",IF(TRIM($R999&amp;"")="Yes",$AA999,0))</f>
        <v/>
      </c>
      <c r="AC999" s="25">
        <f>IF(OR(NOT(ISNUMBER($AB999)),NOT(ISNUMBER(Settings!$D$2))),"",$AB999*Settings!$D$2)</f>
        <v/>
      </c>
      <c r="AD999" s="23">
        <f>IF(AND($AE999="",IFERROR(TRIM(INDEX($A999:$P999,MATCH(Settings!$B$13,$A$1:$P$1,0))&amp;""),"")=""),"",IF((IF($AE999="","; no name or email","")&amp;IF(IFERROR(TRIM(INDEX($A999:$P999,MATCH(Settings!$B$13,$A$1:$P$1,0))&amp;""),"")="","; no hours",IF(NOT(ISNUMBER($AA999)),"; hours not a number",IF($AA999&lt;=0,"; hours zero or less",IF(AND(ISNUMBER(Settings!$D$3),$AA999&gt;Settings!$D$3),"; over "&amp;Settings!$D$3&amp;" hours",""))))&amp;IF(NOT(ISNUMBER($U999)),"; no date",IF($U999&gt;TODAY(),"; date in the future",""))&amp;IF(AND($AE999&lt;&gt;"",ISNUMBER($U999)),IF(COUNTIFS($AE$2:$AE$1001,$AE999,$U$2:$U$1001,$U999,$Y$2:$Y$1001,$Y999)&gt;1,"; possible duplicate",""),""))="","OK",MID(IF($AE999="","; no name or email","")&amp;IF(IFERROR(TRIM(INDEX($A999:$P999,MATCH(Settings!$B$13,$A$1:$P$1,0))&amp;""),"")="","; no hours",IF(NOT(ISNUMBER($AA999)),"; hours not a number",IF($AA999&lt;=0,"; hours zero or less",IF(AND(ISNUMBER(Settings!$D$3),$AA999&gt;Settings!$D$3),"; over "&amp;Settings!$D$3&amp;" hours",""))))&amp;IF(NOT(ISNUMBER($U999)),"; no date",IF($U999&gt;TODAY(),"; date in the future",""))&amp;IF(AND($AE999&lt;&gt;"",ISNUMBER($U999)),IF(COUNTIFS($AE$2:$AE$1001,$AE999,$U$2:$U$1001,$U999,$Y$2:$Y$1001,$Y999)&gt;1,"; possible duplicate",""),""),3,300)))</f>
        <v/>
      </c>
      <c r="AE999" s="26">
        <f>IF(IFERROR(TRIM(INDEX($A999:$P999,MATCH(Settings!$B$11,$A$1:$P$1,0))&amp;""),"")&lt;&gt;"",LOWER(IFERROR(TRIM(INDEX($A999:$P999,MATCH(Settings!$B$11,$A$1:$P$1,0))&amp;""),"")),LOWER(IFERROR(TRIM(INDEX($A999:$P999,MATCH(Settings!$B$10,$A$1:$P$1,0))&amp;""),"")))</f>
        <v/>
      </c>
      <c r="AF999" s="26">
        <f>IF($AE999="","",IF(COUNTIF($AE$2:$AE999,$AE999)=1,MAX($AF$1:$AF998)+1,""))</f>
        <v/>
      </c>
      <c r="AG999" s="26">
        <f>IF(OR($AE999="",NOT(ISNUMBER($V999))),"",IF(COUNTIFS($AE$2:$AE999,$AE999,$V$2:$V999,$V999)=1,1,0))</f>
        <v/>
      </c>
      <c r="AH999" s="26">
        <f>IF(ISNUMBER($U999),$U999,0)</f>
        <v/>
      </c>
    </row>
    <row r="1000">
      <c r="R1000" s="27" t="n"/>
      <c r="S1000" s="27" t="n"/>
      <c r="U1000" s="21">
        <f>IF(ISNUMBER(IFERROR(IF(TRIM(INDEX($A1000:$P1000,MATCH(Settings!$B$9,$A$1:$P$1,0))&amp;"")="","",IF(ISNUMBER(INDEX($A1000:$P1000,MATCH(Settings!$B$9,$A$1:$P$1,0))),INT(INDEX($A1000:$P1000,MATCH(Settings!$B$9,$A$1:$P$1,0))),DATE(VALUE(LEFT(INDEX($A1000:$P1000,MATCH(Settings!$B$9,$A$1:$P$1,0)),4)),VALUE(MID(INDEX($A1000:$P1000,MATCH(Settings!$B$9,$A$1:$P$1,0)),6,2)),VALUE(MID(INDEX($A1000:$P1000,MATCH(Settings!$B$9,$A$1:$P$1,0)),9,2))))),"")),IFERROR(IF(TRIM(INDEX($A1000:$P1000,MATCH(Settings!$B$9,$A$1:$P$1,0))&amp;"")="","",IF(ISNUMBER(INDEX($A1000:$P1000,MATCH(Settings!$B$9,$A$1:$P$1,0))),INT(INDEX($A1000:$P1000,MATCH(Settings!$B$9,$A$1:$P$1,0))),DATE(VALUE(LEFT(INDEX($A1000:$P1000,MATCH(Settings!$B$9,$A$1:$P$1,0)),4)),VALUE(MID(INDEX($A1000:$P1000,MATCH(Settings!$B$9,$A$1:$P$1,0)),6,2)),VALUE(MID(INDEX($A1000:$P1000,MATCH(Settings!$B$9,$A$1:$P$1,0)),9,2))))),""),IFERROR(INT(IFERROR(IF(ISNUMBER(INDEX($A1000:$P1000,MATCH(Settings!$B$8,$A$1:$P$1,0))),INDEX($A1000:$P1000,MATCH(Settings!$B$8,$A$1:$P$1,0)),DATE(VALUE(LEFT(IFERROR(TRIM(INDEX($A1000:$P1000,MATCH(Settings!$B$8,$A$1:$P$1,0))&amp;""),""),4)),VALUE(MID(IFERROR(TRIM(INDEX($A1000:$P1000,MATCH(Settings!$B$8,$A$1:$P$1,0))&amp;""),""),6,2)),VALUE(MID(IFERROR(TRIM(INDEX($A1000:$P1000,MATCH(Settings!$B$8,$A$1:$P$1,0))&amp;""),""),9,2)))+TIME(VALUE(MID(IFERROR(TRIM(INDEX($A1000:$P1000,MATCH(Settings!$B$8,$A$1:$P$1,0))&amp;""),""),12,2)),VALUE(MID(IFERROR(TRIM(INDEX($A1000:$P1000,MATCH(Settings!$B$8,$A$1:$P$1,0))&amp;""),""),15,2)),VALUE(MID(IFERROR(TRIM(INDEX($A1000:$P1000,MATCH(Settings!$B$8,$A$1:$P$1,0))&amp;""),""),18,2)))),"")),""))</f>
        <v/>
      </c>
      <c r="V1000" s="22">
        <f>IF(ISNUMBER($U1000),DATE(YEAR($U1000),MONTH($U1000),1),"")</f>
        <v/>
      </c>
      <c r="W1000" s="23">
        <f>IF(IFERROR(TRIM(INDEX($A1000:$P1000,MATCH(Settings!$B$10,$A$1:$P$1,0))&amp;""),"")&lt;&gt;"",IFERROR(TRIM(INDEX($A1000:$P1000,MATCH(Settings!$B$10,$A$1:$P$1,0))&amp;""),""),IFERROR(TRIM(INDEX($A1000:$P1000,MATCH(Settings!$B$11,$A$1:$P$1,0))&amp;""),""))</f>
        <v/>
      </c>
      <c r="X1000" s="23">
        <f>IFERROR(TRIM(INDEX($A1000:$P1000,MATCH(Settings!$B$11,$A$1:$P$1,0))&amp;""),"")</f>
        <v/>
      </c>
      <c r="Y1000" s="23">
        <f>IFERROR(TRIM(INDEX($A1000:$P1000,MATCH(Settings!$B$12,$A$1:$P$1,0))&amp;""),"")</f>
        <v/>
      </c>
      <c r="Z1000" s="23">
        <f>IFERROR(TRIM(INDEX($A1000:$P1000,MATCH(Settings!$B$15,$A$1:$P$1,0))&amp;""),"")</f>
        <v/>
      </c>
      <c r="AA1000" s="24">
        <f>IFERROR(IF(TRIM(INDEX($A1000:$P1000,MATCH(Settings!$B$13,$A$1:$P$1,0))&amp;"")="","",VALUE(TRIM(INDEX($A1000:$P1000,MATCH(Settings!$B$13,$A$1:$P$1,0))&amp;""))),"")</f>
        <v/>
      </c>
      <c r="AB1000" s="24">
        <f>IF(NOT(ISNUMBER($AA1000)),"",IF(TRIM($R1000&amp;"")="Yes",$AA1000,0))</f>
        <v/>
      </c>
      <c r="AC1000" s="25">
        <f>IF(OR(NOT(ISNUMBER($AB1000)),NOT(ISNUMBER(Settings!$D$2))),"",$AB1000*Settings!$D$2)</f>
        <v/>
      </c>
      <c r="AD1000" s="23">
        <f>IF(AND($AE1000="",IFERROR(TRIM(INDEX($A1000:$P1000,MATCH(Settings!$B$13,$A$1:$P$1,0))&amp;""),"")=""),"",IF((IF($AE1000="","; no name or email","")&amp;IF(IFERROR(TRIM(INDEX($A1000:$P1000,MATCH(Settings!$B$13,$A$1:$P$1,0))&amp;""),"")="","; no hours",IF(NOT(ISNUMBER($AA1000)),"; hours not a number",IF($AA1000&lt;=0,"; hours zero or less",IF(AND(ISNUMBER(Settings!$D$3),$AA1000&gt;Settings!$D$3),"; over "&amp;Settings!$D$3&amp;" hours",""))))&amp;IF(NOT(ISNUMBER($U1000)),"; no date",IF($U1000&gt;TODAY(),"; date in the future",""))&amp;IF(AND($AE1000&lt;&gt;"",ISNUMBER($U1000)),IF(COUNTIFS($AE$2:$AE$1001,$AE1000,$U$2:$U$1001,$U1000,$Y$2:$Y$1001,$Y1000)&gt;1,"; possible duplicate",""),""))="","OK",MID(IF($AE1000="","; no name or email","")&amp;IF(IFERROR(TRIM(INDEX($A1000:$P1000,MATCH(Settings!$B$13,$A$1:$P$1,0))&amp;""),"")="","; no hours",IF(NOT(ISNUMBER($AA1000)),"; hours not a number",IF($AA1000&lt;=0,"; hours zero or less",IF(AND(ISNUMBER(Settings!$D$3),$AA1000&gt;Settings!$D$3),"; over "&amp;Settings!$D$3&amp;" hours",""))))&amp;IF(NOT(ISNUMBER($U1000)),"; no date",IF($U1000&gt;TODAY(),"; date in the future",""))&amp;IF(AND($AE1000&lt;&gt;"",ISNUMBER($U1000)),IF(COUNTIFS($AE$2:$AE$1001,$AE1000,$U$2:$U$1001,$U1000,$Y$2:$Y$1001,$Y1000)&gt;1,"; possible duplicate",""),""),3,300)))</f>
        <v/>
      </c>
      <c r="AE1000" s="26">
        <f>IF(IFERROR(TRIM(INDEX($A1000:$P1000,MATCH(Settings!$B$11,$A$1:$P$1,0))&amp;""),"")&lt;&gt;"",LOWER(IFERROR(TRIM(INDEX($A1000:$P1000,MATCH(Settings!$B$11,$A$1:$P$1,0))&amp;""),"")),LOWER(IFERROR(TRIM(INDEX($A1000:$P1000,MATCH(Settings!$B$10,$A$1:$P$1,0))&amp;""),"")))</f>
        <v/>
      </c>
      <c r="AF1000" s="26">
        <f>IF($AE1000="","",IF(COUNTIF($AE$2:$AE1000,$AE1000)=1,MAX($AF$1:$AF999)+1,""))</f>
        <v/>
      </c>
      <c r="AG1000" s="26">
        <f>IF(OR($AE1000="",NOT(ISNUMBER($V1000))),"",IF(COUNTIFS($AE$2:$AE1000,$AE1000,$V$2:$V1000,$V1000)=1,1,0))</f>
        <v/>
      </c>
      <c r="AH1000" s="26">
        <f>IF(ISNUMBER($U1000),$U1000,0)</f>
        <v/>
      </c>
    </row>
    <row r="1001">
      <c r="R1001" s="27" t="n"/>
      <c r="S1001" s="27" t="n"/>
      <c r="U1001" s="21">
        <f>IF(ISNUMBER(IFERROR(IF(TRIM(INDEX($A1001:$P1001,MATCH(Settings!$B$9,$A$1:$P$1,0))&amp;"")="","",IF(ISNUMBER(INDEX($A1001:$P1001,MATCH(Settings!$B$9,$A$1:$P$1,0))),INT(INDEX($A1001:$P1001,MATCH(Settings!$B$9,$A$1:$P$1,0))),DATE(VALUE(LEFT(INDEX($A1001:$P1001,MATCH(Settings!$B$9,$A$1:$P$1,0)),4)),VALUE(MID(INDEX($A1001:$P1001,MATCH(Settings!$B$9,$A$1:$P$1,0)),6,2)),VALUE(MID(INDEX($A1001:$P1001,MATCH(Settings!$B$9,$A$1:$P$1,0)),9,2))))),"")),IFERROR(IF(TRIM(INDEX($A1001:$P1001,MATCH(Settings!$B$9,$A$1:$P$1,0))&amp;"")="","",IF(ISNUMBER(INDEX($A1001:$P1001,MATCH(Settings!$B$9,$A$1:$P$1,0))),INT(INDEX($A1001:$P1001,MATCH(Settings!$B$9,$A$1:$P$1,0))),DATE(VALUE(LEFT(INDEX($A1001:$P1001,MATCH(Settings!$B$9,$A$1:$P$1,0)),4)),VALUE(MID(INDEX($A1001:$P1001,MATCH(Settings!$B$9,$A$1:$P$1,0)),6,2)),VALUE(MID(INDEX($A1001:$P1001,MATCH(Settings!$B$9,$A$1:$P$1,0)),9,2))))),""),IFERROR(INT(IFERROR(IF(ISNUMBER(INDEX($A1001:$P1001,MATCH(Settings!$B$8,$A$1:$P$1,0))),INDEX($A1001:$P1001,MATCH(Settings!$B$8,$A$1:$P$1,0)),DATE(VALUE(LEFT(IFERROR(TRIM(INDEX($A1001:$P1001,MATCH(Settings!$B$8,$A$1:$P$1,0))&amp;""),""),4)),VALUE(MID(IFERROR(TRIM(INDEX($A1001:$P1001,MATCH(Settings!$B$8,$A$1:$P$1,0))&amp;""),""),6,2)),VALUE(MID(IFERROR(TRIM(INDEX($A1001:$P1001,MATCH(Settings!$B$8,$A$1:$P$1,0))&amp;""),""),9,2)))+TIME(VALUE(MID(IFERROR(TRIM(INDEX($A1001:$P1001,MATCH(Settings!$B$8,$A$1:$P$1,0))&amp;""),""),12,2)),VALUE(MID(IFERROR(TRIM(INDEX($A1001:$P1001,MATCH(Settings!$B$8,$A$1:$P$1,0))&amp;""),""),15,2)),VALUE(MID(IFERROR(TRIM(INDEX($A1001:$P1001,MATCH(Settings!$B$8,$A$1:$P$1,0))&amp;""),""),18,2)))),"")),""))</f>
        <v/>
      </c>
      <c r="V1001" s="22">
        <f>IF(ISNUMBER($U1001),DATE(YEAR($U1001),MONTH($U1001),1),"")</f>
        <v/>
      </c>
      <c r="W1001" s="23">
        <f>IF(IFERROR(TRIM(INDEX($A1001:$P1001,MATCH(Settings!$B$10,$A$1:$P$1,0))&amp;""),"")&lt;&gt;"",IFERROR(TRIM(INDEX($A1001:$P1001,MATCH(Settings!$B$10,$A$1:$P$1,0))&amp;""),""),IFERROR(TRIM(INDEX($A1001:$P1001,MATCH(Settings!$B$11,$A$1:$P$1,0))&amp;""),""))</f>
        <v/>
      </c>
      <c r="X1001" s="23">
        <f>IFERROR(TRIM(INDEX($A1001:$P1001,MATCH(Settings!$B$11,$A$1:$P$1,0))&amp;""),"")</f>
        <v/>
      </c>
      <c r="Y1001" s="23">
        <f>IFERROR(TRIM(INDEX($A1001:$P1001,MATCH(Settings!$B$12,$A$1:$P$1,0))&amp;""),"")</f>
        <v/>
      </c>
      <c r="Z1001" s="23">
        <f>IFERROR(TRIM(INDEX($A1001:$P1001,MATCH(Settings!$B$15,$A$1:$P$1,0))&amp;""),"")</f>
        <v/>
      </c>
      <c r="AA1001" s="24">
        <f>IFERROR(IF(TRIM(INDEX($A1001:$P1001,MATCH(Settings!$B$13,$A$1:$P$1,0))&amp;"")="","",VALUE(TRIM(INDEX($A1001:$P1001,MATCH(Settings!$B$13,$A$1:$P$1,0))&amp;""))),"")</f>
        <v/>
      </c>
      <c r="AB1001" s="24">
        <f>IF(NOT(ISNUMBER($AA1001)),"",IF(TRIM($R1001&amp;"")="Yes",$AA1001,0))</f>
        <v/>
      </c>
      <c r="AC1001" s="25">
        <f>IF(OR(NOT(ISNUMBER($AB1001)),NOT(ISNUMBER(Settings!$D$2))),"",$AB1001*Settings!$D$2)</f>
        <v/>
      </c>
      <c r="AD1001" s="23">
        <f>IF(AND($AE1001="",IFERROR(TRIM(INDEX($A1001:$P1001,MATCH(Settings!$B$13,$A$1:$P$1,0))&amp;""),"")=""),"",IF((IF($AE1001="","; no name or email","")&amp;IF(IFERROR(TRIM(INDEX($A1001:$P1001,MATCH(Settings!$B$13,$A$1:$P$1,0))&amp;""),"")="","; no hours",IF(NOT(ISNUMBER($AA1001)),"; hours not a number",IF($AA1001&lt;=0,"; hours zero or less",IF(AND(ISNUMBER(Settings!$D$3),$AA1001&gt;Settings!$D$3),"; over "&amp;Settings!$D$3&amp;" hours",""))))&amp;IF(NOT(ISNUMBER($U1001)),"; no date",IF($U1001&gt;TODAY(),"; date in the future",""))&amp;IF(AND($AE1001&lt;&gt;"",ISNUMBER($U1001)),IF(COUNTIFS($AE$2:$AE$1001,$AE1001,$U$2:$U$1001,$U1001,$Y$2:$Y$1001,$Y1001)&gt;1,"; possible duplicate",""),""))="","OK",MID(IF($AE1001="","; no name or email","")&amp;IF(IFERROR(TRIM(INDEX($A1001:$P1001,MATCH(Settings!$B$13,$A$1:$P$1,0))&amp;""),"")="","; no hours",IF(NOT(ISNUMBER($AA1001)),"; hours not a number",IF($AA1001&lt;=0,"; hours zero or less",IF(AND(ISNUMBER(Settings!$D$3),$AA1001&gt;Settings!$D$3),"; over "&amp;Settings!$D$3&amp;" hours",""))))&amp;IF(NOT(ISNUMBER($U1001)),"; no date",IF($U1001&gt;TODAY(),"; date in the future",""))&amp;IF(AND($AE1001&lt;&gt;"",ISNUMBER($U1001)),IF(COUNTIFS($AE$2:$AE$1001,$AE1001,$U$2:$U$1001,$U1001,$Y$2:$Y$1001,$Y1001)&gt;1,"; possible duplicate",""),""),3,300)))</f>
        <v/>
      </c>
      <c r="AE1001" s="26">
        <f>IF(IFERROR(TRIM(INDEX($A1001:$P1001,MATCH(Settings!$B$11,$A$1:$P$1,0))&amp;""),"")&lt;&gt;"",LOWER(IFERROR(TRIM(INDEX($A1001:$P1001,MATCH(Settings!$B$11,$A$1:$P$1,0))&amp;""),"")),LOWER(IFERROR(TRIM(INDEX($A1001:$P1001,MATCH(Settings!$B$10,$A$1:$P$1,0))&amp;""),"")))</f>
        <v/>
      </c>
      <c r="AF1001" s="26">
        <f>IF($AE1001="","",IF(COUNTIF($AE$2:$AE1001,$AE1001)=1,MAX($AF$1:$AF1000)+1,""))</f>
        <v/>
      </c>
      <c r="AG1001" s="26">
        <f>IF(OR($AE1001="",NOT(ISNUMBER($V1001))),"",IF(COUNTIFS($AE$2:$AE1001,$AE1001,$V$2:$V1001,$V1001)=1,1,0))</f>
        <v/>
      </c>
      <c r="AH1001" s="26">
        <f>IF(ISNUMBER($U1001),$U1001,0)</f>
        <v/>
      </c>
    </row>
  </sheetData>
  <conditionalFormatting sqref="U2:AD1001">
    <cfRule type="expression" priority="1" dxfId="0">
      <formula>AND($AD2&lt;&gt;"",$AD2&lt;&gt;"OK")</formula>
    </cfRule>
  </conditionalFormatting>
  <dataValidations count="1">
    <dataValidation sqref="R2:R1001" showDropDown="0" showInputMessage="1" showErrorMessage="1" allowBlank="1" errorTitle="Approved?" error="Pick a value from the list. Yes once you have checked the entry, or No." promptTitle="Approved?" prompt="Yes once you have checked the entry, or No." type="list" errorStyle="warning">
      <formula1>Settings!$F$2:$F$3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K313"/>
  <sheetViews>
    <sheetView showGridLines="0" workbookViewId="0">
      <pane ySplit="11" topLeftCell="A12" activePane="bottomLeft" state="frozen"/>
      <selection pane="bottomLeft" activeCell="A1" sqref="A1"/>
    </sheetView>
  </sheetViews>
  <sheetFormatPr baseColWidth="8" defaultRowHeight="15"/>
  <cols>
    <col width="40" customWidth="1" min="1" max="1"/>
    <col width="22" customWidth="1" min="2" max="2"/>
    <col width="26" customWidth="1" min="3" max="3"/>
    <col width="9" customWidth="1" min="4" max="4"/>
    <col width="11" customWidth="1" min="5" max="5"/>
    <col width="11" customWidth="1" min="6" max="6"/>
    <col width="14" customWidth="1" min="7" max="7"/>
    <col width="12" customWidth="1" min="8" max="8"/>
    <col width="11" customWidth="1" min="9" max="9"/>
    <col width="10" customWidth="1" min="10" max="10"/>
    <col width="22" customWidth="1" min="11" max="11"/>
  </cols>
  <sheetData>
    <row r="1">
      <c r="A1" s="28" t="inlineStr">
        <is>
          <t>Hours by volunteer</t>
        </is>
      </c>
    </row>
    <row r="2">
      <c r="A2" s="3">
        <f>IF(COUNTIF(Log!$A$2:$A$1001,"EXAMPLE*")&gt;0,"You are looking at EXAMPLE data. Clear the EXAMPLE rows on Log, then paste your own.","")</f>
        <v/>
      </c>
    </row>
    <row r="4">
      <c r="A4" s="4" t="inlineStr">
        <is>
          <t>All volunteers</t>
        </is>
      </c>
      <c r="B4" s="4" t="inlineStr">
        <is>
          <t>Total</t>
        </is>
      </c>
      <c r="D4" s="15" t="inlineStr">
        <is>
          <t>Volunteers appear in the order they first show up on Log. Counts come from what you pasted and typed.</t>
        </is>
      </c>
    </row>
    <row r="5">
      <c r="A5" s="29" t="inlineStr">
        <is>
          <t>Entries</t>
        </is>
      </c>
      <c r="B5" s="30">
        <f>SUMPRODUCT((Log!$AE$2:$AE$1001&lt;&gt;"")*1)</f>
        <v/>
      </c>
    </row>
    <row r="6">
      <c r="A6" s="29" t="inlineStr">
        <is>
          <t>Volunteers</t>
        </is>
      </c>
      <c r="B6" s="30">
        <f>MAX(Log!$AF$2:$AF$1001)</f>
        <v/>
      </c>
    </row>
    <row r="7">
      <c r="A7" s="29" t="inlineStr">
        <is>
          <t>Hours logged</t>
        </is>
      </c>
      <c r="B7" s="31">
        <f>SUM(Log!$AA$2:$AA$1001)</f>
        <v/>
      </c>
    </row>
    <row r="8">
      <c r="A8" s="29" t="inlineStr">
        <is>
          <t>Approved hours (you typed Yes)</t>
        </is>
      </c>
      <c r="B8" s="31">
        <f>SUM(Log!$AB$2:$AB$1001)</f>
        <v/>
      </c>
    </row>
    <row r="9">
      <c r="A9" s="29" t="inlineStr">
        <is>
          <t>Value of approved hours</t>
        </is>
      </c>
      <c r="B9" s="32">
        <f>IF(ISNUMBER(Settings!$D$2),SUM(Log!$AC$2:$AC$1001),"Type a value on Settings")</f>
        <v/>
      </c>
    </row>
    <row r="10">
      <c r="A10" s="29" t="inlineStr">
        <is>
          <t>Entries with a check to look at</t>
        </is>
      </c>
      <c r="B10" s="30">
        <f>SUMPRODUCT((Log!$AD$2:$AD$1001&lt;&gt;"")*1)-COUNTIF(Log!$AD$2:$AD$1001,"OK")</f>
        <v/>
      </c>
    </row>
    <row r="11" ht="34" customHeight="1">
      <c r="A11" s="4" t="inlineStr">
        <is>
          <t>#</t>
        </is>
      </c>
      <c r="B11" s="4" t="inlineStr">
        <is>
          <t>Volunteer</t>
        </is>
      </c>
      <c r="C11" s="4" t="inlineStr">
        <is>
          <t>Email</t>
        </is>
      </c>
      <c r="D11" s="4" t="inlineStr">
        <is>
          <t>Entries</t>
        </is>
      </c>
      <c r="E11" s="4" t="inlineStr">
        <is>
          <t>Hours logged</t>
        </is>
      </c>
      <c r="F11" s="4" t="inlineStr">
        <is>
          <t>Approved hours</t>
        </is>
      </c>
      <c r="G11" s="4" t="inlineStr">
        <is>
          <t>Value of approved hours</t>
        </is>
      </c>
      <c r="H11" s="4" t="inlineStr">
        <is>
          <t>Last date</t>
        </is>
      </c>
      <c r="I11" s="4" t="inlineStr">
        <is>
          <t>Entries to check</t>
        </is>
      </c>
      <c r="J11" s="18" t="inlineStr">
        <is>
          <t>Row on Log (helper)</t>
        </is>
      </c>
      <c r="K11" s="18" t="inlineStr">
        <is>
          <t>Person key (helper)</t>
        </is>
      </c>
    </row>
    <row r="12">
      <c r="A12" s="33" t="n">
        <v>1</v>
      </c>
      <c r="B12" s="23">
        <f>IF(J12="","",INDEX(Log!$W$2:$W$1001,J12))</f>
        <v/>
      </c>
      <c r="C12" s="23">
        <f>IF(J12="","",INDEX(Log!$X$2:$X$1001,J12))</f>
        <v/>
      </c>
      <c r="D12" s="33">
        <f>IF(K12="","",COUNTIF(Log!$AE$2:$AE$1001,K12))</f>
        <v/>
      </c>
      <c r="E12" s="24">
        <f>IF(K12="","",SUMIF(Log!$AE$2:$AE$1001,K12,Log!$AA$2:$AA$1001))</f>
        <v/>
      </c>
      <c r="F12" s="24">
        <f>IF(K12="","",SUMIF(Log!$AE$2:$AE$1001,K12,Log!$AB$2:$AB$1001))</f>
        <v/>
      </c>
      <c r="G12" s="25">
        <f>IF(OR(K12="",NOT(ISNUMBER(Settings!$D$2))),"",SUMIF(Log!$AE$2:$AE$1001,K12,Log!$AC$2:$AC$1001))</f>
        <v/>
      </c>
      <c r="H12" s="34">
        <f>IF(K12="","",IF(SUMPRODUCT(MAX((Log!$AE$2:$AE$1001=K12)*Log!$AH$2:$AH$1001))=0,"",SUMPRODUCT(MAX((Log!$AE$2:$AE$1001=K12)*Log!$AH$2:$AH$1001))))</f>
        <v/>
      </c>
      <c r="I12" s="33">
        <f>IF(K12="","",COUNTIF(Log!$AE$2:$AE$1001,K12)-COUNTIFS(Log!$AE$2:$AE$1001,K12,Log!$AD$2:$AD$1001,"OK"))</f>
        <v/>
      </c>
      <c r="J12" s="26">
        <f>IFERROR(MATCH(A12,Log!$AF$2:$AF$1001,0),"")</f>
        <v/>
      </c>
      <c r="K12" s="26">
        <f>IF(J12="","",INDEX(Log!$AE$2:$AE$1001,J12))</f>
        <v/>
      </c>
    </row>
    <row r="13">
      <c r="A13" s="33" t="n">
        <v>2</v>
      </c>
      <c r="B13" s="23">
        <f>IF(J13="","",INDEX(Log!$W$2:$W$1001,J13))</f>
        <v/>
      </c>
      <c r="C13" s="23">
        <f>IF(J13="","",INDEX(Log!$X$2:$X$1001,J13))</f>
        <v/>
      </c>
      <c r="D13" s="33">
        <f>IF(K13="","",COUNTIF(Log!$AE$2:$AE$1001,K13))</f>
        <v/>
      </c>
      <c r="E13" s="24">
        <f>IF(K13="","",SUMIF(Log!$AE$2:$AE$1001,K13,Log!$AA$2:$AA$1001))</f>
        <v/>
      </c>
      <c r="F13" s="24">
        <f>IF(K13="","",SUMIF(Log!$AE$2:$AE$1001,K13,Log!$AB$2:$AB$1001))</f>
        <v/>
      </c>
      <c r="G13" s="25">
        <f>IF(OR(K13="",NOT(ISNUMBER(Settings!$D$2))),"",SUMIF(Log!$AE$2:$AE$1001,K13,Log!$AC$2:$AC$1001))</f>
        <v/>
      </c>
      <c r="H13" s="34">
        <f>IF(K13="","",IF(SUMPRODUCT(MAX((Log!$AE$2:$AE$1001=K13)*Log!$AH$2:$AH$1001))=0,"",SUMPRODUCT(MAX((Log!$AE$2:$AE$1001=K13)*Log!$AH$2:$AH$1001))))</f>
        <v/>
      </c>
      <c r="I13" s="33">
        <f>IF(K13="","",COUNTIF(Log!$AE$2:$AE$1001,K13)-COUNTIFS(Log!$AE$2:$AE$1001,K13,Log!$AD$2:$AD$1001,"OK"))</f>
        <v/>
      </c>
      <c r="J13" s="26">
        <f>IFERROR(MATCH(A13,Log!$AF$2:$AF$1001,0),"")</f>
        <v/>
      </c>
      <c r="K13" s="26">
        <f>IF(J13="","",INDEX(Log!$AE$2:$AE$1001,J13))</f>
        <v/>
      </c>
    </row>
    <row r="14">
      <c r="A14" s="33" t="n">
        <v>3</v>
      </c>
      <c r="B14" s="23">
        <f>IF(J14="","",INDEX(Log!$W$2:$W$1001,J14))</f>
        <v/>
      </c>
      <c r="C14" s="23">
        <f>IF(J14="","",INDEX(Log!$X$2:$X$1001,J14))</f>
        <v/>
      </c>
      <c r="D14" s="33">
        <f>IF(K14="","",COUNTIF(Log!$AE$2:$AE$1001,K14))</f>
        <v/>
      </c>
      <c r="E14" s="24">
        <f>IF(K14="","",SUMIF(Log!$AE$2:$AE$1001,K14,Log!$AA$2:$AA$1001))</f>
        <v/>
      </c>
      <c r="F14" s="24">
        <f>IF(K14="","",SUMIF(Log!$AE$2:$AE$1001,K14,Log!$AB$2:$AB$1001))</f>
        <v/>
      </c>
      <c r="G14" s="25">
        <f>IF(OR(K14="",NOT(ISNUMBER(Settings!$D$2))),"",SUMIF(Log!$AE$2:$AE$1001,K14,Log!$AC$2:$AC$1001))</f>
        <v/>
      </c>
      <c r="H14" s="34">
        <f>IF(K14="","",IF(SUMPRODUCT(MAX((Log!$AE$2:$AE$1001=K14)*Log!$AH$2:$AH$1001))=0,"",SUMPRODUCT(MAX((Log!$AE$2:$AE$1001=K14)*Log!$AH$2:$AH$1001))))</f>
        <v/>
      </c>
      <c r="I14" s="33">
        <f>IF(K14="","",COUNTIF(Log!$AE$2:$AE$1001,K14)-COUNTIFS(Log!$AE$2:$AE$1001,K14,Log!$AD$2:$AD$1001,"OK"))</f>
        <v/>
      </c>
      <c r="J14" s="26">
        <f>IFERROR(MATCH(A14,Log!$AF$2:$AF$1001,0),"")</f>
        <v/>
      </c>
      <c r="K14" s="26">
        <f>IF(J14="","",INDEX(Log!$AE$2:$AE$1001,J14))</f>
        <v/>
      </c>
    </row>
    <row r="15">
      <c r="A15" s="33" t="n">
        <v>4</v>
      </c>
      <c r="B15" s="23">
        <f>IF(J15="","",INDEX(Log!$W$2:$W$1001,J15))</f>
        <v/>
      </c>
      <c r="C15" s="23">
        <f>IF(J15="","",INDEX(Log!$X$2:$X$1001,J15))</f>
        <v/>
      </c>
      <c r="D15" s="33">
        <f>IF(K15="","",COUNTIF(Log!$AE$2:$AE$1001,K15))</f>
        <v/>
      </c>
      <c r="E15" s="24">
        <f>IF(K15="","",SUMIF(Log!$AE$2:$AE$1001,K15,Log!$AA$2:$AA$1001))</f>
        <v/>
      </c>
      <c r="F15" s="24">
        <f>IF(K15="","",SUMIF(Log!$AE$2:$AE$1001,K15,Log!$AB$2:$AB$1001))</f>
        <v/>
      </c>
      <c r="G15" s="25">
        <f>IF(OR(K15="",NOT(ISNUMBER(Settings!$D$2))),"",SUMIF(Log!$AE$2:$AE$1001,K15,Log!$AC$2:$AC$1001))</f>
        <v/>
      </c>
      <c r="H15" s="34">
        <f>IF(K15="","",IF(SUMPRODUCT(MAX((Log!$AE$2:$AE$1001=K15)*Log!$AH$2:$AH$1001))=0,"",SUMPRODUCT(MAX((Log!$AE$2:$AE$1001=K15)*Log!$AH$2:$AH$1001))))</f>
        <v/>
      </c>
      <c r="I15" s="33">
        <f>IF(K15="","",COUNTIF(Log!$AE$2:$AE$1001,K15)-COUNTIFS(Log!$AE$2:$AE$1001,K15,Log!$AD$2:$AD$1001,"OK"))</f>
        <v/>
      </c>
      <c r="J15" s="26">
        <f>IFERROR(MATCH(A15,Log!$AF$2:$AF$1001,0),"")</f>
        <v/>
      </c>
      <c r="K15" s="26">
        <f>IF(J15="","",INDEX(Log!$AE$2:$AE$1001,J15))</f>
        <v/>
      </c>
    </row>
    <row r="16">
      <c r="A16" s="33" t="n">
        <v>5</v>
      </c>
      <c r="B16" s="23">
        <f>IF(J16="","",INDEX(Log!$W$2:$W$1001,J16))</f>
        <v/>
      </c>
      <c r="C16" s="23">
        <f>IF(J16="","",INDEX(Log!$X$2:$X$1001,J16))</f>
        <v/>
      </c>
      <c r="D16" s="33">
        <f>IF(K16="","",COUNTIF(Log!$AE$2:$AE$1001,K16))</f>
        <v/>
      </c>
      <c r="E16" s="24">
        <f>IF(K16="","",SUMIF(Log!$AE$2:$AE$1001,K16,Log!$AA$2:$AA$1001))</f>
        <v/>
      </c>
      <c r="F16" s="24">
        <f>IF(K16="","",SUMIF(Log!$AE$2:$AE$1001,K16,Log!$AB$2:$AB$1001))</f>
        <v/>
      </c>
      <c r="G16" s="25">
        <f>IF(OR(K16="",NOT(ISNUMBER(Settings!$D$2))),"",SUMIF(Log!$AE$2:$AE$1001,K16,Log!$AC$2:$AC$1001))</f>
        <v/>
      </c>
      <c r="H16" s="34">
        <f>IF(K16="","",IF(SUMPRODUCT(MAX((Log!$AE$2:$AE$1001=K16)*Log!$AH$2:$AH$1001))=0,"",SUMPRODUCT(MAX((Log!$AE$2:$AE$1001=K16)*Log!$AH$2:$AH$1001))))</f>
        <v/>
      </c>
      <c r="I16" s="33">
        <f>IF(K16="","",COUNTIF(Log!$AE$2:$AE$1001,K16)-COUNTIFS(Log!$AE$2:$AE$1001,K16,Log!$AD$2:$AD$1001,"OK"))</f>
        <v/>
      </c>
      <c r="J16" s="26">
        <f>IFERROR(MATCH(A16,Log!$AF$2:$AF$1001,0),"")</f>
        <v/>
      </c>
      <c r="K16" s="26">
        <f>IF(J16="","",INDEX(Log!$AE$2:$AE$1001,J16))</f>
        <v/>
      </c>
    </row>
    <row r="17">
      <c r="A17" s="33" t="n">
        <v>6</v>
      </c>
      <c r="B17" s="23">
        <f>IF(J17="","",INDEX(Log!$W$2:$W$1001,J17))</f>
        <v/>
      </c>
      <c r="C17" s="23">
        <f>IF(J17="","",INDEX(Log!$X$2:$X$1001,J17))</f>
        <v/>
      </c>
      <c r="D17" s="33">
        <f>IF(K17="","",COUNTIF(Log!$AE$2:$AE$1001,K17))</f>
        <v/>
      </c>
      <c r="E17" s="24">
        <f>IF(K17="","",SUMIF(Log!$AE$2:$AE$1001,K17,Log!$AA$2:$AA$1001))</f>
        <v/>
      </c>
      <c r="F17" s="24">
        <f>IF(K17="","",SUMIF(Log!$AE$2:$AE$1001,K17,Log!$AB$2:$AB$1001))</f>
        <v/>
      </c>
      <c r="G17" s="25">
        <f>IF(OR(K17="",NOT(ISNUMBER(Settings!$D$2))),"",SUMIF(Log!$AE$2:$AE$1001,K17,Log!$AC$2:$AC$1001))</f>
        <v/>
      </c>
      <c r="H17" s="34">
        <f>IF(K17="","",IF(SUMPRODUCT(MAX((Log!$AE$2:$AE$1001=K17)*Log!$AH$2:$AH$1001))=0,"",SUMPRODUCT(MAX((Log!$AE$2:$AE$1001=K17)*Log!$AH$2:$AH$1001))))</f>
        <v/>
      </c>
      <c r="I17" s="33">
        <f>IF(K17="","",COUNTIF(Log!$AE$2:$AE$1001,K17)-COUNTIFS(Log!$AE$2:$AE$1001,K17,Log!$AD$2:$AD$1001,"OK"))</f>
        <v/>
      </c>
      <c r="J17" s="26">
        <f>IFERROR(MATCH(A17,Log!$AF$2:$AF$1001,0),"")</f>
        <v/>
      </c>
      <c r="K17" s="26">
        <f>IF(J17="","",INDEX(Log!$AE$2:$AE$1001,J17))</f>
        <v/>
      </c>
    </row>
    <row r="18">
      <c r="A18" s="33" t="n">
        <v>7</v>
      </c>
      <c r="B18" s="23">
        <f>IF(J18="","",INDEX(Log!$W$2:$W$1001,J18))</f>
        <v/>
      </c>
      <c r="C18" s="23">
        <f>IF(J18="","",INDEX(Log!$X$2:$X$1001,J18))</f>
        <v/>
      </c>
      <c r="D18" s="33">
        <f>IF(K18="","",COUNTIF(Log!$AE$2:$AE$1001,K18))</f>
        <v/>
      </c>
      <c r="E18" s="24">
        <f>IF(K18="","",SUMIF(Log!$AE$2:$AE$1001,K18,Log!$AA$2:$AA$1001))</f>
        <v/>
      </c>
      <c r="F18" s="24">
        <f>IF(K18="","",SUMIF(Log!$AE$2:$AE$1001,K18,Log!$AB$2:$AB$1001))</f>
        <v/>
      </c>
      <c r="G18" s="25">
        <f>IF(OR(K18="",NOT(ISNUMBER(Settings!$D$2))),"",SUMIF(Log!$AE$2:$AE$1001,K18,Log!$AC$2:$AC$1001))</f>
        <v/>
      </c>
      <c r="H18" s="34">
        <f>IF(K18="","",IF(SUMPRODUCT(MAX((Log!$AE$2:$AE$1001=K18)*Log!$AH$2:$AH$1001))=0,"",SUMPRODUCT(MAX((Log!$AE$2:$AE$1001=K18)*Log!$AH$2:$AH$1001))))</f>
        <v/>
      </c>
      <c r="I18" s="33">
        <f>IF(K18="","",COUNTIF(Log!$AE$2:$AE$1001,K18)-COUNTIFS(Log!$AE$2:$AE$1001,K18,Log!$AD$2:$AD$1001,"OK"))</f>
        <v/>
      </c>
      <c r="J18" s="26">
        <f>IFERROR(MATCH(A18,Log!$AF$2:$AF$1001,0),"")</f>
        <v/>
      </c>
      <c r="K18" s="26">
        <f>IF(J18="","",INDEX(Log!$AE$2:$AE$1001,J18))</f>
        <v/>
      </c>
    </row>
    <row r="19">
      <c r="A19" s="33" t="n">
        <v>8</v>
      </c>
      <c r="B19" s="23">
        <f>IF(J19="","",INDEX(Log!$W$2:$W$1001,J19))</f>
        <v/>
      </c>
      <c r="C19" s="23">
        <f>IF(J19="","",INDEX(Log!$X$2:$X$1001,J19))</f>
        <v/>
      </c>
      <c r="D19" s="33">
        <f>IF(K19="","",COUNTIF(Log!$AE$2:$AE$1001,K19))</f>
        <v/>
      </c>
      <c r="E19" s="24">
        <f>IF(K19="","",SUMIF(Log!$AE$2:$AE$1001,K19,Log!$AA$2:$AA$1001))</f>
        <v/>
      </c>
      <c r="F19" s="24">
        <f>IF(K19="","",SUMIF(Log!$AE$2:$AE$1001,K19,Log!$AB$2:$AB$1001))</f>
        <v/>
      </c>
      <c r="G19" s="25">
        <f>IF(OR(K19="",NOT(ISNUMBER(Settings!$D$2))),"",SUMIF(Log!$AE$2:$AE$1001,K19,Log!$AC$2:$AC$1001))</f>
        <v/>
      </c>
      <c r="H19" s="34">
        <f>IF(K19="","",IF(SUMPRODUCT(MAX((Log!$AE$2:$AE$1001=K19)*Log!$AH$2:$AH$1001))=0,"",SUMPRODUCT(MAX((Log!$AE$2:$AE$1001=K19)*Log!$AH$2:$AH$1001))))</f>
        <v/>
      </c>
      <c r="I19" s="33">
        <f>IF(K19="","",COUNTIF(Log!$AE$2:$AE$1001,K19)-COUNTIFS(Log!$AE$2:$AE$1001,K19,Log!$AD$2:$AD$1001,"OK"))</f>
        <v/>
      </c>
      <c r="J19" s="26">
        <f>IFERROR(MATCH(A19,Log!$AF$2:$AF$1001,0),"")</f>
        <v/>
      </c>
      <c r="K19" s="26">
        <f>IF(J19="","",INDEX(Log!$AE$2:$AE$1001,J19))</f>
        <v/>
      </c>
    </row>
    <row r="20">
      <c r="A20" s="33" t="n">
        <v>9</v>
      </c>
      <c r="B20" s="23">
        <f>IF(J20="","",INDEX(Log!$W$2:$W$1001,J20))</f>
        <v/>
      </c>
      <c r="C20" s="23">
        <f>IF(J20="","",INDEX(Log!$X$2:$X$1001,J20))</f>
        <v/>
      </c>
      <c r="D20" s="33">
        <f>IF(K20="","",COUNTIF(Log!$AE$2:$AE$1001,K20))</f>
        <v/>
      </c>
      <c r="E20" s="24">
        <f>IF(K20="","",SUMIF(Log!$AE$2:$AE$1001,K20,Log!$AA$2:$AA$1001))</f>
        <v/>
      </c>
      <c r="F20" s="24">
        <f>IF(K20="","",SUMIF(Log!$AE$2:$AE$1001,K20,Log!$AB$2:$AB$1001))</f>
        <v/>
      </c>
      <c r="G20" s="25">
        <f>IF(OR(K20="",NOT(ISNUMBER(Settings!$D$2))),"",SUMIF(Log!$AE$2:$AE$1001,K20,Log!$AC$2:$AC$1001))</f>
        <v/>
      </c>
      <c r="H20" s="34">
        <f>IF(K20="","",IF(SUMPRODUCT(MAX((Log!$AE$2:$AE$1001=K20)*Log!$AH$2:$AH$1001))=0,"",SUMPRODUCT(MAX((Log!$AE$2:$AE$1001=K20)*Log!$AH$2:$AH$1001))))</f>
        <v/>
      </c>
      <c r="I20" s="33">
        <f>IF(K20="","",COUNTIF(Log!$AE$2:$AE$1001,K20)-COUNTIFS(Log!$AE$2:$AE$1001,K20,Log!$AD$2:$AD$1001,"OK"))</f>
        <v/>
      </c>
      <c r="J20" s="26">
        <f>IFERROR(MATCH(A20,Log!$AF$2:$AF$1001,0),"")</f>
        <v/>
      </c>
      <c r="K20" s="26">
        <f>IF(J20="","",INDEX(Log!$AE$2:$AE$1001,J20))</f>
        <v/>
      </c>
    </row>
    <row r="21">
      <c r="A21" s="33" t="n">
        <v>10</v>
      </c>
      <c r="B21" s="23">
        <f>IF(J21="","",INDEX(Log!$W$2:$W$1001,J21))</f>
        <v/>
      </c>
      <c r="C21" s="23">
        <f>IF(J21="","",INDEX(Log!$X$2:$X$1001,J21))</f>
        <v/>
      </c>
      <c r="D21" s="33">
        <f>IF(K21="","",COUNTIF(Log!$AE$2:$AE$1001,K21))</f>
        <v/>
      </c>
      <c r="E21" s="24">
        <f>IF(K21="","",SUMIF(Log!$AE$2:$AE$1001,K21,Log!$AA$2:$AA$1001))</f>
        <v/>
      </c>
      <c r="F21" s="24">
        <f>IF(K21="","",SUMIF(Log!$AE$2:$AE$1001,K21,Log!$AB$2:$AB$1001))</f>
        <v/>
      </c>
      <c r="G21" s="25">
        <f>IF(OR(K21="",NOT(ISNUMBER(Settings!$D$2))),"",SUMIF(Log!$AE$2:$AE$1001,K21,Log!$AC$2:$AC$1001))</f>
        <v/>
      </c>
      <c r="H21" s="34">
        <f>IF(K21="","",IF(SUMPRODUCT(MAX((Log!$AE$2:$AE$1001=K21)*Log!$AH$2:$AH$1001))=0,"",SUMPRODUCT(MAX((Log!$AE$2:$AE$1001=K21)*Log!$AH$2:$AH$1001))))</f>
        <v/>
      </c>
      <c r="I21" s="33">
        <f>IF(K21="","",COUNTIF(Log!$AE$2:$AE$1001,K21)-COUNTIFS(Log!$AE$2:$AE$1001,K21,Log!$AD$2:$AD$1001,"OK"))</f>
        <v/>
      </c>
      <c r="J21" s="26">
        <f>IFERROR(MATCH(A21,Log!$AF$2:$AF$1001,0),"")</f>
        <v/>
      </c>
      <c r="K21" s="26">
        <f>IF(J21="","",INDEX(Log!$AE$2:$AE$1001,J21))</f>
        <v/>
      </c>
    </row>
    <row r="22">
      <c r="A22" s="33" t="n">
        <v>11</v>
      </c>
      <c r="B22" s="23">
        <f>IF(J22="","",INDEX(Log!$W$2:$W$1001,J22))</f>
        <v/>
      </c>
      <c r="C22" s="23">
        <f>IF(J22="","",INDEX(Log!$X$2:$X$1001,J22))</f>
        <v/>
      </c>
      <c r="D22" s="33">
        <f>IF(K22="","",COUNTIF(Log!$AE$2:$AE$1001,K22))</f>
        <v/>
      </c>
      <c r="E22" s="24">
        <f>IF(K22="","",SUMIF(Log!$AE$2:$AE$1001,K22,Log!$AA$2:$AA$1001))</f>
        <v/>
      </c>
      <c r="F22" s="24">
        <f>IF(K22="","",SUMIF(Log!$AE$2:$AE$1001,K22,Log!$AB$2:$AB$1001))</f>
        <v/>
      </c>
      <c r="G22" s="25">
        <f>IF(OR(K22="",NOT(ISNUMBER(Settings!$D$2))),"",SUMIF(Log!$AE$2:$AE$1001,K22,Log!$AC$2:$AC$1001))</f>
        <v/>
      </c>
      <c r="H22" s="34">
        <f>IF(K22="","",IF(SUMPRODUCT(MAX((Log!$AE$2:$AE$1001=K22)*Log!$AH$2:$AH$1001))=0,"",SUMPRODUCT(MAX((Log!$AE$2:$AE$1001=K22)*Log!$AH$2:$AH$1001))))</f>
        <v/>
      </c>
      <c r="I22" s="33">
        <f>IF(K22="","",COUNTIF(Log!$AE$2:$AE$1001,K22)-COUNTIFS(Log!$AE$2:$AE$1001,K22,Log!$AD$2:$AD$1001,"OK"))</f>
        <v/>
      </c>
      <c r="J22" s="26">
        <f>IFERROR(MATCH(A22,Log!$AF$2:$AF$1001,0),"")</f>
        <v/>
      </c>
      <c r="K22" s="26">
        <f>IF(J22="","",INDEX(Log!$AE$2:$AE$1001,J22))</f>
        <v/>
      </c>
    </row>
    <row r="23">
      <c r="A23" s="33" t="n">
        <v>12</v>
      </c>
      <c r="B23" s="23">
        <f>IF(J23="","",INDEX(Log!$W$2:$W$1001,J23))</f>
        <v/>
      </c>
      <c r="C23" s="23">
        <f>IF(J23="","",INDEX(Log!$X$2:$X$1001,J23))</f>
        <v/>
      </c>
      <c r="D23" s="33">
        <f>IF(K23="","",COUNTIF(Log!$AE$2:$AE$1001,K23))</f>
        <v/>
      </c>
      <c r="E23" s="24">
        <f>IF(K23="","",SUMIF(Log!$AE$2:$AE$1001,K23,Log!$AA$2:$AA$1001))</f>
        <v/>
      </c>
      <c r="F23" s="24">
        <f>IF(K23="","",SUMIF(Log!$AE$2:$AE$1001,K23,Log!$AB$2:$AB$1001))</f>
        <v/>
      </c>
      <c r="G23" s="25">
        <f>IF(OR(K23="",NOT(ISNUMBER(Settings!$D$2))),"",SUMIF(Log!$AE$2:$AE$1001,K23,Log!$AC$2:$AC$1001))</f>
        <v/>
      </c>
      <c r="H23" s="34">
        <f>IF(K23="","",IF(SUMPRODUCT(MAX((Log!$AE$2:$AE$1001=K23)*Log!$AH$2:$AH$1001))=0,"",SUMPRODUCT(MAX((Log!$AE$2:$AE$1001=K23)*Log!$AH$2:$AH$1001))))</f>
        <v/>
      </c>
      <c r="I23" s="33">
        <f>IF(K23="","",COUNTIF(Log!$AE$2:$AE$1001,K23)-COUNTIFS(Log!$AE$2:$AE$1001,K23,Log!$AD$2:$AD$1001,"OK"))</f>
        <v/>
      </c>
      <c r="J23" s="26">
        <f>IFERROR(MATCH(A23,Log!$AF$2:$AF$1001,0),"")</f>
        <v/>
      </c>
      <c r="K23" s="26">
        <f>IF(J23="","",INDEX(Log!$AE$2:$AE$1001,J23))</f>
        <v/>
      </c>
    </row>
    <row r="24">
      <c r="A24" s="33" t="n">
        <v>13</v>
      </c>
      <c r="B24" s="23">
        <f>IF(J24="","",INDEX(Log!$W$2:$W$1001,J24))</f>
        <v/>
      </c>
      <c r="C24" s="23">
        <f>IF(J24="","",INDEX(Log!$X$2:$X$1001,J24))</f>
        <v/>
      </c>
      <c r="D24" s="33">
        <f>IF(K24="","",COUNTIF(Log!$AE$2:$AE$1001,K24))</f>
        <v/>
      </c>
      <c r="E24" s="24">
        <f>IF(K24="","",SUMIF(Log!$AE$2:$AE$1001,K24,Log!$AA$2:$AA$1001))</f>
        <v/>
      </c>
      <c r="F24" s="24">
        <f>IF(K24="","",SUMIF(Log!$AE$2:$AE$1001,K24,Log!$AB$2:$AB$1001))</f>
        <v/>
      </c>
      <c r="G24" s="25">
        <f>IF(OR(K24="",NOT(ISNUMBER(Settings!$D$2))),"",SUMIF(Log!$AE$2:$AE$1001,K24,Log!$AC$2:$AC$1001))</f>
        <v/>
      </c>
      <c r="H24" s="34">
        <f>IF(K24="","",IF(SUMPRODUCT(MAX((Log!$AE$2:$AE$1001=K24)*Log!$AH$2:$AH$1001))=0,"",SUMPRODUCT(MAX((Log!$AE$2:$AE$1001=K24)*Log!$AH$2:$AH$1001))))</f>
        <v/>
      </c>
      <c r="I24" s="33">
        <f>IF(K24="","",COUNTIF(Log!$AE$2:$AE$1001,K24)-COUNTIFS(Log!$AE$2:$AE$1001,K24,Log!$AD$2:$AD$1001,"OK"))</f>
        <v/>
      </c>
      <c r="J24" s="26">
        <f>IFERROR(MATCH(A24,Log!$AF$2:$AF$1001,0),"")</f>
        <v/>
      </c>
      <c r="K24" s="26">
        <f>IF(J24="","",INDEX(Log!$AE$2:$AE$1001,J24))</f>
        <v/>
      </c>
    </row>
    <row r="25">
      <c r="A25" s="33" t="n">
        <v>14</v>
      </c>
      <c r="B25" s="23">
        <f>IF(J25="","",INDEX(Log!$W$2:$W$1001,J25))</f>
        <v/>
      </c>
      <c r="C25" s="23">
        <f>IF(J25="","",INDEX(Log!$X$2:$X$1001,J25))</f>
        <v/>
      </c>
      <c r="D25" s="33">
        <f>IF(K25="","",COUNTIF(Log!$AE$2:$AE$1001,K25))</f>
        <v/>
      </c>
      <c r="E25" s="24">
        <f>IF(K25="","",SUMIF(Log!$AE$2:$AE$1001,K25,Log!$AA$2:$AA$1001))</f>
        <v/>
      </c>
      <c r="F25" s="24">
        <f>IF(K25="","",SUMIF(Log!$AE$2:$AE$1001,K25,Log!$AB$2:$AB$1001))</f>
        <v/>
      </c>
      <c r="G25" s="25">
        <f>IF(OR(K25="",NOT(ISNUMBER(Settings!$D$2))),"",SUMIF(Log!$AE$2:$AE$1001,K25,Log!$AC$2:$AC$1001))</f>
        <v/>
      </c>
      <c r="H25" s="34">
        <f>IF(K25="","",IF(SUMPRODUCT(MAX((Log!$AE$2:$AE$1001=K25)*Log!$AH$2:$AH$1001))=0,"",SUMPRODUCT(MAX((Log!$AE$2:$AE$1001=K25)*Log!$AH$2:$AH$1001))))</f>
        <v/>
      </c>
      <c r="I25" s="33">
        <f>IF(K25="","",COUNTIF(Log!$AE$2:$AE$1001,K25)-COUNTIFS(Log!$AE$2:$AE$1001,K25,Log!$AD$2:$AD$1001,"OK"))</f>
        <v/>
      </c>
      <c r="J25" s="26">
        <f>IFERROR(MATCH(A25,Log!$AF$2:$AF$1001,0),"")</f>
        <v/>
      </c>
      <c r="K25" s="26">
        <f>IF(J25="","",INDEX(Log!$AE$2:$AE$1001,J25))</f>
        <v/>
      </c>
    </row>
    <row r="26">
      <c r="A26" s="33" t="n">
        <v>15</v>
      </c>
      <c r="B26" s="23">
        <f>IF(J26="","",INDEX(Log!$W$2:$W$1001,J26))</f>
        <v/>
      </c>
      <c r="C26" s="23">
        <f>IF(J26="","",INDEX(Log!$X$2:$X$1001,J26))</f>
        <v/>
      </c>
      <c r="D26" s="33">
        <f>IF(K26="","",COUNTIF(Log!$AE$2:$AE$1001,K26))</f>
        <v/>
      </c>
      <c r="E26" s="24">
        <f>IF(K26="","",SUMIF(Log!$AE$2:$AE$1001,K26,Log!$AA$2:$AA$1001))</f>
        <v/>
      </c>
      <c r="F26" s="24">
        <f>IF(K26="","",SUMIF(Log!$AE$2:$AE$1001,K26,Log!$AB$2:$AB$1001))</f>
        <v/>
      </c>
      <c r="G26" s="25">
        <f>IF(OR(K26="",NOT(ISNUMBER(Settings!$D$2))),"",SUMIF(Log!$AE$2:$AE$1001,K26,Log!$AC$2:$AC$1001))</f>
        <v/>
      </c>
      <c r="H26" s="34">
        <f>IF(K26="","",IF(SUMPRODUCT(MAX((Log!$AE$2:$AE$1001=K26)*Log!$AH$2:$AH$1001))=0,"",SUMPRODUCT(MAX((Log!$AE$2:$AE$1001=K26)*Log!$AH$2:$AH$1001))))</f>
        <v/>
      </c>
      <c r="I26" s="33">
        <f>IF(K26="","",COUNTIF(Log!$AE$2:$AE$1001,K26)-COUNTIFS(Log!$AE$2:$AE$1001,K26,Log!$AD$2:$AD$1001,"OK"))</f>
        <v/>
      </c>
      <c r="J26" s="26">
        <f>IFERROR(MATCH(A26,Log!$AF$2:$AF$1001,0),"")</f>
        <v/>
      </c>
      <c r="K26" s="26">
        <f>IF(J26="","",INDEX(Log!$AE$2:$AE$1001,J26))</f>
        <v/>
      </c>
    </row>
    <row r="27">
      <c r="A27" s="33" t="n">
        <v>16</v>
      </c>
      <c r="B27" s="23">
        <f>IF(J27="","",INDEX(Log!$W$2:$W$1001,J27))</f>
        <v/>
      </c>
      <c r="C27" s="23">
        <f>IF(J27="","",INDEX(Log!$X$2:$X$1001,J27))</f>
        <v/>
      </c>
      <c r="D27" s="33">
        <f>IF(K27="","",COUNTIF(Log!$AE$2:$AE$1001,K27))</f>
        <v/>
      </c>
      <c r="E27" s="24">
        <f>IF(K27="","",SUMIF(Log!$AE$2:$AE$1001,K27,Log!$AA$2:$AA$1001))</f>
        <v/>
      </c>
      <c r="F27" s="24">
        <f>IF(K27="","",SUMIF(Log!$AE$2:$AE$1001,K27,Log!$AB$2:$AB$1001))</f>
        <v/>
      </c>
      <c r="G27" s="25">
        <f>IF(OR(K27="",NOT(ISNUMBER(Settings!$D$2))),"",SUMIF(Log!$AE$2:$AE$1001,K27,Log!$AC$2:$AC$1001))</f>
        <v/>
      </c>
      <c r="H27" s="34">
        <f>IF(K27="","",IF(SUMPRODUCT(MAX((Log!$AE$2:$AE$1001=K27)*Log!$AH$2:$AH$1001))=0,"",SUMPRODUCT(MAX((Log!$AE$2:$AE$1001=K27)*Log!$AH$2:$AH$1001))))</f>
        <v/>
      </c>
      <c r="I27" s="33">
        <f>IF(K27="","",COUNTIF(Log!$AE$2:$AE$1001,K27)-COUNTIFS(Log!$AE$2:$AE$1001,K27,Log!$AD$2:$AD$1001,"OK"))</f>
        <v/>
      </c>
      <c r="J27" s="26">
        <f>IFERROR(MATCH(A27,Log!$AF$2:$AF$1001,0),"")</f>
        <v/>
      </c>
      <c r="K27" s="26">
        <f>IF(J27="","",INDEX(Log!$AE$2:$AE$1001,J27))</f>
        <v/>
      </c>
    </row>
    <row r="28">
      <c r="A28" s="33" t="n">
        <v>17</v>
      </c>
      <c r="B28" s="23">
        <f>IF(J28="","",INDEX(Log!$W$2:$W$1001,J28))</f>
        <v/>
      </c>
      <c r="C28" s="23">
        <f>IF(J28="","",INDEX(Log!$X$2:$X$1001,J28))</f>
        <v/>
      </c>
      <c r="D28" s="33">
        <f>IF(K28="","",COUNTIF(Log!$AE$2:$AE$1001,K28))</f>
        <v/>
      </c>
      <c r="E28" s="24">
        <f>IF(K28="","",SUMIF(Log!$AE$2:$AE$1001,K28,Log!$AA$2:$AA$1001))</f>
        <v/>
      </c>
      <c r="F28" s="24">
        <f>IF(K28="","",SUMIF(Log!$AE$2:$AE$1001,K28,Log!$AB$2:$AB$1001))</f>
        <v/>
      </c>
      <c r="G28" s="25">
        <f>IF(OR(K28="",NOT(ISNUMBER(Settings!$D$2))),"",SUMIF(Log!$AE$2:$AE$1001,K28,Log!$AC$2:$AC$1001))</f>
        <v/>
      </c>
      <c r="H28" s="34">
        <f>IF(K28="","",IF(SUMPRODUCT(MAX((Log!$AE$2:$AE$1001=K28)*Log!$AH$2:$AH$1001))=0,"",SUMPRODUCT(MAX((Log!$AE$2:$AE$1001=K28)*Log!$AH$2:$AH$1001))))</f>
        <v/>
      </c>
      <c r="I28" s="33">
        <f>IF(K28="","",COUNTIF(Log!$AE$2:$AE$1001,K28)-COUNTIFS(Log!$AE$2:$AE$1001,K28,Log!$AD$2:$AD$1001,"OK"))</f>
        <v/>
      </c>
      <c r="J28" s="26">
        <f>IFERROR(MATCH(A28,Log!$AF$2:$AF$1001,0),"")</f>
        <v/>
      </c>
      <c r="K28" s="26">
        <f>IF(J28="","",INDEX(Log!$AE$2:$AE$1001,J28))</f>
        <v/>
      </c>
    </row>
    <row r="29">
      <c r="A29" s="33" t="n">
        <v>18</v>
      </c>
      <c r="B29" s="23">
        <f>IF(J29="","",INDEX(Log!$W$2:$W$1001,J29))</f>
        <v/>
      </c>
      <c r="C29" s="23">
        <f>IF(J29="","",INDEX(Log!$X$2:$X$1001,J29))</f>
        <v/>
      </c>
      <c r="D29" s="33">
        <f>IF(K29="","",COUNTIF(Log!$AE$2:$AE$1001,K29))</f>
        <v/>
      </c>
      <c r="E29" s="24">
        <f>IF(K29="","",SUMIF(Log!$AE$2:$AE$1001,K29,Log!$AA$2:$AA$1001))</f>
        <v/>
      </c>
      <c r="F29" s="24">
        <f>IF(K29="","",SUMIF(Log!$AE$2:$AE$1001,K29,Log!$AB$2:$AB$1001))</f>
        <v/>
      </c>
      <c r="G29" s="25">
        <f>IF(OR(K29="",NOT(ISNUMBER(Settings!$D$2))),"",SUMIF(Log!$AE$2:$AE$1001,K29,Log!$AC$2:$AC$1001))</f>
        <v/>
      </c>
      <c r="H29" s="34">
        <f>IF(K29="","",IF(SUMPRODUCT(MAX((Log!$AE$2:$AE$1001=K29)*Log!$AH$2:$AH$1001))=0,"",SUMPRODUCT(MAX((Log!$AE$2:$AE$1001=K29)*Log!$AH$2:$AH$1001))))</f>
        <v/>
      </c>
      <c r="I29" s="33">
        <f>IF(K29="","",COUNTIF(Log!$AE$2:$AE$1001,K29)-COUNTIFS(Log!$AE$2:$AE$1001,K29,Log!$AD$2:$AD$1001,"OK"))</f>
        <v/>
      </c>
      <c r="J29" s="26">
        <f>IFERROR(MATCH(A29,Log!$AF$2:$AF$1001,0),"")</f>
        <v/>
      </c>
      <c r="K29" s="26">
        <f>IF(J29="","",INDEX(Log!$AE$2:$AE$1001,J29))</f>
        <v/>
      </c>
    </row>
    <row r="30">
      <c r="A30" s="33" t="n">
        <v>19</v>
      </c>
      <c r="B30" s="23">
        <f>IF(J30="","",INDEX(Log!$W$2:$W$1001,J30))</f>
        <v/>
      </c>
      <c r="C30" s="23">
        <f>IF(J30="","",INDEX(Log!$X$2:$X$1001,J30))</f>
        <v/>
      </c>
      <c r="D30" s="33">
        <f>IF(K30="","",COUNTIF(Log!$AE$2:$AE$1001,K30))</f>
        <v/>
      </c>
      <c r="E30" s="24">
        <f>IF(K30="","",SUMIF(Log!$AE$2:$AE$1001,K30,Log!$AA$2:$AA$1001))</f>
        <v/>
      </c>
      <c r="F30" s="24">
        <f>IF(K30="","",SUMIF(Log!$AE$2:$AE$1001,K30,Log!$AB$2:$AB$1001))</f>
        <v/>
      </c>
      <c r="G30" s="25">
        <f>IF(OR(K30="",NOT(ISNUMBER(Settings!$D$2))),"",SUMIF(Log!$AE$2:$AE$1001,K30,Log!$AC$2:$AC$1001))</f>
        <v/>
      </c>
      <c r="H30" s="34">
        <f>IF(K30="","",IF(SUMPRODUCT(MAX((Log!$AE$2:$AE$1001=K30)*Log!$AH$2:$AH$1001))=0,"",SUMPRODUCT(MAX((Log!$AE$2:$AE$1001=K30)*Log!$AH$2:$AH$1001))))</f>
        <v/>
      </c>
      <c r="I30" s="33">
        <f>IF(K30="","",COUNTIF(Log!$AE$2:$AE$1001,K30)-COUNTIFS(Log!$AE$2:$AE$1001,K30,Log!$AD$2:$AD$1001,"OK"))</f>
        <v/>
      </c>
      <c r="J30" s="26">
        <f>IFERROR(MATCH(A30,Log!$AF$2:$AF$1001,0),"")</f>
        <v/>
      </c>
      <c r="K30" s="26">
        <f>IF(J30="","",INDEX(Log!$AE$2:$AE$1001,J30))</f>
        <v/>
      </c>
    </row>
    <row r="31">
      <c r="A31" s="33" t="n">
        <v>20</v>
      </c>
      <c r="B31" s="23">
        <f>IF(J31="","",INDEX(Log!$W$2:$W$1001,J31))</f>
        <v/>
      </c>
      <c r="C31" s="23">
        <f>IF(J31="","",INDEX(Log!$X$2:$X$1001,J31))</f>
        <v/>
      </c>
      <c r="D31" s="33">
        <f>IF(K31="","",COUNTIF(Log!$AE$2:$AE$1001,K31))</f>
        <v/>
      </c>
      <c r="E31" s="24">
        <f>IF(K31="","",SUMIF(Log!$AE$2:$AE$1001,K31,Log!$AA$2:$AA$1001))</f>
        <v/>
      </c>
      <c r="F31" s="24">
        <f>IF(K31="","",SUMIF(Log!$AE$2:$AE$1001,K31,Log!$AB$2:$AB$1001))</f>
        <v/>
      </c>
      <c r="G31" s="25">
        <f>IF(OR(K31="",NOT(ISNUMBER(Settings!$D$2))),"",SUMIF(Log!$AE$2:$AE$1001,K31,Log!$AC$2:$AC$1001))</f>
        <v/>
      </c>
      <c r="H31" s="34">
        <f>IF(K31="","",IF(SUMPRODUCT(MAX((Log!$AE$2:$AE$1001=K31)*Log!$AH$2:$AH$1001))=0,"",SUMPRODUCT(MAX((Log!$AE$2:$AE$1001=K31)*Log!$AH$2:$AH$1001))))</f>
        <v/>
      </c>
      <c r="I31" s="33">
        <f>IF(K31="","",COUNTIF(Log!$AE$2:$AE$1001,K31)-COUNTIFS(Log!$AE$2:$AE$1001,K31,Log!$AD$2:$AD$1001,"OK"))</f>
        <v/>
      </c>
      <c r="J31" s="26">
        <f>IFERROR(MATCH(A31,Log!$AF$2:$AF$1001,0),"")</f>
        <v/>
      </c>
      <c r="K31" s="26">
        <f>IF(J31="","",INDEX(Log!$AE$2:$AE$1001,J31))</f>
        <v/>
      </c>
    </row>
    <row r="32">
      <c r="A32" s="33" t="n">
        <v>21</v>
      </c>
      <c r="B32" s="23">
        <f>IF(J32="","",INDEX(Log!$W$2:$W$1001,J32))</f>
        <v/>
      </c>
      <c r="C32" s="23">
        <f>IF(J32="","",INDEX(Log!$X$2:$X$1001,J32))</f>
        <v/>
      </c>
      <c r="D32" s="33">
        <f>IF(K32="","",COUNTIF(Log!$AE$2:$AE$1001,K32))</f>
        <v/>
      </c>
      <c r="E32" s="24">
        <f>IF(K32="","",SUMIF(Log!$AE$2:$AE$1001,K32,Log!$AA$2:$AA$1001))</f>
        <v/>
      </c>
      <c r="F32" s="24">
        <f>IF(K32="","",SUMIF(Log!$AE$2:$AE$1001,K32,Log!$AB$2:$AB$1001))</f>
        <v/>
      </c>
      <c r="G32" s="25">
        <f>IF(OR(K32="",NOT(ISNUMBER(Settings!$D$2))),"",SUMIF(Log!$AE$2:$AE$1001,K32,Log!$AC$2:$AC$1001))</f>
        <v/>
      </c>
      <c r="H32" s="34">
        <f>IF(K32="","",IF(SUMPRODUCT(MAX((Log!$AE$2:$AE$1001=K32)*Log!$AH$2:$AH$1001))=0,"",SUMPRODUCT(MAX((Log!$AE$2:$AE$1001=K32)*Log!$AH$2:$AH$1001))))</f>
        <v/>
      </c>
      <c r="I32" s="33">
        <f>IF(K32="","",COUNTIF(Log!$AE$2:$AE$1001,K32)-COUNTIFS(Log!$AE$2:$AE$1001,K32,Log!$AD$2:$AD$1001,"OK"))</f>
        <v/>
      </c>
      <c r="J32" s="26">
        <f>IFERROR(MATCH(A32,Log!$AF$2:$AF$1001,0),"")</f>
        <v/>
      </c>
      <c r="K32" s="26">
        <f>IF(J32="","",INDEX(Log!$AE$2:$AE$1001,J32))</f>
        <v/>
      </c>
    </row>
    <row r="33">
      <c r="A33" s="33" t="n">
        <v>22</v>
      </c>
      <c r="B33" s="23">
        <f>IF(J33="","",INDEX(Log!$W$2:$W$1001,J33))</f>
        <v/>
      </c>
      <c r="C33" s="23">
        <f>IF(J33="","",INDEX(Log!$X$2:$X$1001,J33))</f>
        <v/>
      </c>
      <c r="D33" s="33">
        <f>IF(K33="","",COUNTIF(Log!$AE$2:$AE$1001,K33))</f>
        <v/>
      </c>
      <c r="E33" s="24">
        <f>IF(K33="","",SUMIF(Log!$AE$2:$AE$1001,K33,Log!$AA$2:$AA$1001))</f>
        <v/>
      </c>
      <c r="F33" s="24">
        <f>IF(K33="","",SUMIF(Log!$AE$2:$AE$1001,K33,Log!$AB$2:$AB$1001))</f>
        <v/>
      </c>
      <c r="G33" s="25">
        <f>IF(OR(K33="",NOT(ISNUMBER(Settings!$D$2))),"",SUMIF(Log!$AE$2:$AE$1001,K33,Log!$AC$2:$AC$1001))</f>
        <v/>
      </c>
      <c r="H33" s="34">
        <f>IF(K33="","",IF(SUMPRODUCT(MAX((Log!$AE$2:$AE$1001=K33)*Log!$AH$2:$AH$1001))=0,"",SUMPRODUCT(MAX((Log!$AE$2:$AE$1001=K33)*Log!$AH$2:$AH$1001))))</f>
        <v/>
      </c>
      <c r="I33" s="33">
        <f>IF(K33="","",COUNTIF(Log!$AE$2:$AE$1001,K33)-COUNTIFS(Log!$AE$2:$AE$1001,K33,Log!$AD$2:$AD$1001,"OK"))</f>
        <v/>
      </c>
      <c r="J33" s="26">
        <f>IFERROR(MATCH(A33,Log!$AF$2:$AF$1001,0),"")</f>
        <v/>
      </c>
      <c r="K33" s="26">
        <f>IF(J33="","",INDEX(Log!$AE$2:$AE$1001,J33))</f>
        <v/>
      </c>
    </row>
    <row r="34">
      <c r="A34" s="33" t="n">
        <v>23</v>
      </c>
      <c r="B34" s="23">
        <f>IF(J34="","",INDEX(Log!$W$2:$W$1001,J34))</f>
        <v/>
      </c>
      <c r="C34" s="23">
        <f>IF(J34="","",INDEX(Log!$X$2:$X$1001,J34))</f>
        <v/>
      </c>
      <c r="D34" s="33">
        <f>IF(K34="","",COUNTIF(Log!$AE$2:$AE$1001,K34))</f>
        <v/>
      </c>
      <c r="E34" s="24">
        <f>IF(K34="","",SUMIF(Log!$AE$2:$AE$1001,K34,Log!$AA$2:$AA$1001))</f>
        <v/>
      </c>
      <c r="F34" s="24">
        <f>IF(K34="","",SUMIF(Log!$AE$2:$AE$1001,K34,Log!$AB$2:$AB$1001))</f>
        <v/>
      </c>
      <c r="G34" s="25">
        <f>IF(OR(K34="",NOT(ISNUMBER(Settings!$D$2))),"",SUMIF(Log!$AE$2:$AE$1001,K34,Log!$AC$2:$AC$1001))</f>
        <v/>
      </c>
      <c r="H34" s="34">
        <f>IF(K34="","",IF(SUMPRODUCT(MAX((Log!$AE$2:$AE$1001=K34)*Log!$AH$2:$AH$1001))=0,"",SUMPRODUCT(MAX((Log!$AE$2:$AE$1001=K34)*Log!$AH$2:$AH$1001))))</f>
        <v/>
      </c>
      <c r="I34" s="33">
        <f>IF(K34="","",COUNTIF(Log!$AE$2:$AE$1001,K34)-COUNTIFS(Log!$AE$2:$AE$1001,K34,Log!$AD$2:$AD$1001,"OK"))</f>
        <v/>
      </c>
      <c r="J34" s="26">
        <f>IFERROR(MATCH(A34,Log!$AF$2:$AF$1001,0),"")</f>
        <v/>
      </c>
      <c r="K34" s="26">
        <f>IF(J34="","",INDEX(Log!$AE$2:$AE$1001,J34))</f>
        <v/>
      </c>
    </row>
    <row r="35">
      <c r="A35" s="33" t="n">
        <v>24</v>
      </c>
      <c r="B35" s="23">
        <f>IF(J35="","",INDEX(Log!$W$2:$W$1001,J35))</f>
        <v/>
      </c>
      <c r="C35" s="23">
        <f>IF(J35="","",INDEX(Log!$X$2:$X$1001,J35))</f>
        <v/>
      </c>
      <c r="D35" s="33">
        <f>IF(K35="","",COUNTIF(Log!$AE$2:$AE$1001,K35))</f>
        <v/>
      </c>
      <c r="E35" s="24">
        <f>IF(K35="","",SUMIF(Log!$AE$2:$AE$1001,K35,Log!$AA$2:$AA$1001))</f>
        <v/>
      </c>
      <c r="F35" s="24">
        <f>IF(K35="","",SUMIF(Log!$AE$2:$AE$1001,K35,Log!$AB$2:$AB$1001))</f>
        <v/>
      </c>
      <c r="G35" s="25">
        <f>IF(OR(K35="",NOT(ISNUMBER(Settings!$D$2))),"",SUMIF(Log!$AE$2:$AE$1001,K35,Log!$AC$2:$AC$1001))</f>
        <v/>
      </c>
      <c r="H35" s="34">
        <f>IF(K35="","",IF(SUMPRODUCT(MAX((Log!$AE$2:$AE$1001=K35)*Log!$AH$2:$AH$1001))=0,"",SUMPRODUCT(MAX((Log!$AE$2:$AE$1001=K35)*Log!$AH$2:$AH$1001))))</f>
        <v/>
      </c>
      <c r="I35" s="33">
        <f>IF(K35="","",COUNTIF(Log!$AE$2:$AE$1001,K35)-COUNTIFS(Log!$AE$2:$AE$1001,K35,Log!$AD$2:$AD$1001,"OK"))</f>
        <v/>
      </c>
      <c r="J35" s="26">
        <f>IFERROR(MATCH(A35,Log!$AF$2:$AF$1001,0),"")</f>
        <v/>
      </c>
      <c r="K35" s="26">
        <f>IF(J35="","",INDEX(Log!$AE$2:$AE$1001,J35))</f>
        <v/>
      </c>
    </row>
    <row r="36">
      <c r="A36" s="33" t="n">
        <v>25</v>
      </c>
      <c r="B36" s="23">
        <f>IF(J36="","",INDEX(Log!$W$2:$W$1001,J36))</f>
        <v/>
      </c>
      <c r="C36" s="23">
        <f>IF(J36="","",INDEX(Log!$X$2:$X$1001,J36))</f>
        <v/>
      </c>
      <c r="D36" s="33">
        <f>IF(K36="","",COUNTIF(Log!$AE$2:$AE$1001,K36))</f>
        <v/>
      </c>
      <c r="E36" s="24">
        <f>IF(K36="","",SUMIF(Log!$AE$2:$AE$1001,K36,Log!$AA$2:$AA$1001))</f>
        <v/>
      </c>
      <c r="F36" s="24">
        <f>IF(K36="","",SUMIF(Log!$AE$2:$AE$1001,K36,Log!$AB$2:$AB$1001))</f>
        <v/>
      </c>
      <c r="G36" s="25">
        <f>IF(OR(K36="",NOT(ISNUMBER(Settings!$D$2))),"",SUMIF(Log!$AE$2:$AE$1001,K36,Log!$AC$2:$AC$1001))</f>
        <v/>
      </c>
      <c r="H36" s="34">
        <f>IF(K36="","",IF(SUMPRODUCT(MAX((Log!$AE$2:$AE$1001=K36)*Log!$AH$2:$AH$1001))=0,"",SUMPRODUCT(MAX((Log!$AE$2:$AE$1001=K36)*Log!$AH$2:$AH$1001))))</f>
        <v/>
      </c>
      <c r="I36" s="33">
        <f>IF(K36="","",COUNTIF(Log!$AE$2:$AE$1001,K36)-COUNTIFS(Log!$AE$2:$AE$1001,K36,Log!$AD$2:$AD$1001,"OK"))</f>
        <v/>
      </c>
      <c r="J36" s="26">
        <f>IFERROR(MATCH(A36,Log!$AF$2:$AF$1001,0),"")</f>
        <v/>
      </c>
      <c r="K36" s="26">
        <f>IF(J36="","",INDEX(Log!$AE$2:$AE$1001,J36))</f>
        <v/>
      </c>
    </row>
    <row r="37">
      <c r="A37" s="33" t="n">
        <v>26</v>
      </c>
      <c r="B37" s="23">
        <f>IF(J37="","",INDEX(Log!$W$2:$W$1001,J37))</f>
        <v/>
      </c>
      <c r="C37" s="23">
        <f>IF(J37="","",INDEX(Log!$X$2:$X$1001,J37))</f>
        <v/>
      </c>
      <c r="D37" s="33">
        <f>IF(K37="","",COUNTIF(Log!$AE$2:$AE$1001,K37))</f>
        <v/>
      </c>
      <c r="E37" s="24">
        <f>IF(K37="","",SUMIF(Log!$AE$2:$AE$1001,K37,Log!$AA$2:$AA$1001))</f>
        <v/>
      </c>
      <c r="F37" s="24">
        <f>IF(K37="","",SUMIF(Log!$AE$2:$AE$1001,K37,Log!$AB$2:$AB$1001))</f>
        <v/>
      </c>
      <c r="G37" s="25">
        <f>IF(OR(K37="",NOT(ISNUMBER(Settings!$D$2))),"",SUMIF(Log!$AE$2:$AE$1001,K37,Log!$AC$2:$AC$1001))</f>
        <v/>
      </c>
      <c r="H37" s="34">
        <f>IF(K37="","",IF(SUMPRODUCT(MAX((Log!$AE$2:$AE$1001=K37)*Log!$AH$2:$AH$1001))=0,"",SUMPRODUCT(MAX((Log!$AE$2:$AE$1001=K37)*Log!$AH$2:$AH$1001))))</f>
        <v/>
      </c>
      <c r="I37" s="33">
        <f>IF(K37="","",COUNTIF(Log!$AE$2:$AE$1001,K37)-COUNTIFS(Log!$AE$2:$AE$1001,K37,Log!$AD$2:$AD$1001,"OK"))</f>
        <v/>
      </c>
      <c r="J37" s="26">
        <f>IFERROR(MATCH(A37,Log!$AF$2:$AF$1001,0),"")</f>
        <v/>
      </c>
      <c r="K37" s="26">
        <f>IF(J37="","",INDEX(Log!$AE$2:$AE$1001,J37))</f>
        <v/>
      </c>
    </row>
    <row r="38">
      <c r="A38" s="33" t="n">
        <v>27</v>
      </c>
      <c r="B38" s="23">
        <f>IF(J38="","",INDEX(Log!$W$2:$W$1001,J38))</f>
        <v/>
      </c>
      <c r="C38" s="23">
        <f>IF(J38="","",INDEX(Log!$X$2:$X$1001,J38))</f>
        <v/>
      </c>
      <c r="D38" s="33">
        <f>IF(K38="","",COUNTIF(Log!$AE$2:$AE$1001,K38))</f>
        <v/>
      </c>
      <c r="E38" s="24">
        <f>IF(K38="","",SUMIF(Log!$AE$2:$AE$1001,K38,Log!$AA$2:$AA$1001))</f>
        <v/>
      </c>
      <c r="F38" s="24">
        <f>IF(K38="","",SUMIF(Log!$AE$2:$AE$1001,K38,Log!$AB$2:$AB$1001))</f>
        <v/>
      </c>
      <c r="G38" s="25">
        <f>IF(OR(K38="",NOT(ISNUMBER(Settings!$D$2))),"",SUMIF(Log!$AE$2:$AE$1001,K38,Log!$AC$2:$AC$1001))</f>
        <v/>
      </c>
      <c r="H38" s="34">
        <f>IF(K38="","",IF(SUMPRODUCT(MAX((Log!$AE$2:$AE$1001=K38)*Log!$AH$2:$AH$1001))=0,"",SUMPRODUCT(MAX((Log!$AE$2:$AE$1001=K38)*Log!$AH$2:$AH$1001))))</f>
        <v/>
      </c>
      <c r="I38" s="33">
        <f>IF(K38="","",COUNTIF(Log!$AE$2:$AE$1001,K38)-COUNTIFS(Log!$AE$2:$AE$1001,K38,Log!$AD$2:$AD$1001,"OK"))</f>
        <v/>
      </c>
      <c r="J38" s="26">
        <f>IFERROR(MATCH(A38,Log!$AF$2:$AF$1001,0),"")</f>
        <v/>
      </c>
      <c r="K38" s="26">
        <f>IF(J38="","",INDEX(Log!$AE$2:$AE$1001,J38))</f>
        <v/>
      </c>
    </row>
    <row r="39">
      <c r="A39" s="33" t="n">
        <v>28</v>
      </c>
      <c r="B39" s="23">
        <f>IF(J39="","",INDEX(Log!$W$2:$W$1001,J39))</f>
        <v/>
      </c>
      <c r="C39" s="23">
        <f>IF(J39="","",INDEX(Log!$X$2:$X$1001,J39))</f>
        <v/>
      </c>
      <c r="D39" s="33">
        <f>IF(K39="","",COUNTIF(Log!$AE$2:$AE$1001,K39))</f>
        <v/>
      </c>
      <c r="E39" s="24">
        <f>IF(K39="","",SUMIF(Log!$AE$2:$AE$1001,K39,Log!$AA$2:$AA$1001))</f>
        <v/>
      </c>
      <c r="F39" s="24">
        <f>IF(K39="","",SUMIF(Log!$AE$2:$AE$1001,K39,Log!$AB$2:$AB$1001))</f>
        <v/>
      </c>
      <c r="G39" s="25">
        <f>IF(OR(K39="",NOT(ISNUMBER(Settings!$D$2))),"",SUMIF(Log!$AE$2:$AE$1001,K39,Log!$AC$2:$AC$1001))</f>
        <v/>
      </c>
      <c r="H39" s="34">
        <f>IF(K39="","",IF(SUMPRODUCT(MAX((Log!$AE$2:$AE$1001=K39)*Log!$AH$2:$AH$1001))=0,"",SUMPRODUCT(MAX((Log!$AE$2:$AE$1001=K39)*Log!$AH$2:$AH$1001))))</f>
        <v/>
      </c>
      <c r="I39" s="33">
        <f>IF(K39="","",COUNTIF(Log!$AE$2:$AE$1001,K39)-COUNTIFS(Log!$AE$2:$AE$1001,K39,Log!$AD$2:$AD$1001,"OK"))</f>
        <v/>
      </c>
      <c r="J39" s="26">
        <f>IFERROR(MATCH(A39,Log!$AF$2:$AF$1001,0),"")</f>
        <v/>
      </c>
      <c r="K39" s="26">
        <f>IF(J39="","",INDEX(Log!$AE$2:$AE$1001,J39))</f>
        <v/>
      </c>
    </row>
    <row r="40">
      <c r="A40" s="33" t="n">
        <v>29</v>
      </c>
      <c r="B40" s="23">
        <f>IF(J40="","",INDEX(Log!$W$2:$W$1001,J40))</f>
        <v/>
      </c>
      <c r="C40" s="23">
        <f>IF(J40="","",INDEX(Log!$X$2:$X$1001,J40))</f>
        <v/>
      </c>
      <c r="D40" s="33">
        <f>IF(K40="","",COUNTIF(Log!$AE$2:$AE$1001,K40))</f>
        <v/>
      </c>
      <c r="E40" s="24">
        <f>IF(K40="","",SUMIF(Log!$AE$2:$AE$1001,K40,Log!$AA$2:$AA$1001))</f>
        <v/>
      </c>
      <c r="F40" s="24">
        <f>IF(K40="","",SUMIF(Log!$AE$2:$AE$1001,K40,Log!$AB$2:$AB$1001))</f>
        <v/>
      </c>
      <c r="G40" s="25">
        <f>IF(OR(K40="",NOT(ISNUMBER(Settings!$D$2))),"",SUMIF(Log!$AE$2:$AE$1001,K40,Log!$AC$2:$AC$1001))</f>
        <v/>
      </c>
      <c r="H40" s="34">
        <f>IF(K40="","",IF(SUMPRODUCT(MAX((Log!$AE$2:$AE$1001=K40)*Log!$AH$2:$AH$1001))=0,"",SUMPRODUCT(MAX((Log!$AE$2:$AE$1001=K40)*Log!$AH$2:$AH$1001))))</f>
        <v/>
      </c>
      <c r="I40" s="33">
        <f>IF(K40="","",COUNTIF(Log!$AE$2:$AE$1001,K40)-COUNTIFS(Log!$AE$2:$AE$1001,K40,Log!$AD$2:$AD$1001,"OK"))</f>
        <v/>
      </c>
      <c r="J40" s="26">
        <f>IFERROR(MATCH(A40,Log!$AF$2:$AF$1001,0),"")</f>
        <v/>
      </c>
      <c r="K40" s="26">
        <f>IF(J40="","",INDEX(Log!$AE$2:$AE$1001,J40))</f>
        <v/>
      </c>
    </row>
    <row r="41">
      <c r="A41" s="33" t="n">
        <v>30</v>
      </c>
      <c r="B41" s="23">
        <f>IF(J41="","",INDEX(Log!$W$2:$W$1001,J41))</f>
        <v/>
      </c>
      <c r="C41" s="23">
        <f>IF(J41="","",INDEX(Log!$X$2:$X$1001,J41))</f>
        <v/>
      </c>
      <c r="D41" s="33">
        <f>IF(K41="","",COUNTIF(Log!$AE$2:$AE$1001,K41))</f>
        <v/>
      </c>
      <c r="E41" s="24">
        <f>IF(K41="","",SUMIF(Log!$AE$2:$AE$1001,K41,Log!$AA$2:$AA$1001))</f>
        <v/>
      </c>
      <c r="F41" s="24">
        <f>IF(K41="","",SUMIF(Log!$AE$2:$AE$1001,K41,Log!$AB$2:$AB$1001))</f>
        <v/>
      </c>
      <c r="G41" s="25">
        <f>IF(OR(K41="",NOT(ISNUMBER(Settings!$D$2))),"",SUMIF(Log!$AE$2:$AE$1001,K41,Log!$AC$2:$AC$1001))</f>
        <v/>
      </c>
      <c r="H41" s="34">
        <f>IF(K41="","",IF(SUMPRODUCT(MAX((Log!$AE$2:$AE$1001=K41)*Log!$AH$2:$AH$1001))=0,"",SUMPRODUCT(MAX((Log!$AE$2:$AE$1001=K41)*Log!$AH$2:$AH$1001))))</f>
        <v/>
      </c>
      <c r="I41" s="33">
        <f>IF(K41="","",COUNTIF(Log!$AE$2:$AE$1001,K41)-COUNTIFS(Log!$AE$2:$AE$1001,K41,Log!$AD$2:$AD$1001,"OK"))</f>
        <v/>
      </c>
      <c r="J41" s="26">
        <f>IFERROR(MATCH(A41,Log!$AF$2:$AF$1001,0),"")</f>
        <v/>
      </c>
      <c r="K41" s="26">
        <f>IF(J41="","",INDEX(Log!$AE$2:$AE$1001,J41))</f>
        <v/>
      </c>
    </row>
    <row r="42">
      <c r="A42" s="33" t="n">
        <v>31</v>
      </c>
      <c r="B42" s="23">
        <f>IF(J42="","",INDEX(Log!$W$2:$W$1001,J42))</f>
        <v/>
      </c>
      <c r="C42" s="23">
        <f>IF(J42="","",INDEX(Log!$X$2:$X$1001,J42))</f>
        <v/>
      </c>
      <c r="D42" s="33">
        <f>IF(K42="","",COUNTIF(Log!$AE$2:$AE$1001,K42))</f>
        <v/>
      </c>
      <c r="E42" s="24">
        <f>IF(K42="","",SUMIF(Log!$AE$2:$AE$1001,K42,Log!$AA$2:$AA$1001))</f>
        <v/>
      </c>
      <c r="F42" s="24">
        <f>IF(K42="","",SUMIF(Log!$AE$2:$AE$1001,K42,Log!$AB$2:$AB$1001))</f>
        <v/>
      </c>
      <c r="G42" s="25">
        <f>IF(OR(K42="",NOT(ISNUMBER(Settings!$D$2))),"",SUMIF(Log!$AE$2:$AE$1001,K42,Log!$AC$2:$AC$1001))</f>
        <v/>
      </c>
      <c r="H42" s="34">
        <f>IF(K42="","",IF(SUMPRODUCT(MAX((Log!$AE$2:$AE$1001=K42)*Log!$AH$2:$AH$1001))=0,"",SUMPRODUCT(MAX((Log!$AE$2:$AE$1001=K42)*Log!$AH$2:$AH$1001))))</f>
        <v/>
      </c>
      <c r="I42" s="33">
        <f>IF(K42="","",COUNTIF(Log!$AE$2:$AE$1001,K42)-COUNTIFS(Log!$AE$2:$AE$1001,K42,Log!$AD$2:$AD$1001,"OK"))</f>
        <v/>
      </c>
      <c r="J42" s="26">
        <f>IFERROR(MATCH(A42,Log!$AF$2:$AF$1001,0),"")</f>
        <v/>
      </c>
      <c r="K42" s="26">
        <f>IF(J42="","",INDEX(Log!$AE$2:$AE$1001,J42))</f>
        <v/>
      </c>
    </row>
    <row r="43">
      <c r="A43" s="33" t="n">
        <v>32</v>
      </c>
      <c r="B43" s="23">
        <f>IF(J43="","",INDEX(Log!$W$2:$W$1001,J43))</f>
        <v/>
      </c>
      <c r="C43" s="23">
        <f>IF(J43="","",INDEX(Log!$X$2:$X$1001,J43))</f>
        <v/>
      </c>
      <c r="D43" s="33">
        <f>IF(K43="","",COUNTIF(Log!$AE$2:$AE$1001,K43))</f>
        <v/>
      </c>
      <c r="E43" s="24">
        <f>IF(K43="","",SUMIF(Log!$AE$2:$AE$1001,K43,Log!$AA$2:$AA$1001))</f>
        <v/>
      </c>
      <c r="F43" s="24">
        <f>IF(K43="","",SUMIF(Log!$AE$2:$AE$1001,K43,Log!$AB$2:$AB$1001))</f>
        <v/>
      </c>
      <c r="G43" s="25">
        <f>IF(OR(K43="",NOT(ISNUMBER(Settings!$D$2))),"",SUMIF(Log!$AE$2:$AE$1001,K43,Log!$AC$2:$AC$1001))</f>
        <v/>
      </c>
      <c r="H43" s="34">
        <f>IF(K43="","",IF(SUMPRODUCT(MAX((Log!$AE$2:$AE$1001=K43)*Log!$AH$2:$AH$1001))=0,"",SUMPRODUCT(MAX((Log!$AE$2:$AE$1001=K43)*Log!$AH$2:$AH$1001))))</f>
        <v/>
      </c>
      <c r="I43" s="33">
        <f>IF(K43="","",COUNTIF(Log!$AE$2:$AE$1001,K43)-COUNTIFS(Log!$AE$2:$AE$1001,K43,Log!$AD$2:$AD$1001,"OK"))</f>
        <v/>
      </c>
      <c r="J43" s="26">
        <f>IFERROR(MATCH(A43,Log!$AF$2:$AF$1001,0),"")</f>
        <v/>
      </c>
      <c r="K43" s="26">
        <f>IF(J43="","",INDEX(Log!$AE$2:$AE$1001,J43))</f>
        <v/>
      </c>
    </row>
    <row r="44">
      <c r="A44" s="33" t="n">
        <v>33</v>
      </c>
      <c r="B44" s="23">
        <f>IF(J44="","",INDEX(Log!$W$2:$W$1001,J44))</f>
        <v/>
      </c>
      <c r="C44" s="23">
        <f>IF(J44="","",INDEX(Log!$X$2:$X$1001,J44))</f>
        <v/>
      </c>
      <c r="D44" s="33">
        <f>IF(K44="","",COUNTIF(Log!$AE$2:$AE$1001,K44))</f>
        <v/>
      </c>
      <c r="E44" s="24">
        <f>IF(K44="","",SUMIF(Log!$AE$2:$AE$1001,K44,Log!$AA$2:$AA$1001))</f>
        <v/>
      </c>
      <c r="F44" s="24">
        <f>IF(K44="","",SUMIF(Log!$AE$2:$AE$1001,K44,Log!$AB$2:$AB$1001))</f>
        <v/>
      </c>
      <c r="G44" s="25">
        <f>IF(OR(K44="",NOT(ISNUMBER(Settings!$D$2))),"",SUMIF(Log!$AE$2:$AE$1001,K44,Log!$AC$2:$AC$1001))</f>
        <v/>
      </c>
      <c r="H44" s="34">
        <f>IF(K44="","",IF(SUMPRODUCT(MAX((Log!$AE$2:$AE$1001=K44)*Log!$AH$2:$AH$1001))=0,"",SUMPRODUCT(MAX((Log!$AE$2:$AE$1001=K44)*Log!$AH$2:$AH$1001))))</f>
        <v/>
      </c>
      <c r="I44" s="33">
        <f>IF(K44="","",COUNTIF(Log!$AE$2:$AE$1001,K44)-COUNTIFS(Log!$AE$2:$AE$1001,K44,Log!$AD$2:$AD$1001,"OK"))</f>
        <v/>
      </c>
      <c r="J44" s="26">
        <f>IFERROR(MATCH(A44,Log!$AF$2:$AF$1001,0),"")</f>
        <v/>
      </c>
      <c r="K44" s="26">
        <f>IF(J44="","",INDEX(Log!$AE$2:$AE$1001,J44))</f>
        <v/>
      </c>
    </row>
    <row r="45">
      <c r="A45" s="33" t="n">
        <v>34</v>
      </c>
      <c r="B45" s="23">
        <f>IF(J45="","",INDEX(Log!$W$2:$W$1001,J45))</f>
        <v/>
      </c>
      <c r="C45" s="23">
        <f>IF(J45="","",INDEX(Log!$X$2:$X$1001,J45))</f>
        <v/>
      </c>
      <c r="D45" s="33">
        <f>IF(K45="","",COUNTIF(Log!$AE$2:$AE$1001,K45))</f>
        <v/>
      </c>
      <c r="E45" s="24">
        <f>IF(K45="","",SUMIF(Log!$AE$2:$AE$1001,K45,Log!$AA$2:$AA$1001))</f>
        <v/>
      </c>
      <c r="F45" s="24">
        <f>IF(K45="","",SUMIF(Log!$AE$2:$AE$1001,K45,Log!$AB$2:$AB$1001))</f>
        <v/>
      </c>
      <c r="G45" s="25">
        <f>IF(OR(K45="",NOT(ISNUMBER(Settings!$D$2))),"",SUMIF(Log!$AE$2:$AE$1001,K45,Log!$AC$2:$AC$1001))</f>
        <v/>
      </c>
      <c r="H45" s="34">
        <f>IF(K45="","",IF(SUMPRODUCT(MAX((Log!$AE$2:$AE$1001=K45)*Log!$AH$2:$AH$1001))=0,"",SUMPRODUCT(MAX((Log!$AE$2:$AE$1001=K45)*Log!$AH$2:$AH$1001))))</f>
        <v/>
      </c>
      <c r="I45" s="33">
        <f>IF(K45="","",COUNTIF(Log!$AE$2:$AE$1001,K45)-COUNTIFS(Log!$AE$2:$AE$1001,K45,Log!$AD$2:$AD$1001,"OK"))</f>
        <v/>
      </c>
      <c r="J45" s="26">
        <f>IFERROR(MATCH(A45,Log!$AF$2:$AF$1001,0),"")</f>
        <v/>
      </c>
      <c r="K45" s="26">
        <f>IF(J45="","",INDEX(Log!$AE$2:$AE$1001,J45))</f>
        <v/>
      </c>
    </row>
    <row r="46">
      <c r="A46" s="33" t="n">
        <v>35</v>
      </c>
      <c r="B46" s="23">
        <f>IF(J46="","",INDEX(Log!$W$2:$W$1001,J46))</f>
        <v/>
      </c>
      <c r="C46" s="23">
        <f>IF(J46="","",INDEX(Log!$X$2:$X$1001,J46))</f>
        <v/>
      </c>
      <c r="D46" s="33">
        <f>IF(K46="","",COUNTIF(Log!$AE$2:$AE$1001,K46))</f>
        <v/>
      </c>
      <c r="E46" s="24">
        <f>IF(K46="","",SUMIF(Log!$AE$2:$AE$1001,K46,Log!$AA$2:$AA$1001))</f>
        <v/>
      </c>
      <c r="F46" s="24">
        <f>IF(K46="","",SUMIF(Log!$AE$2:$AE$1001,K46,Log!$AB$2:$AB$1001))</f>
        <v/>
      </c>
      <c r="G46" s="25">
        <f>IF(OR(K46="",NOT(ISNUMBER(Settings!$D$2))),"",SUMIF(Log!$AE$2:$AE$1001,K46,Log!$AC$2:$AC$1001))</f>
        <v/>
      </c>
      <c r="H46" s="34">
        <f>IF(K46="","",IF(SUMPRODUCT(MAX((Log!$AE$2:$AE$1001=K46)*Log!$AH$2:$AH$1001))=0,"",SUMPRODUCT(MAX((Log!$AE$2:$AE$1001=K46)*Log!$AH$2:$AH$1001))))</f>
        <v/>
      </c>
      <c r="I46" s="33">
        <f>IF(K46="","",COUNTIF(Log!$AE$2:$AE$1001,K46)-COUNTIFS(Log!$AE$2:$AE$1001,K46,Log!$AD$2:$AD$1001,"OK"))</f>
        <v/>
      </c>
      <c r="J46" s="26">
        <f>IFERROR(MATCH(A46,Log!$AF$2:$AF$1001,0),"")</f>
        <v/>
      </c>
      <c r="K46" s="26">
        <f>IF(J46="","",INDEX(Log!$AE$2:$AE$1001,J46))</f>
        <v/>
      </c>
    </row>
    <row r="47">
      <c r="A47" s="33" t="n">
        <v>36</v>
      </c>
      <c r="B47" s="23">
        <f>IF(J47="","",INDEX(Log!$W$2:$W$1001,J47))</f>
        <v/>
      </c>
      <c r="C47" s="23">
        <f>IF(J47="","",INDEX(Log!$X$2:$X$1001,J47))</f>
        <v/>
      </c>
      <c r="D47" s="33">
        <f>IF(K47="","",COUNTIF(Log!$AE$2:$AE$1001,K47))</f>
        <v/>
      </c>
      <c r="E47" s="24">
        <f>IF(K47="","",SUMIF(Log!$AE$2:$AE$1001,K47,Log!$AA$2:$AA$1001))</f>
        <v/>
      </c>
      <c r="F47" s="24">
        <f>IF(K47="","",SUMIF(Log!$AE$2:$AE$1001,K47,Log!$AB$2:$AB$1001))</f>
        <v/>
      </c>
      <c r="G47" s="25">
        <f>IF(OR(K47="",NOT(ISNUMBER(Settings!$D$2))),"",SUMIF(Log!$AE$2:$AE$1001,K47,Log!$AC$2:$AC$1001))</f>
        <v/>
      </c>
      <c r="H47" s="34">
        <f>IF(K47="","",IF(SUMPRODUCT(MAX((Log!$AE$2:$AE$1001=K47)*Log!$AH$2:$AH$1001))=0,"",SUMPRODUCT(MAX((Log!$AE$2:$AE$1001=K47)*Log!$AH$2:$AH$1001))))</f>
        <v/>
      </c>
      <c r="I47" s="33">
        <f>IF(K47="","",COUNTIF(Log!$AE$2:$AE$1001,K47)-COUNTIFS(Log!$AE$2:$AE$1001,K47,Log!$AD$2:$AD$1001,"OK"))</f>
        <v/>
      </c>
      <c r="J47" s="26">
        <f>IFERROR(MATCH(A47,Log!$AF$2:$AF$1001,0),"")</f>
        <v/>
      </c>
      <c r="K47" s="26">
        <f>IF(J47="","",INDEX(Log!$AE$2:$AE$1001,J47))</f>
        <v/>
      </c>
    </row>
    <row r="48">
      <c r="A48" s="33" t="n">
        <v>37</v>
      </c>
      <c r="B48" s="23">
        <f>IF(J48="","",INDEX(Log!$W$2:$W$1001,J48))</f>
        <v/>
      </c>
      <c r="C48" s="23">
        <f>IF(J48="","",INDEX(Log!$X$2:$X$1001,J48))</f>
        <v/>
      </c>
      <c r="D48" s="33">
        <f>IF(K48="","",COUNTIF(Log!$AE$2:$AE$1001,K48))</f>
        <v/>
      </c>
      <c r="E48" s="24">
        <f>IF(K48="","",SUMIF(Log!$AE$2:$AE$1001,K48,Log!$AA$2:$AA$1001))</f>
        <v/>
      </c>
      <c r="F48" s="24">
        <f>IF(K48="","",SUMIF(Log!$AE$2:$AE$1001,K48,Log!$AB$2:$AB$1001))</f>
        <v/>
      </c>
      <c r="G48" s="25">
        <f>IF(OR(K48="",NOT(ISNUMBER(Settings!$D$2))),"",SUMIF(Log!$AE$2:$AE$1001,K48,Log!$AC$2:$AC$1001))</f>
        <v/>
      </c>
      <c r="H48" s="34">
        <f>IF(K48="","",IF(SUMPRODUCT(MAX((Log!$AE$2:$AE$1001=K48)*Log!$AH$2:$AH$1001))=0,"",SUMPRODUCT(MAX((Log!$AE$2:$AE$1001=K48)*Log!$AH$2:$AH$1001))))</f>
        <v/>
      </c>
      <c r="I48" s="33">
        <f>IF(K48="","",COUNTIF(Log!$AE$2:$AE$1001,K48)-COUNTIFS(Log!$AE$2:$AE$1001,K48,Log!$AD$2:$AD$1001,"OK"))</f>
        <v/>
      </c>
      <c r="J48" s="26">
        <f>IFERROR(MATCH(A48,Log!$AF$2:$AF$1001,0),"")</f>
        <v/>
      </c>
      <c r="K48" s="26">
        <f>IF(J48="","",INDEX(Log!$AE$2:$AE$1001,J48))</f>
        <v/>
      </c>
    </row>
    <row r="49">
      <c r="A49" s="33" t="n">
        <v>38</v>
      </c>
      <c r="B49" s="23">
        <f>IF(J49="","",INDEX(Log!$W$2:$W$1001,J49))</f>
        <v/>
      </c>
      <c r="C49" s="23">
        <f>IF(J49="","",INDEX(Log!$X$2:$X$1001,J49))</f>
        <v/>
      </c>
      <c r="D49" s="33">
        <f>IF(K49="","",COUNTIF(Log!$AE$2:$AE$1001,K49))</f>
        <v/>
      </c>
      <c r="E49" s="24">
        <f>IF(K49="","",SUMIF(Log!$AE$2:$AE$1001,K49,Log!$AA$2:$AA$1001))</f>
        <v/>
      </c>
      <c r="F49" s="24">
        <f>IF(K49="","",SUMIF(Log!$AE$2:$AE$1001,K49,Log!$AB$2:$AB$1001))</f>
        <v/>
      </c>
      <c r="G49" s="25">
        <f>IF(OR(K49="",NOT(ISNUMBER(Settings!$D$2))),"",SUMIF(Log!$AE$2:$AE$1001,K49,Log!$AC$2:$AC$1001))</f>
        <v/>
      </c>
      <c r="H49" s="34">
        <f>IF(K49="","",IF(SUMPRODUCT(MAX((Log!$AE$2:$AE$1001=K49)*Log!$AH$2:$AH$1001))=0,"",SUMPRODUCT(MAX((Log!$AE$2:$AE$1001=K49)*Log!$AH$2:$AH$1001))))</f>
        <v/>
      </c>
      <c r="I49" s="33">
        <f>IF(K49="","",COUNTIF(Log!$AE$2:$AE$1001,K49)-COUNTIFS(Log!$AE$2:$AE$1001,K49,Log!$AD$2:$AD$1001,"OK"))</f>
        <v/>
      </c>
      <c r="J49" s="26">
        <f>IFERROR(MATCH(A49,Log!$AF$2:$AF$1001,0),"")</f>
        <v/>
      </c>
      <c r="K49" s="26">
        <f>IF(J49="","",INDEX(Log!$AE$2:$AE$1001,J49))</f>
        <v/>
      </c>
    </row>
    <row r="50">
      <c r="A50" s="33" t="n">
        <v>39</v>
      </c>
      <c r="B50" s="23">
        <f>IF(J50="","",INDEX(Log!$W$2:$W$1001,J50))</f>
        <v/>
      </c>
      <c r="C50" s="23">
        <f>IF(J50="","",INDEX(Log!$X$2:$X$1001,J50))</f>
        <v/>
      </c>
      <c r="D50" s="33">
        <f>IF(K50="","",COUNTIF(Log!$AE$2:$AE$1001,K50))</f>
        <v/>
      </c>
      <c r="E50" s="24">
        <f>IF(K50="","",SUMIF(Log!$AE$2:$AE$1001,K50,Log!$AA$2:$AA$1001))</f>
        <v/>
      </c>
      <c r="F50" s="24">
        <f>IF(K50="","",SUMIF(Log!$AE$2:$AE$1001,K50,Log!$AB$2:$AB$1001))</f>
        <v/>
      </c>
      <c r="G50" s="25">
        <f>IF(OR(K50="",NOT(ISNUMBER(Settings!$D$2))),"",SUMIF(Log!$AE$2:$AE$1001,K50,Log!$AC$2:$AC$1001))</f>
        <v/>
      </c>
      <c r="H50" s="34">
        <f>IF(K50="","",IF(SUMPRODUCT(MAX((Log!$AE$2:$AE$1001=K50)*Log!$AH$2:$AH$1001))=0,"",SUMPRODUCT(MAX((Log!$AE$2:$AE$1001=K50)*Log!$AH$2:$AH$1001))))</f>
        <v/>
      </c>
      <c r="I50" s="33">
        <f>IF(K50="","",COUNTIF(Log!$AE$2:$AE$1001,K50)-COUNTIFS(Log!$AE$2:$AE$1001,K50,Log!$AD$2:$AD$1001,"OK"))</f>
        <v/>
      </c>
      <c r="J50" s="26">
        <f>IFERROR(MATCH(A50,Log!$AF$2:$AF$1001,0),"")</f>
        <v/>
      </c>
      <c r="K50" s="26">
        <f>IF(J50="","",INDEX(Log!$AE$2:$AE$1001,J50))</f>
        <v/>
      </c>
    </row>
    <row r="51">
      <c r="A51" s="33" t="n">
        <v>40</v>
      </c>
      <c r="B51" s="23">
        <f>IF(J51="","",INDEX(Log!$W$2:$W$1001,J51))</f>
        <v/>
      </c>
      <c r="C51" s="23">
        <f>IF(J51="","",INDEX(Log!$X$2:$X$1001,J51))</f>
        <v/>
      </c>
      <c r="D51" s="33">
        <f>IF(K51="","",COUNTIF(Log!$AE$2:$AE$1001,K51))</f>
        <v/>
      </c>
      <c r="E51" s="24">
        <f>IF(K51="","",SUMIF(Log!$AE$2:$AE$1001,K51,Log!$AA$2:$AA$1001))</f>
        <v/>
      </c>
      <c r="F51" s="24">
        <f>IF(K51="","",SUMIF(Log!$AE$2:$AE$1001,K51,Log!$AB$2:$AB$1001))</f>
        <v/>
      </c>
      <c r="G51" s="25">
        <f>IF(OR(K51="",NOT(ISNUMBER(Settings!$D$2))),"",SUMIF(Log!$AE$2:$AE$1001,K51,Log!$AC$2:$AC$1001))</f>
        <v/>
      </c>
      <c r="H51" s="34">
        <f>IF(K51="","",IF(SUMPRODUCT(MAX((Log!$AE$2:$AE$1001=K51)*Log!$AH$2:$AH$1001))=0,"",SUMPRODUCT(MAX((Log!$AE$2:$AE$1001=K51)*Log!$AH$2:$AH$1001))))</f>
        <v/>
      </c>
      <c r="I51" s="33">
        <f>IF(K51="","",COUNTIF(Log!$AE$2:$AE$1001,K51)-COUNTIFS(Log!$AE$2:$AE$1001,K51,Log!$AD$2:$AD$1001,"OK"))</f>
        <v/>
      </c>
      <c r="J51" s="26">
        <f>IFERROR(MATCH(A51,Log!$AF$2:$AF$1001,0),"")</f>
        <v/>
      </c>
      <c r="K51" s="26">
        <f>IF(J51="","",INDEX(Log!$AE$2:$AE$1001,J51))</f>
        <v/>
      </c>
    </row>
    <row r="52">
      <c r="A52" s="33" t="n">
        <v>41</v>
      </c>
      <c r="B52" s="23">
        <f>IF(J52="","",INDEX(Log!$W$2:$W$1001,J52))</f>
        <v/>
      </c>
      <c r="C52" s="23">
        <f>IF(J52="","",INDEX(Log!$X$2:$X$1001,J52))</f>
        <v/>
      </c>
      <c r="D52" s="33">
        <f>IF(K52="","",COUNTIF(Log!$AE$2:$AE$1001,K52))</f>
        <v/>
      </c>
      <c r="E52" s="24">
        <f>IF(K52="","",SUMIF(Log!$AE$2:$AE$1001,K52,Log!$AA$2:$AA$1001))</f>
        <v/>
      </c>
      <c r="F52" s="24">
        <f>IF(K52="","",SUMIF(Log!$AE$2:$AE$1001,K52,Log!$AB$2:$AB$1001))</f>
        <v/>
      </c>
      <c r="G52" s="25">
        <f>IF(OR(K52="",NOT(ISNUMBER(Settings!$D$2))),"",SUMIF(Log!$AE$2:$AE$1001,K52,Log!$AC$2:$AC$1001))</f>
        <v/>
      </c>
      <c r="H52" s="34">
        <f>IF(K52="","",IF(SUMPRODUCT(MAX((Log!$AE$2:$AE$1001=K52)*Log!$AH$2:$AH$1001))=0,"",SUMPRODUCT(MAX((Log!$AE$2:$AE$1001=K52)*Log!$AH$2:$AH$1001))))</f>
        <v/>
      </c>
      <c r="I52" s="33">
        <f>IF(K52="","",COUNTIF(Log!$AE$2:$AE$1001,K52)-COUNTIFS(Log!$AE$2:$AE$1001,K52,Log!$AD$2:$AD$1001,"OK"))</f>
        <v/>
      </c>
      <c r="J52" s="26">
        <f>IFERROR(MATCH(A52,Log!$AF$2:$AF$1001,0),"")</f>
        <v/>
      </c>
      <c r="K52" s="26">
        <f>IF(J52="","",INDEX(Log!$AE$2:$AE$1001,J52))</f>
        <v/>
      </c>
    </row>
    <row r="53">
      <c r="A53" s="33" t="n">
        <v>42</v>
      </c>
      <c r="B53" s="23">
        <f>IF(J53="","",INDEX(Log!$W$2:$W$1001,J53))</f>
        <v/>
      </c>
      <c r="C53" s="23">
        <f>IF(J53="","",INDEX(Log!$X$2:$X$1001,J53))</f>
        <v/>
      </c>
      <c r="D53" s="33">
        <f>IF(K53="","",COUNTIF(Log!$AE$2:$AE$1001,K53))</f>
        <v/>
      </c>
      <c r="E53" s="24">
        <f>IF(K53="","",SUMIF(Log!$AE$2:$AE$1001,K53,Log!$AA$2:$AA$1001))</f>
        <v/>
      </c>
      <c r="F53" s="24">
        <f>IF(K53="","",SUMIF(Log!$AE$2:$AE$1001,K53,Log!$AB$2:$AB$1001))</f>
        <v/>
      </c>
      <c r="G53" s="25">
        <f>IF(OR(K53="",NOT(ISNUMBER(Settings!$D$2))),"",SUMIF(Log!$AE$2:$AE$1001,K53,Log!$AC$2:$AC$1001))</f>
        <v/>
      </c>
      <c r="H53" s="34">
        <f>IF(K53="","",IF(SUMPRODUCT(MAX((Log!$AE$2:$AE$1001=K53)*Log!$AH$2:$AH$1001))=0,"",SUMPRODUCT(MAX((Log!$AE$2:$AE$1001=K53)*Log!$AH$2:$AH$1001))))</f>
        <v/>
      </c>
      <c r="I53" s="33">
        <f>IF(K53="","",COUNTIF(Log!$AE$2:$AE$1001,K53)-COUNTIFS(Log!$AE$2:$AE$1001,K53,Log!$AD$2:$AD$1001,"OK"))</f>
        <v/>
      </c>
      <c r="J53" s="26">
        <f>IFERROR(MATCH(A53,Log!$AF$2:$AF$1001,0),"")</f>
        <v/>
      </c>
      <c r="K53" s="26">
        <f>IF(J53="","",INDEX(Log!$AE$2:$AE$1001,J53))</f>
        <v/>
      </c>
    </row>
    <row r="54">
      <c r="A54" s="33" t="n">
        <v>43</v>
      </c>
      <c r="B54" s="23">
        <f>IF(J54="","",INDEX(Log!$W$2:$W$1001,J54))</f>
        <v/>
      </c>
      <c r="C54" s="23">
        <f>IF(J54="","",INDEX(Log!$X$2:$X$1001,J54))</f>
        <v/>
      </c>
      <c r="D54" s="33">
        <f>IF(K54="","",COUNTIF(Log!$AE$2:$AE$1001,K54))</f>
        <v/>
      </c>
      <c r="E54" s="24">
        <f>IF(K54="","",SUMIF(Log!$AE$2:$AE$1001,K54,Log!$AA$2:$AA$1001))</f>
        <v/>
      </c>
      <c r="F54" s="24">
        <f>IF(K54="","",SUMIF(Log!$AE$2:$AE$1001,K54,Log!$AB$2:$AB$1001))</f>
        <v/>
      </c>
      <c r="G54" s="25">
        <f>IF(OR(K54="",NOT(ISNUMBER(Settings!$D$2))),"",SUMIF(Log!$AE$2:$AE$1001,K54,Log!$AC$2:$AC$1001))</f>
        <v/>
      </c>
      <c r="H54" s="34">
        <f>IF(K54="","",IF(SUMPRODUCT(MAX((Log!$AE$2:$AE$1001=K54)*Log!$AH$2:$AH$1001))=0,"",SUMPRODUCT(MAX((Log!$AE$2:$AE$1001=K54)*Log!$AH$2:$AH$1001))))</f>
        <v/>
      </c>
      <c r="I54" s="33">
        <f>IF(K54="","",COUNTIF(Log!$AE$2:$AE$1001,K54)-COUNTIFS(Log!$AE$2:$AE$1001,K54,Log!$AD$2:$AD$1001,"OK"))</f>
        <v/>
      </c>
      <c r="J54" s="26">
        <f>IFERROR(MATCH(A54,Log!$AF$2:$AF$1001,0),"")</f>
        <v/>
      </c>
      <c r="K54" s="26">
        <f>IF(J54="","",INDEX(Log!$AE$2:$AE$1001,J54))</f>
        <v/>
      </c>
    </row>
    <row r="55">
      <c r="A55" s="33" t="n">
        <v>44</v>
      </c>
      <c r="B55" s="23">
        <f>IF(J55="","",INDEX(Log!$W$2:$W$1001,J55))</f>
        <v/>
      </c>
      <c r="C55" s="23">
        <f>IF(J55="","",INDEX(Log!$X$2:$X$1001,J55))</f>
        <v/>
      </c>
      <c r="D55" s="33">
        <f>IF(K55="","",COUNTIF(Log!$AE$2:$AE$1001,K55))</f>
        <v/>
      </c>
      <c r="E55" s="24">
        <f>IF(K55="","",SUMIF(Log!$AE$2:$AE$1001,K55,Log!$AA$2:$AA$1001))</f>
        <v/>
      </c>
      <c r="F55" s="24">
        <f>IF(K55="","",SUMIF(Log!$AE$2:$AE$1001,K55,Log!$AB$2:$AB$1001))</f>
        <v/>
      </c>
      <c r="G55" s="25">
        <f>IF(OR(K55="",NOT(ISNUMBER(Settings!$D$2))),"",SUMIF(Log!$AE$2:$AE$1001,K55,Log!$AC$2:$AC$1001))</f>
        <v/>
      </c>
      <c r="H55" s="34">
        <f>IF(K55="","",IF(SUMPRODUCT(MAX((Log!$AE$2:$AE$1001=K55)*Log!$AH$2:$AH$1001))=0,"",SUMPRODUCT(MAX((Log!$AE$2:$AE$1001=K55)*Log!$AH$2:$AH$1001))))</f>
        <v/>
      </c>
      <c r="I55" s="33">
        <f>IF(K55="","",COUNTIF(Log!$AE$2:$AE$1001,K55)-COUNTIFS(Log!$AE$2:$AE$1001,K55,Log!$AD$2:$AD$1001,"OK"))</f>
        <v/>
      </c>
      <c r="J55" s="26">
        <f>IFERROR(MATCH(A55,Log!$AF$2:$AF$1001,0),"")</f>
        <v/>
      </c>
      <c r="K55" s="26">
        <f>IF(J55="","",INDEX(Log!$AE$2:$AE$1001,J55))</f>
        <v/>
      </c>
    </row>
    <row r="56">
      <c r="A56" s="33" t="n">
        <v>45</v>
      </c>
      <c r="B56" s="23">
        <f>IF(J56="","",INDEX(Log!$W$2:$W$1001,J56))</f>
        <v/>
      </c>
      <c r="C56" s="23">
        <f>IF(J56="","",INDEX(Log!$X$2:$X$1001,J56))</f>
        <v/>
      </c>
      <c r="D56" s="33">
        <f>IF(K56="","",COUNTIF(Log!$AE$2:$AE$1001,K56))</f>
        <v/>
      </c>
      <c r="E56" s="24">
        <f>IF(K56="","",SUMIF(Log!$AE$2:$AE$1001,K56,Log!$AA$2:$AA$1001))</f>
        <v/>
      </c>
      <c r="F56" s="24">
        <f>IF(K56="","",SUMIF(Log!$AE$2:$AE$1001,K56,Log!$AB$2:$AB$1001))</f>
        <v/>
      </c>
      <c r="G56" s="25">
        <f>IF(OR(K56="",NOT(ISNUMBER(Settings!$D$2))),"",SUMIF(Log!$AE$2:$AE$1001,K56,Log!$AC$2:$AC$1001))</f>
        <v/>
      </c>
      <c r="H56" s="34">
        <f>IF(K56="","",IF(SUMPRODUCT(MAX((Log!$AE$2:$AE$1001=K56)*Log!$AH$2:$AH$1001))=0,"",SUMPRODUCT(MAX((Log!$AE$2:$AE$1001=K56)*Log!$AH$2:$AH$1001))))</f>
        <v/>
      </c>
      <c r="I56" s="33">
        <f>IF(K56="","",COUNTIF(Log!$AE$2:$AE$1001,K56)-COUNTIFS(Log!$AE$2:$AE$1001,K56,Log!$AD$2:$AD$1001,"OK"))</f>
        <v/>
      </c>
      <c r="J56" s="26">
        <f>IFERROR(MATCH(A56,Log!$AF$2:$AF$1001,0),"")</f>
        <v/>
      </c>
      <c r="K56" s="26">
        <f>IF(J56="","",INDEX(Log!$AE$2:$AE$1001,J56))</f>
        <v/>
      </c>
    </row>
    <row r="57">
      <c r="A57" s="33" t="n">
        <v>46</v>
      </c>
      <c r="B57" s="23">
        <f>IF(J57="","",INDEX(Log!$W$2:$W$1001,J57))</f>
        <v/>
      </c>
      <c r="C57" s="23">
        <f>IF(J57="","",INDEX(Log!$X$2:$X$1001,J57))</f>
        <v/>
      </c>
      <c r="D57" s="33">
        <f>IF(K57="","",COUNTIF(Log!$AE$2:$AE$1001,K57))</f>
        <v/>
      </c>
      <c r="E57" s="24">
        <f>IF(K57="","",SUMIF(Log!$AE$2:$AE$1001,K57,Log!$AA$2:$AA$1001))</f>
        <v/>
      </c>
      <c r="F57" s="24">
        <f>IF(K57="","",SUMIF(Log!$AE$2:$AE$1001,K57,Log!$AB$2:$AB$1001))</f>
        <v/>
      </c>
      <c r="G57" s="25">
        <f>IF(OR(K57="",NOT(ISNUMBER(Settings!$D$2))),"",SUMIF(Log!$AE$2:$AE$1001,K57,Log!$AC$2:$AC$1001))</f>
        <v/>
      </c>
      <c r="H57" s="34">
        <f>IF(K57="","",IF(SUMPRODUCT(MAX((Log!$AE$2:$AE$1001=K57)*Log!$AH$2:$AH$1001))=0,"",SUMPRODUCT(MAX((Log!$AE$2:$AE$1001=K57)*Log!$AH$2:$AH$1001))))</f>
        <v/>
      </c>
      <c r="I57" s="33">
        <f>IF(K57="","",COUNTIF(Log!$AE$2:$AE$1001,K57)-COUNTIFS(Log!$AE$2:$AE$1001,K57,Log!$AD$2:$AD$1001,"OK"))</f>
        <v/>
      </c>
      <c r="J57" s="26">
        <f>IFERROR(MATCH(A57,Log!$AF$2:$AF$1001,0),"")</f>
        <v/>
      </c>
      <c r="K57" s="26">
        <f>IF(J57="","",INDEX(Log!$AE$2:$AE$1001,J57))</f>
        <v/>
      </c>
    </row>
    <row r="58">
      <c r="A58" s="33" t="n">
        <v>47</v>
      </c>
      <c r="B58" s="23">
        <f>IF(J58="","",INDEX(Log!$W$2:$W$1001,J58))</f>
        <v/>
      </c>
      <c r="C58" s="23">
        <f>IF(J58="","",INDEX(Log!$X$2:$X$1001,J58))</f>
        <v/>
      </c>
      <c r="D58" s="33">
        <f>IF(K58="","",COUNTIF(Log!$AE$2:$AE$1001,K58))</f>
        <v/>
      </c>
      <c r="E58" s="24">
        <f>IF(K58="","",SUMIF(Log!$AE$2:$AE$1001,K58,Log!$AA$2:$AA$1001))</f>
        <v/>
      </c>
      <c r="F58" s="24">
        <f>IF(K58="","",SUMIF(Log!$AE$2:$AE$1001,K58,Log!$AB$2:$AB$1001))</f>
        <v/>
      </c>
      <c r="G58" s="25">
        <f>IF(OR(K58="",NOT(ISNUMBER(Settings!$D$2))),"",SUMIF(Log!$AE$2:$AE$1001,K58,Log!$AC$2:$AC$1001))</f>
        <v/>
      </c>
      <c r="H58" s="34">
        <f>IF(K58="","",IF(SUMPRODUCT(MAX((Log!$AE$2:$AE$1001=K58)*Log!$AH$2:$AH$1001))=0,"",SUMPRODUCT(MAX((Log!$AE$2:$AE$1001=K58)*Log!$AH$2:$AH$1001))))</f>
        <v/>
      </c>
      <c r="I58" s="33">
        <f>IF(K58="","",COUNTIF(Log!$AE$2:$AE$1001,K58)-COUNTIFS(Log!$AE$2:$AE$1001,K58,Log!$AD$2:$AD$1001,"OK"))</f>
        <v/>
      </c>
      <c r="J58" s="26">
        <f>IFERROR(MATCH(A58,Log!$AF$2:$AF$1001,0),"")</f>
        <v/>
      </c>
      <c r="K58" s="26">
        <f>IF(J58="","",INDEX(Log!$AE$2:$AE$1001,J58))</f>
        <v/>
      </c>
    </row>
    <row r="59">
      <c r="A59" s="33" t="n">
        <v>48</v>
      </c>
      <c r="B59" s="23">
        <f>IF(J59="","",INDEX(Log!$W$2:$W$1001,J59))</f>
        <v/>
      </c>
      <c r="C59" s="23">
        <f>IF(J59="","",INDEX(Log!$X$2:$X$1001,J59))</f>
        <v/>
      </c>
      <c r="D59" s="33">
        <f>IF(K59="","",COUNTIF(Log!$AE$2:$AE$1001,K59))</f>
        <v/>
      </c>
      <c r="E59" s="24">
        <f>IF(K59="","",SUMIF(Log!$AE$2:$AE$1001,K59,Log!$AA$2:$AA$1001))</f>
        <v/>
      </c>
      <c r="F59" s="24">
        <f>IF(K59="","",SUMIF(Log!$AE$2:$AE$1001,K59,Log!$AB$2:$AB$1001))</f>
        <v/>
      </c>
      <c r="G59" s="25">
        <f>IF(OR(K59="",NOT(ISNUMBER(Settings!$D$2))),"",SUMIF(Log!$AE$2:$AE$1001,K59,Log!$AC$2:$AC$1001))</f>
        <v/>
      </c>
      <c r="H59" s="34">
        <f>IF(K59="","",IF(SUMPRODUCT(MAX((Log!$AE$2:$AE$1001=K59)*Log!$AH$2:$AH$1001))=0,"",SUMPRODUCT(MAX((Log!$AE$2:$AE$1001=K59)*Log!$AH$2:$AH$1001))))</f>
        <v/>
      </c>
      <c r="I59" s="33">
        <f>IF(K59="","",COUNTIF(Log!$AE$2:$AE$1001,K59)-COUNTIFS(Log!$AE$2:$AE$1001,K59,Log!$AD$2:$AD$1001,"OK"))</f>
        <v/>
      </c>
      <c r="J59" s="26">
        <f>IFERROR(MATCH(A59,Log!$AF$2:$AF$1001,0),"")</f>
        <v/>
      </c>
      <c r="K59" s="26">
        <f>IF(J59="","",INDEX(Log!$AE$2:$AE$1001,J59))</f>
        <v/>
      </c>
    </row>
    <row r="60">
      <c r="A60" s="33" t="n">
        <v>49</v>
      </c>
      <c r="B60" s="23">
        <f>IF(J60="","",INDEX(Log!$W$2:$W$1001,J60))</f>
        <v/>
      </c>
      <c r="C60" s="23">
        <f>IF(J60="","",INDEX(Log!$X$2:$X$1001,J60))</f>
        <v/>
      </c>
      <c r="D60" s="33">
        <f>IF(K60="","",COUNTIF(Log!$AE$2:$AE$1001,K60))</f>
        <v/>
      </c>
      <c r="E60" s="24">
        <f>IF(K60="","",SUMIF(Log!$AE$2:$AE$1001,K60,Log!$AA$2:$AA$1001))</f>
        <v/>
      </c>
      <c r="F60" s="24">
        <f>IF(K60="","",SUMIF(Log!$AE$2:$AE$1001,K60,Log!$AB$2:$AB$1001))</f>
        <v/>
      </c>
      <c r="G60" s="25">
        <f>IF(OR(K60="",NOT(ISNUMBER(Settings!$D$2))),"",SUMIF(Log!$AE$2:$AE$1001,K60,Log!$AC$2:$AC$1001))</f>
        <v/>
      </c>
      <c r="H60" s="34">
        <f>IF(K60="","",IF(SUMPRODUCT(MAX((Log!$AE$2:$AE$1001=K60)*Log!$AH$2:$AH$1001))=0,"",SUMPRODUCT(MAX((Log!$AE$2:$AE$1001=K60)*Log!$AH$2:$AH$1001))))</f>
        <v/>
      </c>
      <c r="I60" s="33">
        <f>IF(K60="","",COUNTIF(Log!$AE$2:$AE$1001,K60)-COUNTIFS(Log!$AE$2:$AE$1001,K60,Log!$AD$2:$AD$1001,"OK"))</f>
        <v/>
      </c>
      <c r="J60" s="26">
        <f>IFERROR(MATCH(A60,Log!$AF$2:$AF$1001,0),"")</f>
        <v/>
      </c>
      <c r="K60" s="26">
        <f>IF(J60="","",INDEX(Log!$AE$2:$AE$1001,J60))</f>
        <v/>
      </c>
    </row>
    <row r="61">
      <c r="A61" s="33" t="n">
        <v>50</v>
      </c>
      <c r="B61" s="23">
        <f>IF(J61="","",INDEX(Log!$W$2:$W$1001,J61))</f>
        <v/>
      </c>
      <c r="C61" s="23">
        <f>IF(J61="","",INDEX(Log!$X$2:$X$1001,J61))</f>
        <v/>
      </c>
      <c r="D61" s="33">
        <f>IF(K61="","",COUNTIF(Log!$AE$2:$AE$1001,K61))</f>
        <v/>
      </c>
      <c r="E61" s="24">
        <f>IF(K61="","",SUMIF(Log!$AE$2:$AE$1001,K61,Log!$AA$2:$AA$1001))</f>
        <v/>
      </c>
      <c r="F61" s="24">
        <f>IF(K61="","",SUMIF(Log!$AE$2:$AE$1001,K61,Log!$AB$2:$AB$1001))</f>
        <v/>
      </c>
      <c r="G61" s="25">
        <f>IF(OR(K61="",NOT(ISNUMBER(Settings!$D$2))),"",SUMIF(Log!$AE$2:$AE$1001,K61,Log!$AC$2:$AC$1001))</f>
        <v/>
      </c>
      <c r="H61" s="34">
        <f>IF(K61="","",IF(SUMPRODUCT(MAX((Log!$AE$2:$AE$1001=K61)*Log!$AH$2:$AH$1001))=0,"",SUMPRODUCT(MAX((Log!$AE$2:$AE$1001=K61)*Log!$AH$2:$AH$1001))))</f>
        <v/>
      </c>
      <c r="I61" s="33">
        <f>IF(K61="","",COUNTIF(Log!$AE$2:$AE$1001,K61)-COUNTIFS(Log!$AE$2:$AE$1001,K61,Log!$AD$2:$AD$1001,"OK"))</f>
        <v/>
      </c>
      <c r="J61" s="26">
        <f>IFERROR(MATCH(A61,Log!$AF$2:$AF$1001,0),"")</f>
        <v/>
      </c>
      <c r="K61" s="26">
        <f>IF(J61="","",INDEX(Log!$AE$2:$AE$1001,J61))</f>
        <v/>
      </c>
    </row>
    <row r="62">
      <c r="A62" s="33" t="n">
        <v>51</v>
      </c>
      <c r="B62" s="23">
        <f>IF(J62="","",INDEX(Log!$W$2:$W$1001,J62))</f>
        <v/>
      </c>
      <c r="C62" s="23">
        <f>IF(J62="","",INDEX(Log!$X$2:$X$1001,J62))</f>
        <v/>
      </c>
      <c r="D62" s="33">
        <f>IF(K62="","",COUNTIF(Log!$AE$2:$AE$1001,K62))</f>
        <v/>
      </c>
      <c r="E62" s="24">
        <f>IF(K62="","",SUMIF(Log!$AE$2:$AE$1001,K62,Log!$AA$2:$AA$1001))</f>
        <v/>
      </c>
      <c r="F62" s="24">
        <f>IF(K62="","",SUMIF(Log!$AE$2:$AE$1001,K62,Log!$AB$2:$AB$1001))</f>
        <v/>
      </c>
      <c r="G62" s="25">
        <f>IF(OR(K62="",NOT(ISNUMBER(Settings!$D$2))),"",SUMIF(Log!$AE$2:$AE$1001,K62,Log!$AC$2:$AC$1001))</f>
        <v/>
      </c>
      <c r="H62" s="34">
        <f>IF(K62="","",IF(SUMPRODUCT(MAX((Log!$AE$2:$AE$1001=K62)*Log!$AH$2:$AH$1001))=0,"",SUMPRODUCT(MAX((Log!$AE$2:$AE$1001=K62)*Log!$AH$2:$AH$1001))))</f>
        <v/>
      </c>
      <c r="I62" s="33">
        <f>IF(K62="","",COUNTIF(Log!$AE$2:$AE$1001,K62)-COUNTIFS(Log!$AE$2:$AE$1001,K62,Log!$AD$2:$AD$1001,"OK"))</f>
        <v/>
      </c>
      <c r="J62" s="26">
        <f>IFERROR(MATCH(A62,Log!$AF$2:$AF$1001,0),"")</f>
        <v/>
      </c>
      <c r="K62" s="26">
        <f>IF(J62="","",INDEX(Log!$AE$2:$AE$1001,J62))</f>
        <v/>
      </c>
    </row>
    <row r="63">
      <c r="A63" s="33" t="n">
        <v>52</v>
      </c>
      <c r="B63" s="23">
        <f>IF(J63="","",INDEX(Log!$W$2:$W$1001,J63))</f>
        <v/>
      </c>
      <c r="C63" s="23">
        <f>IF(J63="","",INDEX(Log!$X$2:$X$1001,J63))</f>
        <v/>
      </c>
      <c r="D63" s="33">
        <f>IF(K63="","",COUNTIF(Log!$AE$2:$AE$1001,K63))</f>
        <v/>
      </c>
      <c r="E63" s="24">
        <f>IF(K63="","",SUMIF(Log!$AE$2:$AE$1001,K63,Log!$AA$2:$AA$1001))</f>
        <v/>
      </c>
      <c r="F63" s="24">
        <f>IF(K63="","",SUMIF(Log!$AE$2:$AE$1001,K63,Log!$AB$2:$AB$1001))</f>
        <v/>
      </c>
      <c r="G63" s="25">
        <f>IF(OR(K63="",NOT(ISNUMBER(Settings!$D$2))),"",SUMIF(Log!$AE$2:$AE$1001,K63,Log!$AC$2:$AC$1001))</f>
        <v/>
      </c>
      <c r="H63" s="34">
        <f>IF(K63="","",IF(SUMPRODUCT(MAX((Log!$AE$2:$AE$1001=K63)*Log!$AH$2:$AH$1001))=0,"",SUMPRODUCT(MAX((Log!$AE$2:$AE$1001=K63)*Log!$AH$2:$AH$1001))))</f>
        <v/>
      </c>
      <c r="I63" s="33">
        <f>IF(K63="","",COUNTIF(Log!$AE$2:$AE$1001,K63)-COUNTIFS(Log!$AE$2:$AE$1001,K63,Log!$AD$2:$AD$1001,"OK"))</f>
        <v/>
      </c>
      <c r="J63" s="26">
        <f>IFERROR(MATCH(A63,Log!$AF$2:$AF$1001,0),"")</f>
        <v/>
      </c>
      <c r="K63" s="26">
        <f>IF(J63="","",INDEX(Log!$AE$2:$AE$1001,J63))</f>
        <v/>
      </c>
    </row>
    <row r="64">
      <c r="A64" s="33" t="n">
        <v>53</v>
      </c>
      <c r="B64" s="23">
        <f>IF(J64="","",INDEX(Log!$W$2:$W$1001,J64))</f>
        <v/>
      </c>
      <c r="C64" s="23">
        <f>IF(J64="","",INDEX(Log!$X$2:$X$1001,J64))</f>
        <v/>
      </c>
      <c r="D64" s="33">
        <f>IF(K64="","",COUNTIF(Log!$AE$2:$AE$1001,K64))</f>
        <v/>
      </c>
      <c r="E64" s="24">
        <f>IF(K64="","",SUMIF(Log!$AE$2:$AE$1001,K64,Log!$AA$2:$AA$1001))</f>
        <v/>
      </c>
      <c r="F64" s="24">
        <f>IF(K64="","",SUMIF(Log!$AE$2:$AE$1001,K64,Log!$AB$2:$AB$1001))</f>
        <v/>
      </c>
      <c r="G64" s="25">
        <f>IF(OR(K64="",NOT(ISNUMBER(Settings!$D$2))),"",SUMIF(Log!$AE$2:$AE$1001,K64,Log!$AC$2:$AC$1001))</f>
        <v/>
      </c>
      <c r="H64" s="34">
        <f>IF(K64="","",IF(SUMPRODUCT(MAX((Log!$AE$2:$AE$1001=K64)*Log!$AH$2:$AH$1001))=0,"",SUMPRODUCT(MAX((Log!$AE$2:$AE$1001=K64)*Log!$AH$2:$AH$1001))))</f>
        <v/>
      </c>
      <c r="I64" s="33">
        <f>IF(K64="","",COUNTIF(Log!$AE$2:$AE$1001,K64)-COUNTIFS(Log!$AE$2:$AE$1001,K64,Log!$AD$2:$AD$1001,"OK"))</f>
        <v/>
      </c>
      <c r="J64" s="26">
        <f>IFERROR(MATCH(A64,Log!$AF$2:$AF$1001,0),"")</f>
        <v/>
      </c>
      <c r="K64" s="26">
        <f>IF(J64="","",INDEX(Log!$AE$2:$AE$1001,J64))</f>
        <v/>
      </c>
    </row>
    <row r="65">
      <c r="A65" s="33" t="n">
        <v>54</v>
      </c>
      <c r="B65" s="23">
        <f>IF(J65="","",INDEX(Log!$W$2:$W$1001,J65))</f>
        <v/>
      </c>
      <c r="C65" s="23">
        <f>IF(J65="","",INDEX(Log!$X$2:$X$1001,J65))</f>
        <v/>
      </c>
      <c r="D65" s="33">
        <f>IF(K65="","",COUNTIF(Log!$AE$2:$AE$1001,K65))</f>
        <v/>
      </c>
      <c r="E65" s="24">
        <f>IF(K65="","",SUMIF(Log!$AE$2:$AE$1001,K65,Log!$AA$2:$AA$1001))</f>
        <v/>
      </c>
      <c r="F65" s="24">
        <f>IF(K65="","",SUMIF(Log!$AE$2:$AE$1001,K65,Log!$AB$2:$AB$1001))</f>
        <v/>
      </c>
      <c r="G65" s="25">
        <f>IF(OR(K65="",NOT(ISNUMBER(Settings!$D$2))),"",SUMIF(Log!$AE$2:$AE$1001,K65,Log!$AC$2:$AC$1001))</f>
        <v/>
      </c>
      <c r="H65" s="34">
        <f>IF(K65="","",IF(SUMPRODUCT(MAX((Log!$AE$2:$AE$1001=K65)*Log!$AH$2:$AH$1001))=0,"",SUMPRODUCT(MAX((Log!$AE$2:$AE$1001=K65)*Log!$AH$2:$AH$1001))))</f>
        <v/>
      </c>
      <c r="I65" s="33">
        <f>IF(K65="","",COUNTIF(Log!$AE$2:$AE$1001,K65)-COUNTIFS(Log!$AE$2:$AE$1001,K65,Log!$AD$2:$AD$1001,"OK"))</f>
        <v/>
      </c>
      <c r="J65" s="26">
        <f>IFERROR(MATCH(A65,Log!$AF$2:$AF$1001,0),"")</f>
        <v/>
      </c>
      <c r="K65" s="26">
        <f>IF(J65="","",INDEX(Log!$AE$2:$AE$1001,J65))</f>
        <v/>
      </c>
    </row>
    <row r="66">
      <c r="A66" s="33" t="n">
        <v>55</v>
      </c>
      <c r="B66" s="23">
        <f>IF(J66="","",INDEX(Log!$W$2:$W$1001,J66))</f>
        <v/>
      </c>
      <c r="C66" s="23">
        <f>IF(J66="","",INDEX(Log!$X$2:$X$1001,J66))</f>
        <v/>
      </c>
      <c r="D66" s="33">
        <f>IF(K66="","",COUNTIF(Log!$AE$2:$AE$1001,K66))</f>
        <v/>
      </c>
      <c r="E66" s="24">
        <f>IF(K66="","",SUMIF(Log!$AE$2:$AE$1001,K66,Log!$AA$2:$AA$1001))</f>
        <v/>
      </c>
      <c r="F66" s="24">
        <f>IF(K66="","",SUMIF(Log!$AE$2:$AE$1001,K66,Log!$AB$2:$AB$1001))</f>
        <v/>
      </c>
      <c r="G66" s="25">
        <f>IF(OR(K66="",NOT(ISNUMBER(Settings!$D$2))),"",SUMIF(Log!$AE$2:$AE$1001,K66,Log!$AC$2:$AC$1001))</f>
        <v/>
      </c>
      <c r="H66" s="34">
        <f>IF(K66="","",IF(SUMPRODUCT(MAX((Log!$AE$2:$AE$1001=K66)*Log!$AH$2:$AH$1001))=0,"",SUMPRODUCT(MAX((Log!$AE$2:$AE$1001=K66)*Log!$AH$2:$AH$1001))))</f>
        <v/>
      </c>
      <c r="I66" s="33">
        <f>IF(K66="","",COUNTIF(Log!$AE$2:$AE$1001,K66)-COUNTIFS(Log!$AE$2:$AE$1001,K66,Log!$AD$2:$AD$1001,"OK"))</f>
        <v/>
      </c>
      <c r="J66" s="26">
        <f>IFERROR(MATCH(A66,Log!$AF$2:$AF$1001,0),"")</f>
        <v/>
      </c>
      <c r="K66" s="26">
        <f>IF(J66="","",INDEX(Log!$AE$2:$AE$1001,J66))</f>
        <v/>
      </c>
    </row>
    <row r="67">
      <c r="A67" s="33" t="n">
        <v>56</v>
      </c>
      <c r="B67" s="23">
        <f>IF(J67="","",INDEX(Log!$W$2:$W$1001,J67))</f>
        <v/>
      </c>
      <c r="C67" s="23">
        <f>IF(J67="","",INDEX(Log!$X$2:$X$1001,J67))</f>
        <v/>
      </c>
      <c r="D67" s="33">
        <f>IF(K67="","",COUNTIF(Log!$AE$2:$AE$1001,K67))</f>
        <v/>
      </c>
      <c r="E67" s="24">
        <f>IF(K67="","",SUMIF(Log!$AE$2:$AE$1001,K67,Log!$AA$2:$AA$1001))</f>
        <v/>
      </c>
      <c r="F67" s="24">
        <f>IF(K67="","",SUMIF(Log!$AE$2:$AE$1001,K67,Log!$AB$2:$AB$1001))</f>
        <v/>
      </c>
      <c r="G67" s="25">
        <f>IF(OR(K67="",NOT(ISNUMBER(Settings!$D$2))),"",SUMIF(Log!$AE$2:$AE$1001,K67,Log!$AC$2:$AC$1001))</f>
        <v/>
      </c>
      <c r="H67" s="34">
        <f>IF(K67="","",IF(SUMPRODUCT(MAX((Log!$AE$2:$AE$1001=K67)*Log!$AH$2:$AH$1001))=0,"",SUMPRODUCT(MAX((Log!$AE$2:$AE$1001=K67)*Log!$AH$2:$AH$1001))))</f>
        <v/>
      </c>
      <c r="I67" s="33">
        <f>IF(K67="","",COUNTIF(Log!$AE$2:$AE$1001,K67)-COUNTIFS(Log!$AE$2:$AE$1001,K67,Log!$AD$2:$AD$1001,"OK"))</f>
        <v/>
      </c>
      <c r="J67" s="26">
        <f>IFERROR(MATCH(A67,Log!$AF$2:$AF$1001,0),"")</f>
        <v/>
      </c>
      <c r="K67" s="26">
        <f>IF(J67="","",INDEX(Log!$AE$2:$AE$1001,J67))</f>
        <v/>
      </c>
    </row>
    <row r="68">
      <c r="A68" s="33" t="n">
        <v>57</v>
      </c>
      <c r="B68" s="23">
        <f>IF(J68="","",INDEX(Log!$W$2:$W$1001,J68))</f>
        <v/>
      </c>
      <c r="C68" s="23">
        <f>IF(J68="","",INDEX(Log!$X$2:$X$1001,J68))</f>
        <v/>
      </c>
      <c r="D68" s="33">
        <f>IF(K68="","",COUNTIF(Log!$AE$2:$AE$1001,K68))</f>
        <v/>
      </c>
      <c r="E68" s="24">
        <f>IF(K68="","",SUMIF(Log!$AE$2:$AE$1001,K68,Log!$AA$2:$AA$1001))</f>
        <v/>
      </c>
      <c r="F68" s="24">
        <f>IF(K68="","",SUMIF(Log!$AE$2:$AE$1001,K68,Log!$AB$2:$AB$1001))</f>
        <v/>
      </c>
      <c r="G68" s="25">
        <f>IF(OR(K68="",NOT(ISNUMBER(Settings!$D$2))),"",SUMIF(Log!$AE$2:$AE$1001,K68,Log!$AC$2:$AC$1001))</f>
        <v/>
      </c>
      <c r="H68" s="34">
        <f>IF(K68="","",IF(SUMPRODUCT(MAX((Log!$AE$2:$AE$1001=K68)*Log!$AH$2:$AH$1001))=0,"",SUMPRODUCT(MAX((Log!$AE$2:$AE$1001=K68)*Log!$AH$2:$AH$1001))))</f>
        <v/>
      </c>
      <c r="I68" s="33">
        <f>IF(K68="","",COUNTIF(Log!$AE$2:$AE$1001,K68)-COUNTIFS(Log!$AE$2:$AE$1001,K68,Log!$AD$2:$AD$1001,"OK"))</f>
        <v/>
      </c>
      <c r="J68" s="26">
        <f>IFERROR(MATCH(A68,Log!$AF$2:$AF$1001,0),"")</f>
        <v/>
      </c>
      <c r="K68" s="26">
        <f>IF(J68="","",INDEX(Log!$AE$2:$AE$1001,J68))</f>
        <v/>
      </c>
    </row>
    <row r="69">
      <c r="A69" s="33" t="n">
        <v>58</v>
      </c>
      <c r="B69" s="23">
        <f>IF(J69="","",INDEX(Log!$W$2:$W$1001,J69))</f>
        <v/>
      </c>
      <c r="C69" s="23">
        <f>IF(J69="","",INDEX(Log!$X$2:$X$1001,J69))</f>
        <v/>
      </c>
      <c r="D69" s="33">
        <f>IF(K69="","",COUNTIF(Log!$AE$2:$AE$1001,K69))</f>
        <v/>
      </c>
      <c r="E69" s="24">
        <f>IF(K69="","",SUMIF(Log!$AE$2:$AE$1001,K69,Log!$AA$2:$AA$1001))</f>
        <v/>
      </c>
      <c r="F69" s="24">
        <f>IF(K69="","",SUMIF(Log!$AE$2:$AE$1001,K69,Log!$AB$2:$AB$1001))</f>
        <v/>
      </c>
      <c r="G69" s="25">
        <f>IF(OR(K69="",NOT(ISNUMBER(Settings!$D$2))),"",SUMIF(Log!$AE$2:$AE$1001,K69,Log!$AC$2:$AC$1001))</f>
        <v/>
      </c>
      <c r="H69" s="34">
        <f>IF(K69="","",IF(SUMPRODUCT(MAX((Log!$AE$2:$AE$1001=K69)*Log!$AH$2:$AH$1001))=0,"",SUMPRODUCT(MAX((Log!$AE$2:$AE$1001=K69)*Log!$AH$2:$AH$1001))))</f>
        <v/>
      </c>
      <c r="I69" s="33">
        <f>IF(K69="","",COUNTIF(Log!$AE$2:$AE$1001,K69)-COUNTIFS(Log!$AE$2:$AE$1001,K69,Log!$AD$2:$AD$1001,"OK"))</f>
        <v/>
      </c>
      <c r="J69" s="26">
        <f>IFERROR(MATCH(A69,Log!$AF$2:$AF$1001,0),"")</f>
        <v/>
      </c>
      <c r="K69" s="26">
        <f>IF(J69="","",INDEX(Log!$AE$2:$AE$1001,J69))</f>
        <v/>
      </c>
    </row>
    <row r="70">
      <c r="A70" s="33" t="n">
        <v>59</v>
      </c>
      <c r="B70" s="23">
        <f>IF(J70="","",INDEX(Log!$W$2:$W$1001,J70))</f>
        <v/>
      </c>
      <c r="C70" s="23">
        <f>IF(J70="","",INDEX(Log!$X$2:$X$1001,J70))</f>
        <v/>
      </c>
      <c r="D70" s="33">
        <f>IF(K70="","",COUNTIF(Log!$AE$2:$AE$1001,K70))</f>
        <v/>
      </c>
      <c r="E70" s="24">
        <f>IF(K70="","",SUMIF(Log!$AE$2:$AE$1001,K70,Log!$AA$2:$AA$1001))</f>
        <v/>
      </c>
      <c r="F70" s="24">
        <f>IF(K70="","",SUMIF(Log!$AE$2:$AE$1001,K70,Log!$AB$2:$AB$1001))</f>
        <v/>
      </c>
      <c r="G70" s="25">
        <f>IF(OR(K70="",NOT(ISNUMBER(Settings!$D$2))),"",SUMIF(Log!$AE$2:$AE$1001,K70,Log!$AC$2:$AC$1001))</f>
        <v/>
      </c>
      <c r="H70" s="34">
        <f>IF(K70="","",IF(SUMPRODUCT(MAX((Log!$AE$2:$AE$1001=K70)*Log!$AH$2:$AH$1001))=0,"",SUMPRODUCT(MAX((Log!$AE$2:$AE$1001=K70)*Log!$AH$2:$AH$1001))))</f>
        <v/>
      </c>
      <c r="I70" s="33">
        <f>IF(K70="","",COUNTIF(Log!$AE$2:$AE$1001,K70)-COUNTIFS(Log!$AE$2:$AE$1001,K70,Log!$AD$2:$AD$1001,"OK"))</f>
        <v/>
      </c>
      <c r="J70" s="26">
        <f>IFERROR(MATCH(A70,Log!$AF$2:$AF$1001,0),"")</f>
        <v/>
      </c>
      <c r="K70" s="26">
        <f>IF(J70="","",INDEX(Log!$AE$2:$AE$1001,J70))</f>
        <v/>
      </c>
    </row>
    <row r="71">
      <c r="A71" s="33" t="n">
        <v>60</v>
      </c>
      <c r="B71" s="23">
        <f>IF(J71="","",INDEX(Log!$W$2:$W$1001,J71))</f>
        <v/>
      </c>
      <c r="C71" s="23">
        <f>IF(J71="","",INDEX(Log!$X$2:$X$1001,J71))</f>
        <v/>
      </c>
      <c r="D71" s="33">
        <f>IF(K71="","",COUNTIF(Log!$AE$2:$AE$1001,K71))</f>
        <v/>
      </c>
      <c r="E71" s="24">
        <f>IF(K71="","",SUMIF(Log!$AE$2:$AE$1001,K71,Log!$AA$2:$AA$1001))</f>
        <v/>
      </c>
      <c r="F71" s="24">
        <f>IF(K71="","",SUMIF(Log!$AE$2:$AE$1001,K71,Log!$AB$2:$AB$1001))</f>
        <v/>
      </c>
      <c r="G71" s="25">
        <f>IF(OR(K71="",NOT(ISNUMBER(Settings!$D$2))),"",SUMIF(Log!$AE$2:$AE$1001,K71,Log!$AC$2:$AC$1001))</f>
        <v/>
      </c>
      <c r="H71" s="34">
        <f>IF(K71="","",IF(SUMPRODUCT(MAX((Log!$AE$2:$AE$1001=K71)*Log!$AH$2:$AH$1001))=0,"",SUMPRODUCT(MAX((Log!$AE$2:$AE$1001=K71)*Log!$AH$2:$AH$1001))))</f>
        <v/>
      </c>
      <c r="I71" s="33">
        <f>IF(K71="","",COUNTIF(Log!$AE$2:$AE$1001,K71)-COUNTIFS(Log!$AE$2:$AE$1001,K71,Log!$AD$2:$AD$1001,"OK"))</f>
        <v/>
      </c>
      <c r="J71" s="26">
        <f>IFERROR(MATCH(A71,Log!$AF$2:$AF$1001,0),"")</f>
        <v/>
      </c>
      <c r="K71" s="26">
        <f>IF(J71="","",INDEX(Log!$AE$2:$AE$1001,J71))</f>
        <v/>
      </c>
    </row>
    <row r="72">
      <c r="A72" s="33" t="n">
        <v>61</v>
      </c>
      <c r="B72" s="23">
        <f>IF(J72="","",INDEX(Log!$W$2:$W$1001,J72))</f>
        <v/>
      </c>
      <c r="C72" s="23">
        <f>IF(J72="","",INDEX(Log!$X$2:$X$1001,J72))</f>
        <v/>
      </c>
      <c r="D72" s="33">
        <f>IF(K72="","",COUNTIF(Log!$AE$2:$AE$1001,K72))</f>
        <v/>
      </c>
      <c r="E72" s="24">
        <f>IF(K72="","",SUMIF(Log!$AE$2:$AE$1001,K72,Log!$AA$2:$AA$1001))</f>
        <v/>
      </c>
      <c r="F72" s="24">
        <f>IF(K72="","",SUMIF(Log!$AE$2:$AE$1001,K72,Log!$AB$2:$AB$1001))</f>
        <v/>
      </c>
      <c r="G72" s="25">
        <f>IF(OR(K72="",NOT(ISNUMBER(Settings!$D$2))),"",SUMIF(Log!$AE$2:$AE$1001,K72,Log!$AC$2:$AC$1001))</f>
        <v/>
      </c>
      <c r="H72" s="34">
        <f>IF(K72="","",IF(SUMPRODUCT(MAX((Log!$AE$2:$AE$1001=K72)*Log!$AH$2:$AH$1001))=0,"",SUMPRODUCT(MAX((Log!$AE$2:$AE$1001=K72)*Log!$AH$2:$AH$1001))))</f>
        <v/>
      </c>
      <c r="I72" s="33">
        <f>IF(K72="","",COUNTIF(Log!$AE$2:$AE$1001,K72)-COUNTIFS(Log!$AE$2:$AE$1001,K72,Log!$AD$2:$AD$1001,"OK"))</f>
        <v/>
      </c>
      <c r="J72" s="26">
        <f>IFERROR(MATCH(A72,Log!$AF$2:$AF$1001,0),"")</f>
        <v/>
      </c>
      <c r="K72" s="26">
        <f>IF(J72="","",INDEX(Log!$AE$2:$AE$1001,J72))</f>
        <v/>
      </c>
    </row>
    <row r="73">
      <c r="A73" s="33" t="n">
        <v>62</v>
      </c>
      <c r="B73" s="23">
        <f>IF(J73="","",INDEX(Log!$W$2:$W$1001,J73))</f>
        <v/>
      </c>
      <c r="C73" s="23">
        <f>IF(J73="","",INDEX(Log!$X$2:$X$1001,J73))</f>
        <v/>
      </c>
      <c r="D73" s="33">
        <f>IF(K73="","",COUNTIF(Log!$AE$2:$AE$1001,K73))</f>
        <v/>
      </c>
      <c r="E73" s="24">
        <f>IF(K73="","",SUMIF(Log!$AE$2:$AE$1001,K73,Log!$AA$2:$AA$1001))</f>
        <v/>
      </c>
      <c r="F73" s="24">
        <f>IF(K73="","",SUMIF(Log!$AE$2:$AE$1001,K73,Log!$AB$2:$AB$1001))</f>
        <v/>
      </c>
      <c r="G73" s="25">
        <f>IF(OR(K73="",NOT(ISNUMBER(Settings!$D$2))),"",SUMIF(Log!$AE$2:$AE$1001,K73,Log!$AC$2:$AC$1001))</f>
        <v/>
      </c>
      <c r="H73" s="34">
        <f>IF(K73="","",IF(SUMPRODUCT(MAX((Log!$AE$2:$AE$1001=K73)*Log!$AH$2:$AH$1001))=0,"",SUMPRODUCT(MAX((Log!$AE$2:$AE$1001=K73)*Log!$AH$2:$AH$1001))))</f>
        <v/>
      </c>
      <c r="I73" s="33">
        <f>IF(K73="","",COUNTIF(Log!$AE$2:$AE$1001,K73)-COUNTIFS(Log!$AE$2:$AE$1001,K73,Log!$AD$2:$AD$1001,"OK"))</f>
        <v/>
      </c>
      <c r="J73" s="26">
        <f>IFERROR(MATCH(A73,Log!$AF$2:$AF$1001,0),"")</f>
        <v/>
      </c>
      <c r="K73" s="26">
        <f>IF(J73="","",INDEX(Log!$AE$2:$AE$1001,J73))</f>
        <v/>
      </c>
    </row>
    <row r="74">
      <c r="A74" s="33" t="n">
        <v>63</v>
      </c>
      <c r="B74" s="23">
        <f>IF(J74="","",INDEX(Log!$W$2:$W$1001,J74))</f>
        <v/>
      </c>
      <c r="C74" s="23">
        <f>IF(J74="","",INDEX(Log!$X$2:$X$1001,J74))</f>
        <v/>
      </c>
      <c r="D74" s="33">
        <f>IF(K74="","",COUNTIF(Log!$AE$2:$AE$1001,K74))</f>
        <v/>
      </c>
      <c r="E74" s="24">
        <f>IF(K74="","",SUMIF(Log!$AE$2:$AE$1001,K74,Log!$AA$2:$AA$1001))</f>
        <v/>
      </c>
      <c r="F74" s="24">
        <f>IF(K74="","",SUMIF(Log!$AE$2:$AE$1001,K74,Log!$AB$2:$AB$1001))</f>
        <v/>
      </c>
      <c r="G74" s="25">
        <f>IF(OR(K74="",NOT(ISNUMBER(Settings!$D$2))),"",SUMIF(Log!$AE$2:$AE$1001,K74,Log!$AC$2:$AC$1001))</f>
        <v/>
      </c>
      <c r="H74" s="34">
        <f>IF(K74="","",IF(SUMPRODUCT(MAX((Log!$AE$2:$AE$1001=K74)*Log!$AH$2:$AH$1001))=0,"",SUMPRODUCT(MAX((Log!$AE$2:$AE$1001=K74)*Log!$AH$2:$AH$1001))))</f>
        <v/>
      </c>
      <c r="I74" s="33">
        <f>IF(K74="","",COUNTIF(Log!$AE$2:$AE$1001,K74)-COUNTIFS(Log!$AE$2:$AE$1001,K74,Log!$AD$2:$AD$1001,"OK"))</f>
        <v/>
      </c>
      <c r="J74" s="26">
        <f>IFERROR(MATCH(A74,Log!$AF$2:$AF$1001,0),"")</f>
        <v/>
      </c>
      <c r="K74" s="26">
        <f>IF(J74="","",INDEX(Log!$AE$2:$AE$1001,J74))</f>
        <v/>
      </c>
    </row>
    <row r="75">
      <c r="A75" s="33" t="n">
        <v>64</v>
      </c>
      <c r="B75" s="23">
        <f>IF(J75="","",INDEX(Log!$W$2:$W$1001,J75))</f>
        <v/>
      </c>
      <c r="C75" s="23">
        <f>IF(J75="","",INDEX(Log!$X$2:$X$1001,J75))</f>
        <v/>
      </c>
      <c r="D75" s="33">
        <f>IF(K75="","",COUNTIF(Log!$AE$2:$AE$1001,K75))</f>
        <v/>
      </c>
      <c r="E75" s="24">
        <f>IF(K75="","",SUMIF(Log!$AE$2:$AE$1001,K75,Log!$AA$2:$AA$1001))</f>
        <v/>
      </c>
      <c r="F75" s="24">
        <f>IF(K75="","",SUMIF(Log!$AE$2:$AE$1001,K75,Log!$AB$2:$AB$1001))</f>
        <v/>
      </c>
      <c r="G75" s="25">
        <f>IF(OR(K75="",NOT(ISNUMBER(Settings!$D$2))),"",SUMIF(Log!$AE$2:$AE$1001,K75,Log!$AC$2:$AC$1001))</f>
        <v/>
      </c>
      <c r="H75" s="34">
        <f>IF(K75="","",IF(SUMPRODUCT(MAX((Log!$AE$2:$AE$1001=K75)*Log!$AH$2:$AH$1001))=0,"",SUMPRODUCT(MAX((Log!$AE$2:$AE$1001=K75)*Log!$AH$2:$AH$1001))))</f>
        <v/>
      </c>
      <c r="I75" s="33">
        <f>IF(K75="","",COUNTIF(Log!$AE$2:$AE$1001,K75)-COUNTIFS(Log!$AE$2:$AE$1001,K75,Log!$AD$2:$AD$1001,"OK"))</f>
        <v/>
      </c>
      <c r="J75" s="26">
        <f>IFERROR(MATCH(A75,Log!$AF$2:$AF$1001,0),"")</f>
        <v/>
      </c>
      <c r="K75" s="26">
        <f>IF(J75="","",INDEX(Log!$AE$2:$AE$1001,J75))</f>
        <v/>
      </c>
    </row>
    <row r="76">
      <c r="A76" s="33" t="n">
        <v>65</v>
      </c>
      <c r="B76" s="23">
        <f>IF(J76="","",INDEX(Log!$W$2:$W$1001,J76))</f>
        <v/>
      </c>
      <c r="C76" s="23">
        <f>IF(J76="","",INDEX(Log!$X$2:$X$1001,J76))</f>
        <v/>
      </c>
      <c r="D76" s="33">
        <f>IF(K76="","",COUNTIF(Log!$AE$2:$AE$1001,K76))</f>
        <v/>
      </c>
      <c r="E76" s="24">
        <f>IF(K76="","",SUMIF(Log!$AE$2:$AE$1001,K76,Log!$AA$2:$AA$1001))</f>
        <v/>
      </c>
      <c r="F76" s="24">
        <f>IF(K76="","",SUMIF(Log!$AE$2:$AE$1001,K76,Log!$AB$2:$AB$1001))</f>
        <v/>
      </c>
      <c r="G76" s="25">
        <f>IF(OR(K76="",NOT(ISNUMBER(Settings!$D$2))),"",SUMIF(Log!$AE$2:$AE$1001,K76,Log!$AC$2:$AC$1001))</f>
        <v/>
      </c>
      <c r="H76" s="34">
        <f>IF(K76="","",IF(SUMPRODUCT(MAX((Log!$AE$2:$AE$1001=K76)*Log!$AH$2:$AH$1001))=0,"",SUMPRODUCT(MAX((Log!$AE$2:$AE$1001=K76)*Log!$AH$2:$AH$1001))))</f>
        <v/>
      </c>
      <c r="I76" s="33">
        <f>IF(K76="","",COUNTIF(Log!$AE$2:$AE$1001,K76)-COUNTIFS(Log!$AE$2:$AE$1001,K76,Log!$AD$2:$AD$1001,"OK"))</f>
        <v/>
      </c>
      <c r="J76" s="26">
        <f>IFERROR(MATCH(A76,Log!$AF$2:$AF$1001,0),"")</f>
        <v/>
      </c>
      <c r="K76" s="26">
        <f>IF(J76="","",INDEX(Log!$AE$2:$AE$1001,J76))</f>
        <v/>
      </c>
    </row>
    <row r="77">
      <c r="A77" s="33" t="n">
        <v>66</v>
      </c>
      <c r="B77" s="23">
        <f>IF(J77="","",INDEX(Log!$W$2:$W$1001,J77))</f>
        <v/>
      </c>
      <c r="C77" s="23">
        <f>IF(J77="","",INDEX(Log!$X$2:$X$1001,J77))</f>
        <v/>
      </c>
      <c r="D77" s="33">
        <f>IF(K77="","",COUNTIF(Log!$AE$2:$AE$1001,K77))</f>
        <v/>
      </c>
      <c r="E77" s="24">
        <f>IF(K77="","",SUMIF(Log!$AE$2:$AE$1001,K77,Log!$AA$2:$AA$1001))</f>
        <v/>
      </c>
      <c r="F77" s="24">
        <f>IF(K77="","",SUMIF(Log!$AE$2:$AE$1001,K77,Log!$AB$2:$AB$1001))</f>
        <v/>
      </c>
      <c r="G77" s="25">
        <f>IF(OR(K77="",NOT(ISNUMBER(Settings!$D$2))),"",SUMIF(Log!$AE$2:$AE$1001,K77,Log!$AC$2:$AC$1001))</f>
        <v/>
      </c>
      <c r="H77" s="34">
        <f>IF(K77="","",IF(SUMPRODUCT(MAX((Log!$AE$2:$AE$1001=K77)*Log!$AH$2:$AH$1001))=0,"",SUMPRODUCT(MAX((Log!$AE$2:$AE$1001=K77)*Log!$AH$2:$AH$1001))))</f>
        <v/>
      </c>
      <c r="I77" s="33">
        <f>IF(K77="","",COUNTIF(Log!$AE$2:$AE$1001,K77)-COUNTIFS(Log!$AE$2:$AE$1001,K77,Log!$AD$2:$AD$1001,"OK"))</f>
        <v/>
      </c>
      <c r="J77" s="26">
        <f>IFERROR(MATCH(A77,Log!$AF$2:$AF$1001,0),"")</f>
        <v/>
      </c>
      <c r="K77" s="26">
        <f>IF(J77="","",INDEX(Log!$AE$2:$AE$1001,J77))</f>
        <v/>
      </c>
    </row>
    <row r="78">
      <c r="A78" s="33" t="n">
        <v>67</v>
      </c>
      <c r="B78" s="23">
        <f>IF(J78="","",INDEX(Log!$W$2:$W$1001,J78))</f>
        <v/>
      </c>
      <c r="C78" s="23">
        <f>IF(J78="","",INDEX(Log!$X$2:$X$1001,J78))</f>
        <v/>
      </c>
      <c r="D78" s="33">
        <f>IF(K78="","",COUNTIF(Log!$AE$2:$AE$1001,K78))</f>
        <v/>
      </c>
      <c r="E78" s="24">
        <f>IF(K78="","",SUMIF(Log!$AE$2:$AE$1001,K78,Log!$AA$2:$AA$1001))</f>
        <v/>
      </c>
      <c r="F78" s="24">
        <f>IF(K78="","",SUMIF(Log!$AE$2:$AE$1001,K78,Log!$AB$2:$AB$1001))</f>
        <v/>
      </c>
      <c r="G78" s="25">
        <f>IF(OR(K78="",NOT(ISNUMBER(Settings!$D$2))),"",SUMIF(Log!$AE$2:$AE$1001,K78,Log!$AC$2:$AC$1001))</f>
        <v/>
      </c>
      <c r="H78" s="34">
        <f>IF(K78="","",IF(SUMPRODUCT(MAX((Log!$AE$2:$AE$1001=K78)*Log!$AH$2:$AH$1001))=0,"",SUMPRODUCT(MAX((Log!$AE$2:$AE$1001=K78)*Log!$AH$2:$AH$1001))))</f>
        <v/>
      </c>
      <c r="I78" s="33">
        <f>IF(K78="","",COUNTIF(Log!$AE$2:$AE$1001,K78)-COUNTIFS(Log!$AE$2:$AE$1001,K78,Log!$AD$2:$AD$1001,"OK"))</f>
        <v/>
      </c>
      <c r="J78" s="26">
        <f>IFERROR(MATCH(A78,Log!$AF$2:$AF$1001,0),"")</f>
        <v/>
      </c>
      <c r="K78" s="26">
        <f>IF(J78="","",INDEX(Log!$AE$2:$AE$1001,J78))</f>
        <v/>
      </c>
    </row>
    <row r="79">
      <c r="A79" s="33" t="n">
        <v>68</v>
      </c>
      <c r="B79" s="23">
        <f>IF(J79="","",INDEX(Log!$W$2:$W$1001,J79))</f>
        <v/>
      </c>
      <c r="C79" s="23">
        <f>IF(J79="","",INDEX(Log!$X$2:$X$1001,J79))</f>
        <v/>
      </c>
      <c r="D79" s="33">
        <f>IF(K79="","",COUNTIF(Log!$AE$2:$AE$1001,K79))</f>
        <v/>
      </c>
      <c r="E79" s="24">
        <f>IF(K79="","",SUMIF(Log!$AE$2:$AE$1001,K79,Log!$AA$2:$AA$1001))</f>
        <v/>
      </c>
      <c r="F79" s="24">
        <f>IF(K79="","",SUMIF(Log!$AE$2:$AE$1001,K79,Log!$AB$2:$AB$1001))</f>
        <v/>
      </c>
      <c r="G79" s="25">
        <f>IF(OR(K79="",NOT(ISNUMBER(Settings!$D$2))),"",SUMIF(Log!$AE$2:$AE$1001,K79,Log!$AC$2:$AC$1001))</f>
        <v/>
      </c>
      <c r="H79" s="34">
        <f>IF(K79="","",IF(SUMPRODUCT(MAX((Log!$AE$2:$AE$1001=K79)*Log!$AH$2:$AH$1001))=0,"",SUMPRODUCT(MAX((Log!$AE$2:$AE$1001=K79)*Log!$AH$2:$AH$1001))))</f>
        <v/>
      </c>
      <c r="I79" s="33">
        <f>IF(K79="","",COUNTIF(Log!$AE$2:$AE$1001,K79)-COUNTIFS(Log!$AE$2:$AE$1001,K79,Log!$AD$2:$AD$1001,"OK"))</f>
        <v/>
      </c>
      <c r="J79" s="26">
        <f>IFERROR(MATCH(A79,Log!$AF$2:$AF$1001,0),"")</f>
        <v/>
      </c>
      <c r="K79" s="26">
        <f>IF(J79="","",INDEX(Log!$AE$2:$AE$1001,J79))</f>
        <v/>
      </c>
    </row>
    <row r="80">
      <c r="A80" s="33" t="n">
        <v>69</v>
      </c>
      <c r="B80" s="23">
        <f>IF(J80="","",INDEX(Log!$W$2:$W$1001,J80))</f>
        <v/>
      </c>
      <c r="C80" s="23">
        <f>IF(J80="","",INDEX(Log!$X$2:$X$1001,J80))</f>
        <v/>
      </c>
      <c r="D80" s="33">
        <f>IF(K80="","",COUNTIF(Log!$AE$2:$AE$1001,K80))</f>
        <v/>
      </c>
      <c r="E80" s="24">
        <f>IF(K80="","",SUMIF(Log!$AE$2:$AE$1001,K80,Log!$AA$2:$AA$1001))</f>
        <v/>
      </c>
      <c r="F80" s="24">
        <f>IF(K80="","",SUMIF(Log!$AE$2:$AE$1001,K80,Log!$AB$2:$AB$1001))</f>
        <v/>
      </c>
      <c r="G80" s="25">
        <f>IF(OR(K80="",NOT(ISNUMBER(Settings!$D$2))),"",SUMIF(Log!$AE$2:$AE$1001,K80,Log!$AC$2:$AC$1001))</f>
        <v/>
      </c>
      <c r="H80" s="34">
        <f>IF(K80="","",IF(SUMPRODUCT(MAX((Log!$AE$2:$AE$1001=K80)*Log!$AH$2:$AH$1001))=0,"",SUMPRODUCT(MAX((Log!$AE$2:$AE$1001=K80)*Log!$AH$2:$AH$1001))))</f>
        <v/>
      </c>
      <c r="I80" s="33">
        <f>IF(K80="","",COUNTIF(Log!$AE$2:$AE$1001,K80)-COUNTIFS(Log!$AE$2:$AE$1001,K80,Log!$AD$2:$AD$1001,"OK"))</f>
        <v/>
      </c>
      <c r="J80" s="26">
        <f>IFERROR(MATCH(A80,Log!$AF$2:$AF$1001,0),"")</f>
        <v/>
      </c>
      <c r="K80" s="26">
        <f>IF(J80="","",INDEX(Log!$AE$2:$AE$1001,J80))</f>
        <v/>
      </c>
    </row>
    <row r="81">
      <c r="A81" s="33" t="n">
        <v>70</v>
      </c>
      <c r="B81" s="23">
        <f>IF(J81="","",INDEX(Log!$W$2:$W$1001,J81))</f>
        <v/>
      </c>
      <c r="C81" s="23">
        <f>IF(J81="","",INDEX(Log!$X$2:$X$1001,J81))</f>
        <v/>
      </c>
      <c r="D81" s="33">
        <f>IF(K81="","",COUNTIF(Log!$AE$2:$AE$1001,K81))</f>
        <v/>
      </c>
      <c r="E81" s="24">
        <f>IF(K81="","",SUMIF(Log!$AE$2:$AE$1001,K81,Log!$AA$2:$AA$1001))</f>
        <v/>
      </c>
      <c r="F81" s="24">
        <f>IF(K81="","",SUMIF(Log!$AE$2:$AE$1001,K81,Log!$AB$2:$AB$1001))</f>
        <v/>
      </c>
      <c r="G81" s="25">
        <f>IF(OR(K81="",NOT(ISNUMBER(Settings!$D$2))),"",SUMIF(Log!$AE$2:$AE$1001,K81,Log!$AC$2:$AC$1001))</f>
        <v/>
      </c>
      <c r="H81" s="34">
        <f>IF(K81="","",IF(SUMPRODUCT(MAX((Log!$AE$2:$AE$1001=K81)*Log!$AH$2:$AH$1001))=0,"",SUMPRODUCT(MAX((Log!$AE$2:$AE$1001=K81)*Log!$AH$2:$AH$1001))))</f>
        <v/>
      </c>
      <c r="I81" s="33">
        <f>IF(K81="","",COUNTIF(Log!$AE$2:$AE$1001,K81)-COUNTIFS(Log!$AE$2:$AE$1001,K81,Log!$AD$2:$AD$1001,"OK"))</f>
        <v/>
      </c>
      <c r="J81" s="26">
        <f>IFERROR(MATCH(A81,Log!$AF$2:$AF$1001,0),"")</f>
        <v/>
      </c>
      <c r="K81" s="26">
        <f>IF(J81="","",INDEX(Log!$AE$2:$AE$1001,J81))</f>
        <v/>
      </c>
    </row>
    <row r="82">
      <c r="A82" s="33" t="n">
        <v>71</v>
      </c>
      <c r="B82" s="23">
        <f>IF(J82="","",INDEX(Log!$W$2:$W$1001,J82))</f>
        <v/>
      </c>
      <c r="C82" s="23">
        <f>IF(J82="","",INDEX(Log!$X$2:$X$1001,J82))</f>
        <v/>
      </c>
      <c r="D82" s="33">
        <f>IF(K82="","",COUNTIF(Log!$AE$2:$AE$1001,K82))</f>
        <v/>
      </c>
      <c r="E82" s="24">
        <f>IF(K82="","",SUMIF(Log!$AE$2:$AE$1001,K82,Log!$AA$2:$AA$1001))</f>
        <v/>
      </c>
      <c r="F82" s="24">
        <f>IF(K82="","",SUMIF(Log!$AE$2:$AE$1001,K82,Log!$AB$2:$AB$1001))</f>
        <v/>
      </c>
      <c r="G82" s="25">
        <f>IF(OR(K82="",NOT(ISNUMBER(Settings!$D$2))),"",SUMIF(Log!$AE$2:$AE$1001,K82,Log!$AC$2:$AC$1001))</f>
        <v/>
      </c>
      <c r="H82" s="34">
        <f>IF(K82="","",IF(SUMPRODUCT(MAX((Log!$AE$2:$AE$1001=K82)*Log!$AH$2:$AH$1001))=0,"",SUMPRODUCT(MAX((Log!$AE$2:$AE$1001=K82)*Log!$AH$2:$AH$1001))))</f>
        <v/>
      </c>
      <c r="I82" s="33">
        <f>IF(K82="","",COUNTIF(Log!$AE$2:$AE$1001,K82)-COUNTIFS(Log!$AE$2:$AE$1001,K82,Log!$AD$2:$AD$1001,"OK"))</f>
        <v/>
      </c>
      <c r="J82" s="26">
        <f>IFERROR(MATCH(A82,Log!$AF$2:$AF$1001,0),"")</f>
        <v/>
      </c>
      <c r="K82" s="26">
        <f>IF(J82="","",INDEX(Log!$AE$2:$AE$1001,J82))</f>
        <v/>
      </c>
    </row>
    <row r="83">
      <c r="A83" s="33" t="n">
        <v>72</v>
      </c>
      <c r="B83" s="23">
        <f>IF(J83="","",INDEX(Log!$W$2:$W$1001,J83))</f>
        <v/>
      </c>
      <c r="C83" s="23">
        <f>IF(J83="","",INDEX(Log!$X$2:$X$1001,J83))</f>
        <v/>
      </c>
      <c r="D83" s="33">
        <f>IF(K83="","",COUNTIF(Log!$AE$2:$AE$1001,K83))</f>
        <v/>
      </c>
      <c r="E83" s="24">
        <f>IF(K83="","",SUMIF(Log!$AE$2:$AE$1001,K83,Log!$AA$2:$AA$1001))</f>
        <v/>
      </c>
      <c r="F83" s="24">
        <f>IF(K83="","",SUMIF(Log!$AE$2:$AE$1001,K83,Log!$AB$2:$AB$1001))</f>
        <v/>
      </c>
      <c r="G83" s="25">
        <f>IF(OR(K83="",NOT(ISNUMBER(Settings!$D$2))),"",SUMIF(Log!$AE$2:$AE$1001,K83,Log!$AC$2:$AC$1001))</f>
        <v/>
      </c>
      <c r="H83" s="34">
        <f>IF(K83="","",IF(SUMPRODUCT(MAX((Log!$AE$2:$AE$1001=K83)*Log!$AH$2:$AH$1001))=0,"",SUMPRODUCT(MAX((Log!$AE$2:$AE$1001=K83)*Log!$AH$2:$AH$1001))))</f>
        <v/>
      </c>
      <c r="I83" s="33">
        <f>IF(K83="","",COUNTIF(Log!$AE$2:$AE$1001,K83)-COUNTIFS(Log!$AE$2:$AE$1001,K83,Log!$AD$2:$AD$1001,"OK"))</f>
        <v/>
      </c>
      <c r="J83" s="26">
        <f>IFERROR(MATCH(A83,Log!$AF$2:$AF$1001,0),"")</f>
        <v/>
      </c>
      <c r="K83" s="26">
        <f>IF(J83="","",INDEX(Log!$AE$2:$AE$1001,J83))</f>
        <v/>
      </c>
    </row>
    <row r="84">
      <c r="A84" s="33" t="n">
        <v>73</v>
      </c>
      <c r="B84" s="23">
        <f>IF(J84="","",INDEX(Log!$W$2:$W$1001,J84))</f>
        <v/>
      </c>
      <c r="C84" s="23">
        <f>IF(J84="","",INDEX(Log!$X$2:$X$1001,J84))</f>
        <v/>
      </c>
      <c r="D84" s="33">
        <f>IF(K84="","",COUNTIF(Log!$AE$2:$AE$1001,K84))</f>
        <v/>
      </c>
      <c r="E84" s="24">
        <f>IF(K84="","",SUMIF(Log!$AE$2:$AE$1001,K84,Log!$AA$2:$AA$1001))</f>
        <v/>
      </c>
      <c r="F84" s="24">
        <f>IF(K84="","",SUMIF(Log!$AE$2:$AE$1001,K84,Log!$AB$2:$AB$1001))</f>
        <v/>
      </c>
      <c r="G84" s="25">
        <f>IF(OR(K84="",NOT(ISNUMBER(Settings!$D$2))),"",SUMIF(Log!$AE$2:$AE$1001,K84,Log!$AC$2:$AC$1001))</f>
        <v/>
      </c>
      <c r="H84" s="34">
        <f>IF(K84="","",IF(SUMPRODUCT(MAX((Log!$AE$2:$AE$1001=K84)*Log!$AH$2:$AH$1001))=0,"",SUMPRODUCT(MAX((Log!$AE$2:$AE$1001=K84)*Log!$AH$2:$AH$1001))))</f>
        <v/>
      </c>
      <c r="I84" s="33">
        <f>IF(K84="","",COUNTIF(Log!$AE$2:$AE$1001,K84)-COUNTIFS(Log!$AE$2:$AE$1001,K84,Log!$AD$2:$AD$1001,"OK"))</f>
        <v/>
      </c>
      <c r="J84" s="26">
        <f>IFERROR(MATCH(A84,Log!$AF$2:$AF$1001,0),"")</f>
        <v/>
      </c>
      <c r="K84" s="26">
        <f>IF(J84="","",INDEX(Log!$AE$2:$AE$1001,J84))</f>
        <v/>
      </c>
    </row>
    <row r="85">
      <c r="A85" s="33" t="n">
        <v>74</v>
      </c>
      <c r="B85" s="23">
        <f>IF(J85="","",INDEX(Log!$W$2:$W$1001,J85))</f>
        <v/>
      </c>
      <c r="C85" s="23">
        <f>IF(J85="","",INDEX(Log!$X$2:$X$1001,J85))</f>
        <v/>
      </c>
      <c r="D85" s="33">
        <f>IF(K85="","",COUNTIF(Log!$AE$2:$AE$1001,K85))</f>
        <v/>
      </c>
      <c r="E85" s="24">
        <f>IF(K85="","",SUMIF(Log!$AE$2:$AE$1001,K85,Log!$AA$2:$AA$1001))</f>
        <v/>
      </c>
      <c r="F85" s="24">
        <f>IF(K85="","",SUMIF(Log!$AE$2:$AE$1001,K85,Log!$AB$2:$AB$1001))</f>
        <v/>
      </c>
      <c r="G85" s="25">
        <f>IF(OR(K85="",NOT(ISNUMBER(Settings!$D$2))),"",SUMIF(Log!$AE$2:$AE$1001,K85,Log!$AC$2:$AC$1001))</f>
        <v/>
      </c>
      <c r="H85" s="34">
        <f>IF(K85="","",IF(SUMPRODUCT(MAX((Log!$AE$2:$AE$1001=K85)*Log!$AH$2:$AH$1001))=0,"",SUMPRODUCT(MAX((Log!$AE$2:$AE$1001=K85)*Log!$AH$2:$AH$1001))))</f>
        <v/>
      </c>
      <c r="I85" s="33">
        <f>IF(K85="","",COUNTIF(Log!$AE$2:$AE$1001,K85)-COUNTIFS(Log!$AE$2:$AE$1001,K85,Log!$AD$2:$AD$1001,"OK"))</f>
        <v/>
      </c>
      <c r="J85" s="26">
        <f>IFERROR(MATCH(A85,Log!$AF$2:$AF$1001,0),"")</f>
        <v/>
      </c>
      <c r="K85" s="26">
        <f>IF(J85="","",INDEX(Log!$AE$2:$AE$1001,J85))</f>
        <v/>
      </c>
    </row>
    <row r="86">
      <c r="A86" s="33" t="n">
        <v>75</v>
      </c>
      <c r="B86" s="23">
        <f>IF(J86="","",INDEX(Log!$W$2:$W$1001,J86))</f>
        <v/>
      </c>
      <c r="C86" s="23">
        <f>IF(J86="","",INDEX(Log!$X$2:$X$1001,J86))</f>
        <v/>
      </c>
      <c r="D86" s="33">
        <f>IF(K86="","",COUNTIF(Log!$AE$2:$AE$1001,K86))</f>
        <v/>
      </c>
      <c r="E86" s="24">
        <f>IF(K86="","",SUMIF(Log!$AE$2:$AE$1001,K86,Log!$AA$2:$AA$1001))</f>
        <v/>
      </c>
      <c r="F86" s="24">
        <f>IF(K86="","",SUMIF(Log!$AE$2:$AE$1001,K86,Log!$AB$2:$AB$1001))</f>
        <v/>
      </c>
      <c r="G86" s="25">
        <f>IF(OR(K86="",NOT(ISNUMBER(Settings!$D$2))),"",SUMIF(Log!$AE$2:$AE$1001,K86,Log!$AC$2:$AC$1001))</f>
        <v/>
      </c>
      <c r="H86" s="34">
        <f>IF(K86="","",IF(SUMPRODUCT(MAX((Log!$AE$2:$AE$1001=K86)*Log!$AH$2:$AH$1001))=0,"",SUMPRODUCT(MAX((Log!$AE$2:$AE$1001=K86)*Log!$AH$2:$AH$1001))))</f>
        <v/>
      </c>
      <c r="I86" s="33">
        <f>IF(K86="","",COUNTIF(Log!$AE$2:$AE$1001,K86)-COUNTIFS(Log!$AE$2:$AE$1001,K86,Log!$AD$2:$AD$1001,"OK"))</f>
        <v/>
      </c>
      <c r="J86" s="26">
        <f>IFERROR(MATCH(A86,Log!$AF$2:$AF$1001,0),"")</f>
        <v/>
      </c>
      <c r="K86" s="26">
        <f>IF(J86="","",INDEX(Log!$AE$2:$AE$1001,J86))</f>
        <v/>
      </c>
    </row>
    <row r="87">
      <c r="A87" s="33" t="n">
        <v>76</v>
      </c>
      <c r="B87" s="23">
        <f>IF(J87="","",INDEX(Log!$W$2:$W$1001,J87))</f>
        <v/>
      </c>
      <c r="C87" s="23">
        <f>IF(J87="","",INDEX(Log!$X$2:$X$1001,J87))</f>
        <v/>
      </c>
      <c r="D87" s="33">
        <f>IF(K87="","",COUNTIF(Log!$AE$2:$AE$1001,K87))</f>
        <v/>
      </c>
      <c r="E87" s="24">
        <f>IF(K87="","",SUMIF(Log!$AE$2:$AE$1001,K87,Log!$AA$2:$AA$1001))</f>
        <v/>
      </c>
      <c r="F87" s="24">
        <f>IF(K87="","",SUMIF(Log!$AE$2:$AE$1001,K87,Log!$AB$2:$AB$1001))</f>
        <v/>
      </c>
      <c r="G87" s="25">
        <f>IF(OR(K87="",NOT(ISNUMBER(Settings!$D$2))),"",SUMIF(Log!$AE$2:$AE$1001,K87,Log!$AC$2:$AC$1001))</f>
        <v/>
      </c>
      <c r="H87" s="34">
        <f>IF(K87="","",IF(SUMPRODUCT(MAX((Log!$AE$2:$AE$1001=K87)*Log!$AH$2:$AH$1001))=0,"",SUMPRODUCT(MAX((Log!$AE$2:$AE$1001=K87)*Log!$AH$2:$AH$1001))))</f>
        <v/>
      </c>
      <c r="I87" s="33">
        <f>IF(K87="","",COUNTIF(Log!$AE$2:$AE$1001,K87)-COUNTIFS(Log!$AE$2:$AE$1001,K87,Log!$AD$2:$AD$1001,"OK"))</f>
        <v/>
      </c>
      <c r="J87" s="26">
        <f>IFERROR(MATCH(A87,Log!$AF$2:$AF$1001,0),"")</f>
        <v/>
      </c>
      <c r="K87" s="26">
        <f>IF(J87="","",INDEX(Log!$AE$2:$AE$1001,J87))</f>
        <v/>
      </c>
    </row>
    <row r="88">
      <c r="A88" s="33" t="n">
        <v>77</v>
      </c>
      <c r="B88" s="23">
        <f>IF(J88="","",INDEX(Log!$W$2:$W$1001,J88))</f>
        <v/>
      </c>
      <c r="C88" s="23">
        <f>IF(J88="","",INDEX(Log!$X$2:$X$1001,J88))</f>
        <v/>
      </c>
      <c r="D88" s="33">
        <f>IF(K88="","",COUNTIF(Log!$AE$2:$AE$1001,K88))</f>
        <v/>
      </c>
      <c r="E88" s="24">
        <f>IF(K88="","",SUMIF(Log!$AE$2:$AE$1001,K88,Log!$AA$2:$AA$1001))</f>
        <v/>
      </c>
      <c r="F88" s="24">
        <f>IF(K88="","",SUMIF(Log!$AE$2:$AE$1001,K88,Log!$AB$2:$AB$1001))</f>
        <v/>
      </c>
      <c r="G88" s="25">
        <f>IF(OR(K88="",NOT(ISNUMBER(Settings!$D$2))),"",SUMIF(Log!$AE$2:$AE$1001,K88,Log!$AC$2:$AC$1001))</f>
        <v/>
      </c>
      <c r="H88" s="34">
        <f>IF(K88="","",IF(SUMPRODUCT(MAX((Log!$AE$2:$AE$1001=K88)*Log!$AH$2:$AH$1001))=0,"",SUMPRODUCT(MAX((Log!$AE$2:$AE$1001=K88)*Log!$AH$2:$AH$1001))))</f>
        <v/>
      </c>
      <c r="I88" s="33">
        <f>IF(K88="","",COUNTIF(Log!$AE$2:$AE$1001,K88)-COUNTIFS(Log!$AE$2:$AE$1001,K88,Log!$AD$2:$AD$1001,"OK"))</f>
        <v/>
      </c>
      <c r="J88" s="26">
        <f>IFERROR(MATCH(A88,Log!$AF$2:$AF$1001,0),"")</f>
        <v/>
      </c>
      <c r="K88" s="26">
        <f>IF(J88="","",INDEX(Log!$AE$2:$AE$1001,J88))</f>
        <v/>
      </c>
    </row>
    <row r="89">
      <c r="A89" s="33" t="n">
        <v>78</v>
      </c>
      <c r="B89" s="23">
        <f>IF(J89="","",INDEX(Log!$W$2:$W$1001,J89))</f>
        <v/>
      </c>
      <c r="C89" s="23">
        <f>IF(J89="","",INDEX(Log!$X$2:$X$1001,J89))</f>
        <v/>
      </c>
      <c r="D89" s="33">
        <f>IF(K89="","",COUNTIF(Log!$AE$2:$AE$1001,K89))</f>
        <v/>
      </c>
      <c r="E89" s="24">
        <f>IF(K89="","",SUMIF(Log!$AE$2:$AE$1001,K89,Log!$AA$2:$AA$1001))</f>
        <v/>
      </c>
      <c r="F89" s="24">
        <f>IF(K89="","",SUMIF(Log!$AE$2:$AE$1001,K89,Log!$AB$2:$AB$1001))</f>
        <v/>
      </c>
      <c r="G89" s="25">
        <f>IF(OR(K89="",NOT(ISNUMBER(Settings!$D$2))),"",SUMIF(Log!$AE$2:$AE$1001,K89,Log!$AC$2:$AC$1001))</f>
        <v/>
      </c>
      <c r="H89" s="34">
        <f>IF(K89="","",IF(SUMPRODUCT(MAX((Log!$AE$2:$AE$1001=K89)*Log!$AH$2:$AH$1001))=0,"",SUMPRODUCT(MAX((Log!$AE$2:$AE$1001=K89)*Log!$AH$2:$AH$1001))))</f>
        <v/>
      </c>
      <c r="I89" s="33">
        <f>IF(K89="","",COUNTIF(Log!$AE$2:$AE$1001,K89)-COUNTIFS(Log!$AE$2:$AE$1001,K89,Log!$AD$2:$AD$1001,"OK"))</f>
        <v/>
      </c>
      <c r="J89" s="26">
        <f>IFERROR(MATCH(A89,Log!$AF$2:$AF$1001,0),"")</f>
        <v/>
      </c>
      <c r="K89" s="26">
        <f>IF(J89="","",INDEX(Log!$AE$2:$AE$1001,J89))</f>
        <v/>
      </c>
    </row>
    <row r="90">
      <c r="A90" s="33" t="n">
        <v>79</v>
      </c>
      <c r="B90" s="23">
        <f>IF(J90="","",INDEX(Log!$W$2:$W$1001,J90))</f>
        <v/>
      </c>
      <c r="C90" s="23">
        <f>IF(J90="","",INDEX(Log!$X$2:$X$1001,J90))</f>
        <v/>
      </c>
      <c r="D90" s="33">
        <f>IF(K90="","",COUNTIF(Log!$AE$2:$AE$1001,K90))</f>
        <v/>
      </c>
      <c r="E90" s="24">
        <f>IF(K90="","",SUMIF(Log!$AE$2:$AE$1001,K90,Log!$AA$2:$AA$1001))</f>
        <v/>
      </c>
      <c r="F90" s="24">
        <f>IF(K90="","",SUMIF(Log!$AE$2:$AE$1001,K90,Log!$AB$2:$AB$1001))</f>
        <v/>
      </c>
      <c r="G90" s="25">
        <f>IF(OR(K90="",NOT(ISNUMBER(Settings!$D$2))),"",SUMIF(Log!$AE$2:$AE$1001,K90,Log!$AC$2:$AC$1001))</f>
        <v/>
      </c>
      <c r="H90" s="34">
        <f>IF(K90="","",IF(SUMPRODUCT(MAX((Log!$AE$2:$AE$1001=K90)*Log!$AH$2:$AH$1001))=0,"",SUMPRODUCT(MAX((Log!$AE$2:$AE$1001=K90)*Log!$AH$2:$AH$1001))))</f>
        <v/>
      </c>
      <c r="I90" s="33">
        <f>IF(K90="","",COUNTIF(Log!$AE$2:$AE$1001,K90)-COUNTIFS(Log!$AE$2:$AE$1001,K90,Log!$AD$2:$AD$1001,"OK"))</f>
        <v/>
      </c>
      <c r="J90" s="26">
        <f>IFERROR(MATCH(A90,Log!$AF$2:$AF$1001,0),"")</f>
        <v/>
      </c>
      <c r="K90" s="26">
        <f>IF(J90="","",INDEX(Log!$AE$2:$AE$1001,J90))</f>
        <v/>
      </c>
    </row>
    <row r="91">
      <c r="A91" s="33" t="n">
        <v>80</v>
      </c>
      <c r="B91" s="23">
        <f>IF(J91="","",INDEX(Log!$W$2:$W$1001,J91))</f>
        <v/>
      </c>
      <c r="C91" s="23">
        <f>IF(J91="","",INDEX(Log!$X$2:$X$1001,J91))</f>
        <v/>
      </c>
      <c r="D91" s="33">
        <f>IF(K91="","",COUNTIF(Log!$AE$2:$AE$1001,K91))</f>
        <v/>
      </c>
      <c r="E91" s="24">
        <f>IF(K91="","",SUMIF(Log!$AE$2:$AE$1001,K91,Log!$AA$2:$AA$1001))</f>
        <v/>
      </c>
      <c r="F91" s="24">
        <f>IF(K91="","",SUMIF(Log!$AE$2:$AE$1001,K91,Log!$AB$2:$AB$1001))</f>
        <v/>
      </c>
      <c r="G91" s="25">
        <f>IF(OR(K91="",NOT(ISNUMBER(Settings!$D$2))),"",SUMIF(Log!$AE$2:$AE$1001,K91,Log!$AC$2:$AC$1001))</f>
        <v/>
      </c>
      <c r="H91" s="34">
        <f>IF(K91="","",IF(SUMPRODUCT(MAX((Log!$AE$2:$AE$1001=K91)*Log!$AH$2:$AH$1001))=0,"",SUMPRODUCT(MAX((Log!$AE$2:$AE$1001=K91)*Log!$AH$2:$AH$1001))))</f>
        <v/>
      </c>
      <c r="I91" s="33">
        <f>IF(K91="","",COUNTIF(Log!$AE$2:$AE$1001,K91)-COUNTIFS(Log!$AE$2:$AE$1001,K91,Log!$AD$2:$AD$1001,"OK"))</f>
        <v/>
      </c>
      <c r="J91" s="26">
        <f>IFERROR(MATCH(A91,Log!$AF$2:$AF$1001,0),"")</f>
        <v/>
      </c>
      <c r="K91" s="26">
        <f>IF(J91="","",INDEX(Log!$AE$2:$AE$1001,J91))</f>
        <v/>
      </c>
    </row>
    <row r="92">
      <c r="A92" s="33" t="n">
        <v>81</v>
      </c>
      <c r="B92" s="23">
        <f>IF(J92="","",INDEX(Log!$W$2:$W$1001,J92))</f>
        <v/>
      </c>
      <c r="C92" s="23">
        <f>IF(J92="","",INDEX(Log!$X$2:$X$1001,J92))</f>
        <v/>
      </c>
      <c r="D92" s="33">
        <f>IF(K92="","",COUNTIF(Log!$AE$2:$AE$1001,K92))</f>
        <v/>
      </c>
      <c r="E92" s="24">
        <f>IF(K92="","",SUMIF(Log!$AE$2:$AE$1001,K92,Log!$AA$2:$AA$1001))</f>
        <v/>
      </c>
      <c r="F92" s="24">
        <f>IF(K92="","",SUMIF(Log!$AE$2:$AE$1001,K92,Log!$AB$2:$AB$1001))</f>
        <v/>
      </c>
      <c r="G92" s="25">
        <f>IF(OR(K92="",NOT(ISNUMBER(Settings!$D$2))),"",SUMIF(Log!$AE$2:$AE$1001,K92,Log!$AC$2:$AC$1001))</f>
        <v/>
      </c>
      <c r="H92" s="34">
        <f>IF(K92="","",IF(SUMPRODUCT(MAX((Log!$AE$2:$AE$1001=K92)*Log!$AH$2:$AH$1001))=0,"",SUMPRODUCT(MAX((Log!$AE$2:$AE$1001=K92)*Log!$AH$2:$AH$1001))))</f>
        <v/>
      </c>
      <c r="I92" s="33">
        <f>IF(K92="","",COUNTIF(Log!$AE$2:$AE$1001,K92)-COUNTIFS(Log!$AE$2:$AE$1001,K92,Log!$AD$2:$AD$1001,"OK"))</f>
        <v/>
      </c>
      <c r="J92" s="26">
        <f>IFERROR(MATCH(A92,Log!$AF$2:$AF$1001,0),"")</f>
        <v/>
      </c>
      <c r="K92" s="26">
        <f>IF(J92="","",INDEX(Log!$AE$2:$AE$1001,J92))</f>
        <v/>
      </c>
    </row>
    <row r="93">
      <c r="A93" s="33" t="n">
        <v>82</v>
      </c>
      <c r="B93" s="23">
        <f>IF(J93="","",INDEX(Log!$W$2:$W$1001,J93))</f>
        <v/>
      </c>
      <c r="C93" s="23">
        <f>IF(J93="","",INDEX(Log!$X$2:$X$1001,J93))</f>
        <v/>
      </c>
      <c r="D93" s="33">
        <f>IF(K93="","",COUNTIF(Log!$AE$2:$AE$1001,K93))</f>
        <v/>
      </c>
      <c r="E93" s="24">
        <f>IF(K93="","",SUMIF(Log!$AE$2:$AE$1001,K93,Log!$AA$2:$AA$1001))</f>
        <v/>
      </c>
      <c r="F93" s="24">
        <f>IF(K93="","",SUMIF(Log!$AE$2:$AE$1001,K93,Log!$AB$2:$AB$1001))</f>
        <v/>
      </c>
      <c r="G93" s="25">
        <f>IF(OR(K93="",NOT(ISNUMBER(Settings!$D$2))),"",SUMIF(Log!$AE$2:$AE$1001,K93,Log!$AC$2:$AC$1001))</f>
        <v/>
      </c>
      <c r="H93" s="34">
        <f>IF(K93="","",IF(SUMPRODUCT(MAX((Log!$AE$2:$AE$1001=K93)*Log!$AH$2:$AH$1001))=0,"",SUMPRODUCT(MAX((Log!$AE$2:$AE$1001=K93)*Log!$AH$2:$AH$1001))))</f>
        <v/>
      </c>
      <c r="I93" s="33">
        <f>IF(K93="","",COUNTIF(Log!$AE$2:$AE$1001,K93)-COUNTIFS(Log!$AE$2:$AE$1001,K93,Log!$AD$2:$AD$1001,"OK"))</f>
        <v/>
      </c>
      <c r="J93" s="26">
        <f>IFERROR(MATCH(A93,Log!$AF$2:$AF$1001,0),"")</f>
        <v/>
      </c>
      <c r="K93" s="26">
        <f>IF(J93="","",INDEX(Log!$AE$2:$AE$1001,J93))</f>
        <v/>
      </c>
    </row>
    <row r="94">
      <c r="A94" s="33" t="n">
        <v>83</v>
      </c>
      <c r="B94" s="23">
        <f>IF(J94="","",INDEX(Log!$W$2:$W$1001,J94))</f>
        <v/>
      </c>
      <c r="C94" s="23">
        <f>IF(J94="","",INDEX(Log!$X$2:$X$1001,J94))</f>
        <v/>
      </c>
      <c r="D94" s="33">
        <f>IF(K94="","",COUNTIF(Log!$AE$2:$AE$1001,K94))</f>
        <v/>
      </c>
      <c r="E94" s="24">
        <f>IF(K94="","",SUMIF(Log!$AE$2:$AE$1001,K94,Log!$AA$2:$AA$1001))</f>
        <v/>
      </c>
      <c r="F94" s="24">
        <f>IF(K94="","",SUMIF(Log!$AE$2:$AE$1001,K94,Log!$AB$2:$AB$1001))</f>
        <v/>
      </c>
      <c r="G94" s="25">
        <f>IF(OR(K94="",NOT(ISNUMBER(Settings!$D$2))),"",SUMIF(Log!$AE$2:$AE$1001,K94,Log!$AC$2:$AC$1001))</f>
        <v/>
      </c>
      <c r="H94" s="34">
        <f>IF(K94="","",IF(SUMPRODUCT(MAX((Log!$AE$2:$AE$1001=K94)*Log!$AH$2:$AH$1001))=0,"",SUMPRODUCT(MAX((Log!$AE$2:$AE$1001=K94)*Log!$AH$2:$AH$1001))))</f>
        <v/>
      </c>
      <c r="I94" s="33">
        <f>IF(K94="","",COUNTIF(Log!$AE$2:$AE$1001,K94)-COUNTIFS(Log!$AE$2:$AE$1001,K94,Log!$AD$2:$AD$1001,"OK"))</f>
        <v/>
      </c>
      <c r="J94" s="26">
        <f>IFERROR(MATCH(A94,Log!$AF$2:$AF$1001,0),"")</f>
        <v/>
      </c>
      <c r="K94" s="26">
        <f>IF(J94="","",INDEX(Log!$AE$2:$AE$1001,J94))</f>
        <v/>
      </c>
    </row>
    <row r="95">
      <c r="A95" s="33" t="n">
        <v>84</v>
      </c>
      <c r="B95" s="23">
        <f>IF(J95="","",INDEX(Log!$W$2:$W$1001,J95))</f>
        <v/>
      </c>
      <c r="C95" s="23">
        <f>IF(J95="","",INDEX(Log!$X$2:$X$1001,J95))</f>
        <v/>
      </c>
      <c r="D95" s="33">
        <f>IF(K95="","",COUNTIF(Log!$AE$2:$AE$1001,K95))</f>
        <v/>
      </c>
      <c r="E95" s="24">
        <f>IF(K95="","",SUMIF(Log!$AE$2:$AE$1001,K95,Log!$AA$2:$AA$1001))</f>
        <v/>
      </c>
      <c r="F95" s="24">
        <f>IF(K95="","",SUMIF(Log!$AE$2:$AE$1001,K95,Log!$AB$2:$AB$1001))</f>
        <v/>
      </c>
      <c r="G95" s="25">
        <f>IF(OR(K95="",NOT(ISNUMBER(Settings!$D$2))),"",SUMIF(Log!$AE$2:$AE$1001,K95,Log!$AC$2:$AC$1001))</f>
        <v/>
      </c>
      <c r="H95" s="34">
        <f>IF(K95="","",IF(SUMPRODUCT(MAX((Log!$AE$2:$AE$1001=K95)*Log!$AH$2:$AH$1001))=0,"",SUMPRODUCT(MAX((Log!$AE$2:$AE$1001=K95)*Log!$AH$2:$AH$1001))))</f>
        <v/>
      </c>
      <c r="I95" s="33">
        <f>IF(K95="","",COUNTIF(Log!$AE$2:$AE$1001,K95)-COUNTIFS(Log!$AE$2:$AE$1001,K95,Log!$AD$2:$AD$1001,"OK"))</f>
        <v/>
      </c>
      <c r="J95" s="26">
        <f>IFERROR(MATCH(A95,Log!$AF$2:$AF$1001,0),"")</f>
        <v/>
      </c>
      <c r="K95" s="26">
        <f>IF(J95="","",INDEX(Log!$AE$2:$AE$1001,J95))</f>
        <v/>
      </c>
    </row>
    <row r="96">
      <c r="A96" s="33" t="n">
        <v>85</v>
      </c>
      <c r="B96" s="23">
        <f>IF(J96="","",INDEX(Log!$W$2:$W$1001,J96))</f>
        <v/>
      </c>
      <c r="C96" s="23">
        <f>IF(J96="","",INDEX(Log!$X$2:$X$1001,J96))</f>
        <v/>
      </c>
      <c r="D96" s="33">
        <f>IF(K96="","",COUNTIF(Log!$AE$2:$AE$1001,K96))</f>
        <v/>
      </c>
      <c r="E96" s="24">
        <f>IF(K96="","",SUMIF(Log!$AE$2:$AE$1001,K96,Log!$AA$2:$AA$1001))</f>
        <v/>
      </c>
      <c r="F96" s="24">
        <f>IF(K96="","",SUMIF(Log!$AE$2:$AE$1001,K96,Log!$AB$2:$AB$1001))</f>
        <v/>
      </c>
      <c r="G96" s="25">
        <f>IF(OR(K96="",NOT(ISNUMBER(Settings!$D$2))),"",SUMIF(Log!$AE$2:$AE$1001,K96,Log!$AC$2:$AC$1001))</f>
        <v/>
      </c>
      <c r="H96" s="34">
        <f>IF(K96="","",IF(SUMPRODUCT(MAX((Log!$AE$2:$AE$1001=K96)*Log!$AH$2:$AH$1001))=0,"",SUMPRODUCT(MAX((Log!$AE$2:$AE$1001=K96)*Log!$AH$2:$AH$1001))))</f>
        <v/>
      </c>
      <c r="I96" s="33">
        <f>IF(K96="","",COUNTIF(Log!$AE$2:$AE$1001,K96)-COUNTIFS(Log!$AE$2:$AE$1001,K96,Log!$AD$2:$AD$1001,"OK"))</f>
        <v/>
      </c>
      <c r="J96" s="26">
        <f>IFERROR(MATCH(A96,Log!$AF$2:$AF$1001,0),"")</f>
        <v/>
      </c>
      <c r="K96" s="26">
        <f>IF(J96="","",INDEX(Log!$AE$2:$AE$1001,J96))</f>
        <v/>
      </c>
    </row>
    <row r="97">
      <c r="A97" s="33" t="n">
        <v>86</v>
      </c>
      <c r="B97" s="23">
        <f>IF(J97="","",INDEX(Log!$W$2:$W$1001,J97))</f>
        <v/>
      </c>
      <c r="C97" s="23">
        <f>IF(J97="","",INDEX(Log!$X$2:$X$1001,J97))</f>
        <v/>
      </c>
      <c r="D97" s="33">
        <f>IF(K97="","",COUNTIF(Log!$AE$2:$AE$1001,K97))</f>
        <v/>
      </c>
      <c r="E97" s="24">
        <f>IF(K97="","",SUMIF(Log!$AE$2:$AE$1001,K97,Log!$AA$2:$AA$1001))</f>
        <v/>
      </c>
      <c r="F97" s="24">
        <f>IF(K97="","",SUMIF(Log!$AE$2:$AE$1001,K97,Log!$AB$2:$AB$1001))</f>
        <v/>
      </c>
      <c r="G97" s="25">
        <f>IF(OR(K97="",NOT(ISNUMBER(Settings!$D$2))),"",SUMIF(Log!$AE$2:$AE$1001,K97,Log!$AC$2:$AC$1001))</f>
        <v/>
      </c>
      <c r="H97" s="34">
        <f>IF(K97="","",IF(SUMPRODUCT(MAX((Log!$AE$2:$AE$1001=K97)*Log!$AH$2:$AH$1001))=0,"",SUMPRODUCT(MAX((Log!$AE$2:$AE$1001=K97)*Log!$AH$2:$AH$1001))))</f>
        <v/>
      </c>
      <c r="I97" s="33">
        <f>IF(K97="","",COUNTIF(Log!$AE$2:$AE$1001,K97)-COUNTIFS(Log!$AE$2:$AE$1001,K97,Log!$AD$2:$AD$1001,"OK"))</f>
        <v/>
      </c>
      <c r="J97" s="26">
        <f>IFERROR(MATCH(A97,Log!$AF$2:$AF$1001,0),"")</f>
        <v/>
      </c>
      <c r="K97" s="26">
        <f>IF(J97="","",INDEX(Log!$AE$2:$AE$1001,J97))</f>
        <v/>
      </c>
    </row>
    <row r="98">
      <c r="A98" s="33" t="n">
        <v>87</v>
      </c>
      <c r="B98" s="23">
        <f>IF(J98="","",INDEX(Log!$W$2:$W$1001,J98))</f>
        <v/>
      </c>
      <c r="C98" s="23">
        <f>IF(J98="","",INDEX(Log!$X$2:$X$1001,J98))</f>
        <v/>
      </c>
      <c r="D98" s="33">
        <f>IF(K98="","",COUNTIF(Log!$AE$2:$AE$1001,K98))</f>
        <v/>
      </c>
      <c r="E98" s="24">
        <f>IF(K98="","",SUMIF(Log!$AE$2:$AE$1001,K98,Log!$AA$2:$AA$1001))</f>
        <v/>
      </c>
      <c r="F98" s="24">
        <f>IF(K98="","",SUMIF(Log!$AE$2:$AE$1001,K98,Log!$AB$2:$AB$1001))</f>
        <v/>
      </c>
      <c r="G98" s="25">
        <f>IF(OR(K98="",NOT(ISNUMBER(Settings!$D$2))),"",SUMIF(Log!$AE$2:$AE$1001,K98,Log!$AC$2:$AC$1001))</f>
        <v/>
      </c>
      <c r="H98" s="34">
        <f>IF(K98="","",IF(SUMPRODUCT(MAX((Log!$AE$2:$AE$1001=K98)*Log!$AH$2:$AH$1001))=0,"",SUMPRODUCT(MAX((Log!$AE$2:$AE$1001=K98)*Log!$AH$2:$AH$1001))))</f>
        <v/>
      </c>
      <c r="I98" s="33">
        <f>IF(K98="","",COUNTIF(Log!$AE$2:$AE$1001,K98)-COUNTIFS(Log!$AE$2:$AE$1001,K98,Log!$AD$2:$AD$1001,"OK"))</f>
        <v/>
      </c>
      <c r="J98" s="26">
        <f>IFERROR(MATCH(A98,Log!$AF$2:$AF$1001,0),"")</f>
        <v/>
      </c>
      <c r="K98" s="26">
        <f>IF(J98="","",INDEX(Log!$AE$2:$AE$1001,J98))</f>
        <v/>
      </c>
    </row>
    <row r="99">
      <c r="A99" s="33" t="n">
        <v>88</v>
      </c>
      <c r="B99" s="23">
        <f>IF(J99="","",INDEX(Log!$W$2:$W$1001,J99))</f>
        <v/>
      </c>
      <c r="C99" s="23">
        <f>IF(J99="","",INDEX(Log!$X$2:$X$1001,J99))</f>
        <v/>
      </c>
      <c r="D99" s="33">
        <f>IF(K99="","",COUNTIF(Log!$AE$2:$AE$1001,K99))</f>
        <v/>
      </c>
      <c r="E99" s="24">
        <f>IF(K99="","",SUMIF(Log!$AE$2:$AE$1001,K99,Log!$AA$2:$AA$1001))</f>
        <v/>
      </c>
      <c r="F99" s="24">
        <f>IF(K99="","",SUMIF(Log!$AE$2:$AE$1001,K99,Log!$AB$2:$AB$1001))</f>
        <v/>
      </c>
      <c r="G99" s="25">
        <f>IF(OR(K99="",NOT(ISNUMBER(Settings!$D$2))),"",SUMIF(Log!$AE$2:$AE$1001,K99,Log!$AC$2:$AC$1001))</f>
        <v/>
      </c>
      <c r="H99" s="34">
        <f>IF(K99="","",IF(SUMPRODUCT(MAX((Log!$AE$2:$AE$1001=K99)*Log!$AH$2:$AH$1001))=0,"",SUMPRODUCT(MAX((Log!$AE$2:$AE$1001=K99)*Log!$AH$2:$AH$1001))))</f>
        <v/>
      </c>
      <c r="I99" s="33">
        <f>IF(K99="","",COUNTIF(Log!$AE$2:$AE$1001,K99)-COUNTIFS(Log!$AE$2:$AE$1001,K99,Log!$AD$2:$AD$1001,"OK"))</f>
        <v/>
      </c>
      <c r="J99" s="26">
        <f>IFERROR(MATCH(A99,Log!$AF$2:$AF$1001,0),"")</f>
        <v/>
      </c>
      <c r="K99" s="26">
        <f>IF(J99="","",INDEX(Log!$AE$2:$AE$1001,J99))</f>
        <v/>
      </c>
    </row>
    <row r="100">
      <c r="A100" s="33" t="n">
        <v>89</v>
      </c>
      <c r="B100" s="23">
        <f>IF(J100="","",INDEX(Log!$W$2:$W$1001,J100))</f>
        <v/>
      </c>
      <c r="C100" s="23">
        <f>IF(J100="","",INDEX(Log!$X$2:$X$1001,J100))</f>
        <v/>
      </c>
      <c r="D100" s="33">
        <f>IF(K100="","",COUNTIF(Log!$AE$2:$AE$1001,K100))</f>
        <v/>
      </c>
      <c r="E100" s="24">
        <f>IF(K100="","",SUMIF(Log!$AE$2:$AE$1001,K100,Log!$AA$2:$AA$1001))</f>
        <v/>
      </c>
      <c r="F100" s="24">
        <f>IF(K100="","",SUMIF(Log!$AE$2:$AE$1001,K100,Log!$AB$2:$AB$1001))</f>
        <v/>
      </c>
      <c r="G100" s="25">
        <f>IF(OR(K100="",NOT(ISNUMBER(Settings!$D$2))),"",SUMIF(Log!$AE$2:$AE$1001,K100,Log!$AC$2:$AC$1001))</f>
        <v/>
      </c>
      <c r="H100" s="34">
        <f>IF(K100="","",IF(SUMPRODUCT(MAX((Log!$AE$2:$AE$1001=K100)*Log!$AH$2:$AH$1001))=0,"",SUMPRODUCT(MAX((Log!$AE$2:$AE$1001=K100)*Log!$AH$2:$AH$1001))))</f>
        <v/>
      </c>
      <c r="I100" s="33">
        <f>IF(K100="","",COUNTIF(Log!$AE$2:$AE$1001,K100)-COUNTIFS(Log!$AE$2:$AE$1001,K100,Log!$AD$2:$AD$1001,"OK"))</f>
        <v/>
      </c>
      <c r="J100" s="26">
        <f>IFERROR(MATCH(A100,Log!$AF$2:$AF$1001,0),"")</f>
        <v/>
      </c>
      <c r="K100" s="26">
        <f>IF(J100="","",INDEX(Log!$AE$2:$AE$1001,J100))</f>
        <v/>
      </c>
    </row>
    <row r="101">
      <c r="A101" s="33" t="n">
        <v>90</v>
      </c>
      <c r="B101" s="23">
        <f>IF(J101="","",INDEX(Log!$W$2:$W$1001,J101))</f>
        <v/>
      </c>
      <c r="C101" s="23">
        <f>IF(J101="","",INDEX(Log!$X$2:$X$1001,J101))</f>
        <v/>
      </c>
      <c r="D101" s="33">
        <f>IF(K101="","",COUNTIF(Log!$AE$2:$AE$1001,K101))</f>
        <v/>
      </c>
      <c r="E101" s="24">
        <f>IF(K101="","",SUMIF(Log!$AE$2:$AE$1001,K101,Log!$AA$2:$AA$1001))</f>
        <v/>
      </c>
      <c r="F101" s="24">
        <f>IF(K101="","",SUMIF(Log!$AE$2:$AE$1001,K101,Log!$AB$2:$AB$1001))</f>
        <v/>
      </c>
      <c r="G101" s="25">
        <f>IF(OR(K101="",NOT(ISNUMBER(Settings!$D$2))),"",SUMIF(Log!$AE$2:$AE$1001,K101,Log!$AC$2:$AC$1001))</f>
        <v/>
      </c>
      <c r="H101" s="34">
        <f>IF(K101="","",IF(SUMPRODUCT(MAX((Log!$AE$2:$AE$1001=K101)*Log!$AH$2:$AH$1001))=0,"",SUMPRODUCT(MAX((Log!$AE$2:$AE$1001=K101)*Log!$AH$2:$AH$1001))))</f>
        <v/>
      </c>
      <c r="I101" s="33">
        <f>IF(K101="","",COUNTIF(Log!$AE$2:$AE$1001,K101)-COUNTIFS(Log!$AE$2:$AE$1001,K101,Log!$AD$2:$AD$1001,"OK"))</f>
        <v/>
      </c>
      <c r="J101" s="26">
        <f>IFERROR(MATCH(A101,Log!$AF$2:$AF$1001,0),"")</f>
        <v/>
      </c>
      <c r="K101" s="26">
        <f>IF(J101="","",INDEX(Log!$AE$2:$AE$1001,J101))</f>
        <v/>
      </c>
    </row>
    <row r="102">
      <c r="A102" s="33" t="n">
        <v>91</v>
      </c>
      <c r="B102" s="23">
        <f>IF(J102="","",INDEX(Log!$W$2:$W$1001,J102))</f>
        <v/>
      </c>
      <c r="C102" s="23">
        <f>IF(J102="","",INDEX(Log!$X$2:$X$1001,J102))</f>
        <v/>
      </c>
      <c r="D102" s="33">
        <f>IF(K102="","",COUNTIF(Log!$AE$2:$AE$1001,K102))</f>
        <v/>
      </c>
      <c r="E102" s="24">
        <f>IF(K102="","",SUMIF(Log!$AE$2:$AE$1001,K102,Log!$AA$2:$AA$1001))</f>
        <v/>
      </c>
      <c r="F102" s="24">
        <f>IF(K102="","",SUMIF(Log!$AE$2:$AE$1001,K102,Log!$AB$2:$AB$1001))</f>
        <v/>
      </c>
      <c r="G102" s="25">
        <f>IF(OR(K102="",NOT(ISNUMBER(Settings!$D$2))),"",SUMIF(Log!$AE$2:$AE$1001,K102,Log!$AC$2:$AC$1001))</f>
        <v/>
      </c>
      <c r="H102" s="34">
        <f>IF(K102="","",IF(SUMPRODUCT(MAX((Log!$AE$2:$AE$1001=K102)*Log!$AH$2:$AH$1001))=0,"",SUMPRODUCT(MAX((Log!$AE$2:$AE$1001=K102)*Log!$AH$2:$AH$1001))))</f>
        <v/>
      </c>
      <c r="I102" s="33">
        <f>IF(K102="","",COUNTIF(Log!$AE$2:$AE$1001,K102)-COUNTIFS(Log!$AE$2:$AE$1001,K102,Log!$AD$2:$AD$1001,"OK"))</f>
        <v/>
      </c>
      <c r="J102" s="26">
        <f>IFERROR(MATCH(A102,Log!$AF$2:$AF$1001,0),"")</f>
        <v/>
      </c>
      <c r="K102" s="26">
        <f>IF(J102="","",INDEX(Log!$AE$2:$AE$1001,J102))</f>
        <v/>
      </c>
    </row>
    <row r="103">
      <c r="A103" s="33" t="n">
        <v>92</v>
      </c>
      <c r="B103" s="23">
        <f>IF(J103="","",INDEX(Log!$W$2:$W$1001,J103))</f>
        <v/>
      </c>
      <c r="C103" s="23">
        <f>IF(J103="","",INDEX(Log!$X$2:$X$1001,J103))</f>
        <v/>
      </c>
      <c r="D103" s="33">
        <f>IF(K103="","",COUNTIF(Log!$AE$2:$AE$1001,K103))</f>
        <v/>
      </c>
      <c r="E103" s="24">
        <f>IF(K103="","",SUMIF(Log!$AE$2:$AE$1001,K103,Log!$AA$2:$AA$1001))</f>
        <v/>
      </c>
      <c r="F103" s="24">
        <f>IF(K103="","",SUMIF(Log!$AE$2:$AE$1001,K103,Log!$AB$2:$AB$1001))</f>
        <v/>
      </c>
      <c r="G103" s="25">
        <f>IF(OR(K103="",NOT(ISNUMBER(Settings!$D$2))),"",SUMIF(Log!$AE$2:$AE$1001,K103,Log!$AC$2:$AC$1001))</f>
        <v/>
      </c>
      <c r="H103" s="34">
        <f>IF(K103="","",IF(SUMPRODUCT(MAX((Log!$AE$2:$AE$1001=K103)*Log!$AH$2:$AH$1001))=0,"",SUMPRODUCT(MAX((Log!$AE$2:$AE$1001=K103)*Log!$AH$2:$AH$1001))))</f>
        <v/>
      </c>
      <c r="I103" s="33">
        <f>IF(K103="","",COUNTIF(Log!$AE$2:$AE$1001,K103)-COUNTIFS(Log!$AE$2:$AE$1001,K103,Log!$AD$2:$AD$1001,"OK"))</f>
        <v/>
      </c>
      <c r="J103" s="26">
        <f>IFERROR(MATCH(A103,Log!$AF$2:$AF$1001,0),"")</f>
        <v/>
      </c>
      <c r="K103" s="26">
        <f>IF(J103="","",INDEX(Log!$AE$2:$AE$1001,J103))</f>
        <v/>
      </c>
    </row>
    <row r="104">
      <c r="A104" s="33" t="n">
        <v>93</v>
      </c>
      <c r="B104" s="23">
        <f>IF(J104="","",INDEX(Log!$W$2:$W$1001,J104))</f>
        <v/>
      </c>
      <c r="C104" s="23">
        <f>IF(J104="","",INDEX(Log!$X$2:$X$1001,J104))</f>
        <v/>
      </c>
      <c r="D104" s="33">
        <f>IF(K104="","",COUNTIF(Log!$AE$2:$AE$1001,K104))</f>
        <v/>
      </c>
      <c r="E104" s="24">
        <f>IF(K104="","",SUMIF(Log!$AE$2:$AE$1001,K104,Log!$AA$2:$AA$1001))</f>
        <v/>
      </c>
      <c r="F104" s="24">
        <f>IF(K104="","",SUMIF(Log!$AE$2:$AE$1001,K104,Log!$AB$2:$AB$1001))</f>
        <v/>
      </c>
      <c r="G104" s="25">
        <f>IF(OR(K104="",NOT(ISNUMBER(Settings!$D$2))),"",SUMIF(Log!$AE$2:$AE$1001,K104,Log!$AC$2:$AC$1001))</f>
        <v/>
      </c>
      <c r="H104" s="34">
        <f>IF(K104="","",IF(SUMPRODUCT(MAX((Log!$AE$2:$AE$1001=K104)*Log!$AH$2:$AH$1001))=0,"",SUMPRODUCT(MAX((Log!$AE$2:$AE$1001=K104)*Log!$AH$2:$AH$1001))))</f>
        <v/>
      </c>
      <c r="I104" s="33">
        <f>IF(K104="","",COUNTIF(Log!$AE$2:$AE$1001,K104)-COUNTIFS(Log!$AE$2:$AE$1001,K104,Log!$AD$2:$AD$1001,"OK"))</f>
        <v/>
      </c>
      <c r="J104" s="26">
        <f>IFERROR(MATCH(A104,Log!$AF$2:$AF$1001,0),"")</f>
        <v/>
      </c>
      <c r="K104" s="26">
        <f>IF(J104="","",INDEX(Log!$AE$2:$AE$1001,J104))</f>
        <v/>
      </c>
    </row>
    <row r="105">
      <c r="A105" s="33" t="n">
        <v>94</v>
      </c>
      <c r="B105" s="23">
        <f>IF(J105="","",INDEX(Log!$W$2:$W$1001,J105))</f>
        <v/>
      </c>
      <c r="C105" s="23">
        <f>IF(J105="","",INDEX(Log!$X$2:$X$1001,J105))</f>
        <v/>
      </c>
      <c r="D105" s="33">
        <f>IF(K105="","",COUNTIF(Log!$AE$2:$AE$1001,K105))</f>
        <v/>
      </c>
      <c r="E105" s="24">
        <f>IF(K105="","",SUMIF(Log!$AE$2:$AE$1001,K105,Log!$AA$2:$AA$1001))</f>
        <v/>
      </c>
      <c r="F105" s="24">
        <f>IF(K105="","",SUMIF(Log!$AE$2:$AE$1001,K105,Log!$AB$2:$AB$1001))</f>
        <v/>
      </c>
      <c r="G105" s="25">
        <f>IF(OR(K105="",NOT(ISNUMBER(Settings!$D$2))),"",SUMIF(Log!$AE$2:$AE$1001,K105,Log!$AC$2:$AC$1001))</f>
        <v/>
      </c>
      <c r="H105" s="34">
        <f>IF(K105="","",IF(SUMPRODUCT(MAX((Log!$AE$2:$AE$1001=K105)*Log!$AH$2:$AH$1001))=0,"",SUMPRODUCT(MAX((Log!$AE$2:$AE$1001=K105)*Log!$AH$2:$AH$1001))))</f>
        <v/>
      </c>
      <c r="I105" s="33">
        <f>IF(K105="","",COUNTIF(Log!$AE$2:$AE$1001,K105)-COUNTIFS(Log!$AE$2:$AE$1001,K105,Log!$AD$2:$AD$1001,"OK"))</f>
        <v/>
      </c>
      <c r="J105" s="26">
        <f>IFERROR(MATCH(A105,Log!$AF$2:$AF$1001,0),"")</f>
        <v/>
      </c>
      <c r="K105" s="26">
        <f>IF(J105="","",INDEX(Log!$AE$2:$AE$1001,J105))</f>
        <v/>
      </c>
    </row>
    <row r="106">
      <c r="A106" s="33" t="n">
        <v>95</v>
      </c>
      <c r="B106" s="23">
        <f>IF(J106="","",INDEX(Log!$W$2:$W$1001,J106))</f>
        <v/>
      </c>
      <c r="C106" s="23">
        <f>IF(J106="","",INDEX(Log!$X$2:$X$1001,J106))</f>
        <v/>
      </c>
      <c r="D106" s="33">
        <f>IF(K106="","",COUNTIF(Log!$AE$2:$AE$1001,K106))</f>
        <v/>
      </c>
      <c r="E106" s="24">
        <f>IF(K106="","",SUMIF(Log!$AE$2:$AE$1001,K106,Log!$AA$2:$AA$1001))</f>
        <v/>
      </c>
      <c r="F106" s="24">
        <f>IF(K106="","",SUMIF(Log!$AE$2:$AE$1001,K106,Log!$AB$2:$AB$1001))</f>
        <v/>
      </c>
      <c r="G106" s="25">
        <f>IF(OR(K106="",NOT(ISNUMBER(Settings!$D$2))),"",SUMIF(Log!$AE$2:$AE$1001,K106,Log!$AC$2:$AC$1001))</f>
        <v/>
      </c>
      <c r="H106" s="34">
        <f>IF(K106="","",IF(SUMPRODUCT(MAX((Log!$AE$2:$AE$1001=K106)*Log!$AH$2:$AH$1001))=0,"",SUMPRODUCT(MAX((Log!$AE$2:$AE$1001=K106)*Log!$AH$2:$AH$1001))))</f>
        <v/>
      </c>
      <c r="I106" s="33">
        <f>IF(K106="","",COUNTIF(Log!$AE$2:$AE$1001,K106)-COUNTIFS(Log!$AE$2:$AE$1001,K106,Log!$AD$2:$AD$1001,"OK"))</f>
        <v/>
      </c>
      <c r="J106" s="26">
        <f>IFERROR(MATCH(A106,Log!$AF$2:$AF$1001,0),"")</f>
        <v/>
      </c>
      <c r="K106" s="26">
        <f>IF(J106="","",INDEX(Log!$AE$2:$AE$1001,J106))</f>
        <v/>
      </c>
    </row>
    <row r="107">
      <c r="A107" s="33" t="n">
        <v>96</v>
      </c>
      <c r="B107" s="23">
        <f>IF(J107="","",INDEX(Log!$W$2:$W$1001,J107))</f>
        <v/>
      </c>
      <c r="C107" s="23">
        <f>IF(J107="","",INDEX(Log!$X$2:$X$1001,J107))</f>
        <v/>
      </c>
      <c r="D107" s="33">
        <f>IF(K107="","",COUNTIF(Log!$AE$2:$AE$1001,K107))</f>
        <v/>
      </c>
      <c r="E107" s="24">
        <f>IF(K107="","",SUMIF(Log!$AE$2:$AE$1001,K107,Log!$AA$2:$AA$1001))</f>
        <v/>
      </c>
      <c r="F107" s="24">
        <f>IF(K107="","",SUMIF(Log!$AE$2:$AE$1001,K107,Log!$AB$2:$AB$1001))</f>
        <v/>
      </c>
      <c r="G107" s="25">
        <f>IF(OR(K107="",NOT(ISNUMBER(Settings!$D$2))),"",SUMIF(Log!$AE$2:$AE$1001,K107,Log!$AC$2:$AC$1001))</f>
        <v/>
      </c>
      <c r="H107" s="34">
        <f>IF(K107="","",IF(SUMPRODUCT(MAX((Log!$AE$2:$AE$1001=K107)*Log!$AH$2:$AH$1001))=0,"",SUMPRODUCT(MAX((Log!$AE$2:$AE$1001=K107)*Log!$AH$2:$AH$1001))))</f>
        <v/>
      </c>
      <c r="I107" s="33">
        <f>IF(K107="","",COUNTIF(Log!$AE$2:$AE$1001,K107)-COUNTIFS(Log!$AE$2:$AE$1001,K107,Log!$AD$2:$AD$1001,"OK"))</f>
        <v/>
      </c>
      <c r="J107" s="26">
        <f>IFERROR(MATCH(A107,Log!$AF$2:$AF$1001,0),"")</f>
        <v/>
      </c>
      <c r="K107" s="26">
        <f>IF(J107="","",INDEX(Log!$AE$2:$AE$1001,J107))</f>
        <v/>
      </c>
    </row>
    <row r="108">
      <c r="A108" s="33" t="n">
        <v>97</v>
      </c>
      <c r="B108" s="23">
        <f>IF(J108="","",INDEX(Log!$W$2:$W$1001,J108))</f>
        <v/>
      </c>
      <c r="C108" s="23">
        <f>IF(J108="","",INDEX(Log!$X$2:$X$1001,J108))</f>
        <v/>
      </c>
      <c r="D108" s="33">
        <f>IF(K108="","",COUNTIF(Log!$AE$2:$AE$1001,K108))</f>
        <v/>
      </c>
      <c r="E108" s="24">
        <f>IF(K108="","",SUMIF(Log!$AE$2:$AE$1001,K108,Log!$AA$2:$AA$1001))</f>
        <v/>
      </c>
      <c r="F108" s="24">
        <f>IF(K108="","",SUMIF(Log!$AE$2:$AE$1001,K108,Log!$AB$2:$AB$1001))</f>
        <v/>
      </c>
      <c r="G108" s="25">
        <f>IF(OR(K108="",NOT(ISNUMBER(Settings!$D$2))),"",SUMIF(Log!$AE$2:$AE$1001,K108,Log!$AC$2:$AC$1001))</f>
        <v/>
      </c>
      <c r="H108" s="34">
        <f>IF(K108="","",IF(SUMPRODUCT(MAX((Log!$AE$2:$AE$1001=K108)*Log!$AH$2:$AH$1001))=0,"",SUMPRODUCT(MAX((Log!$AE$2:$AE$1001=K108)*Log!$AH$2:$AH$1001))))</f>
        <v/>
      </c>
      <c r="I108" s="33">
        <f>IF(K108="","",COUNTIF(Log!$AE$2:$AE$1001,K108)-COUNTIFS(Log!$AE$2:$AE$1001,K108,Log!$AD$2:$AD$1001,"OK"))</f>
        <v/>
      </c>
      <c r="J108" s="26">
        <f>IFERROR(MATCH(A108,Log!$AF$2:$AF$1001,0),"")</f>
        <v/>
      </c>
      <c r="K108" s="26">
        <f>IF(J108="","",INDEX(Log!$AE$2:$AE$1001,J108))</f>
        <v/>
      </c>
    </row>
    <row r="109">
      <c r="A109" s="33" t="n">
        <v>98</v>
      </c>
      <c r="B109" s="23">
        <f>IF(J109="","",INDEX(Log!$W$2:$W$1001,J109))</f>
        <v/>
      </c>
      <c r="C109" s="23">
        <f>IF(J109="","",INDEX(Log!$X$2:$X$1001,J109))</f>
        <v/>
      </c>
      <c r="D109" s="33">
        <f>IF(K109="","",COUNTIF(Log!$AE$2:$AE$1001,K109))</f>
        <v/>
      </c>
      <c r="E109" s="24">
        <f>IF(K109="","",SUMIF(Log!$AE$2:$AE$1001,K109,Log!$AA$2:$AA$1001))</f>
        <v/>
      </c>
      <c r="F109" s="24">
        <f>IF(K109="","",SUMIF(Log!$AE$2:$AE$1001,K109,Log!$AB$2:$AB$1001))</f>
        <v/>
      </c>
      <c r="G109" s="25">
        <f>IF(OR(K109="",NOT(ISNUMBER(Settings!$D$2))),"",SUMIF(Log!$AE$2:$AE$1001,K109,Log!$AC$2:$AC$1001))</f>
        <v/>
      </c>
      <c r="H109" s="34">
        <f>IF(K109="","",IF(SUMPRODUCT(MAX((Log!$AE$2:$AE$1001=K109)*Log!$AH$2:$AH$1001))=0,"",SUMPRODUCT(MAX((Log!$AE$2:$AE$1001=K109)*Log!$AH$2:$AH$1001))))</f>
        <v/>
      </c>
      <c r="I109" s="33">
        <f>IF(K109="","",COUNTIF(Log!$AE$2:$AE$1001,K109)-COUNTIFS(Log!$AE$2:$AE$1001,K109,Log!$AD$2:$AD$1001,"OK"))</f>
        <v/>
      </c>
      <c r="J109" s="26">
        <f>IFERROR(MATCH(A109,Log!$AF$2:$AF$1001,0),"")</f>
        <v/>
      </c>
      <c r="K109" s="26">
        <f>IF(J109="","",INDEX(Log!$AE$2:$AE$1001,J109))</f>
        <v/>
      </c>
    </row>
    <row r="110">
      <c r="A110" s="33" t="n">
        <v>99</v>
      </c>
      <c r="B110" s="23">
        <f>IF(J110="","",INDEX(Log!$W$2:$W$1001,J110))</f>
        <v/>
      </c>
      <c r="C110" s="23">
        <f>IF(J110="","",INDEX(Log!$X$2:$X$1001,J110))</f>
        <v/>
      </c>
      <c r="D110" s="33">
        <f>IF(K110="","",COUNTIF(Log!$AE$2:$AE$1001,K110))</f>
        <v/>
      </c>
      <c r="E110" s="24">
        <f>IF(K110="","",SUMIF(Log!$AE$2:$AE$1001,K110,Log!$AA$2:$AA$1001))</f>
        <v/>
      </c>
      <c r="F110" s="24">
        <f>IF(K110="","",SUMIF(Log!$AE$2:$AE$1001,K110,Log!$AB$2:$AB$1001))</f>
        <v/>
      </c>
      <c r="G110" s="25">
        <f>IF(OR(K110="",NOT(ISNUMBER(Settings!$D$2))),"",SUMIF(Log!$AE$2:$AE$1001,K110,Log!$AC$2:$AC$1001))</f>
        <v/>
      </c>
      <c r="H110" s="34">
        <f>IF(K110="","",IF(SUMPRODUCT(MAX((Log!$AE$2:$AE$1001=K110)*Log!$AH$2:$AH$1001))=0,"",SUMPRODUCT(MAX((Log!$AE$2:$AE$1001=K110)*Log!$AH$2:$AH$1001))))</f>
        <v/>
      </c>
      <c r="I110" s="33">
        <f>IF(K110="","",COUNTIF(Log!$AE$2:$AE$1001,K110)-COUNTIFS(Log!$AE$2:$AE$1001,K110,Log!$AD$2:$AD$1001,"OK"))</f>
        <v/>
      </c>
      <c r="J110" s="26">
        <f>IFERROR(MATCH(A110,Log!$AF$2:$AF$1001,0),"")</f>
        <v/>
      </c>
      <c r="K110" s="26">
        <f>IF(J110="","",INDEX(Log!$AE$2:$AE$1001,J110))</f>
        <v/>
      </c>
    </row>
    <row r="111">
      <c r="A111" s="33" t="n">
        <v>100</v>
      </c>
      <c r="B111" s="23">
        <f>IF(J111="","",INDEX(Log!$W$2:$W$1001,J111))</f>
        <v/>
      </c>
      <c r="C111" s="23">
        <f>IF(J111="","",INDEX(Log!$X$2:$X$1001,J111))</f>
        <v/>
      </c>
      <c r="D111" s="33">
        <f>IF(K111="","",COUNTIF(Log!$AE$2:$AE$1001,K111))</f>
        <v/>
      </c>
      <c r="E111" s="24">
        <f>IF(K111="","",SUMIF(Log!$AE$2:$AE$1001,K111,Log!$AA$2:$AA$1001))</f>
        <v/>
      </c>
      <c r="F111" s="24">
        <f>IF(K111="","",SUMIF(Log!$AE$2:$AE$1001,K111,Log!$AB$2:$AB$1001))</f>
        <v/>
      </c>
      <c r="G111" s="25">
        <f>IF(OR(K111="",NOT(ISNUMBER(Settings!$D$2))),"",SUMIF(Log!$AE$2:$AE$1001,K111,Log!$AC$2:$AC$1001))</f>
        <v/>
      </c>
      <c r="H111" s="34">
        <f>IF(K111="","",IF(SUMPRODUCT(MAX((Log!$AE$2:$AE$1001=K111)*Log!$AH$2:$AH$1001))=0,"",SUMPRODUCT(MAX((Log!$AE$2:$AE$1001=K111)*Log!$AH$2:$AH$1001))))</f>
        <v/>
      </c>
      <c r="I111" s="33">
        <f>IF(K111="","",COUNTIF(Log!$AE$2:$AE$1001,K111)-COUNTIFS(Log!$AE$2:$AE$1001,K111,Log!$AD$2:$AD$1001,"OK"))</f>
        <v/>
      </c>
      <c r="J111" s="26">
        <f>IFERROR(MATCH(A111,Log!$AF$2:$AF$1001,0),"")</f>
        <v/>
      </c>
      <c r="K111" s="26">
        <f>IF(J111="","",INDEX(Log!$AE$2:$AE$1001,J111))</f>
        <v/>
      </c>
    </row>
    <row r="112">
      <c r="A112" s="33" t="n">
        <v>101</v>
      </c>
      <c r="B112" s="23">
        <f>IF(J112="","",INDEX(Log!$W$2:$W$1001,J112))</f>
        <v/>
      </c>
      <c r="C112" s="23">
        <f>IF(J112="","",INDEX(Log!$X$2:$X$1001,J112))</f>
        <v/>
      </c>
      <c r="D112" s="33">
        <f>IF(K112="","",COUNTIF(Log!$AE$2:$AE$1001,K112))</f>
        <v/>
      </c>
      <c r="E112" s="24">
        <f>IF(K112="","",SUMIF(Log!$AE$2:$AE$1001,K112,Log!$AA$2:$AA$1001))</f>
        <v/>
      </c>
      <c r="F112" s="24">
        <f>IF(K112="","",SUMIF(Log!$AE$2:$AE$1001,K112,Log!$AB$2:$AB$1001))</f>
        <v/>
      </c>
      <c r="G112" s="25">
        <f>IF(OR(K112="",NOT(ISNUMBER(Settings!$D$2))),"",SUMIF(Log!$AE$2:$AE$1001,K112,Log!$AC$2:$AC$1001))</f>
        <v/>
      </c>
      <c r="H112" s="34">
        <f>IF(K112="","",IF(SUMPRODUCT(MAX((Log!$AE$2:$AE$1001=K112)*Log!$AH$2:$AH$1001))=0,"",SUMPRODUCT(MAX((Log!$AE$2:$AE$1001=K112)*Log!$AH$2:$AH$1001))))</f>
        <v/>
      </c>
      <c r="I112" s="33">
        <f>IF(K112="","",COUNTIF(Log!$AE$2:$AE$1001,K112)-COUNTIFS(Log!$AE$2:$AE$1001,K112,Log!$AD$2:$AD$1001,"OK"))</f>
        <v/>
      </c>
      <c r="J112" s="26">
        <f>IFERROR(MATCH(A112,Log!$AF$2:$AF$1001,0),"")</f>
        <v/>
      </c>
      <c r="K112" s="26">
        <f>IF(J112="","",INDEX(Log!$AE$2:$AE$1001,J112))</f>
        <v/>
      </c>
    </row>
    <row r="113">
      <c r="A113" s="33" t="n">
        <v>102</v>
      </c>
      <c r="B113" s="23">
        <f>IF(J113="","",INDEX(Log!$W$2:$W$1001,J113))</f>
        <v/>
      </c>
      <c r="C113" s="23">
        <f>IF(J113="","",INDEX(Log!$X$2:$X$1001,J113))</f>
        <v/>
      </c>
      <c r="D113" s="33">
        <f>IF(K113="","",COUNTIF(Log!$AE$2:$AE$1001,K113))</f>
        <v/>
      </c>
      <c r="E113" s="24">
        <f>IF(K113="","",SUMIF(Log!$AE$2:$AE$1001,K113,Log!$AA$2:$AA$1001))</f>
        <v/>
      </c>
      <c r="F113" s="24">
        <f>IF(K113="","",SUMIF(Log!$AE$2:$AE$1001,K113,Log!$AB$2:$AB$1001))</f>
        <v/>
      </c>
      <c r="G113" s="25">
        <f>IF(OR(K113="",NOT(ISNUMBER(Settings!$D$2))),"",SUMIF(Log!$AE$2:$AE$1001,K113,Log!$AC$2:$AC$1001))</f>
        <v/>
      </c>
      <c r="H113" s="34">
        <f>IF(K113="","",IF(SUMPRODUCT(MAX((Log!$AE$2:$AE$1001=K113)*Log!$AH$2:$AH$1001))=0,"",SUMPRODUCT(MAX((Log!$AE$2:$AE$1001=K113)*Log!$AH$2:$AH$1001))))</f>
        <v/>
      </c>
      <c r="I113" s="33">
        <f>IF(K113="","",COUNTIF(Log!$AE$2:$AE$1001,K113)-COUNTIFS(Log!$AE$2:$AE$1001,K113,Log!$AD$2:$AD$1001,"OK"))</f>
        <v/>
      </c>
      <c r="J113" s="26">
        <f>IFERROR(MATCH(A113,Log!$AF$2:$AF$1001,0),"")</f>
        <v/>
      </c>
      <c r="K113" s="26">
        <f>IF(J113="","",INDEX(Log!$AE$2:$AE$1001,J113))</f>
        <v/>
      </c>
    </row>
    <row r="114">
      <c r="A114" s="33" t="n">
        <v>103</v>
      </c>
      <c r="B114" s="23">
        <f>IF(J114="","",INDEX(Log!$W$2:$W$1001,J114))</f>
        <v/>
      </c>
      <c r="C114" s="23">
        <f>IF(J114="","",INDEX(Log!$X$2:$X$1001,J114))</f>
        <v/>
      </c>
      <c r="D114" s="33">
        <f>IF(K114="","",COUNTIF(Log!$AE$2:$AE$1001,K114))</f>
        <v/>
      </c>
      <c r="E114" s="24">
        <f>IF(K114="","",SUMIF(Log!$AE$2:$AE$1001,K114,Log!$AA$2:$AA$1001))</f>
        <v/>
      </c>
      <c r="F114" s="24">
        <f>IF(K114="","",SUMIF(Log!$AE$2:$AE$1001,K114,Log!$AB$2:$AB$1001))</f>
        <v/>
      </c>
      <c r="G114" s="25">
        <f>IF(OR(K114="",NOT(ISNUMBER(Settings!$D$2))),"",SUMIF(Log!$AE$2:$AE$1001,K114,Log!$AC$2:$AC$1001))</f>
        <v/>
      </c>
      <c r="H114" s="34">
        <f>IF(K114="","",IF(SUMPRODUCT(MAX((Log!$AE$2:$AE$1001=K114)*Log!$AH$2:$AH$1001))=0,"",SUMPRODUCT(MAX((Log!$AE$2:$AE$1001=K114)*Log!$AH$2:$AH$1001))))</f>
        <v/>
      </c>
      <c r="I114" s="33">
        <f>IF(K114="","",COUNTIF(Log!$AE$2:$AE$1001,K114)-COUNTIFS(Log!$AE$2:$AE$1001,K114,Log!$AD$2:$AD$1001,"OK"))</f>
        <v/>
      </c>
      <c r="J114" s="26">
        <f>IFERROR(MATCH(A114,Log!$AF$2:$AF$1001,0),"")</f>
        <v/>
      </c>
      <c r="K114" s="26">
        <f>IF(J114="","",INDEX(Log!$AE$2:$AE$1001,J114))</f>
        <v/>
      </c>
    </row>
    <row r="115">
      <c r="A115" s="33" t="n">
        <v>104</v>
      </c>
      <c r="B115" s="23">
        <f>IF(J115="","",INDEX(Log!$W$2:$W$1001,J115))</f>
        <v/>
      </c>
      <c r="C115" s="23">
        <f>IF(J115="","",INDEX(Log!$X$2:$X$1001,J115))</f>
        <v/>
      </c>
      <c r="D115" s="33">
        <f>IF(K115="","",COUNTIF(Log!$AE$2:$AE$1001,K115))</f>
        <v/>
      </c>
      <c r="E115" s="24">
        <f>IF(K115="","",SUMIF(Log!$AE$2:$AE$1001,K115,Log!$AA$2:$AA$1001))</f>
        <v/>
      </c>
      <c r="F115" s="24">
        <f>IF(K115="","",SUMIF(Log!$AE$2:$AE$1001,K115,Log!$AB$2:$AB$1001))</f>
        <v/>
      </c>
      <c r="G115" s="25">
        <f>IF(OR(K115="",NOT(ISNUMBER(Settings!$D$2))),"",SUMIF(Log!$AE$2:$AE$1001,K115,Log!$AC$2:$AC$1001))</f>
        <v/>
      </c>
      <c r="H115" s="34">
        <f>IF(K115="","",IF(SUMPRODUCT(MAX((Log!$AE$2:$AE$1001=K115)*Log!$AH$2:$AH$1001))=0,"",SUMPRODUCT(MAX((Log!$AE$2:$AE$1001=K115)*Log!$AH$2:$AH$1001))))</f>
        <v/>
      </c>
      <c r="I115" s="33">
        <f>IF(K115="","",COUNTIF(Log!$AE$2:$AE$1001,K115)-COUNTIFS(Log!$AE$2:$AE$1001,K115,Log!$AD$2:$AD$1001,"OK"))</f>
        <v/>
      </c>
      <c r="J115" s="26">
        <f>IFERROR(MATCH(A115,Log!$AF$2:$AF$1001,0),"")</f>
        <v/>
      </c>
      <c r="K115" s="26">
        <f>IF(J115="","",INDEX(Log!$AE$2:$AE$1001,J115))</f>
        <v/>
      </c>
    </row>
    <row r="116">
      <c r="A116" s="33" t="n">
        <v>105</v>
      </c>
      <c r="B116" s="23">
        <f>IF(J116="","",INDEX(Log!$W$2:$W$1001,J116))</f>
        <v/>
      </c>
      <c r="C116" s="23">
        <f>IF(J116="","",INDEX(Log!$X$2:$X$1001,J116))</f>
        <v/>
      </c>
      <c r="D116" s="33">
        <f>IF(K116="","",COUNTIF(Log!$AE$2:$AE$1001,K116))</f>
        <v/>
      </c>
      <c r="E116" s="24">
        <f>IF(K116="","",SUMIF(Log!$AE$2:$AE$1001,K116,Log!$AA$2:$AA$1001))</f>
        <v/>
      </c>
      <c r="F116" s="24">
        <f>IF(K116="","",SUMIF(Log!$AE$2:$AE$1001,K116,Log!$AB$2:$AB$1001))</f>
        <v/>
      </c>
      <c r="G116" s="25">
        <f>IF(OR(K116="",NOT(ISNUMBER(Settings!$D$2))),"",SUMIF(Log!$AE$2:$AE$1001,K116,Log!$AC$2:$AC$1001))</f>
        <v/>
      </c>
      <c r="H116" s="34">
        <f>IF(K116="","",IF(SUMPRODUCT(MAX((Log!$AE$2:$AE$1001=K116)*Log!$AH$2:$AH$1001))=0,"",SUMPRODUCT(MAX((Log!$AE$2:$AE$1001=K116)*Log!$AH$2:$AH$1001))))</f>
        <v/>
      </c>
      <c r="I116" s="33">
        <f>IF(K116="","",COUNTIF(Log!$AE$2:$AE$1001,K116)-COUNTIFS(Log!$AE$2:$AE$1001,K116,Log!$AD$2:$AD$1001,"OK"))</f>
        <v/>
      </c>
      <c r="J116" s="26">
        <f>IFERROR(MATCH(A116,Log!$AF$2:$AF$1001,0),"")</f>
        <v/>
      </c>
      <c r="K116" s="26">
        <f>IF(J116="","",INDEX(Log!$AE$2:$AE$1001,J116))</f>
        <v/>
      </c>
    </row>
    <row r="117">
      <c r="A117" s="33" t="n">
        <v>106</v>
      </c>
      <c r="B117" s="23">
        <f>IF(J117="","",INDEX(Log!$W$2:$W$1001,J117))</f>
        <v/>
      </c>
      <c r="C117" s="23">
        <f>IF(J117="","",INDEX(Log!$X$2:$X$1001,J117))</f>
        <v/>
      </c>
      <c r="D117" s="33">
        <f>IF(K117="","",COUNTIF(Log!$AE$2:$AE$1001,K117))</f>
        <v/>
      </c>
      <c r="E117" s="24">
        <f>IF(K117="","",SUMIF(Log!$AE$2:$AE$1001,K117,Log!$AA$2:$AA$1001))</f>
        <v/>
      </c>
      <c r="F117" s="24">
        <f>IF(K117="","",SUMIF(Log!$AE$2:$AE$1001,K117,Log!$AB$2:$AB$1001))</f>
        <v/>
      </c>
      <c r="G117" s="25">
        <f>IF(OR(K117="",NOT(ISNUMBER(Settings!$D$2))),"",SUMIF(Log!$AE$2:$AE$1001,K117,Log!$AC$2:$AC$1001))</f>
        <v/>
      </c>
      <c r="H117" s="34">
        <f>IF(K117="","",IF(SUMPRODUCT(MAX((Log!$AE$2:$AE$1001=K117)*Log!$AH$2:$AH$1001))=0,"",SUMPRODUCT(MAX((Log!$AE$2:$AE$1001=K117)*Log!$AH$2:$AH$1001))))</f>
        <v/>
      </c>
      <c r="I117" s="33">
        <f>IF(K117="","",COUNTIF(Log!$AE$2:$AE$1001,K117)-COUNTIFS(Log!$AE$2:$AE$1001,K117,Log!$AD$2:$AD$1001,"OK"))</f>
        <v/>
      </c>
      <c r="J117" s="26">
        <f>IFERROR(MATCH(A117,Log!$AF$2:$AF$1001,0),"")</f>
        <v/>
      </c>
      <c r="K117" s="26">
        <f>IF(J117="","",INDEX(Log!$AE$2:$AE$1001,J117))</f>
        <v/>
      </c>
    </row>
    <row r="118">
      <c r="A118" s="33" t="n">
        <v>107</v>
      </c>
      <c r="B118" s="23">
        <f>IF(J118="","",INDEX(Log!$W$2:$W$1001,J118))</f>
        <v/>
      </c>
      <c r="C118" s="23">
        <f>IF(J118="","",INDEX(Log!$X$2:$X$1001,J118))</f>
        <v/>
      </c>
      <c r="D118" s="33">
        <f>IF(K118="","",COUNTIF(Log!$AE$2:$AE$1001,K118))</f>
        <v/>
      </c>
      <c r="E118" s="24">
        <f>IF(K118="","",SUMIF(Log!$AE$2:$AE$1001,K118,Log!$AA$2:$AA$1001))</f>
        <v/>
      </c>
      <c r="F118" s="24">
        <f>IF(K118="","",SUMIF(Log!$AE$2:$AE$1001,K118,Log!$AB$2:$AB$1001))</f>
        <v/>
      </c>
      <c r="G118" s="25">
        <f>IF(OR(K118="",NOT(ISNUMBER(Settings!$D$2))),"",SUMIF(Log!$AE$2:$AE$1001,K118,Log!$AC$2:$AC$1001))</f>
        <v/>
      </c>
      <c r="H118" s="34">
        <f>IF(K118="","",IF(SUMPRODUCT(MAX((Log!$AE$2:$AE$1001=K118)*Log!$AH$2:$AH$1001))=0,"",SUMPRODUCT(MAX((Log!$AE$2:$AE$1001=K118)*Log!$AH$2:$AH$1001))))</f>
        <v/>
      </c>
      <c r="I118" s="33">
        <f>IF(K118="","",COUNTIF(Log!$AE$2:$AE$1001,K118)-COUNTIFS(Log!$AE$2:$AE$1001,K118,Log!$AD$2:$AD$1001,"OK"))</f>
        <v/>
      </c>
      <c r="J118" s="26">
        <f>IFERROR(MATCH(A118,Log!$AF$2:$AF$1001,0),"")</f>
        <v/>
      </c>
      <c r="K118" s="26">
        <f>IF(J118="","",INDEX(Log!$AE$2:$AE$1001,J118))</f>
        <v/>
      </c>
    </row>
    <row r="119">
      <c r="A119" s="33" t="n">
        <v>108</v>
      </c>
      <c r="B119" s="23">
        <f>IF(J119="","",INDEX(Log!$W$2:$W$1001,J119))</f>
        <v/>
      </c>
      <c r="C119" s="23">
        <f>IF(J119="","",INDEX(Log!$X$2:$X$1001,J119))</f>
        <v/>
      </c>
      <c r="D119" s="33">
        <f>IF(K119="","",COUNTIF(Log!$AE$2:$AE$1001,K119))</f>
        <v/>
      </c>
      <c r="E119" s="24">
        <f>IF(K119="","",SUMIF(Log!$AE$2:$AE$1001,K119,Log!$AA$2:$AA$1001))</f>
        <v/>
      </c>
      <c r="F119" s="24">
        <f>IF(K119="","",SUMIF(Log!$AE$2:$AE$1001,K119,Log!$AB$2:$AB$1001))</f>
        <v/>
      </c>
      <c r="G119" s="25">
        <f>IF(OR(K119="",NOT(ISNUMBER(Settings!$D$2))),"",SUMIF(Log!$AE$2:$AE$1001,K119,Log!$AC$2:$AC$1001))</f>
        <v/>
      </c>
      <c r="H119" s="34">
        <f>IF(K119="","",IF(SUMPRODUCT(MAX((Log!$AE$2:$AE$1001=K119)*Log!$AH$2:$AH$1001))=0,"",SUMPRODUCT(MAX((Log!$AE$2:$AE$1001=K119)*Log!$AH$2:$AH$1001))))</f>
        <v/>
      </c>
      <c r="I119" s="33">
        <f>IF(K119="","",COUNTIF(Log!$AE$2:$AE$1001,K119)-COUNTIFS(Log!$AE$2:$AE$1001,K119,Log!$AD$2:$AD$1001,"OK"))</f>
        <v/>
      </c>
      <c r="J119" s="26">
        <f>IFERROR(MATCH(A119,Log!$AF$2:$AF$1001,0),"")</f>
        <v/>
      </c>
      <c r="K119" s="26">
        <f>IF(J119="","",INDEX(Log!$AE$2:$AE$1001,J119))</f>
        <v/>
      </c>
    </row>
    <row r="120">
      <c r="A120" s="33" t="n">
        <v>109</v>
      </c>
      <c r="B120" s="23">
        <f>IF(J120="","",INDEX(Log!$W$2:$W$1001,J120))</f>
        <v/>
      </c>
      <c r="C120" s="23">
        <f>IF(J120="","",INDEX(Log!$X$2:$X$1001,J120))</f>
        <v/>
      </c>
      <c r="D120" s="33">
        <f>IF(K120="","",COUNTIF(Log!$AE$2:$AE$1001,K120))</f>
        <v/>
      </c>
      <c r="E120" s="24">
        <f>IF(K120="","",SUMIF(Log!$AE$2:$AE$1001,K120,Log!$AA$2:$AA$1001))</f>
        <v/>
      </c>
      <c r="F120" s="24">
        <f>IF(K120="","",SUMIF(Log!$AE$2:$AE$1001,K120,Log!$AB$2:$AB$1001))</f>
        <v/>
      </c>
      <c r="G120" s="25">
        <f>IF(OR(K120="",NOT(ISNUMBER(Settings!$D$2))),"",SUMIF(Log!$AE$2:$AE$1001,K120,Log!$AC$2:$AC$1001))</f>
        <v/>
      </c>
      <c r="H120" s="34">
        <f>IF(K120="","",IF(SUMPRODUCT(MAX((Log!$AE$2:$AE$1001=K120)*Log!$AH$2:$AH$1001))=0,"",SUMPRODUCT(MAX((Log!$AE$2:$AE$1001=K120)*Log!$AH$2:$AH$1001))))</f>
        <v/>
      </c>
      <c r="I120" s="33">
        <f>IF(K120="","",COUNTIF(Log!$AE$2:$AE$1001,K120)-COUNTIFS(Log!$AE$2:$AE$1001,K120,Log!$AD$2:$AD$1001,"OK"))</f>
        <v/>
      </c>
      <c r="J120" s="26">
        <f>IFERROR(MATCH(A120,Log!$AF$2:$AF$1001,0),"")</f>
        <v/>
      </c>
      <c r="K120" s="26">
        <f>IF(J120="","",INDEX(Log!$AE$2:$AE$1001,J120))</f>
        <v/>
      </c>
    </row>
    <row r="121">
      <c r="A121" s="33" t="n">
        <v>110</v>
      </c>
      <c r="B121" s="23">
        <f>IF(J121="","",INDEX(Log!$W$2:$W$1001,J121))</f>
        <v/>
      </c>
      <c r="C121" s="23">
        <f>IF(J121="","",INDEX(Log!$X$2:$X$1001,J121))</f>
        <v/>
      </c>
      <c r="D121" s="33">
        <f>IF(K121="","",COUNTIF(Log!$AE$2:$AE$1001,K121))</f>
        <v/>
      </c>
      <c r="E121" s="24">
        <f>IF(K121="","",SUMIF(Log!$AE$2:$AE$1001,K121,Log!$AA$2:$AA$1001))</f>
        <v/>
      </c>
      <c r="F121" s="24">
        <f>IF(K121="","",SUMIF(Log!$AE$2:$AE$1001,K121,Log!$AB$2:$AB$1001))</f>
        <v/>
      </c>
      <c r="G121" s="25">
        <f>IF(OR(K121="",NOT(ISNUMBER(Settings!$D$2))),"",SUMIF(Log!$AE$2:$AE$1001,K121,Log!$AC$2:$AC$1001))</f>
        <v/>
      </c>
      <c r="H121" s="34">
        <f>IF(K121="","",IF(SUMPRODUCT(MAX((Log!$AE$2:$AE$1001=K121)*Log!$AH$2:$AH$1001))=0,"",SUMPRODUCT(MAX((Log!$AE$2:$AE$1001=K121)*Log!$AH$2:$AH$1001))))</f>
        <v/>
      </c>
      <c r="I121" s="33">
        <f>IF(K121="","",COUNTIF(Log!$AE$2:$AE$1001,K121)-COUNTIFS(Log!$AE$2:$AE$1001,K121,Log!$AD$2:$AD$1001,"OK"))</f>
        <v/>
      </c>
      <c r="J121" s="26">
        <f>IFERROR(MATCH(A121,Log!$AF$2:$AF$1001,0),"")</f>
        <v/>
      </c>
      <c r="K121" s="26">
        <f>IF(J121="","",INDEX(Log!$AE$2:$AE$1001,J121))</f>
        <v/>
      </c>
    </row>
    <row r="122">
      <c r="A122" s="33" t="n">
        <v>111</v>
      </c>
      <c r="B122" s="23">
        <f>IF(J122="","",INDEX(Log!$W$2:$W$1001,J122))</f>
        <v/>
      </c>
      <c r="C122" s="23">
        <f>IF(J122="","",INDEX(Log!$X$2:$X$1001,J122))</f>
        <v/>
      </c>
      <c r="D122" s="33">
        <f>IF(K122="","",COUNTIF(Log!$AE$2:$AE$1001,K122))</f>
        <v/>
      </c>
      <c r="E122" s="24">
        <f>IF(K122="","",SUMIF(Log!$AE$2:$AE$1001,K122,Log!$AA$2:$AA$1001))</f>
        <v/>
      </c>
      <c r="F122" s="24">
        <f>IF(K122="","",SUMIF(Log!$AE$2:$AE$1001,K122,Log!$AB$2:$AB$1001))</f>
        <v/>
      </c>
      <c r="G122" s="25">
        <f>IF(OR(K122="",NOT(ISNUMBER(Settings!$D$2))),"",SUMIF(Log!$AE$2:$AE$1001,K122,Log!$AC$2:$AC$1001))</f>
        <v/>
      </c>
      <c r="H122" s="34">
        <f>IF(K122="","",IF(SUMPRODUCT(MAX((Log!$AE$2:$AE$1001=K122)*Log!$AH$2:$AH$1001))=0,"",SUMPRODUCT(MAX((Log!$AE$2:$AE$1001=K122)*Log!$AH$2:$AH$1001))))</f>
        <v/>
      </c>
      <c r="I122" s="33">
        <f>IF(K122="","",COUNTIF(Log!$AE$2:$AE$1001,K122)-COUNTIFS(Log!$AE$2:$AE$1001,K122,Log!$AD$2:$AD$1001,"OK"))</f>
        <v/>
      </c>
      <c r="J122" s="26">
        <f>IFERROR(MATCH(A122,Log!$AF$2:$AF$1001,0),"")</f>
        <v/>
      </c>
      <c r="K122" s="26">
        <f>IF(J122="","",INDEX(Log!$AE$2:$AE$1001,J122))</f>
        <v/>
      </c>
    </row>
    <row r="123">
      <c r="A123" s="33" t="n">
        <v>112</v>
      </c>
      <c r="B123" s="23">
        <f>IF(J123="","",INDEX(Log!$W$2:$W$1001,J123))</f>
        <v/>
      </c>
      <c r="C123" s="23">
        <f>IF(J123="","",INDEX(Log!$X$2:$X$1001,J123))</f>
        <v/>
      </c>
      <c r="D123" s="33">
        <f>IF(K123="","",COUNTIF(Log!$AE$2:$AE$1001,K123))</f>
        <v/>
      </c>
      <c r="E123" s="24">
        <f>IF(K123="","",SUMIF(Log!$AE$2:$AE$1001,K123,Log!$AA$2:$AA$1001))</f>
        <v/>
      </c>
      <c r="F123" s="24">
        <f>IF(K123="","",SUMIF(Log!$AE$2:$AE$1001,K123,Log!$AB$2:$AB$1001))</f>
        <v/>
      </c>
      <c r="G123" s="25">
        <f>IF(OR(K123="",NOT(ISNUMBER(Settings!$D$2))),"",SUMIF(Log!$AE$2:$AE$1001,K123,Log!$AC$2:$AC$1001))</f>
        <v/>
      </c>
      <c r="H123" s="34">
        <f>IF(K123="","",IF(SUMPRODUCT(MAX((Log!$AE$2:$AE$1001=K123)*Log!$AH$2:$AH$1001))=0,"",SUMPRODUCT(MAX((Log!$AE$2:$AE$1001=K123)*Log!$AH$2:$AH$1001))))</f>
        <v/>
      </c>
      <c r="I123" s="33">
        <f>IF(K123="","",COUNTIF(Log!$AE$2:$AE$1001,K123)-COUNTIFS(Log!$AE$2:$AE$1001,K123,Log!$AD$2:$AD$1001,"OK"))</f>
        <v/>
      </c>
      <c r="J123" s="26">
        <f>IFERROR(MATCH(A123,Log!$AF$2:$AF$1001,0),"")</f>
        <v/>
      </c>
      <c r="K123" s="26">
        <f>IF(J123="","",INDEX(Log!$AE$2:$AE$1001,J123))</f>
        <v/>
      </c>
    </row>
    <row r="124">
      <c r="A124" s="33" t="n">
        <v>113</v>
      </c>
      <c r="B124" s="23">
        <f>IF(J124="","",INDEX(Log!$W$2:$W$1001,J124))</f>
        <v/>
      </c>
      <c r="C124" s="23">
        <f>IF(J124="","",INDEX(Log!$X$2:$X$1001,J124))</f>
        <v/>
      </c>
      <c r="D124" s="33">
        <f>IF(K124="","",COUNTIF(Log!$AE$2:$AE$1001,K124))</f>
        <v/>
      </c>
      <c r="E124" s="24">
        <f>IF(K124="","",SUMIF(Log!$AE$2:$AE$1001,K124,Log!$AA$2:$AA$1001))</f>
        <v/>
      </c>
      <c r="F124" s="24">
        <f>IF(K124="","",SUMIF(Log!$AE$2:$AE$1001,K124,Log!$AB$2:$AB$1001))</f>
        <v/>
      </c>
      <c r="G124" s="25">
        <f>IF(OR(K124="",NOT(ISNUMBER(Settings!$D$2))),"",SUMIF(Log!$AE$2:$AE$1001,K124,Log!$AC$2:$AC$1001))</f>
        <v/>
      </c>
      <c r="H124" s="34">
        <f>IF(K124="","",IF(SUMPRODUCT(MAX((Log!$AE$2:$AE$1001=K124)*Log!$AH$2:$AH$1001))=0,"",SUMPRODUCT(MAX((Log!$AE$2:$AE$1001=K124)*Log!$AH$2:$AH$1001))))</f>
        <v/>
      </c>
      <c r="I124" s="33">
        <f>IF(K124="","",COUNTIF(Log!$AE$2:$AE$1001,K124)-COUNTIFS(Log!$AE$2:$AE$1001,K124,Log!$AD$2:$AD$1001,"OK"))</f>
        <v/>
      </c>
      <c r="J124" s="26">
        <f>IFERROR(MATCH(A124,Log!$AF$2:$AF$1001,0),"")</f>
        <v/>
      </c>
      <c r="K124" s="26">
        <f>IF(J124="","",INDEX(Log!$AE$2:$AE$1001,J124))</f>
        <v/>
      </c>
    </row>
    <row r="125">
      <c r="A125" s="33" t="n">
        <v>114</v>
      </c>
      <c r="B125" s="23">
        <f>IF(J125="","",INDEX(Log!$W$2:$W$1001,J125))</f>
        <v/>
      </c>
      <c r="C125" s="23">
        <f>IF(J125="","",INDEX(Log!$X$2:$X$1001,J125))</f>
        <v/>
      </c>
      <c r="D125" s="33">
        <f>IF(K125="","",COUNTIF(Log!$AE$2:$AE$1001,K125))</f>
        <v/>
      </c>
      <c r="E125" s="24">
        <f>IF(K125="","",SUMIF(Log!$AE$2:$AE$1001,K125,Log!$AA$2:$AA$1001))</f>
        <v/>
      </c>
      <c r="F125" s="24">
        <f>IF(K125="","",SUMIF(Log!$AE$2:$AE$1001,K125,Log!$AB$2:$AB$1001))</f>
        <v/>
      </c>
      <c r="G125" s="25">
        <f>IF(OR(K125="",NOT(ISNUMBER(Settings!$D$2))),"",SUMIF(Log!$AE$2:$AE$1001,K125,Log!$AC$2:$AC$1001))</f>
        <v/>
      </c>
      <c r="H125" s="34">
        <f>IF(K125="","",IF(SUMPRODUCT(MAX((Log!$AE$2:$AE$1001=K125)*Log!$AH$2:$AH$1001))=0,"",SUMPRODUCT(MAX((Log!$AE$2:$AE$1001=K125)*Log!$AH$2:$AH$1001))))</f>
        <v/>
      </c>
      <c r="I125" s="33">
        <f>IF(K125="","",COUNTIF(Log!$AE$2:$AE$1001,K125)-COUNTIFS(Log!$AE$2:$AE$1001,K125,Log!$AD$2:$AD$1001,"OK"))</f>
        <v/>
      </c>
      <c r="J125" s="26">
        <f>IFERROR(MATCH(A125,Log!$AF$2:$AF$1001,0),"")</f>
        <v/>
      </c>
      <c r="K125" s="26">
        <f>IF(J125="","",INDEX(Log!$AE$2:$AE$1001,J125))</f>
        <v/>
      </c>
    </row>
    <row r="126">
      <c r="A126" s="33" t="n">
        <v>115</v>
      </c>
      <c r="B126" s="23">
        <f>IF(J126="","",INDEX(Log!$W$2:$W$1001,J126))</f>
        <v/>
      </c>
      <c r="C126" s="23">
        <f>IF(J126="","",INDEX(Log!$X$2:$X$1001,J126))</f>
        <v/>
      </c>
      <c r="D126" s="33">
        <f>IF(K126="","",COUNTIF(Log!$AE$2:$AE$1001,K126))</f>
        <v/>
      </c>
      <c r="E126" s="24">
        <f>IF(K126="","",SUMIF(Log!$AE$2:$AE$1001,K126,Log!$AA$2:$AA$1001))</f>
        <v/>
      </c>
      <c r="F126" s="24">
        <f>IF(K126="","",SUMIF(Log!$AE$2:$AE$1001,K126,Log!$AB$2:$AB$1001))</f>
        <v/>
      </c>
      <c r="G126" s="25">
        <f>IF(OR(K126="",NOT(ISNUMBER(Settings!$D$2))),"",SUMIF(Log!$AE$2:$AE$1001,K126,Log!$AC$2:$AC$1001))</f>
        <v/>
      </c>
      <c r="H126" s="34">
        <f>IF(K126="","",IF(SUMPRODUCT(MAX((Log!$AE$2:$AE$1001=K126)*Log!$AH$2:$AH$1001))=0,"",SUMPRODUCT(MAX((Log!$AE$2:$AE$1001=K126)*Log!$AH$2:$AH$1001))))</f>
        <v/>
      </c>
      <c r="I126" s="33">
        <f>IF(K126="","",COUNTIF(Log!$AE$2:$AE$1001,K126)-COUNTIFS(Log!$AE$2:$AE$1001,K126,Log!$AD$2:$AD$1001,"OK"))</f>
        <v/>
      </c>
      <c r="J126" s="26">
        <f>IFERROR(MATCH(A126,Log!$AF$2:$AF$1001,0),"")</f>
        <v/>
      </c>
      <c r="K126" s="26">
        <f>IF(J126="","",INDEX(Log!$AE$2:$AE$1001,J126))</f>
        <v/>
      </c>
    </row>
    <row r="127">
      <c r="A127" s="33" t="n">
        <v>116</v>
      </c>
      <c r="B127" s="23">
        <f>IF(J127="","",INDEX(Log!$W$2:$W$1001,J127))</f>
        <v/>
      </c>
      <c r="C127" s="23">
        <f>IF(J127="","",INDEX(Log!$X$2:$X$1001,J127))</f>
        <v/>
      </c>
      <c r="D127" s="33">
        <f>IF(K127="","",COUNTIF(Log!$AE$2:$AE$1001,K127))</f>
        <v/>
      </c>
      <c r="E127" s="24">
        <f>IF(K127="","",SUMIF(Log!$AE$2:$AE$1001,K127,Log!$AA$2:$AA$1001))</f>
        <v/>
      </c>
      <c r="F127" s="24">
        <f>IF(K127="","",SUMIF(Log!$AE$2:$AE$1001,K127,Log!$AB$2:$AB$1001))</f>
        <v/>
      </c>
      <c r="G127" s="25">
        <f>IF(OR(K127="",NOT(ISNUMBER(Settings!$D$2))),"",SUMIF(Log!$AE$2:$AE$1001,K127,Log!$AC$2:$AC$1001))</f>
        <v/>
      </c>
      <c r="H127" s="34">
        <f>IF(K127="","",IF(SUMPRODUCT(MAX((Log!$AE$2:$AE$1001=K127)*Log!$AH$2:$AH$1001))=0,"",SUMPRODUCT(MAX((Log!$AE$2:$AE$1001=K127)*Log!$AH$2:$AH$1001))))</f>
        <v/>
      </c>
      <c r="I127" s="33">
        <f>IF(K127="","",COUNTIF(Log!$AE$2:$AE$1001,K127)-COUNTIFS(Log!$AE$2:$AE$1001,K127,Log!$AD$2:$AD$1001,"OK"))</f>
        <v/>
      </c>
      <c r="J127" s="26">
        <f>IFERROR(MATCH(A127,Log!$AF$2:$AF$1001,0),"")</f>
        <v/>
      </c>
      <c r="K127" s="26">
        <f>IF(J127="","",INDEX(Log!$AE$2:$AE$1001,J127))</f>
        <v/>
      </c>
    </row>
    <row r="128">
      <c r="A128" s="33" t="n">
        <v>117</v>
      </c>
      <c r="B128" s="23">
        <f>IF(J128="","",INDEX(Log!$W$2:$W$1001,J128))</f>
        <v/>
      </c>
      <c r="C128" s="23">
        <f>IF(J128="","",INDEX(Log!$X$2:$X$1001,J128))</f>
        <v/>
      </c>
      <c r="D128" s="33">
        <f>IF(K128="","",COUNTIF(Log!$AE$2:$AE$1001,K128))</f>
        <v/>
      </c>
      <c r="E128" s="24">
        <f>IF(K128="","",SUMIF(Log!$AE$2:$AE$1001,K128,Log!$AA$2:$AA$1001))</f>
        <v/>
      </c>
      <c r="F128" s="24">
        <f>IF(K128="","",SUMIF(Log!$AE$2:$AE$1001,K128,Log!$AB$2:$AB$1001))</f>
        <v/>
      </c>
      <c r="G128" s="25">
        <f>IF(OR(K128="",NOT(ISNUMBER(Settings!$D$2))),"",SUMIF(Log!$AE$2:$AE$1001,K128,Log!$AC$2:$AC$1001))</f>
        <v/>
      </c>
      <c r="H128" s="34">
        <f>IF(K128="","",IF(SUMPRODUCT(MAX((Log!$AE$2:$AE$1001=K128)*Log!$AH$2:$AH$1001))=0,"",SUMPRODUCT(MAX((Log!$AE$2:$AE$1001=K128)*Log!$AH$2:$AH$1001))))</f>
        <v/>
      </c>
      <c r="I128" s="33">
        <f>IF(K128="","",COUNTIF(Log!$AE$2:$AE$1001,K128)-COUNTIFS(Log!$AE$2:$AE$1001,K128,Log!$AD$2:$AD$1001,"OK"))</f>
        <v/>
      </c>
      <c r="J128" s="26">
        <f>IFERROR(MATCH(A128,Log!$AF$2:$AF$1001,0),"")</f>
        <v/>
      </c>
      <c r="K128" s="26">
        <f>IF(J128="","",INDEX(Log!$AE$2:$AE$1001,J128))</f>
        <v/>
      </c>
    </row>
    <row r="129">
      <c r="A129" s="33" t="n">
        <v>118</v>
      </c>
      <c r="B129" s="23">
        <f>IF(J129="","",INDEX(Log!$W$2:$W$1001,J129))</f>
        <v/>
      </c>
      <c r="C129" s="23">
        <f>IF(J129="","",INDEX(Log!$X$2:$X$1001,J129))</f>
        <v/>
      </c>
      <c r="D129" s="33">
        <f>IF(K129="","",COUNTIF(Log!$AE$2:$AE$1001,K129))</f>
        <v/>
      </c>
      <c r="E129" s="24">
        <f>IF(K129="","",SUMIF(Log!$AE$2:$AE$1001,K129,Log!$AA$2:$AA$1001))</f>
        <v/>
      </c>
      <c r="F129" s="24">
        <f>IF(K129="","",SUMIF(Log!$AE$2:$AE$1001,K129,Log!$AB$2:$AB$1001))</f>
        <v/>
      </c>
      <c r="G129" s="25">
        <f>IF(OR(K129="",NOT(ISNUMBER(Settings!$D$2))),"",SUMIF(Log!$AE$2:$AE$1001,K129,Log!$AC$2:$AC$1001))</f>
        <v/>
      </c>
      <c r="H129" s="34">
        <f>IF(K129="","",IF(SUMPRODUCT(MAX((Log!$AE$2:$AE$1001=K129)*Log!$AH$2:$AH$1001))=0,"",SUMPRODUCT(MAX((Log!$AE$2:$AE$1001=K129)*Log!$AH$2:$AH$1001))))</f>
        <v/>
      </c>
      <c r="I129" s="33">
        <f>IF(K129="","",COUNTIF(Log!$AE$2:$AE$1001,K129)-COUNTIFS(Log!$AE$2:$AE$1001,K129,Log!$AD$2:$AD$1001,"OK"))</f>
        <v/>
      </c>
      <c r="J129" s="26">
        <f>IFERROR(MATCH(A129,Log!$AF$2:$AF$1001,0),"")</f>
        <v/>
      </c>
      <c r="K129" s="26">
        <f>IF(J129="","",INDEX(Log!$AE$2:$AE$1001,J129))</f>
        <v/>
      </c>
    </row>
    <row r="130">
      <c r="A130" s="33" t="n">
        <v>119</v>
      </c>
      <c r="B130" s="23">
        <f>IF(J130="","",INDEX(Log!$W$2:$W$1001,J130))</f>
        <v/>
      </c>
      <c r="C130" s="23">
        <f>IF(J130="","",INDEX(Log!$X$2:$X$1001,J130))</f>
        <v/>
      </c>
      <c r="D130" s="33">
        <f>IF(K130="","",COUNTIF(Log!$AE$2:$AE$1001,K130))</f>
        <v/>
      </c>
      <c r="E130" s="24">
        <f>IF(K130="","",SUMIF(Log!$AE$2:$AE$1001,K130,Log!$AA$2:$AA$1001))</f>
        <v/>
      </c>
      <c r="F130" s="24">
        <f>IF(K130="","",SUMIF(Log!$AE$2:$AE$1001,K130,Log!$AB$2:$AB$1001))</f>
        <v/>
      </c>
      <c r="G130" s="25">
        <f>IF(OR(K130="",NOT(ISNUMBER(Settings!$D$2))),"",SUMIF(Log!$AE$2:$AE$1001,K130,Log!$AC$2:$AC$1001))</f>
        <v/>
      </c>
      <c r="H130" s="34">
        <f>IF(K130="","",IF(SUMPRODUCT(MAX((Log!$AE$2:$AE$1001=K130)*Log!$AH$2:$AH$1001))=0,"",SUMPRODUCT(MAX((Log!$AE$2:$AE$1001=K130)*Log!$AH$2:$AH$1001))))</f>
        <v/>
      </c>
      <c r="I130" s="33">
        <f>IF(K130="","",COUNTIF(Log!$AE$2:$AE$1001,K130)-COUNTIFS(Log!$AE$2:$AE$1001,K130,Log!$AD$2:$AD$1001,"OK"))</f>
        <v/>
      </c>
      <c r="J130" s="26">
        <f>IFERROR(MATCH(A130,Log!$AF$2:$AF$1001,0),"")</f>
        <v/>
      </c>
      <c r="K130" s="26">
        <f>IF(J130="","",INDEX(Log!$AE$2:$AE$1001,J130))</f>
        <v/>
      </c>
    </row>
    <row r="131">
      <c r="A131" s="33" t="n">
        <v>120</v>
      </c>
      <c r="B131" s="23">
        <f>IF(J131="","",INDEX(Log!$W$2:$W$1001,J131))</f>
        <v/>
      </c>
      <c r="C131" s="23">
        <f>IF(J131="","",INDEX(Log!$X$2:$X$1001,J131))</f>
        <v/>
      </c>
      <c r="D131" s="33">
        <f>IF(K131="","",COUNTIF(Log!$AE$2:$AE$1001,K131))</f>
        <v/>
      </c>
      <c r="E131" s="24">
        <f>IF(K131="","",SUMIF(Log!$AE$2:$AE$1001,K131,Log!$AA$2:$AA$1001))</f>
        <v/>
      </c>
      <c r="F131" s="24">
        <f>IF(K131="","",SUMIF(Log!$AE$2:$AE$1001,K131,Log!$AB$2:$AB$1001))</f>
        <v/>
      </c>
      <c r="G131" s="25">
        <f>IF(OR(K131="",NOT(ISNUMBER(Settings!$D$2))),"",SUMIF(Log!$AE$2:$AE$1001,K131,Log!$AC$2:$AC$1001))</f>
        <v/>
      </c>
      <c r="H131" s="34">
        <f>IF(K131="","",IF(SUMPRODUCT(MAX((Log!$AE$2:$AE$1001=K131)*Log!$AH$2:$AH$1001))=0,"",SUMPRODUCT(MAX((Log!$AE$2:$AE$1001=K131)*Log!$AH$2:$AH$1001))))</f>
        <v/>
      </c>
      <c r="I131" s="33">
        <f>IF(K131="","",COUNTIF(Log!$AE$2:$AE$1001,K131)-COUNTIFS(Log!$AE$2:$AE$1001,K131,Log!$AD$2:$AD$1001,"OK"))</f>
        <v/>
      </c>
      <c r="J131" s="26">
        <f>IFERROR(MATCH(A131,Log!$AF$2:$AF$1001,0),"")</f>
        <v/>
      </c>
      <c r="K131" s="26">
        <f>IF(J131="","",INDEX(Log!$AE$2:$AE$1001,J131))</f>
        <v/>
      </c>
    </row>
    <row r="132">
      <c r="A132" s="33" t="n">
        <v>121</v>
      </c>
      <c r="B132" s="23">
        <f>IF(J132="","",INDEX(Log!$W$2:$W$1001,J132))</f>
        <v/>
      </c>
      <c r="C132" s="23">
        <f>IF(J132="","",INDEX(Log!$X$2:$X$1001,J132))</f>
        <v/>
      </c>
      <c r="D132" s="33">
        <f>IF(K132="","",COUNTIF(Log!$AE$2:$AE$1001,K132))</f>
        <v/>
      </c>
      <c r="E132" s="24">
        <f>IF(K132="","",SUMIF(Log!$AE$2:$AE$1001,K132,Log!$AA$2:$AA$1001))</f>
        <v/>
      </c>
      <c r="F132" s="24">
        <f>IF(K132="","",SUMIF(Log!$AE$2:$AE$1001,K132,Log!$AB$2:$AB$1001))</f>
        <v/>
      </c>
      <c r="G132" s="25">
        <f>IF(OR(K132="",NOT(ISNUMBER(Settings!$D$2))),"",SUMIF(Log!$AE$2:$AE$1001,K132,Log!$AC$2:$AC$1001))</f>
        <v/>
      </c>
      <c r="H132" s="34">
        <f>IF(K132="","",IF(SUMPRODUCT(MAX((Log!$AE$2:$AE$1001=K132)*Log!$AH$2:$AH$1001))=0,"",SUMPRODUCT(MAX((Log!$AE$2:$AE$1001=K132)*Log!$AH$2:$AH$1001))))</f>
        <v/>
      </c>
      <c r="I132" s="33">
        <f>IF(K132="","",COUNTIF(Log!$AE$2:$AE$1001,K132)-COUNTIFS(Log!$AE$2:$AE$1001,K132,Log!$AD$2:$AD$1001,"OK"))</f>
        <v/>
      </c>
      <c r="J132" s="26">
        <f>IFERROR(MATCH(A132,Log!$AF$2:$AF$1001,0),"")</f>
        <v/>
      </c>
      <c r="K132" s="26">
        <f>IF(J132="","",INDEX(Log!$AE$2:$AE$1001,J132))</f>
        <v/>
      </c>
    </row>
    <row r="133">
      <c r="A133" s="33" t="n">
        <v>122</v>
      </c>
      <c r="B133" s="23">
        <f>IF(J133="","",INDEX(Log!$W$2:$W$1001,J133))</f>
        <v/>
      </c>
      <c r="C133" s="23">
        <f>IF(J133="","",INDEX(Log!$X$2:$X$1001,J133))</f>
        <v/>
      </c>
      <c r="D133" s="33">
        <f>IF(K133="","",COUNTIF(Log!$AE$2:$AE$1001,K133))</f>
        <v/>
      </c>
      <c r="E133" s="24">
        <f>IF(K133="","",SUMIF(Log!$AE$2:$AE$1001,K133,Log!$AA$2:$AA$1001))</f>
        <v/>
      </c>
      <c r="F133" s="24">
        <f>IF(K133="","",SUMIF(Log!$AE$2:$AE$1001,K133,Log!$AB$2:$AB$1001))</f>
        <v/>
      </c>
      <c r="G133" s="25">
        <f>IF(OR(K133="",NOT(ISNUMBER(Settings!$D$2))),"",SUMIF(Log!$AE$2:$AE$1001,K133,Log!$AC$2:$AC$1001))</f>
        <v/>
      </c>
      <c r="H133" s="34">
        <f>IF(K133="","",IF(SUMPRODUCT(MAX((Log!$AE$2:$AE$1001=K133)*Log!$AH$2:$AH$1001))=0,"",SUMPRODUCT(MAX((Log!$AE$2:$AE$1001=K133)*Log!$AH$2:$AH$1001))))</f>
        <v/>
      </c>
      <c r="I133" s="33">
        <f>IF(K133="","",COUNTIF(Log!$AE$2:$AE$1001,K133)-COUNTIFS(Log!$AE$2:$AE$1001,K133,Log!$AD$2:$AD$1001,"OK"))</f>
        <v/>
      </c>
      <c r="J133" s="26">
        <f>IFERROR(MATCH(A133,Log!$AF$2:$AF$1001,0),"")</f>
        <v/>
      </c>
      <c r="K133" s="26">
        <f>IF(J133="","",INDEX(Log!$AE$2:$AE$1001,J133))</f>
        <v/>
      </c>
    </row>
    <row r="134">
      <c r="A134" s="33" t="n">
        <v>123</v>
      </c>
      <c r="B134" s="23">
        <f>IF(J134="","",INDEX(Log!$W$2:$W$1001,J134))</f>
        <v/>
      </c>
      <c r="C134" s="23">
        <f>IF(J134="","",INDEX(Log!$X$2:$X$1001,J134))</f>
        <v/>
      </c>
      <c r="D134" s="33">
        <f>IF(K134="","",COUNTIF(Log!$AE$2:$AE$1001,K134))</f>
        <v/>
      </c>
      <c r="E134" s="24">
        <f>IF(K134="","",SUMIF(Log!$AE$2:$AE$1001,K134,Log!$AA$2:$AA$1001))</f>
        <v/>
      </c>
      <c r="F134" s="24">
        <f>IF(K134="","",SUMIF(Log!$AE$2:$AE$1001,K134,Log!$AB$2:$AB$1001))</f>
        <v/>
      </c>
      <c r="G134" s="25">
        <f>IF(OR(K134="",NOT(ISNUMBER(Settings!$D$2))),"",SUMIF(Log!$AE$2:$AE$1001,K134,Log!$AC$2:$AC$1001))</f>
        <v/>
      </c>
      <c r="H134" s="34">
        <f>IF(K134="","",IF(SUMPRODUCT(MAX((Log!$AE$2:$AE$1001=K134)*Log!$AH$2:$AH$1001))=0,"",SUMPRODUCT(MAX((Log!$AE$2:$AE$1001=K134)*Log!$AH$2:$AH$1001))))</f>
        <v/>
      </c>
      <c r="I134" s="33">
        <f>IF(K134="","",COUNTIF(Log!$AE$2:$AE$1001,K134)-COUNTIFS(Log!$AE$2:$AE$1001,K134,Log!$AD$2:$AD$1001,"OK"))</f>
        <v/>
      </c>
      <c r="J134" s="26">
        <f>IFERROR(MATCH(A134,Log!$AF$2:$AF$1001,0),"")</f>
        <v/>
      </c>
      <c r="K134" s="26">
        <f>IF(J134="","",INDEX(Log!$AE$2:$AE$1001,J134))</f>
        <v/>
      </c>
    </row>
    <row r="135">
      <c r="A135" s="33" t="n">
        <v>124</v>
      </c>
      <c r="B135" s="23">
        <f>IF(J135="","",INDEX(Log!$W$2:$W$1001,J135))</f>
        <v/>
      </c>
      <c r="C135" s="23">
        <f>IF(J135="","",INDEX(Log!$X$2:$X$1001,J135))</f>
        <v/>
      </c>
      <c r="D135" s="33">
        <f>IF(K135="","",COUNTIF(Log!$AE$2:$AE$1001,K135))</f>
        <v/>
      </c>
      <c r="E135" s="24">
        <f>IF(K135="","",SUMIF(Log!$AE$2:$AE$1001,K135,Log!$AA$2:$AA$1001))</f>
        <v/>
      </c>
      <c r="F135" s="24">
        <f>IF(K135="","",SUMIF(Log!$AE$2:$AE$1001,K135,Log!$AB$2:$AB$1001))</f>
        <v/>
      </c>
      <c r="G135" s="25">
        <f>IF(OR(K135="",NOT(ISNUMBER(Settings!$D$2))),"",SUMIF(Log!$AE$2:$AE$1001,K135,Log!$AC$2:$AC$1001))</f>
        <v/>
      </c>
      <c r="H135" s="34">
        <f>IF(K135="","",IF(SUMPRODUCT(MAX((Log!$AE$2:$AE$1001=K135)*Log!$AH$2:$AH$1001))=0,"",SUMPRODUCT(MAX((Log!$AE$2:$AE$1001=K135)*Log!$AH$2:$AH$1001))))</f>
        <v/>
      </c>
      <c r="I135" s="33">
        <f>IF(K135="","",COUNTIF(Log!$AE$2:$AE$1001,K135)-COUNTIFS(Log!$AE$2:$AE$1001,K135,Log!$AD$2:$AD$1001,"OK"))</f>
        <v/>
      </c>
      <c r="J135" s="26">
        <f>IFERROR(MATCH(A135,Log!$AF$2:$AF$1001,0),"")</f>
        <v/>
      </c>
      <c r="K135" s="26">
        <f>IF(J135="","",INDEX(Log!$AE$2:$AE$1001,J135))</f>
        <v/>
      </c>
    </row>
    <row r="136">
      <c r="A136" s="33" t="n">
        <v>125</v>
      </c>
      <c r="B136" s="23">
        <f>IF(J136="","",INDEX(Log!$W$2:$W$1001,J136))</f>
        <v/>
      </c>
      <c r="C136" s="23">
        <f>IF(J136="","",INDEX(Log!$X$2:$X$1001,J136))</f>
        <v/>
      </c>
      <c r="D136" s="33">
        <f>IF(K136="","",COUNTIF(Log!$AE$2:$AE$1001,K136))</f>
        <v/>
      </c>
      <c r="E136" s="24">
        <f>IF(K136="","",SUMIF(Log!$AE$2:$AE$1001,K136,Log!$AA$2:$AA$1001))</f>
        <v/>
      </c>
      <c r="F136" s="24">
        <f>IF(K136="","",SUMIF(Log!$AE$2:$AE$1001,K136,Log!$AB$2:$AB$1001))</f>
        <v/>
      </c>
      <c r="G136" s="25">
        <f>IF(OR(K136="",NOT(ISNUMBER(Settings!$D$2))),"",SUMIF(Log!$AE$2:$AE$1001,K136,Log!$AC$2:$AC$1001))</f>
        <v/>
      </c>
      <c r="H136" s="34">
        <f>IF(K136="","",IF(SUMPRODUCT(MAX((Log!$AE$2:$AE$1001=K136)*Log!$AH$2:$AH$1001))=0,"",SUMPRODUCT(MAX((Log!$AE$2:$AE$1001=K136)*Log!$AH$2:$AH$1001))))</f>
        <v/>
      </c>
      <c r="I136" s="33">
        <f>IF(K136="","",COUNTIF(Log!$AE$2:$AE$1001,K136)-COUNTIFS(Log!$AE$2:$AE$1001,K136,Log!$AD$2:$AD$1001,"OK"))</f>
        <v/>
      </c>
      <c r="J136" s="26">
        <f>IFERROR(MATCH(A136,Log!$AF$2:$AF$1001,0),"")</f>
        <v/>
      </c>
      <c r="K136" s="26">
        <f>IF(J136="","",INDEX(Log!$AE$2:$AE$1001,J136))</f>
        <v/>
      </c>
    </row>
    <row r="137">
      <c r="A137" s="33" t="n">
        <v>126</v>
      </c>
      <c r="B137" s="23">
        <f>IF(J137="","",INDEX(Log!$W$2:$W$1001,J137))</f>
        <v/>
      </c>
      <c r="C137" s="23">
        <f>IF(J137="","",INDEX(Log!$X$2:$X$1001,J137))</f>
        <v/>
      </c>
      <c r="D137" s="33">
        <f>IF(K137="","",COUNTIF(Log!$AE$2:$AE$1001,K137))</f>
        <v/>
      </c>
      <c r="E137" s="24">
        <f>IF(K137="","",SUMIF(Log!$AE$2:$AE$1001,K137,Log!$AA$2:$AA$1001))</f>
        <v/>
      </c>
      <c r="F137" s="24">
        <f>IF(K137="","",SUMIF(Log!$AE$2:$AE$1001,K137,Log!$AB$2:$AB$1001))</f>
        <v/>
      </c>
      <c r="G137" s="25">
        <f>IF(OR(K137="",NOT(ISNUMBER(Settings!$D$2))),"",SUMIF(Log!$AE$2:$AE$1001,K137,Log!$AC$2:$AC$1001))</f>
        <v/>
      </c>
      <c r="H137" s="34">
        <f>IF(K137="","",IF(SUMPRODUCT(MAX((Log!$AE$2:$AE$1001=K137)*Log!$AH$2:$AH$1001))=0,"",SUMPRODUCT(MAX((Log!$AE$2:$AE$1001=K137)*Log!$AH$2:$AH$1001))))</f>
        <v/>
      </c>
      <c r="I137" s="33">
        <f>IF(K137="","",COUNTIF(Log!$AE$2:$AE$1001,K137)-COUNTIFS(Log!$AE$2:$AE$1001,K137,Log!$AD$2:$AD$1001,"OK"))</f>
        <v/>
      </c>
      <c r="J137" s="26">
        <f>IFERROR(MATCH(A137,Log!$AF$2:$AF$1001,0),"")</f>
        <v/>
      </c>
      <c r="K137" s="26">
        <f>IF(J137="","",INDEX(Log!$AE$2:$AE$1001,J137))</f>
        <v/>
      </c>
    </row>
    <row r="138">
      <c r="A138" s="33" t="n">
        <v>127</v>
      </c>
      <c r="B138" s="23">
        <f>IF(J138="","",INDEX(Log!$W$2:$W$1001,J138))</f>
        <v/>
      </c>
      <c r="C138" s="23">
        <f>IF(J138="","",INDEX(Log!$X$2:$X$1001,J138))</f>
        <v/>
      </c>
      <c r="D138" s="33">
        <f>IF(K138="","",COUNTIF(Log!$AE$2:$AE$1001,K138))</f>
        <v/>
      </c>
      <c r="E138" s="24">
        <f>IF(K138="","",SUMIF(Log!$AE$2:$AE$1001,K138,Log!$AA$2:$AA$1001))</f>
        <v/>
      </c>
      <c r="F138" s="24">
        <f>IF(K138="","",SUMIF(Log!$AE$2:$AE$1001,K138,Log!$AB$2:$AB$1001))</f>
        <v/>
      </c>
      <c r="G138" s="25">
        <f>IF(OR(K138="",NOT(ISNUMBER(Settings!$D$2))),"",SUMIF(Log!$AE$2:$AE$1001,K138,Log!$AC$2:$AC$1001))</f>
        <v/>
      </c>
      <c r="H138" s="34">
        <f>IF(K138="","",IF(SUMPRODUCT(MAX((Log!$AE$2:$AE$1001=K138)*Log!$AH$2:$AH$1001))=0,"",SUMPRODUCT(MAX((Log!$AE$2:$AE$1001=K138)*Log!$AH$2:$AH$1001))))</f>
        <v/>
      </c>
      <c r="I138" s="33">
        <f>IF(K138="","",COUNTIF(Log!$AE$2:$AE$1001,K138)-COUNTIFS(Log!$AE$2:$AE$1001,K138,Log!$AD$2:$AD$1001,"OK"))</f>
        <v/>
      </c>
      <c r="J138" s="26">
        <f>IFERROR(MATCH(A138,Log!$AF$2:$AF$1001,0),"")</f>
        <v/>
      </c>
      <c r="K138" s="26">
        <f>IF(J138="","",INDEX(Log!$AE$2:$AE$1001,J138))</f>
        <v/>
      </c>
    </row>
    <row r="139">
      <c r="A139" s="33" t="n">
        <v>128</v>
      </c>
      <c r="B139" s="23">
        <f>IF(J139="","",INDEX(Log!$W$2:$W$1001,J139))</f>
        <v/>
      </c>
      <c r="C139" s="23">
        <f>IF(J139="","",INDEX(Log!$X$2:$X$1001,J139))</f>
        <v/>
      </c>
      <c r="D139" s="33">
        <f>IF(K139="","",COUNTIF(Log!$AE$2:$AE$1001,K139))</f>
        <v/>
      </c>
      <c r="E139" s="24">
        <f>IF(K139="","",SUMIF(Log!$AE$2:$AE$1001,K139,Log!$AA$2:$AA$1001))</f>
        <v/>
      </c>
      <c r="F139" s="24">
        <f>IF(K139="","",SUMIF(Log!$AE$2:$AE$1001,K139,Log!$AB$2:$AB$1001))</f>
        <v/>
      </c>
      <c r="G139" s="25">
        <f>IF(OR(K139="",NOT(ISNUMBER(Settings!$D$2))),"",SUMIF(Log!$AE$2:$AE$1001,K139,Log!$AC$2:$AC$1001))</f>
        <v/>
      </c>
      <c r="H139" s="34">
        <f>IF(K139="","",IF(SUMPRODUCT(MAX((Log!$AE$2:$AE$1001=K139)*Log!$AH$2:$AH$1001))=0,"",SUMPRODUCT(MAX((Log!$AE$2:$AE$1001=K139)*Log!$AH$2:$AH$1001))))</f>
        <v/>
      </c>
      <c r="I139" s="33">
        <f>IF(K139="","",COUNTIF(Log!$AE$2:$AE$1001,K139)-COUNTIFS(Log!$AE$2:$AE$1001,K139,Log!$AD$2:$AD$1001,"OK"))</f>
        <v/>
      </c>
      <c r="J139" s="26">
        <f>IFERROR(MATCH(A139,Log!$AF$2:$AF$1001,0),"")</f>
        <v/>
      </c>
      <c r="K139" s="26">
        <f>IF(J139="","",INDEX(Log!$AE$2:$AE$1001,J139))</f>
        <v/>
      </c>
    </row>
    <row r="140">
      <c r="A140" s="33" t="n">
        <v>129</v>
      </c>
      <c r="B140" s="23">
        <f>IF(J140="","",INDEX(Log!$W$2:$W$1001,J140))</f>
        <v/>
      </c>
      <c r="C140" s="23">
        <f>IF(J140="","",INDEX(Log!$X$2:$X$1001,J140))</f>
        <v/>
      </c>
      <c r="D140" s="33">
        <f>IF(K140="","",COUNTIF(Log!$AE$2:$AE$1001,K140))</f>
        <v/>
      </c>
      <c r="E140" s="24">
        <f>IF(K140="","",SUMIF(Log!$AE$2:$AE$1001,K140,Log!$AA$2:$AA$1001))</f>
        <v/>
      </c>
      <c r="F140" s="24">
        <f>IF(K140="","",SUMIF(Log!$AE$2:$AE$1001,K140,Log!$AB$2:$AB$1001))</f>
        <v/>
      </c>
      <c r="G140" s="25">
        <f>IF(OR(K140="",NOT(ISNUMBER(Settings!$D$2))),"",SUMIF(Log!$AE$2:$AE$1001,K140,Log!$AC$2:$AC$1001))</f>
        <v/>
      </c>
      <c r="H140" s="34">
        <f>IF(K140="","",IF(SUMPRODUCT(MAX((Log!$AE$2:$AE$1001=K140)*Log!$AH$2:$AH$1001))=0,"",SUMPRODUCT(MAX((Log!$AE$2:$AE$1001=K140)*Log!$AH$2:$AH$1001))))</f>
        <v/>
      </c>
      <c r="I140" s="33">
        <f>IF(K140="","",COUNTIF(Log!$AE$2:$AE$1001,K140)-COUNTIFS(Log!$AE$2:$AE$1001,K140,Log!$AD$2:$AD$1001,"OK"))</f>
        <v/>
      </c>
      <c r="J140" s="26">
        <f>IFERROR(MATCH(A140,Log!$AF$2:$AF$1001,0),"")</f>
        <v/>
      </c>
      <c r="K140" s="26">
        <f>IF(J140="","",INDEX(Log!$AE$2:$AE$1001,J140))</f>
        <v/>
      </c>
    </row>
    <row r="141">
      <c r="A141" s="33" t="n">
        <v>130</v>
      </c>
      <c r="B141" s="23">
        <f>IF(J141="","",INDEX(Log!$W$2:$W$1001,J141))</f>
        <v/>
      </c>
      <c r="C141" s="23">
        <f>IF(J141="","",INDEX(Log!$X$2:$X$1001,J141))</f>
        <v/>
      </c>
      <c r="D141" s="33">
        <f>IF(K141="","",COUNTIF(Log!$AE$2:$AE$1001,K141))</f>
        <v/>
      </c>
      <c r="E141" s="24">
        <f>IF(K141="","",SUMIF(Log!$AE$2:$AE$1001,K141,Log!$AA$2:$AA$1001))</f>
        <v/>
      </c>
      <c r="F141" s="24">
        <f>IF(K141="","",SUMIF(Log!$AE$2:$AE$1001,K141,Log!$AB$2:$AB$1001))</f>
        <v/>
      </c>
      <c r="G141" s="25">
        <f>IF(OR(K141="",NOT(ISNUMBER(Settings!$D$2))),"",SUMIF(Log!$AE$2:$AE$1001,K141,Log!$AC$2:$AC$1001))</f>
        <v/>
      </c>
      <c r="H141" s="34">
        <f>IF(K141="","",IF(SUMPRODUCT(MAX((Log!$AE$2:$AE$1001=K141)*Log!$AH$2:$AH$1001))=0,"",SUMPRODUCT(MAX((Log!$AE$2:$AE$1001=K141)*Log!$AH$2:$AH$1001))))</f>
        <v/>
      </c>
      <c r="I141" s="33">
        <f>IF(K141="","",COUNTIF(Log!$AE$2:$AE$1001,K141)-COUNTIFS(Log!$AE$2:$AE$1001,K141,Log!$AD$2:$AD$1001,"OK"))</f>
        <v/>
      </c>
      <c r="J141" s="26">
        <f>IFERROR(MATCH(A141,Log!$AF$2:$AF$1001,0),"")</f>
        <v/>
      </c>
      <c r="K141" s="26">
        <f>IF(J141="","",INDEX(Log!$AE$2:$AE$1001,J141))</f>
        <v/>
      </c>
    </row>
    <row r="142">
      <c r="A142" s="33" t="n">
        <v>131</v>
      </c>
      <c r="B142" s="23">
        <f>IF(J142="","",INDEX(Log!$W$2:$W$1001,J142))</f>
        <v/>
      </c>
      <c r="C142" s="23">
        <f>IF(J142="","",INDEX(Log!$X$2:$X$1001,J142))</f>
        <v/>
      </c>
      <c r="D142" s="33">
        <f>IF(K142="","",COUNTIF(Log!$AE$2:$AE$1001,K142))</f>
        <v/>
      </c>
      <c r="E142" s="24">
        <f>IF(K142="","",SUMIF(Log!$AE$2:$AE$1001,K142,Log!$AA$2:$AA$1001))</f>
        <v/>
      </c>
      <c r="F142" s="24">
        <f>IF(K142="","",SUMIF(Log!$AE$2:$AE$1001,K142,Log!$AB$2:$AB$1001))</f>
        <v/>
      </c>
      <c r="G142" s="25">
        <f>IF(OR(K142="",NOT(ISNUMBER(Settings!$D$2))),"",SUMIF(Log!$AE$2:$AE$1001,K142,Log!$AC$2:$AC$1001))</f>
        <v/>
      </c>
      <c r="H142" s="34">
        <f>IF(K142="","",IF(SUMPRODUCT(MAX((Log!$AE$2:$AE$1001=K142)*Log!$AH$2:$AH$1001))=0,"",SUMPRODUCT(MAX((Log!$AE$2:$AE$1001=K142)*Log!$AH$2:$AH$1001))))</f>
        <v/>
      </c>
      <c r="I142" s="33">
        <f>IF(K142="","",COUNTIF(Log!$AE$2:$AE$1001,K142)-COUNTIFS(Log!$AE$2:$AE$1001,K142,Log!$AD$2:$AD$1001,"OK"))</f>
        <v/>
      </c>
      <c r="J142" s="26">
        <f>IFERROR(MATCH(A142,Log!$AF$2:$AF$1001,0),"")</f>
        <v/>
      </c>
      <c r="K142" s="26">
        <f>IF(J142="","",INDEX(Log!$AE$2:$AE$1001,J142))</f>
        <v/>
      </c>
    </row>
    <row r="143">
      <c r="A143" s="33" t="n">
        <v>132</v>
      </c>
      <c r="B143" s="23">
        <f>IF(J143="","",INDEX(Log!$W$2:$W$1001,J143))</f>
        <v/>
      </c>
      <c r="C143" s="23">
        <f>IF(J143="","",INDEX(Log!$X$2:$X$1001,J143))</f>
        <v/>
      </c>
      <c r="D143" s="33">
        <f>IF(K143="","",COUNTIF(Log!$AE$2:$AE$1001,K143))</f>
        <v/>
      </c>
      <c r="E143" s="24">
        <f>IF(K143="","",SUMIF(Log!$AE$2:$AE$1001,K143,Log!$AA$2:$AA$1001))</f>
        <v/>
      </c>
      <c r="F143" s="24">
        <f>IF(K143="","",SUMIF(Log!$AE$2:$AE$1001,K143,Log!$AB$2:$AB$1001))</f>
        <v/>
      </c>
      <c r="G143" s="25">
        <f>IF(OR(K143="",NOT(ISNUMBER(Settings!$D$2))),"",SUMIF(Log!$AE$2:$AE$1001,K143,Log!$AC$2:$AC$1001))</f>
        <v/>
      </c>
      <c r="H143" s="34">
        <f>IF(K143="","",IF(SUMPRODUCT(MAX((Log!$AE$2:$AE$1001=K143)*Log!$AH$2:$AH$1001))=0,"",SUMPRODUCT(MAX((Log!$AE$2:$AE$1001=K143)*Log!$AH$2:$AH$1001))))</f>
        <v/>
      </c>
      <c r="I143" s="33">
        <f>IF(K143="","",COUNTIF(Log!$AE$2:$AE$1001,K143)-COUNTIFS(Log!$AE$2:$AE$1001,K143,Log!$AD$2:$AD$1001,"OK"))</f>
        <v/>
      </c>
      <c r="J143" s="26">
        <f>IFERROR(MATCH(A143,Log!$AF$2:$AF$1001,0),"")</f>
        <v/>
      </c>
      <c r="K143" s="26">
        <f>IF(J143="","",INDEX(Log!$AE$2:$AE$1001,J143))</f>
        <v/>
      </c>
    </row>
    <row r="144">
      <c r="A144" s="33" t="n">
        <v>133</v>
      </c>
      <c r="B144" s="23">
        <f>IF(J144="","",INDEX(Log!$W$2:$W$1001,J144))</f>
        <v/>
      </c>
      <c r="C144" s="23">
        <f>IF(J144="","",INDEX(Log!$X$2:$X$1001,J144))</f>
        <v/>
      </c>
      <c r="D144" s="33">
        <f>IF(K144="","",COUNTIF(Log!$AE$2:$AE$1001,K144))</f>
        <v/>
      </c>
      <c r="E144" s="24">
        <f>IF(K144="","",SUMIF(Log!$AE$2:$AE$1001,K144,Log!$AA$2:$AA$1001))</f>
        <v/>
      </c>
      <c r="F144" s="24">
        <f>IF(K144="","",SUMIF(Log!$AE$2:$AE$1001,K144,Log!$AB$2:$AB$1001))</f>
        <v/>
      </c>
      <c r="G144" s="25">
        <f>IF(OR(K144="",NOT(ISNUMBER(Settings!$D$2))),"",SUMIF(Log!$AE$2:$AE$1001,K144,Log!$AC$2:$AC$1001))</f>
        <v/>
      </c>
      <c r="H144" s="34">
        <f>IF(K144="","",IF(SUMPRODUCT(MAX((Log!$AE$2:$AE$1001=K144)*Log!$AH$2:$AH$1001))=0,"",SUMPRODUCT(MAX((Log!$AE$2:$AE$1001=K144)*Log!$AH$2:$AH$1001))))</f>
        <v/>
      </c>
      <c r="I144" s="33">
        <f>IF(K144="","",COUNTIF(Log!$AE$2:$AE$1001,K144)-COUNTIFS(Log!$AE$2:$AE$1001,K144,Log!$AD$2:$AD$1001,"OK"))</f>
        <v/>
      </c>
      <c r="J144" s="26">
        <f>IFERROR(MATCH(A144,Log!$AF$2:$AF$1001,0),"")</f>
        <v/>
      </c>
      <c r="K144" s="26">
        <f>IF(J144="","",INDEX(Log!$AE$2:$AE$1001,J144))</f>
        <v/>
      </c>
    </row>
    <row r="145">
      <c r="A145" s="33" t="n">
        <v>134</v>
      </c>
      <c r="B145" s="23">
        <f>IF(J145="","",INDEX(Log!$W$2:$W$1001,J145))</f>
        <v/>
      </c>
      <c r="C145" s="23">
        <f>IF(J145="","",INDEX(Log!$X$2:$X$1001,J145))</f>
        <v/>
      </c>
      <c r="D145" s="33">
        <f>IF(K145="","",COUNTIF(Log!$AE$2:$AE$1001,K145))</f>
        <v/>
      </c>
      <c r="E145" s="24">
        <f>IF(K145="","",SUMIF(Log!$AE$2:$AE$1001,K145,Log!$AA$2:$AA$1001))</f>
        <v/>
      </c>
      <c r="F145" s="24">
        <f>IF(K145="","",SUMIF(Log!$AE$2:$AE$1001,K145,Log!$AB$2:$AB$1001))</f>
        <v/>
      </c>
      <c r="G145" s="25">
        <f>IF(OR(K145="",NOT(ISNUMBER(Settings!$D$2))),"",SUMIF(Log!$AE$2:$AE$1001,K145,Log!$AC$2:$AC$1001))</f>
        <v/>
      </c>
      <c r="H145" s="34">
        <f>IF(K145="","",IF(SUMPRODUCT(MAX((Log!$AE$2:$AE$1001=K145)*Log!$AH$2:$AH$1001))=0,"",SUMPRODUCT(MAX((Log!$AE$2:$AE$1001=K145)*Log!$AH$2:$AH$1001))))</f>
        <v/>
      </c>
      <c r="I145" s="33">
        <f>IF(K145="","",COUNTIF(Log!$AE$2:$AE$1001,K145)-COUNTIFS(Log!$AE$2:$AE$1001,K145,Log!$AD$2:$AD$1001,"OK"))</f>
        <v/>
      </c>
      <c r="J145" s="26">
        <f>IFERROR(MATCH(A145,Log!$AF$2:$AF$1001,0),"")</f>
        <v/>
      </c>
      <c r="K145" s="26">
        <f>IF(J145="","",INDEX(Log!$AE$2:$AE$1001,J145))</f>
        <v/>
      </c>
    </row>
    <row r="146">
      <c r="A146" s="33" t="n">
        <v>135</v>
      </c>
      <c r="B146" s="23">
        <f>IF(J146="","",INDEX(Log!$W$2:$W$1001,J146))</f>
        <v/>
      </c>
      <c r="C146" s="23">
        <f>IF(J146="","",INDEX(Log!$X$2:$X$1001,J146))</f>
        <v/>
      </c>
      <c r="D146" s="33">
        <f>IF(K146="","",COUNTIF(Log!$AE$2:$AE$1001,K146))</f>
        <v/>
      </c>
      <c r="E146" s="24">
        <f>IF(K146="","",SUMIF(Log!$AE$2:$AE$1001,K146,Log!$AA$2:$AA$1001))</f>
        <v/>
      </c>
      <c r="F146" s="24">
        <f>IF(K146="","",SUMIF(Log!$AE$2:$AE$1001,K146,Log!$AB$2:$AB$1001))</f>
        <v/>
      </c>
      <c r="G146" s="25">
        <f>IF(OR(K146="",NOT(ISNUMBER(Settings!$D$2))),"",SUMIF(Log!$AE$2:$AE$1001,K146,Log!$AC$2:$AC$1001))</f>
        <v/>
      </c>
      <c r="H146" s="34">
        <f>IF(K146="","",IF(SUMPRODUCT(MAX((Log!$AE$2:$AE$1001=K146)*Log!$AH$2:$AH$1001))=0,"",SUMPRODUCT(MAX((Log!$AE$2:$AE$1001=K146)*Log!$AH$2:$AH$1001))))</f>
        <v/>
      </c>
      <c r="I146" s="33">
        <f>IF(K146="","",COUNTIF(Log!$AE$2:$AE$1001,K146)-COUNTIFS(Log!$AE$2:$AE$1001,K146,Log!$AD$2:$AD$1001,"OK"))</f>
        <v/>
      </c>
      <c r="J146" s="26">
        <f>IFERROR(MATCH(A146,Log!$AF$2:$AF$1001,0),"")</f>
        <v/>
      </c>
      <c r="K146" s="26">
        <f>IF(J146="","",INDEX(Log!$AE$2:$AE$1001,J146))</f>
        <v/>
      </c>
    </row>
    <row r="147">
      <c r="A147" s="33" t="n">
        <v>136</v>
      </c>
      <c r="B147" s="23">
        <f>IF(J147="","",INDEX(Log!$W$2:$W$1001,J147))</f>
        <v/>
      </c>
      <c r="C147" s="23">
        <f>IF(J147="","",INDEX(Log!$X$2:$X$1001,J147))</f>
        <v/>
      </c>
      <c r="D147" s="33">
        <f>IF(K147="","",COUNTIF(Log!$AE$2:$AE$1001,K147))</f>
        <v/>
      </c>
      <c r="E147" s="24">
        <f>IF(K147="","",SUMIF(Log!$AE$2:$AE$1001,K147,Log!$AA$2:$AA$1001))</f>
        <v/>
      </c>
      <c r="F147" s="24">
        <f>IF(K147="","",SUMIF(Log!$AE$2:$AE$1001,K147,Log!$AB$2:$AB$1001))</f>
        <v/>
      </c>
      <c r="G147" s="25">
        <f>IF(OR(K147="",NOT(ISNUMBER(Settings!$D$2))),"",SUMIF(Log!$AE$2:$AE$1001,K147,Log!$AC$2:$AC$1001))</f>
        <v/>
      </c>
      <c r="H147" s="34">
        <f>IF(K147="","",IF(SUMPRODUCT(MAX((Log!$AE$2:$AE$1001=K147)*Log!$AH$2:$AH$1001))=0,"",SUMPRODUCT(MAX((Log!$AE$2:$AE$1001=K147)*Log!$AH$2:$AH$1001))))</f>
        <v/>
      </c>
      <c r="I147" s="33">
        <f>IF(K147="","",COUNTIF(Log!$AE$2:$AE$1001,K147)-COUNTIFS(Log!$AE$2:$AE$1001,K147,Log!$AD$2:$AD$1001,"OK"))</f>
        <v/>
      </c>
      <c r="J147" s="26">
        <f>IFERROR(MATCH(A147,Log!$AF$2:$AF$1001,0),"")</f>
        <v/>
      </c>
      <c r="K147" s="26">
        <f>IF(J147="","",INDEX(Log!$AE$2:$AE$1001,J147))</f>
        <v/>
      </c>
    </row>
    <row r="148">
      <c r="A148" s="33" t="n">
        <v>137</v>
      </c>
      <c r="B148" s="23">
        <f>IF(J148="","",INDEX(Log!$W$2:$W$1001,J148))</f>
        <v/>
      </c>
      <c r="C148" s="23">
        <f>IF(J148="","",INDEX(Log!$X$2:$X$1001,J148))</f>
        <v/>
      </c>
      <c r="D148" s="33">
        <f>IF(K148="","",COUNTIF(Log!$AE$2:$AE$1001,K148))</f>
        <v/>
      </c>
      <c r="E148" s="24">
        <f>IF(K148="","",SUMIF(Log!$AE$2:$AE$1001,K148,Log!$AA$2:$AA$1001))</f>
        <v/>
      </c>
      <c r="F148" s="24">
        <f>IF(K148="","",SUMIF(Log!$AE$2:$AE$1001,K148,Log!$AB$2:$AB$1001))</f>
        <v/>
      </c>
      <c r="G148" s="25">
        <f>IF(OR(K148="",NOT(ISNUMBER(Settings!$D$2))),"",SUMIF(Log!$AE$2:$AE$1001,K148,Log!$AC$2:$AC$1001))</f>
        <v/>
      </c>
      <c r="H148" s="34">
        <f>IF(K148="","",IF(SUMPRODUCT(MAX((Log!$AE$2:$AE$1001=K148)*Log!$AH$2:$AH$1001))=0,"",SUMPRODUCT(MAX((Log!$AE$2:$AE$1001=K148)*Log!$AH$2:$AH$1001))))</f>
        <v/>
      </c>
      <c r="I148" s="33">
        <f>IF(K148="","",COUNTIF(Log!$AE$2:$AE$1001,K148)-COUNTIFS(Log!$AE$2:$AE$1001,K148,Log!$AD$2:$AD$1001,"OK"))</f>
        <v/>
      </c>
      <c r="J148" s="26">
        <f>IFERROR(MATCH(A148,Log!$AF$2:$AF$1001,0),"")</f>
        <v/>
      </c>
      <c r="K148" s="26">
        <f>IF(J148="","",INDEX(Log!$AE$2:$AE$1001,J148))</f>
        <v/>
      </c>
    </row>
    <row r="149">
      <c r="A149" s="33" t="n">
        <v>138</v>
      </c>
      <c r="B149" s="23">
        <f>IF(J149="","",INDEX(Log!$W$2:$W$1001,J149))</f>
        <v/>
      </c>
      <c r="C149" s="23">
        <f>IF(J149="","",INDEX(Log!$X$2:$X$1001,J149))</f>
        <v/>
      </c>
      <c r="D149" s="33">
        <f>IF(K149="","",COUNTIF(Log!$AE$2:$AE$1001,K149))</f>
        <v/>
      </c>
      <c r="E149" s="24">
        <f>IF(K149="","",SUMIF(Log!$AE$2:$AE$1001,K149,Log!$AA$2:$AA$1001))</f>
        <v/>
      </c>
      <c r="F149" s="24">
        <f>IF(K149="","",SUMIF(Log!$AE$2:$AE$1001,K149,Log!$AB$2:$AB$1001))</f>
        <v/>
      </c>
      <c r="G149" s="25">
        <f>IF(OR(K149="",NOT(ISNUMBER(Settings!$D$2))),"",SUMIF(Log!$AE$2:$AE$1001,K149,Log!$AC$2:$AC$1001))</f>
        <v/>
      </c>
      <c r="H149" s="34">
        <f>IF(K149="","",IF(SUMPRODUCT(MAX((Log!$AE$2:$AE$1001=K149)*Log!$AH$2:$AH$1001))=0,"",SUMPRODUCT(MAX((Log!$AE$2:$AE$1001=K149)*Log!$AH$2:$AH$1001))))</f>
        <v/>
      </c>
      <c r="I149" s="33">
        <f>IF(K149="","",COUNTIF(Log!$AE$2:$AE$1001,K149)-COUNTIFS(Log!$AE$2:$AE$1001,K149,Log!$AD$2:$AD$1001,"OK"))</f>
        <v/>
      </c>
      <c r="J149" s="26">
        <f>IFERROR(MATCH(A149,Log!$AF$2:$AF$1001,0),"")</f>
        <v/>
      </c>
      <c r="K149" s="26">
        <f>IF(J149="","",INDEX(Log!$AE$2:$AE$1001,J149))</f>
        <v/>
      </c>
    </row>
    <row r="150">
      <c r="A150" s="33" t="n">
        <v>139</v>
      </c>
      <c r="B150" s="23">
        <f>IF(J150="","",INDEX(Log!$W$2:$W$1001,J150))</f>
        <v/>
      </c>
      <c r="C150" s="23">
        <f>IF(J150="","",INDEX(Log!$X$2:$X$1001,J150))</f>
        <v/>
      </c>
      <c r="D150" s="33">
        <f>IF(K150="","",COUNTIF(Log!$AE$2:$AE$1001,K150))</f>
        <v/>
      </c>
      <c r="E150" s="24">
        <f>IF(K150="","",SUMIF(Log!$AE$2:$AE$1001,K150,Log!$AA$2:$AA$1001))</f>
        <v/>
      </c>
      <c r="F150" s="24">
        <f>IF(K150="","",SUMIF(Log!$AE$2:$AE$1001,K150,Log!$AB$2:$AB$1001))</f>
        <v/>
      </c>
      <c r="G150" s="25">
        <f>IF(OR(K150="",NOT(ISNUMBER(Settings!$D$2))),"",SUMIF(Log!$AE$2:$AE$1001,K150,Log!$AC$2:$AC$1001))</f>
        <v/>
      </c>
      <c r="H150" s="34">
        <f>IF(K150="","",IF(SUMPRODUCT(MAX((Log!$AE$2:$AE$1001=K150)*Log!$AH$2:$AH$1001))=0,"",SUMPRODUCT(MAX((Log!$AE$2:$AE$1001=K150)*Log!$AH$2:$AH$1001))))</f>
        <v/>
      </c>
      <c r="I150" s="33">
        <f>IF(K150="","",COUNTIF(Log!$AE$2:$AE$1001,K150)-COUNTIFS(Log!$AE$2:$AE$1001,K150,Log!$AD$2:$AD$1001,"OK"))</f>
        <v/>
      </c>
      <c r="J150" s="26">
        <f>IFERROR(MATCH(A150,Log!$AF$2:$AF$1001,0),"")</f>
        <v/>
      </c>
      <c r="K150" s="26">
        <f>IF(J150="","",INDEX(Log!$AE$2:$AE$1001,J150))</f>
        <v/>
      </c>
    </row>
    <row r="151">
      <c r="A151" s="33" t="n">
        <v>140</v>
      </c>
      <c r="B151" s="23">
        <f>IF(J151="","",INDEX(Log!$W$2:$W$1001,J151))</f>
        <v/>
      </c>
      <c r="C151" s="23">
        <f>IF(J151="","",INDEX(Log!$X$2:$X$1001,J151))</f>
        <v/>
      </c>
      <c r="D151" s="33">
        <f>IF(K151="","",COUNTIF(Log!$AE$2:$AE$1001,K151))</f>
        <v/>
      </c>
      <c r="E151" s="24">
        <f>IF(K151="","",SUMIF(Log!$AE$2:$AE$1001,K151,Log!$AA$2:$AA$1001))</f>
        <v/>
      </c>
      <c r="F151" s="24">
        <f>IF(K151="","",SUMIF(Log!$AE$2:$AE$1001,K151,Log!$AB$2:$AB$1001))</f>
        <v/>
      </c>
      <c r="G151" s="25">
        <f>IF(OR(K151="",NOT(ISNUMBER(Settings!$D$2))),"",SUMIF(Log!$AE$2:$AE$1001,K151,Log!$AC$2:$AC$1001))</f>
        <v/>
      </c>
      <c r="H151" s="34">
        <f>IF(K151="","",IF(SUMPRODUCT(MAX((Log!$AE$2:$AE$1001=K151)*Log!$AH$2:$AH$1001))=0,"",SUMPRODUCT(MAX((Log!$AE$2:$AE$1001=K151)*Log!$AH$2:$AH$1001))))</f>
        <v/>
      </c>
      <c r="I151" s="33">
        <f>IF(K151="","",COUNTIF(Log!$AE$2:$AE$1001,K151)-COUNTIFS(Log!$AE$2:$AE$1001,K151,Log!$AD$2:$AD$1001,"OK"))</f>
        <v/>
      </c>
      <c r="J151" s="26">
        <f>IFERROR(MATCH(A151,Log!$AF$2:$AF$1001,0),"")</f>
        <v/>
      </c>
      <c r="K151" s="26">
        <f>IF(J151="","",INDEX(Log!$AE$2:$AE$1001,J151))</f>
        <v/>
      </c>
    </row>
    <row r="152">
      <c r="A152" s="33" t="n">
        <v>141</v>
      </c>
      <c r="B152" s="23">
        <f>IF(J152="","",INDEX(Log!$W$2:$W$1001,J152))</f>
        <v/>
      </c>
      <c r="C152" s="23">
        <f>IF(J152="","",INDEX(Log!$X$2:$X$1001,J152))</f>
        <v/>
      </c>
      <c r="D152" s="33">
        <f>IF(K152="","",COUNTIF(Log!$AE$2:$AE$1001,K152))</f>
        <v/>
      </c>
      <c r="E152" s="24">
        <f>IF(K152="","",SUMIF(Log!$AE$2:$AE$1001,K152,Log!$AA$2:$AA$1001))</f>
        <v/>
      </c>
      <c r="F152" s="24">
        <f>IF(K152="","",SUMIF(Log!$AE$2:$AE$1001,K152,Log!$AB$2:$AB$1001))</f>
        <v/>
      </c>
      <c r="G152" s="25">
        <f>IF(OR(K152="",NOT(ISNUMBER(Settings!$D$2))),"",SUMIF(Log!$AE$2:$AE$1001,K152,Log!$AC$2:$AC$1001))</f>
        <v/>
      </c>
      <c r="H152" s="34">
        <f>IF(K152="","",IF(SUMPRODUCT(MAX((Log!$AE$2:$AE$1001=K152)*Log!$AH$2:$AH$1001))=0,"",SUMPRODUCT(MAX((Log!$AE$2:$AE$1001=K152)*Log!$AH$2:$AH$1001))))</f>
        <v/>
      </c>
      <c r="I152" s="33">
        <f>IF(K152="","",COUNTIF(Log!$AE$2:$AE$1001,K152)-COUNTIFS(Log!$AE$2:$AE$1001,K152,Log!$AD$2:$AD$1001,"OK"))</f>
        <v/>
      </c>
      <c r="J152" s="26">
        <f>IFERROR(MATCH(A152,Log!$AF$2:$AF$1001,0),"")</f>
        <v/>
      </c>
      <c r="K152" s="26">
        <f>IF(J152="","",INDEX(Log!$AE$2:$AE$1001,J152))</f>
        <v/>
      </c>
    </row>
    <row r="153">
      <c r="A153" s="33" t="n">
        <v>142</v>
      </c>
      <c r="B153" s="23">
        <f>IF(J153="","",INDEX(Log!$W$2:$W$1001,J153))</f>
        <v/>
      </c>
      <c r="C153" s="23">
        <f>IF(J153="","",INDEX(Log!$X$2:$X$1001,J153))</f>
        <v/>
      </c>
      <c r="D153" s="33">
        <f>IF(K153="","",COUNTIF(Log!$AE$2:$AE$1001,K153))</f>
        <v/>
      </c>
      <c r="E153" s="24">
        <f>IF(K153="","",SUMIF(Log!$AE$2:$AE$1001,K153,Log!$AA$2:$AA$1001))</f>
        <v/>
      </c>
      <c r="F153" s="24">
        <f>IF(K153="","",SUMIF(Log!$AE$2:$AE$1001,K153,Log!$AB$2:$AB$1001))</f>
        <v/>
      </c>
      <c r="G153" s="25">
        <f>IF(OR(K153="",NOT(ISNUMBER(Settings!$D$2))),"",SUMIF(Log!$AE$2:$AE$1001,K153,Log!$AC$2:$AC$1001))</f>
        <v/>
      </c>
      <c r="H153" s="34">
        <f>IF(K153="","",IF(SUMPRODUCT(MAX((Log!$AE$2:$AE$1001=K153)*Log!$AH$2:$AH$1001))=0,"",SUMPRODUCT(MAX((Log!$AE$2:$AE$1001=K153)*Log!$AH$2:$AH$1001))))</f>
        <v/>
      </c>
      <c r="I153" s="33">
        <f>IF(K153="","",COUNTIF(Log!$AE$2:$AE$1001,K153)-COUNTIFS(Log!$AE$2:$AE$1001,K153,Log!$AD$2:$AD$1001,"OK"))</f>
        <v/>
      </c>
      <c r="J153" s="26">
        <f>IFERROR(MATCH(A153,Log!$AF$2:$AF$1001,0),"")</f>
        <v/>
      </c>
      <c r="K153" s="26">
        <f>IF(J153="","",INDEX(Log!$AE$2:$AE$1001,J153))</f>
        <v/>
      </c>
    </row>
    <row r="154">
      <c r="A154" s="33" t="n">
        <v>143</v>
      </c>
      <c r="B154" s="23">
        <f>IF(J154="","",INDEX(Log!$W$2:$W$1001,J154))</f>
        <v/>
      </c>
      <c r="C154" s="23">
        <f>IF(J154="","",INDEX(Log!$X$2:$X$1001,J154))</f>
        <v/>
      </c>
      <c r="D154" s="33">
        <f>IF(K154="","",COUNTIF(Log!$AE$2:$AE$1001,K154))</f>
        <v/>
      </c>
      <c r="E154" s="24">
        <f>IF(K154="","",SUMIF(Log!$AE$2:$AE$1001,K154,Log!$AA$2:$AA$1001))</f>
        <v/>
      </c>
      <c r="F154" s="24">
        <f>IF(K154="","",SUMIF(Log!$AE$2:$AE$1001,K154,Log!$AB$2:$AB$1001))</f>
        <v/>
      </c>
      <c r="G154" s="25">
        <f>IF(OR(K154="",NOT(ISNUMBER(Settings!$D$2))),"",SUMIF(Log!$AE$2:$AE$1001,K154,Log!$AC$2:$AC$1001))</f>
        <v/>
      </c>
      <c r="H154" s="34">
        <f>IF(K154="","",IF(SUMPRODUCT(MAX((Log!$AE$2:$AE$1001=K154)*Log!$AH$2:$AH$1001))=0,"",SUMPRODUCT(MAX((Log!$AE$2:$AE$1001=K154)*Log!$AH$2:$AH$1001))))</f>
        <v/>
      </c>
      <c r="I154" s="33">
        <f>IF(K154="","",COUNTIF(Log!$AE$2:$AE$1001,K154)-COUNTIFS(Log!$AE$2:$AE$1001,K154,Log!$AD$2:$AD$1001,"OK"))</f>
        <v/>
      </c>
      <c r="J154" s="26">
        <f>IFERROR(MATCH(A154,Log!$AF$2:$AF$1001,0),"")</f>
        <v/>
      </c>
      <c r="K154" s="26">
        <f>IF(J154="","",INDEX(Log!$AE$2:$AE$1001,J154))</f>
        <v/>
      </c>
    </row>
    <row r="155">
      <c r="A155" s="33" t="n">
        <v>144</v>
      </c>
      <c r="B155" s="23">
        <f>IF(J155="","",INDEX(Log!$W$2:$W$1001,J155))</f>
        <v/>
      </c>
      <c r="C155" s="23">
        <f>IF(J155="","",INDEX(Log!$X$2:$X$1001,J155))</f>
        <v/>
      </c>
      <c r="D155" s="33">
        <f>IF(K155="","",COUNTIF(Log!$AE$2:$AE$1001,K155))</f>
        <v/>
      </c>
      <c r="E155" s="24">
        <f>IF(K155="","",SUMIF(Log!$AE$2:$AE$1001,K155,Log!$AA$2:$AA$1001))</f>
        <v/>
      </c>
      <c r="F155" s="24">
        <f>IF(K155="","",SUMIF(Log!$AE$2:$AE$1001,K155,Log!$AB$2:$AB$1001))</f>
        <v/>
      </c>
      <c r="G155" s="25">
        <f>IF(OR(K155="",NOT(ISNUMBER(Settings!$D$2))),"",SUMIF(Log!$AE$2:$AE$1001,K155,Log!$AC$2:$AC$1001))</f>
        <v/>
      </c>
      <c r="H155" s="34">
        <f>IF(K155="","",IF(SUMPRODUCT(MAX((Log!$AE$2:$AE$1001=K155)*Log!$AH$2:$AH$1001))=0,"",SUMPRODUCT(MAX((Log!$AE$2:$AE$1001=K155)*Log!$AH$2:$AH$1001))))</f>
        <v/>
      </c>
      <c r="I155" s="33">
        <f>IF(K155="","",COUNTIF(Log!$AE$2:$AE$1001,K155)-COUNTIFS(Log!$AE$2:$AE$1001,K155,Log!$AD$2:$AD$1001,"OK"))</f>
        <v/>
      </c>
      <c r="J155" s="26">
        <f>IFERROR(MATCH(A155,Log!$AF$2:$AF$1001,0),"")</f>
        <v/>
      </c>
      <c r="K155" s="26">
        <f>IF(J155="","",INDEX(Log!$AE$2:$AE$1001,J155))</f>
        <v/>
      </c>
    </row>
    <row r="156">
      <c r="A156" s="33" t="n">
        <v>145</v>
      </c>
      <c r="B156" s="23">
        <f>IF(J156="","",INDEX(Log!$W$2:$W$1001,J156))</f>
        <v/>
      </c>
      <c r="C156" s="23">
        <f>IF(J156="","",INDEX(Log!$X$2:$X$1001,J156))</f>
        <v/>
      </c>
      <c r="D156" s="33">
        <f>IF(K156="","",COUNTIF(Log!$AE$2:$AE$1001,K156))</f>
        <v/>
      </c>
      <c r="E156" s="24">
        <f>IF(K156="","",SUMIF(Log!$AE$2:$AE$1001,K156,Log!$AA$2:$AA$1001))</f>
        <v/>
      </c>
      <c r="F156" s="24">
        <f>IF(K156="","",SUMIF(Log!$AE$2:$AE$1001,K156,Log!$AB$2:$AB$1001))</f>
        <v/>
      </c>
      <c r="G156" s="25">
        <f>IF(OR(K156="",NOT(ISNUMBER(Settings!$D$2))),"",SUMIF(Log!$AE$2:$AE$1001,K156,Log!$AC$2:$AC$1001))</f>
        <v/>
      </c>
      <c r="H156" s="34">
        <f>IF(K156="","",IF(SUMPRODUCT(MAX((Log!$AE$2:$AE$1001=K156)*Log!$AH$2:$AH$1001))=0,"",SUMPRODUCT(MAX((Log!$AE$2:$AE$1001=K156)*Log!$AH$2:$AH$1001))))</f>
        <v/>
      </c>
      <c r="I156" s="33">
        <f>IF(K156="","",COUNTIF(Log!$AE$2:$AE$1001,K156)-COUNTIFS(Log!$AE$2:$AE$1001,K156,Log!$AD$2:$AD$1001,"OK"))</f>
        <v/>
      </c>
      <c r="J156" s="26">
        <f>IFERROR(MATCH(A156,Log!$AF$2:$AF$1001,0),"")</f>
        <v/>
      </c>
      <c r="K156" s="26">
        <f>IF(J156="","",INDEX(Log!$AE$2:$AE$1001,J156))</f>
        <v/>
      </c>
    </row>
    <row r="157">
      <c r="A157" s="33" t="n">
        <v>146</v>
      </c>
      <c r="B157" s="23">
        <f>IF(J157="","",INDEX(Log!$W$2:$W$1001,J157))</f>
        <v/>
      </c>
      <c r="C157" s="23">
        <f>IF(J157="","",INDEX(Log!$X$2:$X$1001,J157))</f>
        <v/>
      </c>
      <c r="D157" s="33">
        <f>IF(K157="","",COUNTIF(Log!$AE$2:$AE$1001,K157))</f>
        <v/>
      </c>
      <c r="E157" s="24">
        <f>IF(K157="","",SUMIF(Log!$AE$2:$AE$1001,K157,Log!$AA$2:$AA$1001))</f>
        <v/>
      </c>
      <c r="F157" s="24">
        <f>IF(K157="","",SUMIF(Log!$AE$2:$AE$1001,K157,Log!$AB$2:$AB$1001))</f>
        <v/>
      </c>
      <c r="G157" s="25">
        <f>IF(OR(K157="",NOT(ISNUMBER(Settings!$D$2))),"",SUMIF(Log!$AE$2:$AE$1001,K157,Log!$AC$2:$AC$1001))</f>
        <v/>
      </c>
      <c r="H157" s="34">
        <f>IF(K157="","",IF(SUMPRODUCT(MAX((Log!$AE$2:$AE$1001=K157)*Log!$AH$2:$AH$1001))=0,"",SUMPRODUCT(MAX((Log!$AE$2:$AE$1001=K157)*Log!$AH$2:$AH$1001))))</f>
        <v/>
      </c>
      <c r="I157" s="33">
        <f>IF(K157="","",COUNTIF(Log!$AE$2:$AE$1001,K157)-COUNTIFS(Log!$AE$2:$AE$1001,K157,Log!$AD$2:$AD$1001,"OK"))</f>
        <v/>
      </c>
      <c r="J157" s="26">
        <f>IFERROR(MATCH(A157,Log!$AF$2:$AF$1001,0),"")</f>
        <v/>
      </c>
      <c r="K157" s="26">
        <f>IF(J157="","",INDEX(Log!$AE$2:$AE$1001,J157))</f>
        <v/>
      </c>
    </row>
    <row r="158">
      <c r="A158" s="33" t="n">
        <v>147</v>
      </c>
      <c r="B158" s="23">
        <f>IF(J158="","",INDEX(Log!$W$2:$W$1001,J158))</f>
        <v/>
      </c>
      <c r="C158" s="23">
        <f>IF(J158="","",INDEX(Log!$X$2:$X$1001,J158))</f>
        <v/>
      </c>
      <c r="D158" s="33">
        <f>IF(K158="","",COUNTIF(Log!$AE$2:$AE$1001,K158))</f>
        <v/>
      </c>
      <c r="E158" s="24">
        <f>IF(K158="","",SUMIF(Log!$AE$2:$AE$1001,K158,Log!$AA$2:$AA$1001))</f>
        <v/>
      </c>
      <c r="F158" s="24">
        <f>IF(K158="","",SUMIF(Log!$AE$2:$AE$1001,K158,Log!$AB$2:$AB$1001))</f>
        <v/>
      </c>
      <c r="G158" s="25">
        <f>IF(OR(K158="",NOT(ISNUMBER(Settings!$D$2))),"",SUMIF(Log!$AE$2:$AE$1001,K158,Log!$AC$2:$AC$1001))</f>
        <v/>
      </c>
      <c r="H158" s="34">
        <f>IF(K158="","",IF(SUMPRODUCT(MAX((Log!$AE$2:$AE$1001=K158)*Log!$AH$2:$AH$1001))=0,"",SUMPRODUCT(MAX((Log!$AE$2:$AE$1001=K158)*Log!$AH$2:$AH$1001))))</f>
        <v/>
      </c>
      <c r="I158" s="33">
        <f>IF(K158="","",COUNTIF(Log!$AE$2:$AE$1001,K158)-COUNTIFS(Log!$AE$2:$AE$1001,K158,Log!$AD$2:$AD$1001,"OK"))</f>
        <v/>
      </c>
      <c r="J158" s="26">
        <f>IFERROR(MATCH(A158,Log!$AF$2:$AF$1001,0),"")</f>
        <v/>
      </c>
      <c r="K158" s="26">
        <f>IF(J158="","",INDEX(Log!$AE$2:$AE$1001,J158))</f>
        <v/>
      </c>
    </row>
    <row r="159">
      <c r="A159" s="33" t="n">
        <v>148</v>
      </c>
      <c r="B159" s="23">
        <f>IF(J159="","",INDEX(Log!$W$2:$W$1001,J159))</f>
        <v/>
      </c>
      <c r="C159" s="23">
        <f>IF(J159="","",INDEX(Log!$X$2:$X$1001,J159))</f>
        <v/>
      </c>
      <c r="D159" s="33">
        <f>IF(K159="","",COUNTIF(Log!$AE$2:$AE$1001,K159))</f>
        <v/>
      </c>
      <c r="E159" s="24">
        <f>IF(K159="","",SUMIF(Log!$AE$2:$AE$1001,K159,Log!$AA$2:$AA$1001))</f>
        <v/>
      </c>
      <c r="F159" s="24">
        <f>IF(K159="","",SUMIF(Log!$AE$2:$AE$1001,K159,Log!$AB$2:$AB$1001))</f>
        <v/>
      </c>
      <c r="G159" s="25">
        <f>IF(OR(K159="",NOT(ISNUMBER(Settings!$D$2))),"",SUMIF(Log!$AE$2:$AE$1001,K159,Log!$AC$2:$AC$1001))</f>
        <v/>
      </c>
      <c r="H159" s="34">
        <f>IF(K159="","",IF(SUMPRODUCT(MAX((Log!$AE$2:$AE$1001=K159)*Log!$AH$2:$AH$1001))=0,"",SUMPRODUCT(MAX((Log!$AE$2:$AE$1001=K159)*Log!$AH$2:$AH$1001))))</f>
        <v/>
      </c>
      <c r="I159" s="33">
        <f>IF(K159="","",COUNTIF(Log!$AE$2:$AE$1001,K159)-COUNTIFS(Log!$AE$2:$AE$1001,K159,Log!$AD$2:$AD$1001,"OK"))</f>
        <v/>
      </c>
      <c r="J159" s="26">
        <f>IFERROR(MATCH(A159,Log!$AF$2:$AF$1001,0),"")</f>
        <v/>
      </c>
      <c r="K159" s="26">
        <f>IF(J159="","",INDEX(Log!$AE$2:$AE$1001,J159))</f>
        <v/>
      </c>
    </row>
    <row r="160">
      <c r="A160" s="33" t="n">
        <v>149</v>
      </c>
      <c r="B160" s="23">
        <f>IF(J160="","",INDEX(Log!$W$2:$W$1001,J160))</f>
        <v/>
      </c>
      <c r="C160" s="23">
        <f>IF(J160="","",INDEX(Log!$X$2:$X$1001,J160))</f>
        <v/>
      </c>
      <c r="D160" s="33">
        <f>IF(K160="","",COUNTIF(Log!$AE$2:$AE$1001,K160))</f>
        <v/>
      </c>
      <c r="E160" s="24">
        <f>IF(K160="","",SUMIF(Log!$AE$2:$AE$1001,K160,Log!$AA$2:$AA$1001))</f>
        <v/>
      </c>
      <c r="F160" s="24">
        <f>IF(K160="","",SUMIF(Log!$AE$2:$AE$1001,K160,Log!$AB$2:$AB$1001))</f>
        <v/>
      </c>
      <c r="G160" s="25">
        <f>IF(OR(K160="",NOT(ISNUMBER(Settings!$D$2))),"",SUMIF(Log!$AE$2:$AE$1001,K160,Log!$AC$2:$AC$1001))</f>
        <v/>
      </c>
      <c r="H160" s="34">
        <f>IF(K160="","",IF(SUMPRODUCT(MAX((Log!$AE$2:$AE$1001=K160)*Log!$AH$2:$AH$1001))=0,"",SUMPRODUCT(MAX((Log!$AE$2:$AE$1001=K160)*Log!$AH$2:$AH$1001))))</f>
        <v/>
      </c>
      <c r="I160" s="33">
        <f>IF(K160="","",COUNTIF(Log!$AE$2:$AE$1001,K160)-COUNTIFS(Log!$AE$2:$AE$1001,K160,Log!$AD$2:$AD$1001,"OK"))</f>
        <v/>
      </c>
      <c r="J160" s="26">
        <f>IFERROR(MATCH(A160,Log!$AF$2:$AF$1001,0),"")</f>
        <v/>
      </c>
      <c r="K160" s="26">
        <f>IF(J160="","",INDEX(Log!$AE$2:$AE$1001,J160))</f>
        <v/>
      </c>
    </row>
    <row r="161">
      <c r="A161" s="33" t="n">
        <v>150</v>
      </c>
      <c r="B161" s="23">
        <f>IF(J161="","",INDEX(Log!$W$2:$W$1001,J161))</f>
        <v/>
      </c>
      <c r="C161" s="23">
        <f>IF(J161="","",INDEX(Log!$X$2:$X$1001,J161))</f>
        <v/>
      </c>
      <c r="D161" s="33">
        <f>IF(K161="","",COUNTIF(Log!$AE$2:$AE$1001,K161))</f>
        <v/>
      </c>
      <c r="E161" s="24">
        <f>IF(K161="","",SUMIF(Log!$AE$2:$AE$1001,K161,Log!$AA$2:$AA$1001))</f>
        <v/>
      </c>
      <c r="F161" s="24">
        <f>IF(K161="","",SUMIF(Log!$AE$2:$AE$1001,K161,Log!$AB$2:$AB$1001))</f>
        <v/>
      </c>
      <c r="G161" s="25">
        <f>IF(OR(K161="",NOT(ISNUMBER(Settings!$D$2))),"",SUMIF(Log!$AE$2:$AE$1001,K161,Log!$AC$2:$AC$1001))</f>
        <v/>
      </c>
      <c r="H161" s="34">
        <f>IF(K161="","",IF(SUMPRODUCT(MAX((Log!$AE$2:$AE$1001=K161)*Log!$AH$2:$AH$1001))=0,"",SUMPRODUCT(MAX((Log!$AE$2:$AE$1001=K161)*Log!$AH$2:$AH$1001))))</f>
        <v/>
      </c>
      <c r="I161" s="33">
        <f>IF(K161="","",COUNTIF(Log!$AE$2:$AE$1001,K161)-COUNTIFS(Log!$AE$2:$AE$1001,K161,Log!$AD$2:$AD$1001,"OK"))</f>
        <v/>
      </c>
      <c r="J161" s="26">
        <f>IFERROR(MATCH(A161,Log!$AF$2:$AF$1001,0),"")</f>
        <v/>
      </c>
      <c r="K161" s="26">
        <f>IF(J161="","",INDEX(Log!$AE$2:$AE$1001,J161))</f>
        <v/>
      </c>
    </row>
    <row r="162">
      <c r="A162" s="33" t="n">
        <v>151</v>
      </c>
      <c r="B162" s="23">
        <f>IF(J162="","",INDEX(Log!$W$2:$W$1001,J162))</f>
        <v/>
      </c>
      <c r="C162" s="23">
        <f>IF(J162="","",INDEX(Log!$X$2:$X$1001,J162))</f>
        <v/>
      </c>
      <c r="D162" s="33">
        <f>IF(K162="","",COUNTIF(Log!$AE$2:$AE$1001,K162))</f>
        <v/>
      </c>
      <c r="E162" s="24">
        <f>IF(K162="","",SUMIF(Log!$AE$2:$AE$1001,K162,Log!$AA$2:$AA$1001))</f>
        <v/>
      </c>
      <c r="F162" s="24">
        <f>IF(K162="","",SUMIF(Log!$AE$2:$AE$1001,K162,Log!$AB$2:$AB$1001))</f>
        <v/>
      </c>
      <c r="G162" s="25">
        <f>IF(OR(K162="",NOT(ISNUMBER(Settings!$D$2))),"",SUMIF(Log!$AE$2:$AE$1001,K162,Log!$AC$2:$AC$1001))</f>
        <v/>
      </c>
      <c r="H162" s="34">
        <f>IF(K162="","",IF(SUMPRODUCT(MAX((Log!$AE$2:$AE$1001=K162)*Log!$AH$2:$AH$1001))=0,"",SUMPRODUCT(MAX((Log!$AE$2:$AE$1001=K162)*Log!$AH$2:$AH$1001))))</f>
        <v/>
      </c>
      <c r="I162" s="33">
        <f>IF(K162="","",COUNTIF(Log!$AE$2:$AE$1001,K162)-COUNTIFS(Log!$AE$2:$AE$1001,K162,Log!$AD$2:$AD$1001,"OK"))</f>
        <v/>
      </c>
      <c r="J162" s="26">
        <f>IFERROR(MATCH(A162,Log!$AF$2:$AF$1001,0),"")</f>
        <v/>
      </c>
      <c r="K162" s="26">
        <f>IF(J162="","",INDEX(Log!$AE$2:$AE$1001,J162))</f>
        <v/>
      </c>
    </row>
    <row r="163">
      <c r="A163" s="33" t="n">
        <v>152</v>
      </c>
      <c r="B163" s="23">
        <f>IF(J163="","",INDEX(Log!$W$2:$W$1001,J163))</f>
        <v/>
      </c>
      <c r="C163" s="23">
        <f>IF(J163="","",INDEX(Log!$X$2:$X$1001,J163))</f>
        <v/>
      </c>
      <c r="D163" s="33">
        <f>IF(K163="","",COUNTIF(Log!$AE$2:$AE$1001,K163))</f>
        <v/>
      </c>
      <c r="E163" s="24">
        <f>IF(K163="","",SUMIF(Log!$AE$2:$AE$1001,K163,Log!$AA$2:$AA$1001))</f>
        <v/>
      </c>
      <c r="F163" s="24">
        <f>IF(K163="","",SUMIF(Log!$AE$2:$AE$1001,K163,Log!$AB$2:$AB$1001))</f>
        <v/>
      </c>
      <c r="G163" s="25">
        <f>IF(OR(K163="",NOT(ISNUMBER(Settings!$D$2))),"",SUMIF(Log!$AE$2:$AE$1001,K163,Log!$AC$2:$AC$1001))</f>
        <v/>
      </c>
      <c r="H163" s="34">
        <f>IF(K163="","",IF(SUMPRODUCT(MAX((Log!$AE$2:$AE$1001=K163)*Log!$AH$2:$AH$1001))=0,"",SUMPRODUCT(MAX((Log!$AE$2:$AE$1001=K163)*Log!$AH$2:$AH$1001))))</f>
        <v/>
      </c>
      <c r="I163" s="33">
        <f>IF(K163="","",COUNTIF(Log!$AE$2:$AE$1001,K163)-COUNTIFS(Log!$AE$2:$AE$1001,K163,Log!$AD$2:$AD$1001,"OK"))</f>
        <v/>
      </c>
      <c r="J163" s="26">
        <f>IFERROR(MATCH(A163,Log!$AF$2:$AF$1001,0),"")</f>
        <v/>
      </c>
      <c r="K163" s="26">
        <f>IF(J163="","",INDEX(Log!$AE$2:$AE$1001,J163))</f>
        <v/>
      </c>
    </row>
    <row r="164">
      <c r="A164" s="33" t="n">
        <v>153</v>
      </c>
      <c r="B164" s="23">
        <f>IF(J164="","",INDEX(Log!$W$2:$W$1001,J164))</f>
        <v/>
      </c>
      <c r="C164" s="23">
        <f>IF(J164="","",INDEX(Log!$X$2:$X$1001,J164))</f>
        <v/>
      </c>
      <c r="D164" s="33">
        <f>IF(K164="","",COUNTIF(Log!$AE$2:$AE$1001,K164))</f>
        <v/>
      </c>
      <c r="E164" s="24">
        <f>IF(K164="","",SUMIF(Log!$AE$2:$AE$1001,K164,Log!$AA$2:$AA$1001))</f>
        <v/>
      </c>
      <c r="F164" s="24">
        <f>IF(K164="","",SUMIF(Log!$AE$2:$AE$1001,K164,Log!$AB$2:$AB$1001))</f>
        <v/>
      </c>
      <c r="G164" s="25">
        <f>IF(OR(K164="",NOT(ISNUMBER(Settings!$D$2))),"",SUMIF(Log!$AE$2:$AE$1001,K164,Log!$AC$2:$AC$1001))</f>
        <v/>
      </c>
      <c r="H164" s="34">
        <f>IF(K164="","",IF(SUMPRODUCT(MAX((Log!$AE$2:$AE$1001=K164)*Log!$AH$2:$AH$1001))=0,"",SUMPRODUCT(MAX((Log!$AE$2:$AE$1001=K164)*Log!$AH$2:$AH$1001))))</f>
        <v/>
      </c>
      <c r="I164" s="33">
        <f>IF(K164="","",COUNTIF(Log!$AE$2:$AE$1001,K164)-COUNTIFS(Log!$AE$2:$AE$1001,K164,Log!$AD$2:$AD$1001,"OK"))</f>
        <v/>
      </c>
      <c r="J164" s="26">
        <f>IFERROR(MATCH(A164,Log!$AF$2:$AF$1001,0),"")</f>
        <v/>
      </c>
      <c r="K164" s="26">
        <f>IF(J164="","",INDEX(Log!$AE$2:$AE$1001,J164))</f>
        <v/>
      </c>
    </row>
    <row r="165">
      <c r="A165" s="33" t="n">
        <v>154</v>
      </c>
      <c r="B165" s="23">
        <f>IF(J165="","",INDEX(Log!$W$2:$W$1001,J165))</f>
        <v/>
      </c>
      <c r="C165" s="23">
        <f>IF(J165="","",INDEX(Log!$X$2:$X$1001,J165))</f>
        <v/>
      </c>
      <c r="D165" s="33">
        <f>IF(K165="","",COUNTIF(Log!$AE$2:$AE$1001,K165))</f>
        <v/>
      </c>
      <c r="E165" s="24">
        <f>IF(K165="","",SUMIF(Log!$AE$2:$AE$1001,K165,Log!$AA$2:$AA$1001))</f>
        <v/>
      </c>
      <c r="F165" s="24">
        <f>IF(K165="","",SUMIF(Log!$AE$2:$AE$1001,K165,Log!$AB$2:$AB$1001))</f>
        <v/>
      </c>
      <c r="G165" s="25">
        <f>IF(OR(K165="",NOT(ISNUMBER(Settings!$D$2))),"",SUMIF(Log!$AE$2:$AE$1001,K165,Log!$AC$2:$AC$1001))</f>
        <v/>
      </c>
      <c r="H165" s="34">
        <f>IF(K165="","",IF(SUMPRODUCT(MAX((Log!$AE$2:$AE$1001=K165)*Log!$AH$2:$AH$1001))=0,"",SUMPRODUCT(MAX((Log!$AE$2:$AE$1001=K165)*Log!$AH$2:$AH$1001))))</f>
        <v/>
      </c>
      <c r="I165" s="33">
        <f>IF(K165="","",COUNTIF(Log!$AE$2:$AE$1001,K165)-COUNTIFS(Log!$AE$2:$AE$1001,K165,Log!$AD$2:$AD$1001,"OK"))</f>
        <v/>
      </c>
      <c r="J165" s="26">
        <f>IFERROR(MATCH(A165,Log!$AF$2:$AF$1001,0),"")</f>
        <v/>
      </c>
      <c r="K165" s="26">
        <f>IF(J165="","",INDEX(Log!$AE$2:$AE$1001,J165))</f>
        <v/>
      </c>
    </row>
    <row r="166">
      <c r="A166" s="33" t="n">
        <v>155</v>
      </c>
      <c r="B166" s="23">
        <f>IF(J166="","",INDEX(Log!$W$2:$W$1001,J166))</f>
        <v/>
      </c>
      <c r="C166" s="23">
        <f>IF(J166="","",INDEX(Log!$X$2:$X$1001,J166))</f>
        <v/>
      </c>
      <c r="D166" s="33">
        <f>IF(K166="","",COUNTIF(Log!$AE$2:$AE$1001,K166))</f>
        <v/>
      </c>
      <c r="E166" s="24">
        <f>IF(K166="","",SUMIF(Log!$AE$2:$AE$1001,K166,Log!$AA$2:$AA$1001))</f>
        <v/>
      </c>
      <c r="F166" s="24">
        <f>IF(K166="","",SUMIF(Log!$AE$2:$AE$1001,K166,Log!$AB$2:$AB$1001))</f>
        <v/>
      </c>
      <c r="G166" s="25">
        <f>IF(OR(K166="",NOT(ISNUMBER(Settings!$D$2))),"",SUMIF(Log!$AE$2:$AE$1001,K166,Log!$AC$2:$AC$1001))</f>
        <v/>
      </c>
      <c r="H166" s="34">
        <f>IF(K166="","",IF(SUMPRODUCT(MAX((Log!$AE$2:$AE$1001=K166)*Log!$AH$2:$AH$1001))=0,"",SUMPRODUCT(MAX((Log!$AE$2:$AE$1001=K166)*Log!$AH$2:$AH$1001))))</f>
        <v/>
      </c>
      <c r="I166" s="33">
        <f>IF(K166="","",COUNTIF(Log!$AE$2:$AE$1001,K166)-COUNTIFS(Log!$AE$2:$AE$1001,K166,Log!$AD$2:$AD$1001,"OK"))</f>
        <v/>
      </c>
      <c r="J166" s="26">
        <f>IFERROR(MATCH(A166,Log!$AF$2:$AF$1001,0),"")</f>
        <v/>
      </c>
      <c r="K166" s="26">
        <f>IF(J166="","",INDEX(Log!$AE$2:$AE$1001,J166))</f>
        <v/>
      </c>
    </row>
    <row r="167">
      <c r="A167" s="33" t="n">
        <v>156</v>
      </c>
      <c r="B167" s="23">
        <f>IF(J167="","",INDEX(Log!$W$2:$W$1001,J167))</f>
        <v/>
      </c>
      <c r="C167" s="23">
        <f>IF(J167="","",INDEX(Log!$X$2:$X$1001,J167))</f>
        <v/>
      </c>
      <c r="D167" s="33">
        <f>IF(K167="","",COUNTIF(Log!$AE$2:$AE$1001,K167))</f>
        <v/>
      </c>
      <c r="E167" s="24">
        <f>IF(K167="","",SUMIF(Log!$AE$2:$AE$1001,K167,Log!$AA$2:$AA$1001))</f>
        <v/>
      </c>
      <c r="F167" s="24">
        <f>IF(K167="","",SUMIF(Log!$AE$2:$AE$1001,K167,Log!$AB$2:$AB$1001))</f>
        <v/>
      </c>
      <c r="G167" s="25">
        <f>IF(OR(K167="",NOT(ISNUMBER(Settings!$D$2))),"",SUMIF(Log!$AE$2:$AE$1001,K167,Log!$AC$2:$AC$1001))</f>
        <v/>
      </c>
      <c r="H167" s="34">
        <f>IF(K167="","",IF(SUMPRODUCT(MAX((Log!$AE$2:$AE$1001=K167)*Log!$AH$2:$AH$1001))=0,"",SUMPRODUCT(MAX((Log!$AE$2:$AE$1001=K167)*Log!$AH$2:$AH$1001))))</f>
        <v/>
      </c>
      <c r="I167" s="33">
        <f>IF(K167="","",COUNTIF(Log!$AE$2:$AE$1001,K167)-COUNTIFS(Log!$AE$2:$AE$1001,K167,Log!$AD$2:$AD$1001,"OK"))</f>
        <v/>
      </c>
      <c r="J167" s="26">
        <f>IFERROR(MATCH(A167,Log!$AF$2:$AF$1001,0),"")</f>
        <v/>
      </c>
      <c r="K167" s="26">
        <f>IF(J167="","",INDEX(Log!$AE$2:$AE$1001,J167))</f>
        <v/>
      </c>
    </row>
    <row r="168">
      <c r="A168" s="33" t="n">
        <v>157</v>
      </c>
      <c r="B168" s="23">
        <f>IF(J168="","",INDEX(Log!$W$2:$W$1001,J168))</f>
        <v/>
      </c>
      <c r="C168" s="23">
        <f>IF(J168="","",INDEX(Log!$X$2:$X$1001,J168))</f>
        <v/>
      </c>
      <c r="D168" s="33">
        <f>IF(K168="","",COUNTIF(Log!$AE$2:$AE$1001,K168))</f>
        <v/>
      </c>
      <c r="E168" s="24">
        <f>IF(K168="","",SUMIF(Log!$AE$2:$AE$1001,K168,Log!$AA$2:$AA$1001))</f>
        <v/>
      </c>
      <c r="F168" s="24">
        <f>IF(K168="","",SUMIF(Log!$AE$2:$AE$1001,K168,Log!$AB$2:$AB$1001))</f>
        <v/>
      </c>
      <c r="G168" s="25">
        <f>IF(OR(K168="",NOT(ISNUMBER(Settings!$D$2))),"",SUMIF(Log!$AE$2:$AE$1001,K168,Log!$AC$2:$AC$1001))</f>
        <v/>
      </c>
      <c r="H168" s="34">
        <f>IF(K168="","",IF(SUMPRODUCT(MAX((Log!$AE$2:$AE$1001=K168)*Log!$AH$2:$AH$1001))=0,"",SUMPRODUCT(MAX((Log!$AE$2:$AE$1001=K168)*Log!$AH$2:$AH$1001))))</f>
        <v/>
      </c>
      <c r="I168" s="33">
        <f>IF(K168="","",COUNTIF(Log!$AE$2:$AE$1001,K168)-COUNTIFS(Log!$AE$2:$AE$1001,K168,Log!$AD$2:$AD$1001,"OK"))</f>
        <v/>
      </c>
      <c r="J168" s="26">
        <f>IFERROR(MATCH(A168,Log!$AF$2:$AF$1001,0),"")</f>
        <v/>
      </c>
      <c r="K168" s="26">
        <f>IF(J168="","",INDEX(Log!$AE$2:$AE$1001,J168))</f>
        <v/>
      </c>
    </row>
    <row r="169">
      <c r="A169" s="33" t="n">
        <v>158</v>
      </c>
      <c r="B169" s="23">
        <f>IF(J169="","",INDEX(Log!$W$2:$W$1001,J169))</f>
        <v/>
      </c>
      <c r="C169" s="23">
        <f>IF(J169="","",INDEX(Log!$X$2:$X$1001,J169))</f>
        <v/>
      </c>
      <c r="D169" s="33">
        <f>IF(K169="","",COUNTIF(Log!$AE$2:$AE$1001,K169))</f>
        <v/>
      </c>
      <c r="E169" s="24">
        <f>IF(K169="","",SUMIF(Log!$AE$2:$AE$1001,K169,Log!$AA$2:$AA$1001))</f>
        <v/>
      </c>
      <c r="F169" s="24">
        <f>IF(K169="","",SUMIF(Log!$AE$2:$AE$1001,K169,Log!$AB$2:$AB$1001))</f>
        <v/>
      </c>
      <c r="G169" s="25">
        <f>IF(OR(K169="",NOT(ISNUMBER(Settings!$D$2))),"",SUMIF(Log!$AE$2:$AE$1001,K169,Log!$AC$2:$AC$1001))</f>
        <v/>
      </c>
      <c r="H169" s="34">
        <f>IF(K169="","",IF(SUMPRODUCT(MAX((Log!$AE$2:$AE$1001=K169)*Log!$AH$2:$AH$1001))=0,"",SUMPRODUCT(MAX((Log!$AE$2:$AE$1001=K169)*Log!$AH$2:$AH$1001))))</f>
        <v/>
      </c>
      <c r="I169" s="33">
        <f>IF(K169="","",COUNTIF(Log!$AE$2:$AE$1001,K169)-COUNTIFS(Log!$AE$2:$AE$1001,K169,Log!$AD$2:$AD$1001,"OK"))</f>
        <v/>
      </c>
      <c r="J169" s="26">
        <f>IFERROR(MATCH(A169,Log!$AF$2:$AF$1001,0),"")</f>
        <v/>
      </c>
      <c r="K169" s="26">
        <f>IF(J169="","",INDEX(Log!$AE$2:$AE$1001,J169))</f>
        <v/>
      </c>
    </row>
    <row r="170">
      <c r="A170" s="33" t="n">
        <v>159</v>
      </c>
      <c r="B170" s="23">
        <f>IF(J170="","",INDEX(Log!$W$2:$W$1001,J170))</f>
        <v/>
      </c>
      <c r="C170" s="23">
        <f>IF(J170="","",INDEX(Log!$X$2:$X$1001,J170))</f>
        <v/>
      </c>
      <c r="D170" s="33">
        <f>IF(K170="","",COUNTIF(Log!$AE$2:$AE$1001,K170))</f>
        <v/>
      </c>
      <c r="E170" s="24">
        <f>IF(K170="","",SUMIF(Log!$AE$2:$AE$1001,K170,Log!$AA$2:$AA$1001))</f>
        <v/>
      </c>
      <c r="F170" s="24">
        <f>IF(K170="","",SUMIF(Log!$AE$2:$AE$1001,K170,Log!$AB$2:$AB$1001))</f>
        <v/>
      </c>
      <c r="G170" s="25">
        <f>IF(OR(K170="",NOT(ISNUMBER(Settings!$D$2))),"",SUMIF(Log!$AE$2:$AE$1001,K170,Log!$AC$2:$AC$1001))</f>
        <v/>
      </c>
      <c r="H170" s="34">
        <f>IF(K170="","",IF(SUMPRODUCT(MAX((Log!$AE$2:$AE$1001=K170)*Log!$AH$2:$AH$1001))=0,"",SUMPRODUCT(MAX((Log!$AE$2:$AE$1001=K170)*Log!$AH$2:$AH$1001))))</f>
        <v/>
      </c>
      <c r="I170" s="33">
        <f>IF(K170="","",COUNTIF(Log!$AE$2:$AE$1001,K170)-COUNTIFS(Log!$AE$2:$AE$1001,K170,Log!$AD$2:$AD$1001,"OK"))</f>
        <v/>
      </c>
      <c r="J170" s="26">
        <f>IFERROR(MATCH(A170,Log!$AF$2:$AF$1001,0),"")</f>
        <v/>
      </c>
      <c r="K170" s="26">
        <f>IF(J170="","",INDEX(Log!$AE$2:$AE$1001,J170))</f>
        <v/>
      </c>
    </row>
    <row r="171">
      <c r="A171" s="33" t="n">
        <v>160</v>
      </c>
      <c r="B171" s="23">
        <f>IF(J171="","",INDEX(Log!$W$2:$W$1001,J171))</f>
        <v/>
      </c>
      <c r="C171" s="23">
        <f>IF(J171="","",INDEX(Log!$X$2:$X$1001,J171))</f>
        <v/>
      </c>
      <c r="D171" s="33">
        <f>IF(K171="","",COUNTIF(Log!$AE$2:$AE$1001,K171))</f>
        <v/>
      </c>
      <c r="E171" s="24">
        <f>IF(K171="","",SUMIF(Log!$AE$2:$AE$1001,K171,Log!$AA$2:$AA$1001))</f>
        <v/>
      </c>
      <c r="F171" s="24">
        <f>IF(K171="","",SUMIF(Log!$AE$2:$AE$1001,K171,Log!$AB$2:$AB$1001))</f>
        <v/>
      </c>
      <c r="G171" s="25">
        <f>IF(OR(K171="",NOT(ISNUMBER(Settings!$D$2))),"",SUMIF(Log!$AE$2:$AE$1001,K171,Log!$AC$2:$AC$1001))</f>
        <v/>
      </c>
      <c r="H171" s="34">
        <f>IF(K171="","",IF(SUMPRODUCT(MAX((Log!$AE$2:$AE$1001=K171)*Log!$AH$2:$AH$1001))=0,"",SUMPRODUCT(MAX((Log!$AE$2:$AE$1001=K171)*Log!$AH$2:$AH$1001))))</f>
        <v/>
      </c>
      <c r="I171" s="33">
        <f>IF(K171="","",COUNTIF(Log!$AE$2:$AE$1001,K171)-COUNTIFS(Log!$AE$2:$AE$1001,K171,Log!$AD$2:$AD$1001,"OK"))</f>
        <v/>
      </c>
      <c r="J171" s="26">
        <f>IFERROR(MATCH(A171,Log!$AF$2:$AF$1001,0),"")</f>
        <v/>
      </c>
      <c r="K171" s="26">
        <f>IF(J171="","",INDEX(Log!$AE$2:$AE$1001,J171))</f>
        <v/>
      </c>
    </row>
    <row r="172">
      <c r="A172" s="33" t="n">
        <v>161</v>
      </c>
      <c r="B172" s="23">
        <f>IF(J172="","",INDEX(Log!$W$2:$W$1001,J172))</f>
        <v/>
      </c>
      <c r="C172" s="23">
        <f>IF(J172="","",INDEX(Log!$X$2:$X$1001,J172))</f>
        <v/>
      </c>
      <c r="D172" s="33">
        <f>IF(K172="","",COUNTIF(Log!$AE$2:$AE$1001,K172))</f>
        <v/>
      </c>
      <c r="E172" s="24">
        <f>IF(K172="","",SUMIF(Log!$AE$2:$AE$1001,K172,Log!$AA$2:$AA$1001))</f>
        <v/>
      </c>
      <c r="F172" s="24">
        <f>IF(K172="","",SUMIF(Log!$AE$2:$AE$1001,K172,Log!$AB$2:$AB$1001))</f>
        <v/>
      </c>
      <c r="G172" s="25">
        <f>IF(OR(K172="",NOT(ISNUMBER(Settings!$D$2))),"",SUMIF(Log!$AE$2:$AE$1001,K172,Log!$AC$2:$AC$1001))</f>
        <v/>
      </c>
      <c r="H172" s="34">
        <f>IF(K172="","",IF(SUMPRODUCT(MAX((Log!$AE$2:$AE$1001=K172)*Log!$AH$2:$AH$1001))=0,"",SUMPRODUCT(MAX((Log!$AE$2:$AE$1001=K172)*Log!$AH$2:$AH$1001))))</f>
        <v/>
      </c>
      <c r="I172" s="33">
        <f>IF(K172="","",COUNTIF(Log!$AE$2:$AE$1001,K172)-COUNTIFS(Log!$AE$2:$AE$1001,K172,Log!$AD$2:$AD$1001,"OK"))</f>
        <v/>
      </c>
      <c r="J172" s="26">
        <f>IFERROR(MATCH(A172,Log!$AF$2:$AF$1001,0),"")</f>
        <v/>
      </c>
      <c r="K172" s="26">
        <f>IF(J172="","",INDEX(Log!$AE$2:$AE$1001,J172))</f>
        <v/>
      </c>
    </row>
    <row r="173">
      <c r="A173" s="33" t="n">
        <v>162</v>
      </c>
      <c r="B173" s="23">
        <f>IF(J173="","",INDEX(Log!$W$2:$W$1001,J173))</f>
        <v/>
      </c>
      <c r="C173" s="23">
        <f>IF(J173="","",INDEX(Log!$X$2:$X$1001,J173))</f>
        <v/>
      </c>
      <c r="D173" s="33">
        <f>IF(K173="","",COUNTIF(Log!$AE$2:$AE$1001,K173))</f>
        <v/>
      </c>
      <c r="E173" s="24">
        <f>IF(K173="","",SUMIF(Log!$AE$2:$AE$1001,K173,Log!$AA$2:$AA$1001))</f>
        <v/>
      </c>
      <c r="F173" s="24">
        <f>IF(K173="","",SUMIF(Log!$AE$2:$AE$1001,K173,Log!$AB$2:$AB$1001))</f>
        <v/>
      </c>
      <c r="G173" s="25">
        <f>IF(OR(K173="",NOT(ISNUMBER(Settings!$D$2))),"",SUMIF(Log!$AE$2:$AE$1001,K173,Log!$AC$2:$AC$1001))</f>
        <v/>
      </c>
      <c r="H173" s="34">
        <f>IF(K173="","",IF(SUMPRODUCT(MAX((Log!$AE$2:$AE$1001=K173)*Log!$AH$2:$AH$1001))=0,"",SUMPRODUCT(MAX((Log!$AE$2:$AE$1001=K173)*Log!$AH$2:$AH$1001))))</f>
        <v/>
      </c>
      <c r="I173" s="33">
        <f>IF(K173="","",COUNTIF(Log!$AE$2:$AE$1001,K173)-COUNTIFS(Log!$AE$2:$AE$1001,K173,Log!$AD$2:$AD$1001,"OK"))</f>
        <v/>
      </c>
      <c r="J173" s="26">
        <f>IFERROR(MATCH(A173,Log!$AF$2:$AF$1001,0),"")</f>
        <v/>
      </c>
      <c r="K173" s="26">
        <f>IF(J173="","",INDEX(Log!$AE$2:$AE$1001,J173))</f>
        <v/>
      </c>
    </row>
    <row r="174">
      <c r="A174" s="33" t="n">
        <v>163</v>
      </c>
      <c r="B174" s="23">
        <f>IF(J174="","",INDEX(Log!$W$2:$W$1001,J174))</f>
        <v/>
      </c>
      <c r="C174" s="23">
        <f>IF(J174="","",INDEX(Log!$X$2:$X$1001,J174))</f>
        <v/>
      </c>
      <c r="D174" s="33">
        <f>IF(K174="","",COUNTIF(Log!$AE$2:$AE$1001,K174))</f>
        <v/>
      </c>
      <c r="E174" s="24">
        <f>IF(K174="","",SUMIF(Log!$AE$2:$AE$1001,K174,Log!$AA$2:$AA$1001))</f>
        <v/>
      </c>
      <c r="F174" s="24">
        <f>IF(K174="","",SUMIF(Log!$AE$2:$AE$1001,K174,Log!$AB$2:$AB$1001))</f>
        <v/>
      </c>
      <c r="G174" s="25">
        <f>IF(OR(K174="",NOT(ISNUMBER(Settings!$D$2))),"",SUMIF(Log!$AE$2:$AE$1001,K174,Log!$AC$2:$AC$1001))</f>
        <v/>
      </c>
      <c r="H174" s="34">
        <f>IF(K174="","",IF(SUMPRODUCT(MAX((Log!$AE$2:$AE$1001=K174)*Log!$AH$2:$AH$1001))=0,"",SUMPRODUCT(MAX((Log!$AE$2:$AE$1001=K174)*Log!$AH$2:$AH$1001))))</f>
        <v/>
      </c>
      <c r="I174" s="33">
        <f>IF(K174="","",COUNTIF(Log!$AE$2:$AE$1001,K174)-COUNTIFS(Log!$AE$2:$AE$1001,K174,Log!$AD$2:$AD$1001,"OK"))</f>
        <v/>
      </c>
      <c r="J174" s="26">
        <f>IFERROR(MATCH(A174,Log!$AF$2:$AF$1001,0),"")</f>
        <v/>
      </c>
      <c r="K174" s="26">
        <f>IF(J174="","",INDEX(Log!$AE$2:$AE$1001,J174))</f>
        <v/>
      </c>
    </row>
    <row r="175">
      <c r="A175" s="33" t="n">
        <v>164</v>
      </c>
      <c r="B175" s="23">
        <f>IF(J175="","",INDEX(Log!$W$2:$W$1001,J175))</f>
        <v/>
      </c>
      <c r="C175" s="23">
        <f>IF(J175="","",INDEX(Log!$X$2:$X$1001,J175))</f>
        <v/>
      </c>
      <c r="D175" s="33">
        <f>IF(K175="","",COUNTIF(Log!$AE$2:$AE$1001,K175))</f>
        <v/>
      </c>
      <c r="E175" s="24">
        <f>IF(K175="","",SUMIF(Log!$AE$2:$AE$1001,K175,Log!$AA$2:$AA$1001))</f>
        <v/>
      </c>
      <c r="F175" s="24">
        <f>IF(K175="","",SUMIF(Log!$AE$2:$AE$1001,K175,Log!$AB$2:$AB$1001))</f>
        <v/>
      </c>
      <c r="G175" s="25">
        <f>IF(OR(K175="",NOT(ISNUMBER(Settings!$D$2))),"",SUMIF(Log!$AE$2:$AE$1001,K175,Log!$AC$2:$AC$1001))</f>
        <v/>
      </c>
      <c r="H175" s="34">
        <f>IF(K175="","",IF(SUMPRODUCT(MAX((Log!$AE$2:$AE$1001=K175)*Log!$AH$2:$AH$1001))=0,"",SUMPRODUCT(MAX((Log!$AE$2:$AE$1001=K175)*Log!$AH$2:$AH$1001))))</f>
        <v/>
      </c>
      <c r="I175" s="33">
        <f>IF(K175="","",COUNTIF(Log!$AE$2:$AE$1001,K175)-COUNTIFS(Log!$AE$2:$AE$1001,K175,Log!$AD$2:$AD$1001,"OK"))</f>
        <v/>
      </c>
      <c r="J175" s="26">
        <f>IFERROR(MATCH(A175,Log!$AF$2:$AF$1001,0),"")</f>
        <v/>
      </c>
      <c r="K175" s="26">
        <f>IF(J175="","",INDEX(Log!$AE$2:$AE$1001,J175))</f>
        <v/>
      </c>
    </row>
    <row r="176">
      <c r="A176" s="33" t="n">
        <v>165</v>
      </c>
      <c r="B176" s="23">
        <f>IF(J176="","",INDEX(Log!$W$2:$W$1001,J176))</f>
        <v/>
      </c>
      <c r="C176" s="23">
        <f>IF(J176="","",INDEX(Log!$X$2:$X$1001,J176))</f>
        <v/>
      </c>
      <c r="D176" s="33">
        <f>IF(K176="","",COUNTIF(Log!$AE$2:$AE$1001,K176))</f>
        <v/>
      </c>
      <c r="E176" s="24">
        <f>IF(K176="","",SUMIF(Log!$AE$2:$AE$1001,K176,Log!$AA$2:$AA$1001))</f>
        <v/>
      </c>
      <c r="F176" s="24">
        <f>IF(K176="","",SUMIF(Log!$AE$2:$AE$1001,K176,Log!$AB$2:$AB$1001))</f>
        <v/>
      </c>
      <c r="G176" s="25">
        <f>IF(OR(K176="",NOT(ISNUMBER(Settings!$D$2))),"",SUMIF(Log!$AE$2:$AE$1001,K176,Log!$AC$2:$AC$1001))</f>
        <v/>
      </c>
      <c r="H176" s="34">
        <f>IF(K176="","",IF(SUMPRODUCT(MAX((Log!$AE$2:$AE$1001=K176)*Log!$AH$2:$AH$1001))=0,"",SUMPRODUCT(MAX((Log!$AE$2:$AE$1001=K176)*Log!$AH$2:$AH$1001))))</f>
        <v/>
      </c>
      <c r="I176" s="33">
        <f>IF(K176="","",COUNTIF(Log!$AE$2:$AE$1001,K176)-COUNTIFS(Log!$AE$2:$AE$1001,K176,Log!$AD$2:$AD$1001,"OK"))</f>
        <v/>
      </c>
      <c r="J176" s="26">
        <f>IFERROR(MATCH(A176,Log!$AF$2:$AF$1001,0),"")</f>
        <v/>
      </c>
      <c r="K176" s="26">
        <f>IF(J176="","",INDEX(Log!$AE$2:$AE$1001,J176))</f>
        <v/>
      </c>
    </row>
    <row r="177">
      <c r="A177" s="33" t="n">
        <v>166</v>
      </c>
      <c r="B177" s="23">
        <f>IF(J177="","",INDEX(Log!$W$2:$W$1001,J177))</f>
        <v/>
      </c>
      <c r="C177" s="23">
        <f>IF(J177="","",INDEX(Log!$X$2:$X$1001,J177))</f>
        <v/>
      </c>
      <c r="D177" s="33">
        <f>IF(K177="","",COUNTIF(Log!$AE$2:$AE$1001,K177))</f>
        <v/>
      </c>
      <c r="E177" s="24">
        <f>IF(K177="","",SUMIF(Log!$AE$2:$AE$1001,K177,Log!$AA$2:$AA$1001))</f>
        <v/>
      </c>
      <c r="F177" s="24">
        <f>IF(K177="","",SUMIF(Log!$AE$2:$AE$1001,K177,Log!$AB$2:$AB$1001))</f>
        <v/>
      </c>
      <c r="G177" s="25">
        <f>IF(OR(K177="",NOT(ISNUMBER(Settings!$D$2))),"",SUMIF(Log!$AE$2:$AE$1001,K177,Log!$AC$2:$AC$1001))</f>
        <v/>
      </c>
      <c r="H177" s="34">
        <f>IF(K177="","",IF(SUMPRODUCT(MAX((Log!$AE$2:$AE$1001=K177)*Log!$AH$2:$AH$1001))=0,"",SUMPRODUCT(MAX((Log!$AE$2:$AE$1001=K177)*Log!$AH$2:$AH$1001))))</f>
        <v/>
      </c>
      <c r="I177" s="33">
        <f>IF(K177="","",COUNTIF(Log!$AE$2:$AE$1001,K177)-COUNTIFS(Log!$AE$2:$AE$1001,K177,Log!$AD$2:$AD$1001,"OK"))</f>
        <v/>
      </c>
      <c r="J177" s="26">
        <f>IFERROR(MATCH(A177,Log!$AF$2:$AF$1001,0),"")</f>
        <v/>
      </c>
      <c r="K177" s="26">
        <f>IF(J177="","",INDEX(Log!$AE$2:$AE$1001,J177))</f>
        <v/>
      </c>
    </row>
    <row r="178">
      <c r="A178" s="33" t="n">
        <v>167</v>
      </c>
      <c r="B178" s="23">
        <f>IF(J178="","",INDEX(Log!$W$2:$W$1001,J178))</f>
        <v/>
      </c>
      <c r="C178" s="23">
        <f>IF(J178="","",INDEX(Log!$X$2:$X$1001,J178))</f>
        <v/>
      </c>
      <c r="D178" s="33">
        <f>IF(K178="","",COUNTIF(Log!$AE$2:$AE$1001,K178))</f>
        <v/>
      </c>
      <c r="E178" s="24">
        <f>IF(K178="","",SUMIF(Log!$AE$2:$AE$1001,K178,Log!$AA$2:$AA$1001))</f>
        <v/>
      </c>
      <c r="F178" s="24">
        <f>IF(K178="","",SUMIF(Log!$AE$2:$AE$1001,K178,Log!$AB$2:$AB$1001))</f>
        <v/>
      </c>
      <c r="G178" s="25">
        <f>IF(OR(K178="",NOT(ISNUMBER(Settings!$D$2))),"",SUMIF(Log!$AE$2:$AE$1001,K178,Log!$AC$2:$AC$1001))</f>
        <v/>
      </c>
      <c r="H178" s="34">
        <f>IF(K178="","",IF(SUMPRODUCT(MAX((Log!$AE$2:$AE$1001=K178)*Log!$AH$2:$AH$1001))=0,"",SUMPRODUCT(MAX((Log!$AE$2:$AE$1001=K178)*Log!$AH$2:$AH$1001))))</f>
        <v/>
      </c>
      <c r="I178" s="33">
        <f>IF(K178="","",COUNTIF(Log!$AE$2:$AE$1001,K178)-COUNTIFS(Log!$AE$2:$AE$1001,K178,Log!$AD$2:$AD$1001,"OK"))</f>
        <v/>
      </c>
      <c r="J178" s="26">
        <f>IFERROR(MATCH(A178,Log!$AF$2:$AF$1001,0),"")</f>
        <v/>
      </c>
      <c r="K178" s="26">
        <f>IF(J178="","",INDEX(Log!$AE$2:$AE$1001,J178))</f>
        <v/>
      </c>
    </row>
    <row r="179">
      <c r="A179" s="33" t="n">
        <v>168</v>
      </c>
      <c r="B179" s="23">
        <f>IF(J179="","",INDEX(Log!$W$2:$W$1001,J179))</f>
        <v/>
      </c>
      <c r="C179" s="23">
        <f>IF(J179="","",INDEX(Log!$X$2:$X$1001,J179))</f>
        <v/>
      </c>
      <c r="D179" s="33">
        <f>IF(K179="","",COUNTIF(Log!$AE$2:$AE$1001,K179))</f>
        <v/>
      </c>
      <c r="E179" s="24">
        <f>IF(K179="","",SUMIF(Log!$AE$2:$AE$1001,K179,Log!$AA$2:$AA$1001))</f>
        <v/>
      </c>
      <c r="F179" s="24">
        <f>IF(K179="","",SUMIF(Log!$AE$2:$AE$1001,K179,Log!$AB$2:$AB$1001))</f>
        <v/>
      </c>
      <c r="G179" s="25">
        <f>IF(OR(K179="",NOT(ISNUMBER(Settings!$D$2))),"",SUMIF(Log!$AE$2:$AE$1001,K179,Log!$AC$2:$AC$1001))</f>
        <v/>
      </c>
      <c r="H179" s="34">
        <f>IF(K179="","",IF(SUMPRODUCT(MAX((Log!$AE$2:$AE$1001=K179)*Log!$AH$2:$AH$1001))=0,"",SUMPRODUCT(MAX((Log!$AE$2:$AE$1001=K179)*Log!$AH$2:$AH$1001))))</f>
        <v/>
      </c>
      <c r="I179" s="33">
        <f>IF(K179="","",COUNTIF(Log!$AE$2:$AE$1001,K179)-COUNTIFS(Log!$AE$2:$AE$1001,K179,Log!$AD$2:$AD$1001,"OK"))</f>
        <v/>
      </c>
      <c r="J179" s="26">
        <f>IFERROR(MATCH(A179,Log!$AF$2:$AF$1001,0),"")</f>
        <v/>
      </c>
      <c r="K179" s="26">
        <f>IF(J179="","",INDEX(Log!$AE$2:$AE$1001,J179))</f>
        <v/>
      </c>
    </row>
    <row r="180">
      <c r="A180" s="33" t="n">
        <v>169</v>
      </c>
      <c r="B180" s="23">
        <f>IF(J180="","",INDEX(Log!$W$2:$W$1001,J180))</f>
        <v/>
      </c>
      <c r="C180" s="23">
        <f>IF(J180="","",INDEX(Log!$X$2:$X$1001,J180))</f>
        <v/>
      </c>
      <c r="D180" s="33">
        <f>IF(K180="","",COUNTIF(Log!$AE$2:$AE$1001,K180))</f>
        <v/>
      </c>
      <c r="E180" s="24">
        <f>IF(K180="","",SUMIF(Log!$AE$2:$AE$1001,K180,Log!$AA$2:$AA$1001))</f>
        <v/>
      </c>
      <c r="F180" s="24">
        <f>IF(K180="","",SUMIF(Log!$AE$2:$AE$1001,K180,Log!$AB$2:$AB$1001))</f>
        <v/>
      </c>
      <c r="G180" s="25">
        <f>IF(OR(K180="",NOT(ISNUMBER(Settings!$D$2))),"",SUMIF(Log!$AE$2:$AE$1001,K180,Log!$AC$2:$AC$1001))</f>
        <v/>
      </c>
      <c r="H180" s="34">
        <f>IF(K180="","",IF(SUMPRODUCT(MAX((Log!$AE$2:$AE$1001=K180)*Log!$AH$2:$AH$1001))=0,"",SUMPRODUCT(MAX((Log!$AE$2:$AE$1001=K180)*Log!$AH$2:$AH$1001))))</f>
        <v/>
      </c>
      <c r="I180" s="33">
        <f>IF(K180="","",COUNTIF(Log!$AE$2:$AE$1001,K180)-COUNTIFS(Log!$AE$2:$AE$1001,K180,Log!$AD$2:$AD$1001,"OK"))</f>
        <v/>
      </c>
      <c r="J180" s="26">
        <f>IFERROR(MATCH(A180,Log!$AF$2:$AF$1001,0),"")</f>
        <v/>
      </c>
      <c r="K180" s="26">
        <f>IF(J180="","",INDEX(Log!$AE$2:$AE$1001,J180))</f>
        <v/>
      </c>
    </row>
    <row r="181">
      <c r="A181" s="33" t="n">
        <v>170</v>
      </c>
      <c r="B181" s="23">
        <f>IF(J181="","",INDEX(Log!$W$2:$W$1001,J181))</f>
        <v/>
      </c>
      <c r="C181" s="23">
        <f>IF(J181="","",INDEX(Log!$X$2:$X$1001,J181))</f>
        <v/>
      </c>
      <c r="D181" s="33">
        <f>IF(K181="","",COUNTIF(Log!$AE$2:$AE$1001,K181))</f>
        <v/>
      </c>
      <c r="E181" s="24">
        <f>IF(K181="","",SUMIF(Log!$AE$2:$AE$1001,K181,Log!$AA$2:$AA$1001))</f>
        <v/>
      </c>
      <c r="F181" s="24">
        <f>IF(K181="","",SUMIF(Log!$AE$2:$AE$1001,K181,Log!$AB$2:$AB$1001))</f>
        <v/>
      </c>
      <c r="G181" s="25">
        <f>IF(OR(K181="",NOT(ISNUMBER(Settings!$D$2))),"",SUMIF(Log!$AE$2:$AE$1001,K181,Log!$AC$2:$AC$1001))</f>
        <v/>
      </c>
      <c r="H181" s="34">
        <f>IF(K181="","",IF(SUMPRODUCT(MAX((Log!$AE$2:$AE$1001=K181)*Log!$AH$2:$AH$1001))=0,"",SUMPRODUCT(MAX((Log!$AE$2:$AE$1001=K181)*Log!$AH$2:$AH$1001))))</f>
        <v/>
      </c>
      <c r="I181" s="33">
        <f>IF(K181="","",COUNTIF(Log!$AE$2:$AE$1001,K181)-COUNTIFS(Log!$AE$2:$AE$1001,K181,Log!$AD$2:$AD$1001,"OK"))</f>
        <v/>
      </c>
      <c r="J181" s="26">
        <f>IFERROR(MATCH(A181,Log!$AF$2:$AF$1001,0),"")</f>
        <v/>
      </c>
      <c r="K181" s="26">
        <f>IF(J181="","",INDEX(Log!$AE$2:$AE$1001,J181))</f>
        <v/>
      </c>
    </row>
    <row r="182">
      <c r="A182" s="33" t="n">
        <v>171</v>
      </c>
      <c r="B182" s="23">
        <f>IF(J182="","",INDEX(Log!$W$2:$W$1001,J182))</f>
        <v/>
      </c>
      <c r="C182" s="23">
        <f>IF(J182="","",INDEX(Log!$X$2:$X$1001,J182))</f>
        <v/>
      </c>
      <c r="D182" s="33">
        <f>IF(K182="","",COUNTIF(Log!$AE$2:$AE$1001,K182))</f>
        <v/>
      </c>
      <c r="E182" s="24">
        <f>IF(K182="","",SUMIF(Log!$AE$2:$AE$1001,K182,Log!$AA$2:$AA$1001))</f>
        <v/>
      </c>
      <c r="F182" s="24">
        <f>IF(K182="","",SUMIF(Log!$AE$2:$AE$1001,K182,Log!$AB$2:$AB$1001))</f>
        <v/>
      </c>
      <c r="G182" s="25">
        <f>IF(OR(K182="",NOT(ISNUMBER(Settings!$D$2))),"",SUMIF(Log!$AE$2:$AE$1001,K182,Log!$AC$2:$AC$1001))</f>
        <v/>
      </c>
      <c r="H182" s="34">
        <f>IF(K182="","",IF(SUMPRODUCT(MAX((Log!$AE$2:$AE$1001=K182)*Log!$AH$2:$AH$1001))=0,"",SUMPRODUCT(MAX((Log!$AE$2:$AE$1001=K182)*Log!$AH$2:$AH$1001))))</f>
        <v/>
      </c>
      <c r="I182" s="33">
        <f>IF(K182="","",COUNTIF(Log!$AE$2:$AE$1001,K182)-COUNTIFS(Log!$AE$2:$AE$1001,K182,Log!$AD$2:$AD$1001,"OK"))</f>
        <v/>
      </c>
      <c r="J182" s="26">
        <f>IFERROR(MATCH(A182,Log!$AF$2:$AF$1001,0),"")</f>
        <v/>
      </c>
      <c r="K182" s="26">
        <f>IF(J182="","",INDEX(Log!$AE$2:$AE$1001,J182))</f>
        <v/>
      </c>
    </row>
    <row r="183">
      <c r="A183" s="33" t="n">
        <v>172</v>
      </c>
      <c r="B183" s="23">
        <f>IF(J183="","",INDEX(Log!$W$2:$W$1001,J183))</f>
        <v/>
      </c>
      <c r="C183" s="23">
        <f>IF(J183="","",INDEX(Log!$X$2:$X$1001,J183))</f>
        <v/>
      </c>
      <c r="D183" s="33">
        <f>IF(K183="","",COUNTIF(Log!$AE$2:$AE$1001,K183))</f>
        <v/>
      </c>
      <c r="E183" s="24">
        <f>IF(K183="","",SUMIF(Log!$AE$2:$AE$1001,K183,Log!$AA$2:$AA$1001))</f>
        <v/>
      </c>
      <c r="F183" s="24">
        <f>IF(K183="","",SUMIF(Log!$AE$2:$AE$1001,K183,Log!$AB$2:$AB$1001))</f>
        <v/>
      </c>
      <c r="G183" s="25">
        <f>IF(OR(K183="",NOT(ISNUMBER(Settings!$D$2))),"",SUMIF(Log!$AE$2:$AE$1001,K183,Log!$AC$2:$AC$1001))</f>
        <v/>
      </c>
      <c r="H183" s="34">
        <f>IF(K183="","",IF(SUMPRODUCT(MAX((Log!$AE$2:$AE$1001=K183)*Log!$AH$2:$AH$1001))=0,"",SUMPRODUCT(MAX((Log!$AE$2:$AE$1001=K183)*Log!$AH$2:$AH$1001))))</f>
        <v/>
      </c>
      <c r="I183" s="33">
        <f>IF(K183="","",COUNTIF(Log!$AE$2:$AE$1001,K183)-COUNTIFS(Log!$AE$2:$AE$1001,K183,Log!$AD$2:$AD$1001,"OK"))</f>
        <v/>
      </c>
      <c r="J183" s="26">
        <f>IFERROR(MATCH(A183,Log!$AF$2:$AF$1001,0),"")</f>
        <v/>
      </c>
      <c r="K183" s="26">
        <f>IF(J183="","",INDEX(Log!$AE$2:$AE$1001,J183))</f>
        <v/>
      </c>
    </row>
    <row r="184">
      <c r="A184" s="33" t="n">
        <v>173</v>
      </c>
      <c r="B184" s="23">
        <f>IF(J184="","",INDEX(Log!$W$2:$W$1001,J184))</f>
        <v/>
      </c>
      <c r="C184" s="23">
        <f>IF(J184="","",INDEX(Log!$X$2:$X$1001,J184))</f>
        <v/>
      </c>
      <c r="D184" s="33">
        <f>IF(K184="","",COUNTIF(Log!$AE$2:$AE$1001,K184))</f>
        <v/>
      </c>
      <c r="E184" s="24">
        <f>IF(K184="","",SUMIF(Log!$AE$2:$AE$1001,K184,Log!$AA$2:$AA$1001))</f>
        <v/>
      </c>
      <c r="F184" s="24">
        <f>IF(K184="","",SUMIF(Log!$AE$2:$AE$1001,K184,Log!$AB$2:$AB$1001))</f>
        <v/>
      </c>
      <c r="G184" s="25">
        <f>IF(OR(K184="",NOT(ISNUMBER(Settings!$D$2))),"",SUMIF(Log!$AE$2:$AE$1001,K184,Log!$AC$2:$AC$1001))</f>
        <v/>
      </c>
      <c r="H184" s="34">
        <f>IF(K184="","",IF(SUMPRODUCT(MAX((Log!$AE$2:$AE$1001=K184)*Log!$AH$2:$AH$1001))=0,"",SUMPRODUCT(MAX((Log!$AE$2:$AE$1001=K184)*Log!$AH$2:$AH$1001))))</f>
        <v/>
      </c>
      <c r="I184" s="33">
        <f>IF(K184="","",COUNTIF(Log!$AE$2:$AE$1001,K184)-COUNTIFS(Log!$AE$2:$AE$1001,K184,Log!$AD$2:$AD$1001,"OK"))</f>
        <v/>
      </c>
      <c r="J184" s="26">
        <f>IFERROR(MATCH(A184,Log!$AF$2:$AF$1001,0),"")</f>
        <v/>
      </c>
      <c r="K184" s="26">
        <f>IF(J184="","",INDEX(Log!$AE$2:$AE$1001,J184))</f>
        <v/>
      </c>
    </row>
    <row r="185">
      <c r="A185" s="33" t="n">
        <v>174</v>
      </c>
      <c r="B185" s="23">
        <f>IF(J185="","",INDEX(Log!$W$2:$W$1001,J185))</f>
        <v/>
      </c>
      <c r="C185" s="23">
        <f>IF(J185="","",INDEX(Log!$X$2:$X$1001,J185))</f>
        <v/>
      </c>
      <c r="D185" s="33">
        <f>IF(K185="","",COUNTIF(Log!$AE$2:$AE$1001,K185))</f>
        <v/>
      </c>
      <c r="E185" s="24">
        <f>IF(K185="","",SUMIF(Log!$AE$2:$AE$1001,K185,Log!$AA$2:$AA$1001))</f>
        <v/>
      </c>
      <c r="F185" s="24">
        <f>IF(K185="","",SUMIF(Log!$AE$2:$AE$1001,K185,Log!$AB$2:$AB$1001))</f>
        <v/>
      </c>
      <c r="G185" s="25">
        <f>IF(OR(K185="",NOT(ISNUMBER(Settings!$D$2))),"",SUMIF(Log!$AE$2:$AE$1001,K185,Log!$AC$2:$AC$1001))</f>
        <v/>
      </c>
      <c r="H185" s="34">
        <f>IF(K185="","",IF(SUMPRODUCT(MAX((Log!$AE$2:$AE$1001=K185)*Log!$AH$2:$AH$1001))=0,"",SUMPRODUCT(MAX((Log!$AE$2:$AE$1001=K185)*Log!$AH$2:$AH$1001))))</f>
        <v/>
      </c>
      <c r="I185" s="33">
        <f>IF(K185="","",COUNTIF(Log!$AE$2:$AE$1001,K185)-COUNTIFS(Log!$AE$2:$AE$1001,K185,Log!$AD$2:$AD$1001,"OK"))</f>
        <v/>
      </c>
      <c r="J185" s="26">
        <f>IFERROR(MATCH(A185,Log!$AF$2:$AF$1001,0),"")</f>
        <v/>
      </c>
      <c r="K185" s="26">
        <f>IF(J185="","",INDEX(Log!$AE$2:$AE$1001,J185))</f>
        <v/>
      </c>
    </row>
    <row r="186">
      <c r="A186" s="33" t="n">
        <v>175</v>
      </c>
      <c r="B186" s="23">
        <f>IF(J186="","",INDEX(Log!$W$2:$W$1001,J186))</f>
        <v/>
      </c>
      <c r="C186" s="23">
        <f>IF(J186="","",INDEX(Log!$X$2:$X$1001,J186))</f>
        <v/>
      </c>
      <c r="D186" s="33">
        <f>IF(K186="","",COUNTIF(Log!$AE$2:$AE$1001,K186))</f>
        <v/>
      </c>
      <c r="E186" s="24">
        <f>IF(K186="","",SUMIF(Log!$AE$2:$AE$1001,K186,Log!$AA$2:$AA$1001))</f>
        <v/>
      </c>
      <c r="F186" s="24">
        <f>IF(K186="","",SUMIF(Log!$AE$2:$AE$1001,K186,Log!$AB$2:$AB$1001))</f>
        <v/>
      </c>
      <c r="G186" s="25">
        <f>IF(OR(K186="",NOT(ISNUMBER(Settings!$D$2))),"",SUMIF(Log!$AE$2:$AE$1001,K186,Log!$AC$2:$AC$1001))</f>
        <v/>
      </c>
      <c r="H186" s="34">
        <f>IF(K186="","",IF(SUMPRODUCT(MAX((Log!$AE$2:$AE$1001=K186)*Log!$AH$2:$AH$1001))=0,"",SUMPRODUCT(MAX((Log!$AE$2:$AE$1001=K186)*Log!$AH$2:$AH$1001))))</f>
        <v/>
      </c>
      <c r="I186" s="33">
        <f>IF(K186="","",COUNTIF(Log!$AE$2:$AE$1001,K186)-COUNTIFS(Log!$AE$2:$AE$1001,K186,Log!$AD$2:$AD$1001,"OK"))</f>
        <v/>
      </c>
      <c r="J186" s="26">
        <f>IFERROR(MATCH(A186,Log!$AF$2:$AF$1001,0),"")</f>
        <v/>
      </c>
      <c r="K186" s="26">
        <f>IF(J186="","",INDEX(Log!$AE$2:$AE$1001,J186))</f>
        <v/>
      </c>
    </row>
    <row r="187">
      <c r="A187" s="33" t="n">
        <v>176</v>
      </c>
      <c r="B187" s="23">
        <f>IF(J187="","",INDEX(Log!$W$2:$W$1001,J187))</f>
        <v/>
      </c>
      <c r="C187" s="23">
        <f>IF(J187="","",INDEX(Log!$X$2:$X$1001,J187))</f>
        <v/>
      </c>
      <c r="D187" s="33">
        <f>IF(K187="","",COUNTIF(Log!$AE$2:$AE$1001,K187))</f>
        <v/>
      </c>
      <c r="E187" s="24">
        <f>IF(K187="","",SUMIF(Log!$AE$2:$AE$1001,K187,Log!$AA$2:$AA$1001))</f>
        <v/>
      </c>
      <c r="F187" s="24">
        <f>IF(K187="","",SUMIF(Log!$AE$2:$AE$1001,K187,Log!$AB$2:$AB$1001))</f>
        <v/>
      </c>
      <c r="G187" s="25">
        <f>IF(OR(K187="",NOT(ISNUMBER(Settings!$D$2))),"",SUMIF(Log!$AE$2:$AE$1001,K187,Log!$AC$2:$AC$1001))</f>
        <v/>
      </c>
      <c r="H187" s="34">
        <f>IF(K187="","",IF(SUMPRODUCT(MAX((Log!$AE$2:$AE$1001=K187)*Log!$AH$2:$AH$1001))=0,"",SUMPRODUCT(MAX((Log!$AE$2:$AE$1001=K187)*Log!$AH$2:$AH$1001))))</f>
        <v/>
      </c>
      <c r="I187" s="33">
        <f>IF(K187="","",COUNTIF(Log!$AE$2:$AE$1001,K187)-COUNTIFS(Log!$AE$2:$AE$1001,K187,Log!$AD$2:$AD$1001,"OK"))</f>
        <v/>
      </c>
      <c r="J187" s="26">
        <f>IFERROR(MATCH(A187,Log!$AF$2:$AF$1001,0),"")</f>
        <v/>
      </c>
      <c r="K187" s="26">
        <f>IF(J187="","",INDEX(Log!$AE$2:$AE$1001,J187))</f>
        <v/>
      </c>
    </row>
    <row r="188">
      <c r="A188" s="33" t="n">
        <v>177</v>
      </c>
      <c r="B188" s="23">
        <f>IF(J188="","",INDEX(Log!$W$2:$W$1001,J188))</f>
        <v/>
      </c>
      <c r="C188" s="23">
        <f>IF(J188="","",INDEX(Log!$X$2:$X$1001,J188))</f>
        <v/>
      </c>
      <c r="D188" s="33">
        <f>IF(K188="","",COUNTIF(Log!$AE$2:$AE$1001,K188))</f>
        <v/>
      </c>
      <c r="E188" s="24">
        <f>IF(K188="","",SUMIF(Log!$AE$2:$AE$1001,K188,Log!$AA$2:$AA$1001))</f>
        <v/>
      </c>
      <c r="F188" s="24">
        <f>IF(K188="","",SUMIF(Log!$AE$2:$AE$1001,K188,Log!$AB$2:$AB$1001))</f>
        <v/>
      </c>
      <c r="G188" s="25">
        <f>IF(OR(K188="",NOT(ISNUMBER(Settings!$D$2))),"",SUMIF(Log!$AE$2:$AE$1001,K188,Log!$AC$2:$AC$1001))</f>
        <v/>
      </c>
      <c r="H188" s="34">
        <f>IF(K188="","",IF(SUMPRODUCT(MAX((Log!$AE$2:$AE$1001=K188)*Log!$AH$2:$AH$1001))=0,"",SUMPRODUCT(MAX((Log!$AE$2:$AE$1001=K188)*Log!$AH$2:$AH$1001))))</f>
        <v/>
      </c>
      <c r="I188" s="33">
        <f>IF(K188="","",COUNTIF(Log!$AE$2:$AE$1001,K188)-COUNTIFS(Log!$AE$2:$AE$1001,K188,Log!$AD$2:$AD$1001,"OK"))</f>
        <v/>
      </c>
      <c r="J188" s="26">
        <f>IFERROR(MATCH(A188,Log!$AF$2:$AF$1001,0),"")</f>
        <v/>
      </c>
      <c r="K188" s="26">
        <f>IF(J188="","",INDEX(Log!$AE$2:$AE$1001,J188))</f>
        <v/>
      </c>
    </row>
    <row r="189">
      <c r="A189" s="33" t="n">
        <v>178</v>
      </c>
      <c r="B189" s="23">
        <f>IF(J189="","",INDEX(Log!$W$2:$W$1001,J189))</f>
        <v/>
      </c>
      <c r="C189" s="23">
        <f>IF(J189="","",INDEX(Log!$X$2:$X$1001,J189))</f>
        <v/>
      </c>
      <c r="D189" s="33">
        <f>IF(K189="","",COUNTIF(Log!$AE$2:$AE$1001,K189))</f>
        <v/>
      </c>
      <c r="E189" s="24">
        <f>IF(K189="","",SUMIF(Log!$AE$2:$AE$1001,K189,Log!$AA$2:$AA$1001))</f>
        <v/>
      </c>
      <c r="F189" s="24">
        <f>IF(K189="","",SUMIF(Log!$AE$2:$AE$1001,K189,Log!$AB$2:$AB$1001))</f>
        <v/>
      </c>
      <c r="G189" s="25">
        <f>IF(OR(K189="",NOT(ISNUMBER(Settings!$D$2))),"",SUMIF(Log!$AE$2:$AE$1001,K189,Log!$AC$2:$AC$1001))</f>
        <v/>
      </c>
      <c r="H189" s="34">
        <f>IF(K189="","",IF(SUMPRODUCT(MAX((Log!$AE$2:$AE$1001=K189)*Log!$AH$2:$AH$1001))=0,"",SUMPRODUCT(MAX((Log!$AE$2:$AE$1001=K189)*Log!$AH$2:$AH$1001))))</f>
        <v/>
      </c>
      <c r="I189" s="33">
        <f>IF(K189="","",COUNTIF(Log!$AE$2:$AE$1001,K189)-COUNTIFS(Log!$AE$2:$AE$1001,K189,Log!$AD$2:$AD$1001,"OK"))</f>
        <v/>
      </c>
      <c r="J189" s="26">
        <f>IFERROR(MATCH(A189,Log!$AF$2:$AF$1001,0),"")</f>
        <v/>
      </c>
      <c r="K189" s="26">
        <f>IF(J189="","",INDEX(Log!$AE$2:$AE$1001,J189))</f>
        <v/>
      </c>
    </row>
    <row r="190">
      <c r="A190" s="33" t="n">
        <v>179</v>
      </c>
      <c r="B190" s="23">
        <f>IF(J190="","",INDEX(Log!$W$2:$W$1001,J190))</f>
        <v/>
      </c>
      <c r="C190" s="23">
        <f>IF(J190="","",INDEX(Log!$X$2:$X$1001,J190))</f>
        <v/>
      </c>
      <c r="D190" s="33">
        <f>IF(K190="","",COUNTIF(Log!$AE$2:$AE$1001,K190))</f>
        <v/>
      </c>
      <c r="E190" s="24">
        <f>IF(K190="","",SUMIF(Log!$AE$2:$AE$1001,K190,Log!$AA$2:$AA$1001))</f>
        <v/>
      </c>
      <c r="F190" s="24">
        <f>IF(K190="","",SUMIF(Log!$AE$2:$AE$1001,K190,Log!$AB$2:$AB$1001))</f>
        <v/>
      </c>
      <c r="G190" s="25">
        <f>IF(OR(K190="",NOT(ISNUMBER(Settings!$D$2))),"",SUMIF(Log!$AE$2:$AE$1001,K190,Log!$AC$2:$AC$1001))</f>
        <v/>
      </c>
      <c r="H190" s="34">
        <f>IF(K190="","",IF(SUMPRODUCT(MAX((Log!$AE$2:$AE$1001=K190)*Log!$AH$2:$AH$1001))=0,"",SUMPRODUCT(MAX((Log!$AE$2:$AE$1001=K190)*Log!$AH$2:$AH$1001))))</f>
        <v/>
      </c>
      <c r="I190" s="33">
        <f>IF(K190="","",COUNTIF(Log!$AE$2:$AE$1001,K190)-COUNTIFS(Log!$AE$2:$AE$1001,K190,Log!$AD$2:$AD$1001,"OK"))</f>
        <v/>
      </c>
      <c r="J190" s="26">
        <f>IFERROR(MATCH(A190,Log!$AF$2:$AF$1001,0),"")</f>
        <v/>
      </c>
      <c r="K190" s="26">
        <f>IF(J190="","",INDEX(Log!$AE$2:$AE$1001,J190))</f>
        <v/>
      </c>
    </row>
    <row r="191">
      <c r="A191" s="33" t="n">
        <v>180</v>
      </c>
      <c r="B191" s="23">
        <f>IF(J191="","",INDEX(Log!$W$2:$W$1001,J191))</f>
        <v/>
      </c>
      <c r="C191" s="23">
        <f>IF(J191="","",INDEX(Log!$X$2:$X$1001,J191))</f>
        <v/>
      </c>
      <c r="D191" s="33">
        <f>IF(K191="","",COUNTIF(Log!$AE$2:$AE$1001,K191))</f>
        <v/>
      </c>
      <c r="E191" s="24">
        <f>IF(K191="","",SUMIF(Log!$AE$2:$AE$1001,K191,Log!$AA$2:$AA$1001))</f>
        <v/>
      </c>
      <c r="F191" s="24">
        <f>IF(K191="","",SUMIF(Log!$AE$2:$AE$1001,K191,Log!$AB$2:$AB$1001))</f>
        <v/>
      </c>
      <c r="G191" s="25">
        <f>IF(OR(K191="",NOT(ISNUMBER(Settings!$D$2))),"",SUMIF(Log!$AE$2:$AE$1001,K191,Log!$AC$2:$AC$1001))</f>
        <v/>
      </c>
      <c r="H191" s="34">
        <f>IF(K191="","",IF(SUMPRODUCT(MAX((Log!$AE$2:$AE$1001=K191)*Log!$AH$2:$AH$1001))=0,"",SUMPRODUCT(MAX((Log!$AE$2:$AE$1001=K191)*Log!$AH$2:$AH$1001))))</f>
        <v/>
      </c>
      <c r="I191" s="33">
        <f>IF(K191="","",COUNTIF(Log!$AE$2:$AE$1001,K191)-COUNTIFS(Log!$AE$2:$AE$1001,K191,Log!$AD$2:$AD$1001,"OK"))</f>
        <v/>
      </c>
      <c r="J191" s="26">
        <f>IFERROR(MATCH(A191,Log!$AF$2:$AF$1001,0),"")</f>
        <v/>
      </c>
      <c r="K191" s="26">
        <f>IF(J191="","",INDEX(Log!$AE$2:$AE$1001,J191))</f>
        <v/>
      </c>
    </row>
    <row r="192">
      <c r="A192" s="33" t="n">
        <v>181</v>
      </c>
      <c r="B192" s="23">
        <f>IF(J192="","",INDEX(Log!$W$2:$W$1001,J192))</f>
        <v/>
      </c>
      <c r="C192" s="23">
        <f>IF(J192="","",INDEX(Log!$X$2:$X$1001,J192))</f>
        <v/>
      </c>
      <c r="D192" s="33">
        <f>IF(K192="","",COUNTIF(Log!$AE$2:$AE$1001,K192))</f>
        <v/>
      </c>
      <c r="E192" s="24">
        <f>IF(K192="","",SUMIF(Log!$AE$2:$AE$1001,K192,Log!$AA$2:$AA$1001))</f>
        <v/>
      </c>
      <c r="F192" s="24">
        <f>IF(K192="","",SUMIF(Log!$AE$2:$AE$1001,K192,Log!$AB$2:$AB$1001))</f>
        <v/>
      </c>
      <c r="G192" s="25">
        <f>IF(OR(K192="",NOT(ISNUMBER(Settings!$D$2))),"",SUMIF(Log!$AE$2:$AE$1001,K192,Log!$AC$2:$AC$1001))</f>
        <v/>
      </c>
      <c r="H192" s="34">
        <f>IF(K192="","",IF(SUMPRODUCT(MAX((Log!$AE$2:$AE$1001=K192)*Log!$AH$2:$AH$1001))=0,"",SUMPRODUCT(MAX((Log!$AE$2:$AE$1001=K192)*Log!$AH$2:$AH$1001))))</f>
        <v/>
      </c>
      <c r="I192" s="33">
        <f>IF(K192="","",COUNTIF(Log!$AE$2:$AE$1001,K192)-COUNTIFS(Log!$AE$2:$AE$1001,K192,Log!$AD$2:$AD$1001,"OK"))</f>
        <v/>
      </c>
      <c r="J192" s="26">
        <f>IFERROR(MATCH(A192,Log!$AF$2:$AF$1001,0),"")</f>
        <v/>
      </c>
      <c r="K192" s="26">
        <f>IF(J192="","",INDEX(Log!$AE$2:$AE$1001,J192))</f>
        <v/>
      </c>
    </row>
    <row r="193">
      <c r="A193" s="33" t="n">
        <v>182</v>
      </c>
      <c r="B193" s="23">
        <f>IF(J193="","",INDEX(Log!$W$2:$W$1001,J193))</f>
        <v/>
      </c>
      <c r="C193" s="23">
        <f>IF(J193="","",INDEX(Log!$X$2:$X$1001,J193))</f>
        <v/>
      </c>
      <c r="D193" s="33">
        <f>IF(K193="","",COUNTIF(Log!$AE$2:$AE$1001,K193))</f>
        <v/>
      </c>
      <c r="E193" s="24">
        <f>IF(K193="","",SUMIF(Log!$AE$2:$AE$1001,K193,Log!$AA$2:$AA$1001))</f>
        <v/>
      </c>
      <c r="F193" s="24">
        <f>IF(K193="","",SUMIF(Log!$AE$2:$AE$1001,K193,Log!$AB$2:$AB$1001))</f>
        <v/>
      </c>
      <c r="G193" s="25">
        <f>IF(OR(K193="",NOT(ISNUMBER(Settings!$D$2))),"",SUMIF(Log!$AE$2:$AE$1001,K193,Log!$AC$2:$AC$1001))</f>
        <v/>
      </c>
      <c r="H193" s="34">
        <f>IF(K193="","",IF(SUMPRODUCT(MAX((Log!$AE$2:$AE$1001=K193)*Log!$AH$2:$AH$1001))=0,"",SUMPRODUCT(MAX((Log!$AE$2:$AE$1001=K193)*Log!$AH$2:$AH$1001))))</f>
        <v/>
      </c>
      <c r="I193" s="33">
        <f>IF(K193="","",COUNTIF(Log!$AE$2:$AE$1001,K193)-COUNTIFS(Log!$AE$2:$AE$1001,K193,Log!$AD$2:$AD$1001,"OK"))</f>
        <v/>
      </c>
      <c r="J193" s="26">
        <f>IFERROR(MATCH(A193,Log!$AF$2:$AF$1001,0),"")</f>
        <v/>
      </c>
      <c r="K193" s="26">
        <f>IF(J193="","",INDEX(Log!$AE$2:$AE$1001,J193))</f>
        <v/>
      </c>
    </row>
    <row r="194">
      <c r="A194" s="33" t="n">
        <v>183</v>
      </c>
      <c r="B194" s="23">
        <f>IF(J194="","",INDEX(Log!$W$2:$W$1001,J194))</f>
        <v/>
      </c>
      <c r="C194" s="23">
        <f>IF(J194="","",INDEX(Log!$X$2:$X$1001,J194))</f>
        <v/>
      </c>
      <c r="D194" s="33">
        <f>IF(K194="","",COUNTIF(Log!$AE$2:$AE$1001,K194))</f>
        <v/>
      </c>
      <c r="E194" s="24">
        <f>IF(K194="","",SUMIF(Log!$AE$2:$AE$1001,K194,Log!$AA$2:$AA$1001))</f>
        <v/>
      </c>
      <c r="F194" s="24">
        <f>IF(K194="","",SUMIF(Log!$AE$2:$AE$1001,K194,Log!$AB$2:$AB$1001))</f>
        <v/>
      </c>
      <c r="G194" s="25">
        <f>IF(OR(K194="",NOT(ISNUMBER(Settings!$D$2))),"",SUMIF(Log!$AE$2:$AE$1001,K194,Log!$AC$2:$AC$1001))</f>
        <v/>
      </c>
      <c r="H194" s="34">
        <f>IF(K194="","",IF(SUMPRODUCT(MAX((Log!$AE$2:$AE$1001=K194)*Log!$AH$2:$AH$1001))=0,"",SUMPRODUCT(MAX((Log!$AE$2:$AE$1001=K194)*Log!$AH$2:$AH$1001))))</f>
        <v/>
      </c>
      <c r="I194" s="33">
        <f>IF(K194="","",COUNTIF(Log!$AE$2:$AE$1001,K194)-COUNTIFS(Log!$AE$2:$AE$1001,K194,Log!$AD$2:$AD$1001,"OK"))</f>
        <v/>
      </c>
      <c r="J194" s="26">
        <f>IFERROR(MATCH(A194,Log!$AF$2:$AF$1001,0),"")</f>
        <v/>
      </c>
      <c r="K194" s="26">
        <f>IF(J194="","",INDEX(Log!$AE$2:$AE$1001,J194))</f>
        <v/>
      </c>
    </row>
    <row r="195">
      <c r="A195" s="33" t="n">
        <v>184</v>
      </c>
      <c r="B195" s="23">
        <f>IF(J195="","",INDEX(Log!$W$2:$W$1001,J195))</f>
        <v/>
      </c>
      <c r="C195" s="23">
        <f>IF(J195="","",INDEX(Log!$X$2:$X$1001,J195))</f>
        <v/>
      </c>
      <c r="D195" s="33">
        <f>IF(K195="","",COUNTIF(Log!$AE$2:$AE$1001,K195))</f>
        <v/>
      </c>
      <c r="E195" s="24">
        <f>IF(K195="","",SUMIF(Log!$AE$2:$AE$1001,K195,Log!$AA$2:$AA$1001))</f>
        <v/>
      </c>
      <c r="F195" s="24">
        <f>IF(K195="","",SUMIF(Log!$AE$2:$AE$1001,K195,Log!$AB$2:$AB$1001))</f>
        <v/>
      </c>
      <c r="G195" s="25">
        <f>IF(OR(K195="",NOT(ISNUMBER(Settings!$D$2))),"",SUMIF(Log!$AE$2:$AE$1001,K195,Log!$AC$2:$AC$1001))</f>
        <v/>
      </c>
      <c r="H195" s="34">
        <f>IF(K195="","",IF(SUMPRODUCT(MAX((Log!$AE$2:$AE$1001=K195)*Log!$AH$2:$AH$1001))=0,"",SUMPRODUCT(MAX((Log!$AE$2:$AE$1001=K195)*Log!$AH$2:$AH$1001))))</f>
        <v/>
      </c>
      <c r="I195" s="33">
        <f>IF(K195="","",COUNTIF(Log!$AE$2:$AE$1001,K195)-COUNTIFS(Log!$AE$2:$AE$1001,K195,Log!$AD$2:$AD$1001,"OK"))</f>
        <v/>
      </c>
      <c r="J195" s="26">
        <f>IFERROR(MATCH(A195,Log!$AF$2:$AF$1001,0),"")</f>
        <v/>
      </c>
      <c r="K195" s="26">
        <f>IF(J195="","",INDEX(Log!$AE$2:$AE$1001,J195))</f>
        <v/>
      </c>
    </row>
    <row r="196">
      <c r="A196" s="33" t="n">
        <v>185</v>
      </c>
      <c r="B196" s="23">
        <f>IF(J196="","",INDEX(Log!$W$2:$W$1001,J196))</f>
        <v/>
      </c>
      <c r="C196" s="23">
        <f>IF(J196="","",INDEX(Log!$X$2:$X$1001,J196))</f>
        <v/>
      </c>
      <c r="D196" s="33">
        <f>IF(K196="","",COUNTIF(Log!$AE$2:$AE$1001,K196))</f>
        <v/>
      </c>
      <c r="E196" s="24">
        <f>IF(K196="","",SUMIF(Log!$AE$2:$AE$1001,K196,Log!$AA$2:$AA$1001))</f>
        <v/>
      </c>
      <c r="F196" s="24">
        <f>IF(K196="","",SUMIF(Log!$AE$2:$AE$1001,K196,Log!$AB$2:$AB$1001))</f>
        <v/>
      </c>
      <c r="G196" s="25">
        <f>IF(OR(K196="",NOT(ISNUMBER(Settings!$D$2))),"",SUMIF(Log!$AE$2:$AE$1001,K196,Log!$AC$2:$AC$1001))</f>
        <v/>
      </c>
      <c r="H196" s="34">
        <f>IF(K196="","",IF(SUMPRODUCT(MAX((Log!$AE$2:$AE$1001=K196)*Log!$AH$2:$AH$1001))=0,"",SUMPRODUCT(MAX((Log!$AE$2:$AE$1001=K196)*Log!$AH$2:$AH$1001))))</f>
        <v/>
      </c>
      <c r="I196" s="33">
        <f>IF(K196="","",COUNTIF(Log!$AE$2:$AE$1001,K196)-COUNTIFS(Log!$AE$2:$AE$1001,K196,Log!$AD$2:$AD$1001,"OK"))</f>
        <v/>
      </c>
      <c r="J196" s="26">
        <f>IFERROR(MATCH(A196,Log!$AF$2:$AF$1001,0),"")</f>
        <v/>
      </c>
      <c r="K196" s="26">
        <f>IF(J196="","",INDEX(Log!$AE$2:$AE$1001,J196))</f>
        <v/>
      </c>
    </row>
    <row r="197">
      <c r="A197" s="33" t="n">
        <v>186</v>
      </c>
      <c r="B197" s="23">
        <f>IF(J197="","",INDEX(Log!$W$2:$W$1001,J197))</f>
        <v/>
      </c>
      <c r="C197" s="23">
        <f>IF(J197="","",INDEX(Log!$X$2:$X$1001,J197))</f>
        <v/>
      </c>
      <c r="D197" s="33">
        <f>IF(K197="","",COUNTIF(Log!$AE$2:$AE$1001,K197))</f>
        <v/>
      </c>
      <c r="E197" s="24">
        <f>IF(K197="","",SUMIF(Log!$AE$2:$AE$1001,K197,Log!$AA$2:$AA$1001))</f>
        <v/>
      </c>
      <c r="F197" s="24">
        <f>IF(K197="","",SUMIF(Log!$AE$2:$AE$1001,K197,Log!$AB$2:$AB$1001))</f>
        <v/>
      </c>
      <c r="G197" s="25">
        <f>IF(OR(K197="",NOT(ISNUMBER(Settings!$D$2))),"",SUMIF(Log!$AE$2:$AE$1001,K197,Log!$AC$2:$AC$1001))</f>
        <v/>
      </c>
      <c r="H197" s="34">
        <f>IF(K197="","",IF(SUMPRODUCT(MAX((Log!$AE$2:$AE$1001=K197)*Log!$AH$2:$AH$1001))=0,"",SUMPRODUCT(MAX((Log!$AE$2:$AE$1001=K197)*Log!$AH$2:$AH$1001))))</f>
        <v/>
      </c>
      <c r="I197" s="33">
        <f>IF(K197="","",COUNTIF(Log!$AE$2:$AE$1001,K197)-COUNTIFS(Log!$AE$2:$AE$1001,K197,Log!$AD$2:$AD$1001,"OK"))</f>
        <v/>
      </c>
      <c r="J197" s="26">
        <f>IFERROR(MATCH(A197,Log!$AF$2:$AF$1001,0),"")</f>
        <v/>
      </c>
      <c r="K197" s="26">
        <f>IF(J197="","",INDEX(Log!$AE$2:$AE$1001,J197))</f>
        <v/>
      </c>
    </row>
    <row r="198">
      <c r="A198" s="33" t="n">
        <v>187</v>
      </c>
      <c r="B198" s="23">
        <f>IF(J198="","",INDEX(Log!$W$2:$W$1001,J198))</f>
        <v/>
      </c>
      <c r="C198" s="23">
        <f>IF(J198="","",INDEX(Log!$X$2:$X$1001,J198))</f>
        <v/>
      </c>
      <c r="D198" s="33">
        <f>IF(K198="","",COUNTIF(Log!$AE$2:$AE$1001,K198))</f>
        <v/>
      </c>
      <c r="E198" s="24">
        <f>IF(K198="","",SUMIF(Log!$AE$2:$AE$1001,K198,Log!$AA$2:$AA$1001))</f>
        <v/>
      </c>
      <c r="F198" s="24">
        <f>IF(K198="","",SUMIF(Log!$AE$2:$AE$1001,K198,Log!$AB$2:$AB$1001))</f>
        <v/>
      </c>
      <c r="G198" s="25">
        <f>IF(OR(K198="",NOT(ISNUMBER(Settings!$D$2))),"",SUMIF(Log!$AE$2:$AE$1001,K198,Log!$AC$2:$AC$1001))</f>
        <v/>
      </c>
      <c r="H198" s="34">
        <f>IF(K198="","",IF(SUMPRODUCT(MAX((Log!$AE$2:$AE$1001=K198)*Log!$AH$2:$AH$1001))=0,"",SUMPRODUCT(MAX((Log!$AE$2:$AE$1001=K198)*Log!$AH$2:$AH$1001))))</f>
        <v/>
      </c>
      <c r="I198" s="33">
        <f>IF(K198="","",COUNTIF(Log!$AE$2:$AE$1001,K198)-COUNTIFS(Log!$AE$2:$AE$1001,K198,Log!$AD$2:$AD$1001,"OK"))</f>
        <v/>
      </c>
      <c r="J198" s="26">
        <f>IFERROR(MATCH(A198,Log!$AF$2:$AF$1001,0),"")</f>
        <v/>
      </c>
      <c r="K198" s="26">
        <f>IF(J198="","",INDEX(Log!$AE$2:$AE$1001,J198))</f>
        <v/>
      </c>
    </row>
    <row r="199">
      <c r="A199" s="33" t="n">
        <v>188</v>
      </c>
      <c r="B199" s="23">
        <f>IF(J199="","",INDEX(Log!$W$2:$W$1001,J199))</f>
        <v/>
      </c>
      <c r="C199" s="23">
        <f>IF(J199="","",INDEX(Log!$X$2:$X$1001,J199))</f>
        <v/>
      </c>
      <c r="D199" s="33">
        <f>IF(K199="","",COUNTIF(Log!$AE$2:$AE$1001,K199))</f>
        <v/>
      </c>
      <c r="E199" s="24">
        <f>IF(K199="","",SUMIF(Log!$AE$2:$AE$1001,K199,Log!$AA$2:$AA$1001))</f>
        <v/>
      </c>
      <c r="F199" s="24">
        <f>IF(K199="","",SUMIF(Log!$AE$2:$AE$1001,K199,Log!$AB$2:$AB$1001))</f>
        <v/>
      </c>
      <c r="G199" s="25">
        <f>IF(OR(K199="",NOT(ISNUMBER(Settings!$D$2))),"",SUMIF(Log!$AE$2:$AE$1001,K199,Log!$AC$2:$AC$1001))</f>
        <v/>
      </c>
      <c r="H199" s="34">
        <f>IF(K199="","",IF(SUMPRODUCT(MAX((Log!$AE$2:$AE$1001=K199)*Log!$AH$2:$AH$1001))=0,"",SUMPRODUCT(MAX((Log!$AE$2:$AE$1001=K199)*Log!$AH$2:$AH$1001))))</f>
        <v/>
      </c>
      <c r="I199" s="33">
        <f>IF(K199="","",COUNTIF(Log!$AE$2:$AE$1001,K199)-COUNTIFS(Log!$AE$2:$AE$1001,K199,Log!$AD$2:$AD$1001,"OK"))</f>
        <v/>
      </c>
      <c r="J199" s="26">
        <f>IFERROR(MATCH(A199,Log!$AF$2:$AF$1001,0),"")</f>
        <v/>
      </c>
      <c r="K199" s="26">
        <f>IF(J199="","",INDEX(Log!$AE$2:$AE$1001,J199))</f>
        <v/>
      </c>
    </row>
    <row r="200">
      <c r="A200" s="33" t="n">
        <v>189</v>
      </c>
      <c r="B200" s="23">
        <f>IF(J200="","",INDEX(Log!$W$2:$W$1001,J200))</f>
        <v/>
      </c>
      <c r="C200" s="23">
        <f>IF(J200="","",INDEX(Log!$X$2:$X$1001,J200))</f>
        <v/>
      </c>
      <c r="D200" s="33">
        <f>IF(K200="","",COUNTIF(Log!$AE$2:$AE$1001,K200))</f>
        <v/>
      </c>
      <c r="E200" s="24">
        <f>IF(K200="","",SUMIF(Log!$AE$2:$AE$1001,K200,Log!$AA$2:$AA$1001))</f>
        <v/>
      </c>
      <c r="F200" s="24">
        <f>IF(K200="","",SUMIF(Log!$AE$2:$AE$1001,K200,Log!$AB$2:$AB$1001))</f>
        <v/>
      </c>
      <c r="G200" s="25">
        <f>IF(OR(K200="",NOT(ISNUMBER(Settings!$D$2))),"",SUMIF(Log!$AE$2:$AE$1001,K200,Log!$AC$2:$AC$1001))</f>
        <v/>
      </c>
      <c r="H200" s="34">
        <f>IF(K200="","",IF(SUMPRODUCT(MAX((Log!$AE$2:$AE$1001=K200)*Log!$AH$2:$AH$1001))=0,"",SUMPRODUCT(MAX((Log!$AE$2:$AE$1001=K200)*Log!$AH$2:$AH$1001))))</f>
        <v/>
      </c>
      <c r="I200" s="33">
        <f>IF(K200="","",COUNTIF(Log!$AE$2:$AE$1001,K200)-COUNTIFS(Log!$AE$2:$AE$1001,K200,Log!$AD$2:$AD$1001,"OK"))</f>
        <v/>
      </c>
      <c r="J200" s="26">
        <f>IFERROR(MATCH(A200,Log!$AF$2:$AF$1001,0),"")</f>
        <v/>
      </c>
      <c r="K200" s="26">
        <f>IF(J200="","",INDEX(Log!$AE$2:$AE$1001,J200))</f>
        <v/>
      </c>
    </row>
    <row r="201">
      <c r="A201" s="33" t="n">
        <v>190</v>
      </c>
      <c r="B201" s="23">
        <f>IF(J201="","",INDEX(Log!$W$2:$W$1001,J201))</f>
        <v/>
      </c>
      <c r="C201" s="23">
        <f>IF(J201="","",INDEX(Log!$X$2:$X$1001,J201))</f>
        <v/>
      </c>
      <c r="D201" s="33">
        <f>IF(K201="","",COUNTIF(Log!$AE$2:$AE$1001,K201))</f>
        <v/>
      </c>
      <c r="E201" s="24">
        <f>IF(K201="","",SUMIF(Log!$AE$2:$AE$1001,K201,Log!$AA$2:$AA$1001))</f>
        <v/>
      </c>
      <c r="F201" s="24">
        <f>IF(K201="","",SUMIF(Log!$AE$2:$AE$1001,K201,Log!$AB$2:$AB$1001))</f>
        <v/>
      </c>
      <c r="G201" s="25">
        <f>IF(OR(K201="",NOT(ISNUMBER(Settings!$D$2))),"",SUMIF(Log!$AE$2:$AE$1001,K201,Log!$AC$2:$AC$1001))</f>
        <v/>
      </c>
      <c r="H201" s="34">
        <f>IF(K201="","",IF(SUMPRODUCT(MAX((Log!$AE$2:$AE$1001=K201)*Log!$AH$2:$AH$1001))=0,"",SUMPRODUCT(MAX((Log!$AE$2:$AE$1001=K201)*Log!$AH$2:$AH$1001))))</f>
        <v/>
      </c>
      <c r="I201" s="33">
        <f>IF(K201="","",COUNTIF(Log!$AE$2:$AE$1001,K201)-COUNTIFS(Log!$AE$2:$AE$1001,K201,Log!$AD$2:$AD$1001,"OK"))</f>
        <v/>
      </c>
      <c r="J201" s="26">
        <f>IFERROR(MATCH(A201,Log!$AF$2:$AF$1001,0),"")</f>
        <v/>
      </c>
      <c r="K201" s="26">
        <f>IF(J201="","",INDEX(Log!$AE$2:$AE$1001,J201))</f>
        <v/>
      </c>
    </row>
    <row r="202">
      <c r="A202" s="33" t="n">
        <v>191</v>
      </c>
      <c r="B202" s="23">
        <f>IF(J202="","",INDEX(Log!$W$2:$W$1001,J202))</f>
        <v/>
      </c>
      <c r="C202" s="23">
        <f>IF(J202="","",INDEX(Log!$X$2:$X$1001,J202))</f>
        <v/>
      </c>
      <c r="D202" s="33">
        <f>IF(K202="","",COUNTIF(Log!$AE$2:$AE$1001,K202))</f>
        <v/>
      </c>
      <c r="E202" s="24">
        <f>IF(K202="","",SUMIF(Log!$AE$2:$AE$1001,K202,Log!$AA$2:$AA$1001))</f>
        <v/>
      </c>
      <c r="F202" s="24">
        <f>IF(K202="","",SUMIF(Log!$AE$2:$AE$1001,K202,Log!$AB$2:$AB$1001))</f>
        <v/>
      </c>
      <c r="G202" s="25">
        <f>IF(OR(K202="",NOT(ISNUMBER(Settings!$D$2))),"",SUMIF(Log!$AE$2:$AE$1001,K202,Log!$AC$2:$AC$1001))</f>
        <v/>
      </c>
      <c r="H202" s="34">
        <f>IF(K202="","",IF(SUMPRODUCT(MAX((Log!$AE$2:$AE$1001=K202)*Log!$AH$2:$AH$1001))=0,"",SUMPRODUCT(MAX((Log!$AE$2:$AE$1001=K202)*Log!$AH$2:$AH$1001))))</f>
        <v/>
      </c>
      <c r="I202" s="33">
        <f>IF(K202="","",COUNTIF(Log!$AE$2:$AE$1001,K202)-COUNTIFS(Log!$AE$2:$AE$1001,K202,Log!$AD$2:$AD$1001,"OK"))</f>
        <v/>
      </c>
      <c r="J202" s="26">
        <f>IFERROR(MATCH(A202,Log!$AF$2:$AF$1001,0),"")</f>
        <v/>
      </c>
      <c r="K202" s="26">
        <f>IF(J202="","",INDEX(Log!$AE$2:$AE$1001,J202))</f>
        <v/>
      </c>
    </row>
    <row r="203">
      <c r="A203" s="33" t="n">
        <v>192</v>
      </c>
      <c r="B203" s="23">
        <f>IF(J203="","",INDEX(Log!$W$2:$W$1001,J203))</f>
        <v/>
      </c>
      <c r="C203" s="23">
        <f>IF(J203="","",INDEX(Log!$X$2:$X$1001,J203))</f>
        <v/>
      </c>
      <c r="D203" s="33">
        <f>IF(K203="","",COUNTIF(Log!$AE$2:$AE$1001,K203))</f>
        <v/>
      </c>
      <c r="E203" s="24">
        <f>IF(K203="","",SUMIF(Log!$AE$2:$AE$1001,K203,Log!$AA$2:$AA$1001))</f>
        <v/>
      </c>
      <c r="F203" s="24">
        <f>IF(K203="","",SUMIF(Log!$AE$2:$AE$1001,K203,Log!$AB$2:$AB$1001))</f>
        <v/>
      </c>
      <c r="G203" s="25">
        <f>IF(OR(K203="",NOT(ISNUMBER(Settings!$D$2))),"",SUMIF(Log!$AE$2:$AE$1001,K203,Log!$AC$2:$AC$1001))</f>
        <v/>
      </c>
      <c r="H203" s="34">
        <f>IF(K203="","",IF(SUMPRODUCT(MAX((Log!$AE$2:$AE$1001=K203)*Log!$AH$2:$AH$1001))=0,"",SUMPRODUCT(MAX((Log!$AE$2:$AE$1001=K203)*Log!$AH$2:$AH$1001))))</f>
        <v/>
      </c>
      <c r="I203" s="33">
        <f>IF(K203="","",COUNTIF(Log!$AE$2:$AE$1001,K203)-COUNTIFS(Log!$AE$2:$AE$1001,K203,Log!$AD$2:$AD$1001,"OK"))</f>
        <v/>
      </c>
      <c r="J203" s="26">
        <f>IFERROR(MATCH(A203,Log!$AF$2:$AF$1001,0),"")</f>
        <v/>
      </c>
      <c r="K203" s="26">
        <f>IF(J203="","",INDEX(Log!$AE$2:$AE$1001,J203))</f>
        <v/>
      </c>
    </row>
    <row r="204">
      <c r="A204" s="33" t="n">
        <v>193</v>
      </c>
      <c r="B204" s="23">
        <f>IF(J204="","",INDEX(Log!$W$2:$W$1001,J204))</f>
        <v/>
      </c>
      <c r="C204" s="23">
        <f>IF(J204="","",INDEX(Log!$X$2:$X$1001,J204))</f>
        <v/>
      </c>
      <c r="D204" s="33">
        <f>IF(K204="","",COUNTIF(Log!$AE$2:$AE$1001,K204))</f>
        <v/>
      </c>
      <c r="E204" s="24">
        <f>IF(K204="","",SUMIF(Log!$AE$2:$AE$1001,K204,Log!$AA$2:$AA$1001))</f>
        <v/>
      </c>
      <c r="F204" s="24">
        <f>IF(K204="","",SUMIF(Log!$AE$2:$AE$1001,K204,Log!$AB$2:$AB$1001))</f>
        <v/>
      </c>
      <c r="G204" s="25">
        <f>IF(OR(K204="",NOT(ISNUMBER(Settings!$D$2))),"",SUMIF(Log!$AE$2:$AE$1001,K204,Log!$AC$2:$AC$1001))</f>
        <v/>
      </c>
      <c r="H204" s="34">
        <f>IF(K204="","",IF(SUMPRODUCT(MAX((Log!$AE$2:$AE$1001=K204)*Log!$AH$2:$AH$1001))=0,"",SUMPRODUCT(MAX((Log!$AE$2:$AE$1001=K204)*Log!$AH$2:$AH$1001))))</f>
        <v/>
      </c>
      <c r="I204" s="33">
        <f>IF(K204="","",COUNTIF(Log!$AE$2:$AE$1001,K204)-COUNTIFS(Log!$AE$2:$AE$1001,K204,Log!$AD$2:$AD$1001,"OK"))</f>
        <v/>
      </c>
      <c r="J204" s="26">
        <f>IFERROR(MATCH(A204,Log!$AF$2:$AF$1001,0),"")</f>
        <v/>
      </c>
      <c r="K204" s="26">
        <f>IF(J204="","",INDEX(Log!$AE$2:$AE$1001,J204))</f>
        <v/>
      </c>
    </row>
    <row r="205">
      <c r="A205" s="33" t="n">
        <v>194</v>
      </c>
      <c r="B205" s="23">
        <f>IF(J205="","",INDEX(Log!$W$2:$W$1001,J205))</f>
        <v/>
      </c>
      <c r="C205" s="23">
        <f>IF(J205="","",INDEX(Log!$X$2:$X$1001,J205))</f>
        <v/>
      </c>
      <c r="D205" s="33">
        <f>IF(K205="","",COUNTIF(Log!$AE$2:$AE$1001,K205))</f>
        <v/>
      </c>
      <c r="E205" s="24">
        <f>IF(K205="","",SUMIF(Log!$AE$2:$AE$1001,K205,Log!$AA$2:$AA$1001))</f>
        <v/>
      </c>
      <c r="F205" s="24">
        <f>IF(K205="","",SUMIF(Log!$AE$2:$AE$1001,K205,Log!$AB$2:$AB$1001))</f>
        <v/>
      </c>
      <c r="G205" s="25">
        <f>IF(OR(K205="",NOT(ISNUMBER(Settings!$D$2))),"",SUMIF(Log!$AE$2:$AE$1001,K205,Log!$AC$2:$AC$1001))</f>
        <v/>
      </c>
      <c r="H205" s="34">
        <f>IF(K205="","",IF(SUMPRODUCT(MAX((Log!$AE$2:$AE$1001=K205)*Log!$AH$2:$AH$1001))=0,"",SUMPRODUCT(MAX((Log!$AE$2:$AE$1001=K205)*Log!$AH$2:$AH$1001))))</f>
        <v/>
      </c>
      <c r="I205" s="33">
        <f>IF(K205="","",COUNTIF(Log!$AE$2:$AE$1001,K205)-COUNTIFS(Log!$AE$2:$AE$1001,K205,Log!$AD$2:$AD$1001,"OK"))</f>
        <v/>
      </c>
      <c r="J205" s="26">
        <f>IFERROR(MATCH(A205,Log!$AF$2:$AF$1001,0),"")</f>
        <v/>
      </c>
      <c r="K205" s="26">
        <f>IF(J205="","",INDEX(Log!$AE$2:$AE$1001,J205))</f>
        <v/>
      </c>
    </row>
    <row r="206">
      <c r="A206" s="33" t="n">
        <v>195</v>
      </c>
      <c r="B206" s="23">
        <f>IF(J206="","",INDEX(Log!$W$2:$W$1001,J206))</f>
        <v/>
      </c>
      <c r="C206" s="23">
        <f>IF(J206="","",INDEX(Log!$X$2:$X$1001,J206))</f>
        <v/>
      </c>
      <c r="D206" s="33">
        <f>IF(K206="","",COUNTIF(Log!$AE$2:$AE$1001,K206))</f>
        <v/>
      </c>
      <c r="E206" s="24">
        <f>IF(K206="","",SUMIF(Log!$AE$2:$AE$1001,K206,Log!$AA$2:$AA$1001))</f>
        <v/>
      </c>
      <c r="F206" s="24">
        <f>IF(K206="","",SUMIF(Log!$AE$2:$AE$1001,K206,Log!$AB$2:$AB$1001))</f>
        <v/>
      </c>
      <c r="G206" s="25">
        <f>IF(OR(K206="",NOT(ISNUMBER(Settings!$D$2))),"",SUMIF(Log!$AE$2:$AE$1001,K206,Log!$AC$2:$AC$1001))</f>
        <v/>
      </c>
      <c r="H206" s="34">
        <f>IF(K206="","",IF(SUMPRODUCT(MAX((Log!$AE$2:$AE$1001=K206)*Log!$AH$2:$AH$1001))=0,"",SUMPRODUCT(MAX((Log!$AE$2:$AE$1001=K206)*Log!$AH$2:$AH$1001))))</f>
        <v/>
      </c>
      <c r="I206" s="33">
        <f>IF(K206="","",COUNTIF(Log!$AE$2:$AE$1001,K206)-COUNTIFS(Log!$AE$2:$AE$1001,K206,Log!$AD$2:$AD$1001,"OK"))</f>
        <v/>
      </c>
      <c r="J206" s="26">
        <f>IFERROR(MATCH(A206,Log!$AF$2:$AF$1001,0),"")</f>
        <v/>
      </c>
      <c r="K206" s="26">
        <f>IF(J206="","",INDEX(Log!$AE$2:$AE$1001,J206))</f>
        <v/>
      </c>
    </row>
    <row r="207">
      <c r="A207" s="33" t="n">
        <v>196</v>
      </c>
      <c r="B207" s="23">
        <f>IF(J207="","",INDEX(Log!$W$2:$W$1001,J207))</f>
        <v/>
      </c>
      <c r="C207" s="23">
        <f>IF(J207="","",INDEX(Log!$X$2:$X$1001,J207))</f>
        <v/>
      </c>
      <c r="D207" s="33">
        <f>IF(K207="","",COUNTIF(Log!$AE$2:$AE$1001,K207))</f>
        <v/>
      </c>
      <c r="E207" s="24">
        <f>IF(K207="","",SUMIF(Log!$AE$2:$AE$1001,K207,Log!$AA$2:$AA$1001))</f>
        <v/>
      </c>
      <c r="F207" s="24">
        <f>IF(K207="","",SUMIF(Log!$AE$2:$AE$1001,K207,Log!$AB$2:$AB$1001))</f>
        <v/>
      </c>
      <c r="G207" s="25">
        <f>IF(OR(K207="",NOT(ISNUMBER(Settings!$D$2))),"",SUMIF(Log!$AE$2:$AE$1001,K207,Log!$AC$2:$AC$1001))</f>
        <v/>
      </c>
      <c r="H207" s="34">
        <f>IF(K207="","",IF(SUMPRODUCT(MAX((Log!$AE$2:$AE$1001=K207)*Log!$AH$2:$AH$1001))=0,"",SUMPRODUCT(MAX((Log!$AE$2:$AE$1001=K207)*Log!$AH$2:$AH$1001))))</f>
        <v/>
      </c>
      <c r="I207" s="33">
        <f>IF(K207="","",COUNTIF(Log!$AE$2:$AE$1001,K207)-COUNTIFS(Log!$AE$2:$AE$1001,K207,Log!$AD$2:$AD$1001,"OK"))</f>
        <v/>
      </c>
      <c r="J207" s="26">
        <f>IFERROR(MATCH(A207,Log!$AF$2:$AF$1001,0),"")</f>
        <v/>
      </c>
      <c r="K207" s="26">
        <f>IF(J207="","",INDEX(Log!$AE$2:$AE$1001,J207))</f>
        <v/>
      </c>
    </row>
    <row r="208">
      <c r="A208" s="33" t="n">
        <v>197</v>
      </c>
      <c r="B208" s="23">
        <f>IF(J208="","",INDEX(Log!$W$2:$W$1001,J208))</f>
        <v/>
      </c>
      <c r="C208" s="23">
        <f>IF(J208="","",INDEX(Log!$X$2:$X$1001,J208))</f>
        <v/>
      </c>
      <c r="D208" s="33">
        <f>IF(K208="","",COUNTIF(Log!$AE$2:$AE$1001,K208))</f>
        <v/>
      </c>
      <c r="E208" s="24">
        <f>IF(K208="","",SUMIF(Log!$AE$2:$AE$1001,K208,Log!$AA$2:$AA$1001))</f>
        <v/>
      </c>
      <c r="F208" s="24">
        <f>IF(K208="","",SUMIF(Log!$AE$2:$AE$1001,K208,Log!$AB$2:$AB$1001))</f>
        <v/>
      </c>
      <c r="G208" s="25">
        <f>IF(OR(K208="",NOT(ISNUMBER(Settings!$D$2))),"",SUMIF(Log!$AE$2:$AE$1001,K208,Log!$AC$2:$AC$1001))</f>
        <v/>
      </c>
      <c r="H208" s="34">
        <f>IF(K208="","",IF(SUMPRODUCT(MAX((Log!$AE$2:$AE$1001=K208)*Log!$AH$2:$AH$1001))=0,"",SUMPRODUCT(MAX((Log!$AE$2:$AE$1001=K208)*Log!$AH$2:$AH$1001))))</f>
        <v/>
      </c>
      <c r="I208" s="33">
        <f>IF(K208="","",COUNTIF(Log!$AE$2:$AE$1001,K208)-COUNTIFS(Log!$AE$2:$AE$1001,K208,Log!$AD$2:$AD$1001,"OK"))</f>
        <v/>
      </c>
      <c r="J208" s="26">
        <f>IFERROR(MATCH(A208,Log!$AF$2:$AF$1001,0),"")</f>
        <v/>
      </c>
      <c r="K208" s="26">
        <f>IF(J208="","",INDEX(Log!$AE$2:$AE$1001,J208))</f>
        <v/>
      </c>
    </row>
    <row r="209">
      <c r="A209" s="33" t="n">
        <v>198</v>
      </c>
      <c r="B209" s="23">
        <f>IF(J209="","",INDEX(Log!$W$2:$W$1001,J209))</f>
        <v/>
      </c>
      <c r="C209" s="23">
        <f>IF(J209="","",INDEX(Log!$X$2:$X$1001,J209))</f>
        <v/>
      </c>
      <c r="D209" s="33">
        <f>IF(K209="","",COUNTIF(Log!$AE$2:$AE$1001,K209))</f>
        <v/>
      </c>
      <c r="E209" s="24">
        <f>IF(K209="","",SUMIF(Log!$AE$2:$AE$1001,K209,Log!$AA$2:$AA$1001))</f>
        <v/>
      </c>
      <c r="F209" s="24">
        <f>IF(K209="","",SUMIF(Log!$AE$2:$AE$1001,K209,Log!$AB$2:$AB$1001))</f>
        <v/>
      </c>
      <c r="G209" s="25">
        <f>IF(OR(K209="",NOT(ISNUMBER(Settings!$D$2))),"",SUMIF(Log!$AE$2:$AE$1001,K209,Log!$AC$2:$AC$1001))</f>
        <v/>
      </c>
      <c r="H209" s="34">
        <f>IF(K209="","",IF(SUMPRODUCT(MAX((Log!$AE$2:$AE$1001=K209)*Log!$AH$2:$AH$1001))=0,"",SUMPRODUCT(MAX((Log!$AE$2:$AE$1001=K209)*Log!$AH$2:$AH$1001))))</f>
        <v/>
      </c>
      <c r="I209" s="33">
        <f>IF(K209="","",COUNTIF(Log!$AE$2:$AE$1001,K209)-COUNTIFS(Log!$AE$2:$AE$1001,K209,Log!$AD$2:$AD$1001,"OK"))</f>
        <v/>
      </c>
      <c r="J209" s="26">
        <f>IFERROR(MATCH(A209,Log!$AF$2:$AF$1001,0),"")</f>
        <v/>
      </c>
      <c r="K209" s="26">
        <f>IF(J209="","",INDEX(Log!$AE$2:$AE$1001,J209))</f>
        <v/>
      </c>
    </row>
    <row r="210">
      <c r="A210" s="33" t="n">
        <v>199</v>
      </c>
      <c r="B210" s="23">
        <f>IF(J210="","",INDEX(Log!$W$2:$W$1001,J210))</f>
        <v/>
      </c>
      <c r="C210" s="23">
        <f>IF(J210="","",INDEX(Log!$X$2:$X$1001,J210))</f>
        <v/>
      </c>
      <c r="D210" s="33">
        <f>IF(K210="","",COUNTIF(Log!$AE$2:$AE$1001,K210))</f>
        <v/>
      </c>
      <c r="E210" s="24">
        <f>IF(K210="","",SUMIF(Log!$AE$2:$AE$1001,K210,Log!$AA$2:$AA$1001))</f>
        <v/>
      </c>
      <c r="F210" s="24">
        <f>IF(K210="","",SUMIF(Log!$AE$2:$AE$1001,K210,Log!$AB$2:$AB$1001))</f>
        <v/>
      </c>
      <c r="G210" s="25">
        <f>IF(OR(K210="",NOT(ISNUMBER(Settings!$D$2))),"",SUMIF(Log!$AE$2:$AE$1001,K210,Log!$AC$2:$AC$1001))</f>
        <v/>
      </c>
      <c r="H210" s="34">
        <f>IF(K210="","",IF(SUMPRODUCT(MAX((Log!$AE$2:$AE$1001=K210)*Log!$AH$2:$AH$1001))=0,"",SUMPRODUCT(MAX((Log!$AE$2:$AE$1001=K210)*Log!$AH$2:$AH$1001))))</f>
        <v/>
      </c>
      <c r="I210" s="33">
        <f>IF(K210="","",COUNTIF(Log!$AE$2:$AE$1001,K210)-COUNTIFS(Log!$AE$2:$AE$1001,K210,Log!$AD$2:$AD$1001,"OK"))</f>
        <v/>
      </c>
      <c r="J210" s="26">
        <f>IFERROR(MATCH(A210,Log!$AF$2:$AF$1001,0),"")</f>
        <v/>
      </c>
      <c r="K210" s="26">
        <f>IF(J210="","",INDEX(Log!$AE$2:$AE$1001,J210))</f>
        <v/>
      </c>
    </row>
    <row r="211">
      <c r="A211" s="33" t="n">
        <v>200</v>
      </c>
      <c r="B211" s="23">
        <f>IF(J211="","",INDEX(Log!$W$2:$W$1001,J211))</f>
        <v/>
      </c>
      <c r="C211" s="23">
        <f>IF(J211="","",INDEX(Log!$X$2:$X$1001,J211))</f>
        <v/>
      </c>
      <c r="D211" s="33">
        <f>IF(K211="","",COUNTIF(Log!$AE$2:$AE$1001,K211))</f>
        <v/>
      </c>
      <c r="E211" s="24">
        <f>IF(K211="","",SUMIF(Log!$AE$2:$AE$1001,K211,Log!$AA$2:$AA$1001))</f>
        <v/>
      </c>
      <c r="F211" s="24">
        <f>IF(K211="","",SUMIF(Log!$AE$2:$AE$1001,K211,Log!$AB$2:$AB$1001))</f>
        <v/>
      </c>
      <c r="G211" s="25">
        <f>IF(OR(K211="",NOT(ISNUMBER(Settings!$D$2))),"",SUMIF(Log!$AE$2:$AE$1001,K211,Log!$AC$2:$AC$1001))</f>
        <v/>
      </c>
      <c r="H211" s="34">
        <f>IF(K211="","",IF(SUMPRODUCT(MAX((Log!$AE$2:$AE$1001=K211)*Log!$AH$2:$AH$1001))=0,"",SUMPRODUCT(MAX((Log!$AE$2:$AE$1001=K211)*Log!$AH$2:$AH$1001))))</f>
        <v/>
      </c>
      <c r="I211" s="33">
        <f>IF(K211="","",COUNTIF(Log!$AE$2:$AE$1001,K211)-COUNTIFS(Log!$AE$2:$AE$1001,K211,Log!$AD$2:$AD$1001,"OK"))</f>
        <v/>
      </c>
      <c r="J211" s="26">
        <f>IFERROR(MATCH(A211,Log!$AF$2:$AF$1001,0),"")</f>
        <v/>
      </c>
      <c r="K211" s="26">
        <f>IF(J211="","",INDEX(Log!$AE$2:$AE$1001,J211))</f>
        <v/>
      </c>
    </row>
    <row r="212">
      <c r="A212" s="33" t="n">
        <v>201</v>
      </c>
      <c r="B212" s="23">
        <f>IF(J212="","",INDEX(Log!$W$2:$W$1001,J212))</f>
        <v/>
      </c>
      <c r="C212" s="23">
        <f>IF(J212="","",INDEX(Log!$X$2:$X$1001,J212))</f>
        <v/>
      </c>
      <c r="D212" s="33">
        <f>IF(K212="","",COUNTIF(Log!$AE$2:$AE$1001,K212))</f>
        <v/>
      </c>
      <c r="E212" s="24">
        <f>IF(K212="","",SUMIF(Log!$AE$2:$AE$1001,K212,Log!$AA$2:$AA$1001))</f>
        <v/>
      </c>
      <c r="F212" s="24">
        <f>IF(K212="","",SUMIF(Log!$AE$2:$AE$1001,K212,Log!$AB$2:$AB$1001))</f>
        <v/>
      </c>
      <c r="G212" s="25">
        <f>IF(OR(K212="",NOT(ISNUMBER(Settings!$D$2))),"",SUMIF(Log!$AE$2:$AE$1001,K212,Log!$AC$2:$AC$1001))</f>
        <v/>
      </c>
      <c r="H212" s="34">
        <f>IF(K212="","",IF(SUMPRODUCT(MAX((Log!$AE$2:$AE$1001=K212)*Log!$AH$2:$AH$1001))=0,"",SUMPRODUCT(MAX((Log!$AE$2:$AE$1001=K212)*Log!$AH$2:$AH$1001))))</f>
        <v/>
      </c>
      <c r="I212" s="33">
        <f>IF(K212="","",COUNTIF(Log!$AE$2:$AE$1001,K212)-COUNTIFS(Log!$AE$2:$AE$1001,K212,Log!$AD$2:$AD$1001,"OK"))</f>
        <v/>
      </c>
      <c r="J212" s="26">
        <f>IFERROR(MATCH(A212,Log!$AF$2:$AF$1001,0),"")</f>
        <v/>
      </c>
      <c r="K212" s="26">
        <f>IF(J212="","",INDEX(Log!$AE$2:$AE$1001,J212))</f>
        <v/>
      </c>
    </row>
    <row r="213">
      <c r="A213" s="33" t="n">
        <v>202</v>
      </c>
      <c r="B213" s="23">
        <f>IF(J213="","",INDEX(Log!$W$2:$W$1001,J213))</f>
        <v/>
      </c>
      <c r="C213" s="23">
        <f>IF(J213="","",INDEX(Log!$X$2:$X$1001,J213))</f>
        <v/>
      </c>
      <c r="D213" s="33">
        <f>IF(K213="","",COUNTIF(Log!$AE$2:$AE$1001,K213))</f>
        <v/>
      </c>
      <c r="E213" s="24">
        <f>IF(K213="","",SUMIF(Log!$AE$2:$AE$1001,K213,Log!$AA$2:$AA$1001))</f>
        <v/>
      </c>
      <c r="F213" s="24">
        <f>IF(K213="","",SUMIF(Log!$AE$2:$AE$1001,K213,Log!$AB$2:$AB$1001))</f>
        <v/>
      </c>
      <c r="G213" s="25">
        <f>IF(OR(K213="",NOT(ISNUMBER(Settings!$D$2))),"",SUMIF(Log!$AE$2:$AE$1001,K213,Log!$AC$2:$AC$1001))</f>
        <v/>
      </c>
      <c r="H213" s="34">
        <f>IF(K213="","",IF(SUMPRODUCT(MAX((Log!$AE$2:$AE$1001=K213)*Log!$AH$2:$AH$1001))=0,"",SUMPRODUCT(MAX((Log!$AE$2:$AE$1001=K213)*Log!$AH$2:$AH$1001))))</f>
        <v/>
      </c>
      <c r="I213" s="33">
        <f>IF(K213="","",COUNTIF(Log!$AE$2:$AE$1001,K213)-COUNTIFS(Log!$AE$2:$AE$1001,K213,Log!$AD$2:$AD$1001,"OK"))</f>
        <v/>
      </c>
      <c r="J213" s="26">
        <f>IFERROR(MATCH(A213,Log!$AF$2:$AF$1001,0),"")</f>
        <v/>
      </c>
      <c r="K213" s="26">
        <f>IF(J213="","",INDEX(Log!$AE$2:$AE$1001,J213))</f>
        <v/>
      </c>
    </row>
    <row r="214">
      <c r="A214" s="33" t="n">
        <v>203</v>
      </c>
      <c r="B214" s="23">
        <f>IF(J214="","",INDEX(Log!$W$2:$W$1001,J214))</f>
        <v/>
      </c>
      <c r="C214" s="23">
        <f>IF(J214="","",INDEX(Log!$X$2:$X$1001,J214))</f>
        <v/>
      </c>
      <c r="D214" s="33">
        <f>IF(K214="","",COUNTIF(Log!$AE$2:$AE$1001,K214))</f>
        <v/>
      </c>
      <c r="E214" s="24">
        <f>IF(K214="","",SUMIF(Log!$AE$2:$AE$1001,K214,Log!$AA$2:$AA$1001))</f>
        <v/>
      </c>
      <c r="F214" s="24">
        <f>IF(K214="","",SUMIF(Log!$AE$2:$AE$1001,K214,Log!$AB$2:$AB$1001))</f>
        <v/>
      </c>
      <c r="G214" s="25">
        <f>IF(OR(K214="",NOT(ISNUMBER(Settings!$D$2))),"",SUMIF(Log!$AE$2:$AE$1001,K214,Log!$AC$2:$AC$1001))</f>
        <v/>
      </c>
      <c r="H214" s="34">
        <f>IF(K214="","",IF(SUMPRODUCT(MAX((Log!$AE$2:$AE$1001=K214)*Log!$AH$2:$AH$1001))=0,"",SUMPRODUCT(MAX((Log!$AE$2:$AE$1001=K214)*Log!$AH$2:$AH$1001))))</f>
        <v/>
      </c>
      <c r="I214" s="33">
        <f>IF(K214="","",COUNTIF(Log!$AE$2:$AE$1001,K214)-COUNTIFS(Log!$AE$2:$AE$1001,K214,Log!$AD$2:$AD$1001,"OK"))</f>
        <v/>
      </c>
      <c r="J214" s="26">
        <f>IFERROR(MATCH(A214,Log!$AF$2:$AF$1001,0),"")</f>
        <v/>
      </c>
      <c r="K214" s="26">
        <f>IF(J214="","",INDEX(Log!$AE$2:$AE$1001,J214))</f>
        <v/>
      </c>
    </row>
    <row r="215">
      <c r="A215" s="33" t="n">
        <v>204</v>
      </c>
      <c r="B215" s="23">
        <f>IF(J215="","",INDEX(Log!$W$2:$W$1001,J215))</f>
        <v/>
      </c>
      <c r="C215" s="23">
        <f>IF(J215="","",INDEX(Log!$X$2:$X$1001,J215))</f>
        <v/>
      </c>
      <c r="D215" s="33">
        <f>IF(K215="","",COUNTIF(Log!$AE$2:$AE$1001,K215))</f>
        <v/>
      </c>
      <c r="E215" s="24">
        <f>IF(K215="","",SUMIF(Log!$AE$2:$AE$1001,K215,Log!$AA$2:$AA$1001))</f>
        <v/>
      </c>
      <c r="F215" s="24">
        <f>IF(K215="","",SUMIF(Log!$AE$2:$AE$1001,K215,Log!$AB$2:$AB$1001))</f>
        <v/>
      </c>
      <c r="G215" s="25">
        <f>IF(OR(K215="",NOT(ISNUMBER(Settings!$D$2))),"",SUMIF(Log!$AE$2:$AE$1001,K215,Log!$AC$2:$AC$1001))</f>
        <v/>
      </c>
      <c r="H215" s="34">
        <f>IF(K215="","",IF(SUMPRODUCT(MAX((Log!$AE$2:$AE$1001=K215)*Log!$AH$2:$AH$1001))=0,"",SUMPRODUCT(MAX((Log!$AE$2:$AE$1001=K215)*Log!$AH$2:$AH$1001))))</f>
        <v/>
      </c>
      <c r="I215" s="33">
        <f>IF(K215="","",COUNTIF(Log!$AE$2:$AE$1001,K215)-COUNTIFS(Log!$AE$2:$AE$1001,K215,Log!$AD$2:$AD$1001,"OK"))</f>
        <v/>
      </c>
      <c r="J215" s="26">
        <f>IFERROR(MATCH(A215,Log!$AF$2:$AF$1001,0),"")</f>
        <v/>
      </c>
      <c r="K215" s="26">
        <f>IF(J215="","",INDEX(Log!$AE$2:$AE$1001,J215))</f>
        <v/>
      </c>
    </row>
    <row r="216">
      <c r="A216" s="33" t="n">
        <v>205</v>
      </c>
      <c r="B216" s="23">
        <f>IF(J216="","",INDEX(Log!$W$2:$W$1001,J216))</f>
        <v/>
      </c>
      <c r="C216" s="23">
        <f>IF(J216="","",INDEX(Log!$X$2:$X$1001,J216))</f>
        <v/>
      </c>
      <c r="D216" s="33">
        <f>IF(K216="","",COUNTIF(Log!$AE$2:$AE$1001,K216))</f>
        <v/>
      </c>
      <c r="E216" s="24">
        <f>IF(K216="","",SUMIF(Log!$AE$2:$AE$1001,K216,Log!$AA$2:$AA$1001))</f>
        <v/>
      </c>
      <c r="F216" s="24">
        <f>IF(K216="","",SUMIF(Log!$AE$2:$AE$1001,K216,Log!$AB$2:$AB$1001))</f>
        <v/>
      </c>
      <c r="G216" s="25">
        <f>IF(OR(K216="",NOT(ISNUMBER(Settings!$D$2))),"",SUMIF(Log!$AE$2:$AE$1001,K216,Log!$AC$2:$AC$1001))</f>
        <v/>
      </c>
      <c r="H216" s="34">
        <f>IF(K216="","",IF(SUMPRODUCT(MAX((Log!$AE$2:$AE$1001=K216)*Log!$AH$2:$AH$1001))=0,"",SUMPRODUCT(MAX((Log!$AE$2:$AE$1001=K216)*Log!$AH$2:$AH$1001))))</f>
        <v/>
      </c>
      <c r="I216" s="33">
        <f>IF(K216="","",COUNTIF(Log!$AE$2:$AE$1001,K216)-COUNTIFS(Log!$AE$2:$AE$1001,K216,Log!$AD$2:$AD$1001,"OK"))</f>
        <v/>
      </c>
      <c r="J216" s="26">
        <f>IFERROR(MATCH(A216,Log!$AF$2:$AF$1001,0),"")</f>
        <v/>
      </c>
      <c r="K216" s="26">
        <f>IF(J216="","",INDEX(Log!$AE$2:$AE$1001,J216))</f>
        <v/>
      </c>
    </row>
    <row r="217">
      <c r="A217" s="33" t="n">
        <v>206</v>
      </c>
      <c r="B217" s="23">
        <f>IF(J217="","",INDEX(Log!$W$2:$W$1001,J217))</f>
        <v/>
      </c>
      <c r="C217" s="23">
        <f>IF(J217="","",INDEX(Log!$X$2:$X$1001,J217))</f>
        <v/>
      </c>
      <c r="D217" s="33">
        <f>IF(K217="","",COUNTIF(Log!$AE$2:$AE$1001,K217))</f>
        <v/>
      </c>
      <c r="E217" s="24">
        <f>IF(K217="","",SUMIF(Log!$AE$2:$AE$1001,K217,Log!$AA$2:$AA$1001))</f>
        <v/>
      </c>
      <c r="F217" s="24">
        <f>IF(K217="","",SUMIF(Log!$AE$2:$AE$1001,K217,Log!$AB$2:$AB$1001))</f>
        <v/>
      </c>
      <c r="G217" s="25">
        <f>IF(OR(K217="",NOT(ISNUMBER(Settings!$D$2))),"",SUMIF(Log!$AE$2:$AE$1001,K217,Log!$AC$2:$AC$1001))</f>
        <v/>
      </c>
      <c r="H217" s="34">
        <f>IF(K217="","",IF(SUMPRODUCT(MAX((Log!$AE$2:$AE$1001=K217)*Log!$AH$2:$AH$1001))=0,"",SUMPRODUCT(MAX((Log!$AE$2:$AE$1001=K217)*Log!$AH$2:$AH$1001))))</f>
        <v/>
      </c>
      <c r="I217" s="33">
        <f>IF(K217="","",COUNTIF(Log!$AE$2:$AE$1001,K217)-COUNTIFS(Log!$AE$2:$AE$1001,K217,Log!$AD$2:$AD$1001,"OK"))</f>
        <v/>
      </c>
      <c r="J217" s="26">
        <f>IFERROR(MATCH(A217,Log!$AF$2:$AF$1001,0),"")</f>
        <v/>
      </c>
      <c r="K217" s="26">
        <f>IF(J217="","",INDEX(Log!$AE$2:$AE$1001,J217))</f>
        <v/>
      </c>
    </row>
    <row r="218">
      <c r="A218" s="33" t="n">
        <v>207</v>
      </c>
      <c r="B218" s="23">
        <f>IF(J218="","",INDEX(Log!$W$2:$W$1001,J218))</f>
        <v/>
      </c>
      <c r="C218" s="23">
        <f>IF(J218="","",INDEX(Log!$X$2:$X$1001,J218))</f>
        <v/>
      </c>
      <c r="D218" s="33">
        <f>IF(K218="","",COUNTIF(Log!$AE$2:$AE$1001,K218))</f>
        <v/>
      </c>
      <c r="E218" s="24">
        <f>IF(K218="","",SUMIF(Log!$AE$2:$AE$1001,K218,Log!$AA$2:$AA$1001))</f>
        <v/>
      </c>
      <c r="F218" s="24">
        <f>IF(K218="","",SUMIF(Log!$AE$2:$AE$1001,K218,Log!$AB$2:$AB$1001))</f>
        <v/>
      </c>
      <c r="G218" s="25">
        <f>IF(OR(K218="",NOT(ISNUMBER(Settings!$D$2))),"",SUMIF(Log!$AE$2:$AE$1001,K218,Log!$AC$2:$AC$1001))</f>
        <v/>
      </c>
      <c r="H218" s="34">
        <f>IF(K218="","",IF(SUMPRODUCT(MAX((Log!$AE$2:$AE$1001=K218)*Log!$AH$2:$AH$1001))=0,"",SUMPRODUCT(MAX((Log!$AE$2:$AE$1001=K218)*Log!$AH$2:$AH$1001))))</f>
        <v/>
      </c>
      <c r="I218" s="33">
        <f>IF(K218="","",COUNTIF(Log!$AE$2:$AE$1001,K218)-COUNTIFS(Log!$AE$2:$AE$1001,K218,Log!$AD$2:$AD$1001,"OK"))</f>
        <v/>
      </c>
      <c r="J218" s="26">
        <f>IFERROR(MATCH(A218,Log!$AF$2:$AF$1001,0),"")</f>
        <v/>
      </c>
      <c r="K218" s="26">
        <f>IF(J218="","",INDEX(Log!$AE$2:$AE$1001,J218))</f>
        <v/>
      </c>
    </row>
    <row r="219">
      <c r="A219" s="33" t="n">
        <v>208</v>
      </c>
      <c r="B219" s="23">
        <f>IF(J219="","",INDEX(Log!$W$2:$W$1001,J219))</f>
        <v/>
      </c>
      <c r="C219" s="23">
        <f>IF(J219="","",INDEX(Log!$X$2:$X$1001,J219))</f>
        <v/>
      </c>
      <c r="D219" s="33">
        <f>IF(K219="","",COUNTIF(Log!$AE$2:$AE$1001,K219))</f>
        <v/>
      </c>
      <c r="E219" s="24">
        <f>IF(K219="","",SUMIF(Log!$AE$2:$AE$1001,K219,Log!$AA$2:$AA$1001))</f>
        <v/>
      </c>
      <c r="F219" s="24">
        <f>IF(K219="","",SUMIF(Log!$AE$2:$AE$1001,K219,Log!$AB$2:$AB$1001))</f>
        <v/>
      </c>
      <c r="G219" s="25">
        <f>IF(OR(K219="",NOT(ISNUMBER(Settings!$D$2))),"",SUMIF(Log!$AE$2:$AE$1001,K219,Log!$AC$2:$AC$1001))</f>
        <v/>
      </c>
      <c r="H219" s="34">
        <f>IF(K219="","",IF(SUMPRODUCT(MAX((Log!$AE$2:$AE$1001=K219)*Log!$AH$2:$AH$1001))=0,"",SUMPRODUCT(MAX((Log!$AE$2:$AE$1001=K219)*Log!$AH$2:$AH$1001))))</f>
        <v/>
      </c>
      <c r="I219" s="33">
        <f>IF(K219="","",COUNTIF(Log!$AE$2:$AE$1001,K219)-COUNTIFS(Log!$AE$2:$AE$1001,K219,Log!$AD$2:$AD$1001,"OK"))</f>
        <v/>
      </c>
      <c r="J219" s="26">
        <f>IFERROR(MATCH(A219,Log!$AF$2:$AF$1001,0),"")</f>
        <v/>
      </c>
      <c r="K219" s="26">
        <f>IF(J219="","",INDEX(Log!$AE$2:$AE$1001,J219))</f>
        <v/>
      </c>
    </row>
    <row r="220">
      <c r="A220" s="33" t="n">
        <v>209</v>
      </c>
      <c r="B220" s="23">
        <f>IF(J220="","",INDEX(Log!$W$2:$W$1001,J220))</f>
        <v/>
      </c>
      <c r="C220" s="23">
        <f>IF(J220="","",INDEX(Log!$X$2:$X$1001,J220))</f>
        <v/>
      </c>
      <c r="D220" s="33">
        <f>IF(K220="","",COUNTIF(Log!$AE$2:$AE$1001,K220))</f>
        <v/>
      </c>
      <c r="E220" s="24">
        <f>IF(K220="","",SUMIF(Log!$AE$2:$AE$1001,K220,Log!$AA$2:$AA$1001))</f>
        <v/>
      </c>
      <c r="F220" s="24">
        <f>IF(K220="","",SUMIF(Log!$AE$2:$AE$1001,K220,Log!$AB$2:$AB$1001))</f>
        <v/>
      </c>
      <c r="G220" s="25">
        <f>IF(OR(K220="",NOT(ISNUMBER(Settings!$D$2))),"",SUMIF(Log!$AE$2:$AE$1001,K220,Log!$AC$2:$AC$1001))</f>
        <v/>
      </c>
      <c r="H220" s="34">
        <f>IF(K220="","",IF(SUMPRODUCT(MAX((Log!$AE$2:$AE$1001=K220)*Log!$AH$2:$AH$1001))=0,"",SUMPRODUCT(MAX((Log!$AE$2:$AE$1001=K220)*Log!$AH$2:$AH$1001))))</f>
        <v/>
      </c>
      <c r="I220" s="33">
        <f>IF(K220="","",COUNTIF(Log!$AE$2:$AE$1001,K220)-COUNTIFS(Log!$AE$2:$AE$1001,K220,Log!$AD$2:$AD$1001,"OK"))</f>
        <v/>
      </c>
      <c r="J220" s="26">
        <f>IFERROR(MATCH(A220,Log!$AF$2:$AF$1001,0),"")</f>
        <v/>
      </c>
      <c r="K220" s="26">
        <f>IF(J220="","",INDEX(Log!$AE$2:$AE$1001,J220))</f>
        <v/>
      </c>
    </row>
    <row r="221">
      <c r="A221" s="33" t="n">
        <v>210</v>
      </c>
      <c r="B221" s="23">
        <f>IF(J221="","",INDEX(Log!$W$2:$W$1001,J221))</f>
        <v/>
      </c>
      <c r="C221" s="23">
        <f>IF(J221="","",INDEX(Log!$X$2:$X$1001,J221))</f>
        <v/>
      </c>
      <c r="D221" s="33">
        <f>IF(K221="","",COUNTIF(Log!$AE$2:$AE$1001,K221))</f>
        <v/>
      </c>
      <c r="E221" s="24">
        <f>IF(K221="","",SUMIF(Log!$AE$2:$AE$1001,K221,Log!$AA$2:$AA$1001))</f>
        <v/>
      </c>
      <c r="F221" s="24">
        <f>IF(K221="","",SUMIF(Log!$AE$2:$AE$1001,K221,Log!$AB$2:$AB$1001))</f>
        <v/>
      </c>
      <c r="G221" s="25">
        <f>IF(OR(K221="",NOT(ISNUMBER(Settings!$D$2))),"",SUMIF(Log!$AE$2:$AE$1001,K221,Log!$AC$2:$AC$1001))</f>
        <v/>
      </c>
      <c r="H221" s="34">
        <f>IF(K221="","",IF(SUMPRODUCT(MAX((Log!$AE$2:$AE$1001=K221)*Log!$AH$2:$AH$1001))=0,"",SUMPRODUCT(MAX((Log!$AE$2:$AE$1001=K221)*Log!$AH$2:$AH$1001))))</f>
        <v/>
      </c>
      <c r="I221" s="33">
        <f>IF(K221="","",COUNTIF(Log!$AE$2:$AE$1001,K221)-COUNTIFS(Log!$AE$2:$AE$1001,K221,Log!$AD$2:$AD$1001,"OK"))</f>
        <v/>
      </c>
      <c r="J221" s="26">
        <f>IFERROR(MATCH(A221,Log!$AF$2:$AF$1001,0),"")</f>
        <v/>
      </c>
      <c r="K221" s="26">
        <f>IF(J221="","",INDEX(Log!$AE$2:$AE$1001,J221))</f>
        <v/>
      </c>
    </row>
    <row r="222">
      <c r="A222" s="33" t="n">
        <v>211</v>
      </c>
      <c r="B222" s="23">
        <f>IF(J222="","",INDEX(Log!$W$2:$W$1001,J222))</f>
        <v/>
      </c>
      <c r="C222" s="23">
        <f>IF(J222="","",INDEX(Log!$X$2:$X$1001,J222))</f>
        <v/>
      </c>
      <c r="D222" s="33">
        <f>IF(K222="","",COUNTIF(Log!$AE$2:$AE$1001,K222))</f>
        <v/>
      </c>
      <c r="E222" s="24">
        <f>IF(K222="","",SUMIF(Log!$AE$2:$AE$1001,K222,Log!$AA$2:$AA$1001))</f>
        <v/>
      </c>
      <c r="F222" s="24">
        <f>IF(K222="","",SUMIF(Log!$AE$2:$AE$1001,K222,Log!$AB$2:$AB$1001))</f>
        <v/>
      </c>
      <c r="G222" s="25">
        <f>IF(OR(K222="",NOT(ISNUMBER(Settings!$D$2))),"",SUMIF(Log!$AE$2:$AE$1001,K222,Log!$AC$2:$AC$1001))</f>
        <v/>
      </c>
      <c r="H222" s="34">
        <f>IF(K222="","",IF(SUMPRODUCT(MAX((Log!$AE$2:$AE$1001=K222)*Log!$AH$2:$AH$1001))=0,"",SUMPRODUCT(MAX((Log!$AE$2:$AE$1001=K222)*Log!$AH$2:$AH$1001))))</f>
        <v/>
      </c>
      <c r="I222" s="33">
        <f>IF(K222="","",COUNTIF(Log!$AE$2:$AE$1001,K222)-COUNTIFS(Log!$AE$2:$AE$1001,K222,Log!$AD$2:$AD$1001,"OK"))</f>
        <v/>
      </c>
      <c r="J222" s="26">
        <f>IFERROR(MATCH(A222,Log!$AF$2:$AF$1001,0),"")</f>
        <v/>
      </c>
      <c r="K222" s="26">
        <f>IF(J222="","",INDEX(Log!$AE$2:$AE$1001,J222))</f>
        <v/>
      </c>
    </row>
    <row r="223">
      <c r="A223" s="33" t="n">
        <v>212</v>
      </c>
      <c r="B223" s="23">
        <f>IF(J223="","",INDEX(Log!$W$2:$W$1001,J223))</f>
        <v/>
      </c>
      <c r="C223" s="23">
        <f>IF(J223="","",INDEX(Log!$X$2:$X$1001,J223))</f>
        <v/>
      </c>
      <c r="D223" s="33">
        <f>IF(K223="","",COUNTIF(Log!$AE$2:$AE$1001,K223))</f>
        <v/>
      </c>
      <c r="E223" s="24">
        <f>IF(K223="","",SUMIF(Log!$AE$2:$AE$1001,K223,Log!$AA$2:$AA$1001))</f>
        <v/>
      </c>
      <c r="F223" s="24">
        <f>IF(K223="","",SUMIF(Log!$AE$2:$AE$1001,K223,Log!$AB$2:$AB$1001))</f>
        <v/>
      </c>
      <c r="G223" s="25">
        <f>IF(OR(K223="",NOT(ISNUMBER(Settings!$D$2))),"",SUMIF(Log!$AE$2:$AE$1001,K223,Log!$AC$2:$AC$1001))</f>
        <v/>
      </c>
      <c r="H223" s="34">
        <f>IF(K223="","",IF(SUMPRODUCT(MAX((Log!$AE$2:$AE$1001=K223)*Log!$AH$2:$AH$1001))=0,"",SUMPRODUCT(MAX((Log!$AE$2:$AE$1001=K223)*Log!$AH$2:$AH$1001))))</f>
        <v/>
      </c>
      <c r="I223" s="33">
        <f>IF(K223="","",COUNTIF(Log!$AE$2:$AE$1001,K223)-COUNTIFS(Log!$AE$2:$AE$1001,K223,Log!$AD$2:$AD$1001,"OK"))</f>
        <v/>
      </c>
      <c r="J223" s="26">
        <f>IFERROR(MATCH(A223,Log!$AF$2:$AF$1001,0),"")</f>
        <v/>
      </c>
      <c r="K223" s="26">
        <f>IF(J223="","",INDEX(Log!$AE$2:$AE$1001,J223))</f>
        <v/>
      </c>
    </row>
    <row r="224">
      <c r="A224" s="33" t="n">
        <v>213</v>
      </c>
      <c r="B224" s="23">
        <f>IF(J224="","",INDEX(Log!$W$2:$W$1001,J224))</f>
        <v/>
      </c>
      <c r="C224" s="23">
        <f>IF(J224="","",INDEX(Log!$X$2:$X$1001,J224))</f>
        <v/>
      </c>
      <c r="D224" s="33">
        <f>IF(K224="","",COUNTIF(Log!$AE$2:$AE$1001,K224))</f>
        <v/>
      </c>
      <c r="E224" s="24">
        <f>IF(K224="","",SUMIF(Log!$AE$2:$AE$1001,K224,Log!$AA$2:$AA$1001))</f>
        <v/>
      </c>
      <c r="F224" s="24">
        <f>IF(K224="","",SUMIF(Log!$AE$2:$AE$1001,K224,Log!$AB$2:$AB$1001))</f>
        <v/>
      </c>
      <c r="G224" s="25">
        <f>IF(OR(K224="",NOT(ISNUMBER(Settings!$D$2))),"",SUMIF(Log!$AE$2:$AE$1001,K224,Log!$AC$2:$AC$1001))</f>
        <v/>
      </c>
      <c r="H224" s="34">
        <f>IF(K224="","",IF(SUMPRODUCT(MAX((Log!$AE$2:$AE$1001=K224)*Log!$AH$2:$AH$1001))=0,"",SUMPRODUCT(MAX((Log!$AE$2:$AE$1001=K224)*Log!$AH$2:$AH$1001))))</f>
        <v/>
      </c>
      <c r="I224" s="33">
        <f>IF(K224="","",COUNTIF(Log!$AE$2:$AE$1001,K224)-COUNTIFS(Log!$AE$2:$AE$1001,K224,Log!$AD$2:$AD$1001,"OK"))</f>
        <v/>
      </c>
      <c r="J224" s="26">
        <f>IFERROR(MATCH(A224,Log!$AF$2:$AF$1001,0),"")</f>
        <v/>
      </c>
      <c r="K224" s="26">
        <f>IF(J224="","",INDEX(Log!$AE$2:$AE$1001,J224))</f>
        <v/>
      </c>
    </row>
    <row r="225">
      <c r="A225" s="33" t="n">
        <v>214</v>
      </c>
      <c r="B225" s="23">
        <f>IF(J225="","",INDEX(Log!$W$2:$W$1001,J225))</f>
        <v/>
      </c>
      <c r="C225" s="23">
        <f>IF(J225="","",INDEX(Log!$X$2:$X$1001,J225))</f>
        <v/>
      </c>
      <c r="D225" s="33">
        <f>IF(K225="","",COUNTIF(Log!$AE$2:$AE$1001,K225))</f>
        <v/>
      </c>
      <c r="E225" s="24">
        <f>IF(K225="","",SUMIF(Log!$AE$2:$AE$1001,K225,Log!$AA$2:$AA$1001))</f>
        <v/>
      </c>
      <c r="F225" s="24">
        <f>IF(K225="","",SUMIF(Log!$AE$2:$AE$1001,K225,Log!$AB$2:$AB$1001))</f>
        <v/>
      </c>
      <c r="G225" s="25">
        <f>IF(OR(K225="",NOT(ISNUMBER(Settings!$D$2))),"",SUMIF(Log!$AE$2:$AE$1001,K225,Log!$AC$2:$AC$1001))</f>
        <v/>
      </c>
      <c r="H225" s="34">
        <f>IF(K225="","",IF(SUMPRODUCT(MAX((Log!$AE$2:$AE$1001=K225)*Log!$AH$2:$AH$1001))=0,"",SUMPRODUCT(MAX((Log!$AE$2:$AE$1001=K225)*Log!$AH$2:$AH$1001))))</f>
        <v/>
      </c>
      <c r="I225" s="33">
        <f>IF(K225="","",COUNTIF(Log!$AE$2:$AE$1001,K225)-COUNTIFS(Log!$AE$2:$AE$1001,K225,Log!$AD$2:$AD$1001,"OK"))</f>
        <v/>
      </c>
      <c r="J225" s="26">
        <f>IFERROR(MATCH(A225,Log!$AF$2:$AF$1001,0),"")</f>
        <v/>
      </c>
      <c r="K225" s="26">
        <f>IF(J225="","",INDEX(Log!$AE$2:$AE$1001,J225))</f>
        <v/>
      </c>
    </row>
    <row r="226">
      <c r="A226" s="33" t="n">
        <v>215</v>
      </c>
      <c r="B226" s="23">
        <f>IF(J226="","",INDEX(Log!$W$2:$W$1001,J226))</f>
        <v/>
      </c>
      <c r="C226" s="23">
        <f>IF(J226="","",INDEX(Log!$X$2:$X$1001,J226))</f>
        <v/>
      </c>
      <c r="D226" s="33">
        <f>IF(K226="","",COUNTIF(Log!$AE$2:$AE$1001,K226))</f>
        <v/>
      </c>
      <c r="E226" s="24">
        <f>IF(K226="","",SUMIF(Log!$AE$2:$AE$1001,K226,Log!$AA$2:$AA$1001))</f>
        <v/>
      </c>
      <c r="F226" s="24">
        <f>IF(K226="","",SUMIF(Log!$AE$2:$AE$1001,K226,Log!$AB$2:$AB$1001))</f>
        <v/>
      </c>
      <c r="G226" s="25">
        <f>IF(OR(K226="",NOT(ISNUMBER(Settings!$D$2))),"",SUMIF(Log!$AE$2:$AE$1001,K226,Log!$AC$2:$AC$1001))</f>
        <v/>
      </c>
      <c r="H226" s="34">
        <f>IF(K226="","",IF(SUMPRODUCT(MAX((Log!$AE$2:$AE$1001=K226)*Log!$AH$2:$AH$1001))=0,"",SUMPRODUCT(MAX((Log!$AE$2:$AE$1001=K226)*Log!$AH$2:$AH$1001))))</f>
        <v/>
      </c>
      <c r="I226" s="33">
        <f>IF(K226="","",COUNTIF(Log!$AE$2:$AE$1001,K226)-COUNTIFS(Log!$AE$2:$AE$1001,K226,Log!$AD$2:$AD$1001,"OK"))</f>
        <v/>
      </c>
      <c r="J226" s="26">
        <f>IFERROR(MATCH(A226,Log!$AF$2:$AF$1001,0),"")</f>
        <v/>
      </c>
      <c r="K226" s="26">
        <f>IF(J226="","",INDEX(Log!$AE$2:$AE$1001,J226))</f>
        <v/>
      </c>
    </row>
    <row r="227">
      <c r="A227" s="33" t="n">
        <v>216</v>
      </c>
      <c r="B227" s="23">
        <f>IF(J227="","",INDEX(Log!$W$2:$W$1001,J227))</f>
        <v/>
      </c>
      <c r="C227" s="23">
        <f>IF(J227="","",INDEX(Log!$X$2:$X$1001,J227))</f>
        <v/>
      </c>
      <c r="D227" s="33">
        <f>IF(K227="","",COUNTIF(Log!$AE$2:$AE$1001,K227))</f>
        <v/>
      </c>
      <c r="E227" s="24">
        <f>IF(K227="","",SUMIF(Log!$AE$2:$AE$1001,K227,Log!$AA$2:$AA$1001))</f>
        <v/>
      </c>
      <c r="F227" s="24">
        <f>IF(K227="","",SUMIF(Log!$AE$2:$AE$1001,K227,Log!$AB$2:$AB$1001))</f>
        <v/>
      </c>
      <c r="G227" s="25">
        <f>IF(OR(K227="",NOT(ISNUMBER(Settings!$D$2))),"",SUMIF(Log!$AE$2:$AE$1001,K227,Log!$AC$2:$AC$1001))</f>
        <v/>
      </c>
      <c r="H227" s="34">
        <f>IF(K227="","",IF(SUMPRODUCT(MAX((Log!$AE$2:$AE$1001=K227)*Log!$AH$2:$AH$1001))=0,"",SUMPRODUCT(MAX((Log!$AE$2:$AE$1001=K227)*Log!$AH$2:$AH$1001))))</f>
        <v/>
      </c>
      <c r="I227" s="33">
        <f>IF(K227="","",COUNTIF(Log!$AE$2:$AE$1001,K227)-COUNTIFS(Log!$AE$2:$AE$1001,K227,Log!$AD$2:$AD$1001,"OK"))</f>
        <v/>
      </c>
      <c r="J227" s="26">
        <f>IFERROR(MATCH(A227,Log!$AF$2:$AF$1001,0),"")</f>
        <v/>
      </c>
      <c r="K227" s="26">
        <f>IF(J227="","",INDEX(Log!$AE$2:$AE$1001,J227))</f>
        <v/>
      </c>
    </row>
    <row r="228">
      <c r="A228" s="33" t="n">
        <v>217</v>
      </c>
      <c r="B228" s="23">
        <f>IF(J228="","",INDEX(Log!$W$2:$W$1001,J228))</f>
        <v/>
      </c>
      <c r="C228" s="23">
        <f>IF(J228="","",INDEX(Log!$X$2:$X$1001,J228))</f>
        <v/>
      </c>
      <c r="D228" s="33">
        <f>IF(K228="","",COUNTIF(Log!$AE$2:$AE$1001,K228))</f>
        <v/>
      </c>
      <c r="E228" s="24">
        <f>IF(K228="","",SUMIF(Log!$AE$2:$AE$1001,K228,Log!$AA$2:$AA$1001))</f>
        <v/>
      </c>
      <c r="F228" s="24">
        <f>IF(K228="","",SUMIF(Log!$AE$2:$AE$1001,K228,Log!$AB$2:$AB$1001))</f>
        <v/>
      </c>
      <c r="G228" s="25">
        <f>IF(OR(K228="",NOT(ISNUMBER(Settings!$D$2))),"",SUMIF(Log!$AE$2:$AE$1001,K228,Log!$AC$2:$AC$1001))</f>
        <v/>
      </c>
      <c r="H228" s="34">
        <f>IF(K228="","",IF(SUMPRODUCT(MAX((Log!$AE$2:$AE$1001=K228)*Log!$AH$2:$AH$1001))=0,"",SUMPRODUCT(MAX((Log!$AE$2:$AE$1001=K228)*Log!$AH$2:$AH$1001))))</f>
        <v/>
      </c>
      <c r="I228" s="33">
        <f>IF(K228="","",COUNTIF(Log!$AE$2:$AE$1001,K228)-COUNTIFS(Log!$AE$2:$AE$1001,K228,Log!$AD$2:$AD$1001,"OK"))</f>
        <v/>
      </c>
      <c r="J228" s="26">
        <f>IFERROR(MATCH(A228,Log!$AF$2:$AF$1001,0),"")</f>
        <v/>
      </c>
      <c r="K228" s="26">
        <f>IF(J228="","",INDEX(Log!$AE$2:$AE$1001,J228))</f>
        <v/>
      </c>
    </row>
    <row r="229">
      <c r="A229" s="33" t="n">
        <v>218</v>
      </c>
      <c r="B229" s="23">
        <f>IF(J229="","",INDEX(Log!$W$2:$W$1001,J229))</f>
        <v/>
      </c>
      <c r="C229" s="23">
        <f>IF(J229="","",INDEX(Log!$X$2:$X$1001,J229))</f>
        <v/>
      </c>
      <c r="D229" s="33">
        <f>IF(K229="","",COUNTIF(Log!$AE$2:$AE$1001,K229))</f>
        <v/>
      </c>
      <c r="E229" s="24">
        <f>IF(K229="","",SUMIF(Log!$AE$2:$AE$1001,K229,Log!$AA$2:$AA$1001))</f>
        <v/>
      </c>
      <c r="F229" s="24">
        <f>IF(K229="","",SUMIF(Log!$AE$2:$AE$1001,K229,Log!$AB$2:$AB$1001))</f>
        <v/>
      </c>
      <c r="G229" s="25">
        <f>IF(OR(K229="",NOT(ISNUMBER(Settings!$D$2))),"",SUMIF(Log!$AE$2:$AE$1001,K229,Log!$AC$2:$AC$1001))</f>
        <v/>
      </c>
      <c r="H229" s="34">
        <f>IF(K229="","",IF(SUMPRODUCT(MAX((Log!$AE$2:$AE$1001=K229)*Log!$AH$2:$AH$1001))=0,"",SUMPRODUCT(MAX((Log!$AE$2:$AE$1001=K229)*Log!$AH$2:$AH$1001))))</f>
        <v/>
      </c>
      <c r="I229" s="33">
        <f>IF(K229="","",COUNTIF(Log!$AE$2:$AE$1001,K229)-COUNTIFS(Log!$AE$2:$AE$1001,K229,Log!$AD$2:$AD$1001,"OK"))</f>
        <v/>
      </c>
      <c r="J229" s="26">
        <f>IFERROR(MATCH(A229,Log!$AF$2:$AF$1001,0),"")</f>
        <v/>
      </c>
      <c r="K229" s="26">
        <f>IF(J229="","",INDEX(Log!$AE$2:$AE$1001,J229))</f>
        <v/>
      </c>
    </row>
    <row r="230">
      <c r="A230" s="33" t="n">
        <v>219</v>
      </c>
      <c r="B230" s="23">
        <f>IF(J230="","",INDEX(Log!$W$2:$W$1001,J230))</f>
        <v/>
      </c>
      <c r="C230" s="23">
        <f>IF(J230="","",INDEX(Log!$X$2:$X$1001,J230))</f>
        <v/>
      </c>
      <c r="D230" s="33">
        <f>IF(K230="","",COUNTIF(Log!$AE$2:$AE$1001,K230))</f>
        <v/>
      </c>
      <c r="E230" s="24">
        <f>IF(K230="","",SUMIF(Log!$AE$2:$AE$1001,K230,Log!$AA$2:$AA$1001))</f>
        <v/>
      </c>
      <c r="F230" s="24">
        <f>IF(K230="","",SUMIF(Log!$AE$2:$AE$1001,K230,Log!$AB$2:$AB$1001))</f>
        <v/>
      </c>
      <c r="G230" s="25">
        <f>IF(OR(K230="",NOT(ISNUMBER(Settings!$D$2))),"",SUMIF(Log!$AE$2:$AE$1001,K230,Log!$AC$2:$AC$1001))</f>
        <v/>
      </c>
      <c r="H230" s="34">
        <f>IF(K230="","",IF(SUMPRODUCT(MAX((Log!$AE$2:$AE$1001=K230)*Log!$AH$2:$AH$1001))=0,"",SUMPRODUCT(MAX((Log!$AE$2:$AE$1001=K230)*Log!$AH$2:$AH$1001))))</f>
        <v/>
      </c>
      <c r="I230" s="33">
        <f>IF(K230="","",COUNTIF(Log!$AE$2:$AE$1001,K230)-COUNTIFS(Log!$AE$2:$AE$1001,K230,Log!$AD$2:$AD$1001,"OK"))</f>
        <v/>
      </c>
      <c r="J230" s="26">
        <f>IFERROR(MATCH(A230,Log!$AF$2:$AF$1001,0),"")</f>
        <v/>
      </c>
      <c r="K230" s="26">
        <f>IF(J230="","",INDEX(Log!$AE$2:$AE$1001,J230))</f>
        <v/>
      </c>
    </row>
    <row r="231">
      <c r="A231" s="33" t="n">
        <v>220</v>
      </c>
      <c r="B231" s="23">
        <f>IF(J231="","",INDEX(Log!$W$2:$W$1001,J231))</f>
        <v/>
      </c>
      <c r="C231" s="23">
        <f>IF(J231="","",INDEX(Log!$X$2:$X$1001,J231))</f>
        <v/>
      </c>
      <c r="D231" s="33">
        <f>IF(K231="","",COUNTIF(Log!$AE$2:$AE$1001,K231))</f>
        <v/>
      </c>
      <c r="E231" s="24">
        <f>IF(K231="","",SUMIF(Log!$AE$2:$AE$1001,K231,Log!$AA$2:$AA$1001))</f>
        <v/>
      </c>
      <c r="F231" s="24">
        <f>IF(K231="","",SUMIF(Log!$AE$2:$AE$1001,K231,Log!$AB$2:$AB$1001))</f>
        <v/>
      </c>
      <c r="G231" s="25">
        <f>IF(OR(K231="",NOT(ISNUMBER(Settings!$D$2))),"",SUMIF(Log!$AE$2:$AE$1001,K231,Log!$AC$2:$AC$1001))</f>
        <v/>
      </c>
      <c r="H231" s="34">
        <f>IF(K231="","",IF(SUMPRODUCT(MAX((Log!$AE$2:$AE$1001=K231)*Log!$AH$2:$AH$1001))=0,"",SUMPRODUCT(MAX((Log!$AE$2:$AE$1001=K231)*Log!$AH$2:$AH$1001))))</f>
        <v/>
      </c>
      <c r="I231" s="33">
        <f>IF(K231="","",COUNTIF(Log!$AE$2:$AE$1001,K231)-COUNTIFS(Log!$AE$2:$AE$1001,K231,Log!$AD$2:$AD$1001,"OK"))</f>
        <v/>
      </c>
      <c r="J231" s="26">
        <f>IFERROR(MATCH(A231,Log!$AF$2:$AF$1001,0),"")</f>
        <v/>
      </c>
      <c r="K231" s="26">
        <f>IF(J231="","",INDEX(Log!$AE$2:$AE$1001,J231))</f>
        <v/>
      </c>
    </row>
    <row r="232">
      <c r="A232" s="33" t="n">
        <v>221</v>
      </c>
      <c r="B232" s="23">
        <f>IF(J232="","",INDEX(Log!$W$2:$W$1001,J232))</f>
        <v/>
      </c>
      <c r="C232" s="23">
        <f>IF(J232="","",INDEX(Log!$X$2:$X$1001,J232))</f>
        <v/>
      </c>
      <c r="D232" s="33">
        <f>IF(K232="","",COUNTIF(Log!$AE$2:$AE$1001,K232))</f>
        <v/>
      </c>
      <c r="E232" s="24">
        <f>IF(K232="","",SUMIF(Log!$AE$2:$AE$1001,K232,Log!$AA$2:$AA$1001))</f>
        <v/>
      </c>
      <c r="F232" s="24">
        <f>IF(K232="","",SUMIF(Log!$AE$2:$AE$1001,K232,Log!$AB$2:$AB$1001))</f>
        <v/>
      </c>
      <c r="G232" s="25">
        <f>IF(OR(K232="",NOT(ISNUMBER(Settings!$D$2))),"",SUMIF(Log!$AE$2:$AE$1001,K232,Log!$AC$2:$AC$1001))</f>
        <v/>
      </c>
      <c r="H232" s="34">
        <f>IF(K232="","",IF(SUMPRODUCT(MAX((Log!$AE$2:$AE$1001=K232)*Log!$AH$2:$AH$1001))=0,"",SUMPRODUCT(MAX((Log!$AE$2:$AE$1001=K232)*Log!$AH$2:$AH$1001))))</f>
        <v/>
      </c>
      <c r="I232" s="33">
        <f>IF(K232="","",COUNTIF(Log!$AE$2:$AE$1001,K232)-COUNTIFS(Log!$AE$2:$AE$1001,K232,Log!$AD$2:$AD$1001,"OK"))</f>
        <v/>
      </c>
      <c r="J232" s="26">
        <f>IFERROR(MATCH(A232,Log!$AF$2:$AF$1001,0),"")</f>
        <v/>
      </c>
      <c r="K232" s="26">
        <f>IF(J232="","",INDEX(Log!$AE$2:$AE$1001,J232))</f>
        <v/>
      </c>
    </row>
    <row r="233">
      <c r="A233" s="33" t="n">
        <v>222</v>
      </c>
      <c r="B233" s="23">
        <f>IF(J233="","",INDEX(Log!$W$2:$W$1001,J233))</f>
        <v/>
      </c>
      <c r="C233" s="23">
        <f>IF(J233="","",INDEX(Log!$X$2:$X$1001,J233))</f>
        <v/>
      </c>
      <c r="D233" s="33">
        <f>IF(K233="","",COUNTIF(Log!$AE$2:$AE$1001,K233))</f>
        <v/>
      </c>
      <c r="E233" s="24">
        <f>IF(K233="","",SUMIF(Log!$AE$2:$AE$1001,K233,Log!$AA$2:$AA$1001))</f>
        <v/>
      </c>
      <c r="F233" s="24">
        <f>IF(K233="","",SUMIF(Log!$AE$2:$AE$1001,K233,Log!$AB$2:$AB$1001))</f>
        <v/>
      </c>
      <c r="G233" s="25">
        <f>IF(OR(K233="",NOT(ISNUMBER(Settings!$D$2))),"",SUMIF(Log!$AE$2:$AE$1001,K233,Log!$AC$2:$AC$1001))</f>
        <v/>
      </c>
      <c r="H233" s="34">
        <f>IF(K233="","",IF(SUMPRODUCT(MAX((Log!$AE$2:$AE$1001=K233)*Log!$AH$2:$AH$1001))=0,"",SUMPRODUCT(MAX((Log!$AE$2:$AE$1001=K233)*Log!$AH$2:$AH$1001))))</f>
        <v/>
      </c>
      <c r="I233" s="33">
        <f>IF(K233="","",COUNTIF(Log!$AE$2:$AE$1001,K233)-COUNTIFS(Log!$AE$2:$AE$1001,K233,Log!$AD$2:$AD$1001,"OK"))</f>
        <v/>
      </c>
      <c r="J233" s="26">
        <f>IFERROR(MATCH(A233,Log!$AF$2:$AF$1001,0),"")</f>
        <v/>
      </c>
      <c r="K233" s="26">
        <f>IF(J233="","",INDEX(Log!$AE$2:$AE$1001,J233))</f>
        <v/>
      </c>
    </row>
    <row r="234">
      <c r="A234" s="33" t="n">
        <v>223</v>
      </c>
      <c r="B234" s="23">
        <f>IF(J234="","",INDEX(Log!$W$2:$W$1001,J234))</f>
        <v/>
      </c>
      <c r="C234" s="23">
        <f>IF(J234="","",INDEX(Log!$X$2:$X$1001,J234))</f>
        <v/>
      </c>
      <c r="D234" s="33">
        <f>IF(K234="","",COUNTIF(Log!$AE$2:$AE$1001,K234))</f>
        <v/>
      </c>
      <c r="E234" s="24">
        <f>IF(K234="","",SUMIF(Log!$AE$2:$AE$1001,K234,Log!$AA$2:$AA$1001))</f>
        <v/>
      </c>
      <c r="F234" s="24">
        <f>IF(K234="","",SUMIF(Log!$AE$2:$AE$1001,K234,Log!$AB$2:$AB$1001))</f>
        <v/>
      </c>
      <c r="G234" s="25">
        <f>IF(OR(K234="",NOT(ISNUMBER(Settings!$D$2))),"",SUMIF(Log!$AE$2:$AE$1001,K234,Log!$AC$2:$AC$1001))</f>
        <v/>
      </c>
      <c r="H234" s="34">
        <f>IF(K234="","",IF(SUMPRODUCT(MAX((Log!$AE$2:$AE$1001=K234)*Log!$AH$2:$AH$1001))=0,"",SUMPRODUCT(MAX((Log!$AE$2:$AE$1001=K234)*Log!$AH$2:$AH$1001))))</f>
        <v/>
      </c>
      <c r="I234" s="33">
        <f>IF(K234="","",COUNTIF(Log!$AE$2:$AE$1001,K234)-COUNTIFS(Log!$AE$2:$AE$1001,K234,Log!$AD$2:$AD$1001,"OK"))</f>
        <v/>
      </c>
      <c r="J234" s="26">
        <f>IFERROR(MATCH(A234,Log!$AF$2:$AF$1001,0),"")</f>
        <v/>
      </c>
      <c r="K234" s="26">
        <f>IF(J234="","",INDEX(Log!$AE$2:$AE$1001,J234))</f>
        <v/>
      </c>
    </row>
    <row r="235">
      <c r="A235" s="33" t="n">
        <v>224</v>
      </c>
      <c r="B235" s="23">
        <f>IF(J235="","",INDEX(Log!$W$2:$W$1001,J235))</f>
        <v/>
      </c>
      <c r="C235" s="23">
        <f>IF(J235="","",INDEX(Log!$X$2:$X$1001,J235))</f>
        <v/>
      </c>
      <c r="D235" s="33">
        <f>IF(K235="","",COUNTIF(Log!$AE$2:$AE$1001,K235))</f>
        <v/>
      </c>
      <c r="E235" s="24">
        <f>IF(K235="","",SUMIF(Log!$AE$2:$AE$1001,K235,Log!$AA$2:$AA$1001))</f>
        <v/>
      </c>
      <c r="F235" s="24">
        <f>IF(K235="","",SUMIF(Log!$AE$2:$AE$1001,K235,Log!$AB$2:$AB$1001))</f>
        <v/>
      </c>
      <c r="G235" s="25">
        <f>IF(OR(K235="",NOT(ISNUMBER(Settings!$D$2))),"",SUMIF(Log!$AE$2:$AE$1001,K235,Log!$AC$2:$AC$1001))</f>
        <v/>
      </c>
      <c r="H235" s="34">
        <f>IF(K235="","",IF(SUMPRODUCT(MAX((Log!$AE$2:$AE$1001=K235)*Log!$AH$2:$AH$1001))=0,"",SUMPRODUCT(MAX((Log!$AE$2:$AE$1001=K235)*Log!$AH$2:$AH$1001))))</f>
        <v/>
      </c>
      <c r="I235" s="33">
        <f>IF(K235="","",COUNTIF(Log!$AE$2:$AE$1001,K235)-COUNTIFS(Log!$AE$2:$AE$1001,K235,Log!$AD$2:$AD$1001,"OK"))</f>
        <v/>
      </c>
      <c r="J235" s="26">
        <f>IFERROR(MATCH(A235,Log!$AF$2:$AF$1001,0),"")</f>
        <v/>
      </c>
      <c r="K235" s="26">
        <f>IF(J235="","",INDEX(Log!$AE$2:$AE$1001,J235))</f>
        <v/>
      </c>
    </row>
    <row r="236">
      <c r="A236" s="33" t="n">
        <v>225</v>
      </c>
      <c r="B236" s="23">
        <f>IF(J236="","",INDEX(Log!$W$2:$W$1001,J236))</f>
        <v/>
      </c>
      <c r="C236" s="23">
        <f>IF(J236="","",INDEX(Log!$X$2:$X$1001,J236))</f>
        <v/>
      </c>
      <c r="D236" s="33">
        <f>IF(K236="","",COUNTIF(Log!$AE$2:$AE$1001,K236))</f>
        <v/>
      </c>
      <c r="E236" s="24">
        <f>IF(K236="","",SUMIF(Log!$AE$2:$AE$1001,K236,Log!$AA$2:$AA$1001))</f>
        <v/>
      </c>
      <c r="F236" s="24">
        <f>IF(K236="","",SUMIF(Log!$AE$2:$AE$1001,K236,Log!$AB$2:$AB$1001))</f>
        <v/>
      </c>
      <c r="G236" s="25">
        <f>IF(OR(K236="",NOT(ISNUMBER(Settings!$D$2))),"",SUMIF(Log!$AE$2:$AE$1001,K236,Log!$AC$2:$AC$1001))</f>
        <v/>
      </c>
      <c r="H236" s="34">
        <f>IF(K236="","",IF(SUMPRODUCT(MAX((Log!$AE$2:$AE$1001=K236)*Log!$AH$2:$AH$1001))=0,"",SUMPRODUCT(MAX((Log!$AE$2:$AE$1001=K236)*Log!$AH$2:$AH$1001))))</f>
        <v/>
      </c>
      <c r="I236" s="33">
        <f>IF(K236="","",COUNTIF(Log!$AE$2:$AE$1001,K236)-COUNTIFS(Log!$AE$2:$AE$1001,K236,Log!$AD$2:$AD$1001,"OK"))</f>
        <v/>
      </c>
      <c r="J236" s="26">
        <f>IFERROR(MATCH(A236,Log!$AF$2:$AF$1001,0),"")</f>
        <v/>
      </c>
      <c r="K236" s="26">
        <f>IF(J236="","",INDEX(Log!$AE$2:$AE$1001,J236))</f>
        <v/>
      </c>
    </row>
    <row r="237">
      <c r="A237" s="33" t="n">
        <v>226</v>
      </c>
      <c r="B237" s="23">
        <f>IF(J237="","",INDEX(Log!$W$2:$W$1001,J237))</f>
        <v/>
      </c>
      <c r="C237" s="23">
        <f>IF(J237="","",INDEX(Log!$X$2:$X$1001,J237))</f>
        <v/>
      </c>
      <c r="D237" s="33">
        <f>IF(K237="","",COUNTIF(Log!$AE$2:$AE$1001,K237))</f>
        <v/>
      </c>
      <c r="E237" s="24">
        <f>IF(K237="","",SUMIF(Log!$AE$2:$AE$1001,K237,Log!$AA$2:$AA$1001))</f>
        <v/>
      </c>
      <c r="F237" s="24">
        <f>IF(K237="","",SUMIF(Log!$AE$2:$AE$1001,K237,Log!$AB$2:$AB$1001))</f>
        <v/>
      </c>
      <c r="G237" s="25">
        <f>IF(OR(K237="",NOT(ISNUMBER(Settings!$D$2))),"",SUMIF(Log!$AE$2:$AE$1001,K237,Log!$AC$2:$AC$1001))</f>
        <v/>
      </c>
      <c r="H237" s="34">
        <f>IF(K237="","",IF(SUMPRODUCT(MAX((Log!$AE$2:$AE$1001=K237)*Log!$AH$2:$AH$1001))=0,"",SUMPRODUCT(MAX((Log!$AE$2:$AE$1001=K237)*Log!$AH$2:$AH$1001))))</f>
        <v/>
      </c>
      <c r="I237" s="33">
        <f>IF(K237="","",COUNTIF(Log!$AE$2:$AE$1001,K237)-COUNTIFS(Log!$AE$2:$AE$1001,K237,Log!$AD$2:$AD$1001,"OK"))</f>
        <v/>
      </c>
      <c r="J237" s="26">
        <f>IFERROR(MATCH(A237,Log!$AF$2:$AF$1001,0),"")</f>
        <v/>
      </c>
      <c r="K237" s="26">
        <f>IF(J237="","",INDEX(Log!$AE$2:$AE$1001,J237))</f>
        <v/>
      </c>
    </row>
    <row r="238">
      <c r="A238" s="33" t="n">
        <v>227</v>
      </c>
      <c r="B238" s="23">
        <f>IF(J238="","",INDEX(Log!$W$2:$W$1001,J238))</f>
        <v/>
      </c>
      <c r="C238" s="23">
        <f>IF(J238="","",INDEX(Log!$X$2:$X$1001,J238))</f>
        <v/>
      </c>
      <c r="D238" s="33">
        <f>IF(K238="","",COUNTIF(Log!$AE$2:$AE$1001,K238))</f>
        <v/>
      </c>
      <c r="E238" s="24">
        <f>IF(K238="","",SUMIF(Log!$AE$2:$AE$1001,K238,Log!$AA$2:$AA$1001))</f>
        <v/>
      </c>
      <c r="F238" s="24">
        <f>IF(K238="","",SUMIF(Log!$AE$2:$AE$1001,K238,Log!$AB$2:$AB$1001))</f>
        <v/>
      </c>
      <c r="G238" s="25">
        <f>IF(OR(K238="",NOT(ISNUMBER(Settings!$D$2))),"",SUMIF(Log!$AE$2:$AE$1001,K238,Log!$AC$2:$AC$1001))</f>
        <v/>
      </c>
      <c r="H238" s="34">
        <f>IF(K238="","",IF(SUMPRODUCT(MAX((Log!$AE$2:$AE$1001=K238)*Log!$AH$2:$AH$1001))=0,"",SUMPRODUCT(MAX((Log!$AE$2:$AE$1001=K238)*Log!$AH$2:$AH$1001))))</f>
        <v/>
      </c>
      <c r="I238" s="33">
        <f>IF(K238="","",COUNTIF(Log!$AE$2:$AE$1001,K238)-COUNTIFS(Log!$AE$2:$AE$1001,K238,Log!$AD$2:$AD$1001,"OK"))</f>
        <v/>
      </c>
      <c r="J238" s="26">
        <f>IFERROR(MATCH(A238,Log!$AF$2:$AF$1001,0),"")</f>
        <v/>
      </c>
      <c r="K238" s="26">
        <f>IF(J238="","",INDEX(Log!$AE$2:$AE$1001,J238))</f>
        <v/>
      </c>
    </row>
    <row r="239">
      <c r="A239" s="33" t="n">
        <v>228</v>
      </c>
      <c r="B239" s="23">
        <f>IF(J239="","",INDEX(Log!$W$2:$W$1001,J239))</f>
        <v/>
      </c>
      <c r="C239" s="23">
        <f>IF(J239="","",INDEX(Log!$X$2:$X$1001,J239))</f>
        <v/>
      </c>
      <c r="D239" s="33">
        <f>IF(K239="","",COUNTIF(Log!$AE$2:$AE$1001,K239))</f>
        <v/>
      </c>
      <c r="E239" s="24">
        <f>IF(K239="","",SUMIF(Log!$AE$2:$AE$1001,K239,Log!$AA$2:$AA$1001))</f>
        <v/>
      </c>
      <c r="F239" s="24">
        <f>IF(K239="","",SUMIF(Log!$AE$2:$AE$1001,K239,Log!$AB$2:$AB$1001))</f>
        <v/>
      </c>
      <c r="G239" s="25">
        <f>IF(OR(K239="",NOT(ISNUMBER(Settings!$D$2))),"",SUMIF(Log!$AE$2:$AE$1001,K239,Log!$AC$2:$AC$1001))</f>
        <v/>
      </c>
      <c r="H239" s="34">
        <f>IF(K239="","",IF(SUMPRODUCT(MAX((Log!$AE$2:$AE$1001=K239)*Log!$AH$2:$AH$1001))=0,"",SUMPRODUCT(MAX((Log!$AE$2:$AE$1001=K239)*Log!$AH$2:$AH$1001))))</f>
        <v/>
      </c>
      <c r="I239" s="33">
        <f>IF(K239="","",COUNTIF(Log!$AE$2:$AE$1001,K239)-COUNTIFS(Log!$AE$2:$AE$1001,K239,Log!$AD$2:$AD$1001,"OK"))</f>
        <v/>
      </c>
      <c r="J239" s="26">
        <f>IFERROR(MATCH(A239,Log!$AF$2:$AF$1001,0),"")</f>
        <v/>
      </c>
      <c r="K239" s="26">
        <f>IF(J239="","",INDEX(Log!$AE$2:$AE$1001,J239))</f>
        <v/>
      </c>
    </row>
    <row r="240">
      <c r="A240" s="33" t="n">
        <v>229</v>
      </c>
      <c r="B240" s="23">
        <f>IF(J240="","",INDEX(Log!$W$2:$W$1001,J240))</f>
        <v/>
      </c>
      <c r="C240" s="23">
        <f>IF(J240="","",INDEX(Log!$X$2:$X$1001,J240))</f>
        <v/>
      </c>
      <c r="D240" s="33">
        <f>IF(K240="","",COUNTIF(Log!$AE$2:$AE$1001,K240))</f>
        <v/>
      </c>
      <c r="E240" s="24">
        <f>IF(K240="","",SUMIF(Log!$AE$2:$AE$1001,K240,Log!$AA$2:$AA$1001))</f>
        <v/>
      </c>
      <c r="F240" s="24">
        <f>IF(K240="","",SUMIF(Log!$AE$2:$AE$1001,K240,Log!$AB$2:$AB$1001))</f>
        <v/>
      </c>
      <c r="G240" s="25">
        <f>IF(OR(K240="",NOT(ISNUMBER(Settings!$D$2))),"",SUMIF(Log!$AE$2:$AE$1001,K240,Log!$AC$2:$AC$1001))</f>
        <v/>
      </c>
      <c r="H240" s="34">
        <f>IF(K240="","",IF(SUMPRODUCT(MAX((Log!$AE$2:$AE$1001=K240)*Log!$AH$2:$AH$1001))=0,"",SUMPRODUCT(MAX((Log!$AE$2:$AE$1001=K240)*Log!$AH$2:$AH$1001))))</f>
        <v/>
      </c>
      <c r="I240" s="33">
        <f>IF(K240="","",COUNTIF(Log!$AE$2:$AE$1001,K240)-COUNTIFS(Log!$AE$2:$AE$1001,K240,Log!$AD$2:$AD$1001,"OK"))</f>
        <v/>
      </c>
      <c r="J240" s="26">
        <f>IFERROR(MATCH(A240,Log!$AF$2:$AF$1001,0),"")</f>
        <v/>
      </c>
      <c r="K240" s="26">
        <f>IF(J240="","",INDEX(Log!$AE$2:$AE$1001,J240))</f>
        <v/>
      </c>
    </row>
    <row r="241">
      <c r="A241" s="33" t="n">
        <v>230</v>
      </c>
      <c r="B241" s="23">
        <f>IF(J241="","",INDEX(Log!$W$2:$W$1001,J241))</f>
        <v/>
      </c>
      <c r="C241" s="23">
        <f>IF(J241="","",INDEX(Log!$X$2:$X$1001,J241))</f>
        <v/>
      </c>
      <c r="D241" s="33">
        <f>IF(K241="","",COUNTIF(Log!$AE$2:$AE$1001,K241))</f>
        <v/>
      </c>
      <c r="E241" s="24">
        <f>IF(K241="","",SUMIF(Log!$AE$2:$AE$1001,K241,Log!$AA$2:$AA$1001))</f>
        <v/>
      </c>
      <c r="F241" s="24">
        <f>IF(K241="","",SUMIF(Log!$AE$2:$AE$1001,K241,Log!$AB$2:$AB$1001))</f>
        <v/>
      </c>
      <c r="G241" s="25">
        <f>IF(OR(K241="",NOT(ISNUMBER(Settings!$D$2))),"",SUMIF(Log!$AE$2:$AE$1001,K241,Log!$AC$2:$AC$1001))</f>
        <v/>
      </c>
      <c r="H241" s="34">
        <f>IF(K241="","",IF(SUMPRODUCT(MAX((Log!$AE$2:$AE$1001=K241)*Log!$AH$2:$AH$1001))=0,"",SUMPRODUCT(MAX((Log!$AE$2:$AE$1001=K241)*Log!$AH$2:$AH$1001))))</f>
        <v/>
      </c>
      <c r="I241" s="33">
        <f>IF(K241="","",COUNTIF(Log!$AE$2:$AE$1001,K241)-COUNTIFS(Log!$AE$2:$AE$1001,K241,Log!$AD$2:$AD$1001,"OK"))</f>
        <v/>
      </c>
      <c r="J241" s="26">
        <f>IFERROR(MATCH(A241,Log!$AF$2:$AF$1001,0),"")</f>
        <v/>
      </c>
      <c r="K241" s="26">
        <f>IF(J241="","",INDEX(Log!$AE$2:$AE$1001,J241))</f>
        <v/>
      </c>
    </row>
    <row r="242">
      <c r="A242" s="33" t="n">
        <v>231</v>
      </c>
      <c r="B242" s="23">
        <f>IF(J242="","",INDEX(Log!$W$2:$W$1001,J242))</f>
        <v/>
      </c>
      <c r="C242" s="23">
        <f>IF(J242="","",INDEX(Log!$X$2:$X$1001,J242))</f>
        <v/>
      </c>
      <c r="D242" s="33">
        <f>IF(K242="","",COUNTIF(Log!$AE$2:$AE$1001,K242))</f>
        <v/>
      </c>
      <c r="E242" s="24">
        <f>IF(K242="","",SUMIF(Log!$AE$2:$AE$1001,K242,Log!$AA$2:$AA$1001))</f>
        <v/>
      </c>
      <c r="F242" s="24">
        <f>IF(K242="","",SUMIF(Log!$AE$2:$AE$1001,K242,Log!$AB$2:$AB$1001))</f>
        <v/>
      </c>
      <c r="G242" s="25">
        <f>IF(OR(K242="",NOT(ISNUMBER(Settings!$D$2))),"",SUMIF(Log!$AE$2:$AE$1001,K242,Log!$AC$2:$AC$1001))</f>
        <v/>
      </c>
      <c r="H242" s="34">
        <f>IF(K242="","",IF(SUMPRODUCT(MAX((Log!$AE$2:$AE$1001=K242)*Log!$AH$2:$AH$1001))=0,"",SUMPRODUCT(MAX((Log!$AE$2:$AE$1001=K242)*Log!$AH$2:$AH$1001))))</f>
        <v/>
      </c>
      <c r="I242" s="33">
        <f>IF(K242="","",COUNTIF(Log!$AE$2:$AE$1001,K242)-COUNTIFS(Log!$AE$2:$AE$1001,K242,Log!$AD$2:$AD$1001,"OK"))</f>
        <v/>
      </c>
      <c r="J242" s="26">
        <f>IFERROR(MATCH(A242,Log!$AF$2:$AF$1001,0),"")</f>
        <v/>
      </c>
      <c r="K242" s="26">
        <f>IF(J242="","",INDEX(Log!$AE$2:$AE$1001,J242))</f>
        <v/>
      </c>
    </row>
    <row r="243">
      <c r="A243" s="33" t="n">
        <v>232</v>
      </c>
      <c r="B243" s="23">
        <f>IF(J243="","",INDEX(Log!$W$2:$W$1001,J243))</f>
        <v/>
      </c>
      <c r="C243" s="23">
        <f>IF(J243="","",INDEX(Log!$X$2:$X$1001,J243))</f>
        <v/>
      </c>
      <c r="D243" s="33">
        <f>IF(K243="","",COUNTIF(Log!$AE$2:$AE$1001,K243))</f>
        <v/>
      </c>
      <c r="E243" s="24">
        <f>IF(K243="","",SUMIF(Log!$AE$2:$AE$1001,K243,Log!$AA$2:$AA$1001))</f>
        <v/>
      </c>
      <c r="F243" s="24">
        <f>IF(K243="","",SUMIF(Log!$AE$2:$AE$1001,K243,Log!$AB$2:$AB$1001))</f>
        <v/>
      </c>
      <c r="G243" s="25">
        <f>IF(OR(K243="",NOT(ISNUMBER(Settings!$D$2))),"",SUMIF(Log!$AE$2:$AE$1001,K243,Log!$AC$2:$AC$1001))</f>
        <v/>
      </c>
      <c r="H243" s="34">
        <f>IF(K243="","",IF(SUMPRODUCT(MAX((Log!$AE$2:$AE$1001=K243)*Log!$AH$2:$AH$1001))=0,"",SUMPRODUCT(MAX((Log!$AE$2:$AE$1001=K243)*Log!$AH$2:$AH$1001))))</f>
        <v/>
      </c>
      <c r="I243" s="33">
        <f>IF(K243="","",COUNTIF(Log!$AE$2:$AE$1001,K243)-COUNTIFS(Log!$AE$2:$AE$1001,K243,Log!$AD$2:$AD$1001,"OK"))</f>
        <v/>
      </c>
      <c r="J243" s="26">
        <f>IFERROR(MATCH(A243,Log!$AF$2:$AF$1001,0),"")</f>
        <v/>
      </c>
      <c r="K243" s="26">
        <f>IF(J243="","",INDEX(Log!$AE$2:$AE$1001,J243))</f>
        <v/>
      </c>
    </row>
    <row r="244">
      <c r="A244" s="33" t="n">
        <v>233</v>
      </c>
      <c r="B244" s="23">
        <f>IF(J244="","",INDEX(Log!$W$2:$W$1001,J244))</f>
        <v/>
      </c>
      <c r="C244" s="23">
        <f>IF(J244="","",INDEX(Log!$X$2:$X$1001,J244))</f>
        <v/>
      </c>
      <c r="D244" s="33">
        <f>IF(K244="","",COUNTIF(Log!$AE$2:$AE$1001,K244))</f>
        <v/>
      </c>
      <c r="E244" s="24">
        <f>IF(K244="","",SUMIF(Log!$AE$2:$AE$1001,K244,Log!$AA$2:$AA$1001))</f>
        <v/>
      </c>
      <c r="F244" s="24">
        <f>IF(K244="","",SUMIF(Log!$AE$2:$AE$1001,K244,Log!$AB$2:$AB$1001))</f>
        <v/>
      </c>
      <c r="G244" s="25">
        <f>IF(OR(K244="",NOT(ISNUMBER(Settings!$D$2))),"",SUMIF(Log!$AE$2:$AE$1001,K244,Log!$AC$2:$AC$1001))</f>
        <v/>
      </c>
      <c r="H244" s="34">
        <f>IF(K244="","",IF(SUMPRODUCT(MAX((Log!$AE$2:$AE$1001=K244)*Log!$AH$2:$AH$1001))=0,"",SUMPRODUCT(MAX((Log!$AE$2:$AE$1001=K244)*Log!$AH$2:$AH$1001))))</f>
        <v/>
      </c>
      <c r="I244" s="33">
        <f>IF(K244="","",COUNTIF(Log!$AE$2:$AE$1001,K244)-COUNTIFS(Log!$AE$2:$AE$1001,K244,Log!$AD$2:$AD$1001,"OK"))</f>
        <v/>
      </c>
      <c r="J244" s="26">
        <f>IFERROR(MATCH(A244,Log!$AF$2:$AF$1001,0),"")</f>
        <v/>
      </c>
      <c r="K244" s="26">
        <f>IF(J244="","",INDEX(Log!$AE$2:$AE$1001,J244))</f>
        <v/>
      </c>
    </row>
    <row r="245">
      <c r="A245" s="33" t="n">
        <v>234</v>
      </c>
      <c r="B245" s="23">
        <f>IF(J245="","",INDEX(Log!$W$2:$W$1001,J245))</f>
        <v/>
      </c>
      <c r="C245" s="23">
        <f>IF(J245="","",INDEX(Log!$X$2:$X$1001,J245))</f>
        <v/>
      </c>
      <c r="D245" s="33">
        <f>IF(K245="","",COUNTIF(Log!$AE$2:$AE$1001,K245))</f>
        <v/>
      </c>
      <c r="E245" s="24">
        <f>IF(K245="","",SUMIF(Log!$AE$2:$AE$1001,K245,Log!$AA$2:$AA$1001))</f>
        <v/>
      </c>
      <c r="F245" s="24">
        <f>IF(K245="","",SUMIF(Log!$AE$2:$AE$1001,K245,Log!$AB$2:$AB$1001))</f>
        <v/>
      </c>
      <c r="G245" s="25">
        <f>IF(OR(K245="",NOT(ISNUMBER(Settings!$D$2))),"",SUMIF(Log!$AE$2:$AE$1001,K245,Log!$AC$2:$AC$1001))</f>
        <v/>
      </c>
      <c r="H245" s="34">
        <f>IF(K245="","",IF(SUMPRODUCT(MAX((Log!$AE$2:$AE$1001=K245)*Log!$AH$2:$AH$1001))=0,"",SUMPRODUCT(MAX((Log!$AE$2:$AE$1001=K245)*Log!$AH$2:$AH$1001))))</f>
        <v/>
      </c>
      <c r="I245" s="33">
        <f>IF(K245="","",COUNTIF(Log!$AE$2:$AE$1001,K245)-COUNTIFS(Log!$AE$2:$AE$1001,K245,Log!$AD$2:$AD$1001,"OK"))</f>
        <v/>
      </c>
      <c r="J245" s="26">
        <f>IFERROR(MATCH(A245,Log!$AF$2:$AF$1001,0),"")</f>
        <v/>
      </c>
      <c r="K245" s="26">
        <f>IF(J245="","",INDEX(Log!$AE$2:$AE$1001,J245))</f>
        <v/>
      </c>
    </row>
    <row r="246">
      <c r="A246" s="33" t="n">
        <v>235</v>
      </c>
      <c r="B246" s="23">
        <f>IF(J246="","",INDEX(Log!$W$2:$W$1001,J246))</f>
        <v/>
      </c>
      <c r="C246" s="23">
        <f>IF(J246="","",INDEX(Log!$X$2:$X$1001,J246))</f>
        <v/>
      </c>
      <c r="D246" s="33">
        <f>IF(K246="","",COUNTIF(Log!$AE$2:$AE$1001,K246))</f>
        <v/>
      </c>
      <c r="E246" s="24">
        <f>IF(K246="","",SUMIF(Log!$AE$2:$AE$1001,K246,Log!$AA$2:$AA$1001))</f>
        <v/>
      </c>
      <c r="F246" s="24">
        <f>IF(K246="","",SUMIF(Log!$AE$2:$AE$1001,K246,Log!$AB$2:$AB$1001))</f>
        <v/>
      </c>
      <c r="G246" s="25">
        <f>IF(OR(K246="",NOT(ISNUMBER(Settings!$D$2))),"",SUMIF(Log!$AE$2:$AE$1001,K246,Log!$AC$2:$AC$1001))</f>
        <v/>
      </c>
      <c r="H246" s="34">
        <f>IF(K246="","",IF(SUMPRODUCT(MAX((Log!$AE$2:$AE$1001=K246)*Log!$AH$2:$AH$1001))=0,"",SUMPRODUCT(MAX((Log!$AE$2:$AE$1001=K246)*Log!$AH$2:$AH$1001))))</f>
        <v/>
      </c>
      <c r="I246" s="33">
        <f>IF(K246="","",COUNTIF(Log!$AE$2:$AE$1001,K246)-COUNTIFS(Log!$AE$2:$AE$1001,K246,Log!$AD$2:$AD$1001,"OK"))</f>
        <v/>
      </c>
      <c r="J246" s="26">
        <f>IFERROR(MATCH(A246,Log!$AF$2:$AF$1001,0),"")</f>
        <v/>
      </c>
      <c r="K246" s="26">
        <f>IF(J246="","",INDEX(Log!$AE$2:$AE$1001,J246))</f>
        <v/>
      </c>
    </row>
    <row r="247">
      <c r="A247" s="33" t="n">
        <v>236</v>
      </c>
      <c r="B247" s="23">
        <f>IF(J247="","",INDEX(Log!$W$2:$W$1001,J247))</f>
        <v/>
      </c>
      <c r="C247" s="23">
        <f>IF(J247="","",INDEX(Log!$X$2:$X$1001,J247))</f>
        <v/>
      </c>
      <c r="D247" s="33">
        <f>IF(K247="","",COUNTIF(Log!$AE$2:$AE$1001,K247))</f>
        <v/>
      </c>
      <c r="E247" s="24">
        <f>IF(K247="","",SUMIF(Log!$AE$2:$AE$1001,K247,Log!$AA$2:$AA$1001))</f>
        <v/>
      </c>
      <c r="F247" s="24">
        <f>IF(K247="","",SUMIF(Log!$AE$2:$AE$1001,K247,Log!$AB$2:$AB$1001))</f>
        <v/>
      </c>
      <c r="G247" s="25">
        <f>IF(OR(K247="",NOT(ISNUMBER(Settings!$D$2))),"",SUMIF(Log!$AE$2:$AE$1001,K247,Log!$AC$2:$AC$1001))</f>
        <v/>
      </c>
      <c r="H247" s="34">
        <f>IF(K247="","",IF(SUMPRODUCT(MAX((Log!$AE$2:$AE$1001=K247)*Log!$AH$2:$AH$1001))=0,"",SUMPRODUCT(MAX((Log!$AE$2:$AE$1001=K247)*Log!$AH$2:$AH$1001))))</f>
        <v/>
      </c>
      <c r="I247" s="33">
        <f>IF(K247="","",COUNTIF(Log!$AE$2:$AE$1001,K247)-COUNTIFS(Log!$AE$2:$AE$1001,K247,Log!$AD$2:$AD$1001,"OK"))</f>
        <v/>
      </c>
      <c r="J247" s="26">
        <f>IFERROR(MATCH(A247,Log!$AF$2:$AF$1001,0),"")</f>
        <v/>
      </c>
      <c r="K247" s="26">
        <f>IF(J247="","",INDEX(Log!$AE$2:$AE$1001,J247))</f>
        <v/>
      </c>
    </row>
    <row r="248">
      <c r="A248" s="33" t="n">
        <v>237</v>
      </c>
      <c r="B248" s="23">
        <f>IF(J248="","",INDEX(Log!$W$2:$W$1001,J248))</f>
        <v/>
      </c>
      <c r="C248" s="23">
        <f>IF(J248="","",INDEX(Log!$X$2:$X$1001,J248))</f>
        <v/>
      </c>
      <c r="D248" s="33">
        <f>IF(K248="","",COUNTIF(Log!$AE$2:$AE$1001,K248))</f>
        <v/>
      </c>
      <c r="E248" s="24">
        <f>IF(K248="","",SUMIF(Log!$AE$2:$AE$1001,K248,Log!$AA$2:$AA$1001))</f>
        <v/>
      </c>
      <c r="F248" s="24">
        <f>IF(K248="","",SUMIF(Log!$AE$2:$AE$1001,K248,Log!$AB$2:$AB$1001))</f>
        <v/>
      </c>
      <c r="G248" s="25">
        <f>IF(OR(K248="",NOT(ISNUMBER(Settings!$D$2))),"",SUMIF(Log!$AE$2:$AE$1001,K248,Log!$AC$2:$AC$1001))</f>
        <v/>
      </c>
      <c r="H248" s="34">
        <f>IF(K248="","",IF(SUMPRODUCT(MAX((Log!$AE$2:$AE$1001=K248)*Log!$AH$2:$AH$1001))=0,"",SUMPRODUCT(MAX((Log!$AE$2:$AE$1001=K248)*Log!$AH$2:$AH$1001))))</f>
        <v/>
      </c>
      <c r="I248" s="33">
        <f>IF(K248="","",COUNTIF(Log!$AE$2:$AE$1001,K248)-COUNTIFS(Log!$AE$2:$AE$1001,K248,Log!$AD$2:$AD$1001,"OK"))</f>
        <v/>
      </c>
      <c r="J248" s="26">
        <f>IFERROR(MATCH(A248,Log!$AF$2:$AF$1001,0),"")</f>
        <v/>
      </c>
      <c r="K248" s="26">
        <f>IF(J248="","",INDEX(Log!$AE$2:$AE$1001,J248))</f>
        <v/>
      </c>
    </row>
    <row r="249">
      <c r="A249" s="33" t="n">
        <v>238</v>
      </c>
      <c r="B249" s="23">
        <f>IF(J249="","",INDEX(Log!$W$2:$W$1001,J249))</f>
        <v/>
      </c>
      <c r="C249" s="23">
        <f>IF(J249="","",INDEX(Log!$X$2:$X$1001,J249))</f>
        <v/>
      </c>
      <c r="D249" s="33">
        <f>IF(K249="","",COUNTIF(Log!$AE$2:$AE$1001,K249))</f>
        <v/>
      </c>
      <c r="E249" s="24">
        <f>IF(K249="","",SUMIF(Log!$AE$2:$AE$1001,K249,Log!$AA$2:$AA$1001))</f>
        <v/>
      </c>
      <c r="F249" s="24">
        <f>IF(K249="","",SUMIF(Log!$AE$2:$AE$1001,K249,Log!$AB$2:$AB$1001))</f>
        <v/>
      </c>
      <c r="G249" s="25">
        <f>IF(OR(K249="",NOT(ISNUMBER(Settings!$D$2))),"",SUMIF(Log!$AE$2:$AE$1001,K249,Log!$AC$2:$AC$1001))</f>
        <v/>
      </c>
      <c r="H249" s="34">
        <f>IF(K249="","",IF(SUMPRODUCT(MAX((Log!$AE$2:$AE$1001=K249)*Log!$AH$2:$AH$1001))=0,"",SUMPRODUCT(MAX((Log!$AE$2:$AE$1001=K249)*Log!$AH$2:$AH$1001))))</f>
        <v/>
      </c>
      <c r="I249" s="33">
        <f>IF(K249="","",COUNTIF(Log!$AE$2:$AE$1001,K249)-COUNTIFS(Log!$AE$2:$AE$1001,K249,Log!$AD$2:$AD$1001,"OK"))</f>
        <v/>
      </c>
      <c r="J249" s="26">
        <f>IFERROR(MATCH(A249,Log!$AF$2:$AF$1001,0),"")</f>
        <v/>
      </c>
      <c r="K249" s="26">
        <f>IF(J249="","",INDEX(Log!$AE$2:$AE$1001,J249))</f>
        <v/>
      </c>
    </row>
    <row r="250">
      <c r="A250" s="33" t="n">
        <v>239</v>
      </c>
      <c r="B250" s="23">
        <f>IF(J250="","",INDEX(Log!$W$2:$W$1001,J250))</f>
        <v/>
      </c>
      <c r="C250" s="23">
        <f>IF(J250="","",INDEX(Log!$X$2:$X$1001,J250))</f>
        <v/>
      </c>
      <c r="D250" s="33">
        <f>IF(K250="","",COUNTIF(Log!$AE$2:$AE$1001,K250))</f>
        <v/>
      </c>
      <c r="E250" s="24">
        <f>IF(K250="","",SUMIF(Log!$AE$2:$AE$1001,K250,Log!$AA$2:$AA$1001))</f>
        <v/>
      </c>
      <c r="F250" s="24">
        <f>IF(K250="","",SUMIF(Log!$AE$2:$AE$1001,K250,Log!$AB$2:$AB$1001))</f>
        <v/>
      </c>
      <c r="G250" s="25">
        <f>IF(OR(K250="",NOT(ISNUMBER(Settings!$D$2))),"",SUMIF(Log!$AE$2:$AE$1001,K250,Log!$AC$2:$AC$1001))</f>
        <v/>
      </c>
      <c r="H250" s="34">
        <f>IF(K250="","",IF(SUMPRODUCT(MAX((Log!$AE$2:$AE$1001=K250)*Log!$AH$2:$AH$1001))=0,"",SUMPRODUCT(MAX((Log!$AE$2:$AE$1001=K250)*Log!$AH$2:$AH$1001))))</f>
        <v/>
      </c>
      <c r="I250" s="33">
        <f>IF(K250="","",COUNTIF(Log!$AE$2:$AE$1001,K250)-COUNTIFS(Log!$AE$2:$AE$1001,K250,Log!$AD$2:$AD$1001,"OK"))</f>
        <v/>
      </c>
      <c r="J250" s="26">
        <f>IFERROR(MATCH(A250,Log!$AF$2:$AF$1001,0),"")</f>
        <v/>
      </c>
      <c r="K250" s="26">
        <f>IF(J250="","",INDEX(Log!$AE$2:$AE$1001,J250))</f>
        <v/>
      </c>
    </row>
    <row r="251">
      <c r="A251" s="33" t="n">
        <v>240</v>
      </c>
      <c r="B251" s="23">
        <f>IF(J251="","",INDEX(Log!$W$2:$W$1001,J251))</f>
        <v/>
      </c>
      <c r="C251" s="23">
        <f>IF(J251="","",INDEX(Log!$X$2:$X$1001,J251))</f>
        <v/>
      </c>
      <c r="D251" s="33">
        <f>IF(K251="","",COUNTIF(Log!$AE$2:$AE$1001,K251))</f>
        <v/>
      </c>
      <c r="E251" s="24">
        <f>IF(K251="","",SUMIF(Log!$AE$2:$AE$1001,K251,Log!$AA$2:$AA$1001))</f>
        <v/>
      </c>
      <c r="F251" s="24">
        <f>IF(K251="","",SUMIF(Log!$AE$2:$AE$1001,K251,Log!$AB$2:$AB$1001))</f>
        <v/>
      </c>
      <c r="G251" s="25">
        <f>IF(OR(K251="",NOT(ISNUMBER(Settings!$D$2))),"",SUMIF(Log!$AE$2:$AE$1001,K251,Log!$AC$2:$AC$1001))</f>
        <v/>
      </c>
      <c r="H251" s="34">
        <f>IF(K251="","",IF(SUMPRODUCT(MAX((Log!$AE$2:$AE$1001=K251)*Log!$AH$2:$AH$1001))=0,"",SUMPRODUCT(MAX((Log!$AE$2:$AE$1001=K251)*Log!$AH$2:$AH$1001))))</f>
        <v/>
      </c>
      <c r="I251" s="33">
        <f>IF(K251="","",COUNTIF(Log!$AE$2:$AE$1001,K251)-COUNTIFS(Log!$AE$2:$AE$1001,K251,Log!$AD$2:$AD$1001,"OK"))</f>
        <v/>
      </c>
      <c r="J251" s="26">
        <f>IFERROR(MATCH(A251,Log!$AF$2:$AF$1001,0),"")</f>
        <v/>
      </c>
      <c r="K251" s="26">
        <f>IF(J251="","",INDEX(Log!$AE$2:$AE$1001,J251))</f>
        <v/>
      </c>
    </row>
    <row r="252">
      <c r="A252" s="33" t="n">
        <v>241</v>
      </c>
      <c r="B252" s="23">
        <f>IF(J252="","",INDEX(Log!$W$2:$W$1001,J252))</f>
        <v/>
      </c>
      <c r="C252" s="23">
        <f>IF(J252="","",INDEX(Log!$X$2:$X$1001,J252))</f>
        <v/>
      </c>
      <c r="D252" s="33">
        <f>IF(K252="","",COUNTIF(Log!$AE$2:$AE$1001,K252))</f>
        <v/>
      </c>
      <c r="E252" s="24">
        <f>IF(K252="","",SUMIF(Log!$AE$2:$AE$1001,K252,Log!$AA$2:$AA$1001))</f>
        <v/>
      </c>
      <c r="F252" s="24">
        <f>IF(K252="","",SUMIF(Log!$AE$2:$AE$1001,K252,Log!$AB$2:$AB$1001))</f>
        <v/>
      </c>
      <c r="G252" s="25">
        <f>IF(OR(K252="",NOT(ISNUMBER(Settings!$D$2))),"",SUMIF(Log!$AE$2:$AE$1001,K252,Log!$AC$2:$AC$1001))</f>
        <v/>
      </c>
      <c r="H252" s="34">
        <f>IF(K252="","",IF(SUMPRODUCT(MAX((Log!$AE$2:$AE$1001=K252)*Log!$AH$2:$AH$1001))=0,"",SUMPRODUCT(MAX((Log!$AE$2:$AE$1001=K252)*Log!$AH$2:$AH$1001))))</f>
        <v/>
      </c>
      <c r="I252" s="33">
        <f>IF(K252="","",COUNTIF(Log!$AE$2:$AE$1001,K252)-COUNTIFS(Log!$AE$2:$AE$1001,K252,Log!$AD$2:$AD$1001,"OK"))</f>
        <v/>
      </c>
      <c r="J252" s="26">
        <f>IFERROR(MATCH(A252,Log!$AF$2:$AF$1001,0),"")</f>
        <v/>
      </c>
      <c r="K252" s="26">
        <f>IF(J252="","",INDEX(Log!$AE$2:$AE$1001,J252))</f>
        <v/>
      </c>
    </row>
    <row r="253">
      <c r="A253" s="33" t="n">
        <v>242</v>
      </c>
      <c r="B253" s="23">
        <f>IF(J253="","",INDEX(Log!$W$2:$W$1001,J253))</f>
        <v/>
      </c>
      <c r="C253" s="23">
        <f>IF(J253="","",INDEX(Log!$X$2:$X$1001,J253))</f>
        <v/>
      </c>
      <c r="D253" s="33">
        <f>IF(K253="","",COUNTIF(Log!$AE$2:$AE$1001,K253))</f>
        <v/>
      </c>
      <c r="E253" s="24">
        <f>IF(K253="","",SUMIF(Log!$AE$2:$AE$1001,K253,Log!$AA$2:$AA$1001))</f>
        <v/>
      </c>
      <c r="F253" s="24">
        <f>IF(K253="","",SUMIF(Log!$AE$2:$AE$1001,K253,Log!$AB$2:$AB$1001))</f>
        <v/>
      </c>
      <c r="G253" s="25">
        <f>IF(OR(K253="",NOT(ISNUMBER(Settings!$D$2))),"",SUMIF(Log!$AE$2:$AE$1001,K253,Log!$AC$2:$AC$1001))</f>
        <v/>
      </c>
      <c r="H253" s="34">
        <f>IF(K253="","",IF(SUMPRODUCT(MAX((Log!$AE$2:$AE$1001=K253)*Log!$AH$2:$AH$1001))=0,"",SUMPRODUCT(MAX((Log!$AE$2:$AE$1001=K253)*Log!$AH$2:$AH$1001))))</f>
        <v/>
      </c>
      <c r="I253" s="33">
        <f>IF(K253="","",COUNTIF(Log!$AE$2:$AE$1001,K253)-COUNTIFS(Log!$AE$2:$AE$1001,K253,Log!$AD$2:$AD$1001,"OK"))</f>
        <v/>
      </c>
      <c r="J253" s="26">
        <f>IFERROR(MATCH(A253,Log!$AF$2:$AF$1001,0),"")</f>
        <v/>
      </c>
      <c r="K253" s="26">
        <f>IF(J253="","",INDEX(Log!$AE$2:$AE$1001,J253))</f>
        <v/>
      </c>
    </row>
    <row r="254">
      <c r="A254" s="33" t="n">
        <v>243</v>
      </c>
      <c r="B254" s="23">
        <f>IF(J254="","",INDEX(Log!$W$2:$W$1001,J254))</f>
        <v/>
      </c>
      <c r="C254" s="23">
        <f>IF(J254="","",INDEX(Log!$X$2:$X$1001,J254))</f>
        <v/>
      </c>
      <c r="D254" s="33">
        <f>IF(K254="","",COUNTIF(Log!$AE$2:$AE$1001,K254))</f>
        <v/>
      </c>
      <c r="E254" s="24">
        <f>IF(K254="","",SUMIF(Log!$AE$2:$AE$1001,K254,Log!$AA$2:$AA$1001))</f>
        <v/>
      </c>
      <c r="F254" s="24">
        <f>IF(K254="","",SUMIF(Log!$AE$2:$AE$1001,K254,Log!$AB$2:$AB$1001))</f>
        <v/>
      </c>
      <c r="G254" s="25">
        <f>IF(OR(K254="",NOT(ISNUMBER(Settings!$D$2))),"",SUMIF(Log!$AE$2:$AE$1001,K254,Log!$AC$2:$AC$1001))</f>
        <v/>
      </c>
      <c r="H254" s="34">
        <f>IF(K254="","",IF(SUMPRODUCT(MAX((Log!$AE$2:$AE$1001=K254)*Log!$AH$2:$AH$1001))=0,"",SUMPRODUCT(MAX((Log!$AE$2:$AE$1001=K254)*Log!$AH$2:$AH$1001))))</f>
        <v/>
      </c>
      <c r="I254" s="33">
        <f>IF(K254="","",COUNTIF(Log!$AE$2:$AE$1001,K254)-COUNTIFS(Log!$AE$2:$AE$1001,K254,Log!$AD$2:$AD$1001,"OK"))</f>
        <v/>
      </c>
      <c r="J254" s="26">
        <f>IFERROR(MATCH(A254,Log!$AF$2:$AF$1001,0),"")</f>
        <v/>
      </c>
      <c r="K254" s="26">
        <f>IF(J254="","",INDEX(Log!$AE$2:$AE$1001,J254))</f>
        <v/>
      </c>
    </row>
    <row r="255">
      <c r="A255" s="33" t="n">
        <v>244</v>
      </c>
      <c r="B255" s="23">
        <f>IF(J255="","",INDEX(Log!$W$2:$W$1001,J255))</f>
        <v/>
      </c>
      <c r="C255" s="23">
        <f>IF(J255="","",INDEX(Log!$X$2:$X$1001,J255))</f>
        <v/>
      </c>
      <c r="D255" s="33">
        <f>IF(K255="","",COUNTIF(Log!$AE$2:$AE$1001,K255))</f>
        <v/>
      </c>
      <c r="E255" s="24">
        <f>IF(K255="","",SUMIF(Log!$AE$2:$AE$1001,K255,Log!$AA$2:$AA$1001))</f>
        <v/>
      </c>
      <c r="F255" s="24">
        <f>IF(K255="","",SUMIF(Log!$AE$2:$AE$1001,K255,Log!$AB$2:$AB$1001))</f>
        <v/>
      </c>
      <c r="G255" s="25">
        <f>IF(OR(K255="",NOT(ISNUMBER(Settings!$D$2))),"",SUMIF(Log!$AE$2:$AE$1001,K255,Log!$AC$2:$AC$1001))</f>
        <v/>
      </c>
      <c r="H255" s="34">
        <f>IF(K255="","",IF(SUMPRODUCT(MAX((Log!$AE$2:$AE$1001=K255)*Log!$AH$2:$AH$1001))=0,"",SUMPRODUCT(MAX((Log!$AE$2:$AE$1001=K255)*Log!$AH$2:$AH$1001))))</f>
        <v/>
      </c>
      <c r="I255" s="33">
        <f>IF(K255="","",COUNTIF(Log!$AE$2:$AE$1001,K255)-COUNTIFS(Log!$AE$2:$AE$1001,K255,Log!$AD$2:$AD$1001,"OK"))</f>
        <v/>
      </c>
      <c r="J255" s="26">
        <f>IFERROR(MATCH(A255,Log!$AF$2:$AF$1001,0),"")</f>
        <v/>
      </c>
      <c r="K255" s="26">
        <f>IF(J255="","",INDEX(Log!$AE$2:$AE$1001,J255))</f>
        <v/>
      </c>
    </row>
    <row r="256">
      <c r="A256" s="33" t="n">
        <v>245</v>
      </c>
      <c r="B256" s="23">
        <f>IF(J256="","",INDEX(Log!$W$2:$W$1001,J256))</f>
        <v/>
      </c>
      <c r="C256" s="23">
        <f>IF(J256="","",INDEX(Log!$X$2:$X$1001,J256))</f>
        <v/>
      </c>
      <c r="D256" s="33">
        <f>IF(K256="","",COUNTIF(Log!$AE$2:$AE$1001,K256))</f>
        <v/>
      </c>
      <c r="E256" s="24">
        <f>IF(K256="","",SUMIF(Log!$AE$2:$AE$1001,K256,Log!$AA$2:$AA$1001))</f>
        <v/>
      </c>
      <c r="F256" s="24">
        <f>IF(K256="","",SUMIF(Log!$AE$2:$AE$1001,K256,Log!$AB$2:$AB$1001))</f>
        <v/>
      </c>
      <c r="G256" s="25">
        <f>IF(OR(K256="",NOT(ISNUMBER(Settings!$D$2))),"",SUMIF(Log!$AE$2:$AE$1001,K256,Log!$AC$2:$AC$1001))</f>
        <v/>
      </c>
      <c r="H256" s="34">
        <f>IF(K256="","",IF(SUMPRODUCT(MAX((Log!$AE$2:$AE$1001=K256)*Log!$AH$2:$AH$1001))=0,"",SUMPRODUCT(MAX((Log!$AE$2:$AE$1001=K256)*Log!$AH$2:$AH$1001))))</f>
        <v/>
      </c>
      <c r="I256" s="33">
        <f>IF(K256="","",COUNTIF(Log!$AE$2:$AE$1001,K256)-COUNTIFS(Log!$AE$2:$AE$1001,K256,Log!$AD$2:$AD$1001,"OK"))</f>
        <v/>
      </c>
      <c r="J256" s="26">
        <f>IFERROR(MATCH(A256,Log!$AF$2:$AF$1001,0),"")</f>
        <v/>
      </c>
      <c r="K256" s="26">
        <f>IF(J256="","",INDEX(Log!$AE$2:$AE$1001,J256))</f>
        <v/>
      </c>
    </row>
    <row r="257">
      <c r="A257" s="33" t="n">
        <v>246</v>
      </c>
      <c r="B257" s="23">
        <f>IF(J257="","",INDEX(Log!$W$2:$W$1001,J257))</f>
        <v/>
      </c>
      <c r="C257" s="23">
        <f>IF(J257="","",INDEX(Log!$X$2:$X$1001,J257))</f>
        <v/>
      </c>
      <c r="D257" s="33">
        <f>IF(K257="","",COUNTIF(Log!$AE$2:$AE$1001,K257))</f>
        <v/>
      </c>
      <c r="E257" s="24">
        <f>IF(K257="","",SUMIF(Log!$AE$2:$AE$1001,K257,Log!$AA$2:$AA$1001))</f>
        <v/>
      </c>
      <c r="F257" s="24">
        <f>IF(K257="","",SUMIF(Log!$AE$2:$AE$1001,K257,Log!$AB$2:$AB$1001))</f>
        <v/>
      </c>
      <c r="G257" s="25">
        <f>IF(OR(K257="",NOT(ISNUMBER(Settings!$D$2))),"",SUMIF(Log!$AE$2:$AE$1001,K257,Log!$AC$2:$AC$1001))</f>
        <v/>
      </c>
      <c r="H257" s="34">
        <f>IF(K257="","",IF(SUMPRODUCT(MAX((Log!$AE$2:$AE$1001=K257)*Log!$AH$2:$AH$1001))=0,"",SUMPRODUCT(MAX((Log!$AE$2:$AE$1001=K257)*Log!$AH$2:$AH$1001))))</f>
        <v/>
      </c>
      <c r="I257" s="33">
        <f>IF(K257="","",COUNTIF(Log!$AE$2:$AE$1001,K257)-COUNTIFS(Log!$AE$2:$AE$1001,K257,Log!$AD$2:$AD$1001,"OK"))</f>
        <v/>
      </c>
      <c r="J257" s="26">
        <f>IFERROR(MATCH(A257,Log!$AF$2:$AF$1001,0),"")</f>
        <v/>
      </c>
      <c r="K257" s="26">
        <f>IF(J257="","",INDEX(Log!$AE$2:$AE$1001,J257))</f>
        <v/>
      </c>
    </row>
    <row r="258">
      <c r="A258" s="33" t="n">
        <v>247</v>
      </c>
      <c r="B258" s="23">
        <f>IF(J258="","",INDEX(Log!$W$2:$W$1001,J258))</f>
        <v/>
      </c>
      <c r="C258" s="23">
        <f>IF(J258="","",INDEX(Log!$X$2:$X$1001,J258))</f>
        <v/>
      </c>
      <c r="D258" s="33">
        <f>IF(K258="","",COUNTIF(Log!$AE$2:$AE$1001,K258))</f>
        <v/>
      </c>
      <c r="E258" s="24">
        <f>IF(K258="","",SUMIF(Log!$AE$2:$AE$1001,K258,Log!$AA$2:$AA$1001))</f>
        <v/>
      </c>
      <c r="F258" s="24">
        <f>IF(K258="","",SUMIF(Log!$AE$2:$AE$1001,K258,Log!$AB$2:$AB$1001))</f>
        <v/>
      </c>
      <c r="G258" s="25">
        <f>IF(OR(K258="",NOT(ISNUMBER(Settings!$D$2))),"",SUMIF(Log!$AE$2:$AE$1001,K258,Log!$AC$2:$AC$1001))</f>
        <v/>
      </c>
      <c r="H258" s="34">
        <f>IF(K258="","",IF(SUMPRODUCT(MAX((Log!$AE$2:$AE$1001=K258)*Log!$AH$2:$AH$1001))=0,"",SUMPRODUCT(MAX((Log!$AE$2:$AE$1001=K258)*Log!$AH$2:$AH$1001))))</f>
        <v/>
      </c>
      <c r="I258" s="33">
        <f>IF(K258="","",COUNTIF(Log!$AE$2:$AE$1001,K258)-COUNTIFS(Log!$AE$2:$AE$1001,K258,Log!$AD$2:$AD$1001,"OK"))</f>
        <v/>
      </c>
      <c r="J258" s="26">
        <f>IFERROR(MATCH(A258,Log!$AF$2:$AF$1001,0),"")</f>
        <v/>
      </c>
      <c r="K258" s="26">
        <f>IF(J258="","",INDEX(Log!$AE$2:$AE$1001,J258))</f>
        <v/>
      </c>
    </row>
    <row r="259">
      <c r="A259" s="33" t="n">
        <v>248</v>
      </c>
      <c r="B259" s="23">
        <f>IF(J259="","",INDEX(Log!$W$2:$W$1001,J259))</f>
        <v/>
      </c>
      <c r="C259" s="23">
        <f>IF(J259="","",INDEX(Log!$X$2:$X$1001,J259))</f>
        <v/>
      </c>
      <c r="D259" s="33">
        <f>IF(K259="","",COUNTIF(Log!$AE$2:$AE$1001,K259))</f>
        <v/>
      </c>
      <c r="E259" s="24">
        <f>IF(K259="","",SUMIF(Log!$AE$2:$AE$1001,K259,Log!$AA$2:$AA$1001))</f>
        <v/>
      </c>
      <c r="F259" s="24">
        <f>IF(K259="","",SUMIF(Log!$AE$2:$AE$1001,K259,Log!$AB$2:$AB$1001))</f>
        <v/>
      </c>
      <c r="G259" s="25">
        <f>IF(OR(K259="",NOT(ISNUMBER(Settings!$D$2))),"",SUMIF(Log!$AE$2:$AE$1001,K259,Log!$AC$2:$AC$1001))</f>
        <v/>
      </c>
      <c r="H259" s="34">
        <f>IF(K259="","",IF(SUMPRODUCT(MAX((Log!$AE$2:$AE$1001=K259)*Log!$AH$2:$AH$1001))=0,"",SUMPRODUCT(MAX((Log!$AE$2:$AE$1001=K259)*Log!$AH$2:$AH$1001))))</f>
        <v/>
      </c>
      <c r="I259" s="33">
        <f>IF(K259="","",COUNTIF(Log!$AE$2:$AE$1001,K259)-COUNTIFS(Log!$AE$2:$AE$1001,K259,Log!$AD$2:$AD$1001,"OK"))</f>
        <v/>
      </c>
      <c r="J259" s="26">
        <f>IFERROR(MATCH(A259,Log!$AF$2:$AF$1001,0),"")</f>
        <v/>
      </c>
      <c r="K259" s="26">
        <f>IF(J259="","",INDEX(Log!$AE$2:$AE$1001,J259))</f>
        <v/>
      </c>
    </row>
    <row r="260">
      <c r="A260" s="33" t="n">
        <v>249</v>
      </c>
      <c r="B260" s="23">
        <f>IF(J260="","",INDEX(Log!$W$2:$W$1001,J260))</f>
        <v/>
      </c>
      <c r="C260" s="23">
        <f>IF(J260="","",INDEX(Log!$X$2:$X$1001,J260))</f>
        <v/>
      </c>
      <c r="D260" s="33">
        <f>IF(K260="","",COUNTIF(Log!$AE$2:$AE$1001,K260))</f>
        <v/>
      </c>
      <c r="E260" s="24">
        <f>IF(K260="","",SUMIF(Log!$AE$2:$AE$1001,K260,Log!$AA$2:$AA$1001))</f>
        <v/>
      </c>
      <c r="F260" s="24">
        <f>IF(K260="","",SUMIF(Log!$AE$2:$AE$1001,K260,Log!$AB$2:$AB$1001))</f>
        <v/>
      </c>
      <c r="G260" s="25">
        <f>IF(OR(K260="",NOT(ISNUMBER(Settings!$D$2))),"",SUMIF(Log!$AE$2:$AE$1001,K260,Log!$AC$2:$AC$1001))</f>
        <v/>
      </c>
      <c r="H260" s="34">
        <f>IF(K260="","",IF(SUMPRODUCT(MAX((Log!$AE$2:$AE$1001=K260)*Log!$AH$2:$AH$1001))=0,"",SUMPRODUCT(MAX((Log!$AE$2:$AE$1001=K260)*Log!$AH$2:$AH$1001))))</f>
        <v/>
      </c>
      <c r="I260" s="33">
        <f>IF(K260="","",COUNTIF(Log!$AE$2:$AE$1001,K260)-COUNTIFS(Log!$AE$2:$AE$1001,K260,Log!$AD$2:$AD$1001,"OK"))</f>
        <v/>
      </c>
      <c r="J260" s="26">
        <f>IFERROR(MATCH(A260,Log!$AF$2:$AF$1001,0),"")</f>
        <v/>
      </c>
      <c r="K260" s="26">
        <f>IF(J260="","",INDEX(Log!$AE$2:$AE$1001,J260))</f>
        <v/>
      </c>
    </row>
    <row r="261">
      <c r="A261" s="33" t="n">
        <v>250</v>
      </c>
      <c r="B261" s="23">
        <f>IF(J261="","",INDEX(Log!$W$2:$W$1001,J261))</f>
        <v/>
      </c>
      <c r="C261" s="23">
        <f>IF(J261="","",INDEX(Log!$X$2:$X$1001,J261))</f>
        <v/>
      </c>
      <c r="D261" s="33">
        <f>IF(K261="","",COUNTIF(Log!$AE$2:$AE$1001,K261))</f>
        <v/>
      </c>
      <c r="E261" s="24">
        <f>IF(K261="","",SUMIF(Log!$AE$2:$AE$1001,K261,Log!$AA$2:$AA$1001))</f>
        <v/>
      </c>
      <c r="F261" s="24">
        <f>IF(K261="","",SUMIF(Log!$AE$2:$AE$1001,K261,Log!$AB$2:$AB$1001))</f>
        <v/>
      </c>
      <c r="G261" s="25">
        <f>IF(OR(K261="",NOT(ISNUMBER(Settings!$D$2))),"",SUMIF(Log!$AE$2:$AE$1001,K261,Log!$AC$2:$AC$1001))</f>
        <v/>
      </c>
      <c r="H261" s="34">
        <f>IF(K261="","",IF(SUMPRODUCT(MAX((Log!$AE$2:$AE$1001=K261)*Log!$AH$2:$AH$1001))=0,"",SUMPRODUCT(MAX((Log!$AE$2:$AE$1001=K261)*Log!$AH$2:$AH$1001))))</f>
        <v/>
      </c>
      <c r="I261" s="33">
        <f>IF(K261="","",COUNTIF(Log!$AE$2:$AE$1001,K261)-COUNTIFS(Log!$AE$2:$AE$1001,K261,Log!$AD$2:$AD$1001,"OK"))</f>
        <v/>
      </c>
      <c r="J261" s="26">
        <f>IFERROR(MATCH(A261,Log!$AF$2:$AF$1001,0),"")</f>
        <v/>
      </c>
      <c r="K261" s="26">
        <f>IF(J261="","",INDEX(Log!$AE$2:$AE$1001,J261))</f>
        <v/>
      </c>
    </row>
    <row r="262">
      <c r="A262" s="33" t="n">
        <v>251</v>
      </c>
      <c r="B262" s="23">
        <f>IF(J262="","",INDEX(Log!$W$2:$W$1001,J262))</f>
        <v/>
      </c>
      <c r="C262" s="23">
        <f>IF(J262="","",INDEX(Log!$X$2:$X$1001,J262))</f>
        <v/>
      </c>
      <c r="D262" s="33">
        <f>IF(K262="","",COUNTIF(Log!$AE$2:$AE$1001,K262))</f>
        <v/>
      </c>
      <c r="E262" s="24">
        <f>IF(K262="","",SUMIF(Log!$AE$2:$AE$1001,K262,Log!$AA$2:$AA$1001))</f>
        <v/>
      </c>
      <c r="F262" s="24">
        <f>IF(K262="","",SUMIF(Log!$AE$2:$AE$1001,K262,Log!$AB$2:$AB$1001))</f>
        <v/>
      </c>
      <c r="G262" s="25">
        <f>IF(OR(K262="",NOT(ISNUMBER(Settings!$D$2))),"",SUMIF(Log!$AE$2:$AE$1001,K262,Log!$AC$2:$AC$1001))</f>
        <v/>
      </c>
      <c r="H262" s="34">
        <f>IF(K262="","",IF(SUMPRODUCT(MAX((Log!$AE$2:$AE$1001=K262)*Log!$AH$2:$AH$1001))=0,"",SUMPRODUCT(MAX((Log!$AE$2:$AE$1001=K262)*Log!$AH$2:$AH$1001))))</f>
        <v/>
      </c>
      <c r="I262" s="33">
        <f>IF(K262="","",COUNTIF(Log!$AE$2:$AE$1001,K262)-COUNTIFS(Log!$AE$2:$AE$1001,K262,Log!$AD$2:$AD$1001,"OK"))</f>
        <v/>
      </c>
      <c r="J262" s="26">
        <f>IFERROR(MATCH(A262,Log!$AF$2:$AF$1001,0),"")</f>
        <v/>
      </c>
      <c r="K262" s="26">
        <f>IF(J262="","",INDEX(Log!$AE$2:$AE$1001,J262))</f>
        <v/>
      </c>
    </row>
    <row r="263">
      <c r="A263" s="33" t="n">
        <v>252</v>
      </c>
      <c r="B263" s="23">
        <f>IF(J263="","",INDEX(Log!$W$2:$W$1001,J263))</f>
        <v/>
      </c>
      <c r="C263" s="23">
        <f>IF(J263="","",INDEX(Log!$X$2:$X$1001,J263))</f>
        <v/>
      </c>
      <c r="D263" s="33">
        <f>IF(K263="","",COUNTIF(Log!$AE$2:$AE$1001,K263))</f>
        <v/>
      </c>
      <c r="E263" s="24">
        <f>IF(K263="","",SUMIF(Log!$AE$2:$AE$1001,K263,Log!$AA$2:$AA$1001))</f>
        <v/>
      </c>
      <c r="F263" s="24">
        <f>IF(K263="","",SUMIF(Log!$AE$2:$AE$1001,K263,Log!$AB$2:$AB$1001))</f>
        <v/>
      </c>
      <c r="G263" s="25">
        <f>IF(OR(K263="",NOT(ISNUMBER(Settings!$D$2))),"",SUMIF(Log!$AE$2:$AE$1001,K263,Log!$AC$2:$AC$1001))</f>
        <v/>
      </c>
      <c r="H263" s="34">
        <f>IF(K263="","",IF(SUMPRODUCT(MAX((Log!$AE$2:$AE$1001=K263)*Log!$AH$2:$AH$1001))=0,"",SUMPRODUCT(MAX((Log!$AE$2:$AE$1001=K263)*Log!$AH$2:$AH$1001))))</f>
        <v/>
      </c>
      <c r="I263" s="33">
        <f>IF(K263="","",COUNTIF(Log!$AE$2:$AE$1001,K263)-COUNTIFS(Log!$AE$2:$AE$1001,K263,Log!$AD$2:$AD$1001,"OK"))</f>
        <v/>
      </c>
      <c r="J263" s="26">
        <f>IFERROR(MATCH(A263,Log!$AF$2:$AF$1001,0),"")</f>
        <v/>
      </c>
      <c r="K263" s="26">
        <f>IF(J263="","",INDEX(Log!$AE$2:$AE$1001,J263))</f>
        <v/>
      </c>
    </row>
    <row r="264">
      <c r="A264" s="33" t="n">
        <v>253</v>
      </c>
      <c r="B264" s="23">
        <f>IF(J264="","",INDEX(Log!$W$2:$W$1001,J264))</f>
        <v/>
      </c>
      <c r="C264" s="23">
        <f>IF(J264="","",INDEX(Log!$X$2:$X$1001,J264))</f>
        <v/>
      </c>
      <c r="D264" s="33">
        <f>IF(K264="","",COUNTIF(Log!$AE$2:$AE$1001,K264))</f>
        <v/>
      </c>
      <c r="E264" s="24">
        <f>IF(K264="","",SUMIF(Log!$AE$2:$AE$1001,K264,Log!$AA$2:$AA$1001))</f>
        <v/>
      </c>
      <c r="F264" s="24">
        <f>IF(K264="","",SUMIF(Log!$AE$2:$AE$1001,K264,Log!$AB$2:$AB$1001))</f>
        <v/>
      </c>
      <c r="G264" s="25">
        <f>IF(OR(K264="",NOT(ISNUMBER(Settings!$D$2))),"",SUMIF(Log!$AE$2:$AE$1001,K264,Log!$AC$2:$AC$1001))</f>
        <v/>
      </c>
      <c r="H264" s="34">
        <f>IF(K264="","",IF(SUMPRODUCT(MAX((Log!$AE$2:$AE$1001=K264)*Log!$AH$2:$AH$1001))=0,"",SUMPRODUCT(MAX((Log!$AE$2:$AE$1001=K264)*Log!$AH$2:$AH$1001))))</f>
        <v/>
      </c>
      <c r="I264" s="33">
        <f>IF(K264="","",COUNTIF(Log!$AE$2:$AE$1001,K264)-COUNTIFS(Log!$AE$2:$AE$1001,K264,Log!$AD$2:$AD$1001,"OK"))</f>
        <v/>
      </c>
      <c r="J264" s="26">
        <f>IFERROR(MATCH(A264,Log!$AF$2:$AF$1001,0),"")</f>
        <v/>
      </c>
      <c r="K264" s="26">
        <f>IF(J264="","",INDEX(Log!$AE$2:$AE$1001,J264))</f>
        <v/>
      </c>
    </row>
    <row r="265">
      <c r="A265" s="33" t="n">
        <v>254</v>
      </c>
      <c r="B265" s="23">
        <f>IF(J265="","",INDEX(Log!$W$2:$W$1001,J265))</f>
        <v/>
      </c>
      <c r="C265" s="23">
        <f>IF(J265="","",INDEX(Log!$X$2:$X$1001,J265))</f>
        <v/>
      </c>
      <c r="D265" s="33">
        <f>IF(K265="","",COUNTIF(Log!$AE$2:$AE$1001,K265))</f>
        <v/>
      </c>
      <c r="E265" s="24">
        <f>IF(K265="","",SUMIF(Log!$AE$2:$AE$1001,K265,Log!$AA$2:$AA$1001))</f>
        <v/>
      </c>
      <c r="F265" s="24">
        <f>IF(K265="","",SUMIF(Log!$AE$2:$AE$1001,K265,Log!$AB$2:$AB$1001))</f>
        <v/>
      </c>
      <c r="G265" s="25">
        <f>IF(OR(K265="",NOT(ISNUMBER(Settings!$D$2))),"",SUMIF(Log!$AE$2:$AE$1001,K265,Log!$AC$2:$AC$1001))</f>
        <v/>
      </c>
      <c r="H265" s="34">
        <f>IF(K265="","",IF(SUMPRODUCT(MAX((Log!$AE$2:$AE$1001=K265)*Log!$AH$2:$AH$1001))=0,"",SUMPRODUCT(MAX((Log!$AE$2:$AE$1001=K265)*Log!$AH$2:$AH$1001))))</f>
        <v/>
      </c>
      <c r="I265" s="33">
        <f>IF(K265="","",COUNTIF(Log!$AE$2:$AE$1001,K265)-COUNTIFS(Log!$AE$2:$AE$1001,K265,Log!$AD$2:$AD$1001,"OK"))</f>
        <v/>
      </c>
      <c r="J265" s="26">
        <f>IFERROR(MATCH(A265,Log!$AF$2:$AF$1001,0),"")</f>
        <v/>
      </c>
      <c r="K265" s="26">
        <f>IF(J265="","",INDEX(Log!$AE$2:$AE$1001,J265))</f>
        <v/>
      </c>
    </row>
    <row r="266">
      <c r="A266" s="33" t="n">
        <v>255</v>
      </c>
      <c r="B266" s="23">
        <f>IF(J266="","",INDEX(Log!$W$2:$W$1001,J266))</f>
        <v/>
      </c>
      <c r="C266" s="23">
        <f>IF(J266="","",INDEX(Log!$X$2:$X$1001,J266))</f>
        <v/>
      </c>
      <c r="D266" s="33">
        <f>IF(K266="","",COUNTIF(Log!$AE$2:$AE$1001,K266))</f>
        <v/>
      </c>
      <c r="E266" s="24">
        <f>IF(K266="","",SUMIF(Log!$AE$2:$AE$1001,K266,Log!$AA$2:$AA$1001))</f>
        <v/>
      </c>
      <c r="F266" s="24">
        <f>IF(K266="","",SUMIF(Log!$AE$2:$AE$1001,K266,Log!$AB$2:$AB$1001))</f>
        <v/>
      </c>
      <c r="G266" s="25">
        <f>IF(OR(K266="",NOT(ISNUMBER(Settings!$D$2))),"",SUMIF(Log!$AE$2:$AE$1001,K266,Log!$AC$2:$AC$1001))</f>
        <v/>
      </c>
      <c r="H266" s="34">
        <f>IF(K266="","",IF(SUMPRODUCT(MAX((Log!$AE$2:$AE$1001=K266)*Log!$AH$2:$AH$1001))=0,"",SUMPRODUCT(MAX((Log!$AE$2:$AE$1001=K266)*Log!$AH$2:$AH$1001))))</f>
        <v/>
      </c>
      <c r="I266" s="33">
        <f>IF(K266="","",COUNTIF(Log!$AE$2:$AE$1001,K266)-COUNTIFS(Log!$AE$2:$AE$1001,K266,Log!$AD$2:$AD$1001,"OK"))</f>
        <v/>
      </c>
      <c r="J266" s="26">
        <f>IFERROR(MATCH(A266,Log!$AF$2:$AF$1001,0),"")</f>
        <v/>
      </c>
      <c r="K266" s="26">
        <f>IF(J266="","",INDEX(Log!$AE$2:$AE$1001,J266))</f>
        <v/>
      </c>
    </row>
    <row r="267">
      <c r="A267" s="33" t="n">
        <v>256</v>
      </c>
      <c r="B267" s="23">
        <f>IF(J267="","",INDEX(Log!$W$2:$W$1001,J267))</f>
        <v/>
      </c>
      <c r="C267" s="23">
        <f>IF(J267="","",INDEX(Log!$X$2:$X$1001,J267))</f>
        <v/>
      </c>
      <c r="D267" s="33">
        <f>IF(K267="","",COUNTIF(Log!$AE$2:$AE$1001,K267))</f>
        <v/>
      </c>
      <c r="E267" s="24">
        <f>IF(K267="","",SUMIF(Log!$AE$2:$AE$1001,K267,Log!$AA$2:$AA$1001))</f>
        <v/>
      </c>
      <c r="F267" s="24">
        <f>IF(K267="","",SUMIF(Log!$AE$2:$AE$1001,K267,Log!$AB$2:$AB$1001))</f>
        <v/>
      </c>
      <c r="G267" s="25">
        <f>IF(OR(K267="",NOT(ISNUMBER(Settings!$D$2))),"",SUMIF(Log!$AE$2:$AE$1001,K267,Log!$AC$2:$AC$1001))</f>
        <v/>
      </c>
      <c r="H267" s="34">
        <f>IF(K267="","",IF(SUMPRODUCT(MAX((Log!$AE$2:$AE$1001=K267)*Log!$AH$2:$AH$1001))=0,"",SUMPRODUCT(MAX((Log!$AE$2:$AE$1001=K267)*Log!$AH$2:$AH$1001))))</f>
        <v/>
      </c>
      <c r="I267" s="33">
        <f>IF(K267="","",COUNTIF(Log!$AE$2:$AE$1001,K267)-COUNTIFS(Log!$AE$2:$AE$1001,K267,Log!$AD$2:$AD$1001,"OK"))</f>
        <v/>
      </c>
      <c r="J267" s="26">
        <f>IFERROR(MATCH(A267,Log!$AF$2:$AF$1001,0),"")</f>
        <v/>
      </c>
      <c r="K267" s="26">
        <f>IF(J267="","",INDEX(Log!$AE$2:$AE$1001,J267))</f>
        <v/>
      </c>
    </row>
    <row r="268">
      <c r="A268" s="33" t="n">
        <v>257</v>
      </c>
      <c r="B268" s="23">
        <f>IF(J268="","",INDEX(Log!$W$2:$W$1001,J268))</f>
        <v/>
      </c>
      <c r="C268" s="23">
        <f>IF(J268="","",INDEX(Log!$X$2:$X$1001,J268))</f>
        <v/>
      </c>
      <c r="D268" s="33">
        <f>IF(K268="","",COUNTIF(Log!$AE$2:$AE$1001,K268))</f>
        <v/>
      </c>
      <c r="E268" s="24">
        <f>IF(K268="","",SUMIF(Log!$AE$2:$AE$1001,K268,Log!$AA$2:$AA$1001))</f>
        <v/>
      </c>
      <c r="F268" s="24">
        <f>IF(K268="","",SUMIF(Log!$AE$2:$AE$1001,K268,Log!$AB$2:$AB$1001))</f>
        <v/>
      </c>
      <c r="G268" s="25">
        <f>IF(OR(K268="",NOT(ISNUMBER(Settings!$D$2))),"",SUMIF(Log!$AE$2:$AE$1001,K268,Log!$AC$2:$AC$1001))</f>
        <v/>
      </c>
      <c r="H268" s="34">
        <f>IF(K268="","",IF(SUMPRODUCT(MAX((Log!$AE$2:$AE$1001=K268)*Log!$AH$2:$AH$1001))=0,"",SUMPRODUCT(MAX((Log!$AE$2:$AE$1001=K268)*Log!$AH$2:$AH$1001))))</f>
        <v/>
      </c>
      <c r="I268" s="33">
        <f>IF(K268="","",COUNTIF(Log!$AE$2:$AE$1001,K268)-COUNTIFS(Log!$AE$2:$AE$1001,K268,Log!$AD$2:$AD$1001,"OK"))</f>
        <v/>
      </c>
      <c r="J268" s="26">
        <f>IFERROR(MATCH(A268,Log!$AF$2:$AF$1001,0),"")</f>
        <v/>
      </c>
      <c r="K268" s="26">
        <f>IF(J268="","",INDEX(Log!$AE$2:$AE$1001,J268))</f>
        <v/>
      </c>
    </row>
    <row r="269">
      <c r="A269" s="33" t="n">
        <v>258</v>
      </c>
      <c r="B269" s="23">
        <f>IF(J269="","",INDEX(Log!$W$2:$W$1001,J269))</f>
        <v/>
      </c>
      <c r="C269" s="23">
        <f>IF(J269="","",INDEX(Log!$X$2:$X$1001,J269))</f>
        <v/>
      </c>
      <c r="D269" s="33">
        <f>IF(K269="","",COUNTIF(Log!$AE$2:$AE$1001,K269))</f>
        <v/>
      </c>
      <c r="E269" s="24">
        <f>IF(K269="","",SUMIF(Log!$AE$2:$AE$1001,K269,Log!$AA$2:$AA$1001))</f>
        <v/>
      </c>
      <c r="F269" s="24">
        <f>IF(K269="","",SUMIF(Log!$AE$2:$AE$1001,K269,Log!$AB$2:$AB$1001))</f>
        <v/>
      </c>
      <c r="G269" s="25">
        <f>IF(OR(K269="",NOT(ISNUMBER(Settings!$D$2))),"",SUMIF(Log!$AE$2:$AE$1001,K269,Log!$AC$2:$AC$1001))</f>
        <v/>
      </c>
      <c r="H269" s="34">
        <f>IF(K269="","",IF(SUMPRODUCT(MAX((Log!$AE$2:$AE$1001=K269)*Log!$AH$2:$AH$1001))=0,"",SUMPRODUCT(MAX((Log!$AE$2:$AE$1001=K269)*Log!$AH$2:$AH$1001))))</f>
        <v/>
      </c>
      <c r="I269" s="33">
        <f>IF(K269="","",COUNTIF(Log!$AE$2:$AE$1001,K269)-COUNTIFS(Log!$AE$2:$AE$1001,K269,Log!$AD$2:$AD$1001,"OK"))</f>
        <v/>
      </c>
      <c r="J269" s="26">
        <f>IFERROR(MATCH(A269,Log!$AF$2:$AF$1001,0),"")</f>
        <v/>
      </c>
      <c r="K269" s="26">
        <f>IF(J269="","",INDEX(Log!$AE$2:$AE$1001,J269))</f>
        <v/>
      </c>
    </row>
    <row r="270">
      <c r="A270" s="33" t="n">
        <v>259</v>
      </c>
      <c r="B270" s="23">
        <f>IF(J270="","",INDEX(Log!$W$2:$W$1001,J270))</f>
        <v/>
      </c>
      <c r="C270" s="23">
        <f>IF(J270="","",INDEX(Log!$X$2:$X$1001,J270))</f>
        <v/>
      </c>
      <c r="D270" s="33">
        <f>IF(K270="","",COUNTIF(Log!$AE$2:$AE$1001,K270))</f>
        <v/>
      </c>
      <c r="E270" s="24">
        <f>IF(K270="","",SUMIF(Log!$AE$2:$AE$1001,K270,Log!$AA$2:$AA$1001))</f>
        <v/>
      </c>
      <c r="F270" s="24">
        <f>IF(K270="","",SUMIF(Log!$AE$2:$AE$1001,K270,Log!$AB$2:$AB$1001))</f>
        <v/>
      </c>
      <c r="G270" s="25">
        <f>IF(OR(K270="",NOT(ISNUMBER(Settings!$D$2))),"",SUMIF(Log!$AE$2:$AE$1001,K270,Log!$AC$2:$AC$1001))</f>
        <v/>
      </c>
      <c r="H270" s="34">
        <f>IF(K270="","",IF(SUMPRODUCT(MAX((Log!$AE$2:$AE$1001=K270)*Log!$AH$2:$AH$1001))=0,"",SUMPRODUCT(MAX((Log!$AE$2:$AE$1001=K270)*Log!$AH$2:$AH$1001))))</f>
        <v/>
      </c>
      <c r="I270" s="33">
        <f>IF(K270="","",COUNTIF(Log!$AE$2:$AE$1001,K270)-COUNTIFS(Log!$AE$2:$AE$1001,K270,Log!$AD$2:$AD$1001,"OK"))</f>
        <v/>
      </c>
      <c r="J270" s="26">
        <f>IFERROR(MATCH(A270,Log!$AF$2:$AF$1001,0),"")</f>
        <v/>
      </c>
      <c r="K270" s="26">
        <f>IF(J270="","",INDEX(Log!$AE$2:$AE$1001,J270))</f>
        <v/>
      </c>
    </row>
    <row r="271">
      <c r="A271" s="33" t="n">
        <v>260</v>
      </c>
      <c r="B271" s="23">
        <f>IF(J271="","",INDEX(Log!$W$2:$W$1001,J271))</f>
        <v/>
      </c>
      <c r="C271" s="23">
        <f>IF(J271="","",INDEX(Log!$X$2:$X$1001,J271))</f>
        <v/>
      </c>
      <c r="D271" s="33">
        <f>IF(K271="","",COUNTIF(Log!$AE$2:$AE$1001,K271))</f>
        <v/>
      </c>
      <c r="E271" s="24">
        <f>IF(K271="","",SUMIF(Log!$AE$2:$AE$1001,K271,Log!$AA$2:$AA$1001))</f>
        <v/>
      </c>
      <c r="F271" s="24">
        <f>IF(K271="","",SUMIF(Log!$AE$2:$AE$1001,K271,Log!$AB$2:$AB$1001))</f>
        <v/>
      </c>
      <c r="G271" s="25">
        <f>IF(OR(K271="",NOT(ISNUMBER(Settings!$D$2))),"",SUMIF(Log!$AE$2:$AE$1001,K271,Log!$AC$2:$AC$1001))</f>
        <v/>
      </c>
      <c r="H271" s="34">
        <f>IF(K271="","",IF(SUMPRODUCT(MAX((Log!$AE$2:$AE$1001=K271)*Log!$AH$2:$AH$1001))=0,"",SUMPRODUCT(MAX((Log!$AE$2:$AE$1001=K271)*Log!$AH$2:$AH$1001))))</f>
        <v/>
      </c>
      <c r="I271" s="33">
        <f>IF(K271="","",COUNTIF(Log!$AE$2:$AE$1001,K271)-COUNTIFS(Log!$AE$2:$AE$1001,K271,Log!$AD$2:$AD$1001,"OK"))</f>
        <v/>
      </c>
      <c r="J271" s="26">
        <f>IFERROR(MATCH(A271,Log!$AF$2:$AF$1001,0),"")</f>
        <v/>
      </c>
      <c r="K271" s="26">
        <f>IF(J271="","",INDEX(Log!$AE$2:$AE$1001,J271))</f>
        <v/>
      </c>
    </row>
    <row r="272">
      <c r="A272" s="33" t="n">
        <v>261</v>
      </c>
      <c r="B272" s="23">
        <f>IF(J272="","",INDEX(Log!$W$2:$W$1001,J272))</f>
        <v/>
      </c>
      <c r="C272" s="23">
        <f>IF(J272="","",INDEX(Log!$X$2:$X$1001,J272))</f>
        <v/>
      </c>
      <c r="D272" s="33">
        <f>IF(K272="","",COUNTIF(Log!$AE$2:$AE$1001,K272))</f>
        <v/>
      </c>
      <c r="E272" s="24">
        <f>IF(K272="","",SUMIF(Log!$AE$2:$AE$1001,K272,Log!$AA$2:$AA$1001))</f>
        <v/>
      </c>
      <c r="F272" s="24">
        <f>IF(K272="","",SUMIF(Log!$AE$2:$AE$1001,K272,Log!$AB$2:$AB$1001))</f>
        <v/>
      </c>
      <c r="G272" s="25">
        <f>IF(OR(K272="",NOT(ISNUMBER(Settings!$D$2))),"",SUMIF(Log!$AE$2:$AE$1001,K272,Log!$AC$2:$AC$1001))</f>
        <v/>
      </c>
      <c r="H272" s="34">
        <f>IF(K272="","",IF(SUMPRODUCT(MAX((Log!$AE$2:$AE$1001=K272)*Log!$AH$2:$AH$1001))=0,"",SUMPRODUCT(MAX((Log!$AE$2:$AE$1001=K272)*Log!$AH$2:$AH$1001))))</f>
        <v/>
      </c>
      <c r="I272" s="33">
        <f>IF(K272="","",COUNTIF(Log!$AE$2:$AE$1001,K272)-COUNTIFS(Log!$AE$2:$AE$1001,K272,Log!$AD$2:$AD$1001,"OK"))</f>
        <v/>
      </c>
      <c r="J272" s="26">
        <f>IFERROR(MATCH(A272,Log!$AF$2:$AF$1001,0),"")</f>
        <v/>
      </c>
      <c r="K272" s="26">
        <f>IF(J272="","",INDEX(Log!$AE$2:$AE$1001,J272))</f>
        <v/>
      </c>
    </row>
    <row r="273">
      <c r="A273" s="33" t="n">
        <v>262</v>
      </c>
      <c r="B273" s="23">
        <f>IF(J273="","",INDEX(Log!$W$2:$W$1001,J273))</f>
        <v/>
      </c>
      <c r="C273" s="23">
        <f>IF(J273="","",INDEX(Log!$X$2:$X$1001,J273))</f>
        <v/>
      </c>
      <c r="D273" s="33">
        <f>IF(K273="","",COUNTIF(Log!$AE$2:$AE$1001,K273))</f>
        <v/>
      </c>
      <c r="E273" s="24">
        <f>IF(K273="","",SUMIF(Log!$AE$2:$AE$1001,K273,Log!$AA$2:$AA$1001))</f>
        <v/>
      </c>
      <c r="F273" s="24">
        <f>IF(K273="","",SUMIF(Log!$AE$2:$AE$1001,K273,Log!$AB$2:$AB$1001))</f>
        <v/>
      </c>
      <c r="G273" s="25">
        <f>IF(OR(K273="",NOT(ISNUMBER(Settings!$D$2))),"",SUMIF(Log!$AE$2:$AE$1001,K273,Log!$AC$2:$AC$1001))</f>
        <v/>
      </c>
      <c r="H273" s="34">
        <f>IF(K273="","",IF(SUMPRODUCT(MAX((Log!$AE$2:$AE$1001=K273)*Log!$AH$2:$AH$1001))=0,"",SUMPRODUCT(MAX((Log!$AE$2:$AE$1001=K273)*Log!$AH$2:$AH$1001))))</f>
        <v/>
      </c>
      <c r="I273" s="33">
        <f>IF(K273="","",COUNTIF(Log!$AE$2:$AE$1001,K273)-COUNTIFS(Log!$AE$2:$AE$1001,K273,Log!$AD$2:$AD$1001,"OK"))</f>
        <v/>
      </c>
      <c r="J273" s="26">
        <f>IFERROR(MATCH(A273,Log!$AF$2:$AF$1001,0),"")</f>
        <v/>
      </c>
      <c r="K273" s="26">
        <f>IF(J273="","",INDEX(Log!$AE$2:$AE$1001,J273))</f>
        <v/>
      </c>
    </row>
    <row r="274">
      <c r="A274" s="33" t="n">
        <v>263</v>
      </c>
      <c r="B274" s="23">
        <f>IF(J274="","",INDEX(Log!$W$2:$W$1001,J274))</f>
        <v/>
      </c>
      <c r="C274" s="23">
        <f>IF(J274="","",INDEX(Log!$X$2:$X$1001,J274))</f>
        <v/>
      </c>
      <c r="D274" s="33">
        <f>IF(K274="","",COUNTIF(Log!$AE$2:$AE$1001,K274))</f>
        <v/>
      </c>
      <c r="E274" s="24">
        <f>IF(K274="","",SUMIF(Log!$AE$2:$AE$1001,K274,Log!$AA$2:$AA$1001))</f>
        <v/>
      </c>
      <c r="F274" s="24">
        <f>IF(K274="","",SUMIF(Log!$AE$2:$AE$1001,K274,Log!$AB$2:$AB$1001))</f>
        <v/>
      </c>
      <c r="G274" s="25">
        <f>IF(OR(K274="",NOT(ISNUMBER(Settings!$D$2))),"",SUMIF(Log!$AE$2:$AE$1001,K274,Log!$AC$2:$AC$1001))</f>
        <v/>
      </c>
      <c r="H274" s="34">
        <f>IF(K274="","",IF(SUMPRODUCT(MAX((Log!$AE$2:$AE$1001=K274)*Log!$AH$2:$AH$1001))=0,"",SUMPRODUCT(MAX((Log!$AE$2:$AE$1001=K274)*Log!$AH$2:$AH$1001))))</f>
        <v/>
      </c>
      <c r="I274" s="33">
        <f>IF(K274="","",COUNTIF(Log!$AE$2:$AE$1001,K274)-COUNTIFS(Log!$AE$2:$AE$1001,K274,Log!$AD$2:$AD$1001,"OK"))</f>
        <v/>
      </c>
      <c r="J274" s="26">
        <f>IFERROR(MATCH(A274,Log!$AF$2:$AF$1001,0),"")</f>
        <v/>
      </c>
      <c r="K274" s="26">
        <f>IF(J274="","",INDEX(Log!$AE$2:$AE$1001,J274))</f>
        <v/>
      </c>
    </row>
    <row r="275">
      <c r="A275" s="33" t="n">
        <v>264</v>
      </c>
      <c r="B275" s="23">
        <f>IF(J275="","",INDEX(Log!$W$2:$W$1001,J275))</f>
        <v/>
      </c>
      <c r="C275" s="23">
        <f>IF(J275="","",INDEX(Log!$X$2:$X$1001,J275))</f>
        <v/>
      </c>
      <c r="D275" s="33">
        <f>IF(K275="","",COUNTIF(Log!$AE$2:$AE$1001,K275))</f>
        <v/>
      </c>
      <c r="E275" s="24">
        <f>IF(K275="","",SUMIF(Log!$AE$2:$AE$1001,K275,Log!$AA$2:$AA$1001))</f>
        <v/>
      </c>
      <c r="F275" s="24">
        <f>IF(K275="","",SUMIF(Log!$AE$2:$AE$1001,K275,Log!$AB$2:$AB$1001))</f>
        <v/>
      </c>
      <c r="G275" s="25">
        <f>IF(OR(K275="",NOT(ISNUMBER(Settings!$D$2))),"",SUMIF(Log!$AE$2:$AE$1001,K275,Log!$AC$2:$AC$1001))</f>
        <v/>
      </c>
      <c r="H275" s="34">
        <f>IF(K275="","",IF(SUMPRODUCT(MAX((Log!$AE$2:$AE$1001=K275)*Log!$AH$2:$AH$1001))=0,"",SUMPRODUCT(MAX((Log!$AE$2:$AE$1001=K275)*Log!$AH$2:$AH$1001))))</f>
        <v/>
      </c>
      <c r="I275" s="33">
        <f>IF(K275="","",COUNTIF(Log!$AE$2:$AE$1001,K275)-COUNTIFS(Log!$AE$2:$AE$1001,K275,Log!$AD$2:$AD$1001,"OK"))</f>
        <v/>
      </c>
      <c r="J275" s="26">
        <f>IFERROR(MATCH(A275,Log!$AF$2:$AF$1001,0),"")</f>
        <v/>
      </c>
      <c r="K275" s="26">
        <f>IF(J275="","",INDEX(Log!$AE$2:$AE$1001,J275))</f>
        <v/>
      </c>
    </row>
    <row r="276">
      <c r="A276" s="33" t="n">
        <v>265</v>
      </c>
      <c r="B276" s="23">
        <f>IF(J276="","",INDEX(Log!$W$2:$W$1001,J276))</f>
        <v/>
      </c>
      <c r="C276" s="23">
        <f>IF(J276="","",INDEX(Log!$X$2:$X$1001,J276))</f>
        <v/>
      </c>
      <c r="D276" s="33">
        <f>IF(K276="","",COUNTIF(Log!$AE$2:$AE$1001,K276))</f>
        <v/>
      </c>
      <c r="E276" s="24">
        <f>IF(K276="","",SUMIF(Log!$AE$2:$AE$1001,K276,Log!$AA$2:$AA$1001))</f>
        <v/>
      </c>
      <c r="F276" s="24">
        <f>IF(K276="","",SUMIF(Log!$AE$2:$AE$1001,K276,Log!$AB$2:$AB$1001))</f>
        <v/>
      </c>
      <c r="G276" s="25">
        <f>IF(OR(K276="",NOT(ISNUMBER(Settings!$D$2))),"",SUMIF(Log!$AE$2:$AE$1001,K276,Log!$AC$2:$AC$1001))</f>
        <v/>
      </c>
      <c r="H276" s="34">
        <f>IF(K276="","",IF(SUMPRODUCT(MAX((Log!$AE$2:$AE$1001=K276)*Log!$AH$2:$AH$1001))=0,"",SUMPRODUCT(MAX((Log!$AE$2:$AE$1001=K276)*Log!$AH$2:$AH$1001))))</f>
        <v/>
      </c>
      <c r="I276" s="33">
        <f>IF(K276="","",COUNTIF(Log!$AE$2:$AE$1001,K276)-COUNTIFS(Log!$AE$2:$AE$1001,K276,Log!$AD$2:$AD$1001,"OK"))</f>
        <v/>
      </c>
      <c r="J276" s="26">
        <f>IFERROR(MATCH(A276,Log!$AF$2:$AF$1001,0),"")</f>
        <v/>
      </c>
      <c r="K276" s="26">
        <f>IF(J276="","",INDEX(Log!$AE$2:$AE$1001,J276))</f>
        <v/>
      </c>
    </row>
    <row r="277">
      <c r="A277" s="33" t="n">
        <v>266</v>
      </c>
      <c r="B277" s="23">
        <f>IF(J277="","",INDEX(Log!$W$2:$W$1001,J277))</f>
        <v/>
      </c>
      <c r="C277" s="23">
        <f>IF(J277="","",INDEX(Log!$X$2:$X$1001,J277))</f>
        <v/>
      </c>
      <c r="D277" s="33">
        <f>IF(K277="","",COUNTIF(Log!$AE$2:$AE$1001,K277))</f>
        <v/>
      </c>
      <c r="E277" s="24">
        <f>IF(K277="","",SUMIF(Log!$AE$2:$AE$1001,K277,Log!$AA$2:$AA$1001))</f>
        <v/>
      </c>
      <c r="F277" s="24">
        <f>IF(K277="","",SUMIF(Log!$AE$2:$AE$1001,K277,Log!$AB$2:$AB$1001))</f>
        <v/>
      </c>
      <c r="G277" s="25">
        <f>IF(OR(K277="",NOT(ISNUMBER(Settings!$D$2))),"",SUMIF(Log!$AE$2:$AE$1001,K277,Log!$AC$2:$AC$1001))</f>
        <v/>
      </c>
      <c r="H277" s="34">
        <f>IF(K277="","",IF(SUMPRODUCT(MAX((Log!$AE$2:$AE$1001=K277)*Log!$AH$2:$AH$1001))=0,"",SUMPRODUCT(MAX((Log!$AE$2:$AE$1001=K277)*Log!$AH$2:$AH$1001))))</f>
        <v/>
      </c>
      <c r="I277" s="33">
        <f>IF(K277="","",COUNTIF(Log!$AE$2:$AE$1001,K277)-COUNTIFS(Log!$AE$2:$AE$1001,K277,Log!$AD$2:$AD$1001,"OK"))</f>
        <v/>
      </c>
      <c r="J277" s="26">
        <f>IFERROR(MATCH(A277,Log!$AF$2:$AF$1001,0),"")</f>
        <v/>
      </c>
      <c r="K277" s="26">
        <f>IF(J277="","",INDEX(Log!$AE$2:$AE$1001,J277))</f>
        <v/>
      </c>
    </row>
    <row r="278">
      <c r="A278" s="33" t="n">
        <v>267</v>
      </c>
      <c r="B278" s="23">
        <f>IF(J278="","",INDEX(Log!$W$2:$W$1001,J278))</f>
        <v/>
      </c>
      <c r="C278" s="23">
        <f>IF(J278="","",INDEX(Log!$X$2:$X$1001,J278))</f>
        <v/>
      </c>
      <c r="D278" s="33">
        <f>IF(K278="","",COUNTIF(Log!$AE$2:$AE$1001,K278))</f>
        <v/>
      </c>
      <c r="E278" s="24">
        <f>IF(K278="","",SUMIF(Log!$AE$2:$AE$1001,K278,Log!$AA$2:$AA$1001))</f>
        <v/>
      </c>
      <c r="F278" s="24">
        <f>IF(K278="","",SUMIF(Log!$AE$2:$AE$1001,K278,Log!$AB$2:$AB$1001))</f>
        <v/>
      </c>
      <c r="G278" s="25">
        <f>IF(OR(K278="",NOT(ISNUMBER(Settings!$D$2))),"",SUMIF(Log!$AE$2:$AE$1001,K278,Log!$AC$2:$AC$1001))</f>
        <v/>
      </c>
      <c r="H278" s="34">
        <f>IF(K278="","",IF(SUMPRODUCT(MAX((Log!$AE$2:$AE$1001=K278)*Log!$AH$2:$AH$1001))=0,"",SUMPRODUCT(MAX((Log!$AE$2:$AE$1001=K278)*Log!$AH$2:$AH$1001))))</f>
        <v/>
      </c>
      <c r="I278" s="33">
        <f>IF(K278="","",COUNTIF(Log!$AE$2:$AE$1001,K278)-COUNTIFS(Log!$AE$2:$AE$1001,K278,Log!$AD$2:$AD$1001,"OK"))</f>
        <v/>
      </c>
      <c r="J278" s="26">
        <f>IFERROR(MATCH(A278,Log!$AF$2:$AF$1001,0),"")</f>
        <v/>
      </c>
      <c r="K278" s="26">
        <f>IF(J278="","",INDEX(Log!$AE$2:$AE$1001,J278))</f>
        <v/>
      </c>
    </row>
    <row r="279">
      <c r="A279" s="33" t="n">
        <v>268</v>
      </c>
      <c r="B279" s="23">
        <f>IF(J279="","",INDEX(Log!$W$2:$W$1001,J279))</f>
        <v/>
      </c>
      <c r="C279" s="23">
        <f>IF(J279="","",INDEX(Log!$X$2:$X$1001,J279))</f>
        <v/>
      </c>
      <c r="D279" s="33">
        <f>IF(K279="","",COUNTIF(Log!$AE$2:$AE$1001,K279))</f>
        <v/>
      </c>
      <c r="E279" s="24">
        <f>IF(K279="","",SUMIF(Log!$AE$2:$AE$1001,K279,Log!$AA$2:$AA$1001))</f>
        <v/>
      </c>
      <c r="F279" s="24">
        <f>IF(K279="","",SUMIF(Log!$AE$2:$AE$1001,K279,Log!$AB$2:$AB$1001))</f>
        <v/>
      </c>
      <c r="G279" s="25">
        <f>IF(OR(K279="",NOT(ISNUMBER(Settings!$D$2))),"",SUMIF(Log!$AE$2:$AE$1001,K279,Log!$AC$2:$AC$1001))</f>
        <v/>
      </c>
      <c r="H279" s="34">
        <f>IF(K279="","",IF(SUMPRODUCT(MAX((Log!$AE$2:$AE$1001=K279)*Log!$AH$2:$AH$1001))=0,"",SUMPRODUCT(MAX((Log!$AE$2:$AE$1001=K279)*Log!$AH$2:$AH$1001))))</f>
        <v/>
      </c>
      <c r="I279" s="33">
        <f>IF(K279="","",COUNTIF(Log!$AE$2:$AE$1001,K279)-COUNTIFS(Log!$AE$2:$AE$1001,K279,Log!$AD$2:$AD$1001,"OK"))</f>
        <v/>
      </c>
      <c r="J279" s="26">
        <f>IFERROR(MATCH(A279,Log!$AF$2:$AF$1001,0),"")</f>
        <v/>
      </c>
      <c r="K279" s="26">
        <f>IF(J279="","",INDEX(Log!$AE$2:$AE$1001,J279))</f>
        <v/>
      </c>
    </row>
    <row r="280">
      <c r="A280" s="33" t="n">
        <v>269</v>
      </c>
      <c r="B280" s="23">
        <f>IF(J280="","",INDEX(Log!$W$2:$W$1001,J280))</f>
        <v/>
      </c>
      <c r="C280" s="23">
        <f>IF(J280="","",INDEX(Log!$X$2:$X$1001,J280))</f>
        <v/>
      </c>
      <c r="D280" s="33">
        <f>IF(K280="","",COUNTIF(Log!$AE$2:$AE$1001,K280))</f>
        <v/>
      </c>
      <c r="E280" s="24">
        <f>IF(K280="","",SUMIF(Log!$AE$2:$AE$1001,K280,Log!$AA$2:$AA$1001))</f>
        <v/>
      </c>
      <c r="F280" s="24">
        <f>IF(K280="","",SUMIF(Log!$AE$2:$AE$1001,K280,Log!$AB$2:$AB$1001))</f>
        <v/>
      </c>
      <c r="G280" s="25">
        <f>IF(OR(K280="",NOT(ISNUMBER(Settings!$D$2))),"",SUMIF(Log!$AE$2:$AE$1001,K280,Log!$AC$2:$AC$1001))</f>
        <v/>
      </c>
      <c r="H280" s="34">
        <f>IF(K280="","",IF(SUMPRODUCT(MAX((Log!$AE$2:$AE$1001=K280)*Log!$AH$2:$AH$1001))=0,"",SUMPRODUCT(MAX((Log!$AE$2:$AE$1001=K280)*Log!$AH$2:$AH$1001))))</f>
        <v/>
      </c>
      <c r="I280" s="33">
        <f>IF(K280="","",COUNTIF(Log!$AE$2:$AE$1001,K280)-COUNTIFS(Log!$AE$2:$AE$1001,K280,Log!$AD$2:$AD$1001,"OK"))</f>
        <v/>
      </c>
      <c r="J280" s="26">
        <f>IFERROR(MATCH(A280,Log!$AF$2:$AF$1001,0),"")</f>
        <v/>
      </c>
      <c r="K280" s="26">
        <f>IF(J280="","",INDEX(Log!$AE$2:$AE$1001,J280))</f>
        <v/>
      </c>
    </row>
    <row r="281">
      <c r="A281" s="33" t="n">
        <v>270</v>
      </c>
      <c r="B281" s="23">
        <f>IF(J281="","",INDEX(Log!$W$2:$W$1001,J281))</f>
        <v/>
      </c>
      <c r="C281" s="23">
        <f>IF(J281="","",INDEX(Log!$X$2:$X$1001,J281))</f>
        <v/>
      </c>
      <c r="D281" s="33">
        <f>IF(K281="","",COUNTIF(Log!$AE$2:$AE$1001,K281))</f>
        <v/>
      </c>
      <c r="E281" s="24">
        <f>IF(K281="","",SUMIF(Log!$AE$2:$AE$1001,K281,Log!$AA$2:$AA$1001))</f>
        <v/>
      </c>
      <c r="F281" s="24">
        <f>IF(K281="","",SUMIF(Log!$AE$2:$AE$1001,K281,Log!$AB$2:$AB$1001))</f>
        <v/>
      </c>
      <c r="G281" s="25">
        <f>IF(OR(K281="",NOT(ISNUMBER(Settings!$D$2))),"",SUMIF(Log!$AE$2:$AE$1001,K281,Log!$AC$2:$AC$1001))</f>
        <v/>
      </c>
      <c r="H281" s="34">
        <f>IF(K281="","",IF(SUMPRODUCT(MAX((Log!$AE$2:$AE$1001=K281)*Log!$AH$2:$AH$1001))=0,"",SUMPRODUCT(MAX((Log!$AE$2:$AE$1001=K281)*Log!$AH$2:$AH$1001))))</f>
        <v/>
      </c>
      <c r="I281" s="33">
        <f>IF(K281="","",COUNTIF(Log!$AE$2:$AE$1001,K281)-COUNTIFS(Log!$AE$2:$AE$1001,K281,Log!$AD$2:$AD$1001,"OK"))</f>
        <v/>
      </c>
      <c r="J281" s="26">
        <f>IFERROR(MATCH(A281,Log!$AF$2:$AF$1001,0),"")</f>
        <v/>
      </c>
      <c r="K281" s="26">
        <f>IF(J281="","",INDEX(Log!$AE$2:$AE$1001,J281))</f>
        <v/>
      </c>
    </row>
    <row r="282">
      <c r="A282" s="33" t="n">
        <v>271</v>
      </c>
      <c r="B282" s="23">
        <f>IF(J282="","",INDEX(Log!$W$2:$W$1001,J282))</f>
        <v/>
      </c>
      <c r="C282" s="23">
        <f>IF(J282="","",INDEX(Log!$X$2:$X$1001,J282))</f>
        <v/>
      </c>
      <c r="D282" s="33">
        <f>IF(K282="","",COUNTIF(Log!$AE$2:$AE$1001,K282))</f>
        <v/>
      </c>
      <c r="E282" s="24">
        <f>IF(K282="","",SUMIF(Log!$AE$2:$AE$1001,K282,Log!$AA$2:$AA$1001))</f>
        <v/>
      </c>
      <c r="F282" s="24">
        <f>IF(K282="","",SUMIF(Log!$AE$2:$AE$1001,K282,Log!$AB$2:$AB$1001))</f>
        <v/>
      </c>
      <c r="G282" s="25">
        <f>IF(OR(K282="",NOT(ISNUMBER(Settings!$D$2))),"",SUMIF(Log!$AE$2:$AE$1001,K282,Log!$AC$2:$AC$1001))</f>
        <v/>
      </c>
      <c r="H282" s="34">
        <f>IF(K282="","",IF(SUMPRODUCT(MAX((Log!$AE$2:$AE$1001=K282)*Log!$AH$2:$AH$1001))=0,"",SUMPRODUCT(MAX((Log!$AE$2:$AE$1001=K282)*Log!$AH$2:$AH$1001))))</f>
        <v/>
      </c>
      <c r="I282" s="33">
        <f>IF(K282="","",COUNTIF(Log!$AE$2:$AE$1001,K282)-COUNTIFS(Log!$AE$2:$AE$1001,K282,Log!$AD$2:$AD$1001,"OK"))</f>
        <v/>
      </c>
      <c r="J282" s="26">
        <f>IFERROR(MATCH(A282,Log!$AF$2:$AF$1001,0),"")</f>
        <v/>
      </c>
      <c r="K282" s="26">
        <f>IF(J282="","",INDEX(Log!$AE$2:$AE$1001,J282))</f>
        <v/>
      </c>
    </row>
    <row r="283">
      <c r="A283" s="33" t="n">
        <v>272</v>
      </c>
      <c r="B283" s="23">
        <f>IF(J283="","",INDEX(Log!$W$2:$W$1001,J283))</f>
        <v/>
      </c>
      <c r="C283" s="23">
        <f>IF(J283="","",INDEX(Log!$X$2:$X$1001,J283))</f>
        <v/>
      </c>
      <c r="D283" s="33">
        <f>IF(K283="","",COUNTIF(Log!$AE$2:$AE$1001,K283))</f>
        <v/>
      </c>
      <c r="E283" s="24">
        <f>IF(K283="","",SUMIF(Log!$AE$2:$AE$1001,K283,Log!$AA$2:$AA$1001))</f>
        <v/>
      </c>
      <c r="F283" s="24">
        <f>IF(K283="","",SUMIF(Log!$AE$2:$AE$1001,K283,Log!$AB$2:$AB$1001))</f>
        <v/>
      </c>
      <c r="G283" s="25">
        <f>IF(OR(K283="",NOT(ISNUMBER(Settings!$D$2))),"",SUMIF(Log!$AE$2:$AE$1001,K283,Log!$AC$2:$AC$1001))</f>
        <v/>
      </c>
      <c r="H283" s="34">
        <f>IF(K283="","",IF(SUMPRODUCT(MAX((Log!$AE$2:$AE$1001=K283)*Log!$AH$2:$AH$1001))=0,"",SUMPRODUCT(MAX((Log!$AE$2:$AE$1001=K283)*Log!$AH$2:$AH$1001))))</f>
        <v/>
      </c>
      <c r="I283" s="33">
        <f>IF(K283="","",COUNTIF(Log!$AE$2:$AE$1001,K283)-COUNTIFS(Log!$AE$2:$AE$1001,K283,Log!$AD$2:$AD$1001,"OK"))</f>
        <v/>
      </c>
      <c r="J283" s="26">
        <f>IFERROR(MATCH(A283,Log!$AF$2:$AF$1001,0),"")</f>
        <v/>
      </c>
      <c r="K283" s="26">
        <f>IF(J283="","",INDEX(Log!$AE$2:$AE$1001,J283))</f>
        <v/>
      </c>
    </row>
    <row r="284">
      <c r="A284" s="33" t="n">
        <v>273</v>
      </c>
      <c r="B284" s="23">
        <f>IF(J284="","",INDEX(Log!$W$2:$W$1001,J284))</f>
        <v/>
      </c>
      <c r="C284" s="23">
        <f>IF(J284="","",INDEX(Log!$X$2:$X$1001,J284))</f>
        <v/>
      </c>
      <c r="D284" s="33">
        <f>IF(K284="","",COUNTIF(Log!$AE$2:$AE$1001,K284))</f>
        <v/>
      </c>
      <c r="E284" s="24">
        <f>IF(K284="","",SUMIF(Log!$AE$2:$AE$1001,K284,Log!$AA$2:$AA$1001))</f>
        <v/>
      </c>
      <c r="F284" s="24">
        <f>IF(K284="","",SUMIF(Log!$AE$2:$AE$1001,K284,Log!$AB$2:$AB$1001))</f>
        <v/>
      </c>
      <c r="G284" s="25">
        <f>IF(OR(K284="",NOT(ISNUMBER(Settings!$D$2))),"",SUMIF(Log!$AE$2:$AE$1001,K284,Log!$AC$2:$AC$1001))</f>
        <v/>
      </c>
      <c r="H284" s="34">
        <f>IF(K284="","",IF(SUMPRODUCT(MAX((Log!$AE$2:$AE$1001=K284)*Log!$AH$2:$AH$1001))=0,"",SUMPRODUCT(MAX((Log!$AE$2:$AE$1001=K284)*Log!$AH$2:$AH$1001))))</f>
        <v/>
      </c>
      <c r="I284" s="33">
        <f>IF(K284="","",COUNTIF(Log!$AE$2:$AE$1001,K284)-COUNTIFS(Log!$AE$2:$AE$1001,K284,Log!$AD$2:$AD$1001,"OK"))</f>
        <v/>
      </c>
      <c r="J284" s="26">
        <f>IFERROR(MATCH(A284,Log!$AF$2:$AF$1001,0),"")</f>
        <v/>
      </c>
      <c r="K284" s="26">
        <f>IF(J284="","",INDEX(Log!$AE$2:$AE$1001,J284))</f>
        <v/>
      </c>
    </row>
    <row r="285">
      <c r="A285" s="33" t="n">
        <v>274</v>
      </c>
      <c r="B285" s="23">
        <f>IF(J285="","",INDEX(Log!$W$2:$W$1001,J285))</f>
        <v/>
      </c>
      <c r="C285" s="23">
        <f>IF(J285="","",INDEX(Log!$X$2:$X$1001,J285))</f>
        <v/>
      </c>
      <c r="D285" s="33">
        <f>IF(K285="","",COUNTIF(Log!$AE$2:$AE$1001,K285))</f>
        <v/>
      </c>
      <c r="E285" s="24">
        <f>IF(K285="","",SUMIF(Log!$AE$2:$AE$1001,K285,Log!$AA$2:$AA$1001))</f>
        <v/>
      </c>
      <c r="F285" s="24">
        <f>IF(K285="","",SUMIF(Log!$AE$2:$AE$1001,K285,Log!$AB$2:$AB$1001))</f>
        <v/>
      </c>
      <c r="G285" s="25">
        <f>IF(OR(K285="",NOT(ISNUMBER(Settings!$D$2))),"",SUMIF(Log!$AE$2:$AE$1001,K285,Log!$AC$2:$AC$1001))</f>
        <v/>
      </c>
      <c r="H285" s="34">
        <f>IF(K285="","",IF(SUMPRODUCT(MAX((Log!$AE$2:$AE$1001=K285)*Log!$AH$2:$AH$1001))=0,"",SUMPRODUCT(MAX((Log!$AE$2:$AE$1001=K285)*Log!$AH$2:$AH$1001))))</f>
        <v/>
      </c>
      <c r="I285" s="33">
        <f>IF(K285="","",COUNTIF(Log!$AE$2:$AE$1001,K285)-COUNTIFS(Log!$AE$2:$AE$1001,K285,Log!$AD$2:$AD$1001,"OK"))</f>
        <v/>
      </c>
      <c r="J285" s="26">
        <f>IFERROR(MATCH(A285,Log!$AF$2:$AF$1001,0),"")</f>
        <v/>
      </c>
      <c r="K285" s="26">
        <f>IF(J285="","",INDEX(Log!$AE$2:$AE$1001,J285))</f>
        <v/>
      </c>
    </row>
    <row r="286">
      <c r="A286" s="33" t="n">
        <v>275</v>
      </c>
      <c r="B286" s="23">
        <f>IF(J286="","",INDEX(Log!$W$2:$W$1001,J286))</f>
        <v/>
      </c>
      <c r="C286" s="23">
        <f>IF(J286="","",INDEX(Log!$X$2:$X$1001,J286))</f>
        <v/>
      </c>
      <c r="D286" s="33">
        <f>IF(K286="","",COUNTIF(Log!$AE$2:$AE$1001,K286))</f>
        <v/>
      </c>
      <c r="E286" s="24">
        <f>IF(K286="","",SUMIF(Log!$AE$2:$AE$1001,K286,Log!$AA$2:$AA$1001))</f>
        <v/>
      </c>
      <c r="F286" s="24">
        <f>IF(K286="","",SUMIF(Log!$AE$2:$AE$1001,K286,Log!$AB$2:$AB$1001))</f>
        <v/>
      </c>
      <c r="G286" s="25">
        <f>IF(OR(K286="",NOT(ISNUMBER(Settings!$D$2))),"",SUMIF(Log!$AE$2:$AE$1001,K286,Log!$AC$2:$AC$1001))</f>
        <v/>
      </c>
      <c r="H286" s="34">
        <f>IF(K286="","",IF(SUMPRODUCT(MAX((Log!$AE$2:$AE$1001=K286)*Log!$AH$2:$AH$1001))=0,"",SUMPRODUCT(MAX((Log!$AE$2:$AE$1001=K286)*Log!$AH$2:$AH$1001))))</f>
        <v/>
      </c>
      <c r="I286" s="33">
        <f>IF(K286="","",COUNTIF(Log!$AE$2:$AE$1001,K286)-COUNTIFS(Log!$AE$2:$AE$1001,K286,Log!$AD$2:$AD$1001,"OK"))</f>
        <v/>
      </c>
      <c r="J286" s="26">
        <f>IFERROR(MATCH(A286,Log!$AF$2:$AF$1001,0),"")</f>
        <v/>
      </c>
      <c r="K286" s="26">
        <f>IF(J286="","",INDEX(Log!$AE$2:$AE$1001,J286))</f>
        <v/>
      </c>
    </row>
    <row r="287">
      <c r="A287" s="33" t="n">
        <v>276</v>
      </c>
      <c r="B287" s="23">
        <f>IF(J287="","",INDEX(Log!$W$2:$W$1001,J287))</f>
        <v/>
      </c>
      <c r="C287" s="23">
        <f>IF(J287="","",INDEX(Log!$X$2:$X$1001,J287))</f>
        <v/>
      </c>
      <c r="D287" s="33">
        <f>IF(K287="","",COUNTIF(Log!$AE$2:$AE$1001,K287))</f>
        <v/>
      </c>
      <c r="E287" s="24">
        <f>IF(K287="","",SUMIF(Log!$AE$2:$AE$1001,K287,Log!$AA$2:$AA$1001))</f>
        <v/>
      </c>
      <c r="F287" s="24">
        <f>IF(K287="","",SUMIF(Log!$AE$2:$AE$1001,K287,Log!$AB$2:$AB$1001))</f>
        <v/>
      </c>
      <c r="G287" s="25">
        <f>IF(OR(K287="",NOT(ISNUMBER(Settings!$D$2))),"",SUMIF(Log!$AE$2:$AE$1001,K287,Log!$AC$2:$AC$1001))</f>
        <v/>
      </c>
      <c r="H287" s="34">
        <f>IF(K287="","",IF(SUMPRODUCT(MAX((Log!$AE$2:$AE$1001=K287)*Log!$AH$2:$AH$1001))=0,"",SUMPRODUCT(MAX((Log!$AE$2:$AE$1001=K287)*Log!$AH$2:$AH$1001))))</f>
        <v/>
      </c>
      <c r="I287" s="33">
        <f>IF(K287="","",COUNTIF(Log!$AE$2:$AE$1001,K287)-COUNTIFS(Log!$AE$2:$AE$1001,K287,Log!$AD$2:$AD$1001,"OK"))</f>
        <v/>
      </c>
      <c r="J287" s="26">
        <f>IFERROR(MATCH(A287,Log!$AF$2:$AF$1001,0),"")</f>
        <v/>
      </c>
      <c r="K287" s="26">
        <f>IF(J287="","",INDEX(Log!$AE$2:$AE$1001,J287))</f>
        <v/>
      </c>
    </row>
    <row r="288">
      <c r="A288" s="33" t="n">
        <v>277</v>
      </c>
      <c r="B288" s="23">
        <f>IF(J288="","",INDEX(Log!$W$2:$W$1001,J288))</f>
        <v/>
      </c>
      <c r="C288" s="23">
        <f>IF(J288="","",INDEX(Log!$X$2:$X$1001,J288))</f>
        <v/>
      </c>
      <c r="D288" s="33">
        <f>IF(K288="","",COUNTIF(Log!$AE$2:$AE$1001,K288))</f>
        <v/>
      </c>
      <c r="E288" s="24">
        <f>IF(K288="","",SUMIF(Log!$AE$2:$AE$1001,K288,Log!$AA$2:$AA$1001))</f>
        <v/>
      </c>
      <c r="F288" s="24">
        <f>IF(K288="","",SUMIF(Log!$AE$2:$AE$1001,K288,Log!$AB$2:$AB$1001))</f>
        <v/>
      </c>
      <c r="G288" s="25">
        <f>IF(OR(K288="",NOT(ISNUMBER(Settings!$D$2))),"",SUMIF(Log!$AE$2:$AE$1001,K288,Log!$AC$2:$AC$1001))</f>
        <v/>
      </c>
      <c r="H288" s="34">
        <f>IF(K288="","",IF(SUMPRODUCT(MAX((Log!$AE$2:$AE$1001=K288)*Log!$AH$2:$AH$1001))=0,"",SUMPRODUCT(MAX((Log!$AE$2:$AE$1001=K288)*Log!$AH$2:$AH$1001))))</f>
        <v/>
      </c>
      <c r="I288" s="33">
        <f>IF(K288="","",COUNTIF(Log!$AE$2:$AE$1001,K288)-COUNTIFS(Log!$AE$2:$AE$1001,K288,Log!$AD$2:$AD$1001,"OK"))</f>
        <v/>
      </c>
      <c r="J288" s="26">
        <f>IFERROR(MATCH(A288,Log!$AF$2:$AF$1001,0),"")</f>
        <v/>
      </c>
      <c r="K288" s="26">
        <f>IF(J288="","",INDEX(Log!$AE$2:$AE$1001,J288))</f>
        <v/>
      </c>
    </row>
    <row r="289">
      <c r="A289" s="33" t="n">
        <v>278</v>
      </c>
      <c r="B289" s="23">
        <f>IF(J289="","",INDEX(Log!$W$2:$W$1001,J289))</f>
        <v/>
      </c>
      <c r="C289" s="23">
        <f>IF(J289="","",INDEX(Log!$X$2:$X$1001,J289))</f>
        <v/>
      </c>
      <c r="D289" s="33">
        <f>IF(K289="","",COUNTIF(Log!$AE$2:$AE$1001,K289))</f>
        <v/>
      </c>
      <c r="E289" s="24">
        <f>IF(K289="","",SUMIF(Log!$AE$2:$AE$1001,K289,Log!$AA$2:$AA$1001))</f>
        <v/>
      </c>
      <c r="F289" s="24">
        <f>IF(K289="","",SUMIF(Log!$AE$2:$AE$1001,K289,Log!$AB$2:$AB$1001))</f>
        <v/>
      </c>
      <c r="G289" s="25">
        <f>IF(OR(K289="",NOT(ISNUMBER(Settings!$D$2))),"",SUMIF(Log!$AE$2:$AE$1001,K289,Log!$AC$2:$AC$1001))</f>
        <v/>
      </c>
      <c r="H289" s="34">
        <f>IF(K289="","",IF(SUMPRODUCT(MAX((Log!$AE$2:$AE$1001=K289)*Log!$AH$2:$AH$1001))=0,"",SUMPRODUCT(MAX((Log!$AE$2:$AE$1001=K289)*Log!$AH$2:$AH$1001))))</f>
        <v/>
      </c>
      <c r="I289" s="33">
        <f>IF(K289="","",COUNTIF(Log!$AE$2:$AE$1001,K289)-COUNTIFS(Log!$AE$2:$AE$1001,K289,Log!$AD$2:$AD$1001,"OK"))</f>
        <v/>
      </c>
      <c r="J289" s="26">
        <f>IFERROR(MATCH(A289,Log!$AF$2:$AF$1001,0),"")</f>
        <v/>
      </c>
      <c r="K289" s="26">
        <f>IF(J289="","",INDEX(Log!$AE$2:$AE$1001,J289))</f>
        <v/>
      </c>
    </row>
    <row r="290">
      <c r="A290" s="33" t="n">
        <v>279</v>
      </c>
      <c r="B290" s="23">
        <f>IF(J290="","",INDEX(Log!$W$2:$W$1001,J290))</f>
        <v/>
      </c>
      <c r="C290" s="23">
        <f>IF(J290="","",INDEX(Log!$X$2:$X$1001,J290))</f>
        <v/>
      </c>
      <c r="D290" s="33">
        <f>IF(K290="","",COUNTIF(Log!$AE$2:$AE$1001,K290))</f>
        <v/>
      </c>
      <c r="E290" s="24">
        <f>IF(K290="","",SUMIF(Log!$AE$2:$AE$1001,K290,Log!$AA$2:$AA$1001))</f>
        <v/>
      </c>
      <c r="F290" s="24">
        <f>IF(K290="","",SUMIF(Log!$AE$2:$AE$1001,K290,Log!$AB$2:$AB$1001))</f>
        <v/>
      </c>
      <c r="G290" s="25">
        <f>IF(OR(K290="",NOT(ISNUMBER(Settings!$D$2))),"",SUMIF(Log!$AE$2:$AE$1001,K290,Log!$AC$2:$AC$1001))</f>
        <v/>
      </c>
      <c r="H290" s="34">
        <f>IF(K290="","",IF(SUMPRODUCT(MAX((Log!$AE$2:$AE$1001=K290)*Log!$AH$2:$AH$1001))=0,"",SUMPRODUCT(MAX((Log!$AE$2:$AE$1001=K290)*Log!$AH$2:$AH$1001))))</f>
        <v/>
      </c>
      <c r="I290" s="33">
        <f>IF(K290="","",COUNTIF(Log!$AE$2:$AE$1001,K290)-COUNTIFS(Log!$AE$2:$AE$1001,K290,Log!$AD$2:$AD$1001,"OK"))</f>
        <v/>
      </c>
      <c r="J290" s="26">
        <f>IFERROR(MATCH(A290,Log!$AF$2:$AF$1001,0),"")</f>
        <v/>
      </c>
      <c r="K290" s="26">
        <f>IF(J290="","",INDEX(Log!$AE$2:$AE$1001,J290))</f>
        <v/>
      </c>
    </row>
    <row r="291">
      <c r="A291" s="33" t="n">
        <v>280</v>
      </c>
      <c r="B291" s="23">
        <f>IF(J291="","",INDEX(Log!$W$2:$W$1001,J291))</f>
        <v/>
      </c>
      <c r="C291" s="23">
        <f>IF(J291="","",INDEX(Log!$X$2:$X$1001,J291))</f>
        <v/>
      </c>
      <c r="D291" s="33">
        <f>IF(K291="","",COUNTIF(Log!$AE$2:$AE$1001,K291))</f>
        <v/>
      </c>
      <c r="E291" s="24">
        <f>IF(K291="","",SUMIF(Log!$AE$2:$AE$1001,K291,Log!$AA$2:$AA$1001))</f>
        <v/>
      </c>
      <c r="F291" s="24">
        <f>IF(K291="","",SUMIF(Log!$AE$2:$AE$1001,K291,Log!$AB$2:$AB$1001))</f>
        <v/>
      </c>
      <c r="G291" s="25">
        <f>IF(OR(K291="",NOT(ISNUMBER(Settings!$D$2))),"",SUMIF(Log!$AE$2:$AE$1001,K291,Log!$AC$2:$AC$1001))</f>
        <v/>
      </c>
      <c r="H291" s="34">
        <f>IF(K291="","",IF(SUMPRODUCT(MAX((Log!$AE$2:$AE$1001=K291)*Log!$AH$2:$AH$1001))=0,"",SUMPRODUCT(MAX((Log!$AE$2:$AE$1001=K291)*Log!$AH$2:$AH$1001))))</f>
        <v/>
      </c>
      <c r="I291" s="33">
        <f>IF(K291="","",COUNTIF(Log!$AE$2:$AE$1001,K291)-COUNTIFS(Log!$AE$2:$AE$1001,K291,Log!$AD$2:$AD$1001,"OK"))</f>
        <v/>
      </c>
      <c r="J291" s="26">
        <f>IFERROR(MATCH(A291,Log!$AF$2:$AF$1001,0),"")</f>
        <v/>
      </c>
      <c r="K291" s="26">
        <f>IF(J291="","",INDEX(Log!$AE$2:$AE$1001,J291))</f>
        <v/>
      </c>
    </row>
    <row r="292">
      <c r="A292" s="33" t="n">
        <v>281</v>
      </c>
      <c r="B292" s="23">
        <f>IF(J292="","",INDEX(Log!$W$2:$W$1001,J292))</f>
        <v/>
      </c>
      <c r="C292" s="23">
        <f>IF(J292="","",INDEX(Log!$X$2:$X$1001,J292))</f>
        <v/>
      </c>
      <c r="D292" s="33">
        <f>IF(K292="","",COUNTIF(Log!$AE$2:$AE$1001,K292))</f>
        <v/>
      </c>
      <c r="E292" s="24">
        <f>IF(K292="","",SUMIF(Log!$AE$2:$AE$1001,K292,Log!$AA$2:$AA$1001))</f>
        <v/>
      </c>
      <c r="F292" s="24">
        <f>IF(K292="","",SUMIF(Log!$AE$2:$AE$1001,K292,Log!$AB$2:$AB$1001))</f>
        <v/>
      </c>
      <c r="G292" s="25">
        <f>IF(OR(K292="",NOT(ISNUMBER(Settings!$D$2))),"",SUMIF(Log!$AE$2:$AE$1001,K292,Log!$AC$2:$AC$1001))</f>
        <v/>
      </c>
      <c r="H292" s="34">
        <f>IF(K292="","",IF(SUMPRODUCT(MAX((Log!$AE$2:$AE$1001=K292)*Log!$AH$2:$AH$1001))=0,"",SUMPRODUCT(MAX((Log!$AE$2:$AE$1001=K292)*Log!$AH$2:$AH$1001))))</f>
        <v/>
      </c>
      <c r="I292" s="33">
        <f>IF(K292="","",COUNTIF(Log!$AE$2:$AE$1001,K292)-COUNTIFS(Log!$AE$2:$AE$1001,K292,Log!$AD$2:$AD$1001,"OK"))</f>
        <v/>
      </c>
      <c r="J292" s="26">
        <f>IFERROR(MATCH(A292,Log!$AF$2:$AF$1001,0),"")</f>
        <v/>
      </c>
      <c r="K292" s="26">
        <f>IF(J292="","",INDEX(Log!$AE$2:$AE$1001,J292))</f>
        <v/>
      </c>
    </row>
    <row r="293">
      <c r="A293" s="33" t="n">
        <v>282</v>
      </c>
      <c r="B293" s="23">
        <f>IF(J293="","",INDEX(Log!$W$2:$W$1001,J293))</f>
        <v/>
      </c>
      <c r="C293" s="23">
        <f>IF(J293="","",INDEX(Log!$X$2:$X$1001,J293))</f>
        <v/>
      </c>
      <c r="D293" s="33">
        <f>IF(K293="","",COUNTIF(Log!$AE$2:$AE$1001,K293))</f>
        <v/>
      </c>
      <c r="E293" s="24">
        <f>IF(K293="","",SUMIF(Log!$AE$2:$AE$1001,K293,Log!$AA$2:$AA$1001))</f>
        <v/>
      </c>
      <c r="F293" s="24">
        <f>IF(K293="","",SUMIF(Log!$AE$2:$AE$1001,K293,Log!$AB$2:$AB$1001))</f>
        <v/>
      </c>
      <c r="G293" s="25">
        <f>IF(OR(K293="",NOT(ISNUMBER(Settings!$D$2))),"",SUMIF(Log!$AE$2:$AE$1001,K293,Log!$AC$2:$AC$1001))</f>
        <v/>
      </c>
      <c r="H293" s="34">
        <f>IF(K293="","",IF(SUMPRODUCT(MAX((Log!$AE$2:$AE$1001=K293)*Log!$AH$2:$AH$1001))=0,"",SUMPRODUCT(MAX((Log!$AE$2:$AE$1001=K293)*Log!$AH$2:$AH$1001))))</f>
        <v/>
      </c>
      <c r="I293" s="33">
        <f>IF(K293="","",COUNTIF(Log!$AE$2:$AE$1001,K293)-COUNTIFS(Log!$AE$2:$AE$1001,K293,Log!$AD$2:$AD$1001,"OK"))</f>
        <v/>
      </c>
      <c r="J293" s="26">
        <f>IFERROR(MATCH(A293,Log!$AF$2:$AF$1001,0),"")</f>
        <v/>
      </c>
      <c r="K293" s="26">
        <f>IF(J293="","",INDEX(Log!$AE$2:$AE$1001,J293))</f>
        <v/>
      </c>
    </row>
    <row r="294">
      <c r="A294" s="33" t="n">
        <v>283</v>
      </c>
      <c r="B294" s="23">
        <f>IF(J294="","",INDEX(Log!$W$2:$W$1001,J294))</f>
        <v/>
      </c>
      <c r="C294" s="23">
        <f>IF(J294="","",INDEX(Log!$X$2:$X$1001,J294))</f>
        <v/>
      </c>
      <c r="D294" s="33">
        <f>IF(K294="","",COUNTIF(Log!$AE$2:$AE$1001,K294))</f>
        <v/>
      </c>
      <c r="E294" s="24">
        <f>IF(K294="","",SUMIF(Log!$AE$2:$AE$1001,K294,Log!$AA$2:$AA$1001))</f>
        <v/>
      </c>
      <c r="F294" s="24">
        <f>IF(K294="","",SUMIF(Log!$AE$2:$AE$1001,K294,Log!$AB$2:$AB$1001))</f>
        <v/>
      </c>
      <c r="G294" s="25">
        <f>IF(OR(K294="",NOT(ISNUMBER(Settings!$D$2))),"",SUMIF(Log!$AE$2:$AE$1001,K294,Log!$AC$2:$AC$1001))</f>
        <v/>
      </c>
      <c r="H294" s="34">
        <f>IF(K294="","",IF(SUMPRODUCT(MAX((Log!$AE$2:$AE$1001=K294)*Log!$AH$2:$AH$1001))=0,"",SUMPRODUCT(MAX((Log!$AE$2:$AE$1001=K294)*Log!$AH$2:$AH$1001))))</f>
        <v/>
      </c>
      <c r="I294" s="33">
        <f>IF(K294="","",COUNTIF(Log!$AE$2:$AE$1001,K294)-COUNTIFS(Log!$AE$2:$AE$1001,K294,Log!$AD$2:$AD$1001,"OK"))</f>
        <v/>
      </c>
      <c r="J294" s="26">
        <f>IFERROR(MATCH(A294,Log!$AF$2:$AF$1001,0),"")</f>
        <v/>
      </c>
      <c r="K294" s="26">
        <f>IF(J294="","",INDEX(Log!$AE$2:$AE$1001,J294))</f>
        <v/>
      </c>
    </row>
    <row r="295">
      <c r="A295" s="33" t="n">
        <v>284</v>
      </c>
      <c r="B295" s="23">
        <f>IF(J295="","",INDEX(Log!$W$2:$W$1001,J295))</f>
        <v/>
      </c>
      <c r="C295" s="23">
        <f>IF(J295="","",INDEX(Log!$X$2:$X$1001,J295))</f>
        <v/>
      </c>
      <c r="D295" s="33">
        <f>IF(K295="","",COUNTIF(Log!$AE$2:$AE$1001,K295))</f>
        <v/>
      </c>
      <c r="E295" s="24">
        <f>IF(K295="","",SUMIF(Log!$AE$2:$AE$1001,K295,Log!$AA$2:$AA$1001))</f>
        <v/>
      </c>
      <c r="F295" s="24">
        <f>IF(K295="","",SUMIF(Log!$AE$2:$AE$1001,K295,Log!$AB$2:$AB$1001))</f>
        <v/>
      </c>
      <c r="G295" s="25">
        <f>IF(OR(K295="",NOT(ISNUMBER(Settings!$D$2))),"",SUMIF(Log!$AE$2:$AE$1001,K295,Log!$AC$2:$AC$1001))</f>
        <v/>
      </c>
      <c r="H295" s="34">
        <f>IF(K295="","",IF(SUMPRODUCT(MAX((Log!$AE$2:$AE$1001=K295)*Log!$AH$2:$AH$1001))=0,"",SUMPRODUCT(MAX((Log!$AE$2:$AE$1001=K295)*Log!$AH$2:$AH$1001))))</f>
        <v/>
      </c>
      <c r="I295" s="33">
        <f>IF(K295="","",COUNTIF(Log!$AE$2:$AE$1001,K295)-COUNTIFS(Log!$AE$2:$AE$1001,K295,Log!$AD$2:$AD$1001,"OK"))</f>
        <v/>
      </c>
      <c r="J295" s="26">
        <f>IFERROR(MATCH(A295,Log!$AF$2:$AF$1001,0),"")</f>
        <v/>
      </c>
      <c r="K295" s="26">
        <f>IF(J295="","",INDEX(Log!$AE$2:$AE$1001,J295))</f>
        <v/>
      </c>
    </row>
    <row r="296">
      <c r="A296" s="33" t="n">
        <v>285</v>
      </c>
      <c r="B296" s="23">
        <f>IF(J296="","",INDEX(Log!$W$2:$W$1001,J296))</f>
        <v/>
      </c>
      <c r="C296" s="23">
        <f>IF(J296="","",INDEX(Log!$X$2:$X$1001,J296))</f>
        <v/>
      </c>
      <c r="D296" s="33">
        <f>IF(K296="","",COUNTIF(Log!$AE$2:$AE$1001,K296))</f>
        <v/>
      </c>
      <c r="E296" s="24">
        <f>IF(K296="","",SUMIF(Log!$AE$2:$AE$1001,K296,Log!$AA$2:$AA$1001))</f>
        <v/>
      </c>
      <c r="F296" s="24">
        <f>IF(K296="","",SUMIF(Log!$AE$2:$AE$1001,K296,Log!$AB$2:$AB$1001))</f>
        <v/>
      </c>
      <c r="G296" s="25">
        <f>IF(OR(K296="",NOT(ISNUMBER(Settings!$D$2))),"",SUMIF(Log!$AE$2:$AE$1001,K296,Log!$AC$2:$AC$1001))</f>
        <v/>
      </c>
      <c r="H296" s="34">
        <f>IF(K296="","",IF(SUMPRODUCT(MAX((Log!$AE$2:$AE$1001=K296)*Log!$AH$2:$AH$1001))=0,"",SUMPRODUCT(MAX((Log!$AE$2:$AE$1001=K296)*Log!$AH$2:$AH$1001))))</f>
        <v/>
      </c>
      <c r="I296" s="33">
        <f>IF(K296="","",COUNTIF(Log!$AE$2:$AE$1001,K296)-COUNTIFS(Log!$AE$2:$AE$1001,K296,Log!$AD$2:$AD$1001,"OK"))</f>
        <v/>
      </c>
      <c r="J296" s="26">
        <f>IFERROR(MATCH(A296,Log!$AF$2:$AF$1001,0),"")</f>
        <v/>
      </c>
      <c r="K296" s="26">
        <f>IF(J296="","",INDEX(Log!$AE$2:$AE$1001,J296))</f>
        <v/>
      </c>
    </row>
    <row r="297">
      <c r="A297" s="33" t="n">
        <v>286</v>
      </c>
      <c r="B297" s="23">
        <f>IF(J297="","",INDEX(Log!$W$2:$W$1001,J297))</f>
        <v/>
      </c>
      <c r="C297" s="23">
        <f>IF(J297="","",INDEX(Log!$X$2:$X$1001,J297))</f>
        <v/>
      </c>
      <c r="D297" s="33">
        <f>IF(K297="","",COUNTIF(Log!$AE$2:$AE$1001,K297))</f>
        <v/>
      </c>
      <c r="E297" s="24">
        <f>IF(K297="","",SUMIF(Log!$AE$2:$AE$1001,K297,Log!$AA$2:$AA$1001))</f>
        <v/>
      </c>
      <c r="F297" s="24">
        <f>IF(K297="","",SUMIF(Log!$AE$2:$AE$1001,K297,Log!$AB$2:$AB$1001))</f>
        <v/>
      </c>
      <c r="G297" s="25">
        <f>IF(OR(K297="",NOT(ISNUMBER(Settings!$D$2))),"",SUMIF(Log!$AE$2:$AE$1001,K297,Log!$AC$2:$AC$1001))</f>
        <v/>
      </c>
      <c r="H297" s="34">
        <f>IF(K297="","",IF(SUMPRODUCT(MAX((Log!$AE$2:$AE$1001=K297)*Log!$AH$2:$AH$1001))=0,"",SUMPRODUCT(MAX((Log!$AE$2:$AE$1001=K297)*Log!$AH$2:$AH$1001))))</f>
        <v/>
      </c>
      <c r="I297" s="33">
        <f>IF(K297="","",COUNTIF(Log!$AE$2:$AE$1001,K297)-COUNTIFS(Log!$AE$2:$AE$1001,K297,Log!$AD$2:$AD$1001,"OK"))</f>
        <v/>
      </c>
      <c r="J297" s="26">
        <f>IFERROR(MATCH(A297,Log!$AF$2:$AF$1001,0),"")</f>
        <v/>
      </c>
      <c r="K297" s="26">
        <f>IF(J297="","",INDEX(Log!$AE$2:$AE$1001,J297))</f>
        <v/>
      </c>
    </row>
    <row r="298">
      <c r="A298" s="33" t="n">
        <v>287</v>
      </c>
      <c r="B298" s="23">
        <f>IF(J298="","",INDEX(Log!$W$2:$W$1001,J298))</f>
        <v/>
      </c>
      <c r="C298" s="23">
        <f>IF(J298="","",INDEX(Log!$X$2:$X$1001,J298))</f>
        <v/>
      </c>
      <c r="D298" s="33">
        <f>IF(K298="","",COUNTIF(Log!$AE$2:$AE$1001,K298))</f>
        <v/>
      </c>
      <c r="E298" s="24">
        <f>IF(K298="","",SUMIF(Log!$AE$2:$AE$1001,K298,Log!$AA$2:$AA$1001))</f>
        <v/>
      </c>
      <c r="F298" s="24">
        <f>IF(K298="","",SUMIF(Log!$AE$2:$AE$1001,K298,Log!$AB$2:$AB$1001))</f>
        <v/>
      </c>
      <c r="G298" s="25">
        <f>IF(OR(K298="",NOT(ISNUMBER(Settings!$D$2))),"",SUMIF(Log!$AE$2:$AE$1001,K298,Log!$AC$2:$AC$1001))</f>
        <v/>
      </c>
      <c r="H298" s="34">
        <f>IF(K298="","",IF(SUMPRODUCT(MAX((Log!$AE$2:$AE$1001=K298)*Log!$AH$2:$AH$1001))=0,"",SUMPRODUCT(MAX((Log!$AE$2:$AE$1001=K298)*Log!$AH$2:$AH$1001))))</f>
        <v/>
      </c>
      <c r="I298" s="33">
        <f>IF(K298="","",COUNTIF(Log!$AE$2:$AE$1001,K298)-COUNTIFS(Log!$AE$2:$AE$1001,K298,Log!$AD$2:$AD$1001,"OK"))</f>
        <v/>
      </c>
      <c r="J298" s="26">
        <f>IFERROR(MATCH(A298,Log!$AF$2:$AF$1001,0),"")</f>
        <v/>
      </c>
      <c r="K298" s="26">
        <f>IF(J298="","",INDEX(Log!$AE$2:$AE$1001,J298))</f>
        <v/>
      </c>
    </row>
    <row r="299">
      <c r="A299" s="33" t="n">
        <v>288</v>
      </c>
      <c r="B299" s="23">
        <f>IF(J299="","",INDEX(Log!$W$2:$W$1001,J299))</f>
        <v/>
      </c>
      <c r="C299" s="23">
        <f>IF(J299="","",INDEX(Log!$X$2:$X$1001,J299))</f>
        <v/>
      </c>
      <c r="D299" s="33">
        <f>IF(K299="","",COUNTIF(Log!$AE$2:$AE$1001,K299))</f>
        <v/>
      </c>
      <c r="E299" s="24">
        <f>IF(K299="","",SUMIF(Log!$AE$2:$AE$1001,K299,Log!$AA$2:$AA$1001))</f>
        <v/>
      </c>
      <c r="F299" s="24">
        <f>IF(K299="","",SUMIF(Log!$AE$2:$AE$1001,K299,Log!$AB$2:$AB$1001))</f>
        <v/>
      </c>
      <c r="G299" s="25">
        <f>IF(OR(K299="",NOT(ISNUMBER(Settings!$D$2))),"",SUMIF(Log!$AE$2:$AE$1001,K299,Log!$AC$2:$AC$1001))</f>
        <v/>
      </c>
      <c r="H299" s="34">
        <f>IF(K299="","",IF(SUMPRODUCT(MAX((Log!$AE$2:$AE$1001=K299)*Log!$AH$2:$AH$1001))=0,"",SUMPRODUCT(MAX((Log!$AE$2:$AE$1001=K299)*Log!$AH$2:$AH$1001))))</f>
        <v/>
      </c>
      <c r="I299" s="33">
        <f>IF(K299="","",COUNTIF(Log!$AE$2:$AE$1001,K299)-COUNTIFS(Log!$AE$2:$AE$1001,K299,Log!$AD$2:$AD$1001,"OK"))</f>
        <v/>
      </c>
      <c r="J299" s="26">
        <f>IFERROR(MATCH(A299,Log!$AF$2:$AF$1001,0),"")</f>
        <v/>
      </c>
      <c r="K299" s="26">
        <f>IF(J299="","",INDEX(Log!$AE$2:$AE$1001,J299))</f>
        <v/>
      </c>
    </row>
    <row r="300">
      <c r="A300" s="33" t="n">
        <v>289</v>
      </c>
      <c r="B300" s="23">
        <f>IF(J300="","",INDEX(Log!$W$2:$W$1001,J300))</f>
        <v/>
      </c>
      <c r="C300" s="23">
        <f>IF(J300="","",INDEX(Log!$X$2:$X$1001,J300))</f>
        <v/>
      </c>
      <c r="D300" s="33">
        <f>IF(K300="","",COUNTIF(Log!$AE$2:$AE$1001,K300))</f>
        <v/>
      </c>
      <c r="E300" s="24">
        <f>IF(K300="","",SUMIF(Log!$AE$2:$AE$1001,K300,Log!$AA$2:$AA$1001))</f>
        <v/>
      </c>
      <c r="F300" s="24">
        <f>IF(K300="","",SUMIF(Log!$AE$2:$AE$1001,K300,Log!$AB$2:$AB$1001))</f>
        <v/>
      </c>
      <c r="G300" s="25">
        <f>IF(OR(K300="",NOT(ISNUMBER(Settings!$D$2))),"",SUMIF(Log!$AE$2:$AE$1001,K300,Log!$AC$2:$AC$1001))</f>
        <v/>
      </c>
      <c r="H300" s="34">
        <f>IF(K300="","",IF(SUMPRODUCT(MAX((Log!$AE$2:$AE$1001=K300)*Log!$AH$2:$AH$1001))=0,"",SUMPRODUCT(MAX((Log!$AE$2:$AE$1001=K300)*Log!$AH$2:$AH$1001))))</f>
        <v/>
      </c>
      <c r="I300" s="33">
        <f>IF(K300="","",COUNTIF(Log!$AE$2:$AE$1001,K300)-COUNTIFS(Log!$AE$2:$AE$1001,K300,Log!$AD$2:$AD$1001,"OK"))</f>
        <v/>
      </c>
      <c r="J300" s="26">
        <f>IFERROR(MATCH(A300,Log!$AF$2:$AF$1001,0),"")</f>
        <v/>
      </c>
      <c r="K300" s="26">
        <f>IF(J300="","",INDEX(Log!$AE$2:$AE$1001,J300))</f>
        <v/>
      </c>
    </row>
    <row r="301">
      <c r="A301" s="33" t="n">
        <v>290</v>
      </c>
      <c r="B301" s="23">
        <f>IF(J301="","",INDEX(Log!$W$2:$W$1001,J301))</f>
        <v/>
      </c>
      <c r="C301" s="23">
        <f>IF(J301="","",INDEX(Log!$X$2:$X$1001,J301))</f>
        <v/>
      </c>
      <c r="D301" s="33">
        <f>IF(K301="","",COUNTIF(Log!$AE$2:$AE$1001,K301))</f>
        <v/>
      </c>
      <c r="E301" s="24">
        <f>IF(K301="","",SUMIF(Log!$AE$2:$AE$1001,K301,Log!$AA$2:$AA$1001))</f>
        <v/>
      </c>
      <c r="F301" s="24">
        <f>IF(K301="","",SUMIF(Log!$AE$2:$AE$1001,K301,Log!$AB$2:$AB$1001))</f>
        <v/>
      </c>
      <c r="G301" s="25">
        <f>IF(OR(K301="",NOT(ISNUMBER(Settings!$D$2))),"",SUMIF(Log!$AE$2:$AE$1001,K301,Log!$AC$2:$AC$1001))</f>
        <v/>
      </c>
      <c r="H301" s="34">
        <f>IF(K301="","",IF(SUMPRODUCT(MAX((Log!$AE$2:$AE$1001=K301)*Log!$AH$2:$AH$1001))=0,"",SUMPRODUCT(MAX((Log!$AE$2:$AE$1001=K301)*Log!$AH$2:$AH$1001))))</f>
        <v/>
      </c>
      <c r="I301" s="33">
        <f>IF(K301="","",COUNTIF(Log!$AE$2:$AE$1001,K301)-COUNTIFS(Log!$AE$2:$AE$1001,K301,Log!$AD$2:$AD$1001,"OK"))</f>
        <v/>
      </c>
      <c r="J301" s="26">
        <f>IFERROR(MATCH(A301,Log!$AF$2:$AF$1001,0),"")</f>
        <v/>
      </c>
      <c r="K301" s="26">
        <f>IF(J301="","",INDEX(Log!$AE$2:$AE$1001,J301))</f>
        <v/>
      </c>
    </row>
    <row r="302">
      <c r="A302" s="33" t="n">
        <v>291</v>
      </c>
      <c r="B302" s="23">
        <f>IF(J302="","",INDEX(Log!$W$2:$W$1001,J302))</f>
        <v/>
      </c>
      <c r="C302" s="23">
        <f>IF(J302="","",INDEX(Log!$X$2:$X$1001,J302))</f>
        <v/>
      </c>
      <c r="D302" s="33">
        <f>IF(K302="","",COUNTIF(Log!$AE$2:$AE$1001,K302))</f>
        <v/>
      </c>
      <c r="E302" s="24">
        <f>IF(K302="","",SUMIF(Log!$AE$2:$AE$1001,K302,Log!$AA$2:$AA$1001))</f>
        <v/>
      </c>
      <c r="F302" s="24">
        <f>IF(K302="","",SUMIF(Log!$AE$2:$AE$1001,K302,Log!$AB$2:$AB$1001))</f>
        <v/>
      </c>
      <c r="G302" s="25">
        <f>IF(OR(K302="",NOT(ISNUMBER(Settings!$D$2))),"",SUMIF(Log!$AE$2:$AE$1001,K302,Log!$AC$2:$AC$1001))</f>
        <v/>
      </c>
      <c r="H302" s="34">
        <f>IF(K302="","",IF(SUMPRODUCT(MAX((Log!$AE$2:$AE$1001=K302)*Log!$AH$2:$AH$1001))=0,"",SUMPRODUCT(MAX((Log!$AE$2:$AE$1001=K302)*Log!$AH$2:$AH$1001))))</f>
        <v/>
      </c>
      <c r="I302" s="33">
        <f>IF(K302="","",COUNTIF(Log!$AE$2:$AE$1001,K302)-COUNTIFS(Log!$AE$2:$AE$1001,K302,Log!$AD$2:$AD$1001,"OK"))</f>
        <v/>
      </c>
      <c r="J302" s="26">
        <f>IFERROR(MATCH(A302,Log!$AF$2:$AF$1001,0),"")</f>
        <v/>
      </c>
      <c r="K302" s="26">
        <f>IF(J302="","",INDEX(Log!$AE$2:$AE$1001,J302))</f>
        <v/>
      </c>
    </row>
    <row r="303">
      <c r="A303" s="33" t="n">
        <v>292</v>
      </c>
      <c r="B303" s="23">
        <f>IF(J303="","",INDEX(Log!$W$2:$W$1001,J303))</f>
        <v/>
      </c>
      <c r="C303" s="23">
        <f>IF(J303="","",INDEX(Log!$X$2:$X$1001,J303))</f>
        <v/>
      </c>
      <c r="D303" s="33">
        <f>IF(K303="","",COUNTIF(Log!$AE$2:$AE$1001,K303))</f>
        <v/>
      </c>
      <c r="E303" s="24">
        <f>IF(K303="","",SUMIF(Log!$AE$2:$AE$1001,K303,Log!$AA$2:$AA$1001))</f>
        <v/>
      </c>
      <c r="F303" s="24">
        <f>IF(K303="","",SUMIF(Log!$AE$2:$AE$1001,K303,Log!$AB$2:$AB$1001))</f>
        <v/>
      </c>
      <c r="G303" s="25">
        <f>IF(OR(K303="",NOT(ISNUMBER(Settings!$D$2))),"",SUMIF(Log!$AE$2:$AE$1001,K303,Log!$AC$2:$AC$1001))</f>
        <v/>
      </c>
      <c r="H303" s="34">
        <f>IF(K303="","",IF(SUMPRODUCT(MAX((Log!$AE$2:$AE$1001=K303)*Log!$AH$2:$AH$1001))=0,"",SUMPRODUCT(MAX((Log!$AE$2:$AE$1001=K303)*Log!$AH$2:$AH$1001))))</f>
        <v/>
      </c>
      <c r="I303" s="33">
        <f>IF(K303="","",COUNTIF(Log!$AE$2:$AE$1001,K303)-COUNTIFS(Log!$AE$2:$AE$1001,K303,Log!$AD$2:$AD$1001,"OK"))</f>
        <v/>
      </c>
      <c r="J303" s="26">
        <f>IFERROR(MATCH(A303,Log!$AF$2:$AF$1001,0),"")</f>
        <v/>
      </c>
      <c r="K303" s="26">
        <f>IF(J303="","",INDEX(Log!$AE$2:$AE$1001,J303))</f>
        <v/>
      </c>
    </row>
    <row r="304">
      <c r="A304" s="33" t="n">
        <v>293</v>
      </c>
      <c r="B304" s="23">
        <f>IF(J304="","",INDEX(Log!$W$2:$W$1001,J304))</f>
        <v/>
      </c>
      <c r="C304" s="23">
        <f>IF(J304="","",INDEX(Log!$X$2:$X$1001,J304))</f>
        <v/>
      </c>
      <c r="D304" s="33">
        <f>IF(K304="","",COUNTIF(Log!$AE$2:$AE$1001,K304))</f>
        <v/>
      </c>
      <c r="E304" s="24">
        <f>IF(K304="","",SUMIF(Log!$AE$2:$AE$1001,K304,Log!$AA$2:$AA$1001))</f>
        <v/>
      </c>
      <c r="F304" s="24">
        <f>IF(K304="","",SUMIF(Log!$AE$2:$AE$1001,K304,Log!$AB$2:$AB$1001))</f>
        <v/>
      </c>
      <c r="G304" s="25">
        <f>IF(OR(K304="",NOT(ISNUMBER(Settings!$D$2))),"",SUMIF(Log!$AE$2:$AE$1001,K304,Log!$AC$2:$AC$1001))</f>
        <v/>
      </c>
      <c r="H304" s="34">
        <f>IF(K304="","",IF(SUMPRODUCT(MAX((Log!$AE$2:$AE$1001=K304)*Log!$AH$2:$AH$1001))=0,"",SUMPRODUCT(MAX((Log!$AE$2:$AE$1001=K304)*Log!$AH$2:$AH$1001))))</f>
        <v/>
      </c>
      <c r="I304" s="33">
        <f>IF(K304="","",COUNTIF(Log!$AE$2:$AE$1001,K304)-COUNTIFS(Log!$AE$2:$AE$1001,K304,Log!$AD$2:$AD$1001,"OK"))</f>
        <v/>
      </c>
      <c r="J304" s="26">
        <f>IFERROR(MATCH(A304,Log!$AF$2:$AF$1001,0),"")</f>
        <v/>
      </c>
      <c r="K304" s="26">
        <f>IF(J304="","",INDEX(Log!$AE$2:$AE$1001,J304))</f>
        <v/>
      </c>
    </row>
    <row r="305">
      <c r="A305" s="33" t="n">
        <v>294</v>
      </c>
      <c r="B305" s="23">
        <f>IF(J305="","",INDEX(Log!$W$2:$W$1001,J305))</f>
        <v/>
      </c>
      <c r="C305" s="23">
        <f>IF(J305="","",INDEX(Log!$X$2:$X$1001,J305))</f>
        <v/>
      </c>
      <c r="D305" s="33">
        <f>IF(K305="","",COUNTIF(Log!$AE$2:$AE$1001,K305))</f>
        <v/>
      </c>
      <c r="E305" s="24">
        <f>IF(K305="","",SUMIF(Log!$AE$2:$AE$1001,K305,Log!$AA$2:$AA$1001))</f>
        <v/>
      </c>
      <c r="F305" s="24">
        <f>IF(K305="","",SUMIF(Log!$AE$2:$AE$1001,K305,Log!$AB$2:$AB$1001))</f>
        <v/>
      </c>
      <c r="G305" s="25">
        <f>IF(OR(K305="",NOT(ISNUMBER(Settings!$D$2))),"",SUMIF(Log!$AE$2:$AE$1001,K305,Log!$AC$2:$AC$1001))</f>
        <v/>
      </c>
      <c r="H305" s="34">
        <f>IF(K305="","",IF(SUMPRODUCT(MAX((Log!$AE$2:$AE$1001=K305)*Log!$AH$2:$AH$1001))=0,"",SUMPRODUCT(MAX((Log!$AE$2:$AE$1001=K305)*Log!$AH$2:$AH$1001))))</f>
        <v/>
      </c>
      <c r="I305" s="33">
        <f>IF(K305="","",COUNTIF(Log!$AE$2:$AE$1001,K305)-COUNTIFS(Log!$AE$2:$AE$1001,K305,Log!$AD$2:$AD$1001,"OK"))</f>
        <v/>
      </c>
      <c r="J305" s="26">
        <f>IFERROR(MATCH(A305,Log!$AF$2:$AF$1001,0),"")</f>
        <v/>
      </c>
      <c r="K305" s="26">
        <f>IF(J305="","",INDEX(Log!$AE$2:$AE$1001,J305))</f>
        <v/>
      </c>
    </row>
    <row r="306">
      <c r="A306" s="33" t="n">
        <v>295</v>
      </c>
      <c r="B306" s="23">
        <f>IF(J306="","",INDEX(Log!$W$2:$W$1001,J306))</f>
        <v/>
      </c>
      <c r="C306" s="23">
        <f>IF(J306="","",INDEX(Log!$X$2:$X$1001,J306))</f>
        <v/>
      </c>
      <c r="D306" s="33">
        <f>IF(K306="","",COUNTIF(Log!$AE$2:$AE$1001,K306))</f>
        <v/>
      </c>
      <c r="E306" s="24">
        <f>IF(K306="","",SUMIF(Log!$AE$2:$AE$1001,K306,Log!$AA$2:$AA$1001))</f>
        <v/>
      </c>
      <c r="F306" s="24">
        <f>IF(K306="","",SUMIF(Log!$AE$2:$AE$1001,K306,Log!$AB$2:$AB$1001))</f>
        <v/>
      </c>
      <c r="G306" s="25">
        <f>IF(OR(K306="",NOT(ISNUMBER(Settings!$D$2))),"",SUMIF(Log!$AE$2:$AE$1001,K306,Log!$AC$2:$AC$1001))</f>
        <v/>
      </c>
      <c r="H306" s="34">
        <f>IF(K306="","",IF(SUMPRODUCT(MAX((Log!$AE$2:$AE$1001=K306)*Log!$AH$2:$AH$1001))=0,"",SUMPRODUCT(MAX((Log!$AE$2:$AE$1001=K306)*Log!$AH$2:$AH$1001))))</f>
        <v/>
      </c>
      <c r="I306" s="33">
        <f>IF(K306="","",COUNTIF(Log!$AE$2:$AE$1001,K306)-COUNTIFS(Log!$AE$2:$AE$1001,K306,Log!$AD$2:$AD$1001,"OK"))</f>
        <v/>
      </c>
      <c r="J306" s="26">
        <f>IFERROR(MATCH(A306,Log!$AF$2:$AF$1001,0),"")</f>
        <v/>
      </c>
      <c r="K306" s="26">
        <f>IF(J306="","",INDEX(Log!$AE$2:$AE$1001,J306))</f>
        <v/>
      </c>
    </row>
    <row r="307">
      <c r="A307" s="33" t="n">
        <v>296</v>
      </c>
      <c r="B307" s="23">
        <f>IF(J307="","",INDEX(Log!$W$2:$W$1001,J307))</f>
        <v/>
      </c>
      <c r="C307" s="23">
        <f>IF(J307="","",INDEX(Log!$X$2:$X$1001,J307))</f>
        <v/>
      </c>
      <c r="D307" s="33">
        <f>IF(K307="","",COUNTIF(Log!$AE$2:$AE$1001,K307))</f>
        <v/>
      </c>
      <c r="E307" s="24">
        <f>IF(K307="","",SUMIF(Log!$AE$2:$AE$1001,K307,Log!$AA$2:$AA$1001))</f>
        <v/>
      </c>
      <c r="F307" s="24">
        <f>IF(K307="","",SUMIF(Log!$AE$2:$AE$1001,K307,Log!$AB$2:$AB$1001))</f>
        <v/>
      </c>
      <c r="G307" s="25">
        <f>IF(OR(K307="",NOT(ISNUMBER(Settings!$D$2))),"",SUMIF(Log!$AE$2:$AE$1001,K307,Log!$AC$2:$AC$1001))</f>
        <v/>
      </c>
      <c r="H307" s="34">
        <f>IF(K307="","",IF(SUMPRODUCT(MAX((Log!$AE$2:$AE$1001=K307)*Log!$AH$2:$AH$1001))=0,"",SUMPRODUCT(MAX((Log!$AE$2:$AE$1001=K307)*Log!$AH$2:$AH$1001))))</f>
        <v/>
      </c>
      <c r="I307" s="33">
        <f>IF(K307="","",COUNTIF(Log!$AE$2:$AE$1001,K307)-COUNTIFS(Log!$AE$2:$AE$1001,K307,Log!$AD$2:$AD$1001,"OK"))</f>
        <v/>
      </c>
      <c r="J307" s="26">
        <f>IFERROR(MATCH(A307,Log!$AF$2:$AF$1001,0),"")</f>
        <v/>
      </c>
      <c r="K307" s="26">
        <f>IF(J307="","",INDEX(Log!$AE$2:$AE$1001,J307))</f>
        <v/>
      </c>
    </row>
    <row r="308">
      <c r="A308" s="33" t="n">
        <v>297</v>
      </c>
      <c r="B308" s="23">
        <f>IF(J308="","",INDEX(Log!$W$2:$W$1001,J308))</f>
        <v/>
      </c>
      <c r="C308" s="23">
        <f>IF(J308="","",INDEX(Log!$X$2:$X$1001,J308))</f>
        <v/>
      </c>
      <c r="D308" s="33">
        <f>IF(K308="","",COUNTIF(Log!$AE$2:$AE$1001,K308))</f>
        <v/>
      </c>
      <c r="E308" s="24">
        <f>IF(K308="","",SUMIF(Log!$AE$2:$AE$1001,K308,Log!$AA$2:$AA$1001))</f>
        <v/>
      </c>
      <c r="F308" s="24">
        <f>IF(K308="","",SUMIF(Log!$AE$2:$AE$1001,K308,Log!$AB$2:$AB$1001))</f>
        <v/>
      </c>
      <c r="G308" s="25">
        <f>IF(OR(K308="",NOT(ISNUMBER(Settings!$D$2))),"",SUMIF(Log!$AE$2:$AE$1001,K308,Log!$AC$2:$AC$1001))</f>
        <v/>
      </c>
      <c r="H308" s="34">
        <f>IF(K308="","",IF(SUMPRODUCT(MAX((Log!$AE$2:$AE$1001=K308)*Log!$AH$2:$AH$1001))=0,"",SUMPRODUCT(MAX((Log!$AE$2:$AE$1001=K308)*Log!$AH$2:$AH$1001))))</f>
        <v/>
      </c>
      <c r="I308" s="33">
        <f>IF(K308="","",COUNTIF(Log!$AE$2:$AE$1001,K308)-COUNTIFS(Log!$AE$2:$AE$1001,K308,Log!$AD$2:$AD$1001,"OK"))</f>
        <v/>
      </c>
      <c r="J308" s="26">
        <f>IFERROR(MATCH(A308,Log!$AF$2:$AF$1001,0),"")</f>
        <v/>
      </c>
      <c r="K308" s="26">
        <f>IF(J308="","",INDEX(Log!$AE$2:$AE$1001,J308))</f>
        <v/>
      </c>
    </row>
    <row r="309">
      <c r="A309" s="33" t="n">
        <v>298</v>
      </c>
      <c r="B309" s="23">
        <f>IF(J309="","",INDEX(Log!$W$2:$W$1001,J309))</f>
        <v/>
      </c>
      <c r="C309" s="23">
        <f>IF(J309="","",INDEX(Log!$X$2:$X$1001,J309))</f>
        <v/>
      </c>
      <c r="D309" s="33">
        <f>IF(K309="","",COUNTIF(Log!$AE$2:$AE$1001,K309))</f>
        <v/>
      </c>
      <c r="E309" s="24">
        <f>IF(K309="","",SUMIF(Log!$AE$2:$AE$1001,K309,Log!$AA$2:$AA$1001))</f>
        <v/>
      </c>
      <c r="F309" s="24">
        <f>IF(K309="","",SUMIF(Log!$AE$2:$AE$1001,K309,Log!$AB$2:$AB$1001))</f>
        <v/>
      </c>
      <c r="G309" s="25">
        <f>IF(OR(K309="",NOT(ISNUMBER(Settings!$D$2))),"",SUMIF(Log!$AE$2:$AE$1001,K309,Log!$AC$2:$AC$1001))</f>
        <v/>
      </c>
      <c r="H309" s="34">
        <f>IF(K309="","",IF(SUMPRODUCT(MAX((Log!$AE$2:$AE$1001=K309)*Log!$AH$2:$AH$1001))=0,"",SUMPRODUCT(MAX((Log!$AE$2:$AE$1001=K309)*Log!$AH$2:$AH$1001))))</f>
        <v/>
      </c>
      <c r="I309" s="33">
        <f>IF(K309="","",COUNTIF(Log!$AE$2:$AE$1001,K309)-COUNTIFS(Log!$AE$2:$AE$1001,K309,Log!$AD$2:$AD$1001,"OK"))</f>
        <v/>
      </c>
      <c r="J309" s="26">
        <f>IFERROR(MATCH(A309,Log!$AF$2:$AF$1001,0),"")</f>
        <v/>
      </c>
      <c r="K309" s="26">
        <f>IF(J309="","",INDEX(Log!$AE$2:$AE$1001,J309))</f>
        <v/>
      </c>
    </row>
    <row r="310">
      <c r="A310" s="33" t="n">
        <v>299</v>
      </c>
      <c r="B310" s="23">
        <f>IF(J310="","",INDEX(Log!$W$2:$W$1001,J310))</f>
        <v/>
      </c>
      <c r="C310" s="23">
        <f>IF(J310="","",INDEX(Log!$X$2:$X$1001,J310))</f>
        <v/>
      </c>
      <c r="D310" s="33">
        <f>IF(K310="","",COUNTIF(Log!$AE$2:$AE$1001,K310))</f>
        <v/>
      </c>
      <c r="E310" s="24">
        <f>IF(K310="","",SUMIF(Log!$AE$2:$AE$1001,K310,Log!$AA$2:$AA$1001))</f>
        <v/>
      </c>
      <c r="F310" s="24">
        <f>IF(K310="","",SUMIF(Log!$AE$2:$AE$1001,K310,Log!$AB$2:$AB$1001))</f>
        <v/>
      </c>
      <c r="G310" s="25">
        <f>IF(OR(K310="",NOT(ISNUMBER(Settings!$D$2))),"",SUMIF(Log!$AE$2:$AE$1001,K310,Log!$AC$2:$AC$1001))</f>
        <v/>
      </c>
      <c r="H310" s="34">
        <f>IF(K310="","",IF(SUMPRODUCT(MAX((Log!$AE$2:$AE$1001=K310)*Log!$AH$2:$AH$1001))=0,"",SUMPRODUCT(MAX((Log!$AE$2:$AE$1001=K310)*Log!$AH$2:$AH$1001))))</f>
        <v/>
      </c>
      <c r="I310" s="33">
        <f>IF(K310="","",COUNTIF(Log!$AE$2:$AE$1001,K310)-COUNTIFS(Log!$AE$2:$AE$1001,K310,Log!$AD$2:$AD$1001,"OK"))</f>
        <v/>
      </c>
      <c r="J310" s="26">
        <f>IFERROR(MATCH(A310,Log!$AF$2:$AF$1001,0),"")</f>
        <v/>
      </c>
      <c r="K310" s="26">
        <f>IF(J310="","",INDEX(Log!$AE$2:$AE$1001,J310))</f>
        <v/>
      </c>
    </row>
    <row r="311">
      <c r="A311" s="33" t="n">
        <v>300</v>
      </c>
      <c r="B311" s="23">
        <f>IF(J311="","",INDEX(Log!$W$2:$W$1001,J311))</f>
        <v/>
      </c>
      <c r="C311" s="23">
        <f>IF(J311="","",INDEX(Log!$X$2:$X$1001,J311))</f>
        <v/>
      </c>
      <c r="D311" s="33">
        <f>IF(K311="","",COUNTIF(Log!$AE$2:$AE$1001,K311))</f>
        <v/>
      </c>
      <c r="E311" s="24">
        <f>IF(K311="","",SUMIF(Log!$AE$2:$AE$1001,K311,Log!$AA$2:$AA$1001))</f>
        <v/>
      </c>
      <c r="F311" s="24">
        <f>IF(K311="","",SUMIF(Log!$AE$2:$AE$1001,K311,Log!$AB$2:$AB$1001))</f>
        <v/>
      </c>
      <c r="G311" s="25">
        <f>IF(OR(K311="",NOT(ISNUMBER(Settings!$D$2))),"",SUMIF(Log!$AE$2:$AE$1001,K311,Log!$AC$2:$AC$1001))</f>
        <v/>
      </c>
      <c r="H311" s="34">
        <f>IF(K311="","",IF(SUMPRODUCT(MAX((Log!$AE$2:$AE$1001=K311)*Log!$AH$2:$AH$1001))=0,"",SUMPRODUCT(MAX((Log!$AE$2:$AE$1001=K311)*Log!$AH$2:$AH$1001))))</f>
        <v/>
      </c>
      <c r="I311" s="33">
        <f>IF(K311="","",COUNTIF(Log!$AE$2:$AE$1001,K311)-COUNTIFS(Log!$AE$2:$AE$1001,K311,Log!$AD$2:$AD$1001,"OK"))</f>
        <v/>
      </c>
      <c r="J311" s="26">
        <f>IFERROR(MATCH(A311,Log!$AF$2:$AF$1001,0),"")</f>
        <v/>
      </c>
      <c r="K311" s="26">
        <f>IF(J311="","",INDEX(Log!$AE$2:$AE$1001,J311))</f>
        <v/>
      </c>
    </row>
    <row r="313">
      <c r="A313" s="15" t="inlineStr">
        <is>
          <t>Made by HornetForms, hornetforms.com</t>
        </is>
      </c>
    </row>
  </sheetData>
  <conditionalFormatting sqref="A12:I311">
    <cfRule type="expression" priority="1" dxfId="0">
      <formula>AND(ISNUMBER($I12),$I12&gt;0)</formula>
    </cfRule>
  </conditionalFormatting>
  <pageMargins left="0.75" right="0.75" top="1" bottom="1" header="0.5" footer="0.5"/>
</worksheet>
</file>

<file path=xl/worksheets/sheet4.xml><?xml version="1.0" encoding="utf-8"?>
<worksheet xmlns="http://schemas.openxmlformats.org/spreadsheetml/2006/main">
  <sheetPr>
    <tabColor rgb="004B2E83"/>
    <outlinePr summaryBelow="1" summaryRight="1"/>
    <pageSetUpPr/>
  </sheetPr>
  <dimension ref="A1:F32"/>
  <sheetViews>
    <sheetView showGridLines="0" workbookViewId="0">
      <pane ySplit="4" topLeftCell="A5" activePane="bottomLeft" state="frozen"/>
      <selection pane="bottomLeft" activeCell="A1" sqref="A1"/>
    </sheetView>
  </sheetViews>
  <sheetFormatPr baseColWidth="8" defaultRowHeight="15"/>
  <cols>
    <col width="16" customWidth="1" min="1" max="1"/>
    <col width="10" customWidth="1" min="2" max="2"/>
    <col width="12" customWidth="1" min="3" max="3"/>
    <col width="13" customWidth="1" min="4" max="4"/>
    <col width="14" customWidth="1" min="5" max="5"/>
    <col width="16" customWidth="1" min="6" max="6"/>
  </cols>
  <sheetData>
    <row r="1">
      <c r="A1" s="28" t="inlineStr">
        <is>
          <t>Hours by month</t>
        </is>
      </c>
    </row>
    <row r="2">
      <c r="A2" s="3">
        <f>IF(COUNTIF(Log!$A$2:$A$1001,"EXAMPLE*")&gt;0,"You are looking at EXAMPLE data. Clear the EXAMPLE rows on Log, then paste your own.","")</f>
        <v/>
      </c>
    </row>
    <row r="4" ht="34" customHeight="1">
      <c r="A4" s="4" t="inlineStr">
        <is>
          <t>Month</t>
        </is>
      </c>
      <c r="B4" s="4" t="inlineStr">
        <is>
          <t>Entries</t>
        </is>
      </c>
      <c r="C4" s="4" t="inlineStr">
        <is>
          <t>Volunteers</t>
        </is>
      </c>
      <c r="D4" s="4" t="inlineStr">
        <is>
          <t>Hours logged</t>
        </is>
      </c>
      <c r="E4" s="4" t="inlineStr">
        <is>
          <t>Approved hours</t>
        </is>
      </c>
      <c r="F4" s="4" t="inlineStr">
        <is>
          <t>Value of approved hours</t>
        </is>
      </c>
    </row>
    <row r="5">
      <c r="A5" s="35">
        <f>IF(ISNUMBER(Settings!$D$4),Settings!$D$4,"")</f>
        <v/>
      </c>
      <c r="B5" s="33">
        <f>IF(A5="","",COUNTIF(Log!$V$2:$V$1001,A5))</f>
        <v/>
      </c>
      <c r="C5" s="33">
        <f>IF(A5="","",SUMIF(Log!$V$2:$V$1001,A5,Log!$AG$2:$AG$1001))</f>
        <v/>
      </c>
      <c r="D5" s="24">
        <f>IF(A5="","",SUMIF(Log!$V$2:$V$1001,A5,Log!$AA$2:$AA$1001))</f>
        <v/>
      </c>
      <c r="E5" s="24">
        <f>IF(A5="","",SUMIF(Log!$V$2:$V$1001,A5,Log!$AB$2:$AB$1001))</f>
        <v/>
      </c>
      <c r="F5" s="36">
        <f>IF(OR(A5="",NOT(ISNUMBER(Settings!$D$2))),"",SUMIF(Log!$V$2:$V$1001,A5,Log!$AC$2:$AC$1001))</f>
        <v/>
      </c>
    </row>
    <row r="6">
      <c r="A6" s="35">
        <f>IF(ISNUMBER(A5),DATE(YEAR(A5),MONTH(A5)+1,1),"")</f>
        <v/>
      </c>
      <c r="B6" s="33">
        <f>IF(A6="","",COUNTIF(Log!$V$2:$V$1001,A6))</f>
        <v/>
      </c>
      <c r="C6" s="33">
        <f>IF(A6="","",SUMIF(Log!$V$2:$V$1001,A6,Log!$AG$2:$AG$1001))</f>
        <v/>
      </c>
      <c r="D6" s="24">
        <f>IF(A6="","",SUMIF(Log!$V$2:$V$1001,A6,Log!$AA$2:$AA$1001))</f>
        <v/>
      </c>
      <c r="E6" s="24">
        <f>IF(A6="","",SUMIF(Log!$V$2:$V$1001,A6,Log!$AB$2:$AB$1001))</f>
        <v/>
      </c>
      <c r="F6" s="36">
        <f>IF(OR(A6="",NOT(ISNUMBER(Settings!$D$2))),"",SUMIF(Log!$V$2:$V$1001,A6,Log!$AC$2:$AC$1001))</f>
        <v/>
      </c>
    </row>
    <row r="7">
      <c r="A7" s="35">
        <f>IF(ISNUMBER(A6),DATE(YEAR(A6),MONTH(A6)+1,1),"")</f>
        <v/>
      </c>
      <c r="B7" s="33">
        <f>IF(A7="","",COUNTIF(Log!$V$2:$V$1001,A7))</f>
        <v/>
      </c>
      <c r="C7" s="33">
        <f>IF(A7="","",SUMIF(Log!$V$2:$V$1001,A7,Log!$AG$2:$AG$1001))</f>
        <v/>
      </c>
      <c r="D7" s="24">
        <f>IF(A7="","",SUMIF(Log!$V$2:$V$1001,A7,Log!$AA$2:$AA$1001))</f>
        <v/>
      </c>
      <c r="E7" s="24">
        <f>IF(A7="","",SUMIF(Log!$V$2:$V$1001,A7,Log!$AB$2:$AB$1001))</f>
        <v/>
      </c>
      <c r="F7" s="36">
        <f>IF(OR(A7="",NOT(ISNUMBER(Settings!$D$2))),"",SUMIF(Log!$V$2:$V$1001,A7,Log!$AC$2:$AC$1001))</f>
        <v/>
      </c>
    </row>
    <row r="8">
      <c r="A8" s="35">
        <f>IF(ISNUMBER(A7),DATE(YEAR(A7),MONTH(A7)+1,1),"")</f>
        <v/>
      </c>
      <c r="B8" s="33">
        <f>IF(A8="","",COUNTIF(Log!$V$2:$V$1001,A8))</f>
        <v/>
      </c>
      <c r="C8" s="33">
        <f>IF(A8="","",SUMIF(Log!$V$2:$V$1001,A8,Log!$AG$2:$AG$1001))</f>
        <v/>
      </c>
      <c r="D8" s="24">
        <f>IF(A8="","",SUMIF(Log!$V$2:$V$1001,A8,Log!$AA$2:$AA$1001))</f>
        <v/>
      </c>
      <c r="E8" s="24">
        <f>IF(A8="","",SUMIF(Log!$V$2:$V$1001,A8,Log!$AB$2:$AB$1001))</f>
        <v/>
      </c>
      <c r="F8" s="36">
        <f>IF(OR(A8="",NOT(ISNUMBER(Settings!$D$2))),"",SUMIF(Log!$V$2:$V$1001,A8,Log!$AC$2:$AC$1001))</f>
        <v/>
      </c>
    </row>
    <row r="9">
      <c r="A9" s="35">
        <f>IF(ISNUMBER(A8),DATE(YEAR(A8),MONTH(A8)+1,1),"")</f>
        <v/>
      </c>
      <c r="B9" s="33">
        <f>IF(A9="","",COUNTIF(Log!$V$2:$V$1001,A9))</f>
        <v/>
      </c>
      <c r="C9" s="33">
        <f>IF(A9="","",SUMIF(Log!$V$2:$V$1001,A9,Log!$AG$2:$AG$1001))</f>
        <v/>
      </c>
      <c r="D9" s="24">
        <f>IF(A9="","",SUMIF(Log!$V$2:$V$1001,A9,Log!$AA$2:$AA$1001))</f>
        <v/>
      </c>
      <c r="E9" s="24">
        <f>IF(A9="","",SUMIF(Log!$V$2:$V$1001,A9,Log!$AB$2:$AB$1001))</f>
        <v/>
      </c>
      <c r="F9" s="36">
        <f>IF(OR(A9="",NOT(ISNUMBER(Settings!$D$2))),"",SUMIF(Log!$V$2:$V$1001,A9,Log!$AC$2:$AC$1001))</f>
        <v/>
      </c>
    </row>
    <row r="10">
      <c r="A10" s="35">
        <f>IF(ISNUMBER(A9),DATE(YEAR(A9),MONTH(A9)+1,1),"")</f>
        <v/>
      </c>
      <c r="B10" s="33">
        <f>IF(A10="","",COUNTIF(Log!$V$2:$V$1001,A10))</f>
        <v/>
      </c>
      <c r="C10" s="33">
        <f>IF(A10="","",SUMIF(Log!$V$2:$V$1001,A10,Log!$AG$2:$AG$1001))</f>
        <v/>
      </c>
      <c r="D10" s="24">
        <f>IF(A10="","",SUMIF(Log!$V$2:$V$1001,A10,Log!$AA$2:$AA$1001))</f>
        <v/>
      </c>
      <c r="E10" s="24">
        <f>IF(A10="","",SUMIF(Log!$V$2:$V$1001,A10,Log!$AB$2:$AB$1001))</f>
        <v/>
      </c>
      <c r="F10" s="36">
        <f>IF(OR(A10="",NOT(ISNUMBER(Settings!$D$2))),"",SUMIF(Log!$V$2:$V$1001,A10,Log!$AC$2:$AC$1001))</f>
        <v/>
      </c>
    </row>
    <row r="11">
      <c r="A11" s="35">
        <f>IF(ISNUMBER(A10),DATE(YEAR(A10),MONTH(A10)+1,1),"")</f>
        <v/>
      </c>
      <c r="B11" s="33">
        <f>IF(A11="","",COUNTIF(Log!$V$2:$V$1001,A11))</f>
        <v/>
      </c>
      <c r="C11" s="33">
        <f>IF(A11="","",SUMIF(Log!$V$2:$V$1001,A11,Log!$AG$2:$AG$1001))</f>
        <v/>
      </c>
      <c r="D11" s="24">
        <f>IF(A11="","",SUMIF(Log!$V$2:$V$1001,A11,Log!$AA$2:$AA$1001))</f>
        <v/>
      </c>
      <c r="E11" s="24">
        <f>IF(A11="","",SUMIF(Log!$V$2:$V$1001,A11,Log!$AB$2:$AB$1001))</f>
        <v/>
      </c>
      <c r="F11" s="36">
        <f>IF(OR(A11="",NOT(ISNUMBER(Settings!$D$2))),"",SUMIF(Log!$V$2:$V$1001,A11,Log!$AC$2:$AC$1001))</f>
        <v/>
      </c>
    </row>
    <row r="12">
      <c r="A12" s="35">
        <f>IF(ISNUMBER(A11),DATE(YEAR(A11),MONTH(A11)+1,1),"")</f>
        <v/>
      </c>
      <c r="B12" s="33">
        <f>IF(A12="","",COUNTIF(Log!$V$2:$V$1001,A12))</f>
        <v/>
      </c>
      <c r="C12" s="33">
        <f>IF(A12="","",SUMIF(Log!$V$2:$V$1001,A12,Log!$AG$2:$AG$1001))</f>
        <v/>
      </c>
      <c r="D12" s="24">
        <f>IF(A12="","",SUMIF(Log!$V$2:$V$1001,A12,Log!$AA$2:$AA$1001))</f>
        <v/>
      </c>
      <c r="E12" s="24">
        <f>IF(A12="","",SUMIF(Log!$V$2:$V$1001,A12,Log!$AB$2:$AB$1001))</f>
        <v/>
      </c>
      <c r="F12" s="36">
        <f>IF(OR(A12="",NOT(ISNUMBER(Settings!$D$2))),"",SUMIF(Log!$V$2:$V$1001,A12,Log!$AC$2:$AC$1001))</f>
        <v/>
      </c>
    </row>
    <row r="13">
      <c r="A13" s="35">
        <f>IF(ISNUMBER(A12),DATE(YEAR(A12),MONTH(A12)+1,1),"")</f>
        <v/>
      </c>
      <c r="B13" s="33">
        <f>IF(A13="","",COUNTIF(Log!$V$2:$V$1001,A13))</f>
        <v/>
      </c>
      <c r="C13" s="33">
        <f>IF(A13="","",SUMIF(Log!$V$2:$V$1001,A13,Log!$AG$2:$AG$1001))</f>
        <v/>
      </c>
      <c r="D13" s="24">
        <f>IF(A13="","",SUMIF(Log!$V$2:$V$1001,A13,Log!$AA$2:$AA$1001))</f>
        <v/>
      </c>
      <c r="E13" s="24">
        <f>IF(A13="","",SUMIF(Log!$V$2:$V$1001,A13,Log!$AB$2:$AB$1001))</f>
        <v/>
      </c>
      <c r="F13" s="36">
        <f>IF(OR(A13="",NOT(ISNUMBER(Settings!$D$2))),"",SUMIF(Log!$V$2:$V$1001,A13,Log!$AC$2:$AC$1001))</f>
        <v/>
      </c>
    </row>
    <row r="14">
      <c r="A14" s="35">
        <f>IF(ISNUMBER(A13),DATE(YEAR(A13),MONTH(A13)+1,1),"")</f>
        <v/>
      </c>
      <c r="B14" s="33">
        <f>IF(A14="","",COUNTIF(Log!$V$2:$V$1001,A14))</f>
        <v/>
      </c>
      <c r="C14" s="33">
        <f>IF(A14="","",SUMIF(Log!$V$2:$V$1001,A14,Log!$AG$2:$AG$1001))</f>
        <v/>
      </c>
      <c r="D14" s="24">
        <f>IF(A14="","",SUMIF(Log!$V$2:$V$1001,A14,Log!$AA$2:$AA$1001))</f>
        <v/>
      </c>
      <c r="E14" s="24">
        <f>IF(A14="","",SUMIF(Log!$V$2:$V$1001,A14,Log!$AB$2:$AB$1001))</f>
        <v/>
      </c>
      <c r="F14" s="36">
        <f>IF(OR(A14="",NOT(ISNUMBER(Settings!$D$2))),"",SUMIF(Log!$V$2:$V$1001,A14,Log!$AC$2:$AC$1001))</f>
        <v/>
      </c>
    </row>
    <row r="15">
      <c r="A15" s="35">
        <f>IF(ISNUMBER(A14),DATE(YEAR(A14),MONTH(A14)+1,1),"")</f>
        <v/>
      </c>
      <c r="B15" s="33">
        <f>IF(A15="","",COUNTIF(Log!$V$2:$V$1001,A15))</f>
        <v/>
      </c>
      <c r="C15" s="33">
        <f>IF(A15="","",SUMIF(Log!$V$2:$V$1001,A15,Log!$AG$2:$AG$1001))</f>
        <v/>
      </c>
      <c r="D15" s="24">
        <f>IF(A15="","",SUMIF(Log!$V$2:$V$1001,A15,Log!$AA$2:$AA$1001))</f>
        <v/>
      </c>
      <c r="E15" s="24">
        <f>IF(A15="","",SUMIF(Log!$V$2:$V$1001,A15,Log!$AB$2:$AB$1001))</f>
        <v/>
      </c>
      <c r="F15" s="36">
        <f>IF(OR(A15="",NOT(ISNUMBER(Settings!$D$2))),"",SUMIF(Log!$V$2:$V$1001,A15,Log!$AC$2:$AC$1001))</f>
        <v/>
      </c>
    </row>
    <row r="16">
      <c r="A16" s="35">
        <f>IF(ISNUMBER(A15),DATE(YEAR(A15),MONTH(A15)+1,1),"")</f>
        <v/>
      </c>
      <c r="B16" s="33">
        <f>IF(A16="","",COUNTIF(Log!$V$2:$V$1001,A16))</f>
        <v/>
      </c>
      <c r="C16" s="33">
        <f>IF(A16="","",SUMIF(Log!$V$2:$V$1001,A16,Log!$AG$2:$AG$1001))</f>
        <v/>
      </c>
      <c r="D16" s="24">
        <f>IF(A16="","",SUMIF(Log!$V$2:$V$1001,A16,Log!$AA$2:$AA$1001))</f>
        <v/>
      </c>
      <c r="E16" s="24">
        <f>IF(A16="","",SUMIF(Log!$V$2:$V$1001,A16,Log!$AB$2:$AB$1001))</f>
        <v/>
      </c>
      <c r="F16" s="36">
        <f>IF(OR(A16="",NOT(ISNUMBER(Settings!$D$2))),"",SUMIF(Log!$V$2:$V$1001,A16,Log!$AC$2:$AC$1001))</f>
        <v/>
      </c>
    </row>
    <row r="17">
      <c r="A17" s="35">
        <f>IF(ISNUMBER(A16),DATE(YEAR(A16),MONTH(A16)+1,1),"")</f>
        <v/>
      </c>
      <c r="B17" s="33">
        <f>IF(A17="","",COUNTIF(Log!$V$2:$V$1001,A17))</f>
        <v/>
      </c>
      <c r="C17" s="33">
        <f>IF(A17="","",SUMIF(Log!$V$2:$V$1001,A17,Log!$AG$2:$AG$1001))</f>
        <v/>
      </c>
      <c r="D17" s="24">
        <f>IF(A17="","",SUMIF(Log!$V$2:$V$1001,A17,Log!$AA$2:$AA$1001))</f>
        <v/>
      </c>
      <c r="E17" s="24">
        <f>IF(A17="","",SUMIF(Log!$V$2:$V$1001,A17,Log!$AB$2:$AB$1001))</f>
        <v/>
      </c>
      <c r="F17" s="36">
        <f>IF(OR(A17="",NOT(ISNUMBER(Settings!$D$2))),"",SUMIF(Log!$V$2:$V$1001,A17,Log!$AC$2:$AC$1001))</f>
        <v/>
      </c>
    </row>
    <row r="18">
      <c r="A18" s="35">
        <f>IF(ISNUMBER(A17),DATE(YEAR(A17),MONTH(A17)+1,1),"")</f>
        <v/>
      </c>
      <c r="B18" s="33">
        <f>IF(A18="","",COUNTIF(Log!$V$2:$V$1001,A18))</f>
        <v/>
      </c>
      <c r="C18" s="33">
        <f>IF(A18="","",SUMIF(Log!$V$2:$V$1001,A18,Log!$AG$2:$AG$1001))</f>
        <v/>
      </c>
      <c r="D18" s="24">
        <f>IF(A18="","",SUMIF(Log!$V$2:$V$1001,A18,Log!$AA$2:$AA$1001))</f>
        <v/>
      </c>
      <c r="E18" s="24">
        <f>IF(A18="","",SUMIF(Log!$V$2:$V$1001,A18,Log!$AB$2:$AB$1001))</f>
        <v/>
      </c>
      <c r="F18" s="36">
        <f>IF(OR(A18="",NOT(ISNUMBER(Settings!$D$2))),"",SUMIF(Log!$V$2:$V$1001,A18,Log!$AC$2:$AC$1001))</f>
        <v/>
      </c>
    </row>
    <row r="19">
      <c r="A19" s="35">
        <f>IF(ISNUMBER(A18),DATE(YEAR(A18),MONTH(A18)+1,1),"")</f>
        <v/>
      </c>
      <c r="B19" s="33">
        <f>IF(A19="","",COUNTIF(Log!$V$2:$V$1001,A19))</f>
        <v/>
      </c>
      <c r="C19" s="33">
        <f>IF(A19="","",SUMIF(Log!$V$2:$V$1001,A19,Log!$AG$2:$AG$1001))</f>
        <v/>
      </c>
      <c r="D19" s="24">
        <f>IF(A19="","",SUMIF(Log!$V$2:$V$1001,A19,Log!$AA$2:$AA$1001))</f>
        <v/>
      </c>
      <c r="E19" s="24">
        <f>IF(A19="","",SUMIF(Log!$V$2:$V$1001,A19,Log!$AB$2:$AB$1001))</f>
        <v/>
      </c>
      <c r="F19" s="36">
        <f>IF(OR(A19="",NOT(ISNUMBER(Settings!$D$2))),"",SUMIF(Log!$V$2:$V$1001,A19,Log!$AC$2:$AC$1001))</f>
        <v/>
      </c>
    </row>
    <row r="20">
      <c r="A20" s="35">
        <f>IF(ISNUMBER(A19),DATE(YEAR(A19),MONTH(A19)+1,1),"")</f>
        <v/>
      </c>
      <c r="B20" s="33">
        <f>IF(A20="","",COUNTIF(Log!$V$2:$V$1001,A20))</f>
        <v/>
      </c>
      <c r="C20" s="33">
        <f>IF(A20="","",SUMIF(Log!$V$2:$V$1001,A20,Log!$AG$2:$AG$1001))</f>
        <v/>
      </c>
      <c r="D20" s="24">
        <f>IF(A20="","",SUMIF(Log!$V$2:$V$1001,A20,Log!$AA$2:$AA$1001))</f>
        <v/>
      </c>
      <c r="E20" s="24">
        <f>IF(A20="","",SUMIF(Log!$V$2:$V$1001,A20,Log!$AB$2:$AB$1001))</f>
        <v/>
      </c>
      <c r="F20" s="36">
        <f>IF(OR(A20="",NOT(ISNUMBER(Settings!$D$2))),"",SUMIF(Log!$V$2:$V$1001,A20,Log!$AC$2:$AC$1001))</f>
        <v/>
      </c>
    </row>
    <row r="21">
      <c r="A21" s="35">
        <f>IF(ISNUMBER(A20),DATE(YEAR(A20),MONTH(A20)+1,1),"")</f>
        <v/>
      </c>
      <c r="B21" s="33">
        <f>IF(A21="","",COUNTIF(Log!$V$2:$V$1001,A21))</f>
        <v/>
      </c>
      <c r="C21" s="33">
        <f>IF(A21="","",SUMIF(Log!$V$2:$V$1001,A21,Log!$AG$2:$AG$1001))</f>
        <v/>
      </c>
      <c r="D21" s="24">
        <f>IF(A21="","",SUMIF(Log!$V$2:$V$1001,A21,Log!$AA$2:$AA$1001))</f>
        <v/>
      </c>
      <c r="E21" s="24">
        <f>IF(A21="","",SUMIF(Log!$V$2:$V$1001,A21,Log!$AB$2:$AB$1001))</f>
        <v/>
      </c>
      <c r="F21" s="36">
        <f>IF(OR(A21="",NOT(ISNUMBER(Settings!$D$2))),"",SUMIF(Log!$V$2:$V$1001,A21,Log!$AC$2:$AC$1001))</f>
        <v/>
      </c>
    </row>
    <row r="22">
      <c r="A22" s="35">
        <f>IF(ISNUMBER(A21),DATE(YEAR(A21),MONTH(A21)+1,1),"")</f>
        <v/>
      </c>
      <c r="B22" s="33">
        <f>IF(A22="","",COUNTIF(Log!$V$2:$V$1001,A22))</f>
        <v/>
      </c>
      <c r="C22" s="33">
        <f>IF(A22="","",SUMIF(Log!$V$2:$V$1001,A22,Log!$AG$2:$AG$1001))</f>
        <v/>
      </c>
      <c r="D22" s="24">
        <f>IF(A22="","",SUMIF(Log!$V$2:$V$1001,A22,Log!$AA$2:$AA$1001))</f>
        <v/>
      </c>
      <c r="E22" s="24">
        <f>IF(A22="","",SUMIF(Log!$V$2:$V$1001,A22,Log!$AB$2:$AB$1001))</f>
        <v/>
      </c>
      <c r="F22" s="36">
        <f>IF(OR(A22="",NOT(ISNUMBER(Settings!$D$2))),"",SUMIF(Log!$V$2:$V$1001,A22,Log!$AC$2:$AC$1001))</f>
        <v/>
      </c>
    </row>
    <row r="23">
      <c r="A23" s="35">
        <f>IF(ISNUMBER(A22),DATE(YEAR(A22),MONTH(A22)+1,1),"")</f>
        <v/>
      </c>
      <c r="B23" s="33">
        <f>IF(A23="","",COUNTIF(Log!$V$2:$V$1001,A23))</f>
        <v/>
      </c>
      <c r="C23" s="33">
        <f>IF(A23="","",SUMIF(Log!$V$2:$V$1001,A23,Log!$AG$2:$AG$1001))</f>
        <v/>
      </c>
      <c r="D23" s="24">
        <f>IF(A23="","",SUMIF(Log!$V$2:$V$1001,A23,Log!$AA$2:$AA$1001))</f>
        <v/>
      </c>
      <c r="E23" s="24">
        <f>IF(A23="","",SUMIF(Log!$V$2:$V$1001,A23,Log!$AB$2:$AB$1001))</f>
        <v/>
      </c>
      <c r="F23" s="36">
        <f>IF(OR(A23="",NOT(ISNUMBER(Settings!$D$2))),"",SUMIF(Log!$V$2:$V$1001,A23,Log!$AC$2:$AC$1001))</f>
        <v/>
      </c>
    </row>
    <row r="24">
      <c r="A24" s="35">
        <f>IF(ISNUMBER(A23),DATE(YEAR(A23),MONTH(A23)+1,1),"")</f>
        <v/>
      </c>
      <c r="B24" s="33">
        <f>IF(A24="","",COUNTIF(Log!$V$2:$V$1001,A24))</f>
        <v/>
      </c>
      <c r="C24" s="33">
        <f>IF(A24="","",SUMIF(Log!$V$2:$V$1001,A24,Log!$AG$2:$AG$1001))</f>
        <v/>
      </c>
      <c r="D24" s="24">
        <f>IF(A24="","",SUMIF(Log!$V$2:$V$1001,A24,Log!$AA$2:$AA$1001))</f>
        <v/>
      </c>
      <c r="E24" s="24">
        <f>IF(A24="","",SUMIF(Log!$V$2:$V$1001,A24,Log!$AB$2:$AB$1001))</f>
        <v/>
      </c>
      <c r="F24" s="36">
        <f>IF(OR(A24="",NOT(ISNUMBER(Settings!$D$2))),"",SUMIF(Log!$V$2:$V$1001,A24,Log!$AC$2:$AC$1001))</f>
        <v/>
      </c>
    </row>
    <row r="25">
      <c r="A25" s="35">
        <f>IF(ISNUMBER(A24),DATE(YEAR(A24),MONTH(A24)+1,1),"")</f>
        <v/>
      </c>
      <c r="B25" s="33">
        <f>IF(A25="","",COUNTIF(Log!$V$2:$V$1001,A25))</f>
        <v/>
      </c>
      <c r="C25" s="33">
        <f>IF(A25="","",SUMIF(Log!$V$2:$V$1001,A25,Log!$AG$2:$AG$1001))</f>
        <v/>
      </c>
      <c r="D25" s="24">
        <f>IF(A25="","",SUMIF(Log!$V$2:$V$1001,A25,Log!$AA$2:$AA$1001))</f>
        <v/>
      </c>
      <c r="E25" s="24">
        <f>IF(A25="","",SUMIF(Log!$V$2:$V$1001,A25,Log!$AB$2:$AB$1001))</f>
        <v/>
      </c>
      <c r="F25" s="36">
        <f>IF(OR(A25="",NOT(ISNUMBER(Settings!$D$2))),"",SUMIF(Log!$V$2:$V$1001,A25,Log!$AC$2:$AC$1001))</f>
        <v/>
      </c>
    </row>
    <row r="26">
      <c r="A26" s="35">
        <f>IF(ISNUMBER(A25),DATE(YEAR(A25),MONTH(A25)+1,1),"")</f>
        <v/>
      </c>
      <c r="B26" s="33">
        <f>IF(A26="","",COUNTIF(Log!$V$2:$V$1001,A26))</f>
        <v/>
      </c>
      <c r="C26" s="33">
        <f>IF(A26="","",SUMIF(Log!$V$2:$V$1001,A26,Log!$AG$2:$AG$1001))</f>
        <v/>
      </c>
      <c r="D26" s="24">
        <f>IF(A26="","",SUMIF(Log!$V$2:$V$1001,A26,Log!$AA$2:$AA$1001))</f>
        <v/>
      </c>
      <c r="E26" s="24">
        <f>IF(A26="","",SUMIF(Log!$V$2:$V$1001,A26,Log!$AB$2:$AB$1001))</f>
        <v/>
      </c>
      <c r="F26" s="36">
        <f>IF(OR(A26="",NOT(ISNUMBER(Settings!$D$2))),"",SUMIF(Log!$V$2:$V$1001,A26,Log!$AC$2:$AC$1001))</f>
        <v/>
      </c>
    </row>
    <row r="27">
      <c r="A27" s="35">
        <f>IF(ISNUMBER(A26),DATE(YEAR(A26),MONTH(A26)+1,1),"")</f>
        <v/>
      </c>
      <c r="B27" s="33">
        <f>IF(A27="","",COUNTIF(Log!$V$2:$V$1001,A27))</f>
        <v/>
      </c>
      <c r="C27" s="33">
        <f>IF(A27="","",SUMIF(Log!$V$2:$V$1001,A27,Log!$AG$2:$AG$1001))</f>
        <v/>
      </c>
      <c r="D27" s="24">
        <f>IF(A27="","",SUMIF(Log!$V$2:$V$1001,A27,Log!$AA$2:$AA$1001))</f>
        <v/>
      </c>
      <c r="E27" s="24">
        <f>IF(A27="","",SUMIF(Log!$V$2:$V$1001,A27,Log!$AB$2:$AB$1001))</f>
        <v/>
      </c>
      <c r="F27" s="36">
        <f>IF(OR(A27="",NOT(ISNUMBER(Settings!$D$2))),"",SUMIF(Log!$V$2:$V$1001,A27,Log!$AC$2:$AC$1001))</f>
        <v/>
      </c>
    </row>
    <row r="28">
      <c r="A28" s="35">
        <f>IF(ISNUMBER(A27),DATE(YEAR(A27),MONTH(A27)+1,1),"")</f>
        <v/>
      </c>
      <c r="B28" s="33">
        <f>IF(A28="","",COUNTIF(Log!$V$2:$V$1001,A28))</f>
        <v/>
      </c>
      <c r="C28" s="33">
        <f>IF(A28="","",SUMIF(Log!$V$2:$V$1001,A28,Log!$AG$2:$AG$1001))</f>
        <v/>
      </c>
      <c r="D28" s="24">
        <f>IF(A28="","",SUMIF(Log!$V$2:$V$1001,A28,Log!$AA$2:$AA$1001))</f>
        <v/>
      </c>
      <c r="E28" s="24">
        <f>IF(A28="","",SUMIF(Log!$V$2:$V$1001,A28,Log!$AB$2:$AB$1001))</f>
        <v/>
      </c>
      <c r="F28" s="36">
        <f>IF(OR(A28="",NOT(ISNUMBER(Settings!$D$2))),"",SUMIF(Log!$V$2:$V$1001,A28,Log!$AC$2:$AC$1001))</f>
        <v/>
      </c>
    </row>
    <row r="29">
      <c r="A29" s="37" t="inlineStr">
        <is>
          <t>All months shown</t>
        </is>
      </c>
      <c r="B29" s="37">
        <f>SUM(B5:B28)</f>
        <v/>
      </c>
      <c r="C29" s="37" t="n"/>
      <c r="D29" s="31">
        <f>SUM(D5:D28)</f>
        <v/>
      </c>
      <c r="E29" s="31">
        <f>SUM(E5:E28)</f>
        <v/>
      </c>
      <c r="F29" s="32">
        <f>IF(ISNUMBER(Settings!$D$2),SUM(F5:F28),"")</f>
        <v/>
      </c>
    </row>
    <row r="31">
      <c r="A31" s="15" t="inlineStr">
        <is>
          <t>Volunteers counts each person once per month. Entries with no date are not in any month: see the Check column on Log.</t>
        </is>
      </c>
    </row>
    <row r="32">
      <c r="A32" s="15" t="inlineStr">
        <is>
          <t>Made by HornetForms, hornetforms.com</t>
        </is>
      </c>
    </row>
  </sheetData>
  <pageMargins left="0.75" right="0.75" top="1" bottom="1" header="0.5" footer="0.5"/>
</worksheet>
</file>

<file path=xl/worksheets/sheet5.xml><?xml version="1.0" encoding="utf-8"?>
<worksheet xmlns="http://schemas.openxmlformats.org/spreadsheetml/2006/main">
  <sheetPr>
    <tabColor rgb="008F8499"/>
    <outlinePr summaryBelow="1" summaryRight="1"/>
    <pageSetUpPr/>
  </sheetPr>
  <dimension ref="A1:F18"/>
  <sheetViews>
    <sheetView workbookViewId="0">
      <selection activeCell="A1" sqref="A1"/>
    </sheetView>
  </sheetViews>
  <sheetFormatPr baseColWidth="8" defaultRowHeight="15"/>
  <cols>
    <col width="34" customWidth="1" min="1" max="1"/>
    <col width="44" customWidth="1" min="2" max="2"/>
    <col width="24" customWidth="1" min="3" max="3"/>
    <col width="14" customWidth="1" min="4" max="4"/>
    <col width="3" customWidth="1" min="5" max="5"/>
    <col width="18" customWidth="1" min="6" max="6"/>
  </cols>
  <sheetData>
    <row r="1" ht="36" customHeight="1">
      <c r="A1" s="4" t="inlineStr">
        <is>
          <t>Setting</t>
        </is>
      </c>
      <c r="B1" s="4" t="inlineStr">
        <is>
          <t>Your value</t>
        </is>
      </c>
      <c r="C1" s="4" t="inlineStr">
        <is>
          <t>Example (used when yours is empty)</t>
        </is>
      </c>
      <c r="D1" s="4" t="inlineStr">
        <is>
          <t>In use</t>
        </is>
      </c>
      <c r="F1" s="4" t="inlineStr">
        <is>
          <t>Approved? options</t>
        </is>
      </c>
    </row>
    <row r="2" ht="30" customHeight="1">
      <c r="A2" s="38" t="inlineStr">
        <is>
          <t>Hourly value of volunteer time</t>
        </is>
      </c>
      <c r="B2" s="39" t="n"/>
      <c r="C2" s="40" t="inlineStr">
        <is>
          <t>None: type your own</t>
        </is>
      </c>
      <c r="D2" s="32">
        <f>IF(ISNUMBER(B2),B2,"")</f>
        <v/>
      </c>
      <c r="F2" s="27" t="inlineStr">
        <is>
          <t>Yes</t>
        </is>
      </c>
    </row>
    <row r="3" ht="30" customHeight="1">
      <c r="A3" s="38" t="inlineStr">
        <is>
          <t>Flag entries over this many hours</t>
        </is>
      </c>
      <c r="B3" s="41" t="n"/>
      <c r="C3" s="40" t="n">
        <v>12</v>
      </c>
      <c r="D3" s="31">
        <f>IF(ISNUMBER(B3),B3,C3)</f>
        <v/>
      </c>
      <c r="F3" s="27" t="inlineStr">
        <is>
          <t>No</t>
        </is>
      </c>
    </row>
    <row r="4" ht="30" customHeight="1">
      <c r="A4" s="38" t="inlineStr">
        <is>
          <t>First month on By month</t>
        </is>
      </c>
      <c r="B4" s="42" t="n"/>
      <c r="C4" s="40" t="inlineStr">
        <is>
          <t>Earliest date in the log</t>
        </is>
      </c>
      <c r="D4" s="43">
        <f>IF(ISNUMBER(B4),DATE(YEAR(B4),MONTH(B4),1),IF(COUNT(Log!$U$2:$U$1001)&gt;0,DATE(YEAR(MIN(Log!$U$2:$U$1001)),MONTH(MIN(Log!$U$2:$U$1001)),1),""))</f>
        <v/>
      </c>
    </row>
    <row r="7" ht="36" customHeight="1">
      <c r="A7" s="4" t="inlineStr">
        <is>
          <t>Column names to look for</t>
        </is>
      </c>
      <c r="B7" s="4" t="inlineStr">
        <is>
          <t>Header in your export (edit if you renamed a question)</t>
        </is>
      </c>
    </row>
    <row r="8">
      <c r="A8" s="29" t="inlineStr">
        <is>
          <t>Time the response came in</t>
        </is>
      </c>
      <c r="B8" s="27" t="inlineStr">
        <is>
          <t>Submitted at</t>
        </is>
      </c>
    </row>
    <row r="9">
      <c r="A9" s="29" t="inlineStr">
        <is>
          <t>Date volunteered</t>
        </is>
      </c>
      <c r="B9" s="27" t="inlineStr">
        <is>
          <t>Date</t>
        </is>
      </c>
    </row>
    <row r="10">
      <c r="A10" s="29" t="inlineStr">
        <is>
          <t>Volunteer name</t>
        </is>
      </c>
      <c r="B10" s="27" t="inlineStr">
        <is>
          <t>Full name</t>
        </is>
      </c>
    </row>
    <row r="11">
      <c r="A11" s="29" t="inlineStr">
        <is>
          <t>Volunteer email</t>
        </is>
      </c>
      <c r="B11" s="27" t="inlineStr">
        <is>
          <t>Email</t>
        </is>
      </c>
    </row>
    <row r="12">
      <c r="A12" s="29" t="inlineStr">
        <is>
          <t>Program or activity</t>
        </is>
      </c>
      <c r="B12" s="27" t="inlineStr">
        <is>
          <t>Program or activity</t>
        </is>
      </c>
    </row>
    <row r="13">
      <c r="A13" s="29" t="inlineStr">
        <is>
          <t>Hours</t>
        </is>
      </c>
      <c r="B13" s="27" t="inlineStr">
        <is>
          <t>Hours</t>
        </is>
      </c>
    </row>
    <row r="14">
      <c r="A14" s="29" t="inlineStr">
        <is>
          <t>Notes</t>
        </is>
      </c>
      <c r="B14" s="27" t="inlineStr">
        <is>
          <t>Notes</t>
        </is>
      </c>
    </row>
    <row r="15">
      <c r="A15" s="29" t="inlineStr">
        <is>
          <t>Hidden field for the event</t>
        </is>
      </c>
      <c r="B15" s="27" t="inlineStr">
        <is>
          <t>event</t>
        </is>
      </c>
    </row>
    <row r="18">
      <c r="A18" s="15" t="inlineStr">
        <is>
          <t>The sheet finds columns by these names, so column order does not matter.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2026-10-28T15:05:08Z</dcterms:created>
  <dcterms:modified xmlns:dcterms="http://purl.org/dc/terms/" xmlns:xsi="http://www.w3.org/2001/XMLSchema-instance" xsi:type="dcterms:W3CDTF">2026-10-28T15:05:10Z</dcterms:modified>
</cp:coreProperties>
</file>