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Guest list" sheetId="2" state="visible" r:id="rId2"/>
    <sheet xmlns:r="http://schemas.openxmlformats.org/officeDocument/2006/relationships" name="Summary" sheetId="3" state="visible" r:id="rId3"/>
    <sheet xmlns:r="http://schemas.openxmlformats.org/officeDocument/2006/relationships" name="Responses" sheetId="4" state="visible" r:id="rId4"/>
    <sheet xmlns:r="http://schemas.openxmlformats.org/officeDocument/2006/relationships" name="Lists" sheetId="5" state="visible" r:id="rId5"/>
  </sheets>
  <definedNames>
    <definedName name="_xlnm._FilterDatabase" localSheetId="1" hidden="1">'Guest list'!$A$2:$L$202</definedName>
  </definedNames>
  <calcPr calcId="124519" fullCalcOnLoad="1"/>
</workbook>
</file>

<file path=xl/styles.xml><?xml version="1.0" encoding="utf-8"?>
<styleSheet xmlns="http://schemas.openxmlformats.org/spreadsheetml/2006/main">
  <numFmts count="0"/>
  <fonts count="14">
    <font>
      <name val="Calibri"/>
      <family val="2"/>
      <color theme="1"/>
      <sz val="11"/>
      <scheme val="minor"/>
    </font>
    <font>
      <name val="Arial"/>
      <b val="1"/>
      <color rgb="00231A2E"/>
      <sz val="18"/>
    </font>
    <font>
      <name val="Arial"/>
      <color rgb="005E5468"/>
      <sz val="11"/>
    </font>
    <font>
      <name val="Arial"/>
      <b val="1"/>
      <color rgb="008A1C12"/>
      <sz val="10"/>
    </font>
    <font>
      <name val="Arial"/>
      <b val="1"/>
      <color rgb="00FBF5E9"/>
      <sz val="10"/>
    </font>
    <font>
      <name val="Arial"/>
      <b val="1"/>
      <color rgb="00231A2E"/>
      <sz val="12"/>
    </font>
    <font>
      <name val="Arial"/>
      <b val="1"/>
      <color rgb="00231A2E"/>
      <sz val="10"/>
    </font>
    <font>
      <name val="Arial"/>
      <color rgb="00231A2E"/>
      <sz val="10"/>
    </font>
    <font>
      <name val="Arial"/>
      <i val="1"/>
      <color rgb="005E5468"/>
      <sz val="9"/>
    </font>
    <font>
      <name val="Arial"/>
      <b val="1"/>
      <color rgb="00231A2E"/>
      <sz val="14"/>
    </font>
    <font>
      <name val="Arial"/>
      <i val="1"/>
      <color rgb="005E5468"/>
      <sz val="10"/>
    </font>
    <font>
      <name val="Arial"/>
      <b val="1"/>
      <color rgb="00231A2E"/>
      <sz val="16"/>
    </font>
    <font>
      <name val="Arial"/>
      <b val="1"/>
      <color rgb="00231A2E"/>
      <sz val="11"/>
    </font>
    <font>
      <name val="Arial"/>
      <color rgb="005E5468"/>
      <sz val="10"/>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5E5468"/>
      </patternFill>
    </fill>
    <fill>
      <patternFill patternType="solid">
        <fgColor rgb="00D9D3E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center" wrapText="1"/>
    </xf>
    <xf numFmtId="0" fontId="5" fillId="0" borderId="1" applyAlignment="1" pivotButton="0" quotePrefix="0" xfId="0">
      <alignment horizontal="center" vertical="top"/>
    </xf>
    <xf numFmtId="0" fontId="6" fillId="0" borderId="1" applyAlignment="1" pivotButton="0" quotePrefix="0" xfId="0">
      <alignment vertical="top" wrapText="1"/>
    </xf>
    <xf numFmtId="0" fontId="7" fillId="0" borderId="1" applyAlignment="1" pivotButton="0" quotePrefix="0" xfId="0">
      <alignment vertical="top" wrapText="1"/>
    </xf>
    <xf numFmtId="0" fontId="5" fillId="0" borderId="0" pivotButton="0" quotePrefix="0" xfId="0"/>
    <xf numFmtId="0" fontId="6" fillId="3" borderId="1" pivotButton="0" quotePrefix="0" xfId="0"/>
    <xf numFmtId="0" fontId="7" fillId="0" borderId="0" pivotButton="0" quotePrefix="0" xfId="0"/>
    <xf numFmtId="0" fontId="6" fillId="4" borderId="1" pivotButton="0" quotePrefix="0" xfId="0"/>
    <xf numFmtId="0" fontId="4" fillId="2" borderId="1" pivotButton="0" quotePrefix="0" xfId="0"/>
    <xf numFmtId="0" fontId="7" fillId="0" borderId="0" applyAlignment="1" pivotButton="0" quotePrefix="0" xfId="0">
      <alignment vertical="top" wrapText="1"/>
    </xf>
    <xf numFmtId="0" fontId="3" fillId="5" borderId="0" applyAlignment="1" pivotButton="0" quotePrefix="0" xfId="0">
      <alignment vertical="top" wrapText="1"/>
    </xf>
    <xf numFmtId="0" fontId="8" fillId="0" borderId="0" pivotButton="0" quotePrefix="0" xfId="0"/>
    <xf numFmtId="0" fontId="9" fillId="0" borderId="0" pivotButton="0" quotePrefix="0" xfId="0"/>
    <xf numFmtId="0" fontId="4" fillId="6" borderId="1" applyAlignment="1" pivotButton="0" quotePrefix="0" xfId="0">
      <alignment vertical="center" wrapText="1"/>
    </xf>
    <xf numFmtId="0" fontId="10" fillId="3" borderId="1" pivotButton="0" quotePrefix="0" xfId="0"/>
    <xf numFmtId="0" fontId="10" fillId="3" borderId="1" applyAlignment="1" pivotButton="0" quotePrefix="0" xfId="0">
      <alignment horizontal="center"/>
    </xf>
    <xf numFmtId="0" fontId="7" fillId="4" borderId="1" applyAlignment="1" pivotButton="0" quotePrefix="0" xfId="0">
      <alignment horizontal="center"/>
    </xf>
    <xf numFmtId="0" fontId="7" fillId="4" borderId="1" pivotButton="0" quotePrefix="0" xfId="0"/>
    <xf numFmtId="0" fontId="7" fillId="3" borderId="1" pivotButton="0" quotePrefix="0" xfId="0"/>
    <xf numFmtId="0" fontId="7" fillId="3" borderId="1" applyAlignment="1" pivotButton="0" quotePrefix="0" xfId="0">
      <alignment horizontal="center"/>
    </xf>
    <xf numFmtId="0" fontId="11" fillId="0" borderId="0" pivotButton="0" quotePrefix="0" xfId="0"/>
    <xf numFmtId="0" fontId="7" fillId="0" borderId="1" pivotButton="0" quotePrefix="0" xfId="0"/>
    <xf numFmtId="1" fontId="12" fillId="4" borderId="1" applyAlignment="1" pivotButton="0" quotePrefix="0" xfId="0">
      <alignment horizontal="center"/>
    </xf>
    <xf numFmtId="9" fontId="12" fillId="4" borderId="1" applyAlignment="1" pivotButton="0" quotePrefix="0" xfId="0">
      <alignment horizontal="center"/>
    </xf>
    <xf numFmtId="0" fontId="6" fillId="4" borderId="1" applyAlignment="1" pivotButton="0" quotePrefix="0" xfId="0">
      <alignment horizontal="center"/>
    </xf>
    <xf numFmtId="0" fontId="8" fillId="0" borderId="0" applyAlignment="1" pivotButton="0" quotePrefix="0" xfId="0">
      <alignment vertical="top" wrapText="1"/>
    </xf>
    <xf numFmtId="0" fontId="4" fillId="7" borderId="1" applyAlignment="1" pivotButton="0" quotePrefix="0" xfId="0">
      <alignment vertical="center" wrapText="1"/>
    </xf>
    <xf numFmtId="0" fontId="10" fillId="0" borderId="0" pivotButton="0" quotePrefix="0" xfId="0"/>
    <xf numFmtId="0" fontId="13" fillId="4" borderId="1" pivotButton="0" quotePrefix="0" xfId="0"/>
    <xf numFmtId="0" fontId="10" fillId="0" borderId="1" pivotButton="0" quotePrefix="0" xfId="0"/>
    <xf numFmtId="0" fontId="6" fillId="0" borderId="0" pivotButton="0" quotePrefix="0" xfId="0"/>
  </cellXfs>
  <cellStyles count="1">
    <cellStyle name="Normal" xfId="0" builtinId="0" hidden="0"/>
  </cellStyles>
  <dxfs count="1">
    <dxf>
      <fill>
        <patternFill patternType="solid">
          <fgColor rgb="00E4DEFA"/>
          <bgColor rgb="00E4DEF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HornetForms</author>
  </authors>
  <commentList>
    <comment ref="A2" authorId="0" shapeId="0">
      <text>
        <t>Type each household once, spelled the way it appears on the invitation. If you send personal links with the name filled in, use the same spelling there. Capital letters do not matter.</t>
      </text>
    </comment>
    <comment ref="C2" authorId="0" shapeId="0">
      <text>
        <t>Only for replies that did not come through the form: a call, a text or a card. Type Yes or No. This answer wins over an online reply.</t>
      </text>
    </comment>
    <comment ref="D2" authorId="0" shapeId="0">
      <text>
        <t>For a Yes typed in column C: how many people from this household are coming.</t>
      </text>
    </comment>
    <comment ref="F2" authorId="0" shapeId="0">
      <text>
        <t>How many online replies on the Responses tab carry this household name. 2 or more means the household replied twice; the sheet reads the first one.</t>
      </text>
    </comment>
    <comment ref="L2" authorId="0" shapeId="0">
      <text>
        <t>Chase reply: no answer yet. Check count: more people coming than invited. Two replies: the household answered online more than once.</t>
      </text>
    </comment>
  </commentList>
</comments>
</file>

<file path=xl/comments/comment2.xml><?xml version="1.0" encoding="utf-8"?>
<comments xmlns="http://schemas.openxmlformats.org/spreadsheetml/2006/main">
  <authors>
    <author>HornetForms</author>
  </authors>
  <commentList>
    <comment ref="B7" authorId="0" shapeId="0">
      <text>
        <t>Households replied divided by households on your list. Blank until you add a household.</t>
      </text>
    </comment>
    <comment ref="B13" authorId="0" shapeId="0">
      <text>
        <t>Online replies whose household name matches no row on Guest list. Look for a spelling difference, or add the household.</t>
      </text>
    </comment>
  </commentList>
</comments>
</file>

<file path=xl/comments/comment3.xml><?xml version="1.0" encoding="utf-8"?>
<comments xmlns="http://schemas.openxmlformats.org/spreadsheetml/2006/main">
  <authors>
    <author>HornetForms</author>
  </authors>
  <commentList>
    <comment ref="A1" authorId="0" shapeId="0">
      <text>
        <t>Paste your HornetForms CSV export here, starting at this cell, headers included. Rows 2 to 7 are EXAMPLE data: clear A2 to Z7 first.</t>
      </text>
    </comment>
    <comment ref="AB1" authorId="0" shapeId="0">
      <text>
        <t>Grey columns are worked out from the pasted export. Please do not type here.</t>
      </text>
    </comment>
  </commentList>
</comments>
</file>

<file path=xl/comments/comment4.xml><?xml version="1.0" encoding="utf-8"?>
<comments xmlns="http://schemas.openxmlformats.org/spreadsheetml/2006/main">
  <authors>
    <author>HornetForms</author>
  </authors>
  <commentList>
    <comment ref="B6" authorId="0" shapeId="0">
      <text>
        <t>Y when the answer counts everyone coming (wedding RSVP). N when it counts only the extra guests (the plain RSVP template says 'Not counting yourself'), so the sheet adds one.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tabColor rgb="00231A2E"/>
    <outlinePr summaryBelow="1" summaryRight="1"/>
    <pageSetUpPr/>
  </sheetPr>
  <dimension ref="A1:D27"/>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RSVP reply tracker</t>
        </is>
      </c>
    </row>
    <row r="3">
      <c r="B3" s="2" t="inlineStr">
        <is>
          <t>Track which households have replied, how many people are coming and what they will eat. Works in Excel and Google Sheets.</t>
        </is>
      </c>
    </row>
    <row r="4">
      <c r="B4" s="3">
        <f>IF(COUNTIF('Guest list'!$A$3:$A$202,"*(example)*")+COUNTIF(Responses!$A$2:$A$401,"EXAMPLE*")&gt;0,"You are looking at EXAMPLE data. Clear the example rows on Guest list and Responses.","")</f>
        <v/>
      </c>
    </row>
    <row r="5">
      <c r="B5" s="4" t="inlineStr">
        <is>
          <t>Step</t>
        </is>
      </c>
      <c r="C5" s="4" t="inlineStr">
        <is>
          <t>What to do</t>
        </is>
      </c>
      <c r="D5" s="4" t="inlineStr">
        <is>
          <t>How</t>
        </is>
      </c>
    </row>
    <row r="6" ht="44" customHeight="1">
      <c r="B6" s="5" t="n">
        <v>1</v>
      </c>
      <c r="C6" s="6" t="inlineStr">
        <is>
          <t>List your households</t>
        </is>
      </c>
      <c r="D6" s="7" t="inlineStr">
        <is>
          <t>On Guest list, type one household per row and how many people you invited. Spell each name the way it appears on the invitation. First clear the example rows (they end in (example)).</t>
        </is>
      </c>
    </row>
    <row r="7" ht="44" customHeight="1">
      <c r="B7" s="5" t="n">
        <v>2</v>
      </c>
      <c r="C7" s="6" t="inlineStr">
        <is>
          <t>Paste your online replies</t>
        </is>
      </c>
      <c r="D7" s="7" t="inlineStr">
        <is>
          <t>Download the CSV from your form's Responses page. On Responses, clear A2 to Z7 (the example), click A1 and paste the file, headers included.</t>
        </is>
      </c>
    </row>
    <row r="8" ht="44" customHeight="1">
      <c r="B8" s="5" t="n">
        <v>3</v>
      </c>
      <c r="C8" s="6" t="inlineStr">
        <is>
          <t>Add replies that came another way</t>
        </is>
      </c>
      <c r="D8" s="7" t="inlineStr">
        <is>
          <t>Someone called, texted or posted a card? Type Yes or No in column C of Guest list, the number coming in column D and the meal in column E. A typed answer wins over an online one.</t>
        </is>
      </c>
    </row>
    <row r="9" ht="44" customHeight="1">
      <c r="B9" s="5" t="n">
        <v>4</v>
      </c>
      <c r="C9" s="6" t="inlineStr">
        <is>
          <t>Read the Summary</t>
        </is>
      </c>
      <c r="D9" s="7" t="inlineStr">
        <is>
          <t>See households replied, the reply rate, people attending and not coming, who is still to reply and meal counts for the caterer.</t>
        </is>
      </c>
    </row>
    <row r="10" ht="44" customHeight="1">
      <c r="B10" s="5" t="n">
        <v>5</v>
      </c>
      <c r="C10" s="6" t="inlineStr">
        <is>
          <t>Chase and recheck</t>
        </is>
      </c>
      <c r="D10" s="7" t="inlineStr">
        <is>
          <t>Filter Follow-up on Guest list to Chase reply and send those households a nudge. Paste a fresh export over the old one after each round of replies.</t>
        </is>
      </c>
    </row>
    <row r="11"/>
    <row r="12">
      <c r="B12" s="8" t="inlineStr">
        <is>
          <t>Colour key</t>
        </is>
      </c>
    </row>
    <row r="13">
      <c r="C13" s="9" t="inlineStr">
        <is>
          <t>Yellow</t>
        </is>
      </c>
      <c r="D13" s="10" t="inlineStr">
        <is>
          <t>You type or pick here.</t>
        </is>
      </c>
    </row>
    <row r="14">
      <c r="C14" s="11" t="inlineStr">
        <is>
          <t>Grey</t>
        </is>
      </c>
      <c r="D14" s="10" t="inlineStr">
        <is>
          <t>Worked out for you. Please do not type here.</t>
        </is>
      </c>
    </row>
    <row r="15">
      <c r="C15" s="12" t="inlineStr">
        <is>
          <t>Dark</t>
        </is>
      </c>
      <c r="D15" s="10" t="inlineStr">
        <is>
          <t>Column names. Keep the pasted headers as they come from HornetForms.</t>
        </is>
      </c>
    </row>
    <row r="16"/>
    <row r="17">
      <c r="B17" s="8" t="inlineStr">
        <is>
          <t>Good to know</t>
        </is>
      </c>
    </row>
    <row r="18" ht="34" customHeight="1">
      <c r="C18" s="13" t="inlineStr">
        <is>
          <t>Built for the HornetForms wedding RSVP template. Using the plain RSVP template? Copy column C of the Lists tab into column B (five names change, and the meal rows go empty).</t>
        </is>
      </c>
    </row>
    <row r="19" ht="34" customHeight="1">
      <c r="C19" s="13" t="inlineStr">
        <is>
          <t>Online replies match a household by name. Personal links that fill in the household name keep the spelling identical. Summary counts any online reply whose name matches no household, so you can fix the spelling.</t>
        </is>
      </c>
    </row>
    <row r="20" ht="34" customHeight="1">
      <c r="C20" s="13" t="inlineStr">
        <is>
          <t>If a household replies twice online, the sheet reads the first reply and flags Two replies. Delete the old row on Responses to use the newer one.</t>
        </is>
      </c>
    </row>
    <row r="21" ht="28" customHeight="1">
      <c r="C21" s="13" t="inlineStr">
        <is>
          <t>Meal counts come from online replies only. Add meals from phone, text or card replies to your caterer's total by hand.</t>
        </is>
      </c>
    </row>
    <row r="22" ht="28" customHeight="1">
      <c r="C22" s="13" t="inlineStr">
        <is>
          <t>There is room for 200 households and 400 online replies.</t>
        </is>
      </c>
    </row>
    <row r="23"/>
    <row r="24">
      <c r="B24" s="8" t="inlineStr">
        <is>
          <t>Example data</t>
        </is>
      </c>
    </row>
    <row r="25" ht="32" customHeight="1">
      <c r="C25" s="14" t="inlineStr">
        <is>
          <t>Guest list and Responses start with EXAMPLE data (households end in (example), Response IDs start with EXAMPLE). Clear them before you add your own.</t>
        </is>
      </c>
    </row>
    <row r="26"/>
    <row r="27">
      <c r="C27" s="15" t="inlineStr">
        <is>
          <t>Made by HornetForms, https://hornetforms.com/blog/rsvp-qr-code</t>
        </is>
      </c>
    </row>
  </sheetData>
  <mergeCells count="6">
    <mergeCell ref="C20:D20"/>
    <mergeCell ref="C21:D21"/>
    <mergeCell ref="C25:D25"/>
    <mergeCell ref="C19:D19"/>
    <mergeCell ref="C22:D22"/>
    <mergeCell ref="C18:D18"/>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L202"/>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18" customWidth="1" min="3" max="3"/>
    <col width="15" customWidth="1" min="4" max="4"/>
    <col width="30" customWidth="1" min="5" max="5"/>
    <col width="11" customWidth="1" min="6" max="6"/>
    <col width="10" customWidth="1" min="7" max="7"/>
    <col width="10" customWidth="1" min="8" max="8"/>
    <col width="12" customWidth="1" min="9" max="9"/>
    <col width="12" customWidth="1" min="10" max="10"/>
    <col width="46" customWidth="1" min="11" max="11"/>
    <col width="14" customWidth="1" min="12" max="12"/>
  </cols>
  <sheetData>
    <row r="1">
      <c r="A1" s="16" t="inlineStr">
        <is>
          <t>Guest list: one row per household</t>
        </is>
      </c>
      <c r="F1" s="3">
        <f>IF(COUNTIF($A$3:$A$202,"*(example)*")+COUNTIF(Responses!$A$2:$A$401,"EXAMPLE*")&gt;0,"EXAMPLE data: clear the example rows here and on Responses.","")</f>
        <v/>
      </c>
    </row>
    <row r="2" ht="46" customHeight="1">
      <c r="A2" s="4" t="inlineStr">
        <is>
          <t>Household (as it appears on the invitation)</t>
        </is>
      </c>
      <c r="B2" s="4" t="inlineStr">
        <is>
          <t>Invited (people)</t>
        </is>
      </c>
      <c r="C2" s="4" t="inlineStr">
        <is>
          <t>Reply by phone, text or card (Yes or No)</t>
        </is>
      </c>
      <c r="D2" s="4" t="inlineStr">
        <is>
          <t>Coming, from that reply (people)</t>
        </is>
      </c>
      <c r="E2" s="4" t="inlineStr">
        <is>
          <t>Your note (meal, seating, anything)</t>
        </is>
      </c>
      <c r="F2" s="17" t="inlineStr">
        <is>
          <t>Online replies found</t>
        </is>
      </c>
      <c r="G2" s="17" t="inlineStr">
        <is>
          <t>Replied</t>
        </is>
      </c>
      <c r="H2" s="17" t="inlineStr">
        <is>
          <t>Coming</t>
        </is>
      </c>
      <c r="I2" s="17" t="inlineStr">
        <is>
          <t>Attending (people)</t>
        </is>
      </c>
      <c r="J2" s="17" t="inlineStr">
        <is>
          <t>Not coming (people)</t>
        </is>
      </c>
      <c r="K2" s="17" t="inlineStr">
        <is>
          <t>Meal or notes</t>
        </is>
      </c>
      <c r="L2" s="17" t="inlineStr">
        <is>
          <t>Follow-up</t>
        </is>
      </c>
    </row>
    <row r="3">
      <c r="A3" s="18" t="inlineStr">
        <is>
          <t>The Garcia Family (example)</t>
        </is>
      </c>
      <c r="B3" s="19" t="n">
        <v>4</v>
      </c>
      <c r="C3" s="19" t="n"/>
      <c r="D3" s="19" t="n"/>
      <c r="E3" s="18" t="n"/>
      <c r="F3" s="20">
        <f>IF($A3="","",COUNTIF(Responses!$AB$2:$AB$401,$A3))</f>
        <v/>
      </c>
      <c r="G3" s="20">
        <f>IF($A3="","",IF(OR(TRIM($C3&amp;"")&lt;&gt;"",$F3&gt;0),"Yes","No"))</f>
        <v/>
      </c>
      <c r="H3" s="20">
        <f>IF($A3="","",IF(UPPER(TRIM($C3&amp;""))="YES","Yes",IF(UPPER(TRIM($C3&amp;""))="NO","No",IF($F3&gt;0,IF(INDEX(Responses!$AD$2:$AD$401,MATCH($A3,Responses!$AB$2:$AB$401,0))=1,"Yes","No"),""))))</f>
        <v/>
      </c>
      <c r="I3" s="20">
        <f>IF($H3="Yes",IF(UPPER(TRIM($C3&amp;""))="YES",MAX(1,N($D3)),INDEX(Responses!$AF$2:$AF$401,MATCH($A3,Responses!$AB$2:$AB$401,0))),IF($H3="No",0,""))</f>
        <v/>
      </c>
      <c r="J3" s="20">
        <f>IF($G3&lt;&gt;"Yes","",IF(ISNUMBER($B3),MAX(0,$B3-N($I3)),""))</f>
        <v/>
      </c>
      <c r="K3" s="21">
        <f>IF($A3="","",IF(TRIM($E3&amp;"")&lt;&gt;"",TRIM($E3&amp;""),IF($F3&gt;0,INDEX(Responses!$AL$2:$AL$401,MATCH($A3,Responses!$AB$2:$AB$401,0)),"")))</f>
        <v/>
      </c>
      <c r="L3" s="20">
        <f>IF($A3="","",IF($G3="No","Chase reply",IF(AND(ISNUMBER($B3),N($I3)&gt;$B3),"Check count",IF($F3&gt;1,"Two replies",""))))</f>
        <v/>
      </c>
    </row>
    <row r="4">
      <c r="A4" s="18" t="inlineStr">
        <is>
          <t>Priya and Sam Rao (example)</t>
        </is>
      </c>
      <c r="B4" s="19" t="n">
        <v>2</v>
      </c>
      <c r="C4" s="19" t="n"/>
      <c r="D4" s="19" t="n"/>
      <c r="E4" s="18" t="n"/>
      <c r="F4" s="20">
        <f>IF($A4="","",COUNTIF(Responses!$AB$2:$AB$401,$A4))</f>
        <v/>
      </c>
      <c r="G4" s="20">
        <f>IF($A4="","",IF(OR(TRIM($C4&amp;"")&lt;&gt;"",$F4&gt;0),"Yes","No"))</f>
        <v/>
      </c>
      <c r="H4" s="20">
        <f>IF($A4="","",IF(UPPER(TRIM($C4&amp;""))="YES","Yes",IF(UPPER(TRIM($C4&amp;""))="NO","No",IF($F4&gt;0,IF(INDEX(Responses!$AD$2:$AD$401,MATCH($A4,Responses!$AB$2:$AB$401,0))=1,"Yes","No"),""))))</f>
        <v/>
      </c>
      <c r="I4" s="20">
        <f>IF($H4="Yes",IF(UPPER(TRIM($C4&amp;""))="YES",MAX(1,N($D4)),INDEX(Responses!$AF$2:$AF$401,MATCH($A4,Responses!$AB$2:$AB$401,0))),IF($H4="No",0,""))</f>
        <v/>
      </c>
      <c r="J4" s="20">
        <f>IF($G4&lt;&gt;"Yes","",IF(ISNUMBER($B4),MAX(0,$B4-N($I4)),""))</f>
        <v/>
      </c>
      <c r="K4" s="21">
        <f>IF($A4="","",IF(TRIM($E4&amp;"")&lt;&gt;"",TRIM($E4&amp;""),IF($F4&gt;0,INDEX(Responses!$AL$2:$AL$401,MATCH($A4,Responses!$AB$2:$AB$401,0)),"")))</f>
        <v/>
      </c>
      <c r="L4" s="20">
        <f>IF($A4="","",IF($G4="No","Chase reply",IF(AND(ISNUMBER($B4),N($I4)&gt;$B4),"Check count",IF($F4&gt;1,"Two replies",""))))</f>
        <v/>
      </c>
    </row>
    <row r="5">
      <c r="A5" s="18" t="inlineStr">
        <is>
          <t>Uncle Joe Miller (example)</t>
        </is>
      </c>
      <c r="B5" s="19" t="n">
        <v>1</v>
      </c>
      <c r="C5" s="19" t="inlineStr">
        <is>
          <t>Yes</t>
        </is>
      </c>
      <c r="D5" s="19" t="n">
        <v>1</v>
      </c>
      <c r="E5" s="18" t="inlineStr">
        <is>
          <t>Replied by phone, chicken</t>
        </is>
      </c>
      <c r="F5" s="20">
        <f>IF($A5="","",COUNTIF(Responses!$AB$2:$AB$401,$A5))</f>
        <v/>
      </c>
      <c r="G5" s="20">
        <f>IF($A5="","",IF(OR(TRIM($C5&amp;"")&lt;&gt;"",$F5&gt;0),"Yes","No"))</f>
        <v/>
      </c>
      <c r="H5" s="20">
        <f>IF($A5="","",IF(UPPER(TRIM($C5&amp;""))="YES","Yes",IF(UPPER(TRIM($C5&amp;""))="NO","No",IF($F5&gt;0,IF(INDEX(Responses!$AD$2:$AD$401,MATCH($A5,Responses!$AB$2:$AB$401,0))=1,"Yes","No"),""))))</f>
        <v/>
      </c>
      <c r="I5" s="20">
        <f>IF($H5="Yes",IF(UPPER(TRIM($C5&amp;""))="YES",MAX(1,N($D5)),INDEX(Responses!$AF$2:$AF$401,MATCH($A5,Responses!$AB$2:$AB$401,0))),IF($H5="No",0,""))</f>
        <v/>
      </c>
      <c r="J5" s="20">
        <f>IF($G5&lt;&gt;"Yes","",IF(ISNUMBER($B5),MAX(0,$B5-N($I5)),""))</f>
        <v/>
      </c>
      <c r="K5" s="21">
        <f>IF($A5="","",IF(TRIM($E5&amp;"")&lt;&gt;"",TRIM($E5&amp;""),IF($F5&gt;0,INDEX(Responses!$AL$2:$AL$401,MATCH($A5,Responses!$AB$2:$AB$401,0)),"")))</f>
        <v/>
      </c>
      <c r="L5" s="20">
        <f>IF($A5="","",IF($G5="No","Chase reply",IF(AND(ISNUMBER($B5),N($I5)&gt;$B5),"Check count",IF($F5&gt;1,"Two replies",""))))</f>
        <v/>
      </c>
    </row>
    <row r="6">
      <c r="A6" s="18" t="inlineStr">
        <is>
          <t>The Okafor Family (example)</t>
        </is>
      </c>
      <c r="B6" s="19" t="n">
        <v>3</v>
      </c>
      <c r="C6" s="19" t="n"/>
      <c r="D6" s="19" t="n"/>
      <c r="E6" s="18" t="n"/>
      <c r="F6" s="20">
        <f>IF($A6="","",COUNTIF(Responses!$AB$2:$AB$401,$A6))</f>
        <v/>
      </c>
      <c r="G6" s="20">
        <f>IF($A6="","",IF(OR(TRIM($C6&amp;"")&lt;&gt;"",$F6&gt;0),"Yes","No"))</f>
        <v/>
      </c>
      <c r="H6" s="20">
        <f>IF($A6="","",IF(UPPER(TRIM($C6&amp;""))="YES","Yes",IF(UPPER(TRIM($C6&amp;""))="NO","No",IF($F6&gt;0,IF(INDEX(Responses!$AD$2:$AD$401,MATCH($A6,Responses!$AB$2:$AB$401,0))=1,"Yes","No"),""))))</f>
        <v/>
      </c>
      <c r="I6" s="20">
        <f>IF($H6="Yes",IF(UPPER(TRIM($C6&amp;""))="YES",MAX(1,N($D6)),INDEX(Responses!$AF$2:$AF$401,MATCH($A6,Responses!$AB$2:$AB$401,0))),IF($H6="No",0,""))</f>
        <v/>
      </c>
      <c r="J6" s="20">
        <f>IF($G6&lt;&gt;"Yes","",IF(ISNUMBER($B6),MAX(0,$B6-N($I6)),""))</f>
        <v/>
      </c>
      <c r="K6" s="21">
        <f>IF($A6="","",IF(TRIM($E6&amp;"")&lt;&gt;"",TRIM($E6&amp;""),IF($F6&gt;0,INDEX(Responses!$AL$2:$AL$401,MATCH($A6,Responses!$AB$2:$AB$401,0)),"")))</f>
        <v/>
      </c>
      <c r="L6" s="20">
        <f>IF($A6="","",IF($G6="No","Chase reply",IF(AND(ISNUMBER($B6),N($I6)&gt;$B6),"Check count",IF($F6&gt;1,"Two replies",""))))</f>
        <v/>
      </c>
    </row>
    <row r="7">
      <c r="A7" s="18" t="inlineStr">
        <is>
          <t>Lena Novak (example)</t>
        </is>
      </c>
      <c r="B7" s="19" t="n">
        <v>2</v>
      </c>
      <c r="C7" s="19" t="n"/>
      <c r="D7" s="19" t="n"/>
      <c r="E7" s="18" t="n"/>
      <c r="F7" s="20">
        <f>IF($A7="","",COUNTIF(Responses!$AB$2:$AB$401,$A7))</f>
        <v/>
      </c>
      <c r="G7" s="20">
        <f>IF($A7="","",IF(OR(TRIM($C7&amp;"")&lt;&gt;"",$F7&gt;0),"Yes","No"))</f>
        <v/>
      </c>
      <c r="H7" s="20">
        <f>IF($A7="","",IF(UPPER(TRIM($C7&amp;""))="YES","Yes",IF(UPPER(TRIM($C7&amp;""))="NO","No",IF($F7&gt;0,IF(INDEX(Responses!$AD$2:$AD$401,MATCH($A7,Responses!$AB$2:$AB$401,0))=1,"Yes","No"),""))))</f>
        <v/>
      </c>
      <c r="I7" s="20">
        <f>IF($H7="Yes",IF(UPPER(TRIM($C7&amp;""))="YES",MAX(1,N($D7)),INDEX(Responses!$AF$2:$AF$401,MATCH($A7,Responses!$AB$2:$AB$401,0))),IF($H7="No",0,""))</f>
        <v/>
      </c>
      <c r="J7" s="20">
        <f>IF($G7&lt;&gt;"Yes","",IF(ISNUMBER($B7),MAX(0,$B7-N($I7)),""))</f>
        <v/>
      </c>
      <c r="K7" s="21">
        <f>IF($A7="","",IF(TRIM($E7&amp;"")&lt;&gt;"",TRIM($E7&amp;""),IF($F7&gt;0,INDEX(Responses!$AL$2:$AL$401,MATCH($A7,Responses!$AB$2:$AB$401,0)),"")))</f>
        <v/>
      </c>
      <c r="L7" s="20">
        <f>IF($A7="","",IF($G7="No","Chase reply",IF(AND(ISNUMBER($B7),N($I7)&gt;$B7),"Check count",IF($F7&gt;1,"Two replies",""))))</f>
        <v/>
      </c>
    </row>
    <row r="8">
      <c r="A8" s="18" t="inlineStr">
        <is>
          <t>The Brooks Family (example)</t>
        </is>
      </c>
      <c r="B8" s="19" t="n">
        <v>5</v>
      </c>
      <c r="C8" s="19" t="n"/>
      <c r="D8" s="19" t="n"/>
      <c r="E8" s="18" t="n"/>
      <c r="F8" s="20">
        <f>IF($A8="","",COUNTIF(Responses!$AB$2:$AB$401,$A8))</f>
        <v/>
      </c>
      <c r="G8" s="20">
        <f>IF($A8="","",IF(OR(TRIM($C8&amp;"")&lt;&gt;"",$F8&gt;0),"Yes","No"))</f>
        <v/>
      </c>
      <c r="H8" s="20">
        <f>IF($A8="","",IF(UPPER(TRIM($C8&amp;""))="YES","Yes",IF(UPPER(TRIM($C8&amp;""))="NO","No",IF($F8&gt;0,IF(INDEX(Responses!$AD$2:$AD$401,MATCH($A8,Responses!$AB$2:$AB$401,0))=1,"Yes","No"),""))))</f>
        <v/>
      </c>
      <c r="I8" s="20">
        <f>IF($H8="Yes",IF(UPPER(TRIM($C8&amp;""))="YES",MAX(1,N($D8)),INDEX(Responses!$AF$2:$AF$401,MATCH($A8,Responses!$AB$2:$AB$401,0))),IF($H8="No",0,""))</f>
        <v/>
      </c>
      <c r="J8" s="20">
        <f>IF($G8&lt;&gt;"Yes","",IF(ISNUMBER($B8),MAX(0,$B8-N($I8)),""))</f>
        <v/>
      </c>
      <c r="K8" s="21">
        <f>IF($A8="","",IF(TRIM($E8&amp;"")&lt;&gt;"",TRIM($E8&amp;""),IF($F8&gt;0,INDEX(Responses!$AL$2:$AL$401,MATCH($A8,Responses!$AB$2:$AB$401,0)),"")))</f>
        <v/>
      </c>
      <c r="L8" s="20">
        <f>IF($A8="","",IF($G8="No","Chase reply",IF(AND(ISNUMBER($B8),N($I8)&gt;$B8),"Check count",IF($F8&gt;1,"Two replies",""))))</f>
        <v/>
      </c>
    </row>
    <row r="9">
      <c r="A9" s="18" t="inlineStr">
        <is>
          <t>Grandma Rose (example)</t>
        </is>
      </c>
      <c r="B9" s="19" t="n">
        <v>1</v>
      </c>
      <c r="C9" s="19" t="inlineStr">
        <is>
          <t>No</t>
        </is>
      </c>
      <c r="D9" s="19" t="n"/>
      <c r="E9" s="18" t="inlineStr">
        <is>
          <t>Sending a card instead</t>
        </is>
      </c>
      <c r="F9" s="20">
        <f>IF($A9="","",COUNTIF(Responses!$AB$2:$AB$401,$A9))</f>
        <v/>
      </c>
      <c r="G9" s="20">
        <f>IF($A9="","",IF(OR(TRIM($C9&amp;"")&lt;&gt;"",$F9&gt;0),"Yes","No"))</f>
        <v/>
      </c>
      <c r="H9" s="20">
        <f>IF($A9="","",IF(UPPER(TRIM($C9&amp;""))="YES","Yes",IF(UPPER(TRIM($C9&amp;""))="NO","No",IF($F9&gt;0,IF(INDEX(Responses!$AD$2:$AD$401,MATCH($A9,Responses!$AB$2:$AB$401,0))=1,"Yes","No"),""))))</f>
        <v/>
      </c>
      <c r="I9" s="20">
        <f>IF($H9="Yes",IF(UPPER(TRIM($C9&amp;""))="YES",MAX(1,N($D9)),INDEX(Responses!$AF$2:$AF$401,MATCH($A9,Responses!$AB$2:$AB$401,0))),IF($H9="No",0,""))</f>
        <v/>
      </c>
      <c r="J9" s="20">
        <f>IF($G9&lt;&gt;"Yes","",IF(ISNUMBER($B9),MAX(0,$B9-N($I9)),""))</f>
        <v/>
      </c>
      <c r="K9" s="21">
        <f>IF($A9="","",IF(TRIM($E9&amp;"")&lt;&gt;"",TRIM($E9&amp;""),IF($F9&gt;0,INDEX(Responses!$AL$2:$AL$401,MATCH($A9,Responses!$AB$2:$AB$401,0)),"")))</f>
        <v/>
      </c>
      <c r="L9" s="20">
        <f>IF($A9="","",IF($G9="No","Chase reply",IF(AND(ISNUMBER($B9),N($I9)&gt;$B9),"Check count",IF($F9&gt;1,"Two replies",""))))</f>
        <v/>
      </c>
    </row>
    <row r="10">
      <c r="A10" s="18" t="inlineStr">
        <is>
          <t>Tom and Ana Silva (example)</t>
        </is>
      </c>
      <c r="B10" s="19" t="n">
        <v>2</v>
      </c>
      <c r="C10" s="19" t="n"/>
      <c r="D10" s="19" t="n"/>
      <c r="E10" s="18" t="n"/>
      <c r="F10" s="20">
        <f>IF($A10="","",COUNTIF(Responses!$AB$2:$AB$401,$A10))</f>
        <v/>
      </c>
      <c r="G10" s="20">
        <f>IF($A10="","",IF(OR(TRIM($C10&amp;"")&lt;&gt;"",$F10&gt;0),"Yes","No"))</f>
        <v/>
      </c>
      <c r="H10" s="20">
        <f>IF($A10="","",IF(UPPER(TRIM($C10&amp;""))="YES","Yes",IF(UPPER(TRIM($C10&amp;""))="NO","No",IF($F10&gt;0,IF(INDEX(Responses!$AD$2:$AD$401,MATCH($A10,Responses!$AB$2:$AB$401,0))=1,"Yes","No"),""))))</f>
        <v/>
      </c>
      <c r="I10" s="20">
        <f>IF($H10="Yes",IF(UPPER(TRIM($C10&amp;""))="YES",MAX(1,N($D10)),INDEX(Responses!$AF$2:$AF$401,MATCH($A10,Responses!$AB$2:$AB$401,0))),IF($H10="No",0,""))</f>
        <v/>
      </c>
      <c r="J10" s="20">
        <f>IF($G10&lt;&gt;"Yes","",IF(ISNUMBER($B10),MAX(0,$B10-N($I10)),""))</f>
        <v/>
      </c>
      <c r="K10" s="21">
        <f>IF($A10="","",IF(TRIM($E10&amp;"")&lt;&gt;"",TRIM($E10&amp;""),IF($F10&gt;0,INDEX(Responses!$AL$2:$AL$401,MATCH($A10,Responses!$AB$2:$AB$401,0)),"")))</f>
        <v/>
      </c>
      <c r="L10" s="20">
        <f>IF($A10="","",IF($G10="No","Chase reply",IF(AND(ISNUMBER($B10),N($I10)&gt;$B10),"Check count",IF($F10&gt;1,"Two replies",""))))</f>
        <v/>
      </c>
    </row>
    <row r="11">
      <c r="A11" s="22" t="n"/>
      <c r="B11" s="23" t="n"/>
      <c r="C11" s="23" t="n"/>
      <c r="D11" s="23" t="n"/>
      <c r="E11" s="22" t="n"/>
      <c r="F11" s="20">
        <f>IF($A11="","",COUNTIF(Responses!$AB$2:$AB$401,$A11))</f>
        <v/>
      </c>
      <c r="G11" s="20">
        <f>IF($A11="","",IF(OR(TRIM($C11&amp;"")&lt;&gt;"",$F11&gt;0),"Yes","No"))</f>
        <v/>
      </c>
      <c r="H11" s="20">
        <f>IF($A11="","",IF(UPPER(TRIM($C11&amp;""))="YES","Yes",IF(UPPER(TRIM($C11&amp;""))="NO","No",IF($F11&gt;0,IF(INDEX(Responses!$AD$2:$AD$401,MATCH($A11,Responses!$AB$2:$AB$401,0))=1,"Yes","No"),""))))</f>
        <v/>
      </c>
      <c r="I11" s="20">
        <f>IF($H11="Yes",IF(UPPER(TRIM($C11&amp;""))="YES",MAX(1,N($D11)),INDEX(Responses!$AF$2:$AF$401,MATCH($A11,Responses!$AB$2:$AB$401,0))),IF($H11="No",0,""))</f>
        <v/>
      </c>
      <c r="J11" s="20">
        <f>IF($G11&lt;&gt;"Yes","",IF(ISNUMBER($B11),MAX(0,$B11-N($I11)),""))</f>
        <v/>
      </c>
      <c r="K11" s="21">
        <f>IF($A11="","",IF(TRIM($E11&amp;"")&lt;&gt;"",TRIM($E11&amp;""),IF($F11&gt;0,INDEX(Responses!$AL$2:$AL$401,MATCH($A11,Responses!$AB$2:$AB$401,0)),"")))</f>
        <v/>
      </c>
      <c r="L11" s="20">
        <f>IF($A11="","",IF($G11="No","Chase reply",IF(AND(ISNUMBER($B11),N($I11)&gt;$B11),"Check count",IF($F11&gt;1,"Two replies",""))))</f>
        <v/>
      </c>
    </row>
    <row r="12">
      <c r="A12" s="22" t="n"/>
      <c r="B12" s="23" t="n"/>
      <c r="C12" s="23" t="n"/>
      <c r="D12" s="23" t="n"/>
      <c r="E12" s="22" t="n"/>
      <c r="F12" s="20">
        <f>IF($A12="","",COUNTIF(Responses!$AB$2:$AB$401,$A12))</f>
        <v/>
      </c>
      <c r="G12" s="20">
        <f>IF($A12="","",IF(OR(TRIM($C12&amp;"")&lt;&gt;"",$F12&gt;0),"Yes","No"))</f>
        <v/>
      </c>
      <c r="H12" s="20">
        <f>IF($A12="","",IF(UPPER(TRIM($C12&amp;""))="YES","Yes",IF(UPPER(TRIM($C12&amp;""))="NO","No",IF($F12&gt;0,IF(INDEX(Responses!$AD$2:$AD$401,MATCH($A12,Responses!$AB$2:$AB$401,0))=1,"Yes","No"),""))))</f>
        <v/>
      </c>
      <c r="I12" s="20">
        <f>IF($H12="Yes",IF(UPPER(TRIM($C12&amp;""))="YES",MAX(1,N($D12)),INDEX(Responses!$AF$2:$AF$401,MATCH($A12,Responses!$AB$2:$AB$401,0))),IF($H12="No",0,""))</f>
        <v/>
      </c>
      <c r="J12" s="20">
        <f>IF($G12&lt;&gt;"Yes","",IF(ISNUMBER($B12),MAX(0,$B12-N($I12)),""))</f>
        <v/>
      </c>
      <c r="K12" s="21">
        <f>IF($A12="","",IF(TRIM($E12&amp;"")&lt;&gt;"",TRIM($E12&amp;""),IF($F12&gt;0,INDEX(Responses!$AL$2:$AL$401,MATCH($A12,Responses!$AB$2:$AB$401,0)),"")))</f>
        <v/>
      </c>
      <c r="L12" s="20">
        <f>IF($A12="","",IF($G12="No","Chase reply",IF(AND(ISNUMBER($B12),N($I12)&gt;$B12),"Check count",IF($F12&gt;1,"Two replies",""))))</f>
        <v/>
      </c>
    </row>
    <row r="13">
      <c r="A13" s="22" t="n"/>
      <c r="B13" s="23" t="n"/>
      <c r="C13" s="23" t="n"/>
      <c r="D13" s="23" t="n"/>
      <c r="E13" s="22" t="n"/>
      <c r="F13" s="20">
        <f>IF($A13="","",COUNTIF(Responses!$AB$2:$AB$401,$A13))</f>
        <v/>
      </c>
      <c r="G13" s="20">
        <f>IF($A13="","",IF(OR(TRIM($C13&amp;"")&lt;&gt;"",$F13&gt;0),"Yes","No"))</f>
        <v/>
      </c>
      <c r="H13" s="20">
        <f>IF($A13="","",IF(UPPER(TRIM($C13&amp;""))="YES","Yes",IF(UPPER(TRIM($C13&amp;""))="NO","No",IF($F13&gt;0,IF(INDEX(Responses!$AD$2:$AD$401,MATCH($A13,Responses!$AB$2:$AB$401,0))=1,"Yes","No"),""))))</f>
        <v/>
      </c>
      <c r="I13" s="20">
        <f>IF($H13="Yes",IF(UPPER(TRIM($C13&amp;""))="YES",MAX(1,N($D13)),INDEX(Responses!$AF$2:$AF$401,MATCH($A13,Responses!$AB$2:$AB$401,0))),IF($H13="No",0,""))</f>
        <v/>
      </c>
      <c r="J13" s="20">
        <f>IF($G13&lt;&gt;"Yes","",IF(ISNUMBER($B13),MAX(0,$B13-N($I13)),""))</f>
        <v/>
      </c>
      <c r="K13" s="21">
        <f>IF($A13="","",IF(TRIM($E13&amp;"")&lt;&gt;"",TRIM($E13&amp;""),IF($F13&gt;0,INDEX(Responses!$AL$2:$AL$401,MATCH($A13,Responses!$AB$2:$AB$401,0)),"")))</f>
        <v/>
      </c>
      <c r="L13" s="20">
        <f>IF($A13="","",IF($G13="No","Chase reply",IF(AND(ISNUMBER($B13),N($I13)&gt;$B13),"Check count",IF($F13&gt;1,"Two replies",""))))</f>
        <v/>
      </c>
    </row>
    <row r="14">
      <c r="A14" s="22" t="n"/>
      <c r="B14" s="23" t="n"/>
      <c r="C14" s="23" t="n"/>
      <c r="D14" s="23" t="n"/>
      <c r="E14" s="22" t="n"/>
      <c r="F14" s="20">
        <f>IF($A14="","",COUNTIF(Responses!$AB$2:$AB$401,$A14))</f>
        <v/>
      </c>
      <c r="G14" s="20">
        <f>IF($A14="","",IF(OR(TRIM($C14&amp;"")&lt;&gt;"",$F14&gt;0),"Yes","No"))</f>
        <v/>
      </c>
      <c r="H14" s="20">
        <f>IF($A14="","",IF(UPPER(TRIM($C14&amp;""))="YES","Yes",IF(UPPER(TRIM($C14&amp;""))="NO","No",IF($F14&gt;0,IF(INDEX(Responses!$AD$2:$AD$401,MATCH($A14,Responses!$AB$2:$AB$401,0))=1,"Yes","No"),""))))</f>
        <v/>
      </c>
      <c r="I14" s="20">
        <f>IF($H14="Yes",IF(UPPER(TRIM($C14&amp;""))="YES",MAX(1,N($D14)),INDEX(Responses!$AF$2:$AF$401,MATCH($A14,Responses!$AB$2:$AB$401,0))),IF($H14="No",0,""))</f>
        <v/>
      </c>
      <c r="J14" s="20">
        <f>IF($G14&lt;&gt;"Yes","",IF(ISNUMBER($B14),MAX(0,$B14-N($I14)),""))</f>
        <v/>
      </c>
      <c r="K14" s="21">
        <f>IF($A14="","",IF(TRIM($E14&amp;"")&lt;&gt;"",TRIM($E14&amp;""),IF($F14&gt;0,INDEX(Responses!$AL$2:$AL$401,MATCH($A14,Responses!$AB$2:$AB$401,0)),"")))</f>
        <v/>
      </c>
      <c r="L14" s="20">
        <f>IF($A14="","",IF($G14="No","Chase reply",IF(AND(ISNUMBER($B14),N($I14)&gt;$B14),"Check count",IF($F14&gt;1,"Two replies",""))))</f>
        <v/>
      </c>
    </row>
    <row r="15">
      <c r="A15" s="22" t="n"/>
      <c r="B15" s="23" t="n"/>
      <c r="C15" s="23" t="n"/>
      <c r="D15" s="23" t="n"/>
      <c r="E15" s="22" t="n"/>
      <c r="F15" s="20">
        <f>IF($A15="","",COUNTIF(Responses!$AB$2:$AB$401,$A15))</f>
        <v/>
      </c>
      <c r="G15" s="20">
        <f>IF($A15="","",IF(OR(TRIM($C15&amp;"")&lt;&gt;"",$F15&gt;0),"Yes","No"))</f>
        <v/>
      </c>
      <c r="H15" s="20">
        <f>IF($A15="","",IF(UPPER(TRIM($C15&amp;""))="YES","Yes",IF(UPPER(TRIM($C15&amp;""))="NO","No",IF($F15&gt;0,IF(INDEX(Responses!$AD$2:$AD$401,MATCH($A15,Responses!$AB$2:$AB$401,0))=1,"Yes","No"),""))))</f>
        <v/>
      </c>
      <c r="I15" s="20">
        <f>IF($H15="Yes",IF(UPPER(TRIM($C15&amp;""))="YES",MAX(1,N($D15)),INDEX(Responses!$AF$2:$AF$401,MATCH($A15,Responses!$AB$2:$AB$401,0))),IF($H15="No",0,""))</f>
        <v/>
      </c>
      <c r="J15" s="20">
        <f>IF($G15&lt;&gt;"Yes","",IF(ISNUMBER($B15),MAX(0,$B15-N($I15)),""))</f>
        <v/>
      </c>
      <c r="K15" s="21">
        <f>IF($A15="","",IF(TRIM($E15&amp;"")&lt;&gt;"",TRIM($E15&amp;""),IF($F15&gt;0,INDEX(Responses!$AL$2:$AL$401,MATCH($A15,Responses!$AB$2:$AB$401,0)),"")))</f>
        <v/>
      </c>
      <c r="L15" s="20">
        <f>IF($A15="","",IF($G15="No","Chase reply",IF(AND(ISNUMBER($B15),N($I15)&gt;$B15),"Check count",IF($F15&gt;1,"Two replies",""))))</f>
        <v/>
      </c>
    </row>
    <row r="16">
      <c r="A16" s="22" t="n"/>
      <c r="B16" s="23" t="n"/>
      <c r="C16" s="23" t="n"/>
      <c r="D16" s="23" t="n"/>
      <c r="E16" s="22" t="n"/>
      <c r="F16" s="20">
        <f>IF($A16="","",COUNTIF(Responses!$AB$2:$AB$401,$A16))</f>
        <v/>
      </c>
      <c r="G16" s="20">
        <f>IF($A16="","",IF(OR(TRIM($C16&amp;"")&lt;&gt;"",$F16&gt;0),"Yes","No"))</f>
        <v/>
      </c>
      <c r="H16" s="20">
        <f>IF($A16="","",IF(UPPER(TRIM($C16&amp;""))="YES","Yes",IF(UPPER(TRIM($C16&amp;""))="NO","No",IF($F16&gt;0,IF(INDEX(Responses!$AD$2:$AD$401,MATCH($A16,Responses!$AB$2:$AB$401,0))=1,"Yes","No"),""))))</f>
        <v/>
      </c>
      <c r="I16" s="20">
        <f>IF($H16="Yes",IF(UPPER(TRIM($C16&amp;""))="YES",MAX(1,N($D16)),INDEX(Responses!$AF$2:$AF$401,MATCH($A16,Responses!$AB$2:$AB$401,0))),IF($H16="No",0,""))</f>
        <v/>
      </c>
      <c r="J16" s="20">
        <f>IF($G16&lt;&gt;"Yes","",IF(ISNUMBER($B16),MAX(0,$B16-N($I16)),""))</f>
        <v/>
      </c>
      <c r="K16" s="21">
        <f>IF($A16="","",IF(TRIM($E16&amp;"")&lt;&gt;"",TRIM($E16&amp;""),IF($F16&gt;0,INDEX(Responses!$AL$2:$AL$401,MATCH($A16,Responses!$AB$2:$AB$401,0)),"")))</f>
        <v/>
      </c>
      <c r="L16" s="20">
        <f>IF($A16="","",IF($G16="No","Chase reply",IF(AND(ISNUMBER($B16),N($I16)&gt;$B16),"Check count",IF($F16&gt;1,"Two replies",""))))</f>
        <v/>
      </c>
    </row>
    <row r="17">
      <c r="A17" s="22" t="n"/>
      <c r="B17" s="23" t="n"/>
      <c r="C17" s="23" t="n"/>
      <c r="D17" s="23" t="n"/>
      <c r="E17" s="22" t="n"/>
      <c r="F17" s="20">
        <f>IF($A17="","",COUNTIF(Responses!$AB$2:$AB$401,$A17))</f>
        <v/>
      </c>
      <c r="G17" s="20">
        <f>IF($A17="","",IF(OR(TRIM($C17&amp;"")&lt;&gt;"",$F17&gt;0),"Yes","No"))</f>
        <v/>
      </c>
      <c r="H17" s="20">
        <f>IF($A17="","",IF(UPPER(TRIM($C17&amp;""))="YES","Yes",IF(UPPER(TRIM($C17&amp;""))="NO","No",IF($F17&gt;0,IF(INDEX(Responses!$AD$2:$AD$401,MATCH($A17,Responses!$AB$2:$AB$401,0))=1,"Yes","No"),""))))</f>
        <v/>
      </c>
      <c r="I17" s="20">
        <f>IF($H17="Yes",IF(UPPER(TRIM($C17&amp;""))="YES",MAX(1,N($D17)),INDEX(Responses!$AF$2:$AF$401,MATCH($A17,Responses!$AB$2:$AB$401,0))),IF($H17="No",0,""))</f>
        <v/>
      </c>
      <c r="J17" s="20">
        <f>IF($G17&lt;&gt;"Yes","",IF(ISNUMBER($B17),MAX(0,$B17-N($I17)),""))</f>
        <v/>
      </c>
      <c r="K17" s="21">
        <f>IF($A17="","",IF(TRIM($E17&amp;"")&lt;&gt;"",TRIM($E17&amp;""),IF($F17&gt;0,INDEX(Responses!$AL$2:$AL$401,MATCH($A17,Responses!$AB$2:$AB$401,0)),"")))</f>
        <v/>
      </c>
      <c r="L17" s="20">
        <f>IF($A17="","",IF($G17="No","Chase reply",IF(AND(ISNUMBER($B17),N($I17)&gt;$B17),"Check count",IF($F17&gt;1,"Two replies",""))))</f>
        <v/>
      </c>
    </row>
    <row r="18">
      <c r="A18" s="22" t="n"/>
      <c r="B18" s="23" t="n"/>
      <c r="C18" s="23" t="n"/>
      <c r="D18" s="23" t="n"/>
      <c r="E18" s="22" t="n"/>
      <c r="F18" s="20">
        <f>IF($A18="","",COUNTIF(Responses!$AB$2:$AB$401,$A18))</f>
        <v/>
      </c>
      <c r="G18" s="20">
        <f>IF($A18="","",IF(OR(TRIM($C18&amp;"")&lt;&gt;"",$F18&gt;0),"Yes","No"))</f>
        <v/>
      </c>
      <c r="H18" s="20">
        <f>IF($A18="","",IF(UPPER(TRIM($C18&amp;""))="YES","Yes",IF(UPPER(TRIM($C18&amp;""))="NO","No",IF($F18&gt;0,IF(INDEX(Responses!$AD$2:$AD$401,MATCH($A18,Responses!$AB$2:$AB$401,0))=1,"Yes","No"),""))))</f>
        <v/>
      </c>
      <c r="I18" s="20">
        <f>IF($H18="Yes",IF(UPPER(TRIM($C18&amp;""))="YES",MAX(1,N($D18)),INDEX(Responses!$AF$2:$AF$401,MATCH($A18,Responses!$AB$2:$AB$401,0))),IF($H18="No",0,""))</f>
        <v/>
      </c>
      <c r="J18" s="20">
        <f>IF($G18&lt;&gt;"Yes","",IF(ISNUMBER($B18),MAX(0,$B18-N($I18)),""))</f>
        <v/>
      </c>
      <c r="K18" s="21">
        <f>IF($A18="","",IF(TRIM($E18&amp;"")&lt;&gt;"",TRIM($E18&amp;""),IF($F18&gt;0,INDEX(Responses!$AL$2:$AL$401,MATCH($A18,Responses!$AB$2:$AB$401,0)),"")))</f>
        <v/>
      </c>
      <c r="L18" s="20">
        <f>IF($A18="","",IF($G18="No","Chase reply",IF(AND(ISNUMBER($B18),N($I18)&gt;$B18),"Check count",IF($F18&gt;1,"Two replies",""))))</f>
        <v/>
      </c>
    </row>
    <row r="19">
      <c r="A19" s="22" t="n"/>
      <c r="B19" s="23" t="n"/>
      <c r="C19" s="23" t="n"/>
      <c r="D19" s="23" t="n"/>
      <c r="E19" s="22" t="n"/>
      <c r="F19" s="20">
        <f>IF($A19="","",COUNTIF(Responses!$AB$2:$AB$401,$A19))</f>
        <v/>
      </c>
      <c r="G19" s="20">
        <f>IF($A19="","",IF(OR(TRIM($C19&amp;"")&lt;&gt;"",$F19&gt;0),"Yes","No"))</f>
        <v/>
      </c>
      <c r="H19" s="20">
        <f>IF($A19="","",IF(UPPER(TRIM($C19&amp;""))="YES","Yes",IF(UPPER(TRIM($C19&amp;""))="NO","No",IF($F19&gt;0,IF(INDEX(Responses!$AD$2:$AD$401,MATCH($A19,Responses!$AB$2:$AB$401,0))=1,"Yes","No"),""))))</f>
        <v/>
      </c>
      <c r="I19" s="20">
        <f>IF($H19="Yes",IF(UPPER(TRIM($C19&amp;""))="YES",MAX(1,N($D19)),INDEX(Responses!$AF$2:$AF$401,MATCH($A19,Responses!$AB$2:$AB$401,0))),IF($H19="No",0,""))</f>
        <v/>
      </c>
      <c r="J19" s="20">
        <f>IF($G19&lt;&gt;"Yes","",IF(ISNUMBER($B19),MAX(0,$B19-N($I19)),""))</f>
        <v/>
      </c>
      <c r="K19" s="21">
        <f>IF($A19="","",IF(TRIM($E19&amp;"")&lt;&gt;"",TRIM($E19&amp;""),IF($F19&gt;0,INDEX(Responses!$AL$2:$AL$401,MATCH($A19,Responses!$AB$2:$AB$401,0)),"")))</f>
        <v/>
      </c>
      <c r="L19" s="20">
        <f>IF($A19="","",IF($G19="No","Chase reply",IF(AND(ISNUMBER($B19),N($I19)&gt;$B19),"Check count",IF($F19&gt;1,"Two replies",""))))</f>
        <v/>
      </c>
    </row>
    <row r="20">
      <c r="A20" s="22" t="n"/>
      <c r="B20" s="23" t="n"/>
      <c r="C20" s="23" t="n"/>
      <c r="D20" s="23" t="n"/>
      <c r="E20" s="22" t="n"/>
      <c r="F20" s="20">
        <f>IF($A20="","",COUNTIF(Responses!$AB$2:$AB$401,$A20))</f>
        <v/>
      </c>
      <c r="G20" s="20">
        <f>IF($A20="","",IF(OR(TRIM($C20&amp;"")&lt;&gt;"",$F20&gt;0),"Yes","No"))</f>
        <v/>
      </c>
      <c r="H20" s="20">
        <f>IF($A20="","",IF(UPPER(TRIM($C20&amp;""))="YES","Yes",IF(UPPER(TRIM($C20&amp;""))="NO","No",IF($F20&gt;0,IF(INDEX(Responses!$AD$2:$AD$401,MATCH($A20,Responses!$AB$2:$AB$401,0))=1,"Yes","No"),""))))</f>
        <v/>
      </c>
      <c r="I20" s="20">
        <f>IF($H20="Yes",IF(UPPER(TRIM($C20&amp;""))="YES",MAX(1,N($D20)),INDEX(Responses!$AF$2:$AF$401,MATCH($A20,Responses!$AB$2:$AB$401,0))),IF($H20="No",0,""))</f>
        <v/>
      </c>
      <c r="J20" s="20">
        <f>IF($G20&lt;&gt;"Yes","",IF(ISNUMBER($B20),MAX(0,$B20-N($I20)),""))</f>
        <v/>
      </c>
      <c r="K20" s="21">
        <f>IF($A20="","",IF(TRIM($E20&amp;"")&lt;&gt;"",TRIM($E20&amp;""),IF($F20&gt;0,INDEX(Responses!$AL$2:$AL$401,MATCH($A20,Responses!$AB$2:$AB$401,0)),"")))</f>
        <v/>
      </c>
      <c r="L20" s="20">
        <f>IF($A20="","",IF($G20="No","Chase reply",IF(AND(ISNUMBER($B20),N($I20)&gt;$B20),"Check count",IF($F20&gt;1,"Two replies",""))))</f>
        <v/>
      </c>
    </row>
    <row r="21">
      <c r="A21" s="22" t="n"/>
      <c r="B21" s="23" t="n"/>
      <c r="C21" s="23" t="n"/>
      <c r="D21" s="23" t="n"/>
      <c r="E21" s="22" t="n"/>
      <c r="F21" s="20">
        <f>IF($A21="","",COUNTIF(Responses!$AB$2:$AB$401,$A21))</f>
        <v/>
      </c>
      <c r="G21" s="20">
        <f>IF($A21="","",IF(OR(TRIM($C21&amp;"")&lt;&gt;"",$F21&gt;0),"Yes","No"))</f>
        <v/>
      </c>
      <c r="H21" s="20">
        <f>IF($A21="","",IF(UPPER(TRIM($C21&amp;""))="YES","Yes",IF(UPPER(TRIM($C21&amp;""))="NO","No",IF($F21&gt;0,IF(INDEX(Responses!$AD$2:$AD$401,MATCH($A21,Responses!$AB$2:$AB$401,0))=1,"Yes","No"),""))))</f>
        <v/>
      </c>
      <c r="I21" s="20">
        <f>IF($H21="Yes",IF(UPPER(TRIM($C21&amp;""))="YES",MAX(1,N($D21)),INDEX(Responses!$AF$2:$AF$401,MATCH($A21,Responses!$AB$2:$AB$401,0))),IF($H21="No",0,""))</f>
        <v/>
      </c>
      <c r="J21" s="20">
        <f>IF($G21&lt;&gt;"Yes","",IF(ISNUMBER($B21),MAX(0,$B21-N($I21)),""))</f>
        <v/>
      </c>
      <c r="K21" s="21">
        <f>IF($A21="","",IF(TRIM($E21&amp;"")&lt;&gt;"",TRIM($E21&amp;""),IF($F21&gt;0,INDEX(Responses!$AL$2:$AL$401,MATCH($A21,Responses!$AB$2:$AB$401,0)),"")))</f>
        <v/>
      </c>
      <c r="L21" s="20">
        <f>IF($A21="","",IF($G21="No","Chase reply",IF(AND(ISNUMBER($B21),N($I21)&gt;$B21),"Check count",IF($F21&gt;1,"Two replies",""))))</f>
        <v/>
      </c>
    </row>
    <row r="22">
      <c r="A22" s="22" t="n"/>
      <c r="B22" s="23" t="n"/>
      <c r="C22" s="23" t="n"/>
      <c r="D22" s="23" t="n"/>
      <c r="E22" s="22" t="n"/>
      <c r="F22" s="20">
        <f>IF($A22="","",COUNTIF(Responses!$AB$2:$AB$401,$A22))</f>
        <v/>
      </c>
      <c r="G22" s="20">
        <f>IF($A22="","",IF(OR(TRIM($C22&amp;"")&lt;&gt;"",$F22&gt;0),"Yes","No"))</f>
        <v/>
      </c>
      <c r="H22" s="20">
        <f>IF($A22="","",IF(UPPER(TRIM($C22&amp;""))="YES","Yes",IF(UPPER(TRIM($C22&amp;""))="NO","No",IF($F22&gt;0,IF(INDEX(Responses!$AD$2:$AD$401,MATCH($A22,Responses!$AB$2:$AB$401,0))=1,"Yes","No"),""))))</f>
        <v/>
      </c>
      <c r="I22" s="20">
        <f>IF($H22="Yes",IF(UPPER(TRIM($C22&amp;""))="YES",MAX(1,N($D22)),INDEX(Responses!$AF$2:$AF$401,MATCH($A22,Responses!$AB$2:$AB$401,0))),IF($H22="No",0,""))</f>
        <v/>
      </c>
      <c r="J22" s="20">
        <f>IF($G22&lt;&gt;"Yes","",IF(ISNUMBER($B22),MAX(0,$B22-N($I22)),""))</f>
        <v/>
      </c>
      <c r="K22" s="21">
        <f>IF($A22="","",IF(TRIM($E22&amp;"")&lt;&gt;"",TRIM($E22&amp;""),IF($F22&gt;0,INDEX(Responses!$AL$2:$AL$401,MATCH($A22,Responses!$AB$2:$AB$401,0)),"")))</f>
        <v/>
      </c>
      <c r="L22" s="20">
        <f>IF($A22="","",IF($G22="No","Chase reply",IF(AND(ISNUMBER($B22),N($I22)&gt;$B22),"Check count",IF($F22&gt;1,"Two replies",""))))</f>
        <v/>
      </c>
    </row>
    <row r="23">
      <c r="A23" s="22" t="n"/>
      <c r="B23" s="23" t="n"/>
      <c r="C23" s="23" t="n"/>
      <c r="D23" s="23" t="n"/>
      <c r="E23" s="22" t="n"/>
      <c r="F23" s="20">
        <f>IF($A23="","",COUNTIF(Responses!$AB$2:$AB$401,$A23))</f>
        <v/>
      </c>
      <c r="G23" s="20">
        <f>IF($A23="","",IF(OR(TRIM($C23&amp;"")&lt;&gt;"",$F23&gt;0),"Yes","No"))</f>
        <v/>
      </c>
      <c r="H23" s="20">
        <f>IF($A23="","",IF(UPPER(TRIM($C23&amp;""))="YES","Yes",IF(UPPER(TRIM($C23&amp;""))="NO","No",IF($F23&gt;0,IF(INDEX(Responses!$AD$2:$AD$401,MATCH($A23,Responses!$AB$2:$AB$401,0))=1,"Yes","No"),""))))</f>
        <v/>
      </c>
      <c r="I23" s="20">
        <f>IF($H23="Yes",IF(UPPER(TRIM($C23&amp;""))="YES",MAX(1,N($D23)),INDEX(Responses!$AF$2:$AF$401,MATCH($A23,Responses!$AB$2:$AB$401,0))),IF($H23="No",0,""))</f>
        <v/>
      </c>
      <c r="J23" s="20">
        <f>IF($G23&lt;&gt;"Yes","",IF(ISNUMBER($B23),MAX(0,$B23-N($I23)),""))</f>
        <v/>
      </c>
      <c r="K23" s="21">
        <f>IF($A23="","",IF(TRIM($E23&amp;"")&lt;&gt;"",TRIM($E23&amp;""),IF($F23&gt;0,INDEX(Responses!$AL$2:$AL$401,MATCH($A23,Responses!$AB$2:$AB$401,0)),"")))</f>
        <v/>
      </c>
      <c r="L23" s="20">
        <f>IF($A23="","",IF($G23="No","Chase reply",IF(AND(ISNUMBER($B23),N($I23)&gt;$B23),"Check count",IF($F23&gt;1,"Two replies",""))))</f>
        <v/>
      </c>
    </row>
    <row r="24">
      <c r="A24" s="22" t="n"/>
      <c r="B24" s="23" t="n"/>
      <c r="C24" s="23" t="n"/>
      <c r="D24" s="23" t="n"/>
      <c r="E24" s="22" t="n"/>
      <c r="F24" s="20">
        <f>IF($A24="","",COUNTIF(Responses!$AB$2:$AB$401,$A24))</f>
        <v/>
      </c>
      <c r="G24" s="20">
        <f>IF($A24="","",IF(OR(TRIM($C24&amp;"")&lt;&gt;"",$F24&gt;0),"Yes","No"))</f>
        <v/>
      </c>
      <c r="H24" s="20">
        <f>IF($A24="","",IF(UPPER(TRIM($C24&amp;""))="YES","Yes",IF(UPPER(TRIM($C24&amp;""))="NO","No",IF($F24&gt;0,IF(INDEX(Responses!$AD$2:$AD$401,MATCH($A24,Responses!$AB$2:$AB$401,0))=1,"Yes","No"),""))))</f>
        <v/>
      </c>
      <c r="I24" s="20">
        <f>IF($H24="Yes",IF(UPPER(TRIM($C24&amp;""))="YES",MAX(1,N($D24)),INDEX(Responses!$AF$2:$AF$401,MATCH($A24,Responses!$AB$2:$AB$401,0))),IF($H24="No",0,""))</f>
        <v/>
      </c>
      <c r="J24" s="20">
        <f>IF($G24&lt;&gt;"Yes","",IF(ISNUMBER($B24),MAX(0,$B24-N($I24)),""))</f>
        <v/>
      </c>
      <c r="K24" s="21">
        <f>IF($A24="","",IF(TRIM($E24&amp;"")&lt;&gt;"",TRIM($E24&amp;""),IF($F24&gt;0,INDEX(Responses!$AL$2:$AL$401,MATCH($A24,Responses!$AB$2:$AB$401,0)),"")))</f>
        <v/>
      </c>
      <c r="L24" s="20">
        <f>IF($A24="","",IF($G24="No","Chase reply",IF(AND(ISNUMBER($B24),N($I24)&gt;$B24),"Check count",IF($F24&gt;1,"Two replies",""))))</f>
        <v/>
      </c>
    </row>
    <row r="25">
      <c r="A25" s="22" t="n"/>
      <c r="B25" s="23" t="n"/>
      <c r="C25" s="23" t="n"/>
      <c r="D25" s="23" t="n"/>
      <c r="E25" s="22" t="n"/>
      <c r="F25" s="20">
        <f>IF($A25="","",COUNTIF(Responses!$AB$2:$AB$401,$A25))</f>
        <v/>
      </c>
      <c r="G25" s="20">
        <f>IF($A25="","",IF(OR(TRIM($C25&amp;"")&lt;&gt;"",$F25&gt;0),"Yes","No"))</f>
        <v/>
      </c>
      <c r="H25" s="20">
        <f>IF($A25="","",IF(UPPER(TRIM($C25&amp;""))="YES","Yes",IF(UPPER(TRIM($C25&amp;""))="NO","No",IF($F25&gt;0,IF(INDEX(Responses!$AD$2:$AD$401,MATCH($A25,Responses!$AB$2:$AB$401,0))=1,"Yes","No"),""))))</f>
        <v/>
      </c>
      <c r="I25" s="20">
        <f>IF($H25="Yes",IF(UPPER(TRIM($C25&amp;""))="YES",MAX(1,N($D25)),INDEX(Responses!$AF$2:$AF$401,MATCH($A25,Responses!$AB$2:$AB$401,0))),IF($H25="No",0,""))</f>
        <v/>
      </c>
      <c r="J25" s="20">
        <f>IF($G25&lt;&gt;"Yes","",IF(ISNUMBER($B25),MAX(0,$B25-N($I25)),""))</f>
        <v/>
      </c>
      <c r="K25" s="21">
        <f>IF($A25="","",IF(TRIM($E25&amp;"")&lt;&gt;"",TRIM($E25&amp;""),IF($F25&gt;0,INDEX(Responses!$AL$2:$AL$401,MATCH($A25,Responses!$AB$2:$AB$401,0)),"")))</f>
        <v/>
      </c>
      <c r="L25" s="20">
        <f>IF($A25="","",IF($G25="No","Chase reply",IF(AND(ISNUMBER($B25),N($I25)&gt;$B25),"Check count",IF($F25&gt;1,"Two replies",""))))</f>
        <v/>
      </c>
    </row>
    <row r="26">
      <c r="A26" s="22" t="n"/>
      <c r="B26" s="23" t="n"/>
      <c r="C26" s="23" t="n"/>
      <c r="D26" s="23" t="n"/>
      <c r="E26" s="22" t="n"/>
      <c r="F26" s="20">
        <f>IF($A26="","",COUNTIF(Responses!$AB$2:$AB$401,$A26))</f>
        <v/>
      </c>
      <c r="G26" s="20">
        <f>IF($A26="","",IF(OR(TRIM($C26&amp;"")&lt;&gt;"",$F26&gt;0),"Yes","No"))</f>
        <v/>
      </c>
      <c r="H26" s="20">
        <f>IF($A26="","",IF(UPPER(TRIM($C26&amp;""))="YES","Yes",IF(UPPER(TRIM($C26&amp;""))="NO","No",IF($F26&gt;0,IF(INDEX(Responses!$AD$2:$AD$401,MATCH($A26,Responses!$AB$2:$AB$401,0))=1,"Yes","No"),""))))</f>
        <v/>
      </c>
      <c r="I26" s="20">
        <f>IF($H26="Yes",IF(UPPER(TRIM($C26&amp;""))="YES",MAX(1,N($D26)),INDEX(Responses!$AF$2:$AF$401,MATCH($A26,Responses!$AB$2:$AB$401,0))),IF($H26="No",0,""))</f>
        <v/>
      </c>
      <c r="J26" s="20">
        <f>IF($G26&lt;&gt;"Yes","",IF(ISNUMBER($B26),MAX(0,$B26-N($I26)),""))</f>
        <v/>
      </c>
      <c r="K26" s="21">
        <f>IF($A26="","",IF(TRIM($E26&amp;"")&lt;&gt;"",TRIM($E26&amp;""),IF($F26&gt;0,INDEX(Responses!$AL$2:$AL$401,MATCH($A26,Responses!$AB$2:$AB$401,0)),"")))</f>
        <v/>
      </c>
      <c r="L26" s="20">
        <f>IF($A26="","",IF($G26="No","Chase reply",IF(AND(ISNUMBER($B26),N($I26)&gt;$B26),"Check count",IF($F26&gt;1,"Two replies",""))))</f>
        <v/>
      </c>
    </row>
    <row r="27">
      <c r="A27" s="22" t="n"/>
      <c r="B27" s="23" t="n"/>
      <c r="C27" s="23" t="n"/>
      <c r="D27" s="23" t="n"/>
      <c r="E27" s="22" t="n"/>
      <c r="F27" s="20">
        <f>IF($A27="","",COUNTIF(Responses!$AB$2:$AB$401,$A27))</f>
        <v/>
      </c>
      <c r="G27" s="20">
        <f>IF($A27="","",IF(OR(TRIM($C27&amp;"")&lt;&gt;"",$F27&gt;0),"Yes","No"))</f>
        <v/>
      </c>
      <c r="H27" s="20">
        <f>IF($A27="","",IF(UPPER(TRIM($C27&amp;""))="YES","Yes",IF(UPPER(TRIM($C27&amp;""))="NO","No",IF($F27&gt;0,IF(INDEX(Responses!$AD$2:$AD$401,MATCH($A27,Responses!$AB$2:$AB$401,0))=1,"Yes","No"),""))))</f>
        <v/>
      </c>
      <c r="I27" s="20">
        <f>IF($H27="Yes",IF(UPPER(TRIM($C27&amp;""))="YES",MAX(1,N($D27)),INDEX(Responses!$AF$2:$AF$401,MATCH($A27,Responses!$AB$2:$AB$401,0))),IF($H27="No",0,""))</f>
        <v/>
      </c>
      <c r="J27" s="20">
        <f>IF($G27&lt;&gt;"Yes","",IF(ISNUMBER($B27),MAX(0,$B27-N($I27)),""))</f>
        <v/>
      </c>
      <c r="K27" s="21">
        <f>IF($A27="","",IF(TRIM($E27&amp;"")&lt;&gt;"",TRIM($E27&amp;""),IF($F27&gt;0,INDEX(Responses!$AL$2:$AL$401,MATCH($A27,Responses!$AB$2:$AB$401,0)),"")))</f>
        <v/>
      </c>
      <c r="L27" s="20">
        <f>IF($A27="","",IF($G27="No","Chase reply",IF(AND(ISNUMBER($B27),N($I27)&gt;$B27),"Check count",IF($F27&gt;1,"Two replies",""))))</f>
        <v/>
      </c>
    </row>
    <row r="28">
      <c r="A28" s="22" t="n"/>
      <c r="B28" s="23" t="n"/>
      <c r="C28" s="23" t="n"/>
      <c r="D28" s="23" t="n"/>
      <c r="E28" s="22" t="n"/>
      <c r="F28" s="20">
        <f>IF($A28="","",COUNTIF(Responses!$AB$2:$AB$401,$A28))</f>
        <v/>
      </c>
      <c r="G28" s="20">
        <f>IF($A28="","",IF(OR(TRIM($C28&amp;"")&lt;&gt;"",$F28&gt;0),"Yes","No"))</f>
        <v/>
      </c>
      <c r="H28" s="20">
        <f>IF($A28="","",IF(UPPER(TRIM($C28&amp;""))="YES","Yes",IF(UPPER(TRIM($C28&amp;""))="NO","No",IF($F28&gt;0,IF(INDEX(Responses!$AD$2:$AD$401,MATCH($A28,Responses!$AB$2:$AB$401,0))=1,"Yes","No"),""))))</f>
        <v/>
      </c>
      <c r="I28" s="20">
        <f>IF($H28="Yes",IF(UPPER(TRIM($C28&amp;""))="YES",MAX(1,N($D28)),INDEX(Responses!$AF$2:$AF$401,MATCH($A28,Responses!$AB$2:$AB$401,0))),IF($H28="No",0,""))</f>
        <v/>
      </c>
      <c r="J28" s="20">
        <f>IF($G28&lt;&gt;"Yes","",IF(ISNUMBER($B28),MAX(0,$B28-N($I28)),""))</f>
        <v/>
      </c>
      <c r="K28" s="21">
        <f>IF($A28="","",IF(TRIM($E28&amp;"")&lt;&gt;"",TRIM($E28&amp;""),IF($F28&gt;0,INDEX(Responses!$AL$2:$AL$401,MATCH($A28,Responses!$AB$2:$AB$401,0)),"")))</f>
        <v/>
      </c>
      <c r="L28" s="20">
        <f>IF($A28="","",IF($G28="No","Chase reply",IF(AND(ISNUMBER($B28),N($I28)&gt;$B28),"Check count",IF($F28&gt;1,"Two replies",""))))</f>
        <v/>
      </c>
    </row>
    <row r="29">
      <c r="A29" s="22" t="n"/>
      <c r="B29" s="23" t="n"/>
      <c r="C29" s="23" t="n"/>
      <c r="D29" s="23" t="n"/>
      <c r="E29" s="22" t="n"/>
      <c r="F29" s="20">
        <f>IF($A29="","",COUNTIF(Responses!$AB$2:$AB$401,$A29))</f>
        <v/>
      </c>
      <c r="G29" s="20">
        <f>IF($A29="","",IF(OR(TRIM($C29&amp;"")&lt;&gt;"",$F29&gt;0),"Yes","No"))</f>
        <v/>
      </c>
      <c r="H29" s="20">
        <f>IF($A29="","",IF(UPPER(TRIM($C29&amp;""))="YES","Yes",IF(UPPER(TRIM($C29&amp;""))="NO","No",IF($F29&gt;0,IF(INDEX(Responses!$AD$2:$AD$401,MATCH($A29,Responses!$AB$2:$AB$401,0))=1,"Yes","No"),""))))</f>
        <v/>
      </c>
      <c r="I29" s="20">
        <f>IF($H29="Yes",IF(UPPER(TRIM($C29&amp;""))="YES",MAX(1,N($D29)),INDEX(Responses!$AF$2:$AF$401,MATCH($A29,Responses!$AB$2:$AB$401,0))),IF($H29="No",0,""))</f>
        <v/>
      </c>
      <c r="J29" s="20">
        <f>IF($G29&lt;&gt;"Yes","",IF(ISNUMBER($B29),MAX(0,$B29-N($I29)),""))</f>
        <v/>
      </c>
      <c r="K29" s="21">
        <f>IF($A29="","",IF(TRIM($E29&amp;"")&lt;&gt;"",TRIM($E29&amp;""),IF($F29&gt;0,INDEX(Responses!$AL$2:$AL$401,MATCH($A29,Responses!$AB$2:$AB$401,0)),"")))</f>
        <v/>
      </c>
      <c r="L29" s="20">
        <f>IF($A29="","",IF($G29="No","Chase reply",IF(AND(ISNUMBER($B29),N($I29)&gt;$B29),"Check count",IF($F29&gt;1,"Two replies",""))))</f>
        <v/>
      </c>
    </row>
    <row r="30">
      <c r="A30" s="22" t="n"/>
      <c r="B30" s="23" t="n"/>
      <c r="C30" s="23" t="n"/>
      <c r="D30" s="23" t="n"/>
      <c r="E30" s="22" t="n"/>
      <c r="F30" s="20">
        <f>IF($A30="","",COUNTIF(Responses!$AB$2:$AB$401,$A30))</f>
        <v/>
      </c>
      <c r="G30" s="20">
        <f>IF($A30="","",IF(OR(TRIM($C30&amp;"")&lt;&gt;"",$F30&gt;0),"Yes","No"))</f>
        <v/>
      </c>
      <c r="H30" s="20">
        <f>IF($A30="","",IF(UPPER(TRIM($C30&amp;""))="YES","Yes",IF(UPPER(TRIM($C30&amp;""))="NO","No",IF($F30&gt;0,IF(INDEX(Responses!$AD$2:$AD$401,MATCH($A30,Responses!$AB$2:$AB$401,0))=1,"Yes","No"),""))))</f>
        <v/>
      </c>
      <c r="I30" s="20">
        <f>IF($H30="Yes",IF(UPPER(TRIM($C30&amp;""))="YES",MAX(1,N($D30)),INDEX(Responses!$AF$2:$AF$401,MATCH($A30,Responses!$AB$2:$AB$401,0))),IF($H30="No",0,""))</f>
        <v/>
      </c>
      <c r="J30" s="20">
        <f>IF($G30&lt;&gt;"Yes","",IF(ISNUMBER($B30),MAX(0,$B30-N($I30)),""))</f>
        <v/>
      </c>
      <c r="K30" s="21">
        <f>IF($A30="","",IF(TRIM($E30&amp;"")&lt;&gt;"",TRIM($E30&amp;""),IF($F30&gt;0,INDEX(Responses!$AL$2:$AL$401,MATCH($A30,Responses!$AB$2:$AB$401,0)),"")))</f>
        <v/>
      </c>
      <c r="L30" s="20">
        <f>IF($A30="","",IF($G30="No","Chase reply",IF(AND(ISNUMBER($B30),N($I30)&gt;$B30),"Check count",IF($F30&gt;1,"Two replies",""))))</f>
        <v/>
      </c>
    </row>
    <row r="31">
      <c r="A31" s="22" t="n"/>
      <c r="B31" s="23" t="n"/>
      <c r="C31" s="23" t="n"/>
      <c r="D31" s="23" t="n"/>
      <c r="E31" s="22" t="n"/>
      <c r="F31" s="20">
        <f>IF($A31="","",COUNTIF(Responses!$AB$2:$AB$401,$A31))</f>
        <v/>
      </c>
      <c r="G31" s="20">
        <f>IF($A31="","",IF(OR(TRIM($C31&amp;"")&lt;&gt;"",$F31&gt;0),"Yes","No"))</f>
        <v/>
      </c>
      <c r="H31" s="20">
        <f>IF($A31="","",IF(UPPER(TRIM($C31&amp;""))="YES","Yes",IF(UPPER(TRIM($C31&amp;""))="NO","No",IF($F31&gt;0,IF(INDEX(Responses!$AD$2:$AD$401,MATCH($A31,Responses!$AB$2:$AB$401,0))=1,"Yes","No"),""))))</f>
        <v/>
      </c>
      <c r="I31" s="20">
        <f>IF($H31="Yes",IF(UPPER(TRIM($C31&amp;""))="YES",MAX(1,N($D31)),INDEX(Responses!$AF$2:$AF$401,MATCH($A31,Responses!$AB$2:$AB$401,0))),IF($H31="No",0,""))</f>
        <v/>
      </c>
      <c r="J31" s="20">
        <f>IF($G31&lt;&gt;"Yes","",IF(ISNUMBER($B31),MAX(0,$B31-N($I31)),""))</f>
        <v/>
      </c>
      <c r="K31" s="21">
        <f>IF($A31="","",IF(TRIM($E31&amp;"")&lt;&gt;"",TRIM($E31&amp;""),IF($F31&gt;0,INDEX(Responses!$AL$2:$AL$401,MATCH($A31,Responses!$AB$2:$AB$401,0)),"")))</f>
        <v/>
      </c>
      <c r="L31" s="20">
        <f>IF($A31="","",IF($G31="No","Chase reply",IF(AND(ISNUMBER($B31),N($I31)&gt;$B31),"Check count",IF($F31&gt;1,"Two replies",""))))</f>
        <v/>
      </c>
    </row>
    <row r="32">
      <c r="A32" s="22" t="n"/>
      <c r="B32" s="23" t="n"/>
      <c r="C32" s="23" t="n"/>
      <c r="D32" s="23" t="n"/>
      <c r="E32" s="22" t="n"/>
      <c r="F32" s="20">
        <f>IF($A32="","",COUNTIF(Responses!$AB$2:$AB$401,$A32))</f>
        <v/>
      </c>
      <c r="G32" s="20">
        <f>IF($A32="","",IF(OR(TRIM($C32&amp;"")&lt;&gt;"",$F32&gt;0),"Yes","No"))</f>
        <v/>
      </c>
      <c r="H32" s="20">
        <f>IF($A32="","",IF(UPPER(TRIM($C32&amp;""))="YES","Yes",IF(UPPER(TRIM($C32&amp;""))="NO","No",IF($F32&gt;0,IF(INDEX(Responses!$AD$2:$AD$401,MATCH($A32,Responses!$AB$2:$AB$401,0))=1,"Yes","No"),""))))</f>
        <v/>
      </c>
      <c r="I32" s="20">
        <f>IF($H32="Yes",IF(UPPER(TRIM($C32&amp;""))="YES",MAX(1,N($D32)),INDEX(Responses!$AF$2:$AF$401,MATCH($A32,Responses!$AB$2:$AB$401,0))),IF($H32="No",0,""))</f>
        <v/>
      </c>
      <c r="J32" s="20">
        <f>IF($G32&lt;&gt;"Yes","",IF(ISNUMBER($B32),MAX(0,$B32-N($I32)),""))</f>
        <v/>
      </c>
      <c r="K32" s="21">
        <f>IF($A32="","",IF(TRIM($E32&amp;"")&lt;&gt;"",TRIM($E32&amp;""),IF($F32&gt;0,INDEX(Responses!$AL$2:$AL$401,MATCH($A32,Responses!$AB$2:$AB$401,0)),"")))</f>
        <v/>
      </c>
      <c r="L32" s="20">
        <f>IF($A32="","",IF($G32="No","Chase reply",IF(AND(ISNUMBER($B32),N($I32)&gt;$B32),"Check count",IF($F32&gt;1,"Two replies",""))))</f>
        <v/>
      </c>
    </row>
    <row r="33">
      <c r="A33" s="22" t="n"/>
      <c r="B33" s="23" t="n"/>
      <c r="C33" s="23" t="n"/>
      <c r="D33" s="23" t="n"/>
      <c r="E33" s="22" t="n"/>
      <c r="F33" s="20">
        <f>IF($A33="","",COUNTIF(Responses!$AB$2:$AB$401,$A33))</f>
        <v/>
      </c>
      <c r="G33" s="20">
        <f>IF($A33="","",IF(OR(TRIM($C33&amp;"")&lt;&gt;"",$F33&gt;0),"Yes","No"))</f>
        <v/>
      </c>
      <c r="H33" s="20">
        <f>IF($A33="","",IF(UPPER(TRIM($C33&amp;""))="YES","Yes",IF(UPPER(TRIM($C33&amp;""))="NO","No",IF($F33&gt;0,IF(INDEX(Responses!$AD$2:$AD$401,MATCH($A33,Responses!$AB$2:$AB$401,0))=1,"Yes","No"),""))))</f>
        <v/>
      </c>
      <c r="I33" s="20">
        <f>IF($H33="Yes",IF(UPPER(TRIM($C33&amp;""))="YES",MAX(1,N($D33)),INDEX(Responses!$AF$2:$AF$401,MATCH($A33,Responses!$AB$2:$AB$401,0))),IF($H33="No",0,""))</f>
        <v/>
      </c>
      <c r="J33" s="20">
        <f>IF($G33&lt;&gt;"Yes","",IF(ISNUMBER($B33),MAX(0,$B33-N($I33)),""))</f>
        <v/>
      </c>
      <c r="K33" s="21">
        <f>IF($A33="","",IF(TRIM($E33&amp;"")&lt;&gt;"",TRIM($E33&amp;""),IF($F33&gt;0,INDEX(Responses!$AL$2:$AL$401,MATCH($A33,Responses!$AB$2:$AB$401,0)),"")))</f>
        <v/>
      </c>
      <c r="L33" s="20">
        <f>IF($A33="","",IF($G33="No","Chase reply",IF(AND(ISNUMBER($B33),N($I33)&gt;$B33),"Check count",IF($F33&gt;1,"Two replies",""))))</f>
        <v/>
      </c>
    </row>
    <row r="34">
      <c r="A34" s="22" t="n"/>
      <c r="B34" s="23" t="n"/>
      <c r="C34" s="23" t="n"/>
      <c r="D34" s="23" t="n"/>
      <c r="E34" s="22" t="n"/>
      <c r="F34" s="20">
        <f>IF($A34="","",COUNTIF(Responses!$AB$2:$AB$401,$A34))</f>
        <v/>
      </c>
      <c r="G34" s="20">
        <f>IF($A34="","",IF(OR(TRIM($C34&amp;"")&lt;&gt;"",$F34&gt;0),"Yes","No"))</f>
        <v/>
      </c>
      <c r="H34" s="20">
        <f>IF($A34="","",IF(UPPER(TRIM($C34&amp;""))="YES","Yes",IF(UPPER(TRIM($C34&amp;""))="NO","No",IF($F34&gt;0,IF(INDEX(Responses!$AD$2:$AD$401,MATCH($A34,Responses!$AB$2:$AB$401,0))=1,"Yes","No"),""))))</f>
        <v/>
      </c>
      <c r="I34" s="20">
        <f>IF($H34="Yes",IF(UPPER(TRIM($C34&amp;""))="YES",MAX(1,N($D34)),INDEX(Responses!$AF$2:$AF$401,MATCH($A34,Responses!$AB$2:$AB$401,0))),IF($H34="No",0,""))</f>
        <v/>
      </c>
      <c r="J34" s="20">
        <f>IF($G34&lt;&gt;"Yes","",IF(ISNUMBER($B34),MAX(0,$B34-N($I34)),""))</f>
        <v/>
      </c>
      <c r="K34" s="21">
        <f>IF($A34="","",IF(TRIM($E34&amp;"")&lt;&gt;"",TRIM($E34&amp;""),IF($F34&gt;0,INDEX(Responses!$AL$2:$AL$401,MATCH($A34,Responses!$AB$2:$AB$401,0)),"")))</f>
        <v/>
      </c>
      <c r="L34" s="20">
        <f>IF($A34="","",IF($G34="No","Chase reply",IF(AND(ISNUMBER($B34),N($I34)&gt;$B34),"Check count",IF($F34&gt;1,"Two replies",""))))</f>
        <v/>
      </c>
    </row>
    <row r="35">
      <c r="A35" s="22" t="n"/>
      <c r="B35" s="23" t="n"/>
      <c r="C35" s="23" t="n"/>
      <c r="D35" s="23" t="n"/>
      <c r="E35" s="22" t="n"/>
      <c r="F35" s="20">
        <f>IF($A35="","",COUNTIF(Responses!$AB$2:$AB$401,$A35))</f>
        <v/>
      </c>
      <c r="G35" s="20">
        <f>IF($A35="","",IF(OR(TRIM($C35&amp;"")&lt;&gt;"",$F35&gt;0),"Yes","No"))</f>
        <v/>
      </c>
      <c r="H35" s="20">
        <f>IF($A35="","",IF(UPPER(TRIM($C35&amp;""))="YES","Yes",IF(UPPER(TRIM($C35&amp;""))="NO","No",IF($F35&gt;0,IF(INDEX(Responses!$AD$2:$AD$401,MATCH($A35,Responses!$AB$2:$AB$401,0))=1,"Yes","No"),""))))</f>
        <v/>
      </c>
      <c r="I35" s="20">
        <f>IF($H35="Yes",IF(UPPER(TRIM($C35&amp;""))="YES",MAX(1,N($D35)),INDEX(Responses!$AF$2:$AF$401,MATCH($A35,Responses!$AB$2:$AB$401,0))),IF($H35="No",0,""))</f>
        <v/>
      </c>
      <c r="J35" s="20">
        <f>IF($G35&lt;&gt;"Yes","",IF(ISNUMBER($B35),MAX(0,$B35-N($I35)),""))</f>
        <v/>
      </c>
      <c r="K35" s="21">
        <f>IF($A35="","",IF(TRIM($E35&amp;"")&lt;&gt;"",TRIM($E35&amp;""),IF($F35&gt;0,INDEX(Responses!$AL$2:$AL$401,MATCH($A35,Responses!$AB$2:$AB$401,0)),"")))</f>
        <v/>
      </c>
      <c r="L35" s="20">
        <f>IF($A35="","",IF($G35="No","Chase reply",IF(AND(ISNUMBER($B35),N($I35)&gt;$B35),"Check count",IF($F35&gt;1,"Two replies",""))))</f>
        <v/>
      </c>
    </row>
    <row r="36">
      <c r="A36" s="22" t="n"/>
      <c r="B36" s="23" t="n"/>
      <c r="C36" s="23" t="n"/>
      <c r="D36" s="23" t="n"/>
      <c r="E36" s="22" t="n"/>
      <c r="F36" s="20">
        <f>IF($A36="","",COUNTIF(Responses!$AB$2:$AB$401,$A36))</f>
        <v/>
      </c>
      <c r="G36" s="20">
        <f>IF($A36="","",IF(OR(TRIM($C36&amp;"")&lt;&gt;"",$F36&gt;0),"Yes","No"))</f>
        <v/>
      </c>
      <c r="H36" s="20">
        <f>IF($A36="","",IF(UPPER(TRIM($C36&amp;""))="YES","Yes",IF(UPPER(TRIM($C36&amp;""))="NO","No",IF($F36&gt;0,IF(INDEX(Responses!$AD$2:$AD$401,MATCH($A36,Responses!$AB$2:$AB$401,0))=1,"Yes","No"),""))))</f>
        <v/>
      </c>
      <c r="I36" s="20">
        <f>IF($H36="Yes",IF(UPPER(TRIM($C36&amp;""))="YES",MAX(1,N($D36)),INDEX(Responses!$AF$2:$AF$401,MATCH($A36,Responses!$AB$2:$AB$401,0))),IF($H36="No",0,""))</f>
        <v/>
      </c>
      <c r="J36" s="20">
        <f>IF($G36&lt;&gt;"Yes","",IF(ISNUMBER($B36),MAX(0,$B36-N($I36)),""))</f>
        <v/>
      </c>
      <c r="K36" s="21">
        <f>IF($A36="","",IF(TRIM($E36&amp;"")&lt;&gt;"",TRIM($E36&amp;""),IF($F36&gt;0,INDEX(Responses!$AL$2:$AL$401,MATCH($A36,Responses!$AB$2:$AB$401,0)),"")))</f>
        <v/>
      </c>
      <c r="L36" s="20">
        <f>IF($A36="","",IF($G36="No","Chase reply",IF(AND(ISNUMBER($B36),N($I36)&gt;$B36),"Check count",IF($F36&gt;1,"Two replies",""))))</f>
        <v/>
      </c>
    </row>
    <row r="37">
      <c r="A37" s="22" t="n"/>
      <c r="B37" s="23" t="n"/>
      <c r="C37" s="23" t="n"/>
      <c r="D37" s="23" t="n"/>
      <c r="E37" s="22" t="n"/>
      <c r="F37" s="20">
        <f>IF($A37="","",COUNTIF(Responses!$AB$2:$AB$401,$A37))</f>
        <v/>
      </c>
      <c r="G37" s="20">
        <f>IF($A37="","",IF(OR(TRIM($C37&amp;"")&lt;&gt;"",$F37&gt;0),"Yes","No"))</f>
        <v/>
      </c>
      <c r="H37" s="20">
        <f>IF($A37="","",IF(UPPER(TRIM($C37&amp;""))="YES","Yes",IF(UPPER(TRIM($C37&amp;""))="NO","No",IF($F37&gt;0,IF(INDEX(Responses!$AD$2:$AD$401,MATCH($A37,Responses!$AB$2:$AB$401,0))=1,"Yes","No"),""))))</f>
        <v/>
      </c>
      <c r="I37" s="20">
        <f>IF($H37="Yes",IF(UPPER(TRIM($C37&amp;""))="YES",MAX(1,N($D37)),INDEX(Responses!$AF$2:$AF$401,MATCH($A37,Responses!$AB$2:$AB$401,0))),IF($H37="No",0,""))</f>
        <v/>
      </c>
      <c r="J37" s="20">
        <f>IF($G37&lt;&gt;"Yes","",IF(ISNUMBER($B37),MAX(0,$B37-N($I37)),""))</f>
        <v/>
      </c>
      <c r="K37" s="21">
        <f>IF($A37="","",IF(TRIM($E37&amp;"")&lt;&gt;"",TRIM($E37&amp;""),IF($F37&gt;0,INDEX(Responses!$AL$2:$AL$401,MATCH($A37,Responses!$AB$2:$AB$401,0)),"")))</f>
        <v/>
      </c>
      <c r="L37" s="20">
        <f>IF($A37="","",IF($G37="No","Chase reply",IF(AND(ISNUMBER($B37),N($I37)&gt;$B37),"Check count",IF($F37&gt;1,"Two replies",""))))</f>
        <v/>
      </c>
    </row>
    <row r="38">
      <c r="A38" s="22" t="n"/>
      <c r="B38" s="23" t="n"/>
      <c r="C38" s="23" t="n"/>
      <c r="D38" s="23" t="n"/>
      <c r="E38" s="22" t="n"/>
      <c r="F38" s="20">
        <f>IF($A38="","",COUNTIF(Responses!$AB$2:$AB$401,$A38))</f>
        <v/>
      </c>
      <c r="G38" s="20">
        <f>IF($A38="","",IF(OR(TRIM($C38&amp;"")&lt;&gt;"",$F38&gt;0),"Yes","No"))</f>
        <v/>
      </c>
      <c r="H38" s="20">
        <f>IF($A38="","",IF(UPPER(TRIM($C38&amp;""))="YES","Yes",IF(UPPER(TRIM($C38&amp;""))="NO","No",IF($F38&gt;0,IF(INDEX(Responses!$AD$2:$AD$401,MATCH($A38,Responses!$AB$2:$AB$401,0))=1,"Yes","No"),""))))</f>
        <v/>
      </c>
      <c r="I38" s="20">
        <f>IF($H38="Yes",IF(UPPER(TRIM($C38&amp;""))="YES",MAX(1,N($D38)),INDEX(Responses!$AF$2:$AF$401,MATCH($A38,Responses!$AB$2:$AB$401,0))),IF($H38="No",0,""))</f>
        <v/>
      </c>
      <c r="J38" s="20">
        <f>IF($G38&lt;&gt;"Yes","",IF(ISNUMBER($B38),MAX(0,$B38-N($I38)),""))</f>
        <v/>
      </c>
      <c r="K38" s="21">
        <f>IF($A38="","",IF(TRIM($E38&amp;"")&lt;&gt;"",TRIM($E38&amp;""),IF($F38&gt;0,INDEX(Responses!$AL$2:$AL$401,MATCH($A38,Responses!$AB$2:$AB$401,0)),"")))</f>
        <v/>
      </c>
      <c r="L38" s="20">
        <f>IF($A38="","",IF($G38="No","Chase reply",IF(AND(ISNUMBER($B38),N($I38)&gt;$B38),"Check count",IF($F38&gt;1,"Two replies",""))))</f>
        <v/>
      </c>
    </row>
    <row r="39">
      <c r="A39" s="22" t="n"/>
      <c r="B39" s="23" t="n"/>
      <c r="C39" s="23" t="n"/>
      <c r="D39" s="23" t="n"/>
      <c r="E39" s="22" t="n"/>
      <c r="F39" s="20">
        <f>IF($A39="","",COUNTIF(Responses!$AB$2:$AB$401,$A39))</f>
        <v/>
      </c>
      <c r="G39" s="20">
        <f>IF($A39="","",IF(OR(TRIM($C39&amp;"")&lt;&gt;"",$F39&gt;0),"Yes","No"))</f>
        <v/>
      </c>
      <c r="H39" s="20">
        <f>IF($A39="","",IF(UPPER(TRIM($C39&amp;""))="YES","Yes",IF(UPPER(TRIM($C39&amp;""))="NO","No",IF($F39&gt;0,IF(INDEX(Responses!$AD$2:$AD$401,MATCH($A39,Responses!$AB$2:$AB$401,0))=1,"Yes","No"),""))))</f>
        <v/>
      </c>
      <c r="I39" s="20">
        <f>IF($H39="Yes",IF(UPPER(TRIM($C39&amp;""))="YES",MAX(1,N($D39)),INDEX(Responses!$AF$2:$AF$401,MATCH($A39,Responses!$AB$2:$AB$401,0))),IF($H39="No",0,""))</f>
        <v/>
      </c>
      <c r="J39" s="20">
        <f>IF($G39&lt;&gt;"Yes","",IF(ISNUMBER($B39),MAX(0,$B39-N($I39)),""))</f>
        <v/>
      </c>
      <c r="K39" s="21">
        <f>IF($A39="","",IF(TRIM($E39&amp;"")&lt;&gt;"",TRIM($E39&amp;""),IF($F39&gt;0,INDEX(Responses!$AL$2:$AL$401,MATCH($A39,Responses!$AB$2:$AB$401,0)),"")))</f>
        <v/>
      </c>
      <c r="L39" s="20">
        <f>IF($A39="","",IF($G39="No","Chase reply",IF(AND(ISNUMBER($B39),N($I39)&gt;$B39),"Check count",IF($F39&gt;1,"Two replies",""))))</f>
        <v/>
      </c>
    </row>
    <row r="40">
      <c r="A40" s="22" t="n"/>
      <c r="B40" s="23" t="n"/>
      <c r="C40" s="23" t="n"/>
      <c r="D40" s="23" t="n"/>
      <c r="E40" s="22" t="n"/>
      <c r="F40" s="20">
        <f>IF($A40="","",COUNTIF(Responses!$AB$2:$AB$401,$A40))</f>
        <v/>
      </c>
      <c r="G40" s="20">
        <f>IF($A40="","",IF(OR(TRIM($C40&amp;"")&lt;&gt;"",$F40&gt;0),"Yes","No"))</f>
        <v/>
      </c>
      <c r="H40" s="20">
        <f>IF($A40="","",IF(UPPER(TRIM($C40&amp;""))="YES","Yes",IF(UPPER(TRIM($C40&amp;""))="NO","No",IF($F40&gt;0,IF(INDEX(Responses!$AD$2:$AD$401,MATCH($A40,Responses!$AB$2:$AB$401,0))=1,"Yes","No"),""))))</f>
        <v/>
      </c>
      <c r="I40" s="20">
        <f>IF($H40="Yes",IF(UPPER(TRIM($C40&amp;""))="YES",MAX(1,N($D40)),INDEX(Responses!$AF$2:$AF$401,MATCH($A40,Responses!$AB$2:$AB$401,0))),IF($H40="No",0,""))</f>
        <v/>
      </c>
      <c r="J40" s="20">
        <f>IF($G40&lt;&gt;"Yes","",IF(ISNUMBER($B40),MAX(0,$B40-N($I40)),""))</f>
        <v/>
      </c>
      <c r="K40" s="21">
        <f>IF($A40="","",IF(TRIM($E40&amp;"")&lt;&gt;"",TRIM($E40&amp;""),IF($F40&gt;0,INDEX(Responses!$AL$2:$AL$401,MATCH($A40,Responses!$AB$2:$AB$401,0)),"")))</f>
        <v/>
      </c>
      <c r="L40" s="20">
        <f>IF($A40="","",IF($G40="No","Chase reply",IF(AND(ISNUMBER($B40),N($I40)&gt;$B40),"Check count",IF($F40&gt;1,"Two replies",""))))</f>
        <v/>
      </c>
    </row>
    <row r="41">
      <c r="A41" s="22" t="n"/>
      <c r="B41" s="23" t="n"/>
      <c r="C41" s="23" t="n"/>
      <c r="D41" s="23" t="n"/>
      <c r="E41" s="22" t="n"/>
      <c r="F41" s="20">
        <f>IF($A41="","",COUNTIF(Responses!$AB$2:$AB$401,$A41))</f>
        <v/>
      </c>
      <c r="G41" s="20">
        <f>IF($A41="","",IF(OR(TRIM($C41&amp;"")&lt;&gt;"",$F41&gt;0),"Yes","No"))</f>
        <v/>
      </c>
      <c r="H41" s="20">
        <f>IF($A41="","",IF(UPPER(TRIM($C41&amp;""))="YES","Yes",IF(UPPER(TRIM($C41&amp;""))="NO","No",IF($F41&gt;0,IF(INDEX(Responses!$AD$2:$AD$401,MATCH($A41,Responses!$AB$2:$AB$401,0))=1,"Yes","No"),""))))</f>
        <v/>
      </c>
      <c r="I41" s="20">
        <f>IF($H41="Yes",IF(UPPER(TRIM($C41&amp;""))="YES",MAX(1,N($D41)),INDEX(Responses!$AF$2:$AF$401,MATCH($A41,Responses!$AB$2:$AB$401,0))),IF($H41="No",0,""))</f>
        <v/>
      </c>
      <c r="J41" s="20">
        <f>IF($G41&lt;&gt;"Yes","",IF(ISNUMBER($B41),MAX(0,$B41-N($I41)),""))</f>
        <v/>
      </c>
      <c r="K41" s="21">
        <f>IF($A41="","",IF(TRIM($E41&amp;"")&lt;&gt;"",TRIM($E41&amp;""),IF($F41&gt;0,INDEX(Responses!$AL$2:$AL$401,MATCH($A41,Responses!$AB$2:$AB$401,0)),"")))</f>
        <v/>
      </c>
      <c r="L41" s="20">
        <f>IF($A41="","",IF($G41="No","Chase reply",IF(AND(ISNUMBER($B41),N($I41)&gt;$B41),"Check count",IF($F41&gt;1,"Two replies",""))))</f>
        <v/>
      </c>
    </row>
    <row r="42">
      <c r="A42" s="22" t="n"/>
      <c r="B42" s="23" t="n"/>
      <c r="C42" s="23" t="n"/>
      <c r="D42" s="23" t="n"/>
      <c r="E42" s="22" t="n"/>
      <c r="F42" s="20">
        <f>IF($A42="","",COUNTIF(Responses!$AB$2:$AB$401,$A42))</f>
        <v/>
      </c>
      <c r="G42" s="20">
        <f>IF($A42="","",IF(OR(TRIM($C42&amp;"")&lt;&gt;"",$F42&gt;0),"Yes","No"))</f>
        <v/>
      </c>
      <c r="H42" s="20">
        <f>IF($A42="","",IF(UPPER(TRIM($C42&amp;""))="YES","Yes",IF(UPPER(TRIM($C42&amp;""))="NO","No",IF($F42&gt;0,IF(INDEX(Responses!$AD$2:$AD$401,MATCH($A42,Responses!$AB$2:$AB$401,0))=1,"Yes","No"),""))))</f>
        <v/>
      </c>
      <c r="I42" s="20">
        <f>IF($H42="Yes",IF(UPPER(TRIM($C42&amp;""))="YES",MAX(1,N($D42)),INDEX(Responses!$AF$2:$AF$401,MATCH($A42,Responses!$AB$2:$AB$401,0))),IF($H42="No",0,""))</f>
        <v/>
      </c>
      <c r="J42" s="20">
        <f>IF($G42&lt;&gt;"Yes","",IF(ISNUMBER($B42),MAX(0,$B42-N($I42)),""))</f>
        <v/>
      </c>
      <c r="K42" s="21">
        <f>IF($A42="","",IF(TRIM($E42&amp;"")&lt;&gt;"",TRIM($E42&amp;""),IF($F42&gt;0,INDEX(Responses!$AL$2:$AL$401,MATCH($A42,Responses!$AB$2:$AB$401,0)),"")))</f>
        <v/>
      </c>
      <c r="L42" s="20">
        <f>IF($A42="","",IF($G42="No","Chase reply",IF(AND(ISNUMBER($B42),N($I42)&gt;$B42),"Check count",IF($F42&gt;1,"Two replies",""))))</f>
        <v/>
      </c>
    </row>
    <row r="43">
      <c r="A43" s="22" t="n"/>
      <c r="B43" s="23" t="n"/>
      <c r="C43" s="23" t="n"/>
      <c r="D43" s="23" t="n"/>
      <c r="E43" s="22" t="n"/>
      <c r="F43" s="20">
        <f>IF($A43="","",COUNTIF(Responses!$AB$2:$AB$401,$A43))</f>
        <v/>
      </c>
      <c r="G43" s="20">
        <f>IF($A43="","",IF(OR(TRIM($C43&amp;"")&lt;&gt;"",$F43&gt;0),"Yes","No"))</f>
        <v/>
      </c>
      <c r="H43" s="20">
        <f>IF($A43="","",IF(UPPER(TRIM($C43&amp;""))="YES","Yes",IF(UPPER(TRIM($C43&amp;""))="NO","No",IF($F43&gt;0,IF(INDEX(Responses!$AD$2:$AD$401,MATCH($A43,Responses!$AB$2:$AB$401,0))=1,"Yes","No"),""))))</f>
        <v/>
      </c>
      <c r="I43" s="20">
        <f>IF($H43="Yes",IF(UPPER(TRIM($C43&amp;""))="YES",MAX(1,N($D43)),INDEX(Responses!$AF$2:$AF$401,MATCH($A43,Responses!$AB$2:$AB$401,0))),IF($H43="No",0,""))</f>
        <v/>
      </c>
      <c r="J43" s="20">
        <f>IF($G43&lt;&gt;"Yes","",IF(ISNUMBER($B43),MAX(0,$B43-N($I43)),""))</f>
        <v/>
      </c>
      <c r="K43" s="21">
        <f>IF($A43="","",IF(TRIM($E43&amp;"")&lt;&gt;"",TRIM($E43&amp;""),IF($F43&gt;0,INDEX(Responses!$AL$2:$AL$401,MATCH($A43,Responses!$AB$2:$AB$401,0)),"")))</f>
        <v/>
      </c>
      <c r="L43" s="20">
        <f>IF($A43="","",IF($G43="No","Chase reply",IF(AND(ISNUMBER($B43),N($I43)&gt;$B43),"Check count",IF($F43&gt;1,"Two replies",""))))</f>
        <v/>
      </c>
    </row>
    <row r="44">
      <c r="A44" s="22" t="n"/>
      <c r="B44" s="23" t="n"/>
      <c r="C44" s="23" t="n"/>
      <c r="D44" s="23" t="n"/>
      <c r="E44" s="22" t="n"/>
      <c r="F44" s="20">
        <f>IF($A44="","",COUNTIF(Responses!$AB$2:$AB$401,$A44))</f>
        <v/>
      </c>
      <c r="G44" s="20">
        <f>IF($A44="","",IF(OR(TRIM($C44&amp;"")&lt;&gt;"",$F44&gt;0),"Yes","No"))</f>
        <v/>
      </c>
      <c r="H44" s="20">
        <f>IF($A44="","",IF(UPPER(TRIM($C44&amp;""))="YES","Yes",IF(UPPER(TRIM($C44&amp;""))="NO","No",IF($F44&gt;0,IF(INDEX(Responses!$AD$2:$AD$401,MATCH($A44,Responses!$AB$2:$AB$401,0))=1,"Yes","No"),""))))</f>
        <v/>
      </c>
      <c r="I44" s="20">
        <f>IF($H44="Yes",IF(UPPER(TRIM($C44&amp;""))="YES",MAX(1,N($D44)),INDEX(Responses!$AF$2:$AF$401,MATCH($A44,Responses!$AB$2:$AB$401,0))),IF($H44="No",0,""))</f>
        <v/>
      </c>
      <c r="J44" s="20">
        <f>IF($G44&lt;&gt;"Yes","",IF(ISNUMBER($B44),MAX(0,$B44-N($I44)),""))</f>
        <v/>
      </c>
      <c r="K44" s="21">
        <f>IF($A44="","",IF(TRIM($E44&amp;"")&lt;&gt;"",TRIM($E44&amp;""),IF($F44&gt;0,INDEX(Responses!$AL$2:$AL$401,MATCH($A44,Responses!$AB$2:$AB$401,0)),"")))</f>
        <v/>
      </c>
      <c r="L44" s="20">
        <f>IF($A44="","",IF($G44="No","Chase reply",IF(AND(ISNUMBER($B44),N($I44)&gt;$B44),"Check count",IF($F44&gt;1,"Two replies",""))))</f>
        <v/>
      </c>
    </row>
    <row r="45">
      <c r="A45" s="22" t="n"/>
      <c r="B45" s="23" t="n"/>
      <c r="C45" s="23" t="n"/>
      <c r="D45" s="23" t="n"/>
      <c r="E45" s="22" t="n"/>
      <c r="F45" s="20">
        <f>IF($A45="","",COUNTIF(Responses!$AB$2:$AB$401,$A45))</f>
        <v/>
      </c>
      <c r="G45" s="20">
        <f>IF($A45="","",IF(OR(TRIM($C45&amp;"")&lt;&gt;"",$F45&gt;0),"Yes","No"))</f>
        <v/>
      </c>
      <c r="H45" s="20">
        <f>IF($A45="","",IF(UPPER(TRIM($C45&amp;""))="YES","Yes",IF(UPPER(TRIM($C45&amp;""))="NO","No",IF($F45&gt;0,IF(INDEX(Responses!$AD$2:$AD$401,MATCH($A45,Responses!$AB$2:$AB$401,0))=1,"Yes","No"),""))))</f>
        <v/>
      </c>
      <c r="I45" s="20">
        <f>IF($H45="Yes",IF(UPPER(TRIM($C45&amp;""))="YES",MAX(1,N($D45)),INDEX(Responses!$AF$2:$AF$401,MATCH($A45,Responses!$AB$2:$AB$401,0))),IF($H45="No",0,""))</f>
        <v/>
      </c>
      <c r="J45" s="20">
        <f>IF($G45&lt;&gt;"Yes","",IF(ISNUMBER($B45),MAX(0,$B45-N($I45)),""))</f>
        <v/>
      </c>
      <c r="K45" s="21">
        <f>IF($A45="","",IF(TRIM($E45&amp;"")&lt;&gt;"",TRIM($E45&amp;""),IF($F45&gt;0,INDEX(Responses!$AL$2:$AL$401,MATCH($A45,Responses!$AB$2:$AB$401,0)),"")))</f>
        <v/>
      </c>
      <c r="L45" s="20">
        <f>IF($A45="","",IF($G45="No","Chase reply",IF(AND(ISNUMBER($B45),N($I45)&gt;$B45),"Check count",IF($F45&gt;1,"Two replies",""))))</f>
        <v/>
      </c>
    </row>
    <row r="46">
      <c r="A46" s="22" t="n"/>
      <c r="B46" s="23" t="n"/>
      <c r="C46" s="23" t="n"/>
      <c r="D46" s="23" t="n"/>
      <c r="E46" s="22" t="n"/>
      <c r="F46" s="20">
        <f>IF($A46="","",COUNTIF(Responses!$AB$2:$AB$401,$A46))</f>
        <v/>
      </c>
      <c r="G46" s="20">
        <f>IF($A46="","",IF(OR(TRIM($C46&amp;"")&lt;&gt;"",$F46&gt;0),"Yes","No"))</f>
        <v/>
      </c>
      <c r="H46" s="20">
        <f>IF($A46="","",IF(UPPER(TRIM($C46&amp;""))="YES","Yes",IF(UPPER(TRIM($C46&amp;""))="NO","No",IF($F46&gt;0,IF(INDEX(Responses!$AD$2:$AD$401,MATCH($A46,Responses!$AB$2:$AB$401,0))=1,"Yes","No"),""))))</f>
        <v/>
      </c>
      <c r="I46" s="20">
        <f>IF($H46="Yes",IF(UPPER(TRIM($C46&amp;""))="YES",MAX(1,N($D46)),INDEX(Responses!$AF$2:$AF$401,MATCH($A46,Responses!$AB$2:$AB$401,0))),IF($H46="No",0,""))</f>
        <v/>
      </c>
      <c r="J46" s="20">
        <f>IF($G46&lt;&gt;"Yes","",IF(ISNUMBER($B46),MAX(0,$B46-N($I46)),""))</f>
        <v/>
      </c>
      <c r="K46" s="21">
        <f>IF($A46="","",IF(TRIM($E46&amp;"")&lt;&gt;"",TRIM($E46&amp;""),IF($F46&gt;0,INDEX(Responses!$AL$2:$AL$401,MATCH($A46,Responses!$AB$2:$AB$401,0)),"")))</f>
        <v/>
      </c>
      <c r="L46" s="20">
        <f>IF($A46="","",IF($G46="No","Chase reply",IF(AND(ISNUMBER($B46),N($I46)&gt;$B46),"Check count",IF($F46&gt;1,"Two replies",""))))</f>
        <v/>
      </c>
    </row>
    <row r="47">
      <c r="A47" s="22" t="n"/>
      <c r="B47" s="23" t="n"/>
      <c r="C47" s="23" t="n"/>
      <c r="D47" s="23" t="n"/>
      <c r="E47" s="22" t="n"/>
      <c r="F47" s="20">
        <f>IF($A47="","",COUNTIF(Responses!$AB$2:$AB$401,$A47))</f>
        <v/>
      </c>
      <c r="G47" s="20">
        <f>IF($A47="","",IF(OR(TRIM($C47&amp;"")&lt;&gt;"",$F47&gt;0),"Yes","No"))</f>
        <v/>
      </c>
      <c r="H47" s="20">
        <f>IF($A47="","",IF(UPPER(TRIM($C47&amp;""))="YES","Yes",IF(UPPER(TRIM($C47&amp;""))="NO","No",IF($F47&gt;0,IF(INDEX(Responses!$AD$2:$AD$401,MATCH($A47,Responses!$AB$2:$AB$401,0))=1,"Yes","No"),""))))</f>
        <v/>
      </c>
      <c r="I47" s="20">
        <f>IF($H47="Yes",IF(UPPER(TRIM($C47&amp;""))="YES",MAX(1,N($D47)),INDEX(Responses!$AF$2:$AF$401,MATCH($A47,Responses!$AB$2:$AB$401,0))),IF($H47="No",0,""))</f>
        <v/>
      </c>
      <c r="J47" s="20">
        <f>IF($G47&lt;&gt;"Yes","",IF(ISNUMBER($B47),MAX(0,$B47-N($I47)),""))</f>
        <v/>
      </c>
      <c r="K47" s="21">
        <f>IF($A47="","",IF(TRIM($E47&amp;"")&lt;&gt;"",TRIM($E47&amp;""),IF($F47&gt;0,INDEX(Responses!$AL$2:$AL$401,MATCH($A47,Responses!$AB$2:$AB$401,0)),"")))</f>
        <v/>
      </c>
      <c r="L47" s="20">
        <f>IF($A47="","",IF($G47="No","Chase reply",IF(AND(ISNUMBER($B47),N($I47)&gt;$B47),"Check count",IF($F47&gt;1,"Two replies",""))))</f>
        <v/>
      </c>
    </row>
    <row r="48">
      <c r="A48" s="22" t="n"/>
      <c r="B48" s="23" t="n"/>
      <c r="C48" s="23" t="n"/>
      <c r="D48" s="23" t="n"/>
      <c r="E48" s="22" t="n"/>
      <c r="F48" s="20">
        <f>IF($A48="","",COUNTIF(Responses!$AB$2:$AB$401,$A48))</f>
        <v/>
      </c>
      <c r="G48" s="20">
        <f>IF($A48="","",IF(OR(TRIM($C48&amp;"")&lt;&gt;"",$F48&gt;0),"Yes","No"))</f>
        <v/>
      </c>
      <c r="H48" s="20">
        <f>IF($A48="","",IF(UPPER(TRIM($C48&amp;""))="YES","Yes",IF(UPPER(TRIM($C48&amp;""))="NO","No",IF($F48&gt;0,IF(INDEX(Responses!$AD$2:$AD$401,MATCH($A48,Responses!$AB$2:$AB$401,0))=1,"Yes","No"),""))))</f>
        <v/>
      </c>
      <c r="I48" s="20">
        <f>IF($H48="Yes",IF(UPPER(TRIM($C48&amp;""))="YES",MAX(1,N($D48)),INDEX(Responses!$AF$2:$AF$401,MATCH($A48,Responses!$AB$2:$AB$401,0))),IF($H48="No",0,""))</f>
        <v/>
      </c>
      <c r="J48" s="20">
        <f>IF($G48&lt;&gt;"Yes","",IF(ISNUMBER($B48),MAX(0,$B48-N($I48)),""))</f>
        <v/>
      </c>
      <c r="K48" s="21">
        <f>IF($A48="","",IF(TRIM($E48&amp;"")&lt;&gt;"",TRIM($E48&amp;""),IF($F48&gt;0,INDEX(Responses!$AL$2:$AL$401,MATCH($A48,Responses!$AB$2:$AB$401,0)),"")))</f>
        <v/>
      </c>
      <c r="L48" s="20">
        <f>IF($A48="","",IF($G48="No","Chase reply",IF(AND(ISNUMBER($B48),N($I48)&gt;$B48),"Check count",IF($F48&gt;1,"Two replies",""))))</f>
        <v/>
      </c>
    </row>
    <row r="49">
      <c r="A49" s="22" t="n"/>
      <c r="B49" s="23" t="n"/>
      <c r="C49" s="23" t="n"/>
      <c r="D49" s="23" t="n"/>
      <c r="E49" s="22" t="n"/>
      <c r="F49" s="20">
        <f>IF($A49="","",COUNTIF(Responses!$AB$2:$AB$401,$A49))</f>
        <v/>
      </c>
      <c r="G49" s="20">
        <f>IF($A49="","",IF(OR(TRIM($C49&amp;"")&lt;&gt;"",$F49&gt;0),"Yes","No"))</f>
        <v/>
      </c>
      <c r="H49" s="20">
        <f>IF($A49="","",IF(UPPER(TRIM($C49&amp;""))="YES","Yes",IF(UPPER(TRIM($C49&amp;""))="NO","No",IF($F49&gt;0,IF(INDEX(Responses!$AD$2:$AD$401,MATCH($A49,Responses!$AB$2:$AB$401,0))=1,"Yes","No"),""))))</f>
        <v/>
      </c>
      <c r="I49" s="20">
        <f>IF($H49="Yes",IF(UPPER(TRIM($C49&amp;""))="YES",MAX(1,N($D49)),INDEX(Responses!$AF$2:$AF$401,MATCH($A49,Responses!$AB$2:$AB$401,0))),IF($H49="No",0,""))</f>
        <v/>
      </c>
      <c r="J49" s="20">
        <f>IF($G49&lt;&gt;"Yes","",IF(ISNUMBER($B49),MAX(0,$B49-N($I49)),""))</f>
        <v/>
      </c>
      <c r="K49" s="21">
        <f>IF($A49="","",IF(TRIM($E49&amp;"")&lt;&gt;"",TRIM($E49&amp;""),IF($F49&gt;0,INDEX(Responses!$AL$2:$AL$401,MATCH($A49,Responses!$AB$2:$AB$401,0)),"")))</f>
        <v/>
      </c>
      <c r="L49" s="20">
        <f>IF($A49="","",IF($G49="No","Chase reply",IF(AND(ISNUMBER($B49),N($I49)&gt;$B49),"Check count",IF($F49&gt;1,"Two replies",""))))</f>
        <v/>
      </c>
    </row>
    <row r="50">
      <c r="A50" s="22" t="n"/>
      <c r="B50" s="23" t="n"/>
      <c r="C50" s="23" t="n"/>
      <c r="D50" s="23" t="n"/>
      <c r="E50" s="22" t="n"/>
      <c r="F50" s="20">
        <f>IF($A50="","",COUNTIF(Responses!$AB$2:$AB$401,$A50))</f>
        <v/>
      </c>
      <c r="G50" s="20">
        <f>IF($A50="","",IF(OR(TRIM($C50&amp;"")&lt;&gt;"",$F50&gt;0),"Yes","No"))</f>
        <v/>
      </c>
      <c r="H50" s="20">
        <f>IF($A50="","",IF(UPPER(TRIM($C50&amp;""))="YES","Yes",IF(UPPER(TRIM($C50&amp;""))="NO","No",IF($F50&gt;0,IF(INDEX(Responses!$AD$2:$AD$401,MATCH($A50,Responses!$AB$2:$AB$401,0))=1,"Yes","No"),""))))</f>
        <v/>
      </c>
      <c r="I50" s="20">
        <f>IF($H50="Yes",IF(UPPER(TRIM($C50&amp;""))="YES",MAX(1,N($D50)),INDEX(Responses!$AF$2:$AF$401,MATCH($A50,Responses!$AB$2:$AB$401,0))),IF($H50="No",0,""))</f>
        <v/>
      </c>
      <c r="J50" s="20">
        <f>IF($G50&lt;&gt;"Yes","",IF(ISNUMBER($B50),MAX(0,$B50-N($I50)),""))</f>
        <v/>
      </c>
      <c r="K50" s="21">
        <f>IF($A50="","",IF(TRIM($E50&amp;"")&lt;&gt;"",TRIM($E50&amp;""),IF($F50&gt;0,INDEX(Responses!$AL$2:$AL$401,MATCH($A50,Responses!$AB$2:$AB$401,0)),"")))</f>
        <v/>
      </c>
      <c r="L50" s="20">
        <f>IF($A50="","",IF($G50="No","Chase reply",IF(AND(ISNUMBER($B50),N($I50)&gt;$B50),"Check count",IF($F50&gt;1,"Two replies",""))))</f>
        <v/>
      </c>
    </row>
    <row r="51">
      <c r="A51" s="22" t="n"/>
      <c r="B51" s="23" t="n"/>
      <c r="C51" s="23" t="n"/>
      <c r="D51" s="23" t="n"/>
      <c r="E51" s="22" t="n"/>
      <c r="F51" s="20">
        <f>IF($A51="","",COUNTIF(Responses!$AB$2:$AB$401,$A51))</f>
        <v/>
      </c>
      <c r="G51" s="20">
        <f>IF($A51="","",IF(OR(TRIM($C51&amp;"")&lt;&gt;"",$F51&gt;0),"Yes","No"))</f>
        <v/>
      </c>
      <c r="H51" s="20">
        <f>IF($A51="","",IF(UPPER(TRIM($C51&amp;""))="YES","Yes",IF(UPPER(TRIM($C51&amp;""))="NO","No",IF($F51&gt;0,IF(INDEX(Responses!$AD$2:$AD$401,MATCH($A51,Responses!$AB$2:$AB$401,0))=1,"Yes","No"),""))))</f>
        <v/>
      </c>
      <c r="I51" s="20">
        <f>IF($H51="Yes",IF(UPPER(TRIM($C51&amp;""))="YES",MAX(1,N($D51)),INDEX(Responses!$AF$2:$AF$401,MATCH($A51,Responses!$AB$2:$AB$401,0))),IF($H51="No",0,""))</f>
        <v/>
      </c>
      <c r="J51" s="20">
        <f>IF($G51&lt;&gt;"Yes","",IF(ISNUMBER($B51),MAX(0,$B51-N($I51)),""))</f>
        <v/>
      </c>
      <c r="K51" s="21">
        <f>IF($A51="","",IF(TRIM($E51&amp;"")&lt;&gt;"",TRIM($E51&amp;""),IF($F51&gt;0,INDEX(Responses!$AL$2:$AL$401,MATCH($A51,Responses!$AB$2:$AB$401,0)),"")))</f>
        <v/>
      </c>
      <c r="L51" s="20">
        <f>IF($A51="","",IF($G51="No","Chase reply",IF(AND(ISNUMBER($B51),N($I51)&gt;$B51),"Check count",IF($F51&gt;1,"Two replies",""))))</f>
        <v/>
      </c>
    </row>
    <row r="52">
      <c r="A52" s="22" t="n"/>
      <c r="B52" s="23" t="n"/>
      <c r="C52" s="23" t="n"/>
      <c r="D52" s="23" t="n"/>
      <c r="E52" s="22" t="n"/>
      <c r="F52" s="20">
        <f>IF($A52="","",COUNTIF(Responses!$AB$2:$AB$401,$A52))</f>
        <v/>
      </c>
      <c r="G52" s="20">
        <f>IF($A52="","",IF(OR(TRIM($C52&amp;"")&lt;&gt;"",$F52&gt;0),"Yes","No"))</f>
        <v/>
      </c>
      <c r="H52" s="20">
        <f>IF($A52="","",IF(UPPER(TRIM($C52&amp;""))="YES","Yes",IF(UPPER(TRIM($C52&amp;""))="NO","No",IF($F52&gt;0,IF(INDEX(Responses!$AD$2:$AD$401,MATCH($A52,Responses!$AB$2:$AB$401,0))=1,"Yes","No"),""))))</f>
        <v/>
      </c>
      <c r="I52" s="20">
        <f>IF($H52="Yes",IF(UPPER(TRIM($C52&amp;""))="YES",MAX(1,N($D52)),INDEX(Responses!$AF$2:$AF$401,MATCH($A52,Responses!$AB$2:$AB$401,0))),IF($H52="No",0,""))</f>
        <v/>
      </c>
      <c r="J52" s="20">
        <f>IF($G52&lt;&gt;"Yes","",IF(ISNUMBER($B52),MAX(0,$B52-N($I52)),""))</f>
        <v/>
      </c>
      <c r="K52" s="21">
        <f>IF($A52="","",IF(TRIM($E52&amp;"")&lt;&gt;"",TRIM($E52&amp;""),IF($F52&gt;0,INDEX(Responses!$AL$2:$AL$401,MATCH($A52,Responses!$AB$2:$AB$401,0)),"")))</f>
        <v/>
      </c>
      <c r="L52" s="20">
        <f>IF($A52="","",IF($G52="No","Chase reply",IF(AND(ISNUMBER($B52),N($I52)&gt;$B52),"Check count",IF($F52&gt;1,"Two replies",""))))</f>
        <v/>
      </c>
    </row>
    <row r="53">
      <c r="A53" s="22" t="n"/>
      <c r="B53" s="23" t="n"/>
      <c r="C53" s="23" t="n"/>
      <c r="D53" s="23" t="n"/>
      <c r="E53" s="22" t="n"/>
      <c r="F53" s="20">
        <f>IF($A53="","",COUNTIF(Responses!$AB$2:$AB$401,$A53))</f>
        <v/>
      </c>
      <c r="G53" s="20">
        <f>IF($A53="","",IF(OR(TRIM($C53&amp;"")&lt;&gt;"",$F53&gt;0),"Yes","No"))</f>
        <v/>
      </c>
      <c r="H53" s="20">
        <f>IF($A53="","",IF(UPPER(TRIM($C53&amp;""))="YES","Yes",IF(UPPER(TRIM($C53&amp;""))="NO","No",IF($F53&gt;0,IF(INDEX(Responses!$AD$2:$AD$401,MATCH($A53,Responses!$AB$2:$AB$401,0))=1,"Yes","No"),""))))</f>
        <v/>
      </c>
      <c r="I53" s="20">
        <f>IF($H53="Yes",IF(UPPER(TRIM($C53&amp;""))="YES",MAX(1,N($D53)),INDEX(Responses!$AF$2:$AF$401,MATCH($A53,Responses!$AB$2:$AB$401,0))),IF($H53="No",0,""))</f>
        <v/>
      </c>
      <c r="J53" s="20">
        <f>IF($G53&lt;&gt;"Yes","",IF(ISNUMBER($B53),MAX(0,$B53-N($I53)),""))</f>
        <v/>
      </c>
      <c r="K53" s="21">
        <f>IF($A53="","",IF(TRIM($E53&amp;"")&lt;&gt;"",TRIM($E53&amp;""),IF($F53&gt;0,INDEX(Responses!$AL$2:$AL$401,MATCH($A53,Responses!$AB$2:$AB$401,0)),"")))</f>
        <v/>
      </c>
      <c r="L53" s="20">
        <f>IF($A53="","",IF($G53="No","Chase reply",IF(AND(ISNUMBER($B53),N($I53)&gt;$B53),"Check count",IF($F53&gt;1,"Two replies",""))))</f>
        <v/>
      </c>
    </row>
    <row r="54">
      <c r="A54" s="22" t="n"/>
      <c r="B54" s="23" t="n"/>
      <c r="C54" s="23" t="n"/>
      <c r="D54" s="23" t="n"/>
      <c r="E54" s="22" t="n"/>
      <c r="F54" s="20">
        <f>IF($A54="","",COUNTIF(Responses!$AB$2:$AB$401,$A54))</f>
        <v/>
      </c>
      <c r="G54" s="20">
        <f>IF($A54="","",IF(OR(TRIM($C54&amp;"")&lt;&gt;"",$F54&gt;0),"Yes","No"))</f>
        <v/>
      </c>
      <c r="H54" s="20">
        <f>IF($A54="","",IF(UPPER(TRIM($C54&amp;""))="YES","Yes",IF(UPPER(TRIM($C54&amp;""))="NO","No",IF($F54&gt;0,IF(INDEX(Responses!$AD$2:$AD$401,MATCH($A54,Responses!$AB$2:$AB$401,0))=1,"Yes","No"),""))))</f>
        <v/>
      </c>
      <c r="I54" s="20">
        <f>IF($H54="Yes",IF(UPPER(TRIM($C54&amp;""))="YES",MAX(1,N($D54)),INDEX(Responses!$AF$2:$AF$401,MATCH($A54,Responses!$AB$2:$AB$401,0))),IF($H54="No",0,""))</f>
        <v/>
      </c>
      <c r="J54" s="20">
        <f>IF($G54&lt;&gt;"Yes","",IF(ISNUMBER($B54),MAX(0,$B54-N($I54)),""))</f>
        <v/>
      </c>
      <c r="K54" s="21">
        <f>IF($A54="","",IF(TRIM($E54&amp;"")&lt;&gt;"",TRIM($E54&amp;""),IF($F54&gt;0,INDEX(Responses!$AL$2:$AL$401,MATCH($A54,Responses!$AB$2:$AB$401,0)),"")))</f>
        <v/>
      </c>
      <c r="L54" s="20">
        <f>IF($A54="","",IF($G54="No","Chase reply",IF(AND(ISNUMBER($B54),N($I54)&gt;$B54),"Check count",IF($F54&gt;1,"Two replies",""))))</f>
        <v/>
      </c>
    </row>
    <row r="55">
      <c r="A55" s="22" t="n"/>
      <c r="B55" s="23" t="n"/>
      <c r="C55" s="23" t="n"/>
      <c r="D55" s="23" t="n"/>
      <c r="E55" s="22" t="n"/>
      <c r="F55" s="20">
        <f>IF($A55="","",COUNTIF(Responses!$AB$2:$AB$401,$A55))</f>
        <v/>
      </c>
      <c r="G55" s="20">
        <f>IF($A55="","",IF(OR(TRIM($C55&amp;"")&lt;&gt;"",$F55&gt;0),"Yes","No"))</f>
        <v/>
      </c>
      <c r="H55" s="20">
        <f>IF($A55="","",IF(UPPER(TRIM($C55&amp;""))="YES","Yes",IF(UPPER(TRIM($C55&amp;""))="NO","No",IF($F55&gt;0,IF(INDEX(Responses!$AD$2:$AD$401,MATCH($A55,Responses!$AB$2:$AB$401,0))=1,"Yes","No"),""))))</f>
        <v/>
      </c>
      <c r="I55" s="20">
        <f>IF($H55="Yes",IF(UPPER(TRIM($C55&amp;""))="YES",MAX(1,N($D55)),INDEX(Responses!$AF$2:$AF$401,MATCH($A55,Responses!$AB$2:$AB$401,0))),IF($H55="No",0,""))</f>
        <v/>
      </c>
      <c r="J55" s="20">
        <f>IF($G55&lt;&gt;"Yes","",IF(ISNUMBER($B55),MAX(0,$B55-N($I55)),""))</f>
        <v/>
      </c>
      <c r="K55" s="21">
        <f>IF($A55="","",IF(TRIM($E55&amp;"")&lt;&gt;"",TRIM($E55&amp;""),IF($F55&gt;0,INDEX(Responses!$AL$2:$AL$401,MATCH($A55,Responses!$AB$2:$AB$401,0)),"")))</f>
        <v/>
      </c>
      <c r="L55" s="20">
        <f>IF($A55="","",IF($G55="No","Chase reply",IF(AND(ISNUMBER($B55),N($I55)&gt;$B55),"Check count",IF($F55&gt;1,"Two replies",""))))</f>
        <v/>
      </c>
    </row>
    <row r="56">
      <c r="A56" s="22" t="n"/>
      <c r="B56" s="23" t="n"/>
      <c r="C56" s="23" t="n"/>
      <c r="D56" s="23" t="n"/>
      <c r="E56" s="22" t="n"/>
      <c r="F56" s="20">
        <f>IF($A56="","",COUNTIF(Responses!$AB$2:$AB$401,$A56))</f>
        <v/>
      </c>
      <c r="G56" s="20">
        <f>IF($A56="","",IF(OR(TRIM($C56&amp;"")&lt;&gt;"",$F56&gt;0),"Yes","No"))</f>
        <v/>
      </c>
      <c r="H56" s="20">
        <f>IF($A56="","",IF(UPPER(TRIM($C56&amp;""))="YES","Yes",IF(UPPER(TRIM($C56&amp;""))="NO","No",IF($F56&gt;0,IF(INDEX(Responses!$AD$2:$AD$401,MATCH($A56,Responses!$AB$2:$AB$401,0))=1,"Yes","No"),""))))</f>
        <v/>
      </c>
      <c r="I56" s="20">
        <f>IF($H56="Yes",IF(UPPER(TRIM($C56&amp;""))="YES",MAX(1,N($D56)),INDEX(Responses!$AF$2:$AF$401,MATCH($A56,Responses!$AB$2:$AB$401,0))),IF($H56="No",0,""))</f>
        <v/>
      </c>
      <c r="J56" s="20">
        <f>IF($G56&lt;&gt;"Yes","",IF(ISNUMBER($B56),MAX(0,$B56-N($I56)),""))</f>
        <v/>
      </c>
      <c r="K56" s="21">
        <f>IF($A56="","",IF(TRIM($E56&amp;"")&lt;&gt;"",TRIM($E56&amp;""),IF($F56&gt;0,INDEX(Responses!$AL$2:$AL$401,MATCH($A56,Responses!$AB$2:$AB$401,0)),"")))</f>
        <v/>
      </c>
      <c r="L56" s="20">
        <f>IF($A56="","",IF($G56="No","Chase reply",IF(AND(ISNUMBER($B56),N($I56)&gt;$B56),"Check count",IF($F56&gt;1,"Two replies",""))))</f>
        <v/>
      </c>
    </row>
    <row r="57">
      <c r="A57" s="22" t="n"/>
      <c r="B57" s="23" t="n"/>
      <c r="C57" s="23" t="n"/>
      <c r="D57" s="23" t="n"/>
      <c r="E57" s="22" t="n"/>
      <c r="F57" s="20">
        <f>IF($A57="","",COUNTIF(Responses!$AB$2:$AB$401,$A57))</f>
        <v/>
      </c>
      <c r="G57" s="20">
        <f>IF($A57="","",IF(OR(TRIM($C57&amp;"")&lt;&gt;"",$F57&gt;0),"Yes","No"))</f>
        <v/>
      </c>
      <c r="H57" s="20">
        <f>IF($A57="","",IF(UPPER(TRIM($C57&amp;""))="YES","Yes",IF(UPPER(TRIM($C57&amp;""))="NO","No",IF($F57&gt;0,IF(INDEX(Responses!$AD$2:$AD$401,MATCH($A57,Responses!$AB$2:$AB$401,0))=1,"Yes","No"),""))))</f>
        <v/>
      </c>
      <c r="I57" s="20">
        <f>IF($H57="Yes",IF(UPPER(TRIM($C57&amp;""))="YES",MAX(1,N($D57)),INDEX(Responses!$AF$2:$AF$401,MATCH($A57,Responses!$AB$2:$AB$401,0))),IF($H57="No",0,""))</f>
        <v/>
      </c>
      <c r="J57" s="20">
        <f>IF($G57&lt;&gt;"Yes","",IF(ISNUMBER($B57),MAX(0,$B57-N($I57)),""))</f>
        <v/>
      </c>
      <c r="K57" s="21">
        <f>IF($A57="","",IF(TRIM($E57&amp;"")&lt;&gt;"",TRIM($E57&amp;""),IF($F57&gt;0,INDEX(Responses!$AL$2:$AL$401,MATCH($A57,Responses!$AB$2:$AB$401,0)),"")))</f>
        <v/>
      </c>
      <c r="L57" s="20">
        <f>IF($A57="","",IF($G57="No","Chase reply",IF(AND(ISNUMBER($B57),N($I57)&gt;$B57),"Check count",IF($F57&gt;1,"Two replies",""))))</f>
        <v/>
      </c>
    </row>
    <row r="58">
      <c r="A58" s="22" t="n"/>
      <c r="B58" s="23" t="n"/>
      <c r="C58" s="23" t="n"/>
      <c r="D58" s="23" t="n"/>
      <c r="E58" s="22" t="n"/>
      <c r="F58" s="20">
        <f>IF($A58="","",COUNTIF(Responses!$AB$2:$AB$401,$A58))</f>
        <v/>
      </c>
      <c r="G58" s="20">
        <f>IF($A58="","",IF(OR(TRIM($C58&amp;"")&lt;&gt;"",$F58&gt;0),"Yes","No"))</f>
        <v/>
      </c>
      <c r="H58" s="20">
        <f>IF($A58="","",IF(UPPER(TRIM($C58&amp;""))="YES","Yes",IF(UPPER(TRIM($C58&amp;""))="NO","No",IF($F58&gt;0,IF(INDEX(Responses!$AD$2:$AD$401,MATCH($A58,Responses!$AB$2:$AB$401,0))=1,"Yes","No"),""))))</f>
        <v/>
      </c>
      <c r="I58" s="20">
        <f>IF($H58="Yes",IF(UPPER(TRIM($C58&amp;""))="YES",MAX(1,N($D58)),INDEX(Responses!$AF$2:$AF$401,MATCH($A58,Responses!$AB$2:$AB$401,0))),IF($H58="No",0,""))</f>
        <v/>
      </c>
      <c r="J58" s="20">
        <f>IF($G58&lt;&gt;"Yes","",IF(ISNUMBER($B58),MAX(0,$B58-N($I58)),""))</f>
        <v/>
      </c>
      <c r="K58" s="21">
        <f>IF($A58="","",IF(TRIM($E58&amp;"")&lt;&gt;"",TRIM($E58&amp;""),IF($F58&gt;0,INDEX(Responses!$AL$2:$AL$401,MATCH($A58,Responses!$AB$2:$AB$401,0)),"")))</f>
        <v/>
      </c>
      <c r="L58" s="20">
        <f>IF($A58="","",IF($G58="No","Chase reply",IF(AND(ISNUMBER($B58),N($I58)&gt;$B58),"Check count",IF($F58&gt;1,"Two replies",""))))</f>
        <v/>
      </c>
    </row>
    <row r="59">
      <c r="A59" s="22" t="n"/>
      <c r="B59" s="23" t="n"/>
      <c r="C59" s="23" t="n"/>
      <c r="D59" s="23" t="n"/>
      <c r="E59" s="22" t="n"/>
      <c r="F59" s="20">
        <f>IF($A59="","",COUNTIF(Responses!$AB$2:$AB$401,$A59))</f>
        <v/>
      </c>
      <c r="G59" s="20">
        <f>IF($A59="","",IF(OR(TRIM($C59&amp;"")&lt;&gt;"",$F59&gt;0),"Yes","No"))</f>
        <v/>
      </c>
      <c r="H59" s="20">
        <f>IF($A59="","",IF(UPPER(TRIM($C59&amp;""))="YES","Yes",IF(UPPER(TRIM($C59&amp;""))="NO","No",IF($F59&gt;0,IF(INDEX(Responses!$AD$2:$AD$401,MATCH($A59,Responses!$AB$2:$AB$401,0))=1,"Yes","No"),""))))</f>
        <v/>
      </c>
      <c r="I59" s="20">
        <f>IF($H59="Yes",IF(UPPER(TRIM($C59&amp;""))="YES",MAX(1,N($D59)),INDEX(Responses!$AF$2:$AF$401,MATCH($A59,Responses!$AB$2:$AB$401,0))),IF($H59="No",0,""))</f>
        <v/>
      </c>
      <c r="J59" s="20">
        <f>IF($G59&lt;&gt;"Yes","",IF(ISNUMBER($B59),MAX(0,$B59-N($I59)),""))</f>
        <v/>
      </c>
      <c r="K59" s="21">
        <f>IF($A59="","",IF(TRIM($E59&amp;"")&lt;&gt;"",TRIM($E59&amp;""),IF($F59&gt;0,INDEX(Responses!$AL$2:$AL$401,MATCH($A59,Responses!$AB$2:$AB$401,0)),"")))</f>
        <v/>
      </c>
      <c r="L59" s="20">
        <f>IF($A59="","",IF($G59="No","Chase reply",IF(AND(ISNUMBER($B59),N($I59)&gt;$B59),"Check count",IF($F59&gt;1,"Two replies",""))))</f>
        <v/>
      </c>
    </row>
    <row r="60">
      <c r="A60" s="22" t="n"/>
      <c r="B60" s="23" t="n"/>
      <c r="C60" s="23" t="n"/>
      <c r="D60" s="23" t="n"/>
      <c r="E60" s="22" t="n"/>
      <c r="F60" s="20">
        <f>IF($A60="","",COUNTIF(Responses!$AB$2:$AB$401,$A60))</f>
        <v/>
      </c>
      <c r="G60" s="20">
        <f>IF($A60="","",IF(OR(TRIM($C60&amp;"")&lt;&gt;"",$F60&gt;0),"Yes","No"))</f>
        <v/>
      </c>
      <c r="H60" s="20">
        <f>IF($A60="","",IF(UPPER(TRIM($C60&amp;""))="YES","Yes",IF(UPPER(TRIM($C60&amp;""))="NO","No",IF($F60&gt;0,IF(INDEX(Responses!$AD$2:$AD$401,MATCH($A60,Responses!$AB$2:$AB$401,0))=1,"Yes","No"),""))))</f>
        <v/>
      </c>
      <c r="I60" s="20">
        <f>IF($H60="Yes",IF(UPPER(TRIM($C60&amp;""))="YES",MAX(1,N($D60)),INDEX(Responses!$AF$2:$AF$401,MATCH($A60,Responses!$AB$2:$AB$401,0))),IF($H60="No",0,""))</f>
        <v/>
      </c>
      <c r="J60" s="20">
        <f>IF($G60&lt;&gt;"Yes","",IF(ISNUMBER($B60),MAX(0,$B60-N($I60)),""))</f>
        <v/>
      </c>
      <c r="K60" s="21">
        <f>IF($A60="","",IF(TRIM($E60&amp;"")&lt;&gt;"",TRIM($E60&amp;""),IF($F60&gt;0,INDEX(Responses!$AL$2:$AL$401,MATCH($A60,Responses!$AB$2:$AB$401,0)),"")))</f>
        <v/>
      </c>
      <c r="L60" s="20">
        <f>IF($A60="","",IF($G60="No","Chase reply",IF(AND(ISNUMBER($B60),N($I60)&gt;$B60),"Check count",IF($F60&gt;1,"Two replies",""))))</f>
        <v/>
      </c>
    </row>
    <row r="61">
      <c r="A61" s="22" t="n"/>
      <c r="B61" s="23" t="n"/>
      <c r="C61" s="23" t="n"/>
      <c r="D61" s="23" t="n"/>
      <c r="E61" s="22" t="n"/>
      <c r="F61" s="20">
        <f>IF($A61="","",COUNTIF(Responses!$AB$2:$AB$401,$A61))</f>
        <v/>
      </c>
      <c r="G61" s="20">
        <f>IF($A61="","",IF(OR(TRIM($C61&amp;"")&lt;&gt;"",$F61&gt;0),"Yes","No"))</f>
        <v/>
      </c>
      <c r="H61" s="20">
        <f>IF($A61="","",IF(UPPER(TRIM($C61&amp;""))="YES","Yes",IF(UPPER(TRIM($C61&amp;""))="NO","No",IF($F61&gt;0,IF(INDEX(Responses!$AD$2:$AD$401,MATCH($A61,Responses!$AB$2:$AB$401,0))=1,"Yes","No"),""))))</f>
        <v/>
      </c>
      <c r="I61" s="20">
        <f>IF($H61="Yes",IF(UPPER(TRIM($C61&amp;""))="YES",MAX(1,N($D61)),INDEX(Responses!$AF$2:$AF$401,MATCH($A61,Responses!$AB$2:$AB$401,0))),IF($H61="No",0,""))</f>
        <v/>
      </c>
      <c r="J61" s="20">
        <f>IF($G61&lt;&gt;"Yes","",IF(ISNUMBER($B61),MAX(0,$B61-N($I61)),""))</f>
        <v/>
      </c>
      <c r="K61" s="21">
        <f>IF($A61="","",IF(TRIM($E61&amp;"")&lt;&gt;"",TRIM($E61&amp;""),IF($F61&gt;0,INDEX(Responses!$AL$2:$AL$401,MATCH($A61,Responses!$AB$2:$AB$401,0)),"")))</f>
        <v/>
      </c>
      <c r="L61" s="20">
        <f>IF($A61="","",IF($G61="No","Chase reply",IF(AND(ISNUMBER($B61),N($I61)&gt;$B61),"Check count",IF($F61&gt;1,"Two replies",""))))</f>
        <v/>
      </c>
    </row>
    <row r="62">
      <c r="A62" s="22" t="n"/>
      <c r="B62" s="23" t="n"/>
      <c r="C62" s="23" t="n"/>
      <c r="D62" s="23" t="n"/>
      <c r="E62" s="22" t="n"/>
      <c r="F62" s="20">
        <f>IF($A62="","",COUNTIF(Responses!$AB$2:$AB$401,$A62))</f>
        <v/>
      </c>
      <c r="G62" s="20">
        <f>IF($A62="","",IF(OR(TRIM($C62&amp;"")&lt;&gt;"",$F62&gt;0),"Yes","No"))</f>
        <v/>
      </c>
      <c r="H62" s="20">
        <f>IF($A62="","",IF(UPPER(TRIM($C62&amp;""))="YES","Yes",IF(UPPER(TRIM($C62&amp;""))="NO","No",IF($F62&gt;0,IF(INDEX(Responses!$AD$2:$AD$401,MATCH($A62,Responses!$AB$2:$AB$401,0))=1,"Yes","No"),""))))</f>
        <v/>
      </c>
      <c r="I62" s="20">
        <f>IF($H62="Yes",IF(UPPER(TRIM($C62&amp;""))="YES",MAX(1,N($D62)),INDEX(Responses!$AF$2:$AF$401,MATCH($A62,Responses!$AB$2:$AB$401,0))),IF($H62="No",0,""))</f>
        <v/>
      </c>
      <c r="J62" s="20">
        <f>IF($G62&lt;&gt;"Yes","",IF(ISNUMBER($B62),MAX(0,$B62-N($I62)),""))</f>
        <v/>
      </c>
      <c r="K62" s="21">
        <f>IF($A62="","",IF(TRIM($E62&amp;"")&lt;&gt;"",TRIM($E62&amp;""),IF($F62&gt;0,INDEX(Responses!$AL$2:$AL$401,MATCH($A62,Responses!$AB$2:$AB$401,0)),"")))</f>
        <v/>
      </c>
      <c r="L62" s="20">
        <f>IF($A62="","",IF($G62="No","Chase reply",IF(AND(ISNUMBER($B62),N($I62)&gt;$B62),"Check count",IF($F62&gt;1,"Two replies",""))))</f>
        <v/>
      </c>
    </row>
    <row r="63">
      <c r="A63" s="22" t="n"/>
      <c r="B63" s="23" t="n"/>
      <c r="C63" s="23" t="n"/>
      <c r="D63" s="23" t="n"/>
      <c r="E63" s="22" t="n"/>
      <c r="F63" s="20">
        <f>IF($A63="","",COUNTIF(Responses!$AB$2:$AB$401,$A63))</f>
        <v/>
      </c>
      <c r="G63" s="20">
        <f>IF($A63="","",IF(OR(TRIM($C63&amp;"")&lt;&gt;"",$F63&gt;0),"Yes","No"))</f>
        <v/>
      </c>
      <c r="H63" s="20">
        <f>IF($A63="","",IF(UPPER(TRIM($C63&amp;""))="YES","Yes",IF(UPPER(TRIM($C63&amp;""))="NO","No",IF($F63&gt;0,IF(INDEX(Responses!$AD$2:$AD$401,MATCH($A63,Responses!$AB$2:$AB$401,0))=1,"Yes","No"),""))))</f>
        <v/>
      </c>
      <c r="I63" s="20">
        <f>IF($H63="Yes",IF(UPPER(TRIM($C63&amp;""))="YES",MAX(1,N($D63)),INDEX(Responses!$AF$2:$AF$401,MATCH($A63,Responses!$AB$2:$AB$401,0))),IF($H63="No",0,""))</f>
        <v/>
      </c>
      <c r="J63" s="20">
        <f>IF($G63&lt;&gt;"Yes","",IF(ISNUMBER($B63),MAX(0,$B63-N($I63)),""))</f>
        <v/>
      </c>
      <c r="K63" s="21">
        <f>IF($A63="","",IF(TRIM($E63&amp;"")&lt;&gt;"",TRIM($E63&amp;""),IF($F63&gt;0,INDEX(Responses!$AL$2:$AL$401,MATCH($A63,Responses!$AB$2:$AB$401,0)),"")))</f>
        <v/>
      </c>
      <c r="L63" s="20">
        <f>IF($A63="","",IF($G63="No","Chase reply",IF(AND(ISNUMBER($B63),N($I63)&gt;$B63),"Check count",IF($F63&gt;1,"Two replies",""))))</f>
        <v/>
      </c>
    </row>
    <row r="64">
      <c r="A64" s="22" t="n"/>
      <c r="B64" s="23" t="n"/>
      <c r="C64" s="23" t="n"/>
      <c r="D64" s="23" t="n"/>
      <c r="E64" s="22" t="n"/>
      <c r="F64" s="20">
        <f>IF($A64="","",COUNTIF(Responses!$AB$2:$AB$401,$A64))</f>
        <v/>
      </c>
      <c r="G64" s="20">
        <f>IF($A64="","",IF(OR(TRIM($C64&amp;"")&lt;&gt;"",$F64&gt;0),"Yes","No"))</f>
        <v/>
      </c>
      <c r="H64" s="20">
        <f>IF($A64="","",IF(UPPER(TRIM($C64&amp;""))="YES","Yes",IF(UPPER(TRIM($C64&amp;""))="NO","No",IF($F64&gt;0,IF(INDEX(Responses!$AD$2:$AD$401,MATCH($A64,Responses!$AB$2:$AB$401,0))=1,"Yes","No"),""))))</f>
        <v/>
      </c>
      <c r="I64" s="20">
        <f>IF($H64="Yes",IF(UPPER(TRIM($C64&amp;""))="YES",MAX(1,N($D64)),INDEX(Responses!$AF$2:$AF$401,MATCH($A64,Responses!$AB$2:$AB$401,0))),IF($H64="No",0,""))</f>
        <v/>
      </c>
      <c r="J64" s="20">
        <f>IF($G64&lt;&gt;"Yes","",IF(ISNUMBER($B64),MAX(0,$B64-N($I64)),""))</f>
        <v/>
      </c>
      <c r="K64" s="21">
        <f>IF($A64="","",IF(TRIM($E64&amp;"")&lt;&gt;"",TRIM($E64&amp;""),IF($F64&gt;0,INDEX(Responses!$AL$2:$AL$401,MATCH($A64,Responses!$AB$2:$AB$401,0)),"")))</f>
        <v/>
      </c>
      <c r="L64" s="20">
        <f>IF($A64="","",IF($G64="No","Chase reply",IF(AND(ISNUMBER($B64),N($I64)&gt;$B64),"Check count",IF($F64&gt;1,"Two replies",""))))</f>
        <v/>
      </c>
    </row>
    <row r="65">
      <c r="A65" s="22" t="n"/>
      <c r="B65" s="23" t="n"/>
      <c r="C65" s="23" t="n"/>
      <c r="D65" s="23" t="n"/>
      <c r="E65" s="22" t="n"/>
      <c r="F65" s="20">
        <f>IF($A65="","",COUNTIF(Responses!$AB$2:$AB$401,$A65))</f>
        <v/>
      </c>
      <c r="G65" s="20">
        <f>IF($A65="","",IF(OR(TRIM($C65&amp;"")&lt;&gt;"",$F65&gt;0),"Yes","No"))</f>
        <v/>
      </c>
      <c r="H65" s="20">
        <f>IF($A65="","",IF(UPPER(TRIM($C65&amp;""))="YES","Yes",IF(UPPER(TRIM($C65&amp;""))="NO","No",IF($F65&gt;0,IF(INDEX(Responses!$AD$2:$AD$401,MATCH($A65,Responses!$AB$2:$AB$401,0))=1,"Yes","No"),""))))</f>
        <v/>
      </c>
      <c r="I65" s="20">
        <f>IF($H65="Yes",IF(UPPER(TRIM($C65&amp;""))="YES",MAX(1,N($D65)),INDEX(Responses!$AF$2:$AF$401,MATCH($A65,Responses!$AB$2:$AB$401,0))),IF($H65="No",0,""))</f>
        <v/>
      </c>
      <c r="J65" s="20">
        <f>IF($G65&lt;&gt;"Yes","",IF(ISNUMBER($B65),MAX(0,$B65-N($I65)),""))</f>
        <v/>
      </c>
      <c r="K65" s="21">
        <f>IF($A65="","",IF(TRIM($E65&amp;"")&lt;&gt;"",TRIM($E65&amp;""),IF($F65&gt;0,INDEX(Responses!$AL$2:$AL$401,MATCH($A65,Responses!$AB$2:$AB$401,0)),"")))</f>
        <v/>
      </c>
      <c r="L65" s="20">
        <f>IF($A65="","",IF($G65="No","Chase reply",IF(AND(ISNUMBER($B65),N($I65)&gt;$B65),"Check count",IF($F65&gt;1,"Two replies",""))))</f>
        <v/>
      </c>
    </row>
    <row r="66">
      <c r="A66" s="22" t="n"/>
      <c r="B66" s="23" t="n"/>
      <c r="C66" s="23" t="n"/>
      <c r="D66" s="23" t="n"/>
      <c r="E66" s="22" t="n"/>
      <c r="F66" s="20">
        <f>IF($A66="","",COUNTIF(Responses!$AB$2:$AB$401,$A66))</f>
        <v/>
      </c>
      <c r="G66" s="20">
        <f>IF($A66="","",IF(OR(TRIM($C66&amp;"")&lt;&gt;"",$F66&gt;0),"Yes","No"))</f>
        <v/>
      </c>
      <c r="H66" s="20">
        <f>IF($A66="","",IF(UPPER(TRIM($C66&amp;""))="YES","Yes",IF(UPPER(TRIM($C66&amp;""))="NO","No",IF($F66&gt;0,IF(INDEX(Responses!$AD$2:$AD$401,MATCH($A66,Responses!$AB$2:$AB$401,0))=1,"Yes","No"),""))))</f>
        <v/>
      </c>
      <c r="I66" s="20">
        <f>IF($H66="Yes",IF(UPPER(TRIM($C66&amp;""))="YES",MAX(1,N($D66)),INDEX(Responses!$AF$2:$AF$401,MATCH($A66,Responses!$AB$2:$AB$401,0))),IF($H66="No",0,""))</f>
        <v/>
      </c>
      <c r="J66" s="20">
        <f>IF($G66&lt;&gt;"Yes","",IF(ISNUMBER($B66),MAX(0,$B66-N($I66)),""))</f>
        <v/>
      </c>
      <c r="K66" s="21">
        <f>IF($A66="","",IF(TRIM($E66&amp;"")&lt;&gt;"",TRIM($E66&amp;""),IF($F66&gt;0,INDEX(Responses!$AL$2:$AL$401,MATCH($A66,Responses!$AB$2:$AB$401,0)),"")))</f>
        <v/>
      </c>
      <c r="L66" s="20">
        <f>IF($A66="","",IF($G66="No","Chase reply",IF(AND(ISNUMBER($B66),N($I66)&gt;$B66),"Check count",IF($F66&gt;1,"Two replies",""))))</f>
        <v/>
      </c>
    </row>
    <row r="67">
      <c r="A67" s="22" t="n"/>
      <c r="B67" s="23" t="n"/>
      <c r="C67" s="23" t="n"/>
      <c r="D67" s="23" t="n"/>
      <c r="E67" s="22" t="n"/>
      <c r="F67" s="20">
        <f>IF($A67="","",COUNTIF(Responses!$AB$2:$AB$401,$A67))</f>
        <v/>
      </c>
      <c r="G67" s="20">
        <f>IF($A67="","",IF(OR(TRIM($C67&amp;"")&lt;&gt;"",$F67&gt;0),"Yes","No"))</f>
        <v/>
      </c>
      <c r="H67" s="20">
        <f>IF($A67="","",IF(UPPER(TRIM($C67&amp;""))="YES","Yes",IF(UPPER(TRIM($C67&amp;""))="NO","No",IF($F67&gt;0,IF(INDEX(Responses!$AD$2:$AD$401,MATCH($A67,Responses!$AB$2:$AB$401,0))=1,"Yes","No"),""))))</f>
        <v/>
      </c>
      <c r="I67" s="20">
        <f>IF($H67="Yes",IF(UPPER(TRIM($C67&amp;""))="YES",MAX(1,N($D67)),INDEX(Responses!$AF$2:$AF$401,MATCH($A67,Responses!$AB$2:$AB$401,0))),IF($H67="No",0,""))</f>
        <v/>
      </c>
      <c r="J67" s="20">
        <f>IF($G67&lt;&gt;"Yes","",IF(ISNUMBER($B67),MAX(0,$B67-N($I67)),""))</f>
        <v/>
      </c>
      <c r="K67" s="21">
        <f>IF($A67="","",IF(TRIM($E67&amp;"")&lt;&gt;"",TRIM($E67&amp;""),IF($F67&gt;0,INDEX(Responses!$AL$2:$AL$401,MATCH($A67,Responses!$AB$2:$AB$401,0)),"")))</f>
        <v/>
      </c>
      <c r="L67" s="20">
        <f>IF($A67="","",IF($G67="No","Chase reply",IF(AND(ISNUMBER($B67),N($I67)&gt;$B67),"Check count",IF($F67&gt;1,"Two replies",""))))</f>
        <v/>
      </c>
    </row>
    <row r="68">
      <c r="A68" s="22" t="n"/>
      <c r="B68" s="23" t="n"/>
      <c r="C68" s="23" t="n"/>
      <c r="D68" s="23" t="n"/>
      <c r="E68" s="22" t="n"/>
      <c r="F68" s="20">
        <f>IF($A68="","",COUNTIF(Responses!$AB$2:$AB$401,$A68))</f>
        <v/>
      </c>
      <c r="G68" s="20">
        <f>IF($A68="","",IF(OR(TRIM($C68&amp;"")&lt;&gt;"",$F68&gt;0),"Yes","No"))</f>
        <v/>
      </c>
      <c r="H68" s="20">
        <f>IF($A68="","",IF(UPPER(TRIM($C68&amp;""))="YES","Yes",IF(UPPER(TRIM($C68&amp;""))="NO","No",IF($F68&gt;0,IF(INDEX(Responses!$AD$2:$AD$401,MATCH($A68,Responses!$AB$2:$AB$401,0))=1,"Yes","No"),""))))</f>
        <v/>
      </c>
      <c r="I68" s="20">
        <f>IF($H68="Yes",IF(UPPER(TRIM($C68&amp;""))="YES",MAX(1,N($D68)),INDEX(Responses!$AF$2:$AF$401,MATCH($A68,Responses!$AB$2:$AB$401,0))),IF($H68="No",0,""))</f>
        <v/>
      </c>
      <c r="J68" s="20">
        <f>IF($G68&lt;&gt;"Yes","",IF(ISNUMBER($B68),MAX(0,$B68-N($I68)),""))</f>
        <v/>
      </c>
      <c r="K68" s="21">
        <f>IF($A68="","",IF(TRIM($E68&amp;"")&lt;&gt;"",TRIM($E68&amp;""),IF($F68&gt;0,INDEX(Responses!$AL$2:$AL$401,MATCH($A68,Responses!$AB$2:$AB$401,0)),"")))</f>
        <v/>
      </c>
      <c r="L68" s="20">
        <f>IF($A68="","",IF($G68="No","Chase reply",IF(AND(ISNUMBER($B68),N($I68)&gt;$B68),"Check count",IF($F68&gt;1,"Two replies",""))))</f>
        <v/>
      </c>
    </row>
    <row r="69">
      <c r="A69" s="22" t="n"/>
      <c r="B69" s="23" t="n"/>
      <c r="C69" s="23" t="n"/>
      <c r="D69" s="23" t="n"/>
      <c r="E69" s="22" t="n"/>
      <c r="F69" s="20">
        <f>IF($A69="","",COUNTIF(Responses!$AB$2:$AB$401,$A69))</f>
        <v/>
      </c>
      <c r="G69" s="20">
        <f>IF($A69="","",IF(OR(TRIM($C69&amp;"")&lt;&gt;"",$F69&gt;0),"Yes","No"))</f>
        <v/>
      </c>
      <c r="H69" s="20">
        <f>IF($A69="","",IF(UPPER(TRIM($C69&amp;""))="YES","Yes",IF(UPPER(TRIM($C69&amp;""))="NO","No",IF($F69&gt;0,IF(INDEX(Responses!$AD$2:$AD$401,MATCH($A69,Responses!$AB$2:$AB$401,0))=1,"Yes","No"),""))))</f>
        <v/>
      </c>
      <c r="I69" s="20">
        <f>IF($H69="Yes",IF(UPPER(TRIM($C69&amp;""))="YES",MAX(1,N($D69)),INDEX(Responses!$AF$2:$AF$401,MATCH($A69,Responses!$AB$2:$AB$401,0))),IF($H69="No",0,""))</f>
        <v/>
      </c>
      <c r="J69" s="20">
        <f>IF($G69&lt;&gt;"Yes","",IF(ISNUMBER($B69),MAX(0,$B69-N($I69)),""))</f>
        <v/>
      </c>
      <c r="K69" s="21">
        <f>IF($A69="","",IF(TRIM($E69&amp;"")&lt;&gt;"",TRIM($E69&amp;""),IF($F69&gt;0,INDEX(Responses!$AL$2:$AL$401,MATCH($A69,Responses!$AB$2:$AB$401,0)),"")))</f>
        <v/>
      </c>
      <c r="L69" s="20">
        <f>IF($A69="","",IF($G69="No","Chase reply",IF(AND(ISNUMBER($B69),N($I69)&gt;$B69),"Check count",IF($F69&gt;1,"Two replies",""))))</f>
        <v/>
      </c>
    </row>
    <row r="70">
      <c r="A70" s="22" t="n"/>
      <c r="B70" s="23" t="n"/>
      <c r="C70" s="23" t="n"/>
      <c r="D70" s="23" t="n"/>
      <c r="E70" s="22" t="n"/>
      <c r="F70" s="20">
        <f>IF($A70="","",COUNTIF(Responses!$AB$2:$AB$401,$A70))</f>
        <v/>
      </c>
      <c r="G70" s="20">
        <f>IF($A70="","",IF(OR(TRIM($C70&amp;"")&lt;&gt;"",$F70&gt;0),"Yes","No"))</f>
        <v/>
      </c>
      <c r="H70" s="20">
        <f>IF($A70="","",IF(UPPER(TRIM($C70&amp;""))="YES","Yes",IF(UPPER(TRIM($C70&amp;""))="NO","No",IF($F70&gt;0,IF(INDEX(Responses!$AD$2:$AD$401,MATCH($A70,Responses!$AB$2:$AB$401,0))=1,"Yes","No"),""))))</f>
        <v/>
      </c>
      <c r="I70" s="20">
        <f>IF($H70="Yes",IF(UPPER(TRIM($C70&amp;""))="YES",MAX(1,N($D70)),INDEX(Responses!$AF$2:$AF$401,MATCH($A70,Responses!$AB$2:$AB$401,0))),IF($H70="No",0,""))</f>
        <v/>
      </c>
      <c r="J70" s="20">
        <f>IF($G70&lt;&gt;"Yes","",IF(ISNUMBER($B70),MAX(0,$B70-N($I70)),""))</f>
        <v/>
      </c>
      <c r="K70" s="21">
        <f>IF($A70="","",IF(TRIM($E70&amp;"")&lt;&gt;"",TRIM($E70&amp;""),IF($F70&gt;0,INDEX(Responses!$AL$2:$AL$401,MATCH($A70,Responses!$AB$2:$AB$401,0)),"")))</f>
        <v/>
      </c>
      <c r="L70" s="20">
        <f>IF($A70="","",IF($G70="No","Chase reply",IF(AND(ISNUMBER($B70),N($I70)&gt;$B70),"Check count",IF($F70&gt;1,"Two replies",""))))</f>
        <v/>
      </c>
    </row>
    <row r="71">
      <c r="A71" s="22" t="n"/>
      <c r="B71" s="23" t="n"/>
      <c r="C71" s="23" t="n"/>
      <c r="D71" s="23" t="n"/>
      <c r="E71" s="22" t="n"/>
      <c r="F71" s="20">
        <f>IF($A71="","",COUNTIF(Responses!$AB$2:$AB$401,$A71))</f>
        <v/>
      </c>
      <c r="G71" s="20">
        <f>IF($A71="","",IF(OR(TRIM($C71&amp;"")&lt;&gt;"",$F71&gt;0),"Yes","No"))</f>
        <v/>
      </c>
      <c r="H71" s="20">
        <f>IF($A71="","",IF(UPPER(TRIM($C71&amp;""))="YES","Yes",IF(UPPER(TRIM($C71&amp;""))="NO","No",IF($F71&gt;0,IF(INDEX(Responses!$AD$2:$AD$401,MATCH($A71,Responses!$AB$2:$AB$401,0))=1,"Yes","No"),""))))</f>
        <v/>
      </c>
      <c r="I71" s="20">
        <f>IF($H71="Yes",IF(UPPER(TRIM($C71&amp;""))="YES",MAX(1,N($D71)),INDEX(Responses!$AF$2:$AF$401,MATCH($A71,Responses!$AB$2:$AB$401,0))),IF($H71="No",0,""))</f>
        <v/>
      </c>
      <c r="J71" s="20">
        <f>IF($G71&lt;&gt;"Yes","",IF(ISNUMBER($B71),MAX(0,$B71-N($I71)),""))</f>
        <v/>
      </c>
      <c r="K71" s="21">
        <f>IF($A71="","",IF(TRIM($E71&amp;"")&lt;&gt;"",TRIM($E71&amp;""),IF($F71&gt;0,INDEX(Responses!$AL$2:$AL$401,MATCH($A71,Responses!$AB$2:$AB$401,0)),"")))</f>
        <v/>
      </c>
      <c r="L71" s="20">
        <f>IF($A71="","",IF($G71="No","Chase reply",IF(AND(ISNUMBER($B71),N($I71)&gt;$B71),"Check count",IF($F71&gt;1,"Two replies",""))))</f>
        <v/>
      </c>
    </row>
    <row r="72">
      <c r="A72" s="22" t="n"/>
      <c r="B72" s="23" t="n"/>
      <c r="C72" s="23" t="n"/>
      <c r="D72" s="23" t="n"/>
      <c r="E72" s="22" t="n"/>
      <c r="F72" s="20">
        <f>IF($A72="","",COUNTIF(Responses!$AB$2:$AB$401,$A72))</f>
        <v/>
      </c>
      <c r="G72" s="20">
        <f>IF($A72="","",IF(OR(TRIM($C72&amp;"")&lt;&gt;"",$F72&gt;0),"Yes","No"))</f>
        <v/>
      </c>
      <c r="H72" s="20">
        <f>IF($A72="","",IF(UPPER(TRIM($C72&amp;""))="YES","Yes",IF(UPPER(TRIM($C72&amp;""))="NO","No",IF($F72&gt;0,IF(INDEX(Responses!$AD$2:$AD$401,MATCH($A72,Responses!$AB$2:$AB$401,0))=1,"Yes","No"),""))))</f>
        <v/>
      </c>
      <c r="I72" s="20">
        <f>IF($H72="Yes",IF(UPPER(TRIM($C72&amp;""))="YES",MAX(1,N($D72)),INDEX(Responses!$AF$2:$AF$401,MATCH($A72,Responses!$AB$2:$AB$401,0))),IF($H72="No",0,""))</f>
        <v/>
      </c>
      <c r="J72" s="20">
        <f>IF($G72&lt;&gt;"Yes","",IF(ISNUMBER($B72),MAX(0,$B72-N($I72)),""))</f>
        <v/>
      </c>
      <c r="K72" s="21">
        <f>IF($A72="","",IF(TRIM($E72&amp;"")&lt;&gt;"",TRIM($E72&amp;""),IF($F72&gt;0,INDEX(Responses!$AL$2:$AL$401,MATCH($A72,Responses!$AB$2:$AB$401,0)),"")))</f>
        <v/>
      </c>
      <c r="L72" s="20">
        <f>IF($A72="","",IF($G72="No","Chase reply",IF(AND(ISNUMBER($B72),N($I72)&gt;$B72),"Check count",IF($F72&gt;1,"Two replies",""))))</f>
        <v/>
      </c>
    </row>
    <row r="73">
      <c r="A73" s="22" t="n"/>
      <c r="B73" s="23" t="n"/>
      <c r="C73" s="23" t="n"/>
      <c r="D73" s="23" t="n"/>
      <c r="E73" s="22" t="n"/>
      <c r="F73" s="20">
        <f>IF($A73="","",COUNTIF(Responses!$AB$2:$AB$401,$A73))</f>
        <v/>
      </c>
      <c r="G73" s="20">
        <f>IF($A73="","",IF(OR(TRIM($C73&amp;"")&lt;&gt;"",$F73&gt;0),"Yes","No"))</f>
        <v/>
      </c>
      <c r="H73" s="20">
        <f>IF($A73="","",IF(UPPER(TRIM($C73&amp;""))="YES","Yes",IF(UPPER(TRIM($C73&amp;""))="NO","No",IF($F73&gt;0,IF(INDEX(Responses!$AD$2:$AD$401,MATCH($A73,Responses!$AB$2:$AB$401,0))=1,"Yes","No"),""))))</f>
        <v/>
      </c>
      <c r="I73" s="20">
        <f>IF($H73="Yes",IF(UPPER(TRIM($C73&amp;""))="YES",MAX(1,N($D73)),INDEX(Responses!$AF$2:$AF$401,MATCH($A73,Responses!$AB$2:$AB$401,0))),IF($H73="No",0,""))</f>
        <v/>
      </c>
      <c r="J73" s="20">
        <f>IF($G73&lt;&gt;"Yes","",IF(ISNUMBER($B73),MAX(0,$B73-N($I73)),""))</f>
        <v/>
      </c>
      <c r="K73" s="21">
        <f>IF($A73="","",IF(TRIM($E73&amp;"")&lt;&gt;"",TRIM($E73&amp;""),IF($F73&gt;0,INDEX(Responses!$AL$2:$AL$401,MATCH($A73,Responses!$AB$2:$AB$401,0)),"")))</f>
        <v/>
      </c>
      <c r="L73" s="20">
        <f>IF($A73="","",IF($G73="No","Chase reply",IF(AND(ISNUMBER($B73),N($I73)&gt;$B73),"Check count",IF($F73&gt;1,"Two replies",""))))</f>
        <v/>
      </c>
    </row>
    <row r="74">
      <c r="A74" s="22" t="n"/>
      <c r="B74" s="23" t="n"/>
      <c r="C74" s="23" t="n"/>
      <c r="D74" s="23" t="n"/>
      <c r="E74" s="22" t="n"/>
      <c r="F74" s="20">
        <f>IF($A74="","",COUNTIF(Responses!$AB$2:$AB$401,$A74))</f>
        <v/>
      </c>
      <c r="G74" s="20">
        <f>IF($A74="","",IF(OR(TRIM($C74&amp;"")&lt;&gt;"",$F74&gt;0),"Yes","No"))</f>
        <v/>
      </c>
      <c r="H74" s="20">
        <f>IF($A74="","",IF(UPPER(TRIM($C74&amp;""))="YES","Yes",IF(UPPER(TRIM($C74&amp;""))="NO","No",IF($F74&gt;0,IF(INDEX(Responses!$AD$2:$AD$401,MATCH($A74,Responses!$AB$2:$AB$401,0))=1,"Yes","No"),""))))</f>
        <v/>
      </c>
      <c r="I74" s="20">
        <f>IF($H74="Yes",IF(UPPER(TRIM($C74&amp;""))="YES",MAX(1,N($D74)),INDEX(Responses!$AF$2:$AF$401,MATCH($A74,Responses!$AB$2:$AB$401,0))),IF($H74="No",0,""))</f>
        <v/>
      </c>
      <c r="J74" s="20">
        <f>IF($G74&lt;&gt;"Yes","",IF(ISNUMBER($B74),MAX(0,$B74-N($I74)),""))</f>
        <v/>
      </c>
      <c r="K74" s="21">
        <f>IF($A74="","",IF(TRIM($E74&amp;"")&lt;&gt;"",TRIM($E74&amp;""),IF($F74&gt;0,INDEX(Responses!$AL$2:$AL$401,MATCH($A74,Responses!$AB$2:$AB$401,0)),"")))</f>
        <v/>
      </c>
      <c r="L74" s="20">
        <f>IF($A74="","",IF($G74="No","Chase reply",IF(AND(ISNUMBER($B74),N($I74)&gt;$B74),"Check count",IF($F74&gt;1,"Two replies",""))))</f>
        <v/>
      </c>
    </row>
    <row r="75">
      <c r="A75" s="22" t="n"/>
      <c r="B75" s="23" t="n"/>
      <c r="C75" s="23" t="n"/>
      <c r="D75" s="23" t="n"/>
      <c r="E75" s="22" t="n"/>
      <c r="F75" s="20">
        <f>IF($A75="","",COUNTIF(Responses!$AB$2:$AB$401,$A75))</f>
        <v/>
      </c>
      <c r="G75" s="20">
        <f>IF($A75="","",IF(OR(TRIM($C75&amp;"")&lt;&gt;"",$F75&gt;0),"Yes","No"))</f>
        <v/>
      </c>
      <c r="H75" s="20">
        <f>IF($A75="","",IF(UPPER(TRIM($C75&amp;""))="YES","Yes",IF(UPPER(TRIM($C75&amp;""))="NO","No",IF($F75&gt;0,IF(INDEX(Responses!$AD$2:$AD$401,MATCH($A75,Responses!$AB$2:$AB$401,0))=1,"Yes","No"),""))))</f>
        <v/>
      </c>
      <c r="I75" s="20">
        <f>IF($H75="Yes",IF(UPPER(TRIM($C75&amp;""))="YES",MAX(1,N($D75)),INDEX(Responses!$AF$2:$AF$401,MATCH($A75,Responses!$AB$2:$AB$401,0))),IF($H75="No",0,""))</f>
        <v/>
      </c>
      <c r="J75" s="20">
        <f>IF($G75&lt;&gt;"Yes","",IF(ISNUMBER($B75),MAX(0,$B75-N($I75)),""))</f>
        <v/>
      </c>
      <c r="K75" s="21">
        <f>IF($A75="","",IF(TRIM($E75&amp;"")&lt;&gt;"",TRIM($E75&amp;""),IF($F75&gt;0,INDEX(Responses!$AL$2:$AL$401,MATCH($A75,Responses!$AB$2:$AB$401,0)),"")))</f>
        <v/>
      </c>
      <c r="L75" s="20">
        <f>IF($A75="","",IF($G75="No","Chase reply",IF(AND(ISNUMBER($B75),N($I75)&gt;$B75),"Check count",IF($F75&gt;1,"Two replies",""))))</f>
        <v/>
      </c>
    </row>
    <row r="76">
      <c r="A76" s="22" t="n"/>
      <c r="B76" s="23" t="n"/>
      <c r="C76" s="23" t="n"/>
      <c r="D76" s="23" t="n"/>
      <c r="E76" s="22" t="n"/>
      <c r="F76" s="20">
        <f>IF($A76="","",COUNTIF(Responses!$AB$2:$AB$401,$A76))</f>
        <v/>
      </c>
      <c r="G76" s="20">
        <f>IF($A76="","",IF(OR(TRIM($C76&amp;"")&lt;&gt;"",$F76&gt;0),"Yes","No"))</f>
        <v/>
      </c>
      <c r="H76" s="20">
        <f>IF($A76="","",IF(UPPER(TRIM($C76&amp;""))="YES","Yes",IF(UPPER(TRIM($C76&amp;""))="NO","No",IF($F76&gt;0,IF(INDEX(Responses!$AD$2:$AD$401,MATCH($A76,Responses!$AB$2:$AB$401,0))=1,"Yes","No"),""))))</f>
        <v/>
      </c>
      <c r="I76" s="20">
        <f>IF($H76="Yes",IF(UPPER(TRIM($C76&amp;""))="YES",MAX(1,N($D76)),INDEX(Responses!$AF$2:$AF$401,MATCH($A76,Responses!$AB$2:$AB$401,0))),IF($H76="No",0,""))</f>
        <v/>
      </c>
      <c r="J76" s="20">
        <f>IF($G76&lt;&gt;"Yes","",IF(ISNUMBER($B76),MAX(0,$B76-N($I76)),""))</f>
        <v/>
      </c>
      <c r="K76" s="21">
        <f>IF($A76="","",IF(TRIM($E76&amp;"")&lt;&gt;"",TRIM($E76&amp;""),IF($F76&gt;0,INDEX(Responses!$AL$2:$AL$401,MATCH($A76,Responses!$AB$2:$AB$401,0)),"")))</f>
        <v/>
      </c>
      <c r="L76" s="20">
        <f>IF($A76="","",IF($G76="No","Chase reply",IF(AND(ISNUMBER($B76),N($I76)&gt;$B76),"Check count",IF($F76&gt;1,"Two replies",""))))</f>
        <v/>
      </c>
    </row>
    <row r="77">
      <c r="A77" s="22" t="n"/>
      <c r="B77" s="23" t="n"/>
      <c r="C77" s="23" t="n"/>
      <c r="D77" s="23" t="n"/>
      <c r="E77" s="22" t="n"/>
      <c r="F77" s="20">
        <f>IF($A77="","",COUNTIF(Responses!$AB$2:$AB$401,$A77))</f>
        <v/>
      </c>
      <c r="G77" s="20">
        <f>IF($A77="","",IF(OR(TRIM($C77&amp;"")&lt;&gt;"",$F77&gt;0),"Yes","No"))</f>
        <v/>
      </c>
      <c r="H77" s="20">
        <f>IF($A77="","",IF(UPPER(TRIM($C77&amp;""))="YES","Yes",IF(UPPER(TRIM($C77&amp;""))="NO","No",IF($F77&gt;0,IF(INDEX(Responses!$AD$2:$AD$401,MATCH($A77,Responses!$AB$2:$AB$401,0))=1,"Yes","No"),""))))</f>
        <v/>
      </c>
      <c r="I77" s="20">
        <f>IF($H77="Yes",IF(UPPER(TRIM($C77&amp;""))="YES",MAX(1,N($D77)),INDEX(Responses!$AF$2:$AF$401,MATCH($A77,Responses!$AB$2:$AB$401,0))),IF($H77="No",0,""))</f>
        <v/>
      </c>
      <c r="J77" s="20">
        <f>IF($G77&lt;&gt;"Yes","",IF(ISNUMBER($B77),MAX(0,$B77-N($I77)),""))</f>
        <v/>
      </c>
      <c r="K77" s="21">
        <f>IF($A77="","",IF(TRIM($E77&amp;"")&lt;&gt;"",TRIM($E77&amp;""),IF($F77&gt;0,INDEX(Responses!$AL$2:$AL$401,MATCH($A77,Responses!$AB$2:$AB$401,0)),"")))</f>
        <v/>
      </c>
      <c r="L77" s="20">
        <f>IF($A77="","",IF($G77="No","Chase reply",IF(AND(ISNUMBER($B77),N($I77)&gt;$B77),"Check count",IF($F77&gt;1,"Two replies",""))))</f>
        <v/>
      </c>
    </row>
    <row r="78">
      <c r="A78" s="22" t="n"/>
      <c r="B78" s="23" t="n"/>
      <c r="C78" s="23" t="n"/>
      <c r="D78" s="23" t="n"/>
      <c r="E78" s="22" t="n"/>
      <c r="F78" s="20">
        <f>IF($A78="","",COUNTIF(Responses!$AB$2:$AB$401,$A78))</f>
        <v/>
      </c>
      <c r="G78" s="20">
        <f>IF($A78="","",IF(OR(TRIM($C78&amp;"")&lt;&gt;"",$F78&gt;0),"Yes","No"))</f>
        <v/>
      </c>
      <c r="H78" s="20">
        <f>IF($A78="","",IF(UPPER(TRIM($C78&amp;""))="YES","Yes",IF(UPPER(TRIM($C78&amp;""))="NO","No",IF($F78&gt;0,IF(INDEX(Responses!$AD$2:$AD$401,MATCH($A78,Responses!$AB$2:$AB$401,0))=1,"Yes","No"),""))))</f>
        <v/>
      </c>
      <c r="I78" s="20">
        <f>IF($H78="Yes",IF(UPPER(TRIM($C78&amp;""))="YES",MAX(1,N($D78)),INDEX(Responses!$AF$2:$AF$401,MATCH($A78,Responses!$AB$2:$AB$401,0))),IF($H78="No",0,""))</f>
        <v/>
      </c>
      <c r="J78" s="20">
        <f>IF($G78&lt;&gt;"Yes","",IF(ISNUMBER($B78),MAX(0,$B78-N($I78)),""))</f>
        <v/>
      </c>
      <c r="K78" s="21">
        <f>IF($A78="","",IF(TRIM($E78&amp;"")&lt;&gt;"",TRIM($E78&amp;""),IF($F78&gt;0,INDEX(Responses!$AL$2:$AL$401,MATCH($A78,Responses!$AB$2:$AB$401,0)),"")))</f>
        <v/>
      </c>
      <c r="L78" s="20">
        <f>IF($A78="","",IF($G78="No","Chase reply",IF(AND(ISNUMBER($B78),N($I78)&gt;$B78),"Check count",IF($F78&gt;1,"Two replies",""))))</f>
        <v/>
      </c>
    </row>
    <row r="79">
      <c r="A79" s="22" t="n"/>
      <c r="B79" s="23" t="n"/>
      <c r="C79" s="23" t="n"/>
      <c r="D79" s="23" t="n"/>
      <c r="E79" s="22" t="n"/>
      <c r="F79" s="20">
        <f>IF($A79="","",COUNTIF(Responses!$AB$2:$AB$401,$A79))</f>
        <v/>
      </c>
      <c r="G79" s="20">
        <f>IF($A79="","",IF(OR(TRIM($C79&amp;"")&lt;&gt;"",$F79&gt;0),"Yes","No"))</f>
        <v/>
      </c>
      <c r="H79" s="20">
        <f>IF($A79="","",IF(UPPER(TRIM($C79&amp;""))="YES","Yes",IF(UPPER(TRIM($C79&amp;""))="NO","No",IF($F79&gt;0,IF(INDEX(Responses!$AD$2:$AD$401,MATCH($A79,Responses!$AB$2:$AB$401,0))=1,"Yes","No"),""))))</f>
        <v/>
      </c>
      <c r="I79" s="20">
        <f>IF($H79="Yes",IF(UPPER(TRIM($C79&amp;""))="YES",MAX(1,N($D79)),INDEX(Responses!$AF$2:$AF$401,MATCH($A79,Responses!$AB$2:$AB$401,0))),IF($H79="No",0,""))</f>
        <v/>
      </c>
      <c r="J79" s="20">
        <f>IF($G79&lt;&gt;"Yes","",IF(ISNUMBER($B79),MAX(0,$B79-N($I79)),""))</f>
        <v/>
      </c>
      <c r="K79" s="21">
        <f>IF($A79="","",IF(TRIM($E79&amp;"")&lt;&gt;"",TRIM($E79&amp;""),IF($F79&gt;0,INDEX(Responses!$AL$2:$AL$401,MATCH($A79,Responses!$AB$2:$AB$401,0)),"")))</f>
        <v/>
      </c>
      <c r="L79" s="20">
        <f>IF($A79="","",IF($G79="No","Chase reply",IF(AND(ISNUMBER($B79),N($I79)&gt;$B79),"Check count",IF($F79&gt;1,"Two replies",""))))</f>
        <v/>
      </c>
    </row>
    <row r="80">
      <c r="A80" s="22" t="n"/>
      <c r="B80" s="23" t="n"/>
      <c r="C80" s="23" t="n"/>
      <c r="D80" s="23" t="n"/>
      <c r="E80" s="22" t="n"/>
      <c r="F80" s="20">
        <f>IF($A80="","",COUNTIF(Responses!$AB$2:$AB$401,$A80))</f>
        <v/>
      </c>
      <c r="G80" s="20">
        <f>IF($A80="","",IF(OR(TRIM($C80&amp;"")&lt;&gt;"",$F80&gt;0),"Yes","No"))</f>
        <v/>
      </c>
      <c r="H80" s="20">
        <f>IF($A80="","",IF(UPPER(TRIM($C80&amp;""))="YES","Yes",IF(UPPER(TRIM($C80&amp;""))="NO","No",IF($F80&gt;0,IF(INDEX(Responses!$AD$2:$AD$401,MATCH($A80,Responses!$AB$2:$AB$401,0))=1,"Yes","No"),""))))</f>
        <v/>
      </c>
      <c r="I80" s="20">
        <f>IF($H80="Yes",IF(UPPER(TRIM($C80&amp;""))="YES",MAX(1,N($D80)),INDEX(Responses!$AF$2:$AF$401,MATCH($A80,Responses!$AB$2:$AB$401,0))),IF($H80="No",0,""))</f>
        <v/>
      </c>
      <c r="J80" s="20">
        <f>IF($G80&lt;&gt;"Yes","",IF(ISNUMBER($B80),MAX(0,$B80-N($I80)),""))</f>
        <v/>
      </c>
      <c r="K80" s="21">
        <f>IF($A80="","",IF(TRIM($E80&amp;"")&lt;&gt;"",TRIM($E80&amp;""),IF($F80&gt;0,INDEX(Responses!$AL$2:$AL$401,MATCH($A80,Responses!$AB$2:$AB$401,0)),"")))</f>
        <v/>
      </c>
      <c r="L80" s="20">
        <f>IF($A80="","",IF($G80="No","Chase reply",IF(AND(ISNUMBER($B80),N($I80)&gt;$B80),"Check count",IF($F80&gt;1,"Two replies",""))))</f>
        <v/>
      </c>
    </row>
    <row r="81">
      <c r="A81" s="22" t="n"/>
      <c r="B81" s="23" t="n"/>
      <c r="C81" s="23" t="n"/>
      <c r="D81" s="23" t="n"/>
      <c r="E81" s="22" t="n"/>
      <c r="F81" s="20">
        <f>IF($A81="","",COUNTIF(Responses!$AB$2:$AB$401,$A81))</f>
        <v/>
      </c>
      <c r="G81" s="20">
        <f>IF($A81="","",IF(OR(TRIM($C81&amp;"")&lt;&gt;"",$F81&gt;0),"Yes","No"))</f>
        <v/>
      </c>
      <c r="H81" s="20">
        <f>IF($A81="","",IF(UPPER(TRIM($C81&amp;""))="YES","Yes",IF(UPPER(TRIM($C81&amp;""))="NO","No",IF($F81&gt;0,IF(INDEX(Responses!$AD$2:$AD$401,MATCH($A81,Responses!$AB$2:$AB$401,0))=1,"Yes","No"),""))))</f>
        <v/>
      </c>
      <c r="I81" s="20">
        <f>IF($H81="Yes",IF(UPPER(TRIM($C81&amp;""))="YES",MAX(1,N($D81)),INDEX(Responses!$AF$2:$AF$401,MATCH($A81,Responses!$AB$2:$AB$401,0))),IF($H81="No",0,""))</f>
        <v/>
      </c>
      <c r="J81" s="20">
        <f>IF($G81&lt;&gt;"Yes","",IF(ISNUMBER($B81),MAX(0,$B81-N($I81)),""))</f>
        <v/>
      </c>
      <c r="K81" s="21">
        <f>IF($A81="","",IF(TRIM($E81&amp;"")&lt;&gt;"",TRIM($E81&amp;""),IF($F81&gt;0,INDEX(Responses!$AL$2:$AL$401,MATCH($A81,Responses!$AB$2:$AB$401,0)),"")))</f>
        <v/>
      </c>
      <c r="L81" s="20">
        <f>IF($A81="","",IF($G81="No","Chase reply",IF(AND(ISNUMBER($B81),N($I81)&gt;$B81),"Check count",IF($F81&gt;1,"Two replies",""))))</f>
        <v/>
      </c>
    </row>
    <row r="82">
      <c r="A82" s="22" t="n"/>
      <c r="B82" s="23" t="n"/>
      <c r="C82" s="23" t="n"/>
      <c r="D82" s="23" t="n"/>
      <c r="E82" s="22" t="n"/>
      <c r="F82" s="20">
        <f>IF($A82="","",COUNTIF(Responses!$AB$2:$AB$401,$A82))</f>
        <v/>
      </c>
      <c r="G82" s="20">
        <f>IF($A82="","",IF(OR(TRIM($C82&amp;"")&lt;&gt;"",$F82&gt;0),"Yes","No"))</f>
        <v/>
      </c>
      <c r="H82" s="20">
        <f>IF($A82="","",IF(UPPER(TRIM($C82&amp;""))="YES","Yes",IF(UPPER(TRIM($C82&amp;""))="NO","No",IF($F82&gt;0,IF(INDEX(Responses!$AD$2:$AD$401,MATCH($A82,Responses!$AB$2:$AB$401,0))=1,"Yes","No"),""))))</f>
        <v/>
      </c>
      <c r="I82" s="20">
        <f>IF($H82="Yes",IF(UPPER(TRIM($C82&amp;""))="YES",MAX(1,N($D82)),INDEX(Responses!$AF$2:$AF$401,MATCH($A82,Responses!$AB$2:$AB$401,0))),IF($H82="No",0,""))</f>
        <v/>
      </c>
      <c r="J82" s="20">
        <f>IF($G82&lt;&gt;"Yes","",IF(ISNUMBER($B82),MAX(0,$B82-N($I82)),""))</f>
        <v/>
      </c>
      <c r="K82" s="21">
        <f>IF($A82="","",IF(TRIM($E82&amp;"")&lt;&gt;"",TRIM($E82&amp;""),IF($F82&gt;0,INDEX(Responses!$AL$2:$AL$401,MATCH($A82,Responses!$AB$2:$AB$401,0)),"")))</f>
        <v/>
      </c>
      <c r="L82" s="20">
        <f>IF($A82="","",IF($G82="No","Chase reply",IF(AND(ISNUMBER($B82),N($I82)&gt;$B82),"Check count",IF($F82&gt;1,"Two replies",""))))</f>
        <v/>
      </c>
    </row>
    <row r="83">
      <c r="A83" s="22" t="n"/>
      <c r="B83" s="23" t="n"/>
      <c r="C83" s="23" t="n"/>
      <c r="D83" s="23" t="n"/>
      <c r="E83" s="22" t="n"/>
      <c r="F83" s="20">
        <f>IF($A83="","",COUNTIF(Responses!$AB$2:$AB$401,$A83))</f>
        <v/>
      </c>
      <c r="G83" s="20">
        <f>IF($A83="","",IF(OR(TRIM($C83&amp;"")&lt;&gt;"",$F83&gt;0),"Yes","No"))</f>
        <v/>
      </c>
      <c r="H83" s="20">
        <f>IF($A83="","",IF(UPPER(TRIM($C83&amp;""))="YES","Yes",IF(UPPER(TRIM($C83&amp;""))="NO","No",IF($F83&gt;0,IF(INDEX(Responses!$AD$2:$AD$401,MATCH($A83,Responses!$AB$2:$AB$401,0))=1,"Yes","No"),""))))</f>
        <v/>
      </c>
      <c r="I83" s="20">
        <f>IF($H83="Yes",IF(UPPER(TRIM($C83&amp;""))="YES",MAX(1,N($D83)),INDEX(Responses!$AF$2:$AF$401,MATCH($A83,Responses!$AB$2:$AB$401,0))),IF($H83="No",0,""))</f>
        <v/>
      </c>
      <c r="J83" s="20">
        <f>IF($G83&lt;&gt;"Yes","",IF(ISNUMBER($B83),MAX(0,$B83-N($I83)),""))</f>
        <v/>
      </c>
      <c r="K83" s="21">
        <f>IF($A83="","",IF(TRIM($E83&amp;"")&lt;&gt;"",TRIM($E83&amp;""),IF($F83&gt;0,INDEX(Responses!$AL$2:$AL$401,MATCH($A83,Responses!$AB$2:$AB$401,0)),"")))</f>
        <v/>
      </c>
      <c r="L83" s="20">
        <f>IF($A83="","",IF($G83="No","Chase reply",IF(AND(ISNUMBER($B83),N($I83)&gt;$B83),"Check count",IF($F83&gt;1,"Two replies",""))))</f>
        <v/>
      </c>
    </row>
    <row r="84">
      <c r="A84" s="22" t="n"/>
      <c r="B84" s="23" t="n"/>
      <c r="C84" s="23" t="n"/>
      <c r="D84" s="23" t="n"/>
      <c r="E84" s="22" t="n"/>
      <c r="F84" s="20">
        <f>IF($A84="","",COUNTIF(Responses!$AB$2:$AB$401,$A84))</f>
        <v/>
      </c>
      <c r="G84" s="20">
        <f>IF($A84="","",IF(OR(TRIM($C84&amp;"")&lt;&gt;"",$F84&gt;0),"Yes","No"))</f>
        <v/>
      </c>
      <c r="H84" s="20">
        <f>IF($A84="","",IF(UPPER(TRIM($C84&amp;""))="YES","Yes",IF(UPPER(TRIM($C84&amp;""))="NO","No",IF($F84&gt;0,IF(INDEX(Responses!$AD$2:$AD$401,MATCH($A84,Responses!$AB$2:$AB$401,0))=1,"Yes","No"),""))))</f>
        <v/>
      </c>
      <c r="I84" s="20">
        <f>IF($H84="Yes",IF(UPPER(TRIM($C84&amp;""))="YES",MAX(1,N($D84)),INDEX(Responses!$AF$2:$AF$401,MATCH($A84,Responses!$AB$2:$AB$401,0))),IF($H84="No",0,""))</f>
        <v/>
      </c>
      <c r="J84" s="20">
        <f>IF($G84&lt;&gt;"Yes","",IF(ISNUMBER($B84),MAX(0,$B84-N($I84)),""))</f>
        <v/>
      </c>
      <c r="K84" s="21">
        <f>IF($A84="","",IF(TRIM($E84&amp;"")&lt;&gt;"",TRIM($E84&amp;""),IF($F84&gt;0,INDEX(Responses!$AL$2:$AL$401,MATCH($A84,Responses!$AB$2:$AB$401,0)),"")))</f>
        <v/>
      </c>
      <c r="L84" s="20">
        <f>IF($A84="","",IF($G84="No","Chase reply",IF(AND(ISNUMBER($B84),N($I84)&gt;$B84),"Check count",IF($F84&gt;1,"Two replies",""))))</f>
        <v/>
      </c>
    </row>
    <row r="85">
      <c r="A85" s="22" t="n"/>
      <c r="B85" s="23" t="n"/>
      <c r="C85" s="23" t="n"/>
      <c r="D85" s="23" t="n"/>
      <c r="E85" s="22" t="n"/>
      <c r="F85" s="20">
        <f>IF($A85="","",COUNTIF(Responses!$AB$2:$AB$401,$A85))</f>
        <v/>
      </c>
      <c r="G85" s="20">
        <f>IF($A85="","",IF(OR(TRIM($C85&amp;"")&lt;&gt;"",$F85&gt;0),"Yes","No"))</f>
        <v/>
      </c>
      <c r="H85" s="20">
        <f>IF($A85="","",IF(UPPER(TRIM($C85&amp;""))="YES","Yes",IF(UPPER(TRIM($C85&amp;""))="NO","No",IF($F85&gt;0,IF(INDEX(Responses!$AD$2:$AD$401,MATCH($A85,Responses!$AB$2:$AB$401,0))=1,"Yes","No"),""))))</f>
        <v/>
      </c>
      <c r="I85" s="20">
        <f>IF($H85="Yes",IF(UPPER(TRIM($C85&amp;""))="YES",MAX(1,N($D85)),INDEX(Responses!$AF$2:$AF$401,MATCH($A85,Responses!$AB$2:$AB$401,0))),IF($H85="No",0,""))</f>
        <v/>
      </c>
      <c r="J85" s="20">
        <f>IF($G85&lt;&gt;"Yes","",IF(ISNUMBER($B85),MAX(0,$B85-N($I85)),""))</f>
        <v/>
      </c>
      <c r="K85" s="21">
        <f>IF($A85="","",IF(TRIM($E85&amp;"")&lt;&gt;"",TRIM($E85&amp;""),IF($F85&gt;0,INDEX(Responses!$AL$2:$AL$401,MATCH($A85,Responses!$AB$2:$AB$401,0)),"")))</f>
        <v/>
      </c>
      <c r="L85" s="20">
        <f>IF($A85="","",IF($G85="No","Chase reply",IF(AND(ISNUMBER($B85),N($I85)&gt;$B85),"Check count",IF($F85&gt;1,"Two replies",""))))</f>
        <v/>
      </c>
    </row>
    <row r="86">
      <c r="A86" s="22" t="n"/>
      <c r="B86" s="23" t="n"/>
      <c r="C86" s="23" t="n"/>
      <c r="D86" s="23" t="n"/>
      <c r="E86" s="22" t="n"/>
      <c r="F86" s="20">
        <f>IF($A86="","",COUNTIF(Responses!$AB$2:$AB$401,$A86))</f>
        <v/>
      </c>
      <c r="G86" s="20">
        <f>IF($A86="","",IF(OR(TRIM($C86&amp;"")&lt;&gt;"",$F86&gt;0),"Yes","No"))</f>
        <v/>
      </c>
      <c r="H86" s="20">
        <f>IF($A86="","",IF(UPPER(TRIM($C86&amp;""))="YES","Yes",IF(UPPER(TRIM($C86&amp;""))="NO","No",IF($F86&gt;0,IF(INDEX(Responses!$AD$2:$AD$401,MATCH($A86,Responses!$AB$2:$AB$401,0))=1,"Yes","No"),""))))</f>
        <v/>
      </c>
      <c r="I86" s="20">
        <f>IF($H86="Yes",IF(UPPER(TRIM($C86&amp;""))="YES",MAX(1,N($D86)),INDEX(Responses!$AF$2:$AF$401,MATCH($A86,Responses!$AB$2:$AB$401,0))),IF($H86="No",0,""))</f>
        <v/>
      </c>
      <c r="J86" s="20">
        <f>IF($G86&lt;&gt;"Yes","",IF(ISNUMBER($B86),MAX(0,$B86-N($I86)),""))</f>
        <v/>
      </c>
      <c r="K86" s="21">
        <f>IF($A86="","",IF(TRIM($E86&amp;"")&lt;&gt;"",TRIM($E86&amp;""),IF($F86&gt;0,INDEX(Responses!$AL$2:$AL$401,MATCH($A86,Responses!$AB$2:$AB$401,0)),"")))</f>
        <v/>
      </c>
      <c r="L86" s="20">
        <f>IF($A86="","",IF($G86="No","Chase reply",IF(AND(ISNUMBER($B86),N($I86)&gt;$B86),"Check count",IF($F86&gt;1,"Two replies",""))))</f>
        <v/>
      </c>
    </row>
    <row r="87">
      <c r="A87" s="22" t="n"/>
      <c r="B87" s="23" t="n"/>
      <c r="C87" s="23" t="n"/>
      <c r="D87" s="23" t="n"/>
      <c r="E87" s="22" t="n"/>
      <c r="F87" s="20">
        <f>IF($A87="","",COUNTIF(Responses!$AB$2:$AB$401,$A87))</f>
        <v/>
      </c>
      <c r="G87" s="20">
        <f>IF($A87="","",IF(OR(TRIM($C87&amp;"")&lt;&gt;"",$F87&gt;0),"Yes","No"))</f>
        <v/>
      </c>
      <c r="H87" s="20">
        <f>IF($A87="","",IF(UPPER(TRIM($C87&amp;""))="YES","Yes",IF(UPPER(TRIM($C87&amp;""))="NO","No",IF($F87&gt;0,IF(INDEX(Responses!$AD$2:$AD$401,MATCH($A87,Responses!$AB$2:$AB$401,0))=1,"Yes","No"),""))))</f>
        <v/>
      </c>
      <c r="I87" s="20">
        <f>IF($H87="Yes",IF(UPPER(TRIM($C87&amp;""))="YES",MAX(1,N($D87)),INDEX(Responses!$AF$2:$AF$401,MATCH($A87,Responses!$AB$2:$AB$401,0))),IF($H87="No",0,""))</f>
        <v/>
      </c>
      <c r="J87" s="20">
        <f>IF($G87&lt;&gt;"Yes","",IF(ISNUMBER($B87),MAX(0,$B87-N($I87)),""))</f>
        <v/>
      </c>
      <c r="K87" s="21">
        <f>IF($A87="","",IF(TRIM($E87&amp;"")&lt;&gt;"",TRIM($E87&amp;""),IF($F87&gt;0,INDEX(Responses!$AL$2:$AL$401,MATCH($A87,Responses!$AB$2:$AB$401,0)),"")))</f>
        <v/>
      </c>
      <c r="L87" s="20">
        <f>IF($A87="","",IF($G87="No","Chase reply",IF(AND(ISNUMBER($B87),N($I87)&gt;$B87),"Check count",IF($F87&gt;1,"Two replies",""))))</f>
        <v/>
      </c>
    </row>
    <row r="88">
      <c r="A88" s="22" t="n"/>
      <c r="B88" s="23" t="n"/>
      <c r="C88" s="23" t="n"/>
      <c r="D88" s="23" t="n"/>
      <c r="E88" s="22" t="n"/>
      <c r="F88" s="20">
        <f>IF($A88="","",COUNTIF(Responses!$AB$2:$AB$401,$A88))</f>
        <v/>
      </c>
      <c r="G88" s="20">
        <f>IF($A88="","",IF(OR(TRIM($C88&amp;"")&lt;&gt;"",$F88&gt;0),"Yes","No"))</f>
        <v/>
      </c>
      <c r="H88" s="20">
        <f>IF($A88="","",IF(UPPER(TRIM($C88&amp;""))="YES","Yes",IF(UPPER(TRIM($C88&amp;""))="NO","No",IF($F88&gt;0,IF(INDEX(Responses!$AD$2:$AD$401,MATCH($A88,Responses!$AB$2:$AB$401,0))=1,"Yes","No"),""))))</f>
        <v/>
      </c>
      <c r="I88" s="20">
        <f>IF($H88="Yes",IF(UPPER(TRIM($C88&amp;""))="YES",MAX(1,N($D88)),INDEX(Responses!$AF$2:$AF$401,MATCH($A88,Responses!$AB$2:$AB$401,0))),IF($H88="No",0,""))</f>
        <v/>
      </c>
      <c r="J88" s="20">
        <f>IF($G88&lt;&gt;"Yes","",IF(ISNUMBER($B88),MAX(0,$B88-N($I88)),""))</f>
        <v/>
      </c>
      <c r="K88" s="21">
        <f>IF($A88="","",IF(TRIM($E88&amp;"")&lt;&gt;"",TRIM($E88&amp;""),IF($F88&gt;0,INDEX(Responses!$AL$2:$AL$401,MATCH($A88,Responses!$AB$2:$AB$401,0)),"")))</f>
        <v/>
      </c>
      <c r="L88" s="20">
        <f>IF($A88="","",IF($G88="No","Chase reply",IF(AND(ISNUMBER($B88),N($I88)&gt;$B88),"Check count",IF($F88&gt;1,"Two replies",""))))</f>
        <v/>
      </c>
    </row>
    <row r="89">
      <c r="A89" s="22" t="n"/>
      <c r="B89" s="23" t="n"/>
      <c r="C89" s="23" t="n"/>
      <c r="D89" s="23" t="n"/>
      <c r="E89" s="22" t="n"/>
      <c r="F89" s="20">
        <f>IF($A89="","",COUNTIF(Responses!$AB$2:$AB$401,$A89))</f>
        <v/>
      </c>
      <c r="G89" s="20">
        <f>IF($A89="","",IF(OR(TRIM($C89&amp;"")&lt;&gt;"",$F89&gt;0),"Yes","No"))</f>
        <v/>
      </c>
      <c r="H89" s="20">
        <f>IF($A89="","",IF(UPPER(TRIM($C89&amp;""))="YES","Yes",IF(UPPER(TRIM($C89&amp;""))="NO","No",IF($F89&gt;0,IF(INDEX(Responses!$AD$2:$AD$401,MATCH($A89,Responses!$AB$2:$AB$401,0))=1,"Yes","No"),""))))</f>
        <v/>
      </c>
      <c r="I89" s="20">
        <f>IF($H89="Yes",IF(UPPER(TRIM($C89&amp;""))="YES",MAX(1,N($D89)),INDEX(Responses!$AF$2:$AF$401,MATCH($A89,Responses!$AB$2:$AB$401,0))),IF($H89="No",0,""))</f>
        <v/>
      </c>
      <c r="J89" s="20">
        <f>IF($G89&lt;&gt;"Yes","",IF(ISNUMBER($B89),MAX(0,$B89-N($I89)),""))</f>
        <v/>
      </c>
      <c r="K89" s="21">
        <f>IF($A89="","",IF(TRIM($E89&amp;"")&lt;&gt;"",TRIM($E89&amp;""),IF($F89&gt;0,INDEX(Responses!$AL$2:$AL$401,MATCH($A89,Responses!$AB$2:$AB$401,0)),"")))</f>
        <v/>
      </c>
      <c r="L89" s="20">
        <f>IF($A89="","",IF($G89="No","Chase reply",IF(AND(ISNUMBER($B89),N($I89)&gt;$B89),"Check count",IF($F89&gt;1,"Two replies",""))))</f>
        <v/>
      </c>
    </row>
    <row r="90">
      <c r="A90" s="22" t="n"/>
      <c r="B90" s="23" t="n"/>
      <c r="C90" s="23" t="n"/>
      <c r="D90" s="23" t="n"/>
      <c r="E90" s="22" t="n"/>
      <c r="F90" s="20">
        <f>IF($A90="","",COUNTIF(Responses!$AB$2:$AB$401,$A90))</f>
        <v/>
      </c>
      <c r="G90" s="20">
        <f>IF($A90="","",IF(OR(TRIM($C90&amp;"")&lt;&gt;"",$F90&gt;0),"Yes","No"))</f>
        <v/>
      </c>
      <c r="H90" s="20">
        <f>IF($A90="","",IF(UPPER(TRIM($C90&amp;""))="YES","Yes",IF(UPPER(TRIM($C90&amp;""))="NO","No",IF($F90&gt;0,IF(INDEX(Responses!$AD$2:$AD$401,MATCH($A90,Responses!$AB$2:$AB$401,0))=1,"Yes","No"),""))))</f>
        <v/>
      </c>
      <c r="I90" s="20">
        <f>IF($H90="Yes",IF(UPPER(TRIM($C90&amp;""))="YES",MAX(1,N($D90)),INDEX(Responses!$AF$2:$AF$401,MATCH($A90,Responses!$AB$2:$AB$401,0))),IF($H90="No",0,""))</f>
        <v/>
      </c>
      <c r="J90" s="20">
        <f>IF($G90&lt;&gt;"Yes","",IF(ISNUMBER($B90),MAX(0,$B90-N($I90)),""))</f>
        <v/>
      </c>
      <c r="K90" s="21">
        <f>IF($A90="","",IF(TRIM($E90&amp;"")&lt;&gt;"",TRIM($E90&amp;""),IF($F90&gt;0,INDEX(Responses!$AL$2:$AL$401,MATCH($A90,Responses!$AB$2:$AB$401,0)),"")))</f>
        <v/>
      </c>
      <c r="L90" s="20">
        <f>IF($A90="","",IF($G90="No","Chase reply",IF(AND(ISNUMBER($B90),N($I90)&gt;$B90),"Check count",IF($F90&gt;1,"Two replies",""))))</f>
        <v/>
      </c>
    </row>
    <row r="91">
      <c r="A91" s="22" t="n"/>
      <c r="B91" s="23" t="n"/>
      <c r="C91" s="23" t="n"/>
      <c r="D91" s="23" t="n"/>
      <c r="E91" s="22" t="n"/>
      <c r="F91" s="20">
        <f>IF($A91="","",COUNTIF(Responses!$AB$2:$AB$401,$A91))</f>
        <v/>
      </c>
      <c r="G91" s="20">
        <f>IF($A91="","",IF(OR(TRIM($C91&amp;"")&lt;&gt;"",$F91&gt;0),"Yes","No"))</f>
        <v/>
      </c>
      <c r="H91" s="20">
        <f>IF($A91="","",IF(UPPER(TRIM($C91&amp;""))="YES","Yes",IF(UPPER(TRIM($C91&amp;""))="NO","No",IF($F91&gt;0,IF(INDEX(Responses!$AD$2:$AD$401,MATCH($A91,Responses!$AB$2:$AB$401,0))=1,"Yes","No"),""))))</f>
        <v/>
      </c>
      <c r="I91" s="20">
        <f>IF($H91="Yes",IF(UPPER(TRIM($C91&amp;""))="YES",MAX(1,N($D91)),INDEX(Responses!$AF$2:$AF$401,MATCH($A91,Responses!$AB$2:$AB$401,0))),IF($H91="No",0,""))</f>
        <v/>
      </c>
      <c r="J91" s="20">
        <f>IF($G91&lt;&gt;"Yes","",IF(ISNUMBER($B91),MAX(0,$B91-N($I91)),""))</f>
        <v/>
      </c>
      <c r="K91" s="21">
        <f>IF($A91="","",IF(TRIM($E91&amp;"")&lt;&gt;"",TRIM($E91&amp;""),IF($F91&gt;0,INDEX(Responses!$AL$2:$AL$401,MATCH($A91,Responses!$AB$2:$AB$401,0)),"")))</f>
        <v/>
      </c>
      <c r="L91" s="20">
        <f>IF($A91="","",IF($G91="No","Chase reply",IF(AND(ISNUMBER($B91),N($I91)&gt;$B91),"Check count",IF($F91&gt;1,"Two replies",""))))</f>
        <v/>
      </c>
    </row>
    <row r="92">
      <c r="A92" s="22" t="n"/>
      <c r="B92" s="23" t="n"/>
      <c r="C92" s="23" t="n"/>
      <c r="D92" s="23" t="n"/>
      <c r="E92" s="22" t="n"/>
      <c r="F92" s="20">
        <f>IF($A92="","",COUNTIF(Responses!$AB$2:$AB$401,$A92))</f>
        <v/>
      </c>
      <c r="G92" s="20">
        <f>IF($A92="","",IF(OR(TRIM($C92&amp;"")&lt;&gt;"",$F92&gt;0),"Yes","No"))</f>
        <v/>
      </c>
      <c r="H92" s="20">
        <f>IF($A92="","",IF(UPPER(TRIM($C92&amp;""))="YES","Yes",IF(UPPER(TRIM($C92&amp;""))="NO","No",IF($F92&gt;0,IF(INDEX(Responses!$AD$2:$AD$401,MATCH($A92,Responses!$AB$2:$AB$401,0))=1,"Yes","No"),""))))</f>
        <v/>
      </c>
      <c r="I92" s="20">
        <f>IF($H92="Yes",IF(UPPER(TRIM($C92&amp;""))="YES",MAX(1,N($D92)),INDEX(Responses!$AF$2:$AF$401,MATCH($A92,Responses!$AB$2:$AB$401,0))),IF($H92="No",0,""))</f>
        <v/>
      </c>
      <c r="J92" s="20">
        <f>IF($G92&lt;&gt;"Yes","",IF(ISNUMBER($B92),MAX(0,$B92-N($I92)),""))</f>
        <v/>
      </c>
      <c r="K92" s="21">
        <f>IF($A92="","",IF(TRIM($E92&amp;"")&lt;&gt;"",TRIM($E92&amp;""),IF($F92&gt;0,INDEX(Responses!$AL$2:$AL$401,MATCH($A92,Responses!$AB$2:$AB$401,0)),"")))</f>
        <v/>
      </c>
      <c r="L92" s="20">
        <f>IF($A92="","",IF($G92="No","Chase reply",IF(AND(ISNUMBER($B92),N($I92)&gt;$B92),"Check count",IF($F92&gt;1,"Two replies",""))))</f>
        <v/>
      </c>
    </row>
    <row r="93">
      <c r="A93" s="22" t="n"/>
      <c r="B93" s="23" t="n"/>
      <c r="C93" s="23" t="n"/>
      <c r="D93" s="23" t="n"/>
      <c r="E93" s="22" t="n"/>
      <c r="F93" s="20">
        <f>IF($A93="","",COUNTIF(Responses!$AB$2:$AB$401,$A93))</f>
        <v/>
      </c>
      <c r="G93" s="20">
        <f>IF($A93="","",IF(OR(TRIM($C93&amp;"")&lt;&gt;"",$F93&gt;0),"Yes","No"))</f>
        <v/>
      </c>
      <c r="H93" s="20">
        <f>IF($A93="","",IF(UPPER(TRIM($C93&amp;""))="YES","Yes",IF(UPPER(TRIM($C93&amp;""))="NO","No",IF($F93&gt;0,IF(INDEX(Responses!$AD$2:$AD$401,MATCH($A93,Responses!$AB$2:$AB$401,0))=1,"Yes","No"),""))))</f>
        <v/>
      </c>
      <c r="I93" s="20">
        <f>IF($H93="Yes",IF(UPPER(TRIM($C93&amp;""))="YES",MAX(1,N($D93)),INDEX(Responses!$AF$2:$AF$401,MATCH($A93,Responses!$AB$2:$AB$401,0))),IF($H93="No",0,""))</f>
        <v/>
      </c>
      <c r="J93" s="20">
        <f>IF($G93&lt;&gt;"Yes","",IF(ISNUMBER($B93),MAX(0,$B93-N($I93)),""))</f>
        <v/>
      </c>
      <c r="K93" s="21">
        <f>IF($A93="","",IF(TRIM($E93&amp;"")&lt;&gt;"",TRIM($E93&amp;""),IF($F93&gt;0,INDEX(Responses!$AL$2:$AL$401,MATCH($A93,Responses!$AB$2:$AB$401,0)),"")))</f>
        <v/>
      </c>
      <c r="L93" s="20">
        <f>IF($A93="","",IF($G93="No","Chase reply",IF(AND(ISNUMBER($B93),N($I93)&gt;$B93),"Check count",IF($F93&gt;1,"Two replies",""))))</f>
        <v/>
      </c>
    </row>
    <row r="94">
      <c r="A94" s="22" t="n"/>
      <c r="B94" s="23" t="n"/>
      <c r="C94" s="23" t="n"/>
      <c r="D94" s="23" t="n"/>
      <c r="E94" s="22" t="n"/>
      <c r="F94" s="20">
        <f>IF($A94="","",COUNTIF(Responses!$AB$2:$AB$401,$A94))</f>
        <v/>
      </c>
      <c r="G94" s="20">
        <f>IF($A94="","",IF(OR(TRIM($C94&amp;"")&lt;&gt;"",$F94&gt;0),"Yes","No"))</f>
        <v/>
      </c>
      <c r="H94" s="20">
        <f>IF($A94="","",IF(UPPER(TRIM($C94&amp;""))="YES","Yes",IF(UPPER(TRIM($C94&amp;""))="NO","No",IF($F94&gt;0,IF(INDEX(Responses!$AD$2:$AD$401,MATCH($A94,Responses!$AB$2:$AB$401,0))=1,"Yes","No"),""))))</f>
        <v/>
      </c>
      <c r="I94" s="20">
        <f>IF($H94="Yes",IF(UPPER(TRIM($C94&amp;""))="YES",MAX(1,N($D94)),INDEX(Responses!$AF$2:$AF$401,MATCH($A94,Responses!$AB$2:$AB$401,0))),IF($H94="No",0,""))</f>
        <v/>
      </c>
      <c r="J94" s="20">
        <f>IF($G94&lt;&gt;"Yes","",IF(ISNUMBER($B94),MAX(0,$B94-N($I94)),""))</f>
        <v/>
      </c>
      <c r="K94" s="21">
        <f>IF($A94="","",IF(TRIM($E94&amp;"")&lt;&gt;"",TRIM($E94&amp;""),IF($F94&gt;0,INDEX(Responses!$AL$2:$AL$401,MATCH($A94,Responses!$AB$2:$AB$401,0)),"")))</f>
        <v/>
      </c>
      <c r="L94" s="20">
        <f>IF($A94="","",IF($G94="No","Chase reply",IF(AND(ISNUMBER($B94),N($I94)&gt;$B94),"Check count",IF($F94&gt;1,"Two replies",""))))</f>
        <v/>
      </c>
    </row>
    <row r="95">
      <c r="A95" s="22" t="n"/>
      <c r="B95" s="23" t="n"/>
      <c r="C95" s="23" t="n"/>
      <c r="D95" s="23" t="n"/>
      <c r="E95" s="22" t="n"/>
      <c r="F95" s="20">
        <f>IF($A95="","",COUNTIF(Responses!$AB$2:$AB$401,$A95))</f>
        <v/>
      </c>
      <c r="G95" s="20">
        <f>IF($A95="","",IF(OR(TRIM($C95&amp;"")&lt;&gt;"",$F95&gt;0),"Yes","No"))</f>
        <v/>
      </c>
      <c r="H95" s="20">
        <f>IF($A95="","",IF(UPPER(TRIM($C95&amp;""))="YES","Yes",IF(UPPER(TRIM($C95&amp;""))="NO","No",IF($F95&gt;0,IF(INDEX(Responses!$AD$2:$AD$401,MATCH($A95,Responses!$AB$2:$AB$401,0))=1,"Yes","No"),""))))</f>
        <v/>
      </c>
      <c r="I95" s="20">
        <f>IF($H95="Yes",IF(UPPER(TRIM($C95&amp;""))="YES",MAX(1,N($D95)),INDEX(Responses!$AF$2:$AF$401,MATCH($A95,Responses!$AB$2:$AB$401,0))),IF($H95="No",0,""))</f>
        <v/>
      </c>
      <c r="J95" s="20">
        <f>IF($G95&lt;&gt;"Yes","",IF(ISNUMBER($B95),MAX(0,$B95-N($I95)),""))</f>
        <v/>
      </c>
      <c r="K95" s="21">
        <f>IF($A95="","",IF(TRIM($E95&amp;"")&lt;&gt;"",TRIM($E95&amp;""),IF($F95&gt;0,INDEX(Responses!$AL$2:$AL$401,MATCH($A95,Responses!$AB$2:$AB$401,0)),"")))</f>
        <v/>
      </c>
      <c r="L95" s="20">
        <f>IF($A95="","",IF($G95="No","Chase reply",IF(AND(ISNUMBER($B95),N($I95)&gt;$B95),"Check count",IF($F95&gt;1,"Two replies",""))))</f>
        <v/>
      </c>
    </row>
    <row r="96">
      <c r="A96" s="22" t="n"/>
      <c r="B96" s="23" t="n"/>
      <c r="C96" s="23" t="n"/>
      <c r="D96" s="23" t="n"/>
      <c r="E96" s="22" t="n"/>
      <c r="F96" s="20">
        <f>IF($A96="","",COUNTIF(Responses!$AB$2:$AB$401,$A96))</f>
        <v/>
      </c>
      <c r="G96" s="20">
        <f>IF($A96="","",IF(OR(TRIM($C96&amp;"")&lt;&gt;"",$F96&gt;0),"Yes","No"))</f>
        <v/>
      </c>
      <c r="H96" s="20">
        <f>IF($A96="","",IF(UPPER(TRIM($C96&amp;""))="YES","Yes",IF(UPPER(TRIM($C96&amp;""))="NO","No",IF($F96&gt;0,IF(INDEX(Responses!$AD$2:$AD$401,MATCH($A96,Responses!$AB$2:$AB$401,0))=1,"Yes","No"),""))))</f>
        <v/>
      </c>
      <c r="I96" s="20">
        <f>IF($H96="Yes",IF(UPPER(TRIM($C96&amp;""))="YES",MAX(1,N($D96)),INDEX(Responses!$AF$2:$AF$401,MATCH($A96,Responses!$AB$2:$AB$401,0))),IF($H96="No",0,""))</f>
        <v/>
      </c>
      <c r="J96" s="20">
        <f>IF($G96&lt;&gt;"Yes","",IF(ISNUMBER($B96),MAX(0,$B96-N($I96)),""))</f>
        <v/>
      </c>
      <c r="K96" s="21">
        <f>IF($A96="","",IF(TRIM($E96&amp;"")&lt;&gt;"",TRIM($E96&amp;""),IF($F96&gt;0,INDEX(Responses!$AL$2:$AL$401,MATCH($A96,Responses!$AB$2:$AB$401,0)),"")))</f>
        <v/>
      </c>
      <c r="L96" s="20">
        <f>IF($A96="","",IF($G96="No","Chase reply",IF(AND(ISNUMBER($B96),N($I96)&gt;$B96),"Check count",IF($F96&gt;1,"Two replies",""))))</f>
        <v/>
      </c>
    </row>
    <row r="97">
      <c r="A97" s="22" t="n"/>
      <c r="B97" s="23" t="n"/>
      <c r="C97" s="23" t="n"/>
      <c r="D97" s="23" t="n"/>
      <c r="E97" s="22" t="n"/>
      <c r="F97" s="20">
        <f>IF($A97="","",COUNTIF(Responses!$AB$2:$AB$401,$A97))</f>
        <v/>
      </c>
      <c r="G97" s="20">
        <f>IF($A97="","",IF(OR(TRIM($C97&amp;"")&lt;&gt;"",$F97&gt;0),"Yes","No"))</f>
        <v/>
      </c>
      <c r="H97" s="20">
        <f>IF($A97="","",IF(UPPER(TRIM($C97&amp;""))="YES","Yes",IF(UPPER(TRIM($C97&amp;""))="NO","No",IF($F97&gt;0,IF(INDEX(Responses!$AD$2:$AD$401,MATCH($A97,Responses!$AB$2:$AB$401,0))=1,"Yes","No"),""))))</f>
        <v/>
      </c>
      <c r="I97" s="20">
        <f>IF($H97="Yes",IF(UPPER(TRIM($C97&amp;""))="YES",MAX(1,N($D97)),INDEX(Responses!$AF$2:$AF$401,MATCH($A97,Responses!$AB$2:$AB$401,0))),IF($H97="No",0,""))</f>
        <v/>
      </c>
      <c r="J97" s="20">
        <f>IF($G97&lt;&gt;"Yes","",IF(ISNUMBER($B97),MAX(0,$B97-N($I97)),""))</f>
        <v/>
      </c>
      <c r="K97" s="21">
        <f>IF($A97="","",IF(TRIM($E97&amp;"")&lt;&gt;"",TRIM($E97&amp;""),IF($F97&gt;0,INDEX(Responses!$AL$2:$AL$401,MATCH($A97,Responses!$AB$2:$AB$401,0)),"")))</f>
        <v/>
      </c>
      <c r="L97" s="20">
        <f>IF($A97="","",IF($G97="No","Chase reply",IF(AND(ISNUMBER($B97),N($I97)&gt;$B97),"Check count",IF($F97&gt;1,"Two replies",""))))</f>
        <v/>
      </c>
    </row>
    <row r="98">
      <c r="A98" s="22" t="n"/>
      <c r="B98" s="23" t="n"/>
      <c r="C98" s="23" t="n"/>
      <c r="D98" s="23" t="n"/>
      <c r="E98" s="22" t="n"/>
      <c r="F98" s="20">
        <f>IF($A98="","",COUNTIF(Responses!$AB$2:$AB$401,$A98))</f>
        <v/>
      </c>
      <c r="G98" s="20">
        <f>IF($A98="","",IF(OR(TRIM($C98&amp;"")&lt;&gt;"",$F98&gt;0),"Yes","No"))</f>
        <v/>
      </c>
      <c r="H98" s="20">
        <f>IF($A98="","",IF(UPPER(TRIM($C98&amp;""))="YES","Yes",IF(UPPER(TRIM($C98&amp;""))="NO","No",IF($F98&gt;0,IF(INDEX(Responses!$AD$2:$AD$401,MATCH($A98,Responses!$AB$2:$AB$401,0))=1,"Yes","No"),""))))</f>
        <v/>
      </c>
      <c r="I98" s="20">
        <f>IF($H98="Yes",IF(UPPER(TRIM($C98&amp;""))="YES",MAX(1,N($D98)),INDEX(Responses!$AF$2:$AF$401,MATCH($A98,Responses!$AB$2:$AB$401,0))),IF($H98="No",0,""))</f>
        <v/>
      </c>
      <c r="J98" s="20">
        <f>IF($G98&lt;&gt;"Yes","",IF(ISNUMBER($B98),MAX(0,$B98-N($I98)),""))</f>
        <v/>
      </c>
      <c r="K98" s="21">
        <f>IF($A98="","",IF(TRIM($E98&amp;"")&lt;&gt;"",TRIM($E98&amp;""),IF($F98&gt;0,INDEX(Responses!$AL$2:$AL$401,MATCH($A98,Responses!$AB$2:$AB$401,0)),"")))</f>
        <v/>
      </c>
      <c r="L98" s="20">
        <f>IF($A98="","",IF($G98="No","Chase reply",IF(AND(ISNUMBER($B98),N($I98)&gt;$B98),"Check count",IF($F98&gt;1,"Two replies",""))))</f>
        <v/>
      </c>
    </row>
    <row r="99">
      <c r="A99" s="22" t="n"/>
      <c r="B99" s="23" t="n"/>
      <c r="C99" s="23" t="n"/>
      <c r="D99" s="23" t="n"/>
      <c r="E99" s="22" t="n"/>
      <c r="F99" s="20">
        <f>IF($A99="","",COUNTIF(Responses!$AB$2:$AB$401,$A99))</f>
        <v/>
      </c>
      <c r="G99" s="20">
        <f>IF($A99="","",IF(OR(TRIM($C99&amp;"")&lt;&gt;"",$F99&gt;0),"Yes","No"))</f>
        <v/>
      </c>
      <c r="H99" s="20">
        <f>IF($A99="","",IF(UPPER(TRIM($C99&amp;""))="YES","Yes",IF(UPPER(TRIM($C99&amp;""))="NO","No",IF($F99&gt;0,IF(INDEX(Responses!$AD$2:$AD$401,MATCH($A99,Responses!$AB$2:$AB$401,0))=1,"Yes","No"),""))))</f>
        <v/>
      </c>
      <c r="I99" s="20">
        <f>IF($H99="Yes",IF(UPPER(TRIM($C99&amp;""))="YES",MAX(1,N($D99)),INDEX(Responses!$AF$2:$AF$401,MATCH($A99,Responses!$AB$2:$AB$401,0))),IF($H99="No",0,""))</f>
        <v/>
      </c>
      <c r="J99" s="20">
        <f>IF($G99&lt;&gt;"Yes","",IF(ISNUMBER($B99),MAX(0,$B99-N($I99)),""))</f>
        <v/>
      </c>
      <c r="K99" s="21">
        <f>IF($A99="","",IF(TRIM($E99&amp;"")&lt;&gt;"",TRIM($E99&amp;""),IF($F99&gt;0,INDEX(Responses!$AL$2:$AL$401,MATCH($A99,Responses!$AB$2:$AB$401,0)),"")))</f>
        <v/>
      </c>
      <c r="L99" s="20">
        <f>IF($A99="","",IF($G99="No","Chase reply",IF(AND(ISNUMBER($B99),N($I99)&gt;$B99),"Check count",IF($F99&gt;1,"Two replies",""))))</f>
        <v/>
      </c>
    </row>
    <row r="100">
      <c r="A100" s="22" t="n"/>
      <c r="B100" s="23" t="n"/>
      <c r="C100" s="23" t="n"/>
      <c r="D100" s="23" t="n"/>
      <c r="E100" s="22" t="n"/>
      <c r="F100" s="20">
        <f>IF($A100="","",COUNTIF(Responses!$AB$2:$AB$401,$A100))</f>
        <v/>
      </c>
      <c r="G100" s="20">
        <f>IF($A100="","",IF(OR(TRIM($C100&amp;"")&lt;&gt;"",$F100&gt;0),"Yes","No"))</f>
        <v/>
      </c>
      <c r="H100" s="20">
        <f>IF($A100="","",IF(UPPER(TRIM($C100&amp;""))="YES","Yes",IF(UPPER(TRIM($C100&amp;""))="NO","No",IF($F100&gt;0,IF(INDEX(Responses!$AD$2:$AD$401,MATCH($A100,Responses!$AB$2:$AB$401,0))=1,"Yes","No"),""))))</f>
        <v/>
      </c>
      <c r="I100" s="20">
        <f>IF($H100="Yes",IF(UPPER(TRIM($C100&amp;""))="YES",MAX(1,N($D100)),INDEX(Responses!$AF$2:$AF$401,MATCH($A100,Responses!$AB$2:$AB$401,0))),IF($H100="No",0,""))</f>
        <v/>
      </c>
      <c r="J100" s="20">
        <f>IF($G100&lt;&gt;"Yes","",IF(ISNUMBER($B100),MAX(0,$B100-N($I100)),""))</f>
        <v/>
      </c>
      <c r="K100" s="21">
        <f>IF($A100="","",IF(TRIM($E100&amp;"")&lt;&gt;"",TRIM($E100&amp;""),IF($F100&gt;0,INDEX(Responses!$AL$2:$AL$401,MATCH($A100,Responses!$AB$2:$AB$401,0)),"")))</f>
        <v/>
      </c>
      <c r="L100" s="20">
        <f>IF($A100="","",IF($G100="No","Chase reply",IF(AND(ISNUMBER($B100),N($I100)&gt;$B100),"Check count",IF($F100&gt;1,"Two replies",""))))</f>
        <v/>
      </c>
    </row>
    <row r="101">
      <c r="A101" s="22" t="n"/>
      <c r="B101" s="23" t="n"/>
      <c r="C101" s="23" t="n"/>
      <c r="D101" s="23" t="n"/>
      <c r="E101" s="22" t="n"/>
      <c r="F101" s="20">
        <f>IF($A101="","",COUNTIF(Responses!$AB$2:$AB$401,$A101))</f>
        <v/>
      </c>
      <c r="G101" s="20">
        <f>IF($A101="","",IF(OR(TRIM($C101&amp;"")&lt;&gt;"",$F101&gt;0),"Yes","No"))</f>
        <v/>
      </c>
      <c r="H101" s="20">
        <f>IF($A101="","",IF(UPPER(TRIM($C101&amp;""))="YES","Yes",IF(UPPER(TRIM($C101&amp;""))="NO","No",IF($F101&gt;0,IF(INDEX(Responses!$AD$2:$AD$401,MATCH($A101,Responses!$AB$2:$AB$401,0))=1,"Yes","No"),""))))</f>
        <v/>
      </c>
      <c r="I101" s="20">
        <f>IF($H101="Yes",IF(UPPER(TRIM($C101&amp;""))="YES",MAX(1,N($D101)),INDEX(Responses!$AF$2:$AF$401,MATCH($A101,Responses!$AB$2:$AB$401,0))),IF($H101="No",0,""))</f>
        <v/>
      </c>
      <c r="J101" s="20">
        <f>IF($G101&lt;&gt;"Yes","",IF(ISNUMBER($B101),MAX(0,$B101-N($I101)),""))</f>
        <v/>
      </c>
      <c r="K101" s="21">
        <f>IF($A101="","",IF(TRIM($E101&amp;"")&lt;&gt;"",TRIM($E101&amp;""),IF($F101&gt;0,INDEX(Responses!$AL$2:$AL$401,MATCH($A101,Responses!$AB$2:$AB$401,0)),"")))</f>
        <v/>
      </c>
      <c r="L101" s="20">
        <f>IF($A101="","",IF($G101="No","Chase reply",IF(AND(ISNUMBER($B101),N($I101)&gt;$B101),"Check count",IF($F101&gt;1,"Two replies",""))))</f>
        <v/>
      </c>
    </row>
    <row r="102">
      <c r="A102" s="22" t="n"/>
      <c r="B102" s="23" t="n"/>
      <c r="C102" s="23" t="n"/>
      <c r="D102" s="23" t="n"/>
      <c r="E102" s="22" t="n"/>
      <c r="F102" s="20">
        <f>IF($A102="","",COUNTIF(Responses!$AB$2:$AB$401,$A102))</f>
        <v/>
      </c>
      <c r="G102" s="20">
        <f>IF($A102="","",IF(OR(TRIM($C102&amp;"")&lt;&gt;"",$F102&gt;0),"Yes","No"))</f>
        <v/>
      </c>
      <c r="H102" s="20">
        <f>IF($A102="","",IF(UPPER(TRIM($C102&amp;""))="YES","Yes",IF(UPPER(TRIM($C102&amp;""))="NO","No",IF($F102&gt;0,IF(INDEX(Responses!$AD$2:$AD$401,MATCH($A102,Responses!$AB$2:$AB$401,0))=1,"Yes","No"),""))))</f>
        <v/>
      </c>
      <c r="I102" s="20">
        <f>IF($H102="Yes",IF(UPPER(TRIM($C102&amp;""))="YES",MAX(1,N($D102)),INDEX(Responses!$AF$2:$AF$401,MATCH($A102,Responses!$AB$2:$AB$401,0))),IF($H102="No",0,""))</f>
        <v/>
      </c>
      <c r="J102" s="20">
        <f>IF($G102&lt;&gt;"Yes","",IF(ISNUMBER($B102),MAX(0,$B102-N($I102)),""))</f>
        <v/>
      </c>
      <c r="K102" s="21">
        <f>IF($A102="","",IF(TRIM($E102&amp;"")&lt;&gt;"",TRIM($E102&amp;""),IF($F102&gt;0,INDEX(Responses!$AL$2:$AL$401,MATCH($A102,Responses!$AB$2:$AB$401,0)),"")))</f>
        <v/>
      </c>
      <c r="L102" s="20">
        <f>IF($A102="","",IF($G102="No","Chase reply",IF(AND(ISNUMBER($B102),N($I102)&gt;$B102),"Check count",IF($F102&gt;1,"Two replies",""))))</f>
        <v/>
      </c>
    </row>
    <row r="103">
      <c r="A103" s="22" t="n"/>
      <c r="B103" s="23" t="n"/>
      <c r="C103" s="23" t="n"/>
      <c r="D103" s="23" t="n"/>
      <c r="E103" s="22" t="n"/>
      <c r="F103" s="20">
        <f>IF($A103="","",COUNTIF(Responses!$AB$2:$AB$401,$A103))</f>
        <v/>
      </c>
      <c r="G103" s="20">
        <f>IF($A103="","",IF(OR(TRIM($C103&amp;"")&lt;&gt;"",$F103&gt;0),"Yes","No"))</f>
        <v/>
      </c>
      <c r="H103" s="20">
        <f>IF($A103="","",IF(UPPER(TRIM($C103&amp;""))="YES","Yes",IF(UPPER(TRIM($C103&amp;""))="NO","No",IF($F103&gt;0,IF(INDEX(Responses!$AD$2:$AD$401,MATCH($A103,Responses!$AB$2:$AB$401,0))=1,"Yes","No"),""))))</f>
        <v/>
      </c>
      <c r="I103" s="20">
        <f>IF($H103="Yes",IF(UPPER(TRIM($C103&amp;""))="YES",MAX(1,N($D103)),INDEX(Responses!$AF$2:$AF$401,MATCH($A103,Responses!$AB$2:$AB$401,0))),IF($H103="No",0,""))</f>
        <v/>
      </c>
      <c r="J103" s="20">
        <f>IF($G103&lt;&gt;"Yes","",IF(ISNUMBER($B103),MAX(0,$B103-N($I103)),""))</f>
        <v/>
      </c>
      <c r="K103" s="21">
        <f>IF($A103="","",IF(TRIM($E103&amp;"")&lt;&gt;"",TRIM($E103&amp;""),IF($F103&gt;0,INDEX(Responses!$AL$2:$AL$401,MATCH($A103,Responses!$AB$2:$AB$401,0)),"")))</f>
        <v/>
      </c>
      <c r="L103" s="20">
        <f>IF($A103="","",IF($G103="No","Chase reply",IF(AND(ISNUMBER($B103),N($I103)&gt;$B103),"Check count",IF($F103&gt;1,"Two replies",""))))</f>
        <v/>
      </c>
    </row>
    <row r="104">
      <c r="A104" s="22" t="n"/>
      <c r="B104" s="23" t="n"/>
      <c r="C104" s="23" t="n"/>
      <c r="D104" s="23" t="n"/>
      <c r="E104" s="22" t="n"/>
      <c r="F104" s="20">
        <f>IF($A104="","",COUNTIF(Responses!$AB$2:$AB$401,$A104))</f>
        <v/>
      </c>
      <c r="G104" s="20">
        <f>IF($A104="","",IF(OR(TRIM($C104&amp;"")&lt;&gt;"",$F104&gt;0),"Yes","No"))</f>
        <v/>
      </c>
      <c r="H104" s="20">
        <f>IF($A104="","",IF(UPPER(TRIM($C104&amp;""))="YES","Yes",IF(UPPER(TRIM($C104&amp;""))="NO","No",IF($F104&gt;0,IF(INDEX(Responses!$AD$2:$AD$401,MATCH($A104,Responses!$AB$2:$AB$401,0))=1,"Yes","No"),""))))</f>
        <v/>
      </c>
      <c r="I104" s="20">
        <f>IF($H104="Yes",IF(UPPER(TRIM($C104&amp;""))="YES",MAX(1,N($D104)),INDEX(Responses!$AF$2:$AF$401,MATCH($A104,Responses!$AB$2:$AB$401,0))),IF($H104="No",0,""))</f>
        <v/>
      </c>
      <c r="J104" s="20">
        <f>IF($G104&lt;&gt;"Yes","",IF(ISNUMBER($B104),MAX(0,$B104-N($I104)),""))</f>
        <v/>
      </c>
      <c r="K104" s="21">
        <f>IF($A104="","",IF(TRIM($E104&amp;"")&lt;&gt;"",TRIM($E104&amp;""),IF($F104&gt;0,INDEX(Responses!$AL$2:$AL$401,MATCH($A104,Responses!$AB$2:$AB$401,0)),"")))</f>
        <v/>
      </c>
      <c r="L104" s="20">
        <f>IF($A104="","",IF($G104="No","Chase reply",IF(AND(ISNUMBER($B104),N($I104)&gt;$B104),"Check count",IF($F104&gt;1,"Two replies",""))))</f>
        <v/>
      </c>
    </row>
    <row r="105">
      <c r="A105" s="22" t="n"/>
      <c r="B105" s="23" t="n"/>
      <c r="C105" s="23" t="n"/>
      <c r="D105" s="23" t="n"/>
      <c r="E105" s="22" t="n"/>
      <c r="F105" s="20">
        <f>IF($A105="","",COUNTIF(Responses!$AB$2:$AB$401,$A105))</f>
        <v/>
      </c>
      <c r="G105" s="20">
        <f>IF($A105="","",IF(OR(TRIM($C105&amp;"")&lt;&gt;"",$F105&gt;0),"Yes","No"))</f>
        <v/>
      </c>
      <c r="H105" s="20">
        <f>IF($A105="","",IF(UPPER(TRIM($C105&amp;""))="YES","Yes",IF(UPPER(TRIM($C105&amp;""))="NO","No",IF($F105&gt;0,IF(INDEX(Responses!$AD$2:$AD$401,MATCH($A105,Responses!$AB$2:$AB$401,0))=1,"Yes","No"),""))))</f>
        <v/>
      </c>
      <c r="I105" s="20">
        <f>IF($H105="Yes",IF(UPPER(TRIM($C105&amp;""))="YES",MAX(1,N($D105)),INDEX(Responses!$AF$2:$AF$401,MATCH($A105,Responses!$AB$2:$AB$401,0))),IF($H105="No",0,""))</f>
        <v/>
      </c>
      <c r="J105" s="20">
        <f>IF($G105&lt;&gt;"Yes","",IF(ISNUMBER($B105),MAX(0,$B105-N($I105)),""))</f>
        <v/>
      </c>
      <c r="K105" s="21">
        <f>IF($A105="","",IF(TRIM($E105&amp;"")&lt;&gt;"",TRIM($E105&amp;""),IF($F105&gt;0,INDEX(Responses!$AL$2:$AL$401,MATCH($A105,Responses!$AB$2:$AB$401,0)),"")))</f>
        <v/>
      </c>
      <c r="L105" s="20">
        <f>IF($A105="","",IF($G105="No","Chase reply",IF(AND(ISNUMBER($B105),N($I105)&gt;$B105),"Check count",IF($F105&gt;1,"Two replies",""))))</f>
        <v/>
      </c>
    </row>
    <row r="106">
      <c r="A106" s="22" t="n"/>
      <c r="B106" s="23" t="n"/>
      <c r="C106" s="23" t="n"/>
      <c r="D106" s="23" t="n"/>
      <c r="E106" s="22" t="n"/>
      <c r="F106" s="20">
        <f>IF($A106="","",COUNTIF(Responses!$AB$2:$AB$401,$A106))</f>
        <v/>
      </c>
      <c r="G106" s="20">
        <f>IF($A106="","",IF(OR(TRIM($C106&amp;"")&lt;&gt;"",$F106&gt;0),"Yes","No"))</f>
        <v/>
      </c>
      <c r="H106" s="20">
        <f>IF($A106="","",IF(UPPER(TRIM($C106&amp;""))="YES","Yes",IF(UPPER(TRIM($C106&amp;""))="NO","No",IF($F106&gt;0,IF(INDEX(Responses!$AD$2:$AD$401,MATCH($A106,Responses!$AB$2:$AB$401,0))=1,"Yes","No"),""))))</f>
        <v/>
      </c>
      <c r="I106" s="20">
        <f>IF($H106="Yes",IF(UPPER(TRIM($C106&amp;""))="YES",MAX(1,N($D106)),INDEX(Responses!$AF$2:$AF$401,MATCH($A106,Responses!$AB$2:$AB$401,0))),IF($H106="No",0,""))</f>
        <v/>
      </c>
      <c r="J106" s="20">
        <f>IF($G106&lt;&gt;"Yes","",IF(ISNUMBER($B106),MAX(0,$B106-N($I106)),""))</f>
        <v/>
      </c>
      <c r="K106" s="21">
        <f>IF($A106="","",IF(TRIM($E106&amp;"")&lt;&gt;"",TRIM($E106&amp;""),IF($F106&gt;0,INDEX(Responses!$AL$2:$AL$401,MATCH($A106,Responses!$AB$2:$AB$401,0)),"")))</f>
        <v/>
      </c>
      <c r="L106" s="20">
        <f>IF($A106="","",IF($G106="No","Chase reply",IF(AND(ISNUMBER($B106),N($I106)&gt;$B106),"Check count",IF($F106&gt;1,"Two replies",""))))</f>
        <v/>
      </c>
    </row>
    <row r="107">
      <c r="A107" s="22" t="n"/>
      <c r="B107" s="23" t="n"/>
      <c r="C107" s="23" t="n"/>
      <c r="D107" s="23" t="n"/>
      <c r="E107" s="22" t="n"/>
      <c r="F107" s="20">
        <f>IF($A107="","",COUNTIF(Responses!$AB$2:$AB$401,$A107))</f>
        <v/>
      </c>
      <c r="G107" s="20">
        <f>IF($A107="","",IF(OR(TRIM($C107&amp;"")&lt;&gt;"",$F107&gt;0),"Yes","No"))</f>
        <v/>
      </c>
      <c r="H107" s="20">
        <f>IF($A107="","",IF(UPPER(TRIM($C107&amp;""))="YES","Yes",IF(UPPER(TRIM($C107&amp;""))="NO","No",IF($F107&gt;0,IF(INDEX(Responses!$AD$2:$AD$401,MATCH($A107,Responses!$AB$2:$AB$401,0))=1,"Yes","No"),""))))</f>
        <v/>
      </c>
      <c r="I107" s="20">
        <f>IF($H107="Yes",IF(UPPER(TRIM($C107&amp;""))="YES",MAX(1,N($D107)),INDEX(Responses!$AF$2:$AF$401,MATCH($A107,Responses!$AB$2:$AB$401,0))),IF($H107="No",0,""))</f>
        <v/>
      </c>
      <c r="J107" s="20">
        <f>IF($G107&lt;&gt;"Yes","",IF(ISNUMBER($B107),MAX(0,$B107-N($I107)),""))</f>
        <v/>
      </c>
      <c r="K107" s="21">
        <f>IF($A107="","",IF(TRIM($E107&amp;"")&lt;&gt;"",TRIM($E107&amp;""),IF($F107&gt;0,INDEX(Responses!$AL$2:$AL$401,MATCH($A107,Responses!$AB$2:$AB$401,0)),"")))</f>
        <v/>
      </c>
      <c r="L107" s="20">
        <f>IF($A107="","",IF($G107="No","Chase reply",IF(AND(ISNUMBER($B107),N($I107)&gt;$B107),"Check count",IF($F107&gt;1,"Two replies",""))))</f>
        <v/>
      </c>
    </row>
    <row r="108">
      <c r="A108" s="22" t="n"/>
      <c r="B108" s="23" t="n"/>
      <c r="C108" s="23" t="n"/>
      <c r="D108" s="23" t="n"/>
      <c r="E108" s="22" t="n"/>
      <c r="F108" s="20">
        <f>IF($A108="","",COUNTIF(Responses!$AB$2:$AB$401,$A108))</f>
        <v/>
      </c>
      <c r="G108" s="20">
        <f>IF($A108="","",IF(OR(TRIM($C108&amp;"")&lt;&gt;"",$F108&gt;0),"Yes","No"))</f>
        <v/>
      </c>
      <c r="H108" s="20">
        <f>IF($A108="","",IF(UPPER(TRIM($C108&amp;""))="YES","Yes",IF(UPPER(TRIM($C108&amp;""))="NO","No",IF($F108&gt;0,IF(INDEX(Responses!$AD$2:$AD$401,MATCH($A108,Responses!$AB$2:$AB$401,0))=1,"Yes","No"),""))))</f>
        <v/>
      </c>
      <c r="I108" s="20">
        <f>IF($H108="Yes",IF(UPPER(TRIM($C108&amp;""))="YES",MAX(1,N($D108)),INDEX(Responses!$AF$2:$AF$401,MATCH($A108,Responses!$AB$2:$AB$401,0))),IF($H108="No",0,""))</f>
        <v/>
      </c>
      <c r="J108" s="20">
        <f>IF($G108&lt;&gt;"Yes","",IF(ISNUMBER($B108),MAX(0,$B108-N($I108)),""))</f>
        <v/>
      </c>
      <c r="K108" s="21">
        <f>IF($A108="","",IF(TRIM($E108&amp;"")&lt;&gt;"",TRIM($E108&amp;""),IF($F108&gt;0,INDEX(Responses!$AL$2:$AL$401,MATCH($A108,Responses!$AB$2:$AB$401,0)),"")))</f>
        <v/>
      </c>
      <c r="L108" s="20">
        <f>IF($A108="","",IF($G108="No","Chase reply",IF(AND(ISNUMBER($B108),N($I108)&gt;$B108),"Check count",IF($F108&gt;1,"Two replies",""))))</f>
        <v/>
      </c>
    </row>
    <row r="109">
      <c r="A109" s="22" t="n"/>
      <c r="B109" s="23" t="n"/>
      <c r="C109" s="23" t="n"/>
      <c r="D109" s="23" t="n"/>
      <c r="E109" s="22" t="n"/>
      <c r="F109" s="20">
        <f>IF($A109="","",COUNTIF(Responses!$AB$2:$AB$401,$A109))</f>
        <v/>
      </c>
      <c r="G109" s="20">
        <f>IF($A109="","",IF(OR(TRIM($C109&amp;"")&lt;&gt;"",$F109&gt;0),"Yes","No"))</f>
        <v/>
      </c>
      <c r="H109" s="20">
        <f>IF($A109="","",IF(UPPER(TRIM($C109&amp;""))="YES","Yes",IF(UPPER(TRIM($C109&amp;""))="NO","No",IF($F109&gt;0,IF(INDEX(Responses!$AD$2:$AD$401,MATCH($A109,Responses!$AB$2:$AB$401,0))=1,"Yes","No"),""))))</f>
        <v/>
      </c>
      <c r="I109" s="20">
        <f>IF($H109="Yes",IF(UPPER(TRIM($C109&amp;""))="YES",MAX(1,N($D109)),INDEX(Responses!$AF$2:$AF$401,MATCH($A109,Responses!$AB$2:$AB$401,0))),IF($H109="No",0,""))</f>
        <v/>
      </c>
      <c r="J109" s="20">
        <f>IF($G109&lt;&gt;"Yes","",IF(ISNUMBER($B109),MAX(0,$B109-N($I109)),""))</f>
        <v/>
      </c>
      <c r="K109" s="21">
        <f>IF($A109="","",IF(TRIM($E109&amp;"")&lt;&gt;"",TRIM($E109&amp;""),IF($F109&gt;0,INDEX(Responses!$AL$2:$AL$401,MATCH($A109,Responses!$AB$2:$AB$401,0)),"")))</f>
        <v/>
      </c>
      <c r="L109" s="20">
        <f>IF($A109="","",IF($G109="No","Chase reply",IF(AND(ISNUMBER($B109),N($I109)&gt;$B109),"Check count",IF($F109&gt;1,"Two replies",""))))</f>
        <v/>
      </c>
    </row>
    <row r="110">
      <c r="A110" s="22" t="n"/>
      <c r="B110" s="23" t="n"/>
      <c r="C110" s="23" t="n"/>
      <c r="D110" s="23" t="n"/>
      <c r="E110" s="22" t="n"/>
      <c r="F110" s="20">
        <f>IF($A110="","",COUNTIF(Responses!$AB$2:$AB$401,$A110))</f>
        <v/>
      </c>
      <c r="G110" s="20">
        <f>IF($A110="","",IF(OR(TRIM($C110&amp;"")&lt;&gt;"",$F110&gt;0),"Yes","No"))</f>
        <v/>
      </c>
      <c r="H110" s="20">
        <f>IF($A110="","",IF(UPPER(TRIM($C110&amp;""))="YES","Yes",IF(UPPER(TRIM($C110&amp;""))="NO","No",IF($F110&gt;0,IF(INDEX(Responses!$AD$2:$AD$401,MATCH($A110,Responses!$AB$2:$AB$401,0))=1,"Yes","No"),""))))</f>
        <v/>
      </c>
      <c r="I110" s="20">
        <f>IF($H110="Yes",IF(UPPER(TRIM($C110&amp;""))="YES",MAX(1,N($D110)),INDEX(Responses!$AF$2:$AF$401,MATCH($A110,Responses!$AB$2:$AB$401,0))),IF($H110="No",0,""))</f>
        <v/>
      </c>
      <c r="J110" s="20">
        <f>IF($G110&lt;&gt;"Yes","",IF(ISNUMBER($B110),MAX(0,$B110-N($I110)),""))</f>
        <v/>
      </c>
      <c r="K110" s="21">
        <f>IF($A110="","",IF(TRIM($E110&amp;"")&lt;&gt;"",TRIM($E110&amp;""),IF($F110&gt;0,INDEX(Responses!$AL$2:$AL$401,MATCH($A110,Responses!$AB$2:$AB$401,0)),"")))</f>
        <v/>
      </c>
      <c r="L110" s="20">
        <f>IF($A110="","",IF($G110="No","Chase reply",IF(AND(ISNUMBER($B110),N($I110)&gt;$B110),"Check count",IF($F110&gt;1,"Two replies",""))))</f>
        <v/>
      </c>
    </row>
    <row r="111">
      <c r="A111" s="22" t="n"/>
      <c r="B111" s="23" t="n"/>
      <c r="C111" s="23" t="n"/>
      <c r="D111" s="23" t="n"/>
      <c r="E111" s="22" t="n"/>
      <c r="F111" s="20">
        <f>IF($A111="","",COUNTIF(Responses!$AB$2:$AB$401,$A111))</f>
        <v/>
      </c>
      <c r="G111" s="20">
        <f>IF($A111="","",IF(OR(TRIM($C111&amp;"")&lt;&gt;"",$F111&gt;0),"Yes","No"))</f>
        <v/>
      </c>
      <c r="H111" s="20">
        <f>IF($A111="","",IF(UPPER(TRIM($C111&amp;""))="YES","Yes",IF(UPPER(TRIM($C111&amp;""))="NO","No",IF($F111&gt;0,IF(INDEX(Responses!$AD$2:$AD$401,MATCH($A111,Responses!$AB$2:$AB$401,0))=1,"Yes","No"),""))))</f>
        <v/>
      </c>
      <c r="I111" s="20">
        <f>IF($H111="Yes",IF(UPPER(TRIM($C111&amp;""))="YES",MAX(1,N($D111)),INDEX(Responses!$AF$2:$AF$401,MATCH($A111,Responses!$AB$2:$AB$401,0))),IF($H111="No",0,""))</f>
        <v/>
      </c>
      <c r="J111" s="20">
        <f>IF($G111&lt;&gt;"Yes","",IF(ISNUMBER($B111),MAX(0,$B111-N($I111)),""))</f>
        <v/>
      </c>
      <c r="K111" s="21">
        <f>IF($A111="","",IF(TRIM($E111&amp;"")&lt;&gt;"",TRIM($E111&amp;""),IF($F111&gt;0,INDEX(Responses!$AL$2:$AL$401,MATCH($A111,Responses!$AB$2:$AB$401,0)),"")))</f>
        <v/>
      </c>
      <c r="L111" s="20">
        <f>IF($A111="","",IF($G111="No","Chase reply",IF(AND(ISNUMBER($B111),N($I111)&gt;$B111),"Check count",IF($F111&gt;1,"Two replies",""))))</f>
        <v/>
      </c>
    </row>
    <row r="112">
      <c r="A112" s="22" t="n"/>
      <c r="B112" s="23" t="n"/>
      <c r="C112" s="23" t="n"/>
      <c r="D112" s="23" t="n"/>
      <c r="E112" s="22" t="n"/>
      <c r="F112" s="20">
        <f>IF($A112="","",COUNTIF(Responses!$AB$2:$AB$401,$A112))</f>
        <v/>
      </c>
      <c r="G112" s="20">
        <f>IF($A112="","",IF(OR(TRIM($C112&amp;"")&lt;&gt;"",$F112&gt;0),"Yes","No"))</f>
        <v/>
      </c>
      <c r="H112" s="20">
        <f>IF($A112="","",IF(UPPER(TRIM($C112&amp;""))="YES","Yes",IF(UPPER(TRIM($C112&amp;""))="NO","No",IF($F112&gt;0,IF(INDEX(Responses!$AD$2:$AD$401,MATCH($A112,Responses!$AB$2:$AB$401,0))=1,"Yes","No"),""))))</f>
        <v/>
      </c>
      <c r="I112" s="20">
        <f>IF($H112="Yes",IF(UPPER(TRIM($C112&amp;""))="YES",MAX(1,N($D112)),INDEX(Responses!$AF$2:$AF$401,MATCH($A112,Responses!$AB$2:$AB$401,0))),IF($H112="No",0,""))</f>
        <v/>
      </c>
      <c r="J112" s="20">
        <f>IF($G112&lt;&gt;"Yes","",IF(ISNUMBER($B112),MAX(0,$B112-N($I112)),""))</f>
        <v/>
      </c>
      <c r="K112" s="21">
        <f>IF($A112="","",IF(TRIM($E112&amp;"")&lt;&gt;"",TRIM($E112&amp;""),IF($F112&gt;0,INDEX(Responses!$AL$2:$AL$401,MATCH($A112,Responses!$AB$2:$AB$401,0)),"")))</f>
        <v/>
      </c>
      <c r="L112" s="20">
        <f>IF($A112="","",IF($G112="No","Chase reply",IF(AND(ISNUMBER($B112),N($I112)&gt;$B112),"Check count",IF($F112&gt;1,"Two replies",""))))</f>
        <v/>
      </c>
    </row>
    <row r="113">
      <c r="A113" s="22" t="n"/>
      <c r="B113" s="23" t="n"/>
      <c r="C113" s="23" t="n"/>
      <c r="D113" s="23" t="n"/>
      <c r="E113" s="22" t="n"/>
      <c r="F113" s="20">
        <f>IF($A113="","",COUNTIF(Responses!$AB$2:$AB$401,$A113))</f>
        <v/>
      </c>
      <c r="G113" s="20">
        <f>IF($A113="","",IF(OR(TRIM($C113&amp;"")&lt;&gt;"",$F113&gt;0),"Yes","No"))</f>
        <v/>
      </c>
      <c r="H113" s="20">
        <f>IF($A113="","",IF(UPPER(TRIM($C113&amp;""))="YES","Yes",IF(UPPER(TRIM($C113&amp;""))="NO","No",IF($F113&gt;0,IF(INDEX(Responses!$AD$2:$AD$401,MATCH($A113,Responses!$AB$2:$AB$401,0))=1,"Yes","No"),""))))</f>
        <v/>
      </c>
      <c r="I113" s="20">
        <f>IF($H113="Yes",IF(UPPER(TRIM($C113&amp;""))="YES",MAX(1,N($D113)),INDEX(Responses!$AF$2:$AF$401,MATCH($A113,Responses!$AB$2:$AB$401,0))),IF($H113="No",0,""))</f>
        <v/>
      </c>
      <c r="J113" s="20">
        <f>IF($G113&lt;&gt;"Yes","",IF(ISNUMBER($B113),MAX(0,$B113-N($I113)),""))</f>
        <v/>
      </c>
      <c r="K113" s="21">
        <f>IF($A113="","",IF(TRIM($E113&amp;"")&lt;&gt;"",TRIM($E113&amp;""),IF($F113&gt;0,INDEX(Responses!$AL$2:$AL$401,MATCH($A113,Responses!$AB$2:$AB$401,0)),"")))</f>
        <v/>
      </c>
      <c r="L113" s="20">
        <f>IF($A113="","",IF($G113="No","Chase reply",IF(AND(ISNUMBER($B113),N($I113)&gt;$B113),"Check count",IF($F113&gt;1,"Two replies",""))))</f>
        <v/>
      </c>
    </row>
    <row r="114">
      <c r="A114" s="22" t="n"/>
      <c r="B114" s="23" t="n"/>
      <c r="C114" s="23" t="n"/>
      <c r="D114" s="23" t="n"/>
      <c r="E114" s="22" t="n"/>
      <c r="F114" s="20">
        <f>IF($A114="","",COUNTIF(Responses!$AB$2:$AB$401,$A114))</f>
        <v/>
      </c>
      <c r="G114" s="20">
        <f>IF($A114="","",IF(OR(TRIM($C114&amp;"")&lt;&gt;"",$F114&gt;0),"Yes","No"))</f>
        <v/>
      </c>
      <c r="H114" s="20">
        <f>IF($A114="","",IF(UPPER(TRIM($C114&amp;""))="YES","Yes",IF(UPPER(TRIM($C114&amp;""))="NO","No",IF($F114&gt;0,IF(INDEX(Responses!$AD$2:$AD$401,MATCH($A114,Responses!$AB$2:$AB$401,0))=1,"Yes","No"),""))))</f>
        <v/>
      </c>
      <c r="I114" s="20">
        <f>IF($H114="Yes",IF(UPPER(TRIM($C114&amp;""))="YES",MAX(1,N($D114)),INDEX(Responses!$AF$2:$AF$401,MATCH($A114,Responses!$AB$2:$AB$401,0))),IF($H114="No",0,""))</f>
        <v/>
      </c>
      <c r="J114" s="20">
        <f>IF($G114&lt;&gt;"Yes","",IF(ISNUMBER($B114),MAX(0,$B114-N($I114)),""))</f>
        <v/>
      </c>
      <c r="K114" s="21">
        <f>IF($A114="","",IF(TRIM($E114&amp;"")&lt;&gt;"",TRIM($E114&amp;""),IF($F114&gt;0,INDEX(Responses!$AL$2:$AL$401,MATCH($A114,Responses!$AB$2:$AB$401,0)),"")))</f>
        <v/>
      </c>
      <c r="L114" s="20">
        <f>IF($A114="","",IF($G114="No","Chase reply",IF(AND(ISNUMBER($B114),N($I114)&gt;$B114),"Check count",IF($F114&gt;1,"Two replies",""))))</f>
        <v/>
      </c>
    </row>
    <row r="115">
      <c r="A115" s="22" t="n"/>
      <c r="B115" s="23" t="n"/>
      <c r="C115" s="23" t="n"/>
      <c r="D115" s="23" t="n"/>
      <c r="E115" s="22" t="n"/>
      <c r="F115" s="20">
        <f>IF($A115="","",COUNTIF(Responses!$AB$2:$AB$401,$A115))</f>
        <v/>
      </c>
      <c r="G115" s="20">
        <f>IF($A115="","",IF(OR(TRIM($C115&amp;"")&lt;&gt;"",$F115&gt;0),"Yes","No"))</f>
        <v/>
      </c>
      <c r="H115" s="20">
        <f>IF($A115="","",IF(UPPER(TRIM($C115&amp;""))="YES","Yes",IF(UPPER(TRIM($C115&amp;""))="NO","No",IF($F115&gt;0,IF(INDEX(Responses!$AD$2:$AD$401,MATCH($A115,Responses!$AB$2:$AB$401,0))=1,"Yes","No"),""))))</f>
        <v/>
      </c>
      <c r="I115" s="20">
        <f>IF($H115="Yes",IF(UPPER(TRIM($C115&amp;""))="YES",MAX(1,N($D115)),INDEX(Responses!$AF$2:$AF$401,MATCH($A115,Responses!$AB$2:$AB$401,0))),IF($H115="No",0,""))</f>
        <v/>
      </c>
      <c r="J115" s="20">
        <f>IF($G115&lt;&gt;"Yes","",IF(ISNUMBER($B115),MAX(0,$B115-N($I115)),""))</f>
        <v/>
      </c>
      <c r="K115" s="21">
        <f>IF($A115="","",IF(TRIM($E115&amp;"")&lt;&gt;"",TRIM($E115&amp;""),IF($F115&gt;0,INDEX(Responses!$AL$2:$AL$401,MATCH($A115,Responses!$AB$2:$AB$401,0)),"")))</f>
        <v/>
      </c>
      <c r="L115" s="20">
        <f>IF($A115="","",IF($G115="No","Chase reply",IF(AND(ISNUMBER($B115),N($I115)&gt;$B115),"Check count",IF($F115&gt;1,"Two replies",""))))</f>
        <v/>
      </c>
    </row>
    <row r="116">
      <c r="A116" s="22" t="n"/>
      <c r="B116" s="23" t="n"/>
      <c r="C116" s="23" t="n"/>
      <c r="D116" s="23" t="n"/>
      <c r="E116" s="22" t="n"/>
      <c r="F116" s="20">
        <f>IF($A116="","",COUNTIF(Responses!$AB$2:$AB$401,$A116))</f>
        <v/>
      </c>
      <c r="G116" s="20">
        <f>IF($A116="","",IF(OR(TRIM($C116&amp;"")&lt;&gt;"",$F116&gt;0),"Yes","No"))</f>
        <v/>
      </c>
      <c r="H116" s="20">
        <f>IF($A116="","",IF(UPPER(TRIM($C116&amp;""))="YES","Yes",IF(UPPER(TRIM($C116&amp;""))="NO","No",IF($F116&gt;0,IF(INDEX(Responses!$AD$2:$AD$401,MATCH($A116,Responses!$AB$2:$AB$401,0))=1,"Yes","No"),""))))</f>
        <v/>
      </c>
      <c r="I116" s="20">
        <f>IF($H116="Yes",IF(UPPER(TRIM($C116&amp;""))="YES",MAX(1,N($D116)),INDEX(Responses!$AF$2:$AF$401,MATCH($A116,Responses!$AB$2:$AB$401,0))),IF($H116="No",0,""))</f>
        <v/>
      </c>
      <c r="J116" s="20">
        <f>IF($G116&lt;&gt;"Yes","",IF(ISNUMBER($B116),MAX(0,$B116-N($I116)),""))</f>
        <v/>
      </c>
      <c r="K116" s="21">
        <f>IF($A116="","",IF(TRIM($E116&amp;"")&lt;&gt;"",TRIM($E116&amp;""),IF($F116&gt;0,INDEX(Responses!$AL$2:$AL$401,MATCH($A116,Responses!$AB$2:$AB$401,0)),"")))</f>
        <v/>
      </c>
      <c r="L116" s="20">
        <f>IF($A116="","",IF($G116="No","Chase reply",IF(AND(ISNUMBER($B116),N($I116)&gt;$B116),"Check count",IF($F116&gt;1,"Two replies",""))))</f>
        <v/>
      </c>
    </row>
    <row r="117">
      <c r="A117" s="22" t="n"/>
      <c r="B117" s="23" t="n"/>
      <c r="C117" s="23" t="n"/>
      <c r="D117" s="23" t="n"/>
      <c r="E117" s="22" t="n"/>
      <c r="F117" s="20">
        <f>IF($A117="","",COUNTIF(Responses!$AB$2:$AB$401,$A117))</f>
        <v/>
      </c>
      <c r="G117" s="20">
        <f>IF($A117="","",IF(OR(TRIM($C117&amp;"")&lt;&gt;"",$F117&gt;0),"Yes","No"))</f>
        <v/>
      </c>
      <c r="H117" s="20">
        <f>IF($A117="","",IF(UPPER(TRIM($C117&amp;""))="YES","Yes",IF(UPPER(TRIM($C117&amp;""))="NO","No",IF($F117&gt;0,IF(INDEX(Responses!$AD$2:$AD$401,MATCH($A117,Responses!$AB$2:$AB$401,0))=1,"Yes","No"),""))))</f>
        <v/>
      </c>
      <c r="I117" s="20">
        <f>IF($H117="Yes",IF(UPPER(TRIM($C117&amp;""))="YES",MAX(1,N($D117)),INDEX(Responses!$AF$2:$AF$401,MATCH($A117,Responses!$AB$2:$AB$401,0))),IF($H117="No",0,""))</f>
        <v/>
      </c>
      <c r="J117" s="20">
        <f>IF($G117&lt;&gt;"Yes","",IF(ISNUMBER($B117),MAX(0,$B117-N($I117)),""))</f>
        <v/>
      </c>
      <c r="K117" s="21">
        <f>IF($A117="","",IF(TRIM($E117&amp;"")&lt;&gt;"",TRIM($E117&amp;""),IF($F117&gt;0,INDEX(Responses!$AL$2:$AL$401,MATCH($A117,Responses!$AB$2:$AB$401,0)),"")))</f>
        <v/>
      </c>
      <c r="L117" s="20">
        <f>IF($A117="","",IF($G117="No","Chase reply",IF(AND(ISNUMBER($B117),N($I117)&gt;$B117),"Check count",IF($F117&gt;1,"Two replies",""))))</f>
        <v/>
      </c>
    </row>
    <row r="118">
      <c r="A118" s="22" t="n"/>
      <c r="B118" s="23" t="n"/>
      <c r="C118" s="23" t="n"/>
      <c r="D118" s="23" t="n"/>
      <c r="E118" s="22" t="n"/>
      <c r="F118" s="20">
        <f>IF($A118="","",COUNTIF(Responses!$AB$2:$AB$401,$A118))</f>
        <v/>
      </c>
      <c r="G118" s="20">
        <f>IF($A118="","",IF(OR(TRIM($C118&amp;"")&lt;&gt;"",$F118&gt;0),"Yes","No"))</f>
        <v/>
      </c>
      <c r="H118" s="20">
        <f>IF($A118="","",IF(UPPER(TRIM($C118&amp;""))="YES","Yes",IF(UPPER(TRIM($C118&amp;""))="NO","No",IF($F118&gt;0,IF(INDEX(Responses!$AD$2:$AD$401,MATCH($A118,Responses!$AB$2:$AB$401,0))=1,"Yes","No"),""))))</f>
        <v/>
      </c>
      <c r="I118" s="20">
        <f>IF($H118="Yes",IF(UPPER(TRIM($C118&amp;""))="YES",MAX(1,N($D118)),INDEX(Responses!$AF$2:$AF$401,MATCH($A118,Responses!$AB$2:$AB$401,0))),IF($H118="No",0,""))</f>
        <v/>
      </c>
      <c r="J118" s="20">
        <f>IF($G118&lt;&gt;"Yes","",IF(ISNUMBER($B118),MAX(0,$B118-N($I118)),""))</f>
        <v/>
      </c>
      <c r="K118" s="21">
        <f>IF($A118="","",IF(TRIM($E118&amp;"")&lt;&gt;"",TRIM($E118&amp;""),IF($F118&gt;0,INDEX(Responses!$AL$2:$AL$401,MATCH($A118,Responses!$AB$2:$AB$401,0)),"")))</f>
        <v/>
      </c>
      <c r="L118" s="20">
        <f>IF($A118="","",IF($G118="No","Chase reply",IF(AND(ISNUMBER($B118),N($I118)&gt;$B118),"Check count",IF($F118&gt;1,"Two replies",""))))</f>
        <v/>
      </c>
    </row>
    <row r="119">
      <c r="A119" s="22" t="n"/>
      <c r="B119" s="23" t="n"/>
      <c r="C119" s="23" t="n"/>
      <c r="D119" s="23" t="n"/>
      <c r="E119" s="22" t="n"/>
      <c r="F119" s="20">
        <f>IF($A119="","",COUNTIF(Responses!$AB$2:$AB$401,$A119))</f>
        <v/>
      </c>
      <c r="G119" s="20">
        <f>IF($A119="","",IF(OR(TRIM($C119&amp;"")&lt;&gt;"",$F119&gt;0),"Yes","No"))</f>
        <v/>
      </c>
      <c r="H119" s="20">
        <f>IF($A119="","",IF(UPPER(TRIM($C119&amp;""))="YES","Yes",IF(UPPER(TRIM($C119&amp;""))="NO","No",IF($F119&gt;0,IF(INDEX(Responses!$AD$2:$AD$401,MATCH($A119,Responses!$AB$2:$AB$401,0))=1,"Yes","No"),""))))</f>
        <v/>
      </c>
      <c r="I119" s="20">
        <f>IF($H119="Yes",IF(UPPER(TRIM($C119&amp;""))="YES",MAX(1,N($D119)),INDEX(Responses!$AF$2:$AF$401,MATCH($A119,Responses!$AB$2:$AB$401,0))),IF($H119="No",0,""))</f>
        <v/>
      </c>
      <c r="J119" s="20">
        <f>IF($G119&lt;&gt;"Yes","",IF(ISNUMBER($B119),MAX(0,$B119-N($I119)),""))</f>
        <v/>
      </c>
      <c r="K119" s="21">
        <f>IF($A119="","",IF(TRIM($E119&amp;"")&lt;&gt;"",TRIM($E119&amp;""),IF($F119&gt;0,INDEX(Responses!$AL$2:$AL$401,MATCH($A119,Responses!$AB$2:$AB$401,0)),"")))</f>
        <v/>
      </c>
      <c r="L119" s="20">
        <f>IF($A119="","",IF($G119="No","Chase reply",IF(AND(ISNUMBER($B119),N($I119)&gt;$B119),"Check count",IF($F119&gt;1,"Two replies",""))))</f>
        <v/>
      </c>
    </row>
    <row r="120">
      <c r="A120" s="22" t="n"/>
      <c r="B120" s="23" t="n"/>
      <c r="C120" s="23" t="n"/>
      <c r="D120" s="23" t="n"/>
      <c r="E120" s="22" t="n"/>
      <c r="F120" s="20">
        <f>IF($A120="","",COUNTIF(Responses!$AB$2:$AB$401,$A120))</f>
        <v/>
      </c>
      <c r="G120" s="20">
        <f>IF($A120="","",IF(OR(TRIM($C120&amp;"")&lt;&gt;"",$F120&gt;0),"Yes","No"))</f>
        <v/>
      </c>
      <c r="H120" s="20">
        <f>IF($A120="","",IF(UPPER(TRIM($C120&amp;""))="YES","Yes",IF(UPPER(TRIM($C120&amp;""))="NO","No",IF($F120&gt;0,IF(INDEX(Responses!$AD$2:$AD$401,MATCH($A120,Responses!$AB$2:$AB$401,0))=1,"Yes","No"),""))))</f>
        <v/>
      </c>
      <c r="I120" s="20">
        <f>IF($H120="Yes",IF(UPPER(TRIM($C120&amp;""))="YES",MAX(1,N($D120)),INDEX(Responses!$AF$2:$AF$401,MATCH($A120,Responses!$AB$2:$AB$401,0))),IF($H120="No",0,""))</f>
        <v/>
      </c>
      <c r="J120" s="20">
        <f>IF($G120&lt;&gt;"Yes","",IF(ISNUMBER($B120),MAX(0,$B120-N($I120)),""))</f>
        <v/>
      </c>
      <c r="K120" s="21">
        <f>IF($A120="","",IF(TRIM($E120&amp;"")&lt;&gt;"",TRIM($E120&amp;""),IF($F120&gt;0,INDEX(Responses!$AL$2:$AL$401,MATCH($A120,Responses!$AB$2:$AB$401,0)),"")))</f>
        <v/>
      </c>
      <c r="L120" s="20">
        <f>IF($A120="","",IF($G120="No","Chase reply",IF(AND(ISNUMBER($B120),N($I120)&gt;$B120),"Check count",IF($F120&gt;1,"Two replies",""))))</f>
        <v/>
      </c>
    </row>
    <row r="121">
      <c r="A121" s="22" t="n"/>
      <c r="B121" s="23" t="n"/>
      <c r="C121" s="23" t="n"/>
      <c r="D121" s="23" t="n"/>
      <c r="E121" s="22" t="n"/>
      <c r="F121" s="20">
        <f>IF($A121="","",COUNTIF(Responses!$AB$2:$AB$401,$A121))</f>
        <v/>
      </c>
      <c r="G121" s="20">
        <f>IF($A121="","",IF(OR(TRIM($C121&amp;"")&lt;&gt;"",$F121&gt;0),"Yes","No"))</f>
        <v/>
      </c>
      <c r="H121" s="20">
        <f>IF($A121="","",IF(UPPER(TRIM($C121&amp;""))="YES","Yes",IF(UPPER(TRIM($C121&amp;""))="NO","No",IF($F121&gt;0,IF(INDEX(Responses!$AD$2:$AD$401,MATCH($A121,Responses!$AB$2:$AB$401,0))=1,"Yes","No"),""))))</f>
        <v/>
      </c>
      <c r="I121" s="20">
        <f>IF($H121="Yes",IF(UPPER(TRIM($C121&amp;""))="YES",MAX(1,N($D121)),INDEX(Responses!$AF$2:$AF$401,MATCH($A121,Responses!$AB$2:$AB$401,0))),IF($H121="No",0,""))</f>
        <v/>
      </c>
      <c r="J121" s="20">
        <f>IF($G121&lt;&gt;"Yes","",IF(ISNUMBER($B121),MAX(0,$B121-N($I121)),""))</f>
        <v/>
      </c>
      <c r="K121" s="21">
        <f>IF($A121="","",IF(TRIM($E121&amp;"")&lt;&gt;"",TRIM($E121&amp;""),IF($F121&gt;0,INDEX(Responses!$AL$2:$AL$401,MATCH($A121,Responses!$AB$2:$AB$401,0)),"")))</f>
        <v/>
      </c>
      <c r="L121" s="20">
        <f>IF($A121="","",IF($G121="No","Chase reply",IF(AND(ISNUMBER($B121),N($I121)&gt;$B121),"Check count",IF($F121&gt;1,"Two replies",""))))</f>
        <v/>
      </c>
    </row>
    <row r="122">
      <c r="A122" s="22" t="n"/>
      <c r="B122" s="23" t="n"/>
      <c r="C122" s="23" t="n"/>
      <c r="D122" s="23" t="n"/>
      <c r="E122" s="22" t="n"/>
      <c r="F122" s="20">
        <f>IF($A122="","",COUNTIF(Responses!$AB$2:$AB$401,$A122))</f>
        <v/>
      </c>
      <c r="G122" s="20">
        <f>IF($A122="","",IF(OR(TRIM($C122&amp;"")&lt;&gt;"",$F122&gt;0),"Yes","No"))</f>
        <v/>
      </c>
      <c r="H122" s="20">
        <f>IF($A122="","",IF(UPPER(TRIM($C122&amp;""))="YES","Yes",IF(UPPER(TRIM($C122&amp;""))="NO","No",IF($F122&gt;0,IF(INDEX(Responses!$AD$2:$AD$401,MATCH($A122,Responses!$AB$2:$AB$401,0))=1,"Yes","No"),""))))</f>
        <v/>
      </c>
      <c r="I122" s="20">
        <f>IF($H122="Yes",IF(UPPER(TRIM($C122&amp;""))="YES",MAX(1,N($D122)),INDEX(Responses!$AF$2:$AF$401,MATCH($A122,Responses!$AB$2:$AB$401,0))),IF($H122="No",0,""))</f>
        <v/>
      </c>
      <c r="J122" s="20">
        <f>IF($G122&lt;&gt;"Yes","",IF(ISNUMBER($B122),MAX(0,$B122-N($I122)),""))</f>
        <v/>
      </c>
      <c r="K122" s="21">
        <f>IF($A122="","",IF(TRIM($E122&amp;"")&lt;&gt;"",TRIM($E122&amp;""),IF($F122&gt;0,INDEX(Responses!$AL$2:$AL$401,MATCH($A122,Responses!$AB$2:$AB$401,0)),"")))</f>
        <v/>
      </c>
      <c r="L122" s="20">
        <f>IF($A122="","",IF($G122="No","Chase reply",IF(AND(ISNUMBER($B122),N($I122)&gt;$B122),"Check count",IF($F122&gt;1,"Two replies",""))))</f>
        <v/>
      </c>
    </row>
    <row r="123">
      <c r="A123" s="22" t="n"/>
      <c r="B123" s="23" t="n"/>
      <c r="C123" s="23" t="n"/>
      <c r="D123" s="23" t="n"/>
      <c r="E123" s="22" t="n"/>
      <c r="F123" s="20">
        <f>IF($A123="","",COUNTIF(Responses!$AB$2:$AB$401,$A123))</f>
        <v/>
      </c>
      <c r="G123" s="20">
        <f>IF($A123="","",IF(OR(TRIM($C123&amp;"")&lt;&gt;"",$F123&gt;0),"Yes","No"))</f>
        <v/>
      </c>
      <c r="H123" s="20">
        <f>IF($A123="","",IF(UPPER(TRIM($C123&amp;""))="YES","Yes",IF(UPPER(TRIM($C123&amp;""))="NO","No",IF($F123&gt;0,IF(INDEX(Responses!$AD$2:$AD$401,MATCH($A123,Responses!$AB$2:$AB$401,0))=1,"Yes","No"),""))))</f>
        <v/>
      </c>
      <c r="I123" s="20">
        <f>IF($H123="Yes",IF(UPPER(TRIM($C123&amp;""))="YES",MAX(1,N($D123)),INDEX(Responses!$AF$2:$AF$401,MATCH($A123,Responses!$AB$2:$AB$401,0))),IF($H123="No",0,""))</f>
        <v/>
      </c>
      <c r="J123" s="20">
        <f>IF($G123&lt;&gt;"Yes","",IF(ISNUMBER($B123),MAX(0,$B123-N($I123)),""))</f>
        <v/>
      </c>
      <c r="K123" s="21">
        <f>IF($A123="","",IF(TRIM($E123&amp;"")&lt;&gt;"",TRIM($E123&amp;""),IF($F123&gt;0,INDEX(Responses!$AL$2:$AL$401,MATCH($A123,Responses!$AB$2:$AB$401,0)),"")))</f>
        <v/>
      </c>
      <c r="L123" s="20">
        <f>IF($A123="","",IF($G123="No","Chase reply",IF(AND(ISNUMBER($B123),N($I123)&gt;$B123),"Check count",IF($F123&gt;1,"Two replies",""))))</f>
        <v/>
      </c>
    </row>
    <row r="124">
      <c r="A124" s="22" t="n"/>
      <c r="B124" s="23" t="n"/>
      <c r="C124" s="23" t="n"/>
      <c r="D124" s="23" t="n"/>
      <c r="E124" s="22" t="n"/>
      <c r="F124" s="20">
        <f>IF($A124="","",COUNTIF(Responses!$AB$2:$AB$401,$A124))</f>
        <v/>
      </c>
      <c r="G124" s="20">
        <f>IF($A124="","",IF(OR(TRIM($C124&amp;"")&lt;&gt;"",$F124&gt;0),"Yes","No"))</f>
        <v/>
      </c>
      <c r="H124" s="20">
        <f>IF($A124="","",IF(UPPER(TRIM($C124&amp;""))="YES","Yes",IF(UPPER(TRIM($C124&amp;""))="NO","No",IF($F124&gt;0,IF(INDEX(Responses!$AD$2:$AD$401,MATCH($A124,Responses!$AB$2:$AB$401,0))=1,"Yes","No"),""))))</f>
        <v/>
      </c>
      <c r="I124" s="20">
        <f>IF($H124="Yes",IF(UPPER(TRIM($C124&amp;""))="YES",MAX(1,N($D124)),INDEX(Responses!$AF$2:$AF$401,MATCH($A124,Responses!$AB$2:$AB$401,0))),IF($H124="No",0,""))</f>
        <v/>
      </c>
      <c r="J124" s="20">
        <f>IF($G124&lt;&gt;"Yes","",IF(ISNUMBER($B124),MAX(0,$B124-N($I124)),""))</f>
        <v/>
      </c>
      <c r="K124" s="21">
        <f>IF($A124="","",IF(TRIM($E124&amp;"")&lt;&gt;"",TRIM($E124&amp;""),IF($F124&gt;0,INDEX(Responses!$AL$2:$AL$401,MATCH($A124,Responses!$AB$2:$AB$401,0)),"")))</f>
        <v/>
      </c>
      <c r="L124" s="20">
        <f>IF($A124="","",IF($G124="No","Chase reply",IF(AND(ISNUMBER($B124),N($I124)&gt;$B124),"Check count",IF($F124&gt;1,"Two replies",""))))</f>
        <v/>
      </c>
    </row>
    <row r="125">
      <c r="A125" s="22" t="n"/>
      <c r="B125" s="23" t="n"/>
      <c r="C125" s="23" t="n"/>
      <c r="D125" s="23" t="n"/>
      <c r="E125" s="22" t="n"/>
      <c r="F125" s="20">
        <f>IF($A125="","",COUNTIF(Responses!$AB$2:$AB$401,$A125))</f>
        <v/>
      </c>
      <c r="G125" s="20">
        <f>IF($A125="","",IF(OR(TRIM($C125&amp;"")&lt;&gt;"",$F125&gt;0),"Yes","No"))</f>
        <v/>
      </c>
      <c r="H125" s="20">
        <f>IF($A125="","",IF(UPPER(TRIM($C125&amp;""))="YES","Yes",IF(UPPER(TRIM($C125&amp;""))="NO","No",IF($F125&gt;0,IF(INDEX(Responses!$AD$2:$AD$401,MATCH($A125,Responses!$AB$2:$AB$401,0))=1,"Yes","No"),""))))</f>
        <v/>
      </c>
      <c r="I125" s="20">
        <f>IF($H125="Yes",IF(UPPER(TRIM($C125&amp;""))="YES",MAX(1,N($D125)),INDEX(Responses!$AF$2:$AF$401,MATCH($A125,Responses!$AB$2:$AB$401,0))),IF($H125="No",0,""))</f>
        <v/>
      </c>
      <c r="J125" s="20">
        <f>IF($G125&lt;&gt;"Yes","",IF(ISNUMBER($B125),MAX(0,$B125-N($I125)),""))</f>
        <v/>
      </c>
      <c r="K125" s="21">
        <f>IF($A125="","",IF(TRIM($E125&amp;"")&lt;&gt;"",TRIM($E125&amp;""),IF($F125&gt;0,INDEX(Responses!$AL$2:$AL$401,MATCH($A125,Responses!$AB$2:$AB$401,0)),"")))</f>
        <v/>
      </c>
      <c r="L125" s="20">
        <f>IF($A125="","",IF($G125="No","Chase reply",IF(AND(ISNUMBER($B125),N($I125)&gt;$B125),"Check count",IF($F125&gt;1,"Two replies",""))))</f>
        <v/>
      </c>
    </row>
    <row r="126">
      <c r="A126" s="22" t="n"/>
      <c r="B126" s="23" t="n"/>
      <c r="C126" s="23" t="n"/>
      <c r="D126" s="23" t="n"/>
      <c r="E126" s="22" t="n"/>
      <c r="F126" s="20">
        <f>IF($A126="","",COUNTIF(Responses!$AB$2:$AB$401,$A126))</f>
        <v/>
      </c>
      <c r="G126" s="20">
        <f>IF($A126="","",IF(OR(TRIM($C126&amp;"")&lt;&gt;"",$F126&gt;0),"Yes","No"))</f>
        <v/>
      </c>
      <c r="H126" s="20">
        <f>IF($A126="","",IF(UPPER(TRIM($C126&amp;""))="YES","Yes",IF(UPPER(TRIM($C126&amp;""))="NO","No",IF($F126&gt;0,IF(INDEX(Responses!$AD$2:$AD$401,MATCH($A126,Responses!$AB$2:$AB$401,0))=1,"Yes","No"),""))))</f>
        <v/>
      </c>
      <c r="I126" s="20">
        <f>IF($H126="Yes",IF(UPPER(TRIM($C126&amp;""))="YES",MAX(1,N($D126)),INDEX(Responses!$AF$2:$AF$401,MATCH($A126,Responses!$AB$2:$AB$401,0))),IF($H126="No",0,""))</f>
        <v/>
      </c>
      <c r="J126" s="20">
        <f>IF($G126&lt;&gt;"Yes","",IF(ISNUMBER($B126),MAX(0,$B126-N($I126)),""))</f>
        <v/>
      </c>
      <c r="K126" s="21">
        <f>IF($A126="","",IF(TRIM($E126&amp;"")&lt;&gt;"",TRIM($E126&amp;""),IF($F126&gt;0,INDEX(Responses!$AL$2:$AL$401,MATCH($A126,Responses!$AB$2:$AB$401,0)),"")))</f>
        <v/>
      </c>
      <c r="L126" s="20">
        <f>IF($A126="","",IF($G126="No","Chase reply",IF(AND(ISNUMBER($B126),N($I126)&gt;$B126),"Check count",IF($F126&gt;1,"Two replies",""))))</f>
        <v/>
      </c>
    </row>
    <row r="127">
      <c r="A127" s="22" t="n"/>
      <c r="B127" s="23" t="n"/>
      <c r="C127" s="23" t="n"/>
      <c r="D127" s="23" t="n"/>
      <c r="E127" s="22" t="n"/>
      <c r="F127" s="20">
        <f>IF($A127="","",COUNTIF(Responses!$AB$2:$AB$401,$A127))</f>
        <v/>
      </c>
      <c r="G127" s="20">
        <f>IF($A127="","",IF(OR(TRIM($C127&amp;"")&lt;&gt;"",$F127&gt;0),"Yes","No"))</f>
        <v/>
      </c>
      <c r="H127" s="20">
        <f>IF($A127="","",IF(UPPER(TRIM($C127&amp;""))="YES","Yes",IF(UPPER(TRIM($C127&amp;""))="NO","No",IF($F127&gt;0,IF(INDEX(Responses!$AD$2:$AD$401,MATCH($A127,Responses!$AB$2:$AB$401,0))=1,"Yes","No"),""))))</f>
        <v/>
      </c>
      <c r="I127" s="20">
        <f>IF($H127="Yes",IF(UPPER(TRIM($C127&amp;""))="YES",MAX(1,N($D127)),INDEX(Responses!$AF$2:$AF$401,MATCH($A127,Responses!$AB$2:$AB$401,0))),IF($H127="No",0,""))</f>
        <v/>
      </c>
      <c r="J127" s="20">
        <f>IF($G127&lt;&gt;"Yes","",IF(ISNUMBER($B127),MAX(0,$B127-N($I127)),""))</f>
        <v/>
      </c>
      <c r="K127" s="21">
        <f>IF($A127="","",IF(TRIM($E127&amp;"")&lt;&gt;"",TRIM($E127&amp;""),IF($F127&gt;0,INDEX(Responses!$AL$2:$AL$401,MATCH($A127,Responses!$AB$2:$AB$401,0)),"")))</f>
        <v/>
      </c>
      <c r="L127" s="20">
        <f>IF($A127="","",IF($G127="No","Chase reply",IF(AND(ISNUMBER($B127),N($I127)&gt;$B127),"Check count",IF($F127&gt;1,"Two replies",""))))</f>
        <v/>
      </c>
    </row>
    <row r="128">
      <c r="A128" s="22" t="n"/>
      <c r="B128" s="23" t="n"/>
      <c r="C128" s="23" t="n"/>
      <c r="D128" s="23" t="n"/>
      <c r="E128" s="22" t="n"/>
      <c r="F128" s="20">
        <f>IF($A128="","",COUNTIF(Responses!$AB$2:$AB$401,$A128))</f>
        <v/>
      </c>
      <c r="G128" s="20">
        <f>IF($A128="","",IF(OR(TRIM($C128&amp;"")&lt;&gt;"",$F128&gt;0),"Yes","No"))</f>
        <v/>
      </c>
      <c r="H128" s="20">
        <f>IF($A128="","",IF(UPPER(TRIM($C128&amp;""))="YES","Yes",IF(UPPER(TRIM($C128&amp;""))="NO","No",IF($F128&gt;0,IF(INDEX(Responses!$AD$2:$AD$401,MATCH($A128,Responses!$AB$2:$AB$401,0))=1,"Yes","No"),""))))</f>
        <v/>
      </c>
      <c r="I128" s="20">
        <f>IF($H128="Yes",IF(UPPER(TRIM($C128&amp;""))="YES",MAX(1,N($D128)),INDEX(Responses!$AF$2:$AF$401,MATCH($A128,Responses!$AB$2:$AB$401,0))),IF($H128="No",0,""))</f>
        <v/>
      </c>
      <c r="J128" s="20">
        <f>IF($G128&lt;&gt;"Yes","",IF(ISNUMBER($B128),MAX(0,$B128-N($I128)),""))</f>
        <v/>
      </c>
      <c r="K128" s="21">
        <f>IF($A128="","",IF(TRIM($E128&amp;"")&lt;&gt;"",TRIM($E128&amp;""),IF($F128&gt;0,INDEX(Responses!$AL$2:$AL$401,MATCH($A128,Responses!$AB$2:$AB$401,0)),"")))</f>
        <v/>
      </c>
      <c r="L128" s="20">
        <f>IF($A128="","",IF($G128="No","Chase reply",IF(AND(ISNUMBER($B128),N($I128)&gt;$B128),"Check count",IF($F128&gt;1,"Two replies",""))))</f>
        <v/>
      </c>
    </row>
    <row r="129">
      <c r="A129" s="22" t="n"/>
      <c r="B129" s="23" t="n"/>
      <c r="C129" s="23" t="n"/>
      <c r="D129" s="23" t="n"/>
      <c r="E129" s="22" t="n"/>
      <c r="F129" s="20">
        <f>IF($A129="","",COUNTIF(Responses!$AB$2:$AB$401,$A129))</f>
        <v/>
      </c>
      <c r="G129" s="20">
        <f>IF($A129="","",IF(OR(TRIM($C129&amp;"")&lt;&gt;"",$F129&gt;0),"Yes","No"))</f>
        <v/>
      </c>
      <c r="H129" s="20">
        <f>IF($A129="","",IF(UPPER(TRIM($C129&amp;""))="YES","Yes",IF(UPPER(TRIM($C129&amp;""))="NO","No",IF($F129&gt;0,IF(INDEX(Responses!$AD$2:$AD$401,MATCH($A129,Responses!$AB$2:$AB$401,0))=1,"Yes","No"),""))))</f>
        <v/>
      </c>
      <c r="I129" s="20">
        <f>IF($H129="Yes",IF(UPPER(TRIM($C129&amp;""))="YES",MAX(1,N($D129)),INDEX(Responses!$AF$2:$AF$401,MATCH($A129,Responses!$AB$2:$AB$401,0))),IF($H129="No",0,""))</f>
        <v/>
      </c>
      <c r="J129" s="20">
        <f>IF($G129&lt;&gt;"Yes","",IF(ISNUMBER($B129),MAX(0,$B129-N($I129)),""))</f>
        <v/>
      </c>
      <c r="K129" s="21">
        <f>IF($A129="","",IF(TRIM($E129&amp;"")&lt;&gt;"",TRIM($E129&amp;""),IF($F129&gt;0,INDEX(Responses!$AL$2:$AL$401,MATCH($A129,Responses!$AB$2:$AB$401,0)),"")))</f>
        <v/>
      </c>
      <c r="L129" s="20">
        <f>IF($A129="","",IF($G129="No","Chase reply",IF(AND(ISNUMBER($B129),N($I129)&gt;$B129),"Check count",IF($F129&gt;1,"Two replies",""))))</f>
        <v/>
      </c>
    </row>
    <row r="130">
      <c r="A130" s="22" t="n"/>
      <c r="B130" s="23" t="n"/>
      <c r="C130" s="23" t="n"/>
      <c r="D130" s="23" t="n"/>
      <c r="E130" s="22" t="n"/>
      <c r="F130" s="20">
        <f>IF($A130="","",COUNTIF(Responses!$AB$2:$AB$401,$A130))</f>
        <v/>
      </c>
      <c r="G130" s="20">
        <f>IF($A130="","",IF(OR(TRIM($C130&amp;"")&lt;&gt;"",$F130&gt;0),"Yes","No"))</f>
        <v/>
      </c>
      <c r="H130" s="20">
        <f>IF($A130="","",IF(UPPER(TRIM($C130&amp;""))="YES","Yes",IF(UPPER(TRIM($C130&amp;""))="NO","No",IF($F130&gt;0,IF(INDEX(Responses!$AD$2:$AD$401,MATCH($A130,Responses!$AB$2:$AB$401,0))=1,"Yes","No"),""))))</f>
        <v/>
      </c>
      <c r="I130" s="20">
        <f>IF($H130="Yes",IF(UPPER(TRIM($C130&amp;""))="YES",MAX(1,N($D130)),INDEX(Responses!$AF$2:$AF$401,MATCH($A130,Responses!$AB$2:$AB$401,0))),IF($H130="No",0,""))</f>
        <v/>
      </c>
      <c r="J130" s="20">
        <f>IF($G130&lt;&gt;"Yes","",IF(ISNUMBER($B130),MAX(0,$B130-N($I130)),""))</f>
        <v/>
      </c>
      <c r="K130" s="21">
        <f>IF($A130="","",IF(TRIM($E130&amp;"")&lt;&gt;"",TRIM($E130&amp;""),IF($F130&gt;0,INDEX(Responses!$AL$2:$AL$401,MATCH($A130,Responses!$AB$2:$AB$401,0)),"")))</f>
        <v/>
      </c>
      <c r="L130" s="20">
        <f>IF($A130="","",IF($G130="No","Chase reply",IF(AND(ISNUMBER($B130),N($I130)&gt;$B130),"Check count",IF($F130&gt;1,"Two replies",""))))</f>
        <v/>
      </c>
    </row>
    <row r="131">
      <c r="A131" s="22" t="n"/>
      <c r="B131" s="23" t="n"/>
      <c r="C131" s="23" t="n"/>
      <c r="D131" s="23" t="n"/>
      <c r="E131" s="22" t="n"/>
      <c r="F131" s="20">
        <f>IF($A131="","",COUNTIF(Responses!$AB$2:$AB$401,$A131))</f>
        <v/>
      </c>
      <c r="G131" s="20">
        <f>IF($A131="","",IF(OR(TRIM($C131&amp;"")&lt;&gt;"",$F131&gt;0),"Yes","No"))</f>
        <v/>
      </c>
      <c r="H131" s="20">
        <f>IF($A131="","",IF(UPPER(TRIM($C131&amp;""))="YES","Yes",IF(UPPER(TRIM($C131&amp;""))="NO","No",IF($F131&gt;0,IF(INDEX(Responses!$AD$2:$AD$401,MATCH($A131,Responses!$AB$2:$AB$401,0))=1,"Yes","No"),""))))</f>
        <v/>
      </c>
      <c r="I131" s="20">
        <f>IF($H131="Yes",IF(UPPER(TRIM($C131&amp;""))="YES",MAX(1,N($D131)),INDEX(Responses!$AF$2:$AF$401,MATCH($A131,Responses!$AB$2:$AB$401,0))),IF($H131="No",0,""))</f>
        <v/>
      </c>
      <c r="J131" s="20">
        <f>IF($G131&lt;&gt;"Yes","",IF(ISNUMBER($B131),MAX(0,$B131-N($I131)),""))</f>
        <v/>
      </c>
      <c r="K131" s="21">
        <f>IF($A131="","",IF(TRIM($E131&amp;"")&lt;&gt;"",TRIM($E131&amp;""),IF($F131&gt;0,INDEX(Responses!$AL$2:$AL$401,MATCH($A131,Responses!$AB$2:$AB$401,0)),"")))</f>
        <v/>
      </c>
      <c r="L131" s="20">
        <f>IF($A131="","",IF($G131="No","Chase reply",IF(AND(ISNUMBER($B131),N($I131)&gt;$B131),"Check count",IF($F131&gt;1,"Two replies",""))))</f>
        <v/>
      </c>
    </row>
    <row r="132">
      <c r="A132" s="22" t="n"/>
      <c r="B132" s="23" t="n"/>
      <c r="C132" s="23" t="n"/>
      <c r="D132" s="23" t="n"/>
      <c r="E132" s="22" t="n"/>
      <c r="F132" s="20">
        <f>IF($A132="","",COUNTIF(Responses!$AB$2:$AB$401,$A132))</f>
        <v/>
      </c>
      <c r="G132" s="20">
        <f>IF($A132="","",IF(OR(TRIM($C132&amp;"")&lt;&gt;"",$F132&gt;0),"Yes","No"))</f>
        <v/>
      </c>
      <c r="H132" s="20">
        <f>IF($A132="","",IF(UPPER(TRIM($C132&amp;""))="YES","Yes",IF(UPPER(TRIM($C132&amp;""))="NO","No",IF($F132&gt;0,IF(INDEX(Responses!$AD$2:$AD$401,MATCH($A132,Responses!$AB$2:$AB$401,0))=1,"Yes","No"),""))))</f>
        <v/>
      </c>
      <c r="I132" s="20">
        <f>IF($H132="Yes",IF(UPPER(TRIM($C132&amp;""))="YES",MAX(1,N($D132)),INDEX(Responses!$AF$2:$AF$401,MATCH($A132,Responses!$AB$2:$AB$401,0))),IF($H132="No",0,""))</f>
        <v/>
      </c>
      <c r="J132" s="20">
        <f>IF($G132&lt;&gt;"Yes","",IF(ISNUMBER($B132),MAX(0,$B132-N($I132)),""))</f>
        <v/>
      </c>
      <c r="K132" s="21">
        <f>IF($A132="","",IF(TRIM($E132&amp;"")&lt;&gt;"",TRIM($E132&amp;""),IF($F132&gt;0,INDEX(Responses!$AL$2:$AL$401,MATCH($A132,Responses!$AB$2:$AB$401,0)),"")))</f>
        <v/>
      </c>
      <c r="L132" s="20">
        <f>IF($A132="","",IF($G132="No","Chase reply",IF(AND(ISNUMBER($B132),N($I132)&gt;$B132),"Check count",IF($F132&gt;1,"Two replies",""))))</f>
        <v/>
      </c>
    </row>
    <row r="133">
      <c r="A133" s="22" t="n"/>
      <c r="B133" s="23" t="n"/>
      <c r="C133" s="23" t="n"/>
      <c r="D133" s="23" t="n"/>
      <c r="E133" s="22" t="n"/>
      <c r="F133" s="20">
        <f>IF($A133="","",COUNTIF(Responses!$AB$2:$AB$401,$A133))</f>
        <v/>
      </c>
      <c r="G133" s="20">
        <f>IF($A133="","",IF(OR(TRIM($C133&amp;"")&lt;&gt;"",$F133&gt;0),"Yes","No"))</f>
        <v/>
      </c>
      <c r="H133" s="20">
        <f>IF($A133="","",IF(UPPER(TRIM($C133&amp;""))="YES","Yes",IF(UPPER(TRIM($C133&amp;""))="NO","No",IF($F133&gt;0,IF(INDEX(Responses!$AD$2:$AD$401,MATCH($A133,Responses!$AB$2:$AB$401,0))=1,"Yes","No"),""))))</f>
        <v/>
      </c>
      <c r="I133" s="20">
        <f>IF($H133="Yes",IF(UPPER(TRIM($C133&amp;""))="YES",MAX(1,N($D133)),INDEX(Responses!$AF$2:$AF$401,MATCH($A133,Responses!$AB$2:$AB$401,0))),IF($H133="No",0,""))</f>
        <v/>
      </c>
      <c r="J133" s="20">
        <f>IF($G133&lt;&gt;"Yes","",IF(ISNUMBER($B133),MAX(0,$B133-N($I133)),""))</f>
        <v/>
      </c>
      <c r="K133" s="21">
        <f>IF($A133="","",IF(TRIM($E133&amp;"")&lt;&gt;"",TRIM($E133&amp;""),IF($F133&gt;0,INDEX(Responses!$AL$2:$AL$401,MATCH($A133,Responses!$AB$2:$AB$401,0)),"")))</f>
        <v/>
      </c>
      <c r="L133" s="20">
        <f>IF($A133="","",IF($G133="No","Chase reply",IF(AND(ISNUMBER($B133),N($I133)&gt;$B133),"Check count",IF($F133&gt;1,"Two replies",""))))</f>
        <v/>
      </c>
    </row>
    <row r="134">
      <c r="A134" s="22" t="n"/>
      <c r="B134" s="23" t="n"/>
      <c r="C134" s="23" t="n"/>
      <c r="D134" s="23" t="n"/>
      <c r="E134" s="22" t="n"/>
      <c r="F134" s="20">
        <f>IF($A134="","",COUNTIF(Responses!$AB$2:$AB$401,$A134))</f>
        <v/>
      </c>
      <c r="G134" s="20">
        <f>IF($A134="","",IF(OR(TRIM($C134&amp;"")&lt;&gt;"",$F134&gt;0),"Yes","No"))</f>
        <v/>
      </c>
      <c r="H134" s="20">
        <f>IF($A134="","",IF(UPPER(TRIM($C134&amp;""))="YES","Yes",IF(UPPER(TRIM($C134&amp;""))="NO","No",IF($F134&gt;0,IF(INDEX(Responses!$AD$2:$AD$401,MATCH($A134,Responses!$AB$2:$AB$401,0))=1,"Yes","No"),""))))</f>
        <v/>
      </c>
      <c r="I134" s="20">
        <f>IF($H134="Yes",IF(UPPER(TRIM($C134&amp;""))="YES",MAX(1,N($D134)),INDEX(Responses!$AF$2:$AF$401,MATCH($A134,Responses!$AB$2:$AB$401,0))),IF($H134="No",0,""))</f>
        <v/>
      </c>
      <c r="J134" s="20">
        <f>IF($G134&lt;&gt;"Yes","",IF(ISNUMBER($B134),MAX(0,$B134-N($I134)),""))</f>
        <v/>
      </c>
      <c r="K134" s="21">
        <f>IF($A134="","",IF(TRIM($E134&amp;"")&lt;&gt;"",TRIM($E134&amp;""),IF($F134&gt;0,INDEX(Responses!$AL$2:$AL$401,MATCH($A134,Responses!$AB$2:$AB$401,0)),"")))</f>
        <v/>
      </c>
      <c r="L134" s="20">
        <f>IF($A134="","",IF($G134="No","Chase reply",IF(AND(ISNUMBER($B134),N($I134)&gt;$B134),"Check count",IF($F134&gt;1,"Two replies",""))))</f>
        <v/>
      </c>
    </row>
    <row r="135">
      <c r="A135" s="22" t="n"/>
      <c r="B135" s="23" t="n"/>
      <c r="C135" s="23" t="n"/>
      <c r="D135" s="23" t="n"/>
      <c r="E135" s="22" t="n"/>
      <c r="F135" s="20">
        <f>IF($A135="","",COUNTIF(Responses!$AB$2:$AB$401,$A135))</f>
        <v/>
      </c>
      <c r="G135" s="20">
        <f>IF($A135="","",IF(OR(TRIM($C135&amp;"")&lt;&gt;"",$F135&gt;0),"Yes","No"))</f>
        <v/>
      </c>
      <c r="H135" s="20">
        <f>IF($A135="","",IF(UPPER(TRIM($C135&amp;""))="YES","Yes",IF(UPPER(TRIM($C135&amp;""))="NO","No",IF($F135&gt;0,IF(INDEX(Responses!$AD$2:$AD$401,MATCH($A135,Responses!$AB$2:$AB$401,0))=1,"Yes","No"),""))))</f>
        <v/>
      </c>
      <c r="I135" s="20">
        <f>IF($H135="Yes",IF(UPPER(TRIM($C135&amp;""))="YES",MAX(1,N($D135)),INDEX(Responses!$AF$2:$AF$401,MATCH($A135,Responses!$AB$2:$AB$401,0))),IF($H135="No",0,""))</f>
        <v/>
      </c>
      <c r="J135" s="20">
        <f>IF($G135&lt;&gt;"Yes","",IF(ISNUMBER($B135),MAX(0,$B135-N($I135)),""))</f>
        <v/>
      </c>
      <c r="K135" s="21">
        <f>IF($A135="","",IF(TRIM($E135&amp;"")&lt;&gt;"",TRIM($E135&amp;""),IF($F135&gt;0,INDEX(Responses!$AL$2:$AL$401,MATCH($A135,Responses!$AB$2:$AB$401,0)),"")))</f>
        <v/>
      </c>
      <c r="L135" s="20">
        <f>IF($A135="","",IF($G135="No","Chase reply",IF(AND(ISNUMBER($B135),N($I135)&gt;$B135),"Check count",IF($F135&gt;1,"Two replies",""))))</f>
        <v/>
      </c>
    </row>
    <row r="136">
      <c r="A136" s="22" t="n"/>
      <c r="B136" s="23" t="n"/>
      <c r="C136" s="23" t="n"/>
      <c r="D136" s="23" t="n"/>
      <c r="E136" s="22" t="n"/>
      <c r="F136" s="20">
        <f>IF($A136="","",COUNTIF(Responses!$AB$2:$AB$401,$A136))</f>
        <v/>
      </c>
      <c r="G136" s="20">
        <f>IF($A136="","",IF(OR(TRIM($C136&amp;"")&lt;&gt;"",$F136&gt;0),"Yes","No"))</f>
        <v/>
      </c>
      <c r="H136" s="20">
        <f>IF($A136="","",IF(UPPER(TRIM($C136&amp;""))="YES","Yes",IF(UPPER(TRIM($C136&amp;""))="NO","No",IF($F136&gt;0,IF(INDEX(Responses!$AD$2:$AD$401,MATCH($A136,Responses!$AB$2:$AB$401,0))=1,"Yes","No"),""))))</f>
        <v/>
      </c>
      <c r="I136" s="20">
        <f>IF($H136="Yes",IF(UPPER(TRIM($C136&amp;""))="YES",MAX(1,N($D136)),INDEX(Responses!$AF$2:$AF$401,MATCH($A136,Responses!$AB$2:$AB$401,0))),IF($H136="No",0,""))</f>
        <v/>
      </c>
      <c r="J136" s="20">
        <f>IF($G136&lt;&gt;"Yes","",IF(ISNUMBER($B136),MAX(0,$B136-N($I136)),""))</f>
        <v/>
      </c>
      <c r="K136" s="21">
        <f>IF($A136="","",IF(TRIM($E136&amp;"")&lt;&gt;"",TRIM($E136&amp;""),IF($F136&gt;0,INDEX(Responses!$AL$2:$AL$401,MATCH($A136,Responses!$AB$2:$AB$401,0)),"")))</f>
        <v/>
      </c>
      <c r="L136" s="20">
        <f>IF($A136="","",IF($G136="No","Chase reply",IF(AND(ISNUMBER($B136),N($I136)&gt;$B136),"Check count",IF($F136&gt;1,"Two replies",""))))</f>
        <v/>
      </c>
    </row>
    <row r="137">
      <c r="A137" s="22" t="n"/>
      <c r="B137" s="23" t="n"/>
      <c r="C137" s="23" t="n"/>
      <c r="D137" s="23" t="n"/>
      <c r="E137" s="22" t="n"/>
      <c r="F137" s="20">
        <f>IF($A137="","",COUNTIF(Responses!$AB$2:$AB$401,$A137))</f>
        <v/>
      </c>
      <c r="G137" s="20">
        <f>IF($A137="","",IF(OR(TRIM($C137&amp;"")&lt;&gt;"",$F137&gt;0),"Yes","No"))</f>
        <v/>
      </c>
      <c r="H137" s="20">
        <f>IF($A137="","",IF(UPPER(TRIM($C137&amp;""))="YES","Yes",IF(UPPER(TRIM($C137&amp;""))="NO","No",IF($F137&gt;0,IF(INDEX(Responses!$AD$2:$AD$401,MATCH($A137,Responses!$AB$2:$AB$401,0))=1,"Yes","No"),""))))</f>
        <v/>
      </c>
      <c r="I137" s="20">
        <f>IF($H137="Yes",IF(UPPER(TRIM($C137&amp;""))="YES",MAX(1,N($D137)),INDEX(Responses!$AF$2:$AF$401,MATCH($A137,Responses!$AB$2:$AB$401,0))),IF($H137="No",0,""))</f>
        <v/>
      </c>
      <c r="J137" s="20">
        <f>IF($G137&lt;&gt;"Yes","",IF(ISNUMBER($B137),MAX(0,$B137-N($I137)),""))</f>
        <v/>
      </c>
      <c r="K137" s="21">
        <f>IF($A137="","",IF(TRIM($E137&amp;"")&lt;&gt;"",TRIM($E137&amp;""),IF($F137&gt;0,INDEX(Responses!$AL$2:$AL$401,MATCH($A137,Responses!$AB$2:$AB$401,0)),"")))</f>
        <v/>
      </c>
      <c r="L137" s="20">
        <f>IF($A137="","",IF($G137="No","Chase reply",IF(AND(ISNUMBER($B137),N($I137)&gt;$B137),"Check count",IF($F137&gt;1,"Two replies",""))))</f>
        <v/>
      </c>
    </row>
    <row r="138">
      <c r="A138" s="22" t="n"/>
      <c r="B138" s="23" t="n"/>
      <c r="C138" s="23" t="n"/>
      <c r="D138" s="23" t="n"/>
      <c r="E138" s="22" t="n"/>
      <c r="F138" s="20">
        <f>IF($A138="","",COUNTIF(Responses!$AB$2:$AB$401,$A138))</f>
        <v/>
      </c>
      <c r="G138" s="20">
        <f>IF($A138="","",IF(OR(TRIM($C138&amp;"")&lt;&gt;"",$F138&gt;0),"Yes","No"))</f>
        <v/>
      </c>
      <c r="H138" s="20">
        <f>IF($A138="","",IF(UPPER(TRIM($C138&amp;""))="YES","Yes",IF(UPPER(TRIM($C138&amp;""))="NO","No",IF($F138&gt;0,IF(INDEX(Responses!$AD$2:$AD$401,MATCH($A138,Responses!$AB$2:$AB$401,0))=1,"Yes","No"),""))))</f>
        <v/>
      </c>
      <c r="I138" s="20">
        <f>IF($H138="Yes",IF(UPPER(TRIM($C138&amp;""))="YES",MAX(1,N($D138)),INDEX(Responses!$AF$2:$AF$401,MATCH($A138,Responses!$AB$2:$AB$401,0))),IF($H138="No",0,""))</f>
        <v/>
      </c>
      <c r="J138" s="20">
        <f>IF($G138&lt;&gt;"Yes","",IF(ISNUMBER($B138),MAX(0,$B138-N($I138)),""))</f>
        <v/>
      </c>
      <c r="K138" s="21">
        <f>IF($A138="","",IF(TRIM($E138&amp;"")&lt;&gt;"",TRIM($E138&amp;""),IF($F138&gt;0,INDEX(Responses!$AL$2:$AL$401,MATCH($A138,Responses!$AB$2:$AB$401,0)),"")))</f>
        <v/>
      </c>
      <c r="L138" s="20">
        <f>IF($A138="","",IF($G138="No","Chase reply",IF(AND(ISNUMBER($B138),N($I138)&gt;$B138),"Check count",IF($F138&gt;1,"Two replies",""))))</f>
        <v/>
      </c>
    </row>
    <row r="139">
      <c r="A139" s="22" t="n"/>
      <c r="B139" s="23" t="n"/>
      <c r="C139" s="23" t="n"/>
      <c r="D139" s="23" t="n"/>
      <c r="E139" s="22" t="n"/>
      <c r="F139" s="20">
        <f>IF($A139="","",COUNTIF(Responses!$AB$2:$AB$401,$A139))</f>
        <v/>
      </c>
      <c r="G139" s="20">
        <f>IF($A139="","",IF(OR(TRIM($C139&amp;"")&lt;&gt;"",$F139&gt;0),"Yes","No"))</f>
        <v/>
      </c>
      <c r="H139" s="20">
        <f>IF($A139="","",IF(UPPER(TRIM($C139&amp;""))="YES","Yes",IF(UPPER(TRIM($C139&amp;""))="NO","No",IF($F139&gt;0,IF(INDEX(Responses!$AD$2:$AD$401,MATCH($A139,Responses!$AB$2:$AB$401,0))=1,"Yes","No"),""))))</f>
        <v/>
      </c>
      <c r="I139" s="20">
        <f>IF($H139="Yes",IF(UPPER(TRIM($C139&amp;""))="YES",MAX(1,N($D139)),INDEX(Responses!$AF$2:$AF$401,MATCH($A139,Responses!$AB$2:$AB$401,0))),IF($H139="No",0,""))</f>
        <v/>
      </c>
      <c r="J139" s="20">
        <f>IF($G139&lt;&gt;"Yes","",IF(ISNUMBER($B139),MAX(0,$B139-N($I139)),""))</f>
        <v/>
      </c>
      <c r="K139" s="21">
        <f>IF($A139="","",IF(TRIM($E139&amp;"")&lt;&gt;"",TRIM($E139&amp;""),IF($F139&gt;0,INDEX(Responses!$AL$2:$AL$401,MATCH($A139,Responses!$AB$2:$AB$401,0)),"")))</f>
        <v/>
      </c>
      <c r="L139" s="20">
        <f>IF($A139="","",IF($G139="No","Chase reply",IF(AND(ISNUMBER($B139),N($I139)&gt;$B139),"Check count",IF($F139&gt;1,"Two replies",""))))</f>
        <v/>
      </c>
    </row>
    <row r="140">
      <c r="A140" s="22" t="n"/>
      <c r="B140" s="23" t="n"/>
      <c r="C140" s="23" t="n"/>
      <c r="D140" s="23" t="n"/>
      <c r="E140" s="22" t="n"/>
      <c r="F140" s="20">
        <f>IF($A140="","",COUNTIF(Responses!$AB$2:$AB$401,$A140))</f>
        <v/>
      </c>
      <c r="G140" s="20">
        <f>IF($A140="","",IF(OR(TRIM($C140&amp;"")&lt;&gt;"",$F140&gt;0),"Yes","No"))</f>
        <v/>
      </c>
      <c r="H140" s="20">
        <f>IF($A140="","",IF(UPPER(TRIM($C140&amp;""))="YES","Yes",IF(UPPER(TRIM($C140&amp;""))="NO","No",IF($F140&gt;0,IF(INDEX(Responses!$AD$2:$AD$401,MATCH($A140,Responses!$AB$2:$AB$401,0))=1,"Yes","No"),""))))</f>
        <v/>
      </c>
      <c r="I140" s="20">
        <f>IF($H140="Yes",IF(UPPER(TRIM($C140&amp;""))="YES",MAX(1,N($D140)),INDEX(Responses!$AF$2:$AF$401,MATCH($A140,Responses!$AB$2:$AB$401,0))),IF($H140="No",0,""))</f>
        <v/>
      </c>
      <c r="J140" s="20">
        <f>IF($G140&lt;&gt;"Yes","",IF(ISNUMBER($B140),MAX(0,$B140-N($I140)),""))</f>
        <v/>
      </c>
      <c r="K140" s="21">
        <f>IF($A140="","",IF(TRIM($E140&amp;"")&lt;&gt;"",TRIM($E140&amp;""),IF($F140&gt;0,INDEX(Responses!$AL$2:$AL$401,MATCH($A140,Responses!$AB$2:$AB$401,0)),"")))</f>
        <v/>
      </c>
      <c r="L140" s="20">
        <f>IF($A140="","",IF($G140="No","Chase reply",IF(AND(ISNUMBER($B140),N($I140)&gt;$B140),"Check count",IF($F140&gt;1,"Two replies",""))))</f>
        <v/>
      </c>
    </row>
    <row r="141">
      <c r="A141" s="22" t="n"/>
      <c r="B141" s="23" t="n"/>
      <c r="C141" s="23" t="n"/>
      <c r="D141" s="23" t="n"/>
      <c r="E141" s="22" t="n"/>
      <c r="F141" s="20">
        <f>IF($A141="","",COUNTIF(Responses!$AB$2:$AB$401,$A141))</f>
        <v/>
      </c>
      <c r="G141" s="20">
        <f>IF($A141="","",IF(OR(TRIM($C141&amp;"")&lt;&gt;"",$F141&gt;0),"Yes","No"))</f>
        <v/>
      </c>
      <c r="H141" s="20">
        <f>IF($A141="","",IF(UPPER(TRIM($C141&amp;""))="YES","Yes",IF(UPPER(TRIM($C141&amp;""))="NO","No",IF($F141&gt;0,IF(INDEX(Responses!$AD$2:$AD$401,MATCH($A141,Responses!$AB$2:$AB$401,0))=1,"Yes","No"),""))))</f>
        <v/>
      </c>
      <c r="I141" s="20">
        <f>IF($H141="Yes",IF(UPPER(TRIM($C141&amp;""))="YES",MAX(1,N($D141)),INDEX(Responses!$AF$2:$AF$401,MATCH($A141,Responses!$AB$2:$AB$401,0))),IF($H141="No",0,""))</f>
        <v/>
      </c>
      <c r="J141" s="20">
        <f>IF($G141&lt;&gt;"Yes","",IF(ISNUMBER($B141),MAX(0,$B141-N($I141)),""))</f>
        <v/>
      </c>
      <c r="K141" s="21">
        <f>IF($A141="","",IF(TRIM($E141&amp;"")&lt;&gt;"",TRIM($E141&amp;""),IF($F141&gt;0,INDEX(Responses!$AL$2:$AL$401,MATCH($A141,Responses!$AB$2:$AB$401,0)),"")))</f>
        <v/>
      </c>
      <c r="L141" s="20">
        <f>IF($A141="","",IF($G141="No","Chase reply",IF(AND(ISNUMBER($B141),N($I141)&gt;$B141),"Check count",IF($F141&gt;1,"Two replies",""))))</f>
        <v/>
      </c>
    </row>
    <row r="142">
      <c r="A142" s="22" t="n"/>
      <c r="B142" s="23" t="n"/>
      <c r="C142" s="23" t="n"/>
      <c r="D142" s="23" t="n"/>
      <c r="E142" s="22" t="n"/>
      <c r="F142" s="20">
        <f>IF($A142="","",COUNTIF(Responses!$AB$2:$AB$401,$A142))</f>
        <v/>
      </c>
      <c r="G142" s="20">
        <f>IF($A142="","",IF(OR(TRIM($C142&amp;"")&lt;&gt;"",$F142&gt;0),"Yes","No"))</f>
        <v/>
      </c>
      <c r="H142" s="20">
        <f>IF($A142="","",IF(UPPER(TRIM($C142&amp;""))="YES","Yes",IF(UPPER(TRIM($C142&amp;""))="NO","No",IF($F142&gt;0,IF(INDEX(Responses!$AD$2:$AD$401,MATCH($A142,Responses!$AB$2:$AB$401,0))=1,"Yes","No"),""))))</f>
        <v/>
      </c>
      <c r="I142" s="20">
        <f>IF($H142="Yes",IF(UPPER(TRIM($C142&amp;""))="YES",MAX(1,N($D142)),INDEX(Responses!$AF$2:$AF$401,MATCH($A142,Responses!$AB$2:$AB$401,0))),IF($H142="No",0,""))</f>
        <v/>
      </c>
      <c r="J142" s="20">
        <f>IF($G142&lt;&gt;"Yes","",IF(ISNUMBER($B142),MAX(0,$B142-N($I142)),""))</f>
        <v/>
      </c>
      <c r="K142" s="21">
        <f>IF($A142="","",IF(TRIM($E142&amp;"")&lt;&gt;"",TRIM($E142&amp;""),IF($F142&gt;0,INDEX(Responses!$AL$2:$AL$401,MATCH($A142,Responses!$AB$2:$AB$401,0)),"")))</f>
        <v/>
      </c>
      <c r="L142" s="20">
        <f>IF($A142="","",IF($G142="No","Chase reply",IF(AND(ISNUMBER($B142),N($I142)&gt;$B142),"Check count",IF($F142&gt;1,"Two replies",""))))</f>
        <v/>
      </c>
    </row>
    <row r="143">
      <c r="A143" s="22" t="n"/>
      <c r="B143" s="23" t="n"/>
      <c r="C143" s="23" t="n"/>
      <c r="D143" s="23" t="n"/>
      <c r="E143" s="22" t="n"/>
      <c r="F143" s="20">
        <f>IF($A143="","",COUNTIF(Responses!$AB$2:$AB$401,$A143))</f>
        <v/>
      </c>
      <c r="G143" s="20">
        <f>IF($A143="","",IF(OR(TRIM($C143&amp;"")&lt;&gt;"",$F143&gt;0),"Yes","No"))</f>
        <v/>
      </c>
      <c r="H143" s="20">
        <f>IF($A143="","",IF(UPPER(TRIM($C143&amp;""))="YES","Yes",IF(UPPER(TRIM($C143&amp;""))="NO","No",IF($F143&gt;0,IF(INDEX(Responses!$AD$2:$AD$401,MATCH($A143,Responses!$AB$2:$AB$401,0))=1,"Yes","No"),""))))</f>
        <v/>
      </c>
      <c r="I143" s="20">
        <f>IF($H143="Yes",IF(UPPER(TRIM($C143&amp;""))="YES",MAX(1,N($D143)),INDEX(Responses!$AF$2:$AF$401,MATCH($A143,Responses!$AB$2:$AB$401,0))),IF($H143="No",0,""))</f>
        <v/>
      </c>
      <c r="J143" s="20">
        <f>IF($G143&lt;&gt;"Yes","",IF(ISNUMBER($B143),MAX(0,$B143-N($I143)),""))</f>
        <v/>
      </c>
      <c r="K143" s="21">
        <f>IF($A143="","",IF(TRIM($E143&amp;"")&lt;&gt;"",TRIM($E143&amp;""),IF($F143&gt;0,INDEX(Responses!$AL$2:$AL$401,MATCH($A143,Responses!$AB$2:$AB$401,0)),"")))</f>
        <v/>
      </c>
      <c r="L143" s="20">
        <f>IF($A143="","",IF($G143="No","Chase reply",IF(AND(ISNUMBER($B143),N($I143)&gt;$B143),"Check count",IF($F143&gt;1,"Two replies",""))))</f>
        <v/>
      </c>
    </row>
    <row r="144">
      <c r="A144" s="22" t="n"/>
      <c r="B144" s="23" t="n"/>
      <c r="C144" s="23" t="n"/>
      <c r="D144" s="23" t="n"/>
      <c r="E144" s="22" t="n"/>
      <c r="F144" s="20">
        <f>IF($A144="","",COUNTIF(Responses!$AB$2:$AB$401,$A144))</f>
        <v/>
      </c>
      <c r="G144" s="20">
        <f>IF($A144="","",IF(OR(TRIM($C144&amp;"")&lt;&gt;"",$F144&gt;0),"Yes","No"))</f>
        <v/>
      </c>
      <c r="H144" s="20">
        <f>IF($A144="","",IF(UPPER(TRIM($C144&amp;""))="YES","Yes",IF(UPPER(TRIM($C144&amp;""))="NO","No",IF($F144&gt;0,IF(INDEX(Responses!$AD$2:$AD$401,MATCH($A144,Responses!$AB$2:$AB$401,0))=1,"Yes","No"),""))))</f>
        <v/>
      </c>
      <c r="I144" s="20">
        <f>IF($H144="Yes",IF(UPPER(TRIM($C144&amp;""))="YES",MAX(1,N($D144)),INDEX(Responses!$AF$2:$AF$401,MATCH($A144,Responses!$AB$2:$AB$401,0))),IF($H144="No",0,""))</f>
        <v/>
      </c>
      <c r="J144" s="20">
        <f>IF($G144&lt;&gt;"Yes","",IF(ISNUMBER($B144),MAX(0,$B144-N($I144)),""))</f>
        <v/>
      </c>
      <c r="K144" s="21">
        <f>IF($A144="","",IF(TRIM($E144&amp;"")&lt;&gt;"",TRIM($E144&amp;""),IF($F144&gt;0,INDEX(Responses!$AL$2:$AL$401,MATCH($A144,Responses!$AB$2:$AB$401,0)),"")))</f>
        <v/>
      </c>
      <c r="L144" s="20">
        <f>IF($A144="","",IF($G144="No","Chase reply",IF(AND(ISNUMBER($B144),N($I144)&gt;$B144),"Check count",IF($F144&gt;1,"Two replies",""))))</f>
        <v/>
      </c>
    </row>
    <row r="145">
      <c r="A145" s="22" t="n"/>
      <c r="B145" s="23" t="n"/>
      <c r="C145" s="23" t="n"/>
      <c r="D145" s="23" t="n"/>
      <c r="E145" s="22" t="n"/>
      <c r="F145" s="20">
        <f>IF($A145="","",COUNTIF(Responses!$AB$2:$AB$401,$A145))</f>
        <v/>
      </c>
      <c r="G145" s="20">
        <f>IF($A145="","",IF(OR(TRIM($C145&amp;"")&lt;&gt;"",$F145&gt;0),"Yes","No"))</f>
        <v/>
      </c>
      <c r="H145" s="20">
        <f>IF($A145="","",IF(UPPER(TRIM($C145&amp;""))="YES","Yes",IF(UPPER(TRIM($C145&amp;""))="NO","No",IF($F145&gt;0,IF(INDEX(Responses!$AD$2:$AD$401,MATCH($A145,Responses!$AB$2:$AB$401,0))=1,"Yes","No"),""))))</f>
        <v/>
      </c>
      <c r="I145" s="20">
        <f>IF($H145="Yes",IF(UPPER(TRIM($C145&amp;""))="YES",MAX(1,N($D145)),INDEX(Responses!$AF$2:$AF$401,MATCH($A145,Responses!$AB$2:$AB$401,0))),IF($H145="No",0,""))</f>
        <v/>
      </c>
      <c r="J145" s="20">
        <f>IF($G145&lt;&gt;"Yes","",IF(ISNUMBER($B145),MAX(0,$B145-N($I145)),""))</f>
        <v/>
      </c>
      <c r="K145" s="21">
        <f>IF($A145="","",IF(TRIM($E145&amp;"")&lt;&gt;"",TRIM($E145&amp;""),IF($F145&gt;0,INDEX(Responses!$AL$2:$AL$401,MATCH($A145,Responses!$AB$2:$AB$401,0)),"")))</f>
        <v/>
      </c>
      <c r="L145" s="20">
        <f>IF($A145="","",IF($G145="No","Chase reply",IF(AND(ISNUMBER($B145),N($I145)&gt;$B145),"Check count",IF($F145&gt;1,"Two replies",""))))</f>
        <v/>
      </c>
    </row>
    <row r="146">
      <c r="A146" s="22" t="n"/>
      <c r="B146" s="23" t="n"/>
      <c r="C146" s="23" t="n"/>
      <c r="D146" s="23" t="n"/>
      <c r="E146" s="22" t="n"/>
      <c r="F146" s="20">
        <f>IF($A146="","",COUNTIF(Responses!$AB$2:$AB$401,$A146))</f>
        <v/>
      </c>
      <c r="G146" s="20">
        <f>IF($A146="","",IF(OR(TRIM($C146&amp;"")&lt;&gt;"",$F146&gt;0),"Yes","No"))</f>
        <v/>
      </c>
      <c r="H146" s="20">
        <f>IF($A146="","",IF(UPPER(TRIM($C146&amp;""))="YES","Yes",IF(UPPER(TRIM($C146&amp;""))="NO","No",IF($F146&gt;0,IF(INDEX(Responses!$AD$2:$AD$401,MATCH($A146,Responses!$AB$2:$AB$401,0))=1,"Yes","No"),""))))</f>
        <v/>
      </c>
      <c r="I146" s="20">
        <f>IF($H146="Yes",IF(UPPER(TRIM($C146&amp;""))="YES",MAX(1,N($D146)),INDEX(Responses!$AF$2:$AF$401,MATCH($A146,Responses!$AB$2:$AB$401,0))),IF($H146="No",0,""))</f>
        <v/>
      </c>
      <c r="J146" s="20">
        <f>IF($G146&lt;&gt;"Yes","",IF(ISNUMBER($B146),MAX(0,$B146-N($I146)),""))</f>
        <v/>
      </c>
      <c r="K146" s="21">
        <f>IF($A146="","",IF(TRIM($E146&amp;"")&lt;&gt;"",TRIM($E146&amp;""),IF($F146&gt;0,INDEX(Responses!$AL$2:$AL$401,MATCH($A146,Responses!$AB$2:$AB$401,0)),"")))</f>
        <v/>
      </c>
      <c r="L146" s="20">
        <f>IF($A146="","",IF($G146="No","Chase reply",IF(AND(ISNUMBER($B146),N($I146)&gt;$B146),"Check count",IF($F146&gt;1,"Two replies",""))))</f>
        <v/>
      </c>
    </row>
    <row r="147">
      <c r="A147" s="22" t="n"/>
      <c r="B147" s="23" t="n"/>
      <c r="C147" s="23" t="n"/>
      <c r="D147" s="23" t="n"/>
      <c r="E147" s="22" t="n"/>
      <c r="F147" s="20">
        <f>IF($A147="","",COUNTIF(Responses!$AB$2:$AB$401,$A147))</f>
        <v/>
      </c>
      <c r="G147" s="20">
        <f>IF($A147="","",IF(OR(TRIM($C147&amp;"")&lt;&gt;"",$F147&gt;0),"Yes","No"))</f>
        <v/>
      </c>
      <c r="H147" s="20">
        <f>IF($A147="","",IF(UPPER(TRIM($C147&amp;""))="YES","Yes",IF(UPPER(TRIM($C147&amp;""))="NO","No",IF($F147&gt;0,IF(INDEX(Responses!$AD$2:$AD$401,MATCH($A147,Responses!$AB$2:$AB$401,0))=1,"Yes","No"),""))))</f>
        <v/>
      </c>
      <c r="I147" s="20">
        <f>IF($H147="Yes",IF(UPPER(TRIM($C147&amp;""))="YES",MAX(1,N($D147)),INDEX(Responses!$AF$2:$AF$401,MATCH($A147,Responses!$AB$2:$AB$401,0))),IF($H147="No",0,""))</f>
        <v/>
      </c>
      <c r="J147" s="20">
        <f>IF($G147&lt;&gt;"Yes","",IF(ISNUMBER($B147),MAX(0,$B147-N($I147)),""))</f>
        <v/>
      </c>
      <c r="K147" s="21">
        <f>IF($A147="","",IF(TRIM($E147&amp;"")&lt;&gt;"",TRIM($E147&amp;""),IF($F147&gt;0,INDEX(Responses!$AL$2:$AL$401,MATCH($A147,Responses!$AB$2:$AB$401,0)),"")))</f>
        <v/>
      </c>
      <c r="L147" s="20">
        <f>IF($A147="","",IF($G147="No","Chase reply",IF(AND(ISNUMBER($B147),N($I147)&gt;$B147),"Check count",IF($F147&gt;1,"Two replies",""))))</f>
        <v/>
      </c>
    </row>
    <row r="148">
      <c r="A148" s="22" t="n"/>
      <c r="B148" s="23" t="n"/>
      <c r="C148" s="23" t="n"/>
      <c r="D148" s="23" t="n"/>
      <c r="E148" s="22" t="n"/>
      <c r="F148" s="20">
        <f>IF($A148="","",COUNTIF(Responses!$AB$2:$AB$401,$A148))</f>
        <v/>
      </c>
      <c r="G148" s="20">
        <f>IF($A148="","",IF(OR(TRIM($C148&amp;"")&lt;&gt;"",$F148&gt;0),"Yes","No"))</f>
        <v/>
      </c>
      <c r="H148" s="20">
        <f>IF($A148="","",IF(UPPER(TRIM($C148&amp;""))="YES","Yes",IF(UPPER(TRIM($C148&amp;""))="NO","No",IF($F148&gt;0,IF(INDEX(Responses!$AD$2:$AD$401,MATCH($A148,Responses!$AB$2:$AB$401,0))=1,"Yes","No"),""))))</f>
        <v/>
      </c>
      <c r="I148" s="20">
        <f>IF($H148="Yes",IF(UPPER(TRIM($C148&amp;""))="YES",MAX(1,N($D148)),INDEX(Responses!$AF$2:$AF$401,MATCH($A148,Responses!$AB$2:$AB$401,0))),IF($H148="No",0,""))</f>
        <v/>
      </c>
      <c r="J148" s="20">
        <f>IF($G148&lt;&gt;"Yes","",IF(ISNUMBER($B148),MAX(0,$B148-N($I148)),""))</f>
        <v/>
      </c>
      <c r="K148" s="21">
        <f>IF($A148="","",IF(TRIM($E148&amp;"")&lt;&gt;"",TRIM($E148&amp;""),IF($F148&gt;0,INDEX(Responses!$AL$2:$AL$401,MATCH($A148,Responses!$AB$2:$AB$401,0)),"")))</f>
        <v/>
      </c>
      <c r="L148" s="20">
        <f>IF($A148="","",IF($G148="No","Chase reply",IF(AND(ISNUMBER($B148),N($I148)&gt;$B148),"Check count",IF($F148&gt;1,"Two replies",""))))</f>
        <v/>
      </c>
    </row>
    <row r="149">
      <c r="A149" s="22" t="n"/>
      <c r="B149" s="23" t="n"/>
      <c r="C149" s="23" t="n"/>
      <c r="D149" s="23" t="n"/>
      <c r="E149" s="22" t="n"/>
      <c r="F149" s="20">
        <f>IF($A149="","",COUNTIF(Responses!$AB$2:$AB$401,$A149))</f>
        <v/>
      </c>
      <c r="G149" s="20">
        <f>IF($A149="","",IF(OR(TRIM($C149&amp;"")&lt;&gt;"",$F149&gt;0),"Yes","No"))</f>
        <v/>
      </c>
      <c r="H149" s="20">
        <f>IF($A149="","",IF(UPPER(TRIM($C149&amp;""))="YES","Yes",IF(UPPER(TRIM($C149&amp;""))="NO","No",IF($F149&gt;0,IF(INDEX(Responses!$AD$2:$AD$401,MATCH($A149,Responses!$AB$2:$AB$401,0))=1,"Yes","No"),""))))</f>
        <v/>
      </c>
      <c r="I149" s="20">
        <f>IF($H149="Yes",IF(UPPER(TRIM($C149&amp;""))="YES",MAX(1,N($D149)),INDEX(Responses!$AF$2:$AF$401,MATCH($A149,Responses!$AB$2:$AB$401,0))),IF($H149="No",0,""))</f>
        <v/>
      </c>
      <c r="J149" s="20">
        <f>IF($G149&lt;&gt;"Yes","",IF(ISNUMBER($B149),MAX(0,$B149-N($I149)),""))</f>
        <v/>
      </c>
      <c r="K149" s="21">
        <f>IF($A149="","",IF(TRIM($E149&amp;"")&lt;&gt;"",TRIM($E149&amp;""),IF($F149&gt;0,INDEX(Responses!$AL$2:$AL$401,MATCH($A149,Responses!$AB$2:$AB$401,0)),"")))</f>
        <v/>
      </c>
      <c r="L149" s="20">
        <f>IF($A149="","",IF($G149="No","Chase reply",IF(AND(ISNUMBER($B149),N($I149)&gt;$B149),"Check count",IF($F149&gt;1,"Two replies",""))))</f>
        <v/>
      </c>
    </row>
    <row r="150">
      <c r="A150" s="22" t="n"/>
      <c r="B150" s="23" t="n"/>
      <c r="C150" s="23" t="n"/>
      <c r="D150" s="23" t="n"/>
      <c r="E150" s="22" t="n"/>
      <c r="F150" s="20">
        <f>IF($A150="","",COUNTIF(Responses!$AB$2:$AB$401,$A150))</f>
        <v/>
      </c>
      <c r="G150" s="20">
        <f>IF($A150="","",IF(OR(TRIM($C150&amp;"")&lt;&gt;"",$F150&gt;0),"Yes","No"))</f>
        <v/>
      </c>
      <c r="H150" s="20">
        <f>IF($A150="","",IF(UPPER(TRIM($C150&amp;""))="YES","Yes",IF(UPPER(TRIM($C150&amp;""))="NO","No",IF($F150&gt;0,IF(INDEX(Responses!$AD$2:$AD$401,MATCH($A150,Responses!$AB$2:$AB$401,0))=1,"Yes","No"),""))))</f>
        <v/>
      </c>
      <c r="I150" s="20">
        <f>IF($H150="Yes",IF(UPPER(TRIM($C150&amp;""))="YES",MAX(1,N($D150)),INDEX(Responses!$AF$2:$AF$401,MATCH($A150,Responses!$AB$2:$AB$401,0))),IF($H150="No",0,""))</f>
        <v/>
      </c>
      <c r="J150" s="20">
        <f>IF($G150&lt;&gt;"Yes","",IF(ISNUMBER($B150),MAX(0,$B150-N($I150)),""))</f>
        <v/>
      </c>
      <c r="K150" s="21">
        <f>IF($A150="","",IF(TRIM($E150&amp;"")&lt;&gt;"",TRIM($E150&amp;""),IF($F150&gt;0,INDEX(Responses!$AL$2:$AL$401,MATCH($A150,Responses!$AB$2:$AB$401,0)),"")))</f>
        <v/>
      </c>
      <c r="L150" s="20">
        <f>IF($A150="","",IF($G150="No","Chase reply",IF(AND(ISNUMBER($B150),N($I150)&gt;$B150),"Check count",IF($F150&gt;1,"Two replies",""))))</f>
        <v/>
      </c>
    </row>
    <row r="151">
      <c r="A151" s="22" t="n"/>
      <c r="B151" s="23" t="n"/>
      <c r="C151" s="23" t="n"/>
      <c r="D151" s="23" t="n"/>
      <c r="E151" s="22" t="n"/>
      <c r="F151" s="20">
        <f>IF($A151="","",COUNTIF(Responses!$AB$2:$AB$401,$A151))</f>
        <v/>
      </c>
      <c r="G151" s="20">
        <f>IF($A151="","",IF(OR(TRIM($C151&amp;"")&lt;&gt;"",$F151&gt;0),"Yes","No"))</f>
        <v/>
      </c>
      <c r="H151" s="20">
        <f>IF($A151="","",IF(UPPER(TRIM($C151&amp;""))="YES","Yes",IF(UPPER(TRIM($C151&amp;""))="NO","No",IF($F151&gt;0,IF(INDEX(Responses!$AD$2:$AD$401,MATCH($A151,Responses!$AB$2:$AB$401,0))=1,"Yes","No"),""))))</f>
        <v/>
      </c>
      <c r="I151" s="20">
        <f>IF($H151="Yes",IF(UPPER(TRIM($C151&amp;""))="YES",MAX(1,N($D151)),INDEX(Responses!$AF$2:$AF$401,MATCH($A151,Responses!$AB$2:$AB$401,0))),IF($H151="No",0,""))</f>
        <v/>
      </c>
      <c r="J151" s="20">
        <f>IF($G151&lt;&gt;"Yes","",IF(ISNUMBER($B151),MAX(0,$B151-N($I151)),""))</f>
        <v/>
      </c>
      <c r="K151" s="21">
        <f>IF($A151="","",IF(TRIM($E151&amp;"")&lt;&gt;"",TRIM($E151&amp;""),IF($F151&gt;0,INDEX(Responses!$AL$2:$AL$401,MATCH($A151,Responses!$AB$2:$AB$401,0)),"")))</f>
        <v/>
      </c>
      <c r="L151" s="20">
        <f>IF($A151="","",IF($G151="No","Chase reply",IF(AND(ISNUMBER($B151),N($I151)&gt;$B151),"Check count",IF($F151&gt;1,"Two replies",""))))</f>
        <v/>
      </c>
    </row>
    <row r="152">
      <c r="A152" s="22" t="n"/>
      <c r="B152" s="23" t="n"/>
      <c r="C152" s="23" t="n"/>
      <c r="D152" s="23" t="n"/>
      <c r="E152" s="22" t="n"/>
      <c r="F152" s="20">
        <f>IF($A152="","",COUNTIF(Responses!$AB$2:$AB$401,$A152))</f>
        <v/>
      </c>
      <c r="G152" s="20">
        <f>IF($A152="","",IF(OR(TRIM($C152&amp;"")&lt;&gt;"",$F152&gt;0),"Yes","No"))</f>
        <v/>
      </c>
      <c r="H152" s="20">
        <f>IF($A152="","",IF(UPPER(TRIM($C152&amp;""))="YES","Yes",IF(UPPER(TRIM($C152&amp;""))="NO","No",IF($F152&gt;0,IF(INDEX(Responses!$AD$2:$AD$401,MATCH($A152,Responses!$AB$2:$AB$401,0))=1,"Yes","No"),""))))</f>
        <v/>
      </c>
      <c r="I152" s="20">
        <f>IF($H152="Yes",IF(UPPER(TRIM($C152&amp;""))="YES",MAX(1,N($D152)),INDEX(Responses!$AF$2:$AF$401,MATCH($A152,Responses!$AB$2:$AB$401,0))),IF($H152="No",0,""))</f>
        <v/>
      </c>
      <c r="J152" s="20">
        <f>IF($G152&lt;&gt;"Yes","",IF(ISNUMBER($B152),MAX(0,$B152-N($I152)),""))</f>
        <v/>
      </c>
      <c r="K152" s="21">
        <f>IF($A152="","",IF(TRIM($E152&amp;"")&lt;&gt;"",TRIM($E152&amp;""),IF($F152&gt;0,INDEX(Responses!$AL$2:$AL$401,MATCH($A152,Responses!$AB$2:$AB$401,0)),"")))</f>
        <v/>
      </c>
      <c r="L152" s="20">
        <f>IF($A152="","",IF($G152="No","Chase reply",IF(AND(ISNUMBER($B152),N($I152)&gt;$B152),"Check count",IF($F152&gt;1,"Two replies",""))))</f>
        <v/>
      </c>
    </row>
    <row r="153">
      <c r="A153" s="22" t="n"/>
      <c r="B153" s="23" t="n"/>
      <c r="C153" s="23" t="n"/>
      <c r="D153" s="23" t="n"/>
      <c r="E153" s="22" t="n"/>
      <c r="F153" s="20">
        <f>IF($A153="","",COUNTIF(Responses!$AB$2:$AB$401,$A153))</f>
        <v/>
      </c>
      <c r="G153" s="20">
        <f>IF($A153="","",IF(OR(TRIM($C153&amp;"")&lt;&gt;"",$F153&gt;0),"Yes","No"))</f>
        <v/>
      </c>
      <c r="H153" s="20">
        <f>IF($A153="","",IF(UPPER(TRIM($C153&amp;""))="YES","Yes",IF(UPPER(TRIM($C153&amp;""))="NO","No",IF($F153&gt;0,IF(INDEX(Responses!$AD$2:$AD$401,MATCH($A153,Responses!$AB$2:$AB$401,0))=1,"Yes","No"),""))))</f>
        <v/>
      </c>
      <c r="I153" s="20">
        <f>IF($H153="Yes",IF(UPPER(TRIM($C153&amp;""))="YES",MAX(1,N($D153)),INDEX(Responses!$AF$2:$AF$401,MATCH($A153,Responses!$AB$2:$AB$401,0))),IF($H153="No",0,""))</f>
        <v/>
      </c>
      <c r="J153" s="20">
        <f>IF($G153&lt;&gt;"Yes","",IF(ISNUMBER($B153),MAX(0,$B153-N($I153)),""))</f>
        <v/>
      </c>
      <c r="K153" s="21">
        <f>IF($A153="","",IF(TRIM($E153&amp;"")&lt;&gt;"",TRIM($E153&amp;""),IF($F153&gt;0,INDEX(Responses!$AL$2:$AL$401,MATCH($A153,Responses!$AB$2:$AB$401,0)),"")))</f>
        <v/>
      </c>
      <c r="L153" s="20">
        <f>IF($A153="","",IF($G153="No","Chase reply",IF(AND(ISNUMBER($B153),N($I153)&gt;$B153),"Check count",IF($F153&gt;1,"Two replies",""))))</f>
        <v/>
      </c>
    </row>
    <row r="154">
      <c r="A154" s="22" t="n"/>
      <c r="B154" s="23" t="n"/>
      <c r="C154" s="23" t="n"/>
      <c r="D154" s="23" t="n"/>
      <c r="E154" s="22" t="n"/>
      <c r="F154" s="20">
        <f>IF($A154="","",COUNTIF(Responses!$AB$2:$AB$401,$A154))</f>
        <v/>
      </c>
      <c r="G154" s="20">
        <f>IF($A154="","",IF(OR(TRIM($C154&amp;"")&lt;&gt;"",$F154&gt;0),"Yes","No"))</f>
        <v/>
      </c>
      <c r="H154" s="20">
        <f>IF($A154="","",IF(UPPER(TRIM($C154&amp;""))="YES","Yes",IF(UPPER(TRIM($C154&amp;""))="NO","No",IF($F154&gt;0,IF(INDEX(Responses!$AD$2:$AD$401,MATCH($A154,Responses!$AB$2:$AB$401,0))=1,"Yes","No"),""))))</f>
        <v/>
      </c>
      <c r="I154" s="20">
        <f>IF($H154="Yes",IF(UPPER(TRIM($C154&amp;""))="YES",MAX(1,N($D154)),INDEX(Responses!$AF$2:$AF$401,MATCH($A154,Responses!$AB$2:$AB$401,0))),IF($H154="No",0,""))</f>
        <v/>
      </c>
      <c r="J154" s="20">
        <f>IF($G154&lt;&gt;"Yes","",IF(ISNUMBER($B154),MAX(0,$B154-N($I154)),""))</f>
        <v/>
      </c>
      <c r="K154" s="21">
        <f>IF($A154="","",IF(TRIM($E154&amp;"")&lt;&gt;"",TRIM($E154&amp;""),IF($F154&gt;0,INDEX(Responses!$AL$2:$AL$401,MATCH($A154,Responses!$AB$2:$AB$401,0)),"")))</f>
        <v/>
      </c>
      <c r="L154" s="20">
        <f>IF($A154="","",IF($G154="No","Chase reply",IF(AND(ISNUMBER($B154),N($I154)&gt;$B154),"Check count",IF($F154&gt;1,"Two replies",""))))</f>
        <v/>
      </c>
    </row>
    <row r="155">
      <c r="A155" s="22" t="n"/>
      <c r="B155" s="23" t="n"/>
      <c r="C155" s="23" t="n"/>
      <c r="D155" s="23" t="n"/>
      <c r="E155" s="22" t="n"/>
      <c r="F155" s="20">
        <f>IF($A155="","",COUNTIF(Responses!$AB$2:$AB$401,$A155))</f>
        <v/>
      </c>
      <c r="G155" s="20">
        <f>IF($A155="","",IF(OR(TRIM($C155&amp;"")&lt;&gt;"",$F155&gt;0),"Yes","No"))</f>
        <v/>
      </c>
      <c r="H155" s="20">
        <f>IF($A155="","",IF(UPPER(TRIM($C155&amp;""))="YES","Yes",IF(UPPER(TRIM($C155&amp;""))="NO","No",IF($F155&gt;0,IF(INDEX(Responses!$AD$2:$AD$401,MATCH($A155,Responses!$AB$2:$AB$401,0))=1,"Yes","No"),""))))</f>
        <v/>
      </c>
      <c r="I155" s="20">
        <f>IF($H155="Yes",IF(UPPER(TRIM($C155&amp;""))="YES",MAX(1,N($D155)),INDEX(Responses!$AF$2:$AF$401,MATCH($A155,Responses!$AB$2:$AB$401,0))),IF($H155="No",0,""))</f>
        <v/>
      </c>
      <c r="J155" s="20">
        <f>IF($G155&lt;&gt;"Yes","",IF(ISNUMBER($B155),MAX(0,$B155-N($I155)),""))</f>
        <v/>
      </c>
      <c r="K155" s="21">
        <f>IF($A155="","",IF(TRIM($E155&amp;"")&lt;&gt;"",TRIM($E155&amp;""),IF($F155&gt;0,INDEX(Responses!$AL$2:$AL$401,MATCH($A155,Responses!$AB$2:$AB$401,0)),"")))</f>
        <v/>
      </c>
      <c r="L155" s="20">
        <f>IF($A155="","",IF($G155="No","Chase reply",IF(AND(ISNUMBER($B155),N($I155)&gt;$B155),"Check count",IF($F155&gt;1,"Two replies",""))))</f>
        <v/>
      </c>
    </row>
    <row r="156">
      <c r="A156" s="22" t="n"/>
      <c r="B156" s="23" t="n"/>
      <c r="C156" s="23" t="n"/>
      <c r="D156" s="23" t="n"/>
      <c r="E156" s="22" t="n"/>
      <c r="F156" s="20">
        <f>IF($A156="","",COUNTIF(Responses!$AB$2:$AB$401,$A156))</f>
        <v/>
      </c>
      <c r="G156" s="20">
        <f>IF($A156="","",IF(OR(TRIM($C156&amp;"")&lt;&gt;"",$F156&gt;0),"Yes","No"))</f>
        <v/>
      </c>
      <c r="H156" s="20">
        <f>IF($A156="","",IF(UPPER(TRIM($C156&amp;""))="YES","Yes",IF(UPPER(TRIM($C156&amp;""))="NO","No",IF($F156&gt;0,IF(INDEX(Responses!$AD$2:$AD$401,MATCH($A156,Responses!$AB$2:$AB$401,0))=1,"Yes","No"),""))))</f>
        <v/>
      </c>
      <c r="I156" s="20">
        <f>IF($H156="Yes",IF(UPPER(TRIM($C156&amp;""))="YES",MAX(1,N($D156)),INDEX(Responses!$AF$2:$AF$401,MATCH($A156,Responses!$AB$2:$AB$401,0))),IF($H156="No",0,""))</f>
        <v/>
      </c>
      <c r="J156" s="20">
        <f>IF($G156&lt;&gt;"Yes","",IF(ISNUMBER($B156),MAX(0,$B156-N($I156)),""))</f>
        <v/>
      </c>
      <c r="K156" s="21">
        <f>IF($A156="","",IF(TRIM($E156&amp;"")&lt;&gt;"",TRIM($E156&amp;""),IF($F156&gt;0,INDEX(Responses!$AL$2:$AL$401,MATCH($A156,Responses!$AB$2:$AB$401,0)),"")))</f>
        <v/>
      </c>
      <c r="L156" s="20">
        <f>IF($A156="","",IF($G156="No","Chase reply",IF(AND(ISNUMBER($B156),N($I156)&gt;$B156),"Check count",IF($F156&gt;1,"Two replies",""))))</f>
        <v/>
      </c>
    </row>
    <row r="157">
      <c r="A157" s="22" t="n"/>
      <c r="B157" s="23" t="n"/>
      <c r="C157" s="23" t="n"/>
      <c r="D157" s="23" t="n"/>
      <c r="E157" s="22" t="n"/>
      <c r="F157" s="20">
        <f>IF($A157="","",COUNTIF(Responses!$AB$2:$AB$401,$A157))</f>
        <v/>
      </c>
      <c r="G157" s="20">
        <f>IF($A157="","",IF(OR(TRIM($C157&amp;"")&lt;&gt;"",$F157&gt;0),"Yes","No"))</f>
        <v/>
      </c>
      <c r="H157" s="20">
        <f>IF($A157="","",IF(UPPER(TRIM($C157&amp;""))="YES","Yes",IF(UPPER(TRIM($C157&amp;""))="NO","No",IF($F157&gt;0,IF(INDEX(Responses!$AD$2:$AD$401,MATCH($A157,Responses!$AB$2:$AB$401,0))=1,"Yes","No"),""))))</f>
        <v/>
      </c>
      <c r="I157" s="20">
        <f>IF($H157="Yes",IF(UPPER(TRIM($C157&amp;""))="YES",MAX(1,N($D157)),INDEX(Responses!$AF$2:$AF$401,MATCH($A157,Responses!$AB$2:$AB$401,0))),IF($H157="No",0,""))</f>
        <v/>
      </c>
      <c r="J157" s="20">
        <f>IF($G157&lt;&gt;"Yes","",IF(ISNUMBER($B157),MAX(0,$B157-N($I157)),""))</f>
        <v/>
      </c>
      <c r="K157" s="21">
        <f>IF($A157="","",IF(TRIM($E157&amp;"")&lt;&gt;"",TRIM($E157&amp;""),IF($F157&gt;0,INDEX(Responses!$AL$2:$AL$401,MATCH($A157,Responses!$AB$2:$AB$401,0)),"")))</f>
        <v/>
      </c>
      <c r="L157" s="20">
        <f>IF($A157="","",IF($G157="No","Chase reply",IF(AND(ISNUMBER($B157),N($I157)&gt;$B157),"Check count",IF($F157&gt;1,"Two replies",""))))</f>
        <v/>
      </c>
    </row>
    <row r="158">
      <c r="A158" s="22" t="n"/>
      <c r="B158" s="23" t="n"/>
      <c r="C158" s="23" t="n"/>
      <c r="D158" s="23" t="n"/>
      <c r="E158" s="22" t="n"/>
      <c r="F158" s="20">
        <f>IF($A158="","",COUNTIF(Responses!$AB$2:$AB$401,$A158))</f>
        <v/>
      </c>
      <c r="G158" s="20">
        <f>IF($A158="","",IF(OR(TRIM($C158&amp;"")&lt;&gt;"",$F158&gt;0),"Yes","No"))</f>
        <v/>
      </c>
      <c r="H158" s="20">
        <f>IF($A158="","",IF(UPPER(TRIM($C158&amp;""))="YES","Yes",IF(UPPER(TRIM($C158&amp;""))="NO","No",IF($F158&gt;0,IF(INDEX(Responses!$AD$2:$AD$401,MATCH($A158,Responses!$AB$2:$AB$401,0))=1,"Yes","No"),""))))</f>
        <v/>
      </c>
      <c r="I158" s="20">
        <f>IF($H158="Yes",IF(UPPER(TRIM($C158&amp;""))="YES",MAX(1,N($D158)),INDEX(Responses!$AF$2:$AF$401,MATCH($A158,Responses!$AB$2:$AB$401,0))),IF($H158="No",0,""))</f>
        <v/>
      </c>
      <c r="J158" s="20">
        <f>IF($G158&lt;&gt;"Yes","",IF(ISNUMBER($B158),MAX(0,$B158-N($I158)),""))</f>
        <v/>
      </c>
      <c r="K158" s="21">
        <f>IF($A158="","",IF(TRIM($E158&amp;"")&lt;&gt;"",TRIM($E158&amp;""),IF($F158&gt;0,INDEX(Responses!$AL$2:$AL$401,MATCH($A158,Responses!$AB$2:$AB$401,0)),"")))</f>
        <v/>
      </c>
      <c r="L158" s="20">
        <f>IF($A158="","",IF($G158="No","Chase reply",IF(AND(ISNUMBER($B158),N($I158)&gt;$B158),"Check count",IF($F158&gt;1,"Two replies",""))))</f>
        <v/>
      </c>
    </row>
    <row r="159">
      <c r="A159" s="22" t="n"/>
      <c r="B159" s="23" t="n"/>
      <c r="C159" s="23" t="n"/>
      <c r="D159" s="23" t="n"/>
      <c r="E159" s="22" t="n"/>
      <c r="F159" s="20">
        <f>IF($A159="","",COUNTIF(Responses!$AB$2:$AB$401,$A159))</f>
        <v/>
      </c>
      <c r="G159" s="20">
        <f>IF($A159="","",IF(OR(TRIM($C159&amp;"")&lt;&gt;"",$F159&gt;0),"Yes","No"))</f>
        <v/>
      </c>
      <c r="H159" s="20">
        <f>IF($A159="","",IF(UPPER(TRIM($C159&amp;""))="YES","Yes",IF(UPPER(TRIM($C159&amp;""))="NO","No",IF($F159&gt;0,IF(INDEX(Responses!$AD$2:$AD$401,MATCH($A159,Responses!$AB$2:$AB$401,0))=1,"Yes","No"),""))))</f>
        <v/>
      </c>
      <c r="I159" s="20">
        <f>IF($H159="Yes",IF(UPPER(TRIM($C159&amp;""))="YES",MAX(1,N($D159)),INDEX(Responses!$AF$2:$AF$401,MATCH($A159,Responses!$AB$2:$AB$401,0))),IF($H159="No",0,""))</f>
        <v/>
      </c>
      <c r="J159" s="20">
        <f>IF($G159&lt;&gt;"Yes","",IF(ISNUMBER($B159),MAX(0,$B159-N($I159)),""))</f>
        <v/>
      </c>
      <c r="K159" s="21">
        <f>IF($A159="","",IF(TRIM($E159&amp;"")&lt;&gt;"",TRIM($E159&amp;""),IF($F159&gt;0,INDEX(Responses!$AL$2:$AL$401,MATCH($A159,Responses!$AB$2:$AB$401,0)),"")))</f>
        <v/>
      </c>
      <c r="L159" s="20">
        <f>IF($A159="","",IF($G159="No","Chase reply",IF(AND(ISNUMBER($B159),N($I159)&gt;$B159),"Check count",IF($F159&gt;1,"Two replies",""))))</f>
        <v/>
      </c>
    </row>
    <row r="160">
      <c r="A160" s="22" t="n"/>
      <c r="B160" s="23" t="n"/>
      <c r="C160" s="23" t="n"/>
      <c r="D160" s="23" t="n"/>
      <c r="E160" s="22" t="n"/>
      <c r="F160" s="20">
        <f>IF($A160="","",COUNTIF(Responses!$AB$2:$AB$401,$A160))</f>
        <v/>
      </c>
      <c r="G160" s="20">
        <f>IF($A160="","",IF(OR(TRIM($C160&amp;"")&lt;&gt;"",$F160&gt;0),"Yes","No"))</f>
        <v/>
      </c>
      <c r="H160" s="20">
        <f>IF($A160="","",IF(UPPER(TRIM($C160&amp;""))="YES","Yes",IF(UPPER(TRIM($C160&amp;""))="NO","No",IF($F160&gt;0,IF(INDEX(Responses!$AD$2:$AD$401,MATCH($A160,Responses!$AB$2:$AB$401,0))=1,"Yes","No"),""))))</f>
        <v/>
      </c>
      <c r="I160" s="20">
        <f>IF($H160="Yes",IF(UPPER(TRIM($C160&amp;""))="YES",MAX(1,N($D160)),INDEX(Responses!$AF$2:$AF$401,MATCH($A160,Responses!$AB$2:$AB$401,0))),IF($H160="No",0,""))</f>
        <v/>
      </c>
      <c r="J160" s="20">
        <f>IF($G160&lt;&gt;"Yes","",IF(ISNUMBER($B160),MAX(0,$B160-N($I160)),""))</f>
        <v/>
      </c>
      <c r="K160" s="21">
        <f>IF($A160="","",IF(TRIM($E160&amp;"")&lt;&gt;"",TRIM($E160&amp;""),IF($F160&gt;0,INDEX(Responses!$AL$2:$AL$401,MATCH($A160,Responses!$AB$2:$AB$401,0)),"")))</f>
        <v/>
      </c>
      <c r="L160" s="20">
        <f>IF($A160="","",IF($G160="No","Chase reply",IF(AND(ISNUMBER($B160),N($I160)&gt;$B160),"Check count",IF($F160&gt;1,"Two replies",""))))</f>
        <v/>
      </c>
    </row>
    <row r="161">
      <c r="A161" s="22" t="n"/>
      <c r="B161" s="23" t="n"/>
      <c r="C161" s="23" t="n"/>
      <c r="D161" s="23" t="n"/>
      <c r="E161" s="22" t="n"/>
      <c r="F161" s="20">
        <f>IF($A161="","",COUNTIF(Responses!$AB$2:$AB$401,$A161))</f>
        <v/>
      </c>
      <c r="G161" s="20">
        <f>IF($A161="","",IF(OR(TRIM($C161&amp;"")&lt;&gt;"",$F161&gt;0),"Yes","No"))</f>
        <v/>
      </c>
      <c r="H161" s="20">
        <f>IF($A161="","",IF(UPPER(TRIM($C161&amp;""))="YES","Yes",IF(UPPER(TRIM($C161&amp;""))="NO","No",IF($F161&gt;0,IF(INDEX(Responses!$AD$2:$AD$401,MATCH($A161,Responses!$AB$2:$AB$401,0))=1,"Yes","No"),""))))</f>
        <v/>
      </c>
      <c r="I161" s="20">
        <f>IF($H161="Yes",IF(UPPER(TRIM($C161&amp;""))="YES",MAX(1,N($D161)),INDEX(Responses!$AF$2:$AF$401,MATCH($A161,Responses!$AB$2:$AB$401,0))),IF($H161="No",0,""))</f>
        <v/>
      </c>
      <c r="J161" s="20">
        <f>IF($G161&lt;&gt;"Yes","",IF(ISNUMBER($B161),MAX(0,$B161-N($I161)),""))</f>
        <v/>
      </c>
      <c r="K161" s="21">
        <f>IF($A161="","",IF(TRIM($E161&amp;"")&lt;&gt;"",TRIM($E161&amp;""),IF($F161&gt;0,INDEX(Responses!$AL$2:$AL$401,MATCH($A161,Responses!$AB$2:$AB$401,0)),"")))</f>
        <v/>
      </c>
      <c r="L161" s="20">
        <f>IF($A161="","",IF($G161="No","Chase reply",IF(AND(ISNUMBER($B161),N($I161)&gt;$B161),"Check count",IF($F161&gt;1,"Two replies",""))))</f>
        <v/>
      </c>
    </row>
    <row r="162">
      <c r="A162" s="22" t="n"/>
      <c r="B162" s="23" t="n"/>
      <c r="C162" s="23" t="n"/>
      <c r="D162" s="23" t="n"/>
      <c r="E162" s="22" t="n"/>
      <c r="F162" s="20">
        <f>IF($A162="","",COUNTIF(Responses!$AB$2:$AB$401,$A162))</f>
        <v/>
      </c>
      <c r="G162" s="20">
        <f>IF($A162="","",IF(OR(TRIM($C162&amp;"")&lt;&gt;"",$F162&gt;0),"Yes","No"))</f>
        <v/>
      </c>
      <c r="H162" s="20">
        <f>IF($A162="","",IF(UPPER(TRIM($C162&amp;""))="YES","Yes",IF(UPPER(TRIM($C162&amp;""))="NO","No",IF($F162&gt;0,IF(INDEX(Responses!$AD$2:$AD$401,MATCH($A162,Responses!$AB$2:$AB$401,0))=1,"Yes","No"),""))))</f>
        <v/>
      </c>
      <c r="I162" s="20">
        <f>IF($H162="Yes",IF(UPPER(TRIM($C162&amp;""))="YES",MAX(1,N($D162)),INDEX(Responses!$AF$2:$AF$401,MATCH($A162,Responses!$AB$2:$AB$401,0))),IF($H162="No",0,""))</f>
        <v/>
      </c>
      <c r="J162" s="20">
        <f>IF($G162&lt;&gt;"Yes","",IF(ISNUMBER($B162),MAX(0,$B162-N($I162)),""))</f>
        <v/>
      </c>
      <c r="K162" s="21">
        <f>IF($A162="","",IF(TRIM($E162&amp;"")&lt;&gt;"",TRIM($E162&amp;""),IF($F162&gt;0,INDEX(Responses!$AL$2:$AL$401,MATCH($A162,Responses!$AB$2:$AB$401,0)),"")))</f>
        <v/>
      </c>
      <c r="L162" s="20">
        <f>IF($A162="","",IF($G162="No","Chase reply",IF(AND(ISNUMBER($B162),N($I162)&gt;$B162),"Check count",IF($F162&gt;1,"Two replies",""))))</f>
        <v/>
      </c>
    </row>
    <row r="163">
      <c r="A163" s="22" t="n"/>
      <c r="B163" s="23" t="n"/>
      <c r="C163" s="23" t="n"/>
      <c r="D163" s="23" t="n"/>
      <c r="E163" s="22" t="n"/>
      <c r="F163" s="20">
        <f>IF($A163="","",COUNTIF(Responses!$AB$2:$AB$401,$A163))</f>
        <v/>
      </c>
      <c r="G163" s="20">
        <f>IF($A163="","",IF(OR(TRIM($C163&amp;"")&lt;&gt;"",$F163&gt;0),"Yes","No"))</f>
        <v/>
      </c>
      <c r="H163" s="20">
        <f>IF($A163="","",IF(UPPER(TRIM($C163&amp;""))="YES","Yes",IF(UPPER(TRIM($C163&amp;""))="NO","No",IF($F163&gt;0,IF(INDEX(Responses!$AD$2:$AD$401,MATCH($A163,Responses!$AB$2:$AB$401,0))=1,"Yes","No"),""))))</f>
        <v/>
      </c>
      <c r="I163" s="20">
        <f>IF($H163="Yes",IF(UPPER(TRIM($C163&amp;""))="YES",MAX(1,N($D163)),INDEX(Responses!$AF$2:$AF$401,MATCH($A163,Responses!$AB$2:$AB$401,0))),IF($H163="No",0,""))</f>
        <v/>
      </c>
      <c r="J163" s="20">
        <f>IF($G163&lt;&gt;"Yes","",IF(ISNUMBER($B163),MAX(0,$B163-N($I163)),""))</f>
        <v/>
      </c>
      <c r="K163" s="21">
        <f>IF($A163="","",IF(TRIM($E163&amp;"")&lt;&gt;"",TRIM($E163&amp;""),IF($F163&gt;0,INDEX(Responses!$AL$2:$AL$401,MATCH($A163,Responses!$AB$2:$AB$401,0)),"")))</f>
        <v/>
      </c>
      <c r="L163" s="20">
        <f>IF($A163="","",IF($G163="No","Chase reply",IF(AND(ISNUMBER($B163),N($I163)&gt;$B163),"Check count",IF($F163&gt;1,"Two replies",""))))</f>
        <v/>
      </c>
    </row>
    <row r="164">
      <c r="A164" s="22" t="n"/>
      <c r="B164" s="23" t="n"/>
      <c r="C164" s="23" t="n"/>
      <c r="D164" s="23" t="n"/>
      <c r="E164" s="22" t="n"/>
      <c r="F164" s="20">
        <f>IF($A164="","",COUNTIF(Responses!$AB$2:$AB$401,$A164))</f>
        <v/>
      </c>
      <c r="G164" s="20">
        <f>IF($A164="","",IF(OR(TRIM($C164&amp;"")&lt;&gt;"",$F164&gt;0),"Yes","No"))</f>
        <v/>
      </c>
      <c r="H164" s="20">
        <f>IF($A164="","",IF(UPPER(TRIM($C164&amp;""))="YES","Yes",IF(UPPER(TRIM($C164&amp;""))="NO","No",IF($F164&gt;0,IF(INDEX(Responses!$AD$2:$AD$401,MATCH($A164,Responses!$AB$2:$AB$401,0))=1,"Yes","No"),""))))</f>
        <v/>
      </c>
      <c r="I164" s="20">
        <f>IF($H164="Yes",IF(UPPER(TRIM($C164&amp;""))="YES",MAX(1,N($D164)),INDEX(Responses!$AF$2:$AF$401,MATCH($A164,Responses!$AB$2:$AB$401,0))),IF($H164="No",0,""))</f>
        <v/>
      </c>
      <c r="J164" s="20">
        <f>IF($G164&lt;&gt;"Yes","",IF(ISNUMBER($B164),MAX(0,$B164-N($I164)),""))</f>
        <v/>
      </c>
      <c r="K164" s="21">
        <f>IF($A164="","",IF(TRIM($E164&amp;"")&lt;&gt;"",TRIM($E164&amp;""),IF($F164&gt;0,INDEX(Responses!$AL$2:$AL$401,MATCH($A164,Responses!$AB$2:$AB$401,0)),"")))</f>
        <v/>
      </c>
      <c r="L164" s="20">
        <f>IF($A164="","",IF($G164="No","Chase reply",IF(AND(ISNUMBER($B164),N($I164)&gt;$B164),"Check count",IF($F164&gt;1,"Two replies",""))))</f>
        <v/>
      </c>
    </row>
    <row r="165">
      <c r="A165" s="22" t="n"/>
      <c r="B165" s="23" t="n"/>
      <c r="C165" s="23" t="n"/>
      <c r="D165" s="23" t="n"/>
      <c r="E165" s="22" t="n"/>
      <c r="F165" s="20">
        <f>IF($A165="","",COUNTIF(Responses!$AB$2:$AB$401,$A165))</f>
        <v/>
      </c>
      <c r="G165" s="20">
        <f>IF($A165="","",IF(OR(TRIM($C165&amp;"")&lt;&gt;"",$F165&gt;0),"Yes","No"))</f>
        <v/>
      </c>
      <c r="H165" s="20">
        <f>IF($A165="","",IF(UPPER(TRIM($C165&amp;""))="YES","Yes",IF(UPPER(TRIM($C165&amp;""))="NO","No",IF($F165&gt;0,IF(INDEX(Responses!$AD$2:$AD$401,MATCH($A165,Responses!$AB$2:$AB$401,0))=1,"Yes","No"),""))))</f>
        <v/>
      </c>
      <c r="I165" s="20">
        <f>IF($H165="Yes",IF(UPPER(TRIM($C165&amp;""))="YES",MAX(1,N($D165)),INDEX(Responses!$AF$2:$AF$401,MATCH($A165,Responses!$AB$2:$AB$401,0))),IF($H165="No",0,""))</f>
        <v/>
      </c>
      <c r="J165" s="20">
        <f>IF($G165&lt;&gt;"Yes","",IF(ISNUMBER($B165),MAX(0,$B165-N($I165)),""))</f>
        <v/>
      </c>
      <c r="K165" s="21">
        <f>IF($A165="","",IF(TRIM($E165&amp;"")&lt;&gt;"",TRIM($E165&amp;""),IF($F165&gt;0,INDEX(Responses!$AL$2:$AL$401,MATCH($A165,Responses!$AB$2:$AB$401,0)),"")))</f>
        <v/>
      </c>
      <c r="L165" s="20">
        <f>IF($A165="","",IF($G165="No","Chase reply",IF(AND(ISNUMBER($B165),N($I165)&gt;$B165),"Check count",IF($F165&gt;1,"Two replies",""))))</f>
        <v/>
      </c>
    </row>
    <row r="166">
      <c r="A166" s="22" t="n"/>
      <c r="B166" s="23" t="n"/>
      <c r="C166" s="23" t="n"/>
      <c r="D166" s="23" t="n"/>
      <c r="E166" s="22" t="n"/>
      <c r="F166" s="20">
        <f>IF($A166="","",COUNTIF(Responses!$AB$2:$AB$401,$A166))</f>
        <v/>
      </c>
      <c r="G166" s="20">
        <f>IF($A166="","",IF(OR(TRIM($C166&amp;"")&lt;&gt;"",$F166&gt;0),"Yes","No"))</f>
        <v/>
      </c>
      <c r="H166" s="20">
        <f>IF($A166="","",IF(UPPER(TRIM($C166&amp;""))="YES","Yes",IF(UPPER(TRIM($C166&amp;""))="NO","No",IF($F166&gt;0,IF(INDEX(Responses!$AD$2:$AD$401,MATCH($A166,Responses!$AB$2:$AB$401,0))=1,"Yes","No"),""))))</f>
        <v/>
      </c>
      <c r="I166" s="20">
        <f>IF($H166="Yes",IF(UPPER(TRIM($C166&amp;""))="YES",MAX(1,N($D166)),INDEX(Responses!$AF$2:$AF$401,MATCH($A166,Responses!$AB$2:$AB$401,0))),IF($H166="No",0,""))</f>
        <v/>
      </c>
      <c r="J166" s="20">
        <f>IF($G166&lt;&gt;"Yes","",IF(ISNUMBER($B166),MAX(0,$B166-N($I166)),""))</f>
        <v/>
      </c>
      <c r="K166" s="21">
        <f>IF($A166="","",IF(TRIM($E166&amp;"")&lt;&gt;"",TRIM($E166&amp;""),IF($F166&gt;0,INDEX(Responses!$AL$2:$AL$401,MATCH($A166,Responses!$AB$2:$AB$401,0)),"")))</f>
        <v/>
      </c>
      <c r="L166" s="20">
        <f>IF($A166="","",IF($G166="No","Chase reply",IF(AND(ISNUMBER($B166),N($I166)&gt;$B166),"Check count",IF($F166&gt;1,"Two replies",""))))</f>
        <v/>
      </c>
    </row>
    <row r="167">
      <c r="A167" s="22" t="n"/>
      <c r="B167" s="23" t="n"/>
      <c r="C167" s="23" t="n"/>
      <c r="D167" s="23" t="n"/>
      <c r="E167" s="22" t="n"/>
      <c r="F167" s="20">
        <f>IF($A167="","",COUNTIF(Responses!$AB$2:$AB$401,$A167))</f>
        <v/>
      </c>
      <c r="G167" s="20">
        <f>IF($A167="","",IF(OR(TRIM($C167&amp;"")&lt;&gt;"",$F167&gt;0),"Yes","No"))</f>
        <v/>
      </c>
      <c r="H167" s="20">
        <f>IF($A167="","",IF(UPPER(TRIM($C167&amp;""))="YES","Yes",IF(UPPER(TRIM($C167&amp;""))="NO","No",IF($F167&gt;0,IF(INDEX(Responses!$AD$2:$AD$401,MATCH($A167,Responses!$AB$2:$AB$401,0))=1,"Yes","No"),""))))</f>
        <v/>
      </c>
      <c r="I167" s="20">
        <f>IF($H167="Yes",IF(UPPER(TRIM($C167&amp;""))="YES",MAX(1,N($D167)),INDEX(Responses!$AF$2:$AF$401,MATCH($A167,Responses!$AB$2:$AB$401,0))),IF($H167="No",0,""))</f>
        <v/>
      </c>
      <c r="J167" s="20">
        <f>IF($G167&lt;&gt;"Yes","",IF(ISNUMBER($B167),MAX(0,$B167-N($I167)),""))</f>
        <v/>
      </c>
      <c r="K167" s="21">
        <f>IF($A167="","",IF(TRIM($E167&amp;"")&lt;&gt;"",TRIM($E167&amp;""),IF($F167&gt;0,INDEX(Responses!$AL$2:$AL$401,MATCH($A167,Responses!$AB$2:$AB$401,0)),"")))</f>
        <v/>
      </c>
      <c r="L167" s="20">
        <f>IF($A167="","",IF($G167="No","Chase reply",IF(AND(ISNUMBER($B167),N($I167)&gt;$B167),"Check count",IF($F167&gt;1,"Two replies",""))))</f>
        <v/>
      </c>
    </row>
    <row r="168">
      <c r="A168" s="22" t="n"/>
      <c r="B168" s="23" t="n"/>
      <c r="C168" s="23" t="n"/>
      <c r="D168" s="23" t="n"/>
      <c r="E168" s="22" t="n"/>
      <c r="F168" s="20">
        <f>IF($A168="","",COUNTIF(Responses!$AB$2:$AB$401,$A168))</f>
        <v/>
      </c>
      <c r="G168" s="20">
        <f>IF($A168="","",IF(OR(TRIM($C168&amp;"")&lt;&gt;"",$F168&gt;0),"Yes","No"))</f>
        <v/>
      </c>
      <c r="H168" s="20">
        <f>IF($A168="","",IF(UPPER(TRIM($C168&amp;""))="YES","Yes",IF(UPPER(TRIM($C168&amp;""))="NO","No",IF($F168&gt;0,IF(INDEX(Responses!$AD$2:$AD$401,MATCH($A168,Responses!$AB$2:$AB$401,0))=1,"Yes","No"),""))))</f>
        <v/>
      </c>
      <c r="I168" s="20">
        <f>IF($H168="Yes",IF(UPPER(TRIM($C168&amp;""))="YES",MAX(1,N($D168)),INDEX(Responses!$AF$2:$AF$401,MATCH($A168,Responses!$AB$2:$AB$401,0))),IF($H168="No",0,""))</f>
        <v/>
      </c>
      <c r="J168" s="20">
        <f>IF($G168&lt;&gt;"Yes","",IF(ISNUMBER($B168),MAX(0,$B168-N($I168)),""))</f>
        <v/>
      </c>
      <c r="K168" s="21">
        <f>IF($A168="","",IF(TRIM($E168&amp;"")&lt;&gt;"",TRIM($E168&amp;""),IF($F168&gt;0,INDEX(Responses!$AL$2:$AL$401,MATCH($A168,Responses!$AB$2:$AB$401,0)),"")))</f>
        <v/>
      </c>
      <c r="L168" s="20">
        <f>IF($A168="","",IF($G168="No","Chase reply",IF(AND(ISNUMBER($B168),N($I168)&gt;$B168),"Check count",IF($F168&gt;1,"Two replies",""))))</f>
        <v/>
      </c>
    </row>
    <row r="169">
      <c r="A169" s="22" t="n"/>
      <c r="B169" s="23" t="n"/>
      <c r="C169" s="23" t="n"/>
      <c r="D169" s="23" t="n"/>
      <c r="E169" s="22" t="n"/>
      <c r="F169" s="20">
        <f>IF($A169="","",COUNTIF(Responses!$AB$2:$AB$401,$A169))</f>
        <v/>
      </c>
      <c r="G169" s="20">
        <f>IF($A169="","",IF(OR(TRIM($C169&amp;"")&lt;&gt;"",$F169&gt;0),"Yes","No"))</f>
        <v/>
      </c>
      <c r="H169" s="20">
        <f>IF($A169="","",IF(UPPER(TRIM($C169&amp;""))="YES","Yes",IF(UPPER(TRIM($C169&amp;""))="NO","No",IF($F169&gt;0,IF(INDEX(Responses!$AD$2:$AD$401,MATCH($A169,Responses!$AB$2:$AB$401,0))=1,"Yes","No"),""))))</f>
        <v/>
      </c>
      <c r="I169" s="20">
        <f>IF($H169="Yes",IF(UPPER(TRIM($C169&amp;""))="YES",MAX(1,N($D169)),INDEX(Responses!$AF$2:$AF$401,MATCH($A169,Responses!$AB$2:$AB$401,0))),IF($H169="No",0,""))</f>
        <v/>
      </c>
      <c r="J169" s="20">
        <f>IF($G169&lt;&gt;"Yes","",IF(ISNUMBER($B169),MAX(0,$B169-N($I169)),""))</f>
        <v/>
      </c>
      <c r="K169" s="21">
        <f>IF($A169="","",IF(TRIM($E169&amp;"")&lt;&gt;"",TRIM($E169&amp;""),IF($F169&gt;0,INDEX(Responses!$AL$2:$AL$401,MATCH($A169,Responses!$AB$2:$AB$401,0)),"")))</f>
        <v/>
      </c>
      <c r="L169" s="20">
        <f>IF($A169="","",IF($G169="No","Chase reply",IF(AND(ISNUMBER($B169),N($I169)&gt;$B169),"Check count",IF($F169&gt;1,"Two replies",""))))</f>
        <v/>
      </c>
    </row>
    <row r="170">
      <c r="A170" s="22" t="n"/>
      <c r="B170" s="23" t="n"/>
      <c r="C170" s="23" t="n"/>
      <c r="D170" s="23" t="n"/>
      <c r="E170" s="22" t="n"/>
      <c r="F170" s="20">
        <f>IF($A170="","",COUNTIF(Responses!$AB$2:$AB$401,$A170))</f>
        <v/>
      </c>
      <c r="G170" s="20">
        <f>IF($A170="","",IF(OR(TRIM($C170&amp;"")&lt;&gt;"",$F170&gt;0),"Yes","No"))</f>
        <v/>
      </c>
      <c r="H170" s="20">
        <f>IF($A170="","",IF(UPPER(TRIM($C170&amp;""))="YES","Yes",IF(UPPER(TRIM($C170&amp;""))="NO","No",IF($F170&gt;0,IF(INDEX(Responses!$AD$2:$AD$401,MATCH($A170,Responses!$AB$2:$AB$401,0))=1,"Yes","No"),""))))</f>
        <v/>
      </c>
      <c r="I170" s="20">
        <f>IF($H170="Yes",IF(UPPER(TRIM($C170&amp;""))="YES",MAX(1,N($D170)),INDEX(Responses!$AF$2:$AF$401,MATCH($A170,Responses!$AB$2:$AB$401,0))),IF($H170="No",0,""))</f>
        <v/>
      </c>
      <c r="J170" s="20">
        <f>IF($G170&lt;&gt;"Yes","",IF(ISNUMBER($B170),MAX(0,$B170-N($I170)),""))</f>
        <v/>
      </c>
      <c r="K170" s="21">
        <f>IF($A170="","",IF(TRIM($E170&amp;"")&lt;&gt;"",TRIM($E170&amp;""),IF($F170&gt;0,INDEX(Responses!$AL$2:$AL$401,MATCH($A170,Responses!$AB$2:$AB$401,0)),"")))</f>
        <v/>
      </c>
      <c r="L170" s="20">
        <f>IF($A170="","",IF($G170="No","Chase reply",IF(AND(ISNUMBER($B170),N($I170)&gt;$B170),"Check count",IF($F170&gt;1,"Two replies",""))))</f>
        <v/>
      </c>
    </row>
    <row r="171">
      <c r="A171" s="22" t="n"/>
      <c r="B171" s="23" t="n"/>
      <c r="C171" s="23" t="n"/>
      <c r="D171" s="23" t="n"/>
      <c r="E171" s="22" t="n"/>
      <c r="F171" s="20">
        <f>IF($A171="","",COUNTIF(Responses!$AB$2:$AB$401,$A171))</f>
        <v/>
      </c>
      <c r="G171" s="20">
        <f>IF($A171="","",IF(OR(TRIM($C171&amp;"")&lt;&gt;"",$F171&gt;0),"Yes","No"))</f>
        <v/>
      </c>
      <c r="H171" s="20">
        <f>IF($A171="","",IF(UPPER(TRIM($C171&amp;""))="YES","Yes",IF(UPPER(TRIM($C171&amp;""))="NO","No",IF($F171&gt;0,IF(INDEX(Responses!$AD$2:$AD$401,MATCH($A171,Responses!$AB$2:$AB$401,0))=1,"Yes","No"),""))))</f>
        <v/>
      </c>
      <c r="I171" s="20">
        <f>IF($H171="Yes",IF(UPPER(TRIM($C171&amp;""))="YES",MAX(1,N($D171)),INDEX(Responses!$AF$2:$AF$401,MATCH($A171,Responses!$AB$2:$AB$401,0))),IF($H171="No",0,""))</f>
        <v/>
      </c>
      <c r="J171" s="20">
        <f>IF($G171&lt;&gt;"Yes","",IF(ISNUMBER($B171),MAX(0,$B171-N($I171)),""))</f>
        <v/>
      </c>
      <c r="K171" s="21">
        <f>IF($A171="","",IF(TRIM($E171&amp;"")&lt;&gt;"",TRIM($E171&amp;""),IF($F171&gt;0,INDEX(Responses!$AL$2:$AL$401,MATCH($A171,Responses!$AB$2:$AB$401,0)),"")))</f>
        <v/>
      </c>
      <c r="L171" s="20">
        <f>IF($A171="","",IF($G171="No","Chase reply",IF(AND(ISNUMBER($B171),N($I171)&gt;$B171),"Check count",IF($F171&gt;1,"Two replies",""))))</f>
        <v/>
      </c>
    </row>
    <row r="172">
      <c r="A172" s="22" t="n"/>
      <c r="B172" s="23" t="n"/>
      <c r="C172" s="23" t="n"/>
      <c r="D172" s="23" t="n"/>
      <c r="E172" s="22" t="n"/>
      <c r="F172" s="20">
        <f>IF($A172="","",COUNTIF(Responses!$AB$2:$AB$401,$A172))</f>
        <v/>
      </c>
      <c r="G172" s="20">
        <f>IF($A172="","",IF(OR(TRIM($C172&amp;"")&lt;&gt;"",$F172&gt;0),"Yes","No"))</f>
        <v/>
      </c>
      <c r="H172" s="20">
        <f>IF($A172="","",IF(UPPER(TRIM($C172&amp;""))="YES","Yes",IF(UPPER(TRIM($C172&amp;""))="NO","No",IF($F172&gt;0,IF(INDEX(Responses!$AD$2:$AD$401,MATCH($A172,Responses!$AB$2:$AB$401,0))=1,"Yes","No"),""))))</f>
        <v/>
      </c>
      <c r="I172" s="20">
        <f>IF($H172="Yes",IF(UPPER(TRIM($C172&amp;""))="YES",MAX(1,N($D172)),INDEX(Responses!$AF$2:$AF$401,MATCH($A172,Responses!$AB$2:$AB$401,0))),IF($H172="No",0,""))</f>
        <v/>
      </c>
      <c r="J172" s="20">
        <f>IF($G172&lt;&gt;"Yes","",IF(ISNUMBER($B172),MAX(0,$B172-N($I172)),""))</f>
        <v/>
      </c>
      <c r="K172" s="21">
        <f>IF($A172="","",IF(TRIM($E172&amp;"")&lt;&gt;"",TRIM($E172&amp;""),IF($F172&gt;0,INDEX(Responses!$AL$2:$AL$401,MATCH($A172,Responses!$AB$2:$AB$401,0)),"")))</f>
        <v/>
      </c>
      <c r="L172" s="20">
        <f>IF($A172="","",IF($G172="No","Chase reply",IF(AND(ISNUMBER($B172),N($I172)&gt;$B172),"Check count",IF($F172&gt;1,"Two replies",""))))</f>
        <v/>
      </c>
    </row>
    <row r="173">
      <c r="A173" s="22" t="n"/>
      <c r="B173" s="23" t="n"/>
      <c r="C173" s="23" t="n"/>
      <c r="D173" s="23" t="n"/>
      <c r="E173" s="22" t="n"/>
      <c r="F173" s="20">
        <f>IF($A173="","",COUNTIF(Responses!$AB$2:$AB$401,$A173))</f>
        <v/>
      </c>
      <c r="G173" s="20">
        <f>IF($A173="","",IF(OR(TRIM($C173&amp;"")&lt;&gt;"",$F173&gt;0),"Yes","No"))</f>
        <v/>
      </c>
      <c r="H173" s="20">
        <f>IF($A173="","",IF(UPPER(TRIM($C173&amp;""))="YES","Yes",IF(UPPER(TRIM($C173&amp;""))="NO","No",IF($F173&gt;0,IF(INDEX(Responses!$AD$2:$AD$401,MATCH($A173,Responses!$AB$2:$AB$401,0))=1,"Yes","No"),""))))</f>
        <v/>
      </c>
      <c r="I173" s="20">
        <f>IF($H173="Yes",IF(UPPER(TRIM($C173&amp;""))="YES",MAX(1,N($D173)),INDEX(Responses!$AF$2:$AF$401,MATCH($A173,Responses!$AB$2:$AB$401,0))),IF($H173="No",0,""))</f>
        <v/>
      </c>
      <c r="J173" s="20">
        <f>IF($G173&lt;&gt;"Yes","",IF(ISNUMBER($B173),MAX(0,$B173-N($I173)),""))</f>
        <v/>
      </c>
      <c r="K173" s="21">
        <f>IF($A173="","",IF(TRIM($E173&amp;"")&lt;&gt;"",TRIM($E173&amp;""),IF($F173&gt;0,INDEX(Responses!$AL$2:$AL$401,MATCH($A173,Responses!$AB$2:$AB$401,0)),"")))</f>
        <v/>
      </c>
      <c r="L173" s="20">
        <f>IF($A173="","",IF($G173="No","Chase reply",IF(AND(ISNUMBER($B173),N($I173)&gt;$B173),"Check count",IF($F173&gt;1,"Two replies",""))))</f>
        <v/>
      </c>
    </row>
    <row r="174">
      <c r="A174" s="22" t="n"/>
      <c r="B174" s="23" t="n"/>
      <c r="C174" s="23" t="n"/>
      <c r="D174" s="23" t="n"/>
      <c r="E174" s="22" t="n"/>
      <c r="F174" s="20">
        <f>IF($A174="","",COUNTIF(Responses!$AB$2:$AB$401,$A174))</f>
        <v/>
      </c>
      <c r="G174" s="20">
        <f>IF($A174="","",IF(OR(TRIM($C174&amp;"")&lt;&gt;"",$F174&gt;0),"Yes","No"))</f>
        <v/>
      </c>
      <c r="H174" s="20">
        <f>IF($A174="","",IF(UPPER(TRIM($C174&amp;""))="YES","Yes",IF(UPPER(TRIM($C174&amp;""))="NO","No",IF($F174&gt;0,IF(INDEX(Responses!$AD$2:$AD$401,MATCH($A174,Responses!$AB$2:$AB$401,0))=1,"Yes","No"),""))))</f>
        <v/>
      </c>
      <c r="I174" s="20">
        <f>IF($H174="Yes",IF(UPPER(TRIM($C174&amp;""))="YES",MAX(1,N($D174)),INDEX(Responses!$AF$2:$AF$401,MATCH($A174,Responses!$AB$2:$AB$401,0))),IF($H174="No",0,""))</f>
        <v/>
      </c>
      <c r="J174" s="20">
        <f>IF($G174&lt;&gt;"Yes","",IF(ISNUMBER($B174),MAX(0,$B174-N($I174)),""))</f>
        <v/>
      </c>
      <c r="K174" s="21">
        <f>IF($A174="","",IF(TRIM($E174&amp;"")&lt;&gt;"",TRIM($E174&amp;""),IF($F174&gt;0,INDEX(Responses!$AL$2:$AL$401,MATCH($A174,Responses!$AB$2:$AB$401,0)),"")))</f>
        <v/>
      </c>
      <c r="L174" s="20">
        <f>IF($A174="","",IF($G174="No","Chase reply",IF(AND(ISNUMBER($B174),N($I174)&gt;$B174),"Check count",IF($F174&gt;1,"Two replies",""))))</f>
        <v/>
      </c>
    </row>
    <row r="175">
      <c r="A175" s="22" t="n"/>
      <c r="B175" s="23" t="n"/>
      <c r="C175" s="23" t="n"/>
      <c r="D175" s="23" t="n"/>
      <c r="E175" s="22" t="n"/>
      <c r="F175" s="20">
        <f>IF($A175="","",COUNTIF(Responses!$AB$2:$AB$401,$A175))</f>
        <v/>
      </c>
      <c r="G175" s="20">
        <f>IF($A175="","",IF(OR(TRIM($C175&amp;"")&lt;&gt;"",$F175&gt;0),"Yes","No"))</f>
        <v/>
      </c>
      <c r="H175" s="20">
        <f>IF($A175="","",IF(UPPER(TRIM($C175&amp;""))="YES","Yes",IF(UPPER(TRIM($C175&amp;""))="NO","No",IF($F175&gt;0,IF(INDEX(Responses!$AD$2:$AD$401,MATCH($A175,Responses!$AB$2:$AB$401,0))=1,"Yes","No"),""))))</f>
        <v/>
      </c>
      <c r="I175" s="20">
        <f>IF($H175="Yes",IF(UPPER(TRIM($C175&amp;""))="YES",MAX(1,N($D175)),INDEX(Responses!$AF$2:$AF$401,MATCH($A175,Responses!$AB$2:$AB$401,0))),IF($H175="No",0,""))</f>
        <v/>
      </c>
      <c r="J175" s="20">
        <f>IF($G175&lt;&gt;"Yes","",IF(ISNUMBER($B175),MAX(0,$B175-N($I175)),""))</f>
        <v/>
      </c>
      <c r="K175" s="21">
        <f>IF($A175="","",IF(TRIM($E175&amp;"")&lt;&gt;"",TRIM($E175&amp;""),IF($F175&gt;0,INDEX(Responses!$AL$2:$AL$401,MATCH($A175,Responses!$AB$2:$AB$401,0)),"")))</f>
        <v/>
      </c>
      <c r="L175" s="20">
        <f>IF($A175="","",IF($G175="No","Chase reply",IF(AND(ISNUMBER($B175),N($I175)&gt;$B175),"Check count",IF($F175&gt;1,"Two replies",""))))</f>
        <v/>
      </c>
    </row>
    <row r="176">
      <c r="A176" s="22" t="n"/>
      <c r="B176" s="23" t="n"/>
      <c r="C176" s="23" t="n"/>
      <c r="D176" s="23" t="n"/>
      <c r="E176" s="22" t="n"/>
      <c r="F176" s="20">
        <f>IF($A176="","",COUNTIF(Responses!$AB$2:$AB$401,$A176))</f>
        <v/>
      </c>
      <c r="G176" s="20">
        <f>IF($A176="","",IF(OR(TRIM($C176&amp;"")&lt;&gt;"",$F176&gt;0),"Yes","No"))</f>
        <v/>
      </c>
      <c r="H176" s="20">
        <f>IF($A176="","",IF(UPPER(TRIM($C176&amp;""))="YES","Yes",IF(UPPER(TRIM($C176&amp;""))="NO","No",IF($F176&gt;0,IF(INDEX(Responses!$AD$2:$AD$401,MATCH($A176,Responses!$AB$2:$AB$401,0))=1,"Yes","No"),""))))</f>
        <v/>
      </c>
      <c r="I176" s="20">
        <f>IF($H176="Yes",IF(UPPER(TRIM($C176&amp;""))="YES",MAX(1,N($D176)),INDEX(Responses!$AF$2:$AF$401,MATCH($A176,Responses!$AB$2:$AB$401,0))),IF($H176="No",0,""))</f>
        <v/>
      </c>
      <c r="J176" s="20">
        <f>IF($G176&lt;&gt;"Yes","",IF(ISNUMBER($B176),MAX(0,$B176-N($I176)),""))</f>
        <v/>
      </c>
      <c r="K176" s="21">
        <f>IF($A176="","",IF(TRIM($E176&amp;"")&lt;&gt;"",TRIM($E176&amp;""),IF($F176&gt;0,INDEX(Responses!$AL$2:$AL$401,MATCH($A176,Responses!$AB$2:$AB$401,0)),"")))</f>
        <v/>
      </c>
      <c r="L176" s="20">
        <f>IF($A176="","",IF($G176="No","Chase reply",IF(AND(ISNUMBER($B176),N($I176)&gt;$B176),"Check count",IF($F176&gt;1,"Two replies",""))))</f>
        <v/>
      </c>
    </row>
    <row r="177">
      <c r="A177" s="22" t="n"/>
      <c r="B177" s="23" t="n"/>
      <c r="C177" s="23" t="n"/>
      <c r="D177" s="23" t="n"/>
      <c r="E177" s="22" t="n"/>
      <c r="F177" s="20">
        <f>IF($A177="","",COUNTIF(Responses!$AB$2:$AB$401,$A177))</f>
        <v/>
      </c>
      <c r="G177" s="20">
        <f>IF($A177="","",IF(OR(TRIM($C177&amp;"")&lt;&gt;"",$F177&gt;0),"Yes","No"))</f>
        <v/>
      </c>
      <c r="H177" s="20">
        <f>IF($A177="","",IF(UPPER(TRIM($C177&amp;""))="YES","Yes",IF(UPPER(TRIM($C177&amp;""))="NO","No",IF($F177&gt;0,IF(INDEX(Responses!$AD$2:$AD$401,MATCH($A177,Responses!$AB$2:$AB$401,0))=1,"Yes","No"),""))))</f>
        <v/>
      </c>
      <c r="I177" s="20">
        <f>IF($H177="Yes",IF(UPPER(TRIM($C177&amp;""))="YES",MAX(1,N($D177)),INDEX(Responses!$AF$2:$AF$401,MATCH($A177,Responses!$AB$2:$AB$401,0))),IF($H177="No",0,""))</f>
        <v/>
      </c>
      <c r="J177" s="20">
        <f>IF($G177&lt;&gt;"Yes","",IF(ISNUMBER($B177),MAX(0,$B177-N($I177)),""))</f>
        <v/>
      </c>
      <c r="K177" s="21">
        <f>IF($A177="","",IF(TRIM($E177&amp;"")&lt;&gt;"",TRIM($E177&amp;""),IF($F177&gt;0,INDEX(Responses!$AL$2:$AL$401,MATCH($A177,Responses!$AB$2:$AB$401,0)),"")))</f>
        <v/>
      </c>
      <c r="L177" s="20">
        <f>IF($A177="","",IF($G177="No","Chase reply",IF(AND(ISNUMBER($B177),N($I177)&gt;$B177),"Check count",IF($F177&gt;1,"Two replies",""))))</f>
        <v/>
      </c>
    </row>
    <row r="178">
      <c r="A178" s="22" t="n"/>
      <c r="B178" s="23" t="n"/>
      <c r="C178" s="23" t="n"/>
      <c r="D178" s="23" t="n"/>
      <c r="E178" s="22" t="n"/>
      <c r="F178" s="20">
        <f>IF($A178="","",COUNTIF(Responses!$AB$2:$AB$401,$A178))</f>
        <v/>
      </c>
      <c r="G178" s="20">
        <f>IF($A178="","",IF(OR(TRIM($C178&amp;"")&lt;&gt;"",$F178&gt;0),"Yes","No"))</f>
        <v/>
      </c>
      <c r="H178" s="20">
        <f>IF($A178="","",IF(UPPER(TRIM($C178&amp;""))="YES","Yes",IF(UPPER(TRIM($C178&amp;""))="NO","No",IF($F178&gt;0,IF(INDEX(Responses!$AD$2:$AD$401,MATCH($A178,Responses!$AB$2:$AB$401,0))=1,"Yes","No"),""))))</f>
        <v/>
      </c>
      <c r="I178" s="20">
        <f>IF($H178="Yes",IF(UPPER(TRIM($C178&amp;""))="YES",MAX(1,N($D178)),INDEX(Responses!$AF$2:$AF$401,MATCH($A178,Responses!$AB$2:$AB$401,0))),IF($H178="No",0,""))</f>
        <v/>
      </c>
      <c r="J178" s="20">
        <f>IF($G178&lt;&gt;"Yes","",IF(ISNUMBER($B178),MAX(0,$B178-N($I178)),""))</f>
        <v/>
      </c>
      <c r="K178" s="21">
        <f>IF($A178="","",IF(TRIM($E178&amp;"")&lt;&gt;"",TRIM($E178&amp;""),IF($F178&gt;0,INDEX(Responses!$AL$2:$AL$401,MATCH($A178,Responses!$AB$2:$AB$401,0)),"")))</f>
        <v/>
      </c>
      <c r="L178" s="20">
        <f>IF($A178="","",IF($G178="No","Chase reply",IF(AND(ISNUMBER($B178),N($I178)&gt;$B178),"Check count",IF($F178&gt;1,"Two replies",""))))</f>
        <v/>
      </c>
    </row>
    <row r="179">
      <c r="A179" s="22" t="n"/>
      <c r="B179" s="23" t="n"/>
      <c r="C179" s="23" t="n"/>
      <c r="D179" s="23" t="n"/>
      <c r="E179" s="22" t="n"/>
      <c r="F179" s="20">
        <f>IF($A179="","",COUNTIF(Responses!$AB$2:$AB$401,$A179))</f>
        <v/>
      </c>
      <c r="G179" s="20">
        <f>IF($A179="","",IF(OR(TRIM($C179&amp;"")&lt;&gt;"",$F179&gt;0),"Yes","No"))</f>
        <v/>
      </c>
      <c r="H179" s="20">
        <f>IF($A179="","",IF(UPPER(TRIM($C179&amp;""))="YES","Yes",IF(UPPER(TRIM($C179&amp;""))="NO","No",IF($F179&gt;0,IF(INDEX(Responses!$AD$2:$AD$401,MATCH($A179,Responses!$AB$2:$AB$401,0))=1,"Yes","No"),""))))</f>
        <v/>
      </c>
      <c r="I179" s="20">
        <f>IF($H179="Yes",IF(UPPER(TRIM($C179&amp;""))="YES",MAX(1,N($D179)),INDEX(Responses!$AF$2:$AF$401,MATCH($A179,Responses!$AB$2:$AB$401,0))),IF($H179="No",0,""))</f>
        <v/>
      </c>
      <c r="J179" s="20">
        <f>IF($G179&lt;&gt;"Yes","",IF(ISNUMBER($B179),MAX(0,$B179-N($I179)),""))</f>
        <v/>
      </c>
      <c r="K179" s="21">
        <f>IF($A179="","",IF(TRIM($E179&amp;"")&lt;&gt;"",TRIM($E179&amp;""),IF($F179&gt;0,INDEX(Responses!$AL$2:$AL$401,MATCH($A179,Responses!$AB$2:$AB$401,0)),"")))</f>
        <v/>
      </c>
      <c r="L179" s="20">
        <f>IF($A179="","",IF($G179="No","Chase reply",IF(AND(ISNUMBER($B179),N($I179)&gt;$B179),"Check count",IF($F179&gt;1,"Two replies",""))))</f>
        <v/>
      </c>
    </row>
    <row r="180">
      <c r="A180" s="22" t="n"/>
      <c r="B180" s="23" t="n"/>
      <c r="C180" s="23" t="n"/>
      <c r="D180" s="23" t="n"/>
      <c r="E180" s="22" t="n"/>
      <c r="F180" s="20">
        <f>IF($A180="","",COUNTIF(Responses!$AB$2:$AB$401,$A180))</f>
        <v/>
      </c>
      <c r="G180" s="20">
        <f>IF($A180="","",IF(OR(TRIM($C180&amp;"")&lt;&gt;"",$F180&gt;0),"Yes","No"))</f>
        <v/>
      </c>
      <c r="H180" s="20">
        <f>IF($A180="","",IF(UPPER(TRIM($C180&amp;""))="YES","Yes",IF(UPPER(TRIM($C180&amp;""))="NO","No",IF($F180&gt;0,IF(INDEX(Responses!$AD$2:$AD$401,MATCH($A180,Responses!$AB$2:$AB$401,0))=1,"Yes","No"),""))))</f>
        <v/>
      </c>
      <c r="I180" s="20">
        <f>IF($H180="Yes",IF(UPPER(TRIM($C180&amp;""))="YES",MAX(1,N($D180)),INDEX(Responses!$AF$2:$AF$401,MATCH($A180,Responses!$AB$2:$AB$401,0))),IF($H180="No",0,""))</f>
        <v/>
      </c>
      <c r="J180" s="20">
        <f>IF($G180&lt;&gt;"Yes","",IF(ISNUMBER($B180),MAX(0,$B180-N($I180)),""))</f>
        <v/>
      </c>
      <c r="K180" s="21">
        <f>IF($A180="","",IF(TRIM($E180&amp;"")&lt;&gt;"",TRIM($E180&amp;""),IF($F180&gt;0,INDEX(Responses!$AL$2:$AL$401,MATCH($A180,Responses!$AB$2:$AB$401,0)),"")))</f>
        <v/>
      </c>
      <c r="L180" s="20">
        <f>IF($A180="","",IF($G180="No","Chase reply",IF(AND(ISNUMBER($B180),N($I180)&gt;$B180),"Check count",IF($F180&gt;1,"Two replies",""))))</f>
        <v/>
      </c>
    </row>
    <row r="181">
      <c r="A181" s="22" t="n"/>
      <c r="B181" s="23" t="n"/>
      <c r="C181" s="23" t="n"/>
      <c r="D181" s="23" t="n"/>
      <c r="E181" s="22" t="n"/>
      <c r="F181" s="20">
        <f>IF($A181="","",COUNTIF(Responses!$AB$2:$AB$401,$A181))</f>
        <v/>
      </c>
      <c r="G181" s="20">
        <f>IF($A181="","",IF(OR(TRIM($C181&amp;"")&lt;&gt;"",$F181&gt;0),"Yes","No"))</f>
        <v/>
      </c>
      <c r="H181" s="20">
        <f>IF($A181="","",IF(UPPER(TRIM($C181&amp;""))="YES","Yes",IF(UPPER(TRIM($C181&amp;""))="NO","No",IF($F181&gt;0,IF(INDEX(Responses!$AD$2:$AD$401,MATCH($A181,Responses!$AB$2:$AB$401,0))=1,"Yes","No"),""))))</f>
        <v/>
      </c>
      <c r="I181" s="20">
        <f>IF($H181="Yes",IF(UPPER(TRIM($C181&amp;""))="YES",MAX(1,N($D181)),INDEX(Responses!$AF$2:$AF$401,MATCH($A181,Responses!$AB$2:$AB$401,0))),IF($H181="No",0,""))</f>
        <v/>
      </c>
      <c r="J181" s="20">
        <f>IF($G181&lt;&gt;"Yes","",IF(ISNUMBER($B181),MAX(0,$B181-N($I181)),""))</f>
        <v/>
      </c>
      <c r="K181" s="21">
        <f>IF($A181="","",IF(TRIM($E181&amp;"")&lt;&gt;"",TRIM($E181&amp;""),IF($F181&gt;0,INDEX(Responses!$AL$2:$AL$401,MATCH($A181,Responses!$AB$2:$AB$401,0)),"")))</f>
        <v/>
      </c>
      <c r="L181" s="20">
        <f>IF($A181="","",IF($G181="No","Chase reply",IF(AND(ISNUMBER($B181),N($I181)&gt;$B181),"Check count",IF($F181&gt;1,"Two replies",""))))</f>
        <v/>
      </c>
    </row>
    <row r="182">
      <c r="A182" s="22" t="n"/>
      <c r="B182" s="23" t="n"/>
      <c r="C182" s="23" t="n"/>
      <c r="D182" s="23" t="n"/>
      <c r="E182" s="22" t="n"/>
      <c r="F182" s="20">
        <f>IF($A182="","",COUNTIF(Responses!$AB$2:$AB$401,$A182))</f>
        <v/>
      </c>
      <c r="G182" s="20">
        <f>IF($A182="","",IF(OR(TRIM($C182&amp;"")&lt;&gt;"",$F182&gt;0),"Yes","No"))</f>
        <v/>
      </c>
      <c r="H182" s="20">
        <f>IF($A182="","",IF(UPPER(TRIM($C182&amp;""))="YES","Yes",IF(UPPER(TRIM($C182&amp;""))="NO","No",IF($F182&gt;0,IF(INDEX(Responses!$AD$2:$AD$401,MATCH($A182,Responses!$AB$2:$AB$401,0))=1,"Yes","No"),""))))</f>
        <v/>
      </c>
      <c r="I182" s="20">
        <f>IF($H182="Yes",IF(UPPER(TRIM($C182&amp;""))="YES",MAX(1,N($D182)),INDEX(Responses!$AF$2:$AF$401,MATCH($A182,Responses!$AB$2:$AB$401,0))),IF($H182="No",0,""))</f>
        <v/>
      </c>
      <c r="J182" s="20">
        <f>IF($G182&lt;&gt;"Yes","",IF(ISNUMBER($B182),MAX(0,$B182-N($I182)),""))</f>
        <v/>
      </c>
      <c r="K182" s="21">
        <f>IF($A182="","",IF(TRIM($E182&amp;"")&lt;&gt;"",TRIM($E182&amp;""),IF($F182&gt;0,INDEX(Responses!$AL$2:$AL$401,MATCH($A182,Responses!$AB$2:$AB$401,0)),"")))</f>
        <v/>
      </c>
      <c r="L182" s="20">
        <f>IF($A182="","",IF($G182="No","Chase reply",IF(AND(ISNUMBER($B182),N($I182)&gt;$B182),"Check count",IF($F182&gt;1,"Two replies",""))))</f>
        <v/>
      </c>
    </row>
    <row r="183">
      <c r="A183" s="22" t="n"/>
      <c r="B183" s="23" t="n"/>
      <c r="C183" s="23" t="n"/>
      <c r="D183" s="23" t="n"/>
      <c r="E183" s="22" t="n"/>
      <c r="F183" s="20">
        <f>IF($A183="","",COUNTIF(Responses!$AB$2:$AB$401,$A183))</f>
        <v/>
      </c>
      <c r="G183" s="20">
        <f>IF($A183="","",IF(OR(TRIM($C183&amp;"")&lt;&gt;"",$F183&gt;0),"Yes","No"))</f>
        <v/>
      </c>
      <c r="H183" s="20">
        <f>IF($A183="","",IF(UPPER(TRIM($C183&amp;""))="YES","Yes",IF(UPPER(TRIM($C183&amp;""))="NO","No",IF($F183&gt;0,IF(INDEX(Responses!$AD$2:$AD$401,MATCH($A183,Responses!$AB$2:$AB$401,0))=1,"Yes","No"),""))))</f>
        <v/>
      </c>
      <c r="I183" s="20">
        <f>IF($H183="Yes",IF(UPPER(TRIM($C183&amp;""))="YES",MAX(1,N($D183)),INDEX(Responses!$AF$2:$AF$401,MATCH($A183,Responses!$AB$2:$AB$401,0))),IF($H183="No",0,""))</f>
        <v/>
      </c>
      <c r="J183" s="20">
        <f>IF($G183&lt;&gt;"Yes","",IF(ISNUMBER($B183),MAX(0,$B183-N($I183)),""))</f>
        <v/>
      </c>
      <c r="K183" s="21">
        <f>IF($A183="","",IF(TRIM($E183&amp;"")&lt;&gt;"",TRIM($E183&amp;""),IF($F183&gt;0,INDEX(Responses!$AL$2:$AL$401,MATCH($A183,Responses!$AB$2:$AB$401,0)),"")))</f>
        <v/>
      </c>
      <c r="L183" s="20">
        <f>IF($A183="","",IF($G183="No","Chase reply",IF(AND(ISNUMBER($B183),N($I183)&gt;$B183),"Check count",IF($F183&gt;1,"Two replies",""))))</f>
        <v/>
      </c>
    </row>
    <row r="184">
      <c r="A184" s="22" t="n"/>
      <c r="B184" s="23" t="n"/>
      <c r="C184" s="23" t="n"/>
      <c r="D184" s="23" t="n"/>
      <c r="E184" s="22" t="n"/>
      <c r="F184" s="20">
        <f>IF($A184="","",COUNTIF(Responses!$AB$2:$AB$401,$A184))</f>
        <v/>
      </c>
      <c r="G184" s="20">
        <f>IF($A184="","",IF(OR(TRIM($C184&amp;"")&lt;&gt;"",$F184&gt;0),"Yes","No"))</f>
        <v/>
      </c>
      <c r="H184" s="20">
        <f>IF($A184="","",IF(UPPER(TRIM($C184&amp;""))="YES","Yes",IF(UPPER(TRIM($C184&amp;""))="NO","No",IF($F184&gt;0,IF(INDEX(Responses!$AD$2:$AD$401,MATCH($A184,Responses!$AB$2:$AB$401,0))=1,"Yes","No"),""))))</f>
        <v/>
      </c>
      <c r="I184" s="20">
        <f>IF($H184="Yes",IF(UPPER(TRIM($C184&amp;""))="YES",MAX(1,N($D184)),INDEX(Responses!$AF$2:$AF$401,MATCH($A184,Responses!$AB$2:$AB$401,0))),IF($H184="No",0,""))</f>
        <v/>
      </c>
      <c r="J184" s="20">
        <f>IF($G184&lt;&gt;"Yes","",IF(ISNUMBER($B184),MAX(0,$B184-N($I184)),""))</f>
        <v/>
      </c>
      <c r="K184" s="21">
        <f>IF($A184="","",IF(TRIM($E184&amp;"")&lt;&gt;"",TRIM($E184&amp;""),IF($F184&gt;0,INDEX(Responses!$AL$2:$AL$401,MATCH($A184,Responses!$AB$2:$AB$401,0)),"")))</f>
        <v/>
      </c>
      <c r="L184" s="20">
        <f>IF($A184="","",IF($G184="No","Chase reply",IF(AND(ISNUMBER($B184),N($I184)&gt;$B184),"Check count",IF($F184&gt;1,"Two replies",""))))</f>
        <v/>
      </c>
    </row>
    <row r="185">
      <c r="A185" s="22" t="n"/>
      <c r="B185" s="23" t="n"/>
      <c r="C185" s="23" t="n"/>
      <c r="D185" s="23" t="n"/>
      <c r="E185" s="22" t="n"/>
      <c r="F185" s="20">
        <f>IF($A185="","",COUNTIF(Responses!$AB$2:$AB$401,$A185))</f>
        <v/>
      </c>
      <c r="G185" s="20">
        <f>IF($A185="","",IF(OR(TRIM($C185&amp;"")&lt;&gt;"",$F185&gt;0),"Yes","No"))</f>
        <v/>
      </c>
      <c r="H185" s="20">
        <f>IF($A185="","",IF(UPPER(TRIM($C185&amp;""))="YES","Yes",IF(UPPER(TRIM($C185&amp;""))="NO","No",IF($F185&gt;0,IF(INDEX(Responses!$AD$2:$AD$401,MATCH($A185,Responses!$AB$2:$AB$401,0))=1,"Yes","No"),""))))</f>
        <v/>
      </c>
      <c r="I185" s="20">
        <f>IF($H185="Yes",IF(UPPER(TRIM($C185&amp;""))="YES",MAX(1,N($D185)),INDEX(Responses!$AF$2:$AF$401,MATCH($A185,Responses!$AB$2:$AB$401,0))),IF($H185="No",0,""))</f>
        <v/>
      </c>
      <c r="J185" s="20">
        <f>IF($G185&lt;&gt;"Yes","",IF(ISNUMBER($B185),MAX(0,$B185-N($I185)),""))</f>
        <v/>
      </c>
      <c r="K185" s="21">
        <f>IF($A185="","",IF(TRIM($E185&amp;"")&lt;&gt;"",TRIM($E185&amp;""),IF($F185&gt;0,INDEX(Responses!$AL$2:$AL$401,MATCH($A185,Responses!$AB$2:$AB$401,0)),"")))</f>
        <v/>
      </c>
      <c r="L185" s="20">
        <f>IF($A185="","",IF($G185="No","Chase reply",IF(AND(ISNUMBER($B185),N($I185)&gt;$B185),"Check count",IF($F185&gt;1,"Two replies",""))))</f>
        <v/>
      </c>
    </row>
    <row r="186">
      <c r="A186" s="22" t="n"/>
      <c r="B186" s="23" t="n"/>
      <c r="C186" s="23" t="n"/>
      <c r="D186" s="23" t="n"/>
      <c r="E186" s="22" t="n"/>
      <c r="F186" s="20">
        <f>IF($A186="","",COUNTIF(Responses!$AB$2:$AB$401,$A186))</f>
        <v/>
      </c>
      <c r="G186" s="20">
        <f>IF($A186="","",IF(OR(TRIM($C186&amp;"")&lt;&gt;"",$F186&gt;0),"Yes","No"))</f>
        <v/>
      </c>
      <c r="H186" s="20">
        <f>IF($A186="","",IF(UPPER(TRIM($C186&amp;""))="YES","Yes",IF(UPPER(TRIM($C186&amp;""))="NO","No",IF($F186&gt;0,IF(INDEX(Responses!$AD$2:$AD$401,MATCH($A186,Responses!$AB$2:$AB$401,0))=1,"Yes","No"),""))))</f>
        <v/>
      </c>
      <c r="I186" s="20">
        <f>IF($H186="Yes",IF(UPPER(TRIM($C186&amp;""))="YES",MAX(1,N($D186)),INDEX(Responses!$AF$2:$AF$401,MATCH($A186,Responses!$AB$2:$AB$401,0))),IF($H186="No",0,""))</f>
        <v/>
      </c>
      <c r="J186" s="20">
        <f>IF($G186&lt;&gt;"Yes","",IF(ISNUMBER($B186),MAX(0,$B186-N($I186)),""))</f>
        <v/>
      </c>
      <c r="K186" s="21">
        <f>IF($A186="","",IF(TRIM($E186&amp;"")&lt;&gt;"",TRIM($E186&amp;""),IF($F186&gt;0,INDEX(Responses!$AL$2:$AL$401,MATCH($A186,Responses!$AB$2:$AB$401,0)),"")))</f>
        <v/>
      </c>
      <c r="L186" s="20">
        <f>IF($A186="","",IF($G186="No","Chase reply",IF(AND(ISNUMBER($B186),N($I186)&gt;$B186),"Check count",IF($F186&gt;1,"Two replies",""))))</f>
        <v/>
      </c>
    </row>
    <row r="187">
      <c r="A187" s="22" t="n"/>
      <c r="B187" s="23" t="n"/>
      <c r="C187" s="23" t="n"/>
      <c r="D187" s="23" t="n"/>
      <c r="E187" s="22" t="n"/>
      <c r="F187" s="20">
        <f>IF($A187="","",COUNTIF(Responses!$AB$2:$AB$401,$A187))</f>
        <v/>
      </c>
      <c r="G187" s="20">
        <f>IF($A187="","",IF(OR(TRIM($C187&amp;"")&lt;&gt;"",$F187&gt;0),"Yes","No"))</f>
        <v/>
      </c>
      <c r="H187" s="20">
        <f>IF($A187="","",IF(UPPER(TRIM($C187&amp;""))="YES","Yes",IF(UPPER(TRIM($C187&amp;""))="NO","No",IF($F187&gt;0,IF(INDEX(Responses!$AD$2:$AD$401,MATCH($A187,Responses!$AB$2:$AB$401,0))=1,"Yes","No"),""))))</f>
        <v/>
      </c>
      <c r="I187" s="20">
        <f>IF($H187="Yes",IF(UPPER(TRIM($C187&amp;""))="YES",MAX(1,N($D187)),INDEX(Responses!$AF$2:$AF$401,MATCH($A187,Responses!$AB$2:$AB$401,0))),IF($H187="No",0,""))</f>
        <v/>
      </c>
      <c r="J187" s="20">
        <f>IF($G187&lt;&gt;"Yes","",IF(ISNUMBER($B187),MAX(0,$B187-N($I187)),""))</f>
        <v/>
      </c>
      <c r="K187" s="21">
        <f>IF($A187="","",IF(TRIM($E187&amp;"")&lt;&gt;"",TRIM($E187&amp;""),IF($F187&gt;0,INDEX(Responses!$AL$2:$AL$401,MATCH($A187,Responses!$AB$2:$AB$401,0)),"")))</f>
        <v/>
      </c>
      <c r="L187" s="20">
        <f>IF($A187="","",IF($G187="No","Chase reply",IF(AND(ISNUMBER($B187),N($I187)&gt;$B187),"Check count",IF($F187&gt;1,"Two replies",""))))</f>
        <v/>
      </c>
    </row>
    <row r="188">
      <c r="A188" s="22" t="n"/>
      <c r="B188" s="23" t="n"/>
      <c r="C188" s="23" t="n"/>
      <c r="D188" s="23" t="n"/>
      <c r="E188" s="22" t="n"/>
      <c r="F188" s="20">
        <f>IF($A188="","",COUNTIF(Responses!$AB$2:$AB$401,$A188))</f>
        <v/>
      </c>
      <c r="G188" s="20">
        <f>IF($A188="","",IF(OR(TRIM($C188&amp;"")&lt;&gt;"",$F188&gt;0),"Yes","No"))</f>
        <v/>
      </c>
      <c r="H188" s="20">
        <f>IF($A188="","",IF(UPPER(TRIM($C188&amp;""))="YES","Yes",IF(UPPER(TRIM($C188&amp;""))="NO","No",IF($F188&gt;0,IF(INDEX(Responses!$AD$2:$AD$401,MATCH($A188,Responses!$AB$2:$AB$401,0))=1,"Yes","No"),""))))</f>
        <v/>
      </c>
      <c r="I188" s="20">
        <f>IF($H188="Yes",IF(UPPER(TRIM($C188&amp;""))="YES",MAX(1,N($D188)),INDEX(Responses!$AF$2:$AF$401,MATCH($A188,Responses!$AB$2:$AB$401,0))),IF($H188="No",0,""))</f>
        <v/>
      </c>
      <c r="J188" s="20">
        <f>IF($G188&lt;&gt;"Yes","",IF(ISNUMBER($B188),MAX(0,$B188-N($I188)),""))</f>
        <v/>
      </c>
      <c r="K188" s="21">
        <f>IF($A188="","",IF(TRIM($E188&amp;"")&lt;&gt;"",TRIM($E188&amp;""),IF($F188&gt;0,INDEX(Responses!$AL$2:$AL$401,MATCH($A188,Responses!$AB$2:$AB$401,0)),"")))</f>
        <v/>
      </c>
      <c r="L188" s="20">
        <f>IF($A188="","",IF($G188="No","Chase reply",IF(AND(ISNUMBER($B188),N($I188)&gt;$B188),"Check count",IF($F188&gt;1,"Two replies",""))))</f>
        <v/>
      </c>
    </row>
    <row r="189">
      <c r="A189" s="22" t="n"/>
      <c r="B189" s="23" t="n"/>
      <c r="C189" s="23" t="n"/>
      <c r="D189" s="23" t="n"/>
      <c r="E189" s="22" t="n"/>
      <c r="F189" s="20">
        <f>IF($A189="","",COUNTIF(Responses!$AB$2:$AB$401,$A189))</f>
        <v/>
      </c>
      <c r="G189" s="20">
        <f>IF($A189="","",IF(OR(TRIM($C189&amp;"")&lt;&gt;"",$F189&gt;0),"Yes","No"))</f>
        <v/>
      </c>
      <c r="H189" s="20">
        <f>IF($A189="","",IF(UPPER(TRIM($C189&amp;""))="YES","Yes",IF(UPPER(TRIM($C189&amp;""))="NO","No",IF($F189&gt;0,IF(INDEX(Responses!$AD$2:$AD$401,MATCH($A189,Responses!$AB$2:$AB$401,0))=1,"Yes","No"),""))))</f>
        <v/>
      </c>
      <c r="I189" s="20">
        <f>IF($H189="Yes",IF(UPPER(TRIM($C189&amp;""))="YES",MAX(1,N($D189)),INDEX(Responses!$AF$2:$AF$401,MATCH($A189,Responses!$AB$2:$AB$401,0))),IF($H189="No",0,""))</f>
        <v/>
      </c>
      <c r="J189" s="20">
        <f>IF($G189&lt;&gt;"Yes","",IF(ISNUMBER($B189),MAX(0,$B189-N($I189)),""))</f>
        <v/>
      </c>
      <c r="K189" s="21">
        <f>IF($A189="","",IF(TRIM($E189&amp;"")&lt;&gt;"",TRIM($E189&amp;""),IF($F189&gt;0,INDEX(Responses!$AL$2:$AL$401,MATCH($A189,Responses!$AB$2:$AB$401,0)),"")))</f>
        <v/>
      </c>
      <c r="L189" s="20">
        <f>IF($A189="","",IF($G189="No","Chase reply",IF(AND(ISNUMBER($B189),N($I189)&gt;$B189),"Check count",IF($F189&gt;1,"Two replies",""))))</f>
        <v/>
      </c>
    </row>
    <row r="190">
      <c r="A190" s="22" t="n"/>
      <c r="B190" s="23" t="n"/>
      <c r="C190" s="23" t="n"/>
      <c r="D190" s="23" t="n"/>
      <c r="E190" s="22" t="n"/>
      <c r="F190" s="20">
        <f>IF($A190="","",COUNTIF(Responses!$AB$2:$AB$401,$A190))</f>
        <v/>
      </c>
      <c r="G190" s="20">
        <f>IF($A190="","",IF(OR(TRIM($C190&amp;"")&lt;&gt;"",$F190&gt;0),"Yes","No"))</f>
        <v/>
      </c>
      <c r="H190" s="20">
        <f>IF($A190="","",IF(UPPER(TRIM($C190&amp;""))="YES","Yes",IF(UPPER(TRIM($C190&amp;""))="NO","No",IF($F190&gt;0,IF(INDEX(Responses!$AD$2:$AD$401,MATCH($A190,Responses!$AB$2:$AB$401,0))=1,"Yes","No"),""))))</f>
        <v/>
      </c>
      <c r="I190" s="20">
        <f>IF($H190="Yes",IF(UPPER(TRIM($C190&amp;""))="YES",MAX(1,N($D190)),INDEX(Responses!$AF$2:$AF$401,MATCH($A190,Responses!$AB$2:$AB$401,0))),IF($H190="No",0,""))</f>
        <v/>
      </c>
      <c r="J190" s="20">
        <f>IF($G190&lt;&gt;"Yes","",IF(ISNUMBER($B190),MAX(0,$B190-N($I190)),""))</f>
        <v/>
      </c>
      <c r="K190" s="21">
        <f>IF($A190="","",IF(TRIM($E190&amp;"")&lt;&gt;"",TRIM($E190&amp;""),IF($F190&gt;0,INDEX(Responses!$AL$2:$AL$401,MATCH($A190,Responses!$AB$2:$AB$401,0)),"")))</f>
        <v/>
      </c>
      <c r="L190" s="20">
        <f>IF($A190="","",IF($G190="No","Chase reply",IF(AND(ISNUMBER($B190),N($I190)&gt;$B190),"Check count",IF($F190&gt;1,"Two replies",""))))</f>
        <v/>
      </c>
    </row>
    <row r="191">
      <c r="A191" s="22" t="n"/>
      <c r="B191" s="23" t="n"/>
      <c r="C191" s="23" t="n"/>
      <c r="D191" s="23" t="n"/>
      <c r="E191" s="22" t="n"/>
      <c r="F191" s="20">
        <f>IF($A191="","",COUNTIF(Responses!$AB$2:$AB$401,$A191))</f>
        <v/>
      </c>
      <c r="G191" s="20">
        <f>IF($A191="","",IF(OR(TRIM($C191&amp;"")&lt;&gt;"",$F191&gt;0),"Yes","No"))</f>
        <v/>
      </c>
      <c r="H191" s="20">
        <f>IF($A191="","",IF(UPPER(TRIM($C191&amp;""))="YES","Yes",IF(UPPER(TRIM($C191&amp;""))="NO","No",IF($F191&gt;0,IF(INDEX(Responses!$AD$2:$AD$401,MATCH($A191,Responses!$AB$2:$AB$401,0))=1,"Yes","No"),""))))</f>
        <v/>
      </c>
      <c r="I191" s="20">
        <f>IF($H191="Yes",IF(UPPER(TRIM($C191&amp;""))="YES",MAX(1,N($D191)),INDEX(Responses!$AF$2:$AF$401,MATCH($A191,Responses!$AB$2:$AB$401,0))),IF($H191="No",0,""))</f>
        <v/>
      </c>
      <c r="J191" s="20">
        <f>IF($G191&lt;&gt;"Yes","",IF(ISNUMBER($B191),MAX(0,$B191-N($I191)),""))</f>
        <v/>
      </c>
      <c r="K191" s="21">
        <f>IF($A191="","",IF(TRIM($E191&amp;"")&lt;&gt;"",TRIM($E191&amp;""),IF($F191&gt;0,INDEX(Responses!$AL$2:$AL$401,MATCH($A191,Responses!$AB$2:$AB$401,0)),"")))</f>
        <v/>
      </c>
      <c r="L191" s="20">
        <f>IF($A191="","",IF($G191="No","Chase reply",IF(AND(ISNUMBER($B191),N($I191)&gt;$B191),"Check count",IF($F191&gt;1,"Two replies",""))))</f>
        <v/>
      </c>
    </row>
    <row r="192">
      <c r="A192" s="22" t="n"/>
      <c r="B192" s="23" t="n"/>
      <c r="C192" s="23" t="n"/>
      <c r="D192" s="23" t="n"/>
      <c r="E192" s="22" t="n"/>
      <c r="F192" s="20">
        <f>IF($A192="","",COUNTIF(Responses!$AB$2:$AB$401,$A192))</f>
        <v/>
      </c>
      <c r="G192" s="20">
        <f>IF($A192="","",IF(OR(TRIM($C192&amp;"")&lt;&gt;"",$F192&gt;0),"Yes","No"))</f>
        <v/>
      </c>
      <c r="H192" s="20">
        <f>IF($A192="","",IF(UPPER(TRIM($C192&amp;""))="YES","Yes",IF(UPPER(TRIM($C192&amp;""))="NO","No",IF($F192&gt;0,IF(INDEX(Responses!$AD$2:$AD$401,MATCH($A192,Responses!$AB$2:$AB$401,0))=1,"Yes","No"),""))))</f>
        <v/>
      </c>
      <c r="I192" s="20">
        <f>IF($H192="Yes",IF(UPPER(TRIM($C192&amp;""))="YES",MAX(1,N($D192)),INDEX(Responses!$AF$2:$AF$401,MATCH($A192,Responses!$AB$2:$AB$401,0))),IF($H192="No",0,""))</f>
        <v/>
      </c>
      <c r="J192" s="20">
        <f>IF($G192&lt;&gt;"Yes","",IF(ISNUMBER($B192),MAX(0,$B192-N($I192)),""))</f>
        <v/>
      </c>
      <c r="K192" s="21">
        <f>IF($A192="","",IF(TRIM($E192&amp;"")&lt;&gt;"",TRIM($E192&amp;""),IF($F192&gt;0,INDEX(Responses!$AL$2:$AL$401,MATCH($A192,Responses!$AB$2:$AB$401,0)),"")))</f>
        <v/>
      </c>
      <c r="L192" s="20">
        <f>IF($A192="","",IF($G192="No","Chase reply",IF(AND(ISNUMBER($B192),N($I192)&gt;$B192),"Check count",IF($F192&gt;1,"Two replies",""))))</f>
        <v/>
      </c>
    </row>
    <row r="193">
      <c r="A193" s="22" t="n"/>
      <c r="B193" s="23" t="n"/>
      <c r="C193" s="23" t="n"/>
      <c r="D193" s="23" t="n"/>
      <c r="E193" s="22" t="n"/>
      <c r="F193" s="20">
        <f>IF($A193="","",COUNTIF(Responses!$AB$2:$AB$401,$A193))</f>
        <v/>
      </c>
      <c r="G193" s="20">
        <f>IF($A193="","",IF(OR(TRIM($C193&amp;"")&lt;&gt;"",$F193&gt;0),"Yes","No"))</f>
        <v/>
      </c>
      <c r="H193" s="20">
        <f>IF($A193="","",IF(UPPER(TRIM($C193&amp;""))="YES","Yes",IF(UPPER(TRIM($C193&amp;""))="NO","No",IF($F193&gt;0,IF(INDEX(Responses!$AD$2:$AD$401,MATCH($A193,Responses!$AB$2:$AB$401,0))=1,"Yes","No"),""))))</f>
        <v/>
      </c>
      <c r="I193" s="20">
        <f>IF($H193="Yes",IF(UPPER(TRIM($C193&amp;""))="YES",MAX(1,N($D193)),INDEX(Responses!$AF$2:$AF$401,MATCH($A193,Responses!$AB$2:$AB$401,0))),IF($H193="No",0,""))</f>
        <v/>
      </c>
      <c r="J193" s="20">
        <f>IF($G193&lt;&gt;"Yes","",IF(ISNUMBER($B193),MAX(0,$B193-N($I193)),""))</f>
        <v/>
      </c>
      <c r="K193" s="21">
        <f>IF($A193="","",IF(TRIM($E193&amp;"")&lt;&gt;"",TRIM($E193&amp;""),IF($F193&gt;0,INDEX(Responses!$AL$2:$AL$401,MATCH($A193,Responses!$AB$2:$AB$401,0)),"")))</f>
        <v/>
      </c>
      <c r="L193" s="20">
        <f>IF($A193="","",IF($G193="No","Chase reply",IF(AND(ISNUMBER($B193),N($I193)&gt;$B193),"Check count",IF($F193&gt;1,"Two replies",""))))</f>
        <v/>
      </c>
    </row>
    <row r="194">
      <c r="A194" s="22" t="n"/>
      <c r="B194" s="23" t="n"/>
      <c r="C194" s="23" t="n"/>
      <c r="D194" s="23" t="n"/>
      <c r="E194" s="22" t="n"/>
      <c r="F194" s="20">
        <f>IF($A194="","",COUNTIF(Responses!$AB$2:$AB$401,$A194))</f>
        <v/>
      </c>
      <c r="G194" s="20">
        <f>IF($A194="","",IF(OR(TRIM($C194&amp;"")&lt;&gt;"",$F194&gt;0),"Yes","No"))</f>
        <v/>
      </c>
      <c r="H194" s="20">
        <f>IF($A194="","",IF(UPPER(TRIM($C194&amp;""))="YES","Yes",IF(UPPER(TRIM($C194&amp;""))="NO","No",IF($F194&gt;0,IF(INDEX(Responses!$AD$2:$AD$401,MATCH($A194,Responses!$AB$2:$AB$401,0))=1,"Yes","No"),""))))</f>
        <v/>
      </c>
      <c r="I194" s="20">
        <f>IF($H194="Yes",IF(UPPER(TRIM($C194&amp;""))="YES",MAX(1,N($D194)),INDEX(Responses!$AF$2:$AF$401,MATCH($A194,Responses!$AB$2:$AB$401,0))),IF($H194="No",0,""))</f>
        <v/>
      </c>
      <c r="J194" s="20">
        <f>IF($G194&lt;&gt;"Yes","",IF(ISNUMBER($B194),MAX(0,$B194-N($I194)),""))</f>
        <v/>
      </c>
      <c r="K194" s="21">
        <f>IF($A194="","",IF(TRIM($E194&amp;"")&lt;&gt;"",TRIM($E194&amp;""),IF($F194&gt;0,INDEX(Responses!$AL$2:$AL$401,MATCH($A194,Responses!$AB$2:$AB$401,0)),"")))</f>
        <v/>
      </c>
      <c r="L194" s="20">
        <f>IF($A194="","",IF($G194="No","Chase reply",IF(AND(ISNUMBER($B194),N($I194)&gt;$B194),"Check count",IF($F194&gt;1,"Two replies",""))))</f>
        <v/>
      </c>
    </row>
    <row r="195">
      <c r="A195" s="22" t="n"/>
      <c r="B195" s="23" t="n"/>
      <c r="C195" s="23" t="n"/>
      <c r="D195" s="23" t="n"/>
      <c r="E195" s="22" t="n"/>
      <c r="F195" s="20">
        <f>IF($A195="","",COUNTIF(Responses!$AB$2:$AB$401,$A195))</f>
        <v/>
      </c>
      <c r="G195" s="20">
        <f>IF($A195="","",IF(OR(TRIM($C195&amp;"")&lt;&gt;"",$F195&gt;0),"Yes","No"))</f>
        <v/>
      </c>
      <c r="H195" s="20">
        <f>IF($A195="","",IF(UPPER(TRIM($C195&amp;""))="YES","Yes",IF(UPPER(TRIM($C195&amp;""))="NO","No",IF($F195&gt;0,IF(INDEX(Responses!$AD$2:$AD$401,MATCH($A195,Responses!$AB$2:$AB$401,0))=1,"Yes","No"),""))))</f>
        <v/>
      </c>
      <c r="I195" s="20">
        <f>IF($H195="Yes",IF(UPPER(TRIM($C195&amp;""))="YES",MAX(1,N($D195)),INDEX(Responses!$AF$2:$AF$401,MATCH($A195,Responses!$AB$2:$AB$401,0))),IF($H195="No",0,""))</f>
        <v/>
      </c>
      <c r="J195" s="20">
        <f>IF($G195&lt;&gt;"Yes","",IF(ISNUMBER($B195),MAX(0,$B195-N($I195)),""))</f>
        <v/>
      </c>
      <c r="K195" s="21">
        <f>IF($A195="","",IF(TRIM($E195&amp;"")&lt;&gt;"",TRIM($E195&amp;""),IF($F195&gt;0,INDEX(Responses!$AL$2:$AL$401,MATCH($A195,Responses!$AB$2:$AB$401,0)),"")))</f>
        <v/>
      </c>
      <c r="L195" s="20">
        <f>IF($A195="","",IF($G195="No","Chase reply",IF(AND(ISNUMBER($B195),N($I195)&gt;$B195),"Check count",IF($F195&gt;1,"Two replies",""))))</f>
        <v/>
      </c>
    </row>
    <row r="196">
      <c r="A196" s="22" t="n"/>
      <c r="B196" s="23" t="n"/>
      <c r="C196" s="23" t="n"/>
      <c r="D196" s="23" t="n"/>
      <c r="E196" s="22" t="n"/>
      <c r="F196" s="20">
        <f>IF($A196="","",COUNTIF(Responses!$AB$2:$AB$401,$A196))</f>
        <v/>
      </c>
      <c r="G196" s="20">
        <f>IF($A196="","",IF(OR(TRIM($C196&amp;"")&lt;&gt;"",$F196&gt;0),"Yes","No"))</f>
        <v/>
      </c>
      <c r="H196" s="20">
        <f>IF($A196="","",IF(UPPER(TRIM($C196&amp;""))="YES","Yes",IF(UPPER(TRIM($C196&amp;""))="NO","No",IF($F196&gt;0,IF(INDEX(Responses!$AD$2:$AD$401,MATCH($A196,Responses!$AB$2:$AB$401,0))=1,"Yes","No"),""))))</f>
        <v/>
      </c>
      <c r="I196" s="20">
        <f>IF($H196="Yes",IF(UPPER(TRIM($C196&amp;""))="YES",MAX(1,N($D196)),INDEX(Responses!$AF$2:$AF$401,MATCH($A196,Responses!$AB$2:$AB$401,0))),IF($H196="No",0,""))</f>
        <v/>
      </c>
      <c r="J196" s="20">
        <f>IF($G196&lt;&gt;"Yes","",IF(ISNUMBER($B196),MAX(0,$B196-N($I196)),""))</f>
        <v/>
      </c>
      <c r="K196" s="21">
        <f>IF($A196="","",IF(TRIM($E196&amp;"")&lt;&gt;"",TRIM($E196&amp;""),IF($F196&gt;0,INDEX(Responses!$AL$2:$AL$401,MATCH($A196,Responses!$AB$2:$AB$401,0)),"")))</f>
        <v/>
      </c>
      <c r="L196" s="20">
        <f>IF($A196="","",IF($G196="No","Chase reply",IF(AND(ISNUMBER($B196),N($I196)&gt;$B196),"Check count",IF($F196&gt;1,"Two replies",""))))</f>
        <v/>
      </c>
    </row>
    <row r="197">
      <c r="A197" s="22" t="n"/>
      <c r="B197" s="23" t="n"/>
      <c r="C197" s="23" t="n"/>
      <c r="D197" s="23" t="n"/>
      <c r="E197" s="22" t="n"/>
      <c r="F197" s="20">
        <f>IF($A197="","",COUNTIF(Responses!$AB$2:$AB$401,$A197))</f>
        <v/>
      </c>
      <c r="G197" s="20">
        <f>IF($A197="","",IF(OR(TRIM($C197&amp;"")&lt;&gt;"",$F197&gt;0),"Yes","No"))</f>
        <v/>
      </c>
      <c r="H197" s="20">
        <f>IF($A197="","",IF(UPPER(TRIM($C197&amp;""))="YES","Yes",IF(UPPER(TRIM($C197&amp;""))="NO","No",IF($F197&gt;0,IF(INDEX(Responses!$AD$2:$AD$401,MATCH($A197,Responses!$AB$2:$AB$401,0))=1,"Yes","No"),""))))</f>
        <v/>
      </c>
      <c r="I197" s="20">
        <f>IF($H197="Yes",IF(UPPER(TRIM($C197&amp;""))="YES",MAX(1,N($D197)),INDEX(Responses!$AF$2:$AF$401,MATCH($A197,Responses!$AB$2:$AB$401,0))),IF($H197="No",0,""))</f>
        <v/>
      </c>
      <c r="J197" s="20">
        <f>IF($G197&lt;&gt;"Yes","",IF(ISNUMBER($B197),MAX(0,$B197-N($I197)),""))</f>
        <v/>
      </c>
      <c r="K197" s="21">
        <f>IF($A197="","",IF(TRIM($E197&amp;"")&lt;&gt;"",TRIM($E197&amp;""),IF($F197&gt;0,INDEX(Responses!$AL$2:$AL$401,MATCH($A197,Responses!$AB$2:$AB$401,0)),"")))</f>
        <v/>
      </c>
      <c r="L197" s="20">
        <f>IF($A197="","",IF($G197="No","Chase reply",IF(AND(ISNUMBER($B197),N($I197)&gt;$B197),"Check count",IF($F197&gt;1,"Two replies",""))))</f>
        <v/>
      </c>
    </row>
    <row r="198">
      <c r="A198" s="22" t="n"/>
      <c r="B198" s="23" t="n"/>
      <c r="C198" s="23" t="n"/>
      <c r="D198" s="23" t="n"/>
      <c r="E198" s="22" t="n"/>
      <c r="F198" s="20">
        <f>IF($A198="","",COUNTIF(Responses!$AB$2:$AB$401,$A198))</f>
        <v/>
      </c>
      <c r="G198" s="20">
        <f>IF($A198="","",IF(OR(TRIM($C198&amp;"")&lt;&gt;"",$F198&gt;0),"Yes","No"))</f>
        <v/>
      </c>
      <c r="H198" s="20">
        <f>IF($A198="","",IF(UPPER(TRIM($C198&amp;""))="YES","Yes",IF(UPPER(TRIM($C198&amp;""))="NO","No",IF($F198&gt;0,IF(INDEX(Responses!$AD$2:$AD$401,MATCH($A198,Responses!$AB$2:$AB$401,0))=1,"Yes","No"),""))))</f>
        <v/>
      </c>
      <c r="I198" s="20">
        <f>IF($H198="Yes",IF(UPPER(TRIM($C198&amp;""))="YES",MAX(1,N($D198)),INDEX(Responses!$AF$2:$AF$401,MATCH($A198,Responses!$AB$2:$AB$401,0))),IF($H198="No",0,""))</f>
        <v/>
      </c>
      <c r="J198" s="20">
        <f>IF($G198&lt;&gt;"Yes","",IF(ISNUMBER($B198),MAX(0,$B198-N($I198)),""))</f>
        <v/>
      </c>
      <c r="K198" s="21">
        <f>IF($A198="","",IF(TRIM($E198&amp;"")&lt;&gt;"",TRIM($E198&amp;""),IF($F198&gt;0,INDEX(Responses!$AL$2:$AL$401,MATCH($A198,Responses!$AB$2:$AB$401,0)),"")))</f>
        <v/>
      </c>
      <c r="L198" s="20">
        <f>IF($A198="","",IF($G198="No","Chase reply",IF(AND(ISNUMBER($B198),N($I198)&gt;$B198),"Check count",IF($F198&gt;1,"Two replies",""))))</f>
        <v/>
      </c>
    </row>
    <row r="199">
      <c r="A199" s="22" t="n"/>
      <c r="B199" s="23" t="n"/>
      <c r="C199" s="23" t="n"/>
      <c r="D199" s="23" t="n"/>
      <c r="E199" s="22" t="n"/>
      <c r="F199" s="20">
        <f>IF($A199="","",COUNTIF(Responses!$AB$2:$AB$401,$A199))</f>
        <v/>
      </c>
      <c r="G199" s="20">
        <f>IF($A199="","",IF(OR(TRIM($C199&amp;"")&lt;&gt;"",$F199&gt;0),"Yes","No"))</f>
        <v/>
      </c>
      <c r="H199" s="20">
        <f>IF($A199="","",IF(UPPER(TRIM($C199&amp;""))="YES","Yes",IF(UPPER(TRIM($C199&amp;""))="NO","No",IF($F199&gt;0,IF(INDEX(Responses!$AD$2:$AD$401,MATCH($A199,Responses!$AB$2:$AB$401,0))=1,"Yes","No"),""))))</f>
        <v/>
      </c>
      <c r="I199" s="20">
        <f>IF($H199="Yes",IF(UPPER(TRIM($C199&amp;""))="YES",MAX(1,N($D199)),INDEX(Responses!$AF$2:$AF$401,MATCH($A199,Responses!$AB$2:$AB$401,0))),IF($H199="No",0,""))</f>
        <v/>
      </c>
      <c r="J199" s="20">
        <f>IF($G199&lt;&gt;"Yes","",IF(ISNUMBER($B199),MAX(0,$B199-N($I199)),""))</f>
        <v/>
      </c>
      <c r="K199" s="21">
        <f>IF($A199="","",IF(TRIM($E199&amp;"")&lt;&gt;"",TRIM($E199&amp;""),IF($F199&gt;0,INDEX(Responses!$AL$2:$AL$401,MATCH($A199,Responses!$AB$2:$AB$401,0)),"")))</f>
        <v/>
      </c>
      <c r="L199" s="20">
        <f>IF($A199="","",IF($G199="No","Chase reply",IF(AND(ISNUMBER($B199),N($I199)&gt;$B199),"Check count",IF($F199&gt;1,"Two replies",""))))</f>
        <v/>
      </c>
    </row>
    <row r="200">
      <c r="A200" s="22" t="n"/>
      <c r="B200" s="23" t="n"/>
      <c r="C200" s="23" t="n"/>
      <c r="D200" s="23" t="n"/>
      <c r="E200" s="22" t="n"/>
      <c r="F200" s="20">
        <f>IF($A200="","",COUNTIF(Responses!$AB$2:$AB$401,$A200))</f>
        <v/>
      </c>
      <c r="G200" s="20">
        <f>IF($A200="","",IF(OR(TRIM($C200&amp;"")&lt;&gt;"",$F200&gt;0),"Yes","No"))</f>
        <v/>
      </c>
      <c r="H200" s="20">
        <f>IF($A200="","",IF(UPPER(TRIM($C200&amp;""))="YES","Yes",IF(UPPER(TRIM($C200&amp;""))="NO","No",IF($F200&gt;0,IF(INDEX(Responses!$AD$2:$AD$401,MATCH($A200,Responses!$AB$2:$AB$401,0))=1,"Yes","No"),""))))</f>
        <v/>
      </c>
      <c r="I200" s="20">
        <f>IF($H200="Yes",IF(UPPER(TRIM($C200&amp;""))="YES",MAX(1,N($D200)),INDEX(Responses!$AF$2:$AF$401,MATCH($A200,Responses!$AB$2:$AB$401,0))),IF($H200="No",0,""))</f>
        <v/>
      </c>
      <c r="J200" s="20">
        <f>IF($G200&lt;&gt;"Yes","",IF(ISNUMBER($B200),MAX(0,$B200-N($I200)),""))</f>
        <v/>
      </c>
      <c r="K200" s="21">
        <f>IF($A200="","",IF(TRIM($E200&amp;"")&lt;&gt;"",TRIM($E200&amp;""),IF($F200&gt;0,INDEX(Responses!$AL$2:$AL$401,MATCH($A200,Responses!$AB$2:$AB$401,0)),"")))</f>
        <v/>
      </c>
      <c r="L200" s="20">
        <f>IF($A200="","",IF($G200="No","Chase reply",IF(AND(ISNUMBER($B200),N($I200)&gt;$B200),"Check count",IF($F200&gt;1,"Two replies",""))))</f>
        <v/>
      </c>
    </row>
    <row r="201">
      <c r="A201" s="22" t="n"/>
      <c r="B201" s="23" t="n"/>
      <c r="C201" s="23" t="n"/>
      <c r="D201" s="23" t="n"/>
      <c r="E201" s="22" t="n"/>
      <c r="F201" s="20">
        <f>IF($A201="","",COUNTIF(Responses!$AB$2:$AB$401,$A201))</f>
        <v/>
      </c>
      <c r="G201" s="20">
        <f>IF($A201="","",IF(OR(TRIM($C201&amp;"")&lt;&gt;"",$F201&gt;0),"Yes","No"))</f>
        <v/>
      </c>
      <c r="H201" s="20">
        <f>IF($A201="","",IF(UPPER(TRIM($C201&amp;""))="YES","Yes",IF(UPPER(TRIM($C201&amp;""))="NO","No",IF($F201&gt;0,IF(INDEX(Responses!$AD$2:$AD$401,MATCH($A201,Responses!$AB$2:$AB$401,0))=1,"Yes","No"),""))))</f>
        <v/>
      </c>
      <c r="I201" s="20">
        <f>IF($H201="Yes",IF(UPPER(TRIM($C201&amp;""))="YES",MAX(1,N($D201)),INDEX(Responses!$AF$2:$AF$401,MATCH($A201,Responses!$AB$2:$AB$401,0))),IF($H201="No",0,""))</f>
        <v/>
      </c>
      <c r="J201" s="20">
        <f>IF($G201&lt;&gt;"Yes","",IF(ISNUMBER($B201),MAX(0,$B201-N($I201)),""))</f>
        <v/>
      </c>
      <c r="K201" s="21">
        <f>IF($A201="","",IF(TRIM($E201&amp;"")&lt;&gt;"",TRIM($E201&amp;""),IF($F201&gt;0,INDEX(Responses!$AL$2:$AL$401,MATCH($A201,Responses!$AB$2:$AB$401,0)),"")))</f>
        <v/>
      </c>
      <c r="L201" s="20">
        <f>IF($A201="","",IF($G201="No","Chase reply",IF(AND(ISNUMBER($B201),N($I201)&gt;$B201),"Check count",IF($F201&gt;1,"Two replies",""))))</f>
        <v/>
      </c>
    </row>
    <row r="202">
      <c r="A202" s="22" t="n"/>
      <c r="B202" s="23" t="n"/>
      <c r="C202" s="23" t="n"/>
      <c r="D202" s="23" t="n"/>
      <c r="E202" s="22" t="n"/>
      <c r="F202" s="20">
        <f>IF($A202="","",COUNTIF(Responses!$AB$2:$AB$401,$A202))</f>
        <v/>
      </c>
      <c r="G202" s="20">
        <f>IF($A202="","",IF(OR(TRIM($C202&amp;"")&lt;&gt;"",$F202&gt;0),"Yes","No"))</f>
        <v/>
      </c>
      <c r="H202" s="20">
        <f>IF($A202="","",IF(UPPER(TRIM($C202&amp;""))="YES","Yes",IF(UPPER(TRIM($C202&amp;""))="NO","No",IF($F202&gt;0,IF(INDEX(Responses!$AD$2:$AD$401,MATCH($A202,Responses!$AB$2:$AB$401,0))=1,"Yes","No"),""))))</f>
        <v/>
      </c>
      <c r="I202" s="20">
        <f>IF($H202="Yes",IF(UPPER(TRIM($C202&amp;""))="YES",MAX(1,N($D202)),INDEX(Responses!$AF$2:$AF$401,MATCH($A202,Responses!$AB$2:$AB$401,0))),IF($H202="No",0,""))</f>
        <v/>
      </c>
      <c r="J202" s="20">
        <f>IF($G202&lt;&gt;"Yes","",IF(ISNUMBER($B202),MAX(0,$B202-N($I202)),""))</f>
        <v/>
      </c>
      <c r="K202" s="21">
        <f>IF($A202="","",IF(TRIM($E202&amp;"")&lt;&gt;"",TRIM($E202&amp;""),IF($F202&gt;0,INDEX(Responses!$AL$2:$AL$401,MATCH($A202,Responses!$AB$2:$AB$401,0)),"")))</f>
        <v/>
      </c>
      <c r="L202" s="20">
        <f>IF($A202="","",IF($G202="No","Chase reply",IF(AND(ISNUMBER($B202),N($I202)&gt;$B202),"Check count",IF($F202&gt;1,"Two replies",""))))</f>
        <v/>
      </c>
    </row>
  </sheetData>
  <autoFilter ref="A2:L202"/>
  <conditionalFormatting sqref="A3:L202">
    <cfRule type="expression" priority="1" dxfId="0">
      <formula>$L3&lt;&gt;""</formula>
    </cfRule>
  </conditionalFormatting>
  <dataValidations count="3">
    <dataValidation sqref="C3:C202" showDropDown="0" showInputMessage="0" showErrorMessage="1" allowBlank="1" errorTitle="Reply" error="Type Yes or No." type="list" errorStyle="warning">
      <formula1>"Yes,No"</formula1>
    </dataValidation>
    <dataValidation sqref="B3:B202" showDropDown="0" showInputMessage="0" showErrorMessage="1" allowBlank="1" errorTitle="People" error="Type a whole number of people." type="whole" errorStyle="warning" operator="between">
      <formula1>0</formula1>
      <formula2>50</formula2>
    </dataValidation>
    <dataValidation sqref="D3:D202" showDropDown="0" showInputMessage="0" showErrorMessage="1" allowBlank="1" errorTitle="People" error="Type a whole number of people." type="whole" errorStyle="warning" operator="between">
      <formula1>0</formula1>
      <formula2>50</formula2>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E16"/>
  <sheetViews>
    <sheetView workbookViewId="0">
      <selection activeCell="A1" sqref="A1"/>
    </sheetView>
  </sheetViews>
  <sheetFormatPr baseColWidth="8" defaultRowHeight="15"/>
  <cols>
    <col width="38" customWidth="1" min="1" max="1"/>
    <col width="14" customWidth="1" min="2" max="2"/>
    <col width="4" customWidth="1" min="3" max="3"/>
    <col width="30" customWidth="1" min="4" max="4"/>
    <col width="12" customWidth="1" min="5" max="5"/>
  </cols>
  <sheetData>
    <row r="1">
      <c r="A1" s="24" t="inlineStr">
        <is>
          <t>Who has replied</t>
        </is>
      </c>
    </row>
    <row r="3" ht="32" customHeight="1">
      <c r="A3" s="4" t="inlineStr">
        <is>
          <t>Count</t>
        </is>
      </c>
      <c r="B3" s="4" t="inlineStr">
        <is>
          <t>Number</t>
        </is>
      </c>
      <c r="D3" s="4" t="inlineStr">
        <is>
          <t>Meal (from online replies)</t>
        </is>
      </c>
      <c r="E3" s="4" t="inlineStr">
        <is>
          <t>Plates</t>
        </is>
      </c>
    </row>
    <row r="4">
      <c r="A4" s="25" t="inlineStr">
        <is>
          <t>Households on your list</t>
        </is>
      </c>
      <c r="B4" s="26">
        <f>SUMPRODUCT((LEN(TRIM('Guest list'!$A$3:$A$202&amp;""))&gt;0)*1)</f>
        <v/>
      </c>
      <c r="D4" s="21">
        <f>IF(Lists!$B$16="","",Lists!$B$16)</f>
        <v/>
      </c>
      <c r="E4" s="20">
        <f>IF(D4="","",COUNTIF(Responses!$AG$2:$AJ$401,D4))</f>
        <v/>
      </c>
    </row>
    <row r="5">
      <c r="A5" s="25" t="inlineStr">
        <is>
          <t>People invited</t>
        </is>
      </c>
      <c r="B5" s="26">
        <f>SUM('Guest list'!$B$3:$B$202)</f>
        <v/>
      </c>
      <c r="D5" s="21">
        <f>IF(Lists!$B$17="","",Lists!$B$17)</f>
        <v/>
      </c>
      <c r="E5" s="20">
        <f>IF(D5="","",COUNTIF(Responses!$AG$2:$AJ$401,D5))</f>
        <v/>
      </c>
    </row>
    <row r="6">
      <c r="A6" s="25" t="inlineStr">
        <is>
          <t>Households replied</t>
        </is>
      </c>
      <c r="B6" s="26">
        <f>COUNTIF('Guest list'!$G$3:$G$202,"Yes")</f>
        <v/>
      </c>
      <c r="D6" s="21">
        <f>IF(Lists!$B$18="","",Lists!$B$18)</f>
        <v/>
      </c>
      <c r="E6" s="20">
        <f>IF(D6="","",COUNTIF(Responses!$AG$2:$AJ$401,D6))</f>
        <v/>
      </c>
    </row>
    <row r="7">
      <c r="A7" s="25" t="inlineStr">
        <is>
          <t>Reply rate (households)</t>
        </is>
      </c>
      <c r="B7" s="27">
        <f>IF(B4=0,"",B6/B4)</f>
        <v/>
      </c>
      <c r="D7" s="21">
        <f>IF(Lists!$B$19="","",Lists!$B$19)</f>
        <v/>
      </c>
      <c r="E7" s="20">
        <f>IF(D7="","",COUNTIF(Responses!$AG$2:$AJ$401,D7))</f>
        <v/>
      </c>
    </row>
    <row r="8">
      <c r="A8" s="25" t="inlineStr">
        <is>
          <t>People attending</t>
        </is>
      </c>
      <c r="B8" s="26">
        <f>SUM('Guest list'!$I$3:$I$202)</f>
        <v/>
      </c>
      <c r="D8" s="21">
        <f>IF(Lists!$B$20="","",Lists!$B$20)</f>
        <v/>
      </c>
      <c r="E8" s="20">
        <f>IF(D8="","",COUNTIF(Responses!$AG$2:$AJ$401,D8))</f>
        <v/>
      </c>
    </row>
    <row r="9">
      <c r="A9" s="25" t="inlineStr">
        <is>
          <t>People not coming</t>
        </is>
      </c>
      <c r="B9" s="26">
        <f>SUM('Guest list'!$J$3:$J$202)</f>
        <v/>
      </c>
      <c r="D9" s="21">
        <f>IF(Lists!$B$21="","",Lists!$B$21)</f>
        <v/>
      </c>
      <c r="E9" s="20">
        <f>IF(D9="","",COUNTIF(Responses!$AG$2:$AJ$401,D9))</f>
        <v/>
      </c>
    </row>
    <row r="10">
      <c r="A10" s="25" t="inlineStr">
        <is>
          <t>Households still to reply</t>
        </is>
      </c>
      <c r="B10" s="26">
        <f>COUNTIF('Guest list'!$G$3:$G$202,"No")</f>
        <v/>
      </c>
      <c r="D10" s="11" t="inlineStr">
        <is>
          <t>All meals</t>
        </is>
      </c>
      <c r="E10" s="28">
        <f>SUM(E4:E9)</f>
        <v/>
      </c>
    </row>
    <row r="11">
      <c r="A11" s="25" t="inlineStr">
        <is>
          <t>People still to hear from</t>
        </is>
      </c>
      <c r="B11" s="26">
        <f>SUMIF('Guest list'!$G$3:$G$202,"No",'Guest list'!$B$3:$B$202)</f>
        <v/>
      </c>
    </row>
    <row r="12">
      <c r="A12" s="25" t="inlineStr">
        <is>
          <t>Rows to check (count or two replies)</t>
        </is>
      </c>
      <c r="B12" s="26">
        <f>COUNTIF('Guest list'!$L$3:$L$202,"Check count")+COUNTIF('Guest list'!$L$3:$L$202,"Two replies")</f>
        <v/>
      </c>
      <c r="D12" s="29" t="inlineStr">
        <is>
          <t>Meals count the online replies only. Add meals from phone, text or card replies by hand (see the notes on Guest list).</t>
        </is>
      </c>
    </row>
    <row r="13">
      <c r="A13" s="25" t="inlineStr">
        <is>
          <t>Online replies not on your list</t>
        </is>
      </c>
      <c r="B13" s="26">
        <f>COUNTIF(Responses!$AM$2:$AM$401,"No")</f>
        <v/>
      </c>
    </row>
    <row r="14"/>
    <row r="16">
      <c r="A16" s="15" t="inlineStr">
        <is>
          <t>Made by HornetForms, https://hornetforms.com/blog/rsvp-qr-code</t>
        </is>
      </c>
    </row>
  </sheetData>
  <mergeCells count="1">
    <mergeCell ref="D12:E14"/>
  </mergeCell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F5B83D"/>
    <outlinePr summaryBelow="1" summaryRight="1"/>
    <pageSetUpPr/>
  </sheetPr>
  <dimension ref="A1:AM4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width="22" customWidth="1" min="22" max="22"/>
    <col width="22" customWidth="1" min="23" max="23"/>
    <col width="22" customWidth="1" min="24" max="24"/>
    <col width="22" customWidth="1" min="25" max="25"/>
    <col width="22" customWidth="1" min="26" max="26"/>
    <col width="2"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40" customWidth="1" min="38" max="38"/>
    <col width="18" customWidth="1" min="39" max="39"/>
  </cols>
  <sheetData>
    <row r="1" ht="60" customHeight="1">
      <c r="A1" s="4" t="inlineStr">
        <is>
          <t>Response ID</t>
        </is>
      </c>
      <c r="B1" s="4" t="inlineStr">
        <is>
          <t>Submitted at</t>
        </is>
      </c>
      <c r="C1" s="4" t="inlineStr">
        <is>
          <t>Started at</t>
        </is>
      </c>
      <c r="D1" s="4" t="inlineStr">
        <is>
          <t>Household or family name</t>
        </is>
      </c>
      <c r="E1" s="4" t="inlineStr">
        <is>
          <t>Best email for wedding updates</t>
        </is>
      </c>
      <c r="F1" s="4" t="inlineStr">
        <is>
          <t>Will you be joining us?</t>
        </is>
      </c>
      <c r="G1" s="4" t="inlineStr">
        <is>
          <t>How many of you are coming?</t>
        </is>
      </c>
      <c r="H1" s="4" t="inlineStr">
        <is>
          <t>First guest's full name</t>
        </is>
      </c>
      <c r="I1" s="4" t="inlineStr">
        <is>
          <t>First guest's meal</t>
        </is>
      </c>
      <c r="J1" s="4" t="inlineStr">
        <is>
          <t>Second guest's full name</t>
        </is>
      </c>
      <c r="K1" s="4" t="inlineStr">
        <is>
          <t>Second guest's meal</t>
        </is>
      </c>
      <c r="L1" s="4" t="inlineStr">
        <is>
          <t>Third guest's full name</t>
        </is>
      </c>
      <c r="M1" s="4" t="inlineStr">
        <is>
          <t>Third guest's meal</t>
        </is>
      </c>
      <c r="N1" s="4" t="inlineStr">
        <is>
          <t>Fourth guest's full name</t>
        </is>
      </c>
      <c r="O1" s="4" t="inlineStr">
        <is>
          <t>Fourth guest's meal</t>
        </is>
      </c>
      <c r="P1" s="4" t="inlineStr">
        <is>
          <t>Allergies or dietary needs</t>
        </is>
      </c>
      <c r="Q1" s="4" t="inlineStr">
        <is>
          <t>Would you like a room in our hotel block?</t>
        </is>
      </c>
      <c r="R1" s="4" t="inlineStr">
        <is>
          <t>Will you ride the shuttle between the hotel and the venue?</t>
        </is>
      </c>
      <c r="S1" s="4" t="inlineStr">
        <is>
          <t>What song gets you on the dance floor?</t>
        </is>
      </c>
      <c r="T1" s="4" t="inlineStr">
        <is>
          <t>Your message to the couple</t>
        </is>
      </c>
      <c r="U1" s="4" t="inlineStr">
        <is>
          <t>Form version</t>
        </is>
      </c>
      <c r="V1" s="4" t="n"/>
      <c r="W1" s="4" t="n"/>
      <c r="X1" s="4" t="n"/>
      <c r="Y1" s="4" t="n"/>
      <c r="Z1" s="4" t="n"/>
      <c r="AA1" s="30" t="n"/>
      <c r="AB1" s="17" t="inlineStr">
        <is>
          <t>Household (worked out)</t>
        </is>
      </c>
      <c r="AC1" s="17" t="inlineStr">
        <is>
          <t>Coming answer (worked out)</t>
        </is>
      </c>
      <c r="AD1" s="17" t="inlineStr">
        <is>
          <t>Coming 1/0 (worked out)</t>
        </is>
      </c>
      <c r="AE1" s="17" t="inlineStr">
        <is>
          <t>How many (worked out)</t>
        </is>
      </c>
      <c r="AF1" s="17" t="inlineStr">
        <is>
          <t>Attending (worked out)</t>
        </is>
      </c>
      <c r="AG1" s="17" t="inlineStr">
        <is>
          <t>Meal 1</t>
        </is>
      </c>
      <c r="AH1" s="17" t="inlineStr">
        <is>
          <t>Meal 2</t>
        </is>
      </c>
      <c r="AI1" s="17" t="inlineStr">
        <is>
          <t>Meal 3</t>
        </is>
      </c>
      <c r="AJ1" s="17" t="inlineStr">
        <is>
          <t>Meal 4</t>
        </is>
      </c>
      <c r="AK1" s="17" t="inlineStr">
        <is>
          <t>Notes (worked out)</t>
        </is>
      </c>
      <c r="AL1" s="17" t="inlineStr">
        <is>
          <t>Meal or notes (worked out)</t>
        </is>
      </c>
      <c r="AM1" s="17" t="inlineStr">
        <is>
          <t>On your guest list? (worked out)</t>
        </is>
      </c>
    </row>
    <row r="2">
      <c r="A2" s="31" t="inlineStr">
        <is>
          <t>EXAMPLE-01 (delete me)</t>
        </is>
      </c>
      <c r="B2" s="31" t="inlineStr">
        <is>
          <t>2026-05-10T19:10:00.000Z</t>
        </is>
      </c>
      <c r="C2" s="31" t="inlineStr">
        <is>
          <t>2026-05-10T19:05:00.000Z</t>
        </is>
      </c>
      <c r="D2" s="31" t="inlineStr">
        <is>
          <t>The Garcia Family (example)</t>
        </is>
      </c>
      <c r="E2" s="31" t="inlineStr">
        <is>
          <t>guest1@example.com</t>
        </is>
      </c>
      <c r="F2" s="31" t="inlineStr">
        <is>
          <t>Joyfully accepts</t>
        </is>
      </c>
      <c r="G2" s="31" t="inlineStr">
        <is>
          <t>3</t>
        </is>
      </c>
      <c r="H2" s="31" t="inlineStr">
        <is>
          <t>Maria Garcia</t>
        </is>
      </c>
      <c r="I2" s="31" t="inlineStr">
        <is>
          <t>Chicken</t>
        </is>
      </c>
      <c r="J2" s="31" t="inlineStr">
        <is>
          <t>Luis Garcia</t>
        </is>
      </c>
      <c r="K2" s="31" t="inlineStr">
        <is>
          <t>Fish</t>
        </is>
      </c>
      <c r="L2" s="31" t="inlineStr">
        <is>
          <t>Sofia Garcia</t>
        </is>
      </c>
      <c r="M2" s="31" t="inlineStr">
        <is>
          <t>Child's meal</t>
        </is>
      </c>
      <c r="N2" s="31" t="n"/>
      <c r="O2" s="31" t="n"/>
      <c r="P2" s="31" t="inlineStr">
        <is>
          <t>Sofia: no nuts</t>
        </is>
      </c>
      <c r="Q2" s="31" t="n"/>
      <c r="R2" s="31" t="n"/>
      <c r="S2" s="31" t="n"/>
      <c r="T2" s="31" t="n"/>
      <c r="U2" s="31" t="n">
        <v>1</v>
      </c>
      <c r="AB2" s="32">
        <f>IF(Lists!$B$2="","",IFERROR(TRIM(INDEX($A2:$Z2,MATCH(Lists!$B$2,$A$1:$Z$1,0))&amp;""),""))</f>
        <v/>
      </c>
      <c r="AC2" s="32">
        <f>IF(Lists!$B$3="","",IFERROR(TRIM(INDEX($A2:$Z2,MATCH(Lists!$B$3,$A$1:$Z$1,0))&amp;""),""))</f>
        <v/>
      </c>
      <c r="AD2" s="32">
        <f>IF($AB2="","",IF($AC2=Lists!$B$4,1,0))</f>
        <v/>
      </c>
      <c r="AE2" s="32">
        <f>IFERROR(VALUE(IF(Lists!$B$5="","",IFERROR(TRIM(INDEX($A2:$Z2,MATCH(Lists!$B$5,$A$1:$Z$1,0))&amp;""),""))),"")</f>
        <v/>
      </c>
      <c r="AF2" s="32">
        <f>IF($AD2&lt;&gt;1,IF($AB2="","",0),MAX(1,N($AE2)+IF(UPPER(TRIM(Lists!$B$6&amp;""))="N",1,0)))</f>
        <v/>
      </c>
      <c r="AG2" s="32">
        <f>IF(Lists!$B$7="","",IFERROR(TRIM(INDEX($A2:$Z2,MATCH(Lists!$B$7,$A$1:$Z$1,0))&amp;""),""))</f>
        <v/>
      </c>
      <c r="AH2" s="32">
        <f>IF(Lists!$B$8="","",IFERROR(TRIM(INDEX($A2:$Z2,MATCH(Lists!$B$8,$A$1:$Z$1,0))&amp;""),""))</f>
        <v/>
      </c>
      <c r="AI2" s="32">
        <f>IF(Lists!$B$9="","",IFERROR(TRIM(INDEX($A2:$Z2,MATCH(Lists!$B$9,$A$1:$Z$1,0))&amp;""),""))</f>
        <v/>
      </c>
      <c r="AJ2" s="32">
        <f>IF(Lists!$B$10="","",IFERROR(TRIM(INDEX($A2:$Z2,MATCH(Lists!$B$10,$A$1:$Z$1,0))&amp;""),""))</f>
        <v/>
      </c>
      <c r="AK2" s="32">
        <f>IF(Lists!$B$11="","",IFERROR(TRIM(INDEX($A2:$Z2,MATCH(Lists!$B$11,$A$1:$Z$1,0))&amp;""),""))</f>
        <v/>
      </c>
      <c r="AL2" s="32">
        <f>MID(IF($AG2&lt;&gt;"",", "&amp;$AG2,"")&amp;IF($AH2&lt;&gt;"",", "&amp;$AH2,"")&amp;IF($AI2&lt;&gt;"",", "&amp;$AI2,"")&amp;IF($AJ2&lt;&gt;"",", "&amp;$AJ2,"")&amp;IF($AK2&lt;&gt;"",", "&amp;$AK2,""),3,300)</f>
        <v/>
      </c>
      <c r="AM2" s="32">
        <f>IF($AB2="","",IF(COUNTIF('Guest list'!$A$3:$A$202,$AB2)&gt;0,"Yes","No"))</f>
        <v/>
      </c>
    </row>
    <row r="3">
      <c r="A3" s="31" t="inlineStr">
        <is>
          <t>EXAMPLE-02 (delete me)</t>
        </is>
      </c>
      <c r="B3" s="31" t="inlineStr">
        <is>
          <t>2026-05-11T19:11:00.000Z</t>
        </is>
      </c>
      <c r="C3" s="31" t="inlineStr">
        <is>
          <t>2026-05-11T19:06:00.000Z</t>
        </is>
      </c>
      <c r="D3" s="31" t="inlineStr">
        <is>
          <t>Priya and Sam Rao (example)</t>
        </is>
      </c>
      <c r="E3" s="31" t="inlineStr">
        <is>
          <t>guest2@example.com</t>
        </is>
      </c>
      <c r="F3" s="31" t="inlineStr">
        <is>
          <t>Joyfully accepts</t>
        </is>
      </c>
      <c r="G3" s="31" t="inlineStr">
        <is>
          <t>2</t>
        </is>
      </c>
      <c r="H3" s="31" t="inlineStr">
        <is>
          <t>Priya Rao</t>
        </is>
      </c>
      <c r="I3" s="31" t="inlineStr">
        <is>
          <t>Vegetarian</t>
        </is>
      </c>
      <c r="J3" s="31" t="inlineStr">
        <is>
          <t>Sam Rao</t>
        </is>
      </c>
      <c r="K3" s="31" t="inlineStr">
        <is>
          <t>Vegetarian</t>
        </is>
      </c>
      <c r="L3" s="31" t="n"/>
      <c r="M3" s="31" t="n"/>
      <c r="N3" s="31" t="n"/>
      <c r="O3" s="31" t="n"/>
      <c r="P3" s="31" t="n"/>
      <c r="Q3" s="31" t="n"/>
      <c r="R3" s="31" t="n"/>
      <c r="S3" s="31" t="n"/>
      <c r="T3" s="31" t="n"/>
      <c r="U3" s="31" t="n">
        <v>1</v>
      </c>
      <c r="AB3" s="32">
        <f>IF(Lists!$B$2="","",IFERROR(TRIM(INDEX($A3:$Z3,MATCH(Lists!$B$2,$A$1:$Z$1,0))&amp;""),""))</f>
        <v/>
      </c>
      <c r="AC3" s="32">
        <f>IF(Lists!$B$3="","",IFERROR(TRIM(INDEX($A3:$Z3,MATCH(Lists!$B$3,$A$1:$Z$1,0))&amp;""),""))</f>
        <v/>
      </c>
      <c r="AD3" s="32">
        <f>IF($AB3="","",IF($AC3=Lists!$B$4,1,0))</f>
        <v/>
      </c>
      <c r="AE3" s="32">
        <f>IFERROR(VALUE(IF(Lists!$B$5="","",IFERROR(TRIM(INDEX($A3:$Z3,MATCH(Lists!$B$5,$A$1:$Z$1,0))&amp;""),""))),"")</f>
        <v/>
      </c>
      <c r="AF3" s="32">
        <f>IF($AD3&lt;&gt;1,IF($AB3="","",0),MAX(1,N($AE3)+IF(UPPER(TRIM(Lists!$B$6&amp;""))="N",1,0)))</f>
        <v/>
      </c>
      <c r="AG3" s="32">
        <f>IF(Lists!$B$7="","",IFERROR(TRIM(INDEX($A3:$Z3,MATCH(Lists!$B$7,$A$1:$Z$1,0))&amp;""),""))</f>
        <v/>
      </c>
      <c r="AH3" s="32">
        <f>IF(Lists!$B$8="","",IFERROR(TRIM(INDEX($A3:$Z3,MATCH(Lists!$B$8,$A$1:$Z$1,0))&amp;""),""))</f>
        <v/>
      </c>
      <c r="AI3" s="32">
        <f>IF(Lists!$B$9="","",IFERROR(TRIM(INDEX($A3:$Z3,MATCH(Lists!$B$9,$A$1:$Z$1,0))&amp;""),""))</f>
        <v/>
      </c>
      <c r="AJ3" s="32">
        <f>IF(Lists!$B$10="","",IFERROR(TRIM(INDEX($A3:$Z3,MATCH(Lists!$B$10,$A$1:$Z$1,0))&amp;""),""))</f>
        <v/>
      </c>
      <c r="AK3" s="32">
        <f>IF(Lists!$B$11="","",IFERROR(TRIM(INDEX($A3:$Z3,MATCH(Lists!$B$11,$A$1:$Z$1,0))&amp;""),""))</f>
        <v/>
      </c>
      <c r="AL3" s="32">
        <f>MID(IF($AG3&lt;&gt;"",", "&amp;$AG3,"")&amp;IF($AH3&lt;&gt;"",", "&amp;$AH3,"")&amp;IF($AI3&lt;&gt;"",", "&amp;$AI3,"")&amp;IF($AJ3&lt;&gt;"",", "&amp;$AJ3,"")&amp;IF($AK3&lt;&gt;"",", "&amp;$AK3,""),3,300)</f>
        <v/>
      </c>
      <c r="AM3" s="32">
        <f>IF($AB3="","",IF(COUNTIF('Guest list'!$A$3:$A$202,$AB3)&gt;0,"Yes","No"))</f>
        <v/>
      </c>
    </row>
    <row r="4">
      <c r="A4" s="31" t="inlineStr">
        <is>
          <t>EXAMPLE-03 (delete me)</t>
        </is>
      </c>
      <c r="B4" s="31" t="inlineStr">
        <is>
          <t>2026-05-12T19:12:00.000Z</t>
        </is>
      </c>
      <c r="C4" s="31" t="inlineStr">
        <is>
          <t>2026-05-12T19:07:00.000Z</t>
        </is>
      </c>
      <c r="D4" s="31" t="inlineStr">
        <is>
          <t>The Okafor Family (example)</t>
        </is>
      </c>
      <c r="E4" s="31" t="inlineStr">
        <is>
          <t>guest3@example.com</t>
        </is>
      </c>
      <c r="F4" s="31" t="inlineStr">
        <is>
          <t>Regretfully declines</t>
        </is>
      </c>
      <c r="G4" s="31" t="n"/>
      <c r="H4" s="31" t="n"/>
      <c r="I4" s="31" t="n"/>
      <c r="J4" s="31" t="n"/>
      <c r="K4" s="31" t="n"/>
      <c r="L4" s="31" t="n"/>
      <c r="M4" s="31" t="n"/>
      <c r="N4" s="31" t="n"/>
      <c r="O4" s="31" t="n"/>
      <c r="P4" s="31" t="n"/>
      <c r="Q4" s="31" t="n"/>
      <c r="R4" s="31" t="n"/>
      <c r="S4" s="31" t="n"/>
      <c r="T4" s="31" t="inlineStr">
        <is>
          <t>So sorry to miss it. Have a wonderful day!</t>
        </is>
      </c>
      <c r="U4" s="31" t="n">
        <v>1</v>
      </c>
      <c r="AB4" s="32">
        <f>IF(Lists!$B$2="","",IFERROR(TRIM(INDEX($A4:$Z4,MATCH(Lists!$B$2,$A$1:$Z$1,0))&amp;""),""))</f>
        <v/>
      </c>
      <c r="AC4" s="32">
        <f>IF(Lists!$B$3="","",IFERROR(TRIM(INDEX($A4:$Z4,MATCH(Lists!$B$3,$A$1:$Z$1,0))&amp;""),""))</f>
        <v/>
      </c>
      <c r="AD4" s="32">
        <f>IF($AB4="","",IF($AC4=Lists!$B$4,1,0))</f>
        <v/>
      </c>
      <c r="AE4" s="32">
        <f>IFERROR(VALUE(IF(Lists!$B$5="","",IFERROR(TRIM(INDEX($A4:$Z4,MATCH(Lists!$B$5,$A$1:$Z$1,0))&amp;""),""))),"")</f>
        <v/>
      </c>
      <c r="AF4" s="32">
        <f>IF($AD4&lt;&gt;1,IF($AB4="","",0),MAX(1,N($AE4)+IF(UPPER(TRIM(Lists!$B$6&amp;""))="N",1,0)))</f>
        <v/>
      </c>
      <c r="AG4" s="32">
        <f>IF(Lists!$B$7="","",IFERROR(TRIM(INDEX($A4:$Z4,MATCH(Lists!$B$7,$A$1:$Z$1,0))&amp;""),""))</f>
        <v/>
      </c>
      <c r="AH4" s="32">
        <f>IF(Lists!$B$8="","",IFERROR(TRIM(INDEX($A4:$Z4,MATCH(Lists!$B$8,$A$1:$Z$1,0))&amp;""),""))</f>
        <v/>
      </c>
      <c r="AI4" s="32">
        <f>IF(Lists!$B$9="","",IFERROR(TRIM(INDEX($A4:$Z4,MATCH(Lists!$B$9,$A$1:$Z$1,0))&amp;""),""))</f>
        <v/>
      </c>
      <c r="AJ4" s="32">
        <f>IF(Lists!$B$10="","",IFERROR(TRIM(INDEX($A4:$Z4,MATCH(Lists!$B$10,$A$1:$Z$1,0))&amp;""),""))</f>
        <v/>
      </c>
      <c r="AK4" s="32">
        <f>IF(Lists!$B$11="","",IFERROR(TRIM(INDEX($A4:$Z4,MATCH(Lists!$B$11,$A$1:$Z$1,0))&amp;""),""))</f>
        <v/>
      </c>
      <c r="AL4" s="32">
        <f>MID(IF($AG4&lt;&gt;"",", "&amp;$AG4,"")&amp;IF($AH4&lt;&gt;"",", "&amp;$AH4,"")&amp;IF($AI4&lt;&gt;"",", "&amp;$AI4,"")&amp;IF($AJ4&lt;&gt;"",", "&amp;$AJ4,"")&amp;IF($AK4&lt;&gt;"",", "&amp;$AK4,""),3,300)</f>
        <v/>
      </c>
      <c r="AM4" s="32">
        <f>IF($AB4="","",IF(COUNTIF('Guest list'!$A$3:$A$202,$AB4)&gt;0,"Yes","No"))</f>
        <v/>
      </c>
    </row>
    <row r="5">
      <c r="A5" s="31" t="inlineStr">
        <is>
          <t>EXAMPLE-04 (delete me)</t>
        </is>
      </c>
      <c r="B5" s="31" t="inlineStr">
        <is>
          <t>2026-05-13T19:13:00.000Z</t>
        </is>
      </c>
      <c r="C5" s="31" t="inlineStr">
        <is>
          <t>2026-05-13T19:08:00.000Z</t>
        </is>
      </c>
      <c r="D5" s="31" t="inlineStr">
        <is>
          <t>Lena Novak (example)</t>
        </is>
      </c>
      <c r="E5" s="31" t="inlineStr">
        <is>
          <t>guest4@example.com</t>
        </is>
      </c>
      <c r="F5" s="31" t="inlineStr">
        <is>
          <t>Joyfully accepts</t>
        </is>
      </c>
      <c r="G5" s="31" t="inlineStr">
        <is>
          <t>1</t>
        </is>
      </c>
      <c r="H5" s="31" t="inlineStr">
        <is>
          <t>Lena Novak</t>
        </is>
      </c>
      <c r="I5" s="31" t="inlineStr">
        <is>
          <t>Fish</t>
        </is>
      </c>
      <c r="J5" s="31" t="n"/>
      <c r="K5" s="31" t="n"/>
      <c r="L5" s="31" t="n"/>
      <c r="M5" s="31" t="n"/>
      <c r="N5" s="31" t="n"/>
      <c r="O5" s="31" t="n"/>
      <c r="P5" s="31" t="n"/>
      <c r="Q5" s="31" t="n"/>
      <c r="R5" s="31" t="n"/>
      <c r="S5" s="31" t="n"/>
      <c r="T5" s="31" t="n"/>
      <c r="U5" s="31" t="n">
        <v>1</v>
      </c>
      <c r="AB5" s="32">
        <f>IF(Lists!$B$2="","",IFERROR(TRIM(INDEX($A5:$Z5,MATCH(Lists!$B$2,$A$1:$Z$1,0))&amp;""),""))</f>
        <v/>
      </c>
      <c r="AC5" s="32">
        <f>IF(Lists!$B$3="","",IFERROR(TRIM(INDEX($A5:$Z5,MATCH(Lists!$B$3,$A$1:$Z$1,0))&amp;""),""))</f>
        <v/>
      </c>
      <c r="AD5" s="32">
        <f>IF($AB5="","",IF($AC5=Lists!$B$4,1,0))</f>
        <v/>
      </c>
      <c r="AE5" s="32">
        <f>IFERROR(VALUE(IF(Lists!$B$5="","",IFERROR(TRIM(INDEX($A5:$Z5,MATCH(Lists!$B$5,$A$1:$Z$1,0))&amp;""),""))),"")</f>
        <v/>
      </c>
      <c r="AF5" s="32">
        <f>IF($AD5&lt;&gt;1,IF($AB5="","",0),MAX(1,N($AE5)+IF(UPPER(TRIM(Lists!$B$6&amp;""))="N",1,0)))</f>
        <v/>
      </c>
      <c r="AG5" s="32">
        <f>IF(Lists!$B$7="","",IFERROR(TRIM(INDEX($A5:$Z5,MATCH(Lists!$B$7,$A$1:$Z$1,0))&amp;""),""))</f>
        <v/>
      </c>
      <c r="AH5" s="32">
        <f>IF(Lists!$B$8="","",IFERROR(TRIM(INDEX($A5:$Z5,MATCH(Lists!$B$8,$A$1:$Z$1,0))&amp;""),""))</f>
        <v/>
      </c>
      <c r="AI5" s="32">
        <f>IF(Lists!$B$9="","",IFERROR(TRIM(INDEX($A5:$Z5,MATCH(Lists!$B$9,$A$1:$Z$1,0))&amp;""),""))</f>
        <v/>
      </c>
      <c r="AJ5" s="32">
        <f>IF(Lists!$B$10="","",IFERROR(TRIM(INDEX($A5:$Z5,MATCH(Lists!$B$10,$A$1:$Z$1,0))&amp;""),""))</f>
        <v/>
      </c>
      <c r="AK5" s="32">
        <f>IF(Lists!$B$11="","",IFERROR(TRIM(INDEX($A5:$Z5,MATCH(Lists!$B$11,$A$1:$Z$1,0))&amp;""),""))</f>
        <v/>
      </c>
      <c r="AL5" s="32">
        <f>MID(IF($AG5&lt;&gt;"",", "&amp;$AG5,"")&amp;IF($AH5&lt;&gt;"",", "&amp;$AH5,"")&amp;IF($AI5&lt;&gt;"",", "&amp;$AI5,"")&amp;IF($AJ5&lt;&gt;"",", "&amp;$AJ5,"")&amp;IF($AK5&lt;&gt;"",", "&amp;$AK5,""),3,300)</f>
        <v/>
      </c>
      <c r="AM5" s="32">
        <f>IF($AB5="","",IF(COUNTIF('Guest list'!$A$3:$A$202,$AB5)&gt;0,"Yes","No"))</f>
        <v/>
      </c>
    </row>
    <row r="6">
      <c r="A6" s="31" t="inlineStr">
        <is>
          <t>EXAMPLE-05 (delete me)</t>
        </is>
      </c>
      <c r="B6" s="31" t="inlineStr">
        <is>
          <t>2026-05-14T19:14:00.000Z</t>
        </is>
      </c>
      <c r="C6" s="31" t="inlineStr">
        <is>
          <t>2026-05-14T19:09:00.000Z</t>
        </is>
      </c>
      <c r="D6" s="31" t="inlineStr">
        <is>
          <t>The Brooks Family (example)</t>
        </is>
      </c>
      <c r="E6" s="31" t="inlineStr">
        <is>
          <t>guest5@example.com</t>
        </is>
      </c>
      <c r="F6" s="31" t="inlineStr">
        <is>
          <t>Joyfully accepts</t>
        </is>
      </c>
      <c r="G6" s="31" t="inlineStr">
        <is>
          <t>4</t>
        </is>
      </c>
      <c r="H6" s="31" t="inlineStr">
        <is>
          <t>Ann Brooks</t>
        </is>
      </c>
      <c r="I6" s="31" t="inlineStr">
        <is>
          <t>Chicken</t>
        </is>
      </c>
      <c r="J6" s="31" t="inlineStr">
        <is>
          <t>Ray Brooks</t>
        </is>
      </c>
      <c r="K6" s="31" t="inlineStr">
        <is>
          <t>Chicken</t>
        </is>
      </c>
      <c r="L6" s="31" t="inlineStr">
        <is>
          <t>Max Brooks</t>
        </is>
      </c>
      <c r="M6" s="31" t="inlineStr">
        <is>
          <t>Child's meal</t>
        </is>
      </c>
      <c r="N6" s="31" t="inlineStr">
        <is>
          <t>Zoe Brooks</t>
        </is>
      </c>
      <c r="O6" s="31" t="inlineStr">
        <is>
          <t>Child's meal</t>
        </is>
      </c>
      <c r="P6" s="31" t="n"/>
      <c r="Q6" s="31" t="n"/>
      <c r="R6" s="31" t="n"/>
      <c r="S6" s="31" t="n"/>
      <c r="T6" s="31" t="n"/>
      <c r="U6" s="31" t="n">
        <v>1</v>
      </c>
      <c r="AB6" s="32">
        <f>IF(Lists!$B$2="","",IFERROR(TRIM(INDEX($A6:$Z6,MATCH(Lists!$B$2,$A$1:$Z$1,0))&amp;""),""))</f>
        <v/>
      </c>
      <c r="AC6" s="32">
        <f>IF(Lists!$B$3="","",IFERROR(TRIM(INDEX($A6:$Z6,MATCH(Lists!$B$3,$A$1:$Z$1,0))&amp;""),""))</f>
        <v/>
      </c>
      <c r="AD6" s="32">
        <f>IF($AB6="","",IF($AC6=Lists!$B$4,1,0))</f>
        <v/>
      </c>
      <c r="AE6" s="32">
        <f>IFERROR(VALUE(IF(Lists!$B$5="","",IFERROR(TRIM(INDEX($A6:$Z6,MATCH(Lists!$B$5,$A$1:$Z$1,0))&amp;""),""))),"")</f>
        <v/>
      </c>
      <c r="AF6" s="32">
        <f>IF($AD6&lt;&gt;1,IF($AB6="","",0),MAX(1,N($AE6)+IF(UPPER(TRIM(Lists!$B$6&amp;""))="N",1,0)))</f>
        <v/>
      </c>
      <c r="AG6" s="32">
        <f>IF(Lists!$B$7="","",IFERROR(TRIM(INDEX($A6:$Z6,MATCH(Lists!$B$7,$A$1:$Z$1,0))&amp;""),""))</f>
        <v/>
      </c>
      <c r="AH6" s="32">
        <f>IF(Lists!$B$8="","",IFERROR(TRIM(INDEX($A6:$Z6,MATCH(Lists!$B$8,$A$1:$Z$1,0))&amp;""),""))</f>
        <v/>
      </c>
      <c r="AI6" s="32">
        <f>IF(Lists!$B$9="","",IFERROR(TRIM(INDEX($A6:$Z6,MATCH(Lists!$B$9,$A$1:$Z$1,0))&amp;""),""))</f>
        <v/>
      </c>
      <c r="AJ6" s="32">
        <f>IF(Lists!$B$10="","",IFERROR(TRIM(INDEX($A6:$Z6,MATCH(Lists!$B$10,$A$1:$Z$1,0))&amp;""),""))</f>
        <v/>
      </c>
      <c r="AK6" s="32">
        <f>IF(Lists!$B$11="","",IFERROR(TRIM(INDEX($A6:$Z6,MATCH(Lists!$B$11,$A$1:$Z$1,0))&amp;""),""))</f>
        <v/>
      </c>
      <c r="AL6" s="32">
        <f>MID(IF($AG6&lt;&gt;"",", "&amp;$AG6,"")&amp;IF($AH6&lt;&gt;"",", "&amp;$AH6,"")&amp;IF($AI6&lt;&gt;"",", "&amp;$AI6,"")&amp;IF($AJ6&lt;&gt;"",", "&amp;$AJ6,"")&amp;IF($AK6&lt;&gt;"",", "&amp;$AK6,""),3,300)</f>
        <v/>
      </c>
      <c r="AM6" s="32">
        <f>IF($AB6="","",IF(COUNTIF('Guest list'!$A$3:$A$202,$AB6)&gt;0,"Yes","No"))</f>
        <v/>
      </c>
    </row>
    <row r="7">
      <c r="A7" s="31" t="inlineStr">
        <is>
          <t>EXAMPLE-06 (delete me)</t>
        </is>
      </c>
      <c r="B7" s="31" t="inlineStr">
        <is>
          <t>2026-05-15T19:15:00.000Z</t>
        </is>
      </c>
      <c r="C7" s="31" t="inlineStr">
        <is>
          <t>2026-05-15T19:10:00.000Z</t>
        </is>
      </c>
      <c r="D7" s="31" t="inlineStr">
        <is>
          <t>Cousin Dan Webb (example)</t>
        </is>
      </c>
      <c r="E7" s="31" t="inlineStr">
        <is>
          <t>guest6@example.com</t>
        </is>
      </c>
      <c r="F7" s="31" t="inlineStr">
        <is>
          <t>Joyfully accepts</t>
        </is>
      </c>
      <c r="G7" s="31" t="inlineStr">
        <is>
          <t>1</t>
        </is>
      </c>
      <c r="H7" s="31" t="inlineStr">
        <is>
          <t>Dan Webb</t>
        </is>
      </c>
      <c r="I7" s="31" t="inlineStr">
        <is>
          <t>Fish</t>
        </is>
      </c>
      <c r="J7" s="31" t="n"/>
      <c r="K7" s="31" t="n"/>
      <c r="L7" s="31" t="n"/>
      <c r="M7" s="31" t="n"/>
      <c r="N7" s="31" t="n"/>
      <c r="O7" s="31" t="n"/>
      <c r="P7" s="31" t="inlineStr">
        <is>
          <t>Gluten free</t>
        </is>
      </c>
      <c r="Q7" s="31" t="n"/>
      <c r="R7" s="31" t="n"/>
      <c r="S7" s="31" t="n"/>
      <c r="T7" s="31" t="n"/>
      <c r="U7" s="31" t="n">
        <v>1</v>
      </c>
      <c r="AB7" s="32">
        <f>IF(Lists!$B$2="","",IFERROR(TRIM(INDEX($A7:$Z7,MATCH(Lists!$B$2,$A$1:$Z$1,0))&amp;""),""))</f>
        <v/>
      </c>
      <c r="AC7" s="32">
        <f>IF(Lists!$B$3="","",IFERROR(TRIM(INDEX($A7:$Z7,MATCH(Lists!$B$3,$A$1:$Z$1,0))&amp;""),""))</f>
        <v/>
      </c>
      <c r="AD7" s="32">
        <f>IF($AB7="","",IF($AC7=Lists!$B$4,1,0))</f>
        <v/>
      </c>
      <c r="AE7" s="32">
        <f>IFERROR(VALUE(IF(Lists!$B$5="","",IFERROR(TRIM(INDEX($A7:$Z7,MATCH(Lists!$B$5,$A$1:$Z$1,0))&amp;""),""))),"")</f>
        <v/>
      </c>
      <c r="AF7" s="32">
        <f>IF($AD7&lt;&gt;1,IF($AB7="","",0),MAX(1,N($AE7)+IF(UPPER(TRIM(Lists!$B$6&amp;""))="N",1,0)))</f>
        <v/>
      </c>
      <c r="AG7" s="32">
        <f>IF(Lists!$B$7="","",IFERROR(TRIM(INDEX($A7:$Z7,MATCH(Lists!$B$7,$A$1:$Z$1,0))&amp;""),""))</f>
        <v/>
      </c>
      <c r="AH7" s="32">
        <f>IF(Lists!$B$8="","",IFERROR(TRIM(INDEX($A7:$Z7,MATCH(Lists!$B$8,$A$1:$Z$1,0))&amp;""),""))</f>
        <v/>
      </c>
      <c r="AI7" s="32">
        <f>IF(Lists!$B$9="","",IFERROR(TRIM(INDEX($A7:$Z7,MATCH(Lists!$B$9,$A$1:$Z$1,0))&amp;""),""))</f>
        <v/>
      </c>
      <c r="AJ7" s="32">
        <f>IF(Lists!$B$10="","",IFERROR(TRIM(INDEX($A7:$Z7,MATCH(Lists!$B$10,$A$1:$Z$1,0))&amp;""),""))</f>
        <v/>
      </c>
      <c r="AK7" s="32">
        <f>IF(Lists!$B$11="","",IFERROR(TRIM(INDEX($A7:$Z7,MATCH(Lists!$B$11,$A$1:$Z$1,0))&amp;""),""))</f>
        <v/>
      </c>
      <c r="AL7" s="32">
        <f>MID(IF($AG7&lt;&gt;"",", "&amp;$AG7,"")&amp;IF($AH7&lt;&gt;"",", "&amp;$AH7,"")&amp;IF($AI7&lt;&gt;"",", "&amp;$AI7,"")&amp;IF($AJ7&lt;&gt;"",", "&amp;$AJ7,"")&amp;IF($AK7&lt;&gt;"",", "&amp;$AK7,""),3,300)</f>
        <v/>
      </c>
      <c r="AM7" s="32">
        <f>IF($AB7="","",IF(COUNTIF('Guest list'!$A$3:$A$202,$AB7)&gt;0,"Yes","No"))</f>
        <v/>
      </c>
    </row>
    <row r="8">
      <c r="AB8" s="32">
        <f>IF(Lists!$B$2="","",IFERROR(TRIM(INDEX($A8:$Z8,MATCH(Lists!$B$2,$A$1:$Z$1,0))&amp;""),""))</f>
        <v/>
      </c>
      <c r="AC8" s="32">
        <f>IF(Lists!$B$3="","",IFERROR(TRIM(INDEX($A8:$Z8,MATCH(Lists!$B$3,$A$1:$Z$1,0))&amp;""),""))</f>
        <v/>
      </c>
      <c r="AD8" s="32">
        <f>IF($AB8="","",IF($AC8=Lists!$B$4,1,0))</f>
        <v/>
      </c>
      <c r="AE8" s="32">
        <f>IFERROR(VALUE(IF(Lists!$B$5="","",IFERROR(TRIM(INDEX($A8:$Z8,MATCH(Lists!$B$5,$A$1:$Z$1,0))&amp;""),""))),"")</f>
        <v/>
      </c>
      <c r="AF8" s="32">
        <f>IF($AD8&lt;&gt;1,IF($AB8="","",0),MAX(1,N($AE8)+IF(UPPER(TRIM(Lists!$B$6&amp;""))="N",1,0)))</f>
        <v/>
      </c>
      <c r="AG8" s="32">
        <f>IF(Lists!$B$7="","",IFERROR(TRIM(INDEX($A8:$Z8,MATCH(Lists!$B$7,$A$1:$Z$1,0))&amp;""),""))</f>
        <v/>
      </c>
      <c r="AH8" s="32">
        <f>IF(Lists!$B$8="","",IFERROR(TRIM(INDEX($A8:$Z8,MATCH(Lists!$B$8,$A$1:$Z$1,0))&amp;""),""))</f>
        <v/>
      </c>
      <c r="AI8" s="32">
        <f>IF(Lists!$B$9="","",IFERROR(TRIM(INDEX($A8:$Z8,MATCH(Lists!$B$9,$A$1:$Z$1,0))&amp;""),""))</f>
        <v/>
      </c>
      <c r="AJ8" s="32">
        <f>IF(Lists!$B$10="","",IFERROR(TRIM(INDEX($A8:$Z8,MATCH(Lists!$B$10,$A$1:$Z$1,0))&amp;""),""))</f>
        <v/>
      </c>
      <c r="AK8" s="32">
        <f>IF(Lists!$B$11="","",IFERROR(TRIM(INDEX($A8:$Z8,MATCH(Lists!$B$11,$A$1:$Z$1,0))&amp;""),""))</f>
        <v/>
      </c>
      <c r="AL8" s="32">
        <f>MID(IF($AG8&lt;&gt;"",", "&amp;$AG8,"")&amp;IF($AH8&lt;&gt;"",", "&amp;$AH8,"")&amp;IF($AI8&lt;&gt;"",", "&amp;$AI8,"")&amp;IF($AJ8&lt;&gt;"",", "&amp;$AJ8,"")&amp;IF($AK8&lt;&gt;"",", "&amp;$AK8,""),3,300)</f>
        <v/>
      </c>
      <c r="AM8" s="32">
        <f>IF($AB8="","",IF(COUNTIF('Guest list'!$A$3:$A$202,$AB8)&gt;0,"Yes","No"))</f>
        <v/>
      </c>
    </row>
    <row r="9">
      <c r="AB9" s="32">
        <f>IF(Lists!$B$2="","",IFERROR(TRIM(INDEX($A9:$Z9,MATCH(Lists!$B$2,$A$1:$Z$1,0))&amp;""),""))</f>
        <v/>
      </c>
      <c r="AC9" s="32">
        <f>IF(Lists!$B$3="","",IFERROR(TRIM(INDEX($A9:$Z9,MATCH(Lists!$B$3,$A$1:$Z$1,0))&amp;""),""))</f>
        <v/>
      </c>
      <c r="AD9" s="32">
        <f>IF($AB9="","",IF($AC9=Lists!$B$4,1,0))</f>
        <v/>
      </c>
      <c r="AE9" s="32">
        <f>IFERROR(VALUE(IF(Lists!$B$5="","",IFERROR(TRIM(INDEX($A9:$Z9,MATCH(Lists!$B$5,$A$1:$Z$1,0))&amp;""),""))),"")</f>
        <v/>
      </c>
      <c r="AF9" s="32">
        <f>IF($AD9&lt;&gt;1,IF($AB9="","",0),MAX(1,N($AE9)+IF(UPPER(TRIM(Lists!$B$6&amp;""))="N",1,0)))</f>
        <v/>
      </c>
      <c r="AG9" s="32">
        <f>IF(Lists!$B$7="","",IFERROR(TRIM(INDEX($A9:$Z9,MATCH(Lists!$B$7,$A$1:$Z$1,0))&amp;""),""))</f>
        <v/>
      </c>
      <c r="AH9" s="32">
        <f>IF(Lists!$B$8="","",IFERROR(TRIM(INDEX($A9:$Z9,MATCH(Lists!$B$8,$A$1:$Z$1,0))&amp;""),""))</f>
        <v/>
      </c>
      <c r="AI9" s="32">
        <f>IF(Lists!$B$9="","",IFERROR(TRIM(INDEX($A9:$Z9,MATCH(Lists!$B$9,$A$1:$Z$1,0))&amp;""),""))</f>
        <v/>
      </c>
      <c r="AJ9" s="32">
        <f>IF(Lists!$B$10="","",IFERROR(TRIM(INDEX($A9:$Z9,MATCH(Lists!$B$10,$A$1:$Z$1,0))&amp;""),""))</f>
        <v/>
      </c>
      <c r="AK9" s="32">
        <f>IF(Lists!$B$11="","",IFERROR(TRIM(INDEX($A9:$Z9,MATCH(Lists!$B$11,$A$1:$Z$1,0))&amp;""),""))</f>
        <v/>
      </c>
      <c r="AL9" s="32">
        <f>MID(IF($AG9&lt;&gt;"",", "&amp;$AG9,"")&amp;IF($AH9&lt;&gt;"",", "&amp;$AH9,"")&amp;IF($AI9&lt;&gt;"",", "&amp;$AI9,"")&amp;IF($AJ9&lt;&gt;"",", "&amp;$AJ9,"")&amp;IF($AK9&lt;&gt;"",", "&amp;$AK9,""),3,300)</f>
        <v/>
      </c>
      <c r="AM9" s="32">
        <f>IF($AB9="","",IF(COUNTIF('Guest list'!$A$3:$A$202,$AB9)&gt;0,"Yes","No"))</f>
        <v/>
      </c>
    </row>
    <row r="10">
      <c r="AB10" s="32">
        <f>IF(Lists!$B$2="","",IFERROR(TRIM(INDEX($A10:$Z10,MATCH(Lists!$B$2,$A$1:$Z$1,0))&amp;""),""))</f>
        <v/>
      </c>
      <c r="AC10" s="32">
        <f>IF(Lists!$B$3="","",IFERROR(TRIM(INDEX($A10:$Z10,MATCH(Lists!$B$3,$A$1:$Z$1,0))&amp;""),""))</f>
        <v/>
      </c>
      <c r="AD10" s="32">
        <f>IF($AB10="","",IF($AC10=Lists!$B$4,1,0))</f>
        <v/>
      </c>
      <c r="AE10" s="32">
        <f>IFERROR(VALUE(IF(Lists!$B$5="","",IFERROR(TRIM(INDEX($A10:$Z10,MATCH(Lists!$B$5,$A$1:$Z$1,0))&amp;""),""))),"")</f>
        <v/>
      </c>
      <c r="AF10" s="32">
        <f>IF($AD10&lt;&gt;1,IF($AB10="","",0),MAX(1,N($AE10)+IF(UPPER(TRIM(Lists!$B$6&amp;""))="N",1,0)))</f>
        <v/>
      </c>
      <c r="AG10" s="32">
        <f>IF(Lists!$B$7="","",IFERROR(TRIM(INDEX($A10:$Z10,MATCH(Lists!$B$7,$A$1:$Z$1,0))&amp;""),""))</f>
        <v/>
      </c>
      <c r="AH10" s="32">
        <f>IF(Lists!$B$8="","",IFERROR(TRIM(INDEX($A10:$Z10,MATCH(Lists!$B$8,$A$1:$Z$1,0))&amp;""),""))</f>
        <v/>
      </c>
      <c r="AI10" s="32">
        <f>IF(Lists!$B$9="","",IFERROR(TRIM(INDEX($A10:$Z10,MATCH(Lists!$B$9,$A$1:$Z$1,0))&amp;""),""))</f>
        <v/>
      </c>
      <c r="AJ10" s="32">
        <f>IF(Lists!$B$10="","",IFERROR(TRIM(INDEX($A10:$Z10,MATCH(Lists!$B$10,$A$1:$Z$1,0))&amp;""),""))</f>
        <v/>
      </c>
      <c r="AK10" s="32">
        <f>IF(Lists!$B$11="","",IFERROR(TRIM(INDEX($A10:$Z10,MATCH(Lists!$B$11,$A$1:$Z$1,0))&amp;""),""))</f>
        <v/>
      </c>
      <c r="AL10" s="32">
        <f>MID(IF($AG10&lt;&gt;"",", "&amp;$AG10,"")&amp;IF($AH10&lt;&gt;"",", "&amp;$AH10,"")&amp;IF($AI10&lt;&gt;"",", "&amp;$AI10,"")&amp;IF($AJ10&lt;&gt;"",", "&amp;$AJ10,"")&amp;IF($AK10&lt;&gt;"",", "&amp;$AK10,""),3,300)</f>
        <v/>
      </c>
      <c r="AM10" s="32">
        <f>IF($AB10="","",IF(COUNTIF('Guest list'!$A$3:$A$202,$AB10)&gt;0,"Yes","No"))</f>
        <v/>
      </c>
    </row>
    <row r="11">
      <c r="AB11" s="32">
        <f>IF(Lists!$B$2="","",IFERROR(TRIM(INDEX($A11:$Z11,MATCH(Lists!$B$2,$A$1:$Z$1,0))&amp;""),""))</f>
        <v/>
      </c>
      <c r="AC11" s="32">
        <f>IF(Lists!$B$3="","",IFERROR(TRIM(INDEX($A11:$Z11,MATCH(Lists!$B$3,$A$1:$Z$1,0))&amp;""),""))</f>
        <v/>
      </c>
      <c r="AD11" s="32">
        <f>IF($AB11="","",IF($AC11=Lists!$B$4,1,0))</f>
        <v/>
      </c>
      <c r="AE11" s="32">
        <f>IFERROR(VALUE(IF(Lists!$B$5="","",IFERROR(TRIM(INDEX($A11:$Z11,MATCH(Lists!$B$5,$A$1:$Z$1,0))&amp;""),""))),"")</f>
        <v/>
      </c>
      <c r="AF11" s="32">
        <f>IF($AD11&lt;&gt;1,IF($AB11="","",0),MAX(1,N($AE11)+IF(UPPER(TRIM(Lists!$B$6&amp;""))="N",1,0)))</f>
        <v/>
      </c>
      <c r="AG11" s="32">
        <f>IF(Lists!$B$7="","",IFERROR(TRIM(INDEX($A11:$Z11,MATCH(Lists!$B$7,$A$1:$Z$1,0))&amp;""),""))</f>
        <v/>
      </c>
      <c r="AH11" s="32">
        <f>IF(Lists!$B$8="","",IFERROR(TRIM(INDEX($A11:$Z11,MATCH(Lists!$B$8,$A$1:$Z$1,0))&amp;""),""))</f>
        <v/>
      </c>
      <c r="AI11" s="32">
        <f>IF(Lists!$B$9="","",IFERROR(TRIM(INDEX($A11:$Z11,MATCH(Lists!$B$9,$A$1:$Z$1,0))&amp;""),""))</f>
        <v/>
      </c>
      <c r="AJ11" s="32">
        <f>IF(Lists!$B$10="","",IFERROR(TRIM(INDEX($A11:$Z11,MATCH(Lists!$B$10,$A$1:$Z$1,0))&amp;""),""))</f>
        <v/>
      </c>
      <c r="AK11" s="32">
        <f>IF(Lists!$B$11="","",IFERROR(TRIM(INDEX($A11:$Z11,MATCH(Lists!$B$11,$A$1:$Z$1,0))&amp;""),""))</f>
        <v/>
      </c>
      <c r="AL11" s="32">
        <f>MID(IF($AG11&lt;&gt;"",", "&amp;$AG11,"")&amp;IF($AH11&lt;&gt;"",", "&amp;$AH11,"")&amp;IF($AI11&lt;&gt;"",", "&amp;$AI11,"")&amp;IF($AJ11&lt;&gt;"",", "&amp;$AJ11,"")&amp;IF($AK11&lt;&gt;"",", "&amp;$AK11,""),3,300)</f>
        <v/>
      </c>
      <c r="AM11" s="32">
        <f>IF($AB11="","",IF(COUNTIF('Guest list'!$A$3:$A$202,$AB11)&gt;0,"Yes","No"))</f>
        <v/>
      </c>
    </row>
    <row r="12">
      <c r="AB12" s="32">
        <f>IF(Lists!$B$2="","",IFERROR(TRIM(INDEX($A12:$Z12,MATCH(Lists!$B$2,$A$1:$Z$1,0))&amp;""),""))</f>
        <v/>
      </c>
      <c r="AC12" s="32">
        <f>IF(Lists!$B$3="","",IFERROR(TRIM(INDEX($A12:$Z12,MATCH(Lists!$B$3,$A$1:$Z$1,0))&amp;""),""))</f>
        <v/>
      </c>
      <c r="AD12" s="32">
        <f>IF($AB12="","",IF($AC12=Lists!$B$4,1,0))</f>
        <v/>
      </c>
      <c r="AE12" s="32">
        <f>IFERROR(VALUE(IF(Lists!$B$5="","",IFERROR(TRIM(INDEX($A12:$Z12,MATCH(Lists!$B$5,$A$1:$Z$1,0))&amp;""),""))),"")</f>
        <v/>
      </c>
      <c r="AF12" s="32">
        <f>IF($AD12&lt;&gt;1,IF($AB12="","",0),MAX(1,N($AE12)+IF(UPPER(TRIM(Lists!$B$6&amp;""))="N",1,0)))</f>
        <v/>
      </c>
      <c r="AG12" s="32">
        <f>IF(Lists!$B$7="","",IFERROR(TRIM(INDEX($A12:$Z12,MATCH(Lists!$B$7,$A$1:$Z$1,0))&amp;""),""))</f>
        <v/>
      </c>
      <c r="AH12" s="32">
        <f>IF(Lists!$B$8="","",IFERROR(TRIM(INDEX($A12:$Z12,MATCH(Lists!$B$8,$A$1:$Z$1,0))&amp;""),""))</f>
        <v/>
      </c>
      <c r="AI12" s="32">
        <f>IF(Lists!$B$9="","",IFERROR(TRIM(INDEX($A12:$Z12,MATCH(Lists!$B$9,$A$1:$Z$1,0))&amp;""),""))</f>
        <v/>
      </c>
      <c r="AJ12" s="32">
        <f>IF(Lists!$B$10="","",IFERROR(TRIM(INDEX($A12:$Z12,MATCH(Lists!$B$10,$A$1:$Z$1,0))&amp;""),""))</f>
        <v/>
      </c>
      <c r="AK12" s="32">
        <f>IF(Lists!$B$11="","",IFERROR(TRIM(INDEX($A12:$Z12,MATCH(Lists!$B$11,$A$1:$Z$1,0))&amp;""),""))</f>
        <v/>
      </c>
      <c r="AL12" s="32">
        <f>MID(IF($AG12&lt;&gt;"",", "&amp;$AG12,"")&amp;IF($AH12&lt;&gt;"",", "&amp;$AH12,"")&amp;IF($AI12&lt;&gt;"",", "&amp;$AI12,"")&amp;IF($AJ12&lt;&gt;"",", "&amp;$AJ12,"")&amp;IF($AK12&lt;&gt;"",", "&amp;$AK12,""),3,300)</f>
        <v/>
      </c>
      <c r="AM12" s="32">
        <f>IF($AB12="","",IF(COUNTIF('Guest list'!$A$3:$A$202,$AB12)&gt;0,"Yes","No"))</f>
        <v/>
      </c>
    </row>
    <row r="13">
      <c r="AB13" s="32">
        <f>IF(Lists!$B$2="","",IFERROR(TRIM(INDEX($A13:$Z13,MATCH(Lists!$B$2,$A$1:$Z$1,0))&amp;""),""))</f>
        <v/>
      </c>
      <c r="AC13" s="32">
        <f>IF(Lists!$B$3="","",IFERROR(TRIM(INDEX($A13:$Z13,MATCH(Lists!$B$3,$A$1:$Z$1,0))&amp;""),""))</f>
        <v/>
      </c>
      <c r="AD13" s="32">
        <f>IF($AB13="","",IF($AC13=Lists!$B$4,1,0))</f>
        <v/>
      </c>
      <c r="AE13" s="32">
        <f>IFERROR(VALUE(IF(Lists!$B$5="","",IFERROR(TRIM(INDEX($A13:$Z13,MATCH(Lists!$B$5,$A$1:$Z$1,0))&amp;""),""))),"")</f>
        <v/>
      </c>
      <c r="AF13" s="32">
        <f>IF($AD13&lt;&gt;1,IF($AB13="","",0),MAX(1,N($AE13)+IF(UPPER(TRIM(Lists!$B$6&amp;""))="N",1,0)))</f>
        <v/>
      </c>
      <c r="AG13" s="32">
        <f>IF(Lists!$B$7="","",IFERROR(TRIM(INDEX($A13:$Z13,MATCH(Lists!$B$7,$A$1:$Z$1,0))&amp;""),""))</f>
        <v/>
      </c>
      <c r="AH13" s="32">
        <f>IF(Lists!$B$8="","",IFERROR(TRIM(INDEX($A13:$Z13,MATCH(Lists!$B$8,$A$1:$Z$1,0))&amp;""),""))</f>
        <v/>
      </c>
      <c r="AI13" s="32">
        <f>IF(Lists!$B$9="","",IFERROR(TRIM(INDEX($A13:$Z13,MATCH(Lists!$B$9,$A$1:$Z$1,0))&amp;""),""))</f>
        <v/>
      </c>
      <c r="AJ13" s="32">
        <f>IF(Lists!$B$10="","",IFERROR(TRIM(INDEX($A13:$Z13,MATCH(Lists!$B$10,$A$1:$Z$1,0))&amp;""),""))</f>
        <v/>
      </c>
      <c r="AK13" s="32">
        <f>IF(Lists!$B$11="","",IFERROR(TRIM(INDEX($A13:$Z13,MATCH(Lists!$B$11,$A$1:$Z$1,0))&amp;""),""))</f>
        <v/>
      </c>
      <c r="AL13" s="32">
        <f>MID(IF($AG13&lt;&gt;"",", "&amp;$AG13,"")&amp;IF($AH13&lt;&gt;"",", "&amp;$AH13,"")&amp;IF($AI13&lt;&gt;"",", "&amp;$AI13,"")&amp;IF($AJ13&lt;&gt;"",", "&amp;$AJ13,"")&amp;IF($AK13&lt;&gt;"",", "&amp;$AK13,""),3,300)</f>
        <v/>
      </c>
      <c r="AM13" s="32">
        <f>IF($AB13="","",IF(COUNTIF('Guest list'!$A$3:$A$202,$AB13)&gt;0,"Yes","No"))</f>
        <v/>
      </c>
    </row>
    <row r="14">
      <c r="AB14" s="32">
        <f>IF(Lists!$B$2="","",IFERROR(TRIM(INDEX($A14:$Z14,MATCH(Lists!$B$2,$A$1:$Z$1,0))&amp;""),""))</f>
        <v/>
      </c>
      <c r="AC14" s="32">
        <f>IF(Lists!$B$3="","",IFERROR(TRIM(INDEX($A14:$Z14,MATCH(Lists!$B$3,$A$1:$Z$1,0))&amp;""),""))</f>
        <v/>
      </c>
      <c r="AD14" s="32">
        <f>IF($AB14="","",IF($AC14=Lists!$B$4,1,0))</f>
        <v/>
      </c>
      <c r="AE14" s="32">
        <f>IFERROR(VALUE(IF(Lists!$B$5="","",IFERROR(TRIM(INDEX($A14:$Z14,MATCH(Lists!$B$5,$A$1:$Z$1,0))&amp;""),""))),"")</f>
        <v/>
      </c>
      <c r="AF14" s="32">
        <f>IF($AD14&lt;&gt;1,IF($AB14="","",0),MAX(1,N($AE14)+IF(UPPER(TRIM(Lists!$B$6&amp;""))="N",1,0)))</f>
        <v/>
      </c>
      <c r="AG14" s="32">
        <f>IF(Lists!$B$7="","",IFERROR(TRIM(INDEX($A14:$Z14,MATCH(Lists!$B$7,$A$1:$Z$1,0))&amp;""),""))</f>
        <v/>
      </c>
      <c r="AH14" s="32">
        <f>IF(Lists!$B$8="","",IFERROR(TRIM(INDEX($A14:$Z14,MATCH(Lists!$B$8,$A$1:$Z$1,0))&amp;""),""))</f>
        <v/>
      </c>
      <c r="AI14" s="32">
        <f>IF(Lists!$B$9="","",IFERROR(TRIM(INDEX($A14:$Z14,MATCH(Lists!$B$9,$A$1:$Z$1,0))&amp;""),""))</f>
        <v/>
      </c>
      <c r="AJ14" s="32">
        <f>IF(Lists!$B$10="","",IFERROR(TRIM(INDEX($A14:$Z14,MATCH(Lists!$B$10,$A$1:$Z$1,0))&amp;""),""))</f>
        <v/>
      </c>
      <c r="AK14" s="32">
        <f>IF(Lists!$B$11="","",IFERROR(TRIM(INDEX($A14:$Z14,MATCH(Lists!$B$11,$A$1:$Z$1,0))&amp;""),""))</f>
        <v/>
      </c>
      <c r="AL14" s="32">
        <f>MID(IF($AG14&lt;&gt;"",", "&amp;$AG14,"")&amp;IF($AH14&lt;&gt;"",", "&amp;$AH14,"")&amp;IF($AI14&lt;&gt;"",", "&amp;$AI14,"")&amp;IF($AJ14&lt;&gt;"",", "&amp;$AJ14,"")&amp;IF($AK14&lt;&gt;"",", "&amp;$AK14,""),3,300)</f>
        <v/>
      </c>
      <c r="AM14" s="32">
        <f>IF($AB14="","",IF(COUNTIF('Guest list'!$A$3:$A$202,$AB14)&gt;0,"Yes","No"))</f>
        <v/>
      </c>
    </row>
    <row r="15">
      <c r="AB15" s="32">
        <f>IF(Lists!$B$2="","",IFERROR(TRIM(INDEX($A15:$Z15,MATCH(Lists!$B$2,$A$1:$Z$1,0))&amp;""),""))</f>
        <v/>
      </c>
      <c r="AC15" s="32">
        <f>IF(Lists!$B$3="","",IFERROR(TRIM(INDEX($A15:$Z15,MATCH(Lists!$B$3,$A$1:$Z$1,0))&amp;""),""))</f>
        <v/>
      </c>
      <c r="AD15" s="32">
        <f>IF($AB15="","",IF($AC15=Lists!$B$4,1,0))</f>
        <v/>
      </c>
      <c r="AE15" s="32">
        <f>IFERROR(VALUE(IF(Lists!$B$5="","",IFERROR(TRIM(INDEX($A15:$Z15,MATCH(Lists!$B$5,$A$1:$Z$1,0))&amp;""),""))),"")</f>
        <v/>
      </c>
      <c r="AF15" s="32">
        <f>IF($AD15&lt;&gt;1,IF($AB15="","",0),MAX(1,N($AE15)+IF(UPPER(TRIM(Lists!$B$6&amp;""))="N",1,0)))</f>
        <v/>
      </c>
      <c r="AG15" s="32">
        <f>IF(Lists!$B$7="","",IFERROR(TRIM(INDEX($A15:$Z15,MATCH(Lists!$B$7,$A$1:$Z$1,0))&amp;""),""))</f>
        <v/>
      </c>
      <c r="AH15" s="32">
        <f>IF(Lists!$B$8="","",IFERROR(TRIM(INDEX($A15:$Z15,MATCH(Lists!$B$8,$A$1:$Z$1,0))&amp;""),""))</f>
        <v/>
      </c>
      <c r="AI15" s="32">
        <f>IF(Lists!$B$9="","",IFERROR(TRIM(INDEX($A15:$Z15,MATCH(Lists!$B$9,$A$1:$Z$1,0))&amp;""),""))</f>
        <v/>
      </c>
      <c r="AJ15" s="32">
        <f>IF(Lists!$B$10="","",IFERROR(TRIM(INDEX($A15:$Z15,MATCH(Lists!$B$10,$A$1:$Z$1,0))&amp;""),""))</f>
        <v/>
      </c>
      <c r="AK15" s="32">
        <f>IF(Lists!$B$11="","",IFERROR(TRIM(INDEX($A15:$Z15,MATCH(Lists!$B$11,$A$1:$Z$1,0))&amp;""),""))</f>
        <v/>
      </c>
      <c r="AL15" s="32">
        <f>MID(IF($AG15&lt;&gt;"",", "&amp;$AG15,"")&amp;IF($AH15&lt;&gt;"",", "&amp;$AH15,"")&amp;IF($AI15&lt;&gt;"",", "&amp;$AI15,"")&amp;IF($AJ15&lt;&gt;"",", "&amp;$AJ15,"")&amp;IF($AK15&lt;&gt;"",", "&amp;$AK15,""),3,300)</f>
        <v/>
      </c>
      <c r="AM15" s="32">
        <f>IF($AB15="","",IF(COUNTIF('Guest list'!$A$3:$A$202,$AB15)&gt;0,"Yes","No"))</f>
        <v/>
      </c>
    </row>
    <row r="16">
      <c r="AB16" s="32">
        <f>IF(Lists!$B$2="","",IFERROR(TRIM(INDEX($A16:$Z16,MATCH(Lists!$B$2,$A$1:$Z$1,0))&amp;""),""))</f>
        <v/>
      </c>
      <c r="AC16" s="32">
        <f>IF(Lists!$B$3="","",IFERROR(TRIM(INDEX($A16:$Z16,MATCH(Lists!$B$3,$A$1:$Z$1,0))&amp;""),""))</f>
        <v/>
      </c>
      <c r="AD16" s="32">
        <f>IF($AB16="","",IF($AC16=Lists!$B$4,1,0))</f>
        <v/>
      </c>
      <c r="AE16" s="32">
        <f>IFERROR(VALUE(IF(Lists!$B$5="","",IFERROR(TRIM(INDEX($A16:$Z16,MATCH(Lists!$B$5,$A$1:$Z$1,0))&amp;""),""))),"")</f>
        <v/>
      </c>
      <c r="AF16" s="32">
        <f>IF($AD16&lt;&gt;1,IF($AB16="","",0),MAX(1,N($AE16)+IF(UPPER(TRIM(Lists!$B$6&amp;""))="N",1,0)))</f>
        <v/>
      </c>
      <c r="AG16" s="32">
        <f>IF(Lists!$B$7="","",IFERROR(TRIM(INDEX($A16:$Z16,MATCH(Lists!$B$7,$A$1:$Z$1,0))&amp;""),""))</f>
        <v/>
      </c>
      <c r="AH16" s="32">
        <f>IF(Lists!$B$8="","",IFERROR(TRIM(INDEX($A16:$Z16,MATCH(Lists!$B$8,$A$1:$Z$1,0))&amp;""),""))</f>
        <v/>
      </c>
      <c r="AI16" s="32">
        <f>IF(Lists!$B$9="","",IFERROR(TRIM(INDEX($A16:$Z16,MATCH(Lists!$B$9,$A$1:$Z$1,0))&amp;""),""))</f>
        <v/>
      </c>
      <c r="AJ16" s="32">
        <f>IF(Lists!$B$10="","",IFERROR(TRIM(INDEX($A16:$Z16,MATCH(Lists!$B$10,$A$1:$Z$1,0))&amp;""),""))</f>
        <v/>
      </c>
      <c r="AK16" s="32">
        <f>IF(Lists!$B$11="","",IFERROR(TRIM(INDEX($A16:$Z16,MATCH(Lists!$B$11,$A$1:$Z$1,0))&amp;""),""))</f>
        <v/>
      </c>
      <c r="AL16" s="32">
        <f>MID(IF($AG16&lt;&gt;"",", "&amp;$AG16,"")&amp;IF($AH16&lt;&gt;"",", "&amp;$AH16,"")&amp;IF($AI16&lt;&gt;"",", "&amp;$AI16,"")&amp;IF($AJ16&lt;&gt;"",", "&amp;$AJ16,"")&amp;IF($AK16&lt;&gt;"",", "&amp;$AK16,""),3,300)</f>
        <v/>
      </c>
      <c r="AM16" s="32">
        <f>IF($AB16="","",IF(COUNTIF('Guest list'!$A$3:$A$202,$AB16)&gt;0,"Yes","No"))</f>
        <v/>
      </c>
    </row>
    <row r="17">
      <c r="AB17" s="32">
        <f>IF(Lists!$B$2="","",IFERROR(TRIM(INDEX($A17:$Z17,MATCH(Lists!$B$2,$A$1:$Z$1,0))&amp;""),""))</f>
        <v/>
      </c>
      <c r="AC17" s="32">
        <f>IF(Lists!$B$3="","",IFERROR(TRIM(INDEX($A17:$Z17,MATCH(Lists!$B$3,$A$1:$Z$1,0))&amp;""),""))</f>
        <v/>
      </c>
      <c r="AD17" s="32">
        <f>IF($AB17="","",IF($AC17=Lists!$B$4,1,0))</f>
        <v/>
      </c>
      <c r="AE17" s="32">
        <f>IFERROR(VALUE(IF(Lists!$B$5="","",IFERROR(TRIM(INDEX($A17:$Z17,MATCH(Lists!$B$5,$A$1:$Z$1,0))&amp;""),""))),"")</f>
        <v/>
      </c>
      <c r="AF17" s="32">
        <f>IF($AD17&lt;&gt;1,IF($AB17="","",0),MAX(1,N($AE17)+IF(UPPER(TRIM(Lists!$B$6&amp;""))="N",1,0)))</f>
        <v/>
      </c>
      <c r="AG17" s="32">
        <f>IF(Lists!$B$7="","",IFERROR(TRIM(INDEX($A17:$Z17,MATCH(Lists!$B$7,$A$1:$Z$1,0))&amp;""),""))</f>
        <v/>
      </c>
      <c r="AH17" s="32">
        <f>IF(Lists!$B$8="","",IFERROR(TRIM(INDEX($A17:$Z17,MATCH(Lists!$B$8,$A$1:$Z$1,0))&amp;""),""))</f>
        <v/>
      </c>
      <c r="AI17" s="32">
        <f>IF(Lists!$B$9="","",IFERROR(TRIM(INDEX($A17:$Z17,MATCH(Lists!$B$9,$A$1:$Z$1,0))&amp;""),""))</f>
        <v/>
      </c>
      <c r="AJ17" s="32">
        <f>IF(Lists!$B$10="","",IFERROR(TRIM(INDEX($A17:$Z17,MATCH(Lists!$B$10,$A$1:$Z$1,0))&amp;""),""))</f>
        <v/>
      </c>
      <c r="AK17" s="32">
        <f>IF(Lists!$B$11="","",IFERROR(TRIM(INDEX($A17:$Z17,MATCH(Lists!$B$11,$A$1:$Z$1,0))&amp;""),""))</f>
        <v/>
      </c>
      <c r="AL17" s="32">
        <f>MID(IF($AG17&lt;&gt;"",", "&amp;$AG17,"")&amp;IF($AH17&lt;&gt;"",", "&amp;$AH17,"")&amp;IF($AI17&lt;&gt;"",", "&amp;$AI17,"")&amp;IF($AJ17&lt;&gt;"",", "&amp;$AJ17,"")&amp;IF($AK17&lt;&gt;"",", "&amp;$AK17,""),3,300)</f>
        <v/>
      </c>
      <c r="AM17" s="32">
        <f>IF($AB17="","",IF(COUNTIF('Guest list'!$A$3:$A$202,$AB17)&gt;0,"Yes","No"))</f>
        <v/>
      </c>
    </row>
    <row r="18">
      <c r="AB18" s="32">
        <f>IF(Lists!$B$2="","",IFERROR(TRIM(INDEX($A18:$Z18,MATCH(Lists!$B$2,$A$1:$Z$1,0))&amp;""),""))</f>
        <v/>
      </c>
      <c r="AC18" s="32">
        <f>IF(Lists!$B$3="","",IFERROR(TRIM(INDEX($A18:$Z18,MATCH(Lists!$B$3,$A$1:$Z$1,0))&amp;""),""))</f>
        <v/>
      </c>
      <c r="AD18" s="32">
        <f>IF($AB18="","",IF($AC18=Lists!$B$4,1,0))</f>
        <v/>
      </c>
      <c r="AE18" s="32">
        <f>IFERROR(VALUE(IF(Lists!$B$5="","",IFERROR(TRIM(INDEX($A18:$Z18,MATCH(Lists!$B$5,$A$1:$Z$1,0))&amp;""),""))),"")</f>
        <v/>
      </c>
      <c r="AF18" s="32">
        <f>IF($AD18&lt;&gt;1,IF($AB18="","",0),MAX(1,N($AE18)+IF(UPPER(TRIM(Lists!$B$6&amp;""))="N",1,0)))</f>
        <v/>
      </c>
      <c r="AG18" s="32">
        <f>IF(Lists!$B$7="","",IFERROR(TRIM(INDEX($A18:$Z18,MATCH(Lists!$B$7,$A$1:$Z$1,0))&amp;""),""))</f>
        <v/>
      </c>
      <c r="AH18" s="32">
        <f>IF(Lists!$B$8="","",IFERROR(TRIM(INDEX($A18:$Z18,MATCH(Lists!$B$8,$A$1:$Z$1,0))&amp;""),""))</f>
        <v/>
      </c>
      <c r="AI18" s="32">
        <f>IF(Lists!$B$9="","",IFERROR(TRIM(INDEX($A18:$Z18,MATCH(Lists!$B$9,$A$1:$Z$1,0))&amp;""),""))</f>
        <v/>
      </c>
      <c r="AJ18" s="32">
        <f>IF(Lists!$B$10="","",IFERROR(TRIM(INDEX($A18:$Z18,MATCH(Lists!$B$10,$A$1:$Z$1,0))&amp;""),""))</f>
        <v/>
      </c>
      <c r="AK18" s="32">
        <f>IF(Lists!$B$11="","",IFERROR(TRIM(INDEX($A18:$Z18,MATCH(Lists!$B$11,$A$1:$Z$1,0))&amp;""),""))</f>
        <v/>
      </c>
      <c r="AL18" s="32">
        <f>MID(IF($AG18&lt;&gt;"",", "&amp;$AG18,"")&amp;IF($AH18&lt;&gt;"",", "&amp;$AH18,"")&amp;IF($AI18&lt;&gt;"",", "&amp;$AI18,"")&amp;IF($AJ18&lt;&gt;"",", "&amp;$AJ18,"")&amp;IF($AK18&lt;&gt;"",", "&amp;$AK18,""),3,300)</f>
        <v/>
      </c>
      <c r="AM18" s="32">
        <f>IF($AB18="","",IF(COUNTIF('Guest list'!$A$3:$A$202,$AB18)&gt;0,"Yes","No"))</f>
        <v/>
      </c>
    </row>
    <row r="19">
      <c r="AB19" s="32">
        <f>IF(Lists!$B$2="","",IFERROR(TRIM(INDEX($A19:$Z19,MATCH(Lists!$B$2,$A$1:$Z$1,0))&amp;""),""))</f>
        <v/>
      </c>
      <c r="AC19" s="32">
        <f>IF(Lists!$B$3="","",IFERROR(TRIM(INDEX($A19:$Z19,MATCH(Lists!$B$3,$A$1:$Z$1,0))&amp;""),""))</f>
        <v/>
      </c>
      <c r="AD19" s="32">
        <f>IF($AB19="","",IF($AC19=Lists!$B$4,1,0))</f>
        <v/>
      </c>
      <c r="AE19" s="32">
        <f>IFERROR(VALUE(IF(Lists!$B$5="","",IFERROR(TRIM(INDEX($A19:$Z19,MATCH(Lists!$B$5,$A$1:$Z$1,0))&amp;""),""))),"")</f>
        <v/>
      </c>
      <c r="AF19" s="32">
        <f>IF($AD19&lt;&gt;1,IF($AB19="","",0),MAX(1,N($AE19)+IF(UPPER(TRIM(Lists!$B$6&amp;""))="N",1,0)))</f>
        <v/>
      </c>
      <c r="AG19" s="32">
        <f>IF(Lists!$B$7="","",IFERROR(TRIM(INDEX($A19:$Z19,MATCH(Lists!$B$7,$A$1:$Z$1,0))&amp;""),""))</f>
        <v/>
      </c>
      <c r="AH19" s="32">
        <f>IF(Lists!$B$8="","",IFERROR(TRIM(INDEX($A19:$Z19,MATCH(Lists!$B$8,$A$1:$Z$1,0))&amp;""),""))</f>
        <v/>
      </c>
      <c r="AI19" s="32">
        <f>IF(Lists!$B$9="","",IFERROR(TRIM(INDEX($A19:$Z19,MATCH(Lists!$B$9,$A$1:$Z$1,0))&amp;""),""))</f>
        <v/>
      </c>
      <c r="AJ19" s="32">
        <f>IF(Lists!$B$10="","",IFERROR(TRIM(INDEX($A19:$Z19,MATCH(Lists!$B$10,$A$1:$Z$1,0))&amp;""),""))</f>
        <v/>
      </c>
      <c r="AK19" s="32">
        <f>IF(Lists!$B$11="","",IFERROR(TRIM(INDEX($A19:$Z19,MATCH(Lists!$B$11,$A$1:$Z$1,0))&amp;""),""))</f>
        <v/>
      </c>
      <c r="AL19" s="32">
        <f>MID(IF($AG19&lt;&gt;"",", "&amp;$AG19,"")&amp;IF($AH19&lt;&gt;"",", "&amp;$AH19,"")&amp;IF($AI19&lt;&gt;"",", "&amp;$AI19,"")&amp;IF($AJ19&lt;&gt;"",", "&amp;$AJ19,"")&amp;IF($AK19&lt;&gt;"",", "&amp;$AK19,""),3,300)</f>
        <v/>
      </c>
      <c r="AM19" s="32">
        <f>IF($AB19="","",IF(COUNTIF('Guest list'!$A$3:$A$202,$AB19)&gt;0,"Yes","No"))</f>
        <v/>
      </c>
    </row>
    <row r="20">
      <c r="AB20" s="32">
        <f>IF(Lists!$B$2="","",IFERROR(TRIM(INDEX($A20:$Z20,MATCH(Lists!$B$2,$A$1:$Z$1,0))&amp;""),""))</f>
        <v/>
      </c>
      <c r="AC20" s="32">
        <f>IF(Lists!$B$3="","",IFERROR(TRIM(INDEX($A20:$Z20,MATCH(Lists!$B$3,$A$1:$Z$1,0))&amp;""),""))</f>
        <v/>
      </c>
      <c r="AD20" s="32">
        <f>IF($AB20="","",IF($AC20=Lists!$B$4,1,0))</f>
        <v/>
      </c>
      <c r="AE20" s="32">
        <f>IFERROR(VALUE(IF(Lists!$B$5="","",IFERROR(TRIM(INDEX($A20:$Z20,MATCH(Lists!$B$5,$A$1:$Z$1,0))&amp;""),""))),"")</f>
        <v/>
      </c>
      <c r="AF20" s="32">
        <f>IF($AD20&lt;&gt;1,IF($AB20="","",0),MAX(1,N($AE20)+IF(UPPER(TRIM(Lists!$B$6&amp;""))="N",1,0)))</f>
        <v/>
      </c>
      <c r="AG20" s="32">
        <f>IF(Lists!$B$7="","",IFERROR(TRIM(INDEX($A20:$Z20,MATCH(Lists!$B$7,$A$1:$Z$1,0))&amp;""),""))</f>
        <v/>
      </c>
      <c r="AH20" s="32">
        <f>IF(Lists!$B$8="","",IFERROR(TRIM(INDEX($A20:$Z20,MATCH(Lists!$B$8,$A$1:$Z$1,0))&amp;""),""))</f>
        <v/>
      </c>
      <c r="AI20" s="32">
        <f>IF(Lists!$B$9="","",IFERROR(TRIM(INDEX($A20:$Z20,MATCH(Lists!$B$9,$A$1:$Z$1,0))&amp;""),""))</f>
        <v/>
      </c>
      <c r="AJ20" s="32">
        <f>IF(Lists!$B$10="","",IFERROR(TRIM(INDEX($A20:$Z20,MATCH(Lists!$B$10,$A$1:$Z$1,0))&amp;""),""))</f>
        <v/>
      </c>
      <c r="AK20" s="32">
        <f>IF(Lists!$B$11="","",IFERROR(TRIM(INDEX($A20:$Z20,MATCH(Lists!$B$11,$A$1:$Z$1,0))&amp;""),""))</f>
        <v/>
      </c>
      <c r="AL20" s="32">
        <f>MID(IF($AG20&lt;&gt;"",", "&amp;$AG20,"")&amp;IF($AH20&lt;&gt;"",", "&amp;$AH20,"")&amp;IF($AI20&lt;&gt;"",", "&amp;$AI20,"")&amp;IF($AJ20&lt;&gt;"",", "&amp;$AJ20,"")&amp;IF($AK20&lt;&gt;"",", "&amp;$AK20,""),3,300)</f>
        <v/>
      </c>
      <c r="AM20" s="32">
        <f>IF($AB20="","",IF(COUNTIF('Guest list'!$A$3:$A$202,$AB20)&gt;0,"Yes","No"))</f>
        <v/>
      </c>
    </row>
    <row r="21">
      <c r="AB21" s="32">
        <f>IF(Lists!$B$2="","",IFERROR(TRIM(INDEX($A21:$Z21,MATCH(Lists!$B$2,$A$1:$Z$1,0))&amp;""),""))</f>
        <v/>
      </c>
      <c r="AC21" s="32">
        <f>IF(Lists!$B$3="","",IFERROR(TRIM(INDEX($A21:$Z21,MATCH(Lists!$B$3,$A$1:$Z$1,0))&amp;""),""))</f>
        <v/>
      </c>
      <c r="AD21" s="32">
        <f>IF($AB21="","",IF($AC21=Lists!$B$4,1,0))</f>
        <v/>
      </c>
      <c r="AE21" s="32">
        <f>IFERROR(VALUE(IF(Lists!$B$5="","",IFERROR(TRIM(INDEX($A21:$Z21,MATCH(Lists!$B$5,$A$1:$Z$1,0))&amp;""),""))),"")</f>
        <v/>
      </c>
      <c r="AF21" s="32">
        <f>IF($AD21&lt;&gt;1,IF($AB21="","",0),MAX(1,N($AE21)+IF(UPPER(TRIM(Lists!$B$6&amp;""))="N",1,0)))</f>
        <v/>
      </c>
      <c r="AG21" s="32">
        <f>IF(Lists!$B$7="","",IFERROR(TRIM(INDEX($A21:$Z21,MATCH(Lists!$B$7,$A$1:$Z$1,0))&amp;""),""))</f>
        <v/>
      </c>
      <c r="AH21" s="32">
        <f>IF(Lists!$B$8="","",IFERROR(TRIM(INDEX($A21:$Z21,MATCH(Lists!$B$8,$A$1:$Z$1,0))&amp;""),""))</f>
        <v/>
      </c>
      <c r="AI21" s="32">
        <f>IF(Lists!$B$9="","",IFERROR(TRIM(INDEX($A21:$Z21,MATCH(Lists!$B$9,$A$1:$Z$1,0))&amp;""),""))</f>
        <v/>
      </c>
      <c r="AJ21" s="32">
        <f>IF(Lists!$B$10="","",IFERROR(TRIM(INDEX($A21:$Z21,MATCH(Lists!$B$10,$A$1:$Z$1,0))&amp;""),""))</f>
        <v/>
      </c>
      <c r="AK21" s="32">
        <f>IF(Lists!$B$11="","",IFERROR(TRIM(INDEX($A21:$Z21,MATCH(Lists!$B$11,$A$1:$Z$1,0))&amp;""),""))</f>
        <v/>
      </c>
      <c r="AL21" s="32">
        <f>MID(IF($AG21&lt;&gt;"",", "&amp;$AG21,"")&amp;IF($AH21&lt;&gt;"",", "&amp;$AH21,"")&amp;IF($AI21&lt;&gt;"",", "&amp;$AI21,"")&amp;IF($AJ21&lt;&gt;"",", "&amp;$AJ21,"")&amp;IF($AK21&lt;&gt;"",", "&amp;$AK21,""),3,300)</f>
        <v/>
      </c>
      <c r="AM21" s="32">
        <f>IF($AB21="","",IF(COUNTIF('Guest list'!$A$3:$A$202,$AB21)&gt;0,"Yes","No"))</f>
        <v/>
      </c>
    </row>
    <row r="22">
      <c r="AB22" s="32">
        <f>IF(Lists!$B$2="","",IFERROR(TRIM(INDEX($A22:$Z22,MATCH(Lists!$B$2,$A$1:$Z$1,0))&amp;""),""))</f>
        <v/>
      </c>
      <c r="AC22" s="32">
        <f>IF(Lists!$B$3="","",IFERROR(TRIM(INDEX($A22:$Z22,MATCH(Lists!$B$3,$A$1:$Z$1,0))&amp;""),""))</f>
        <v/>
      </c>
      <c r="AD22" s="32">
        <f>IF($AB22="","",IF($AC22=Lists!$B$4,1,0))</f>
        <v/>
      </c>
      <c r="AE22" s="32">
        <f>IFERROR(VALUE(IF(Lists!$B$5="","",IFERROR(TRIM(INDEX($A22:$Z22,MATCH(Lists!$B$5,$A$1:$Z$1,0))&amp;""),""))),"")</f>
        <v/>
      </c>
      <c r="AF22" s="32">
        <f>IF($AD22&lt;&gt;1,IF($AB22="","",0),MAX(1,N($AE22)+IF(UPPER(TRIM(Lists!$B$6&amp;""))="N",1,0)))</f>
        <v/>
      </c>
      <c r="AG22" s="32">
        <f>IF(Lists!$B$7="","",IFERROR(TRIM(INDEX($A22:$Z22,MATCH(Lists!$B$7,$A$1:$Z$1,0))&amp;""),""))</f>
        <v/>
      </c>
      <c r="AH22" s="32">
        <f>IF(Lists!$B$8="","",IFERROR(TRIM(INDEX($A22:$Z22,MATCH(Lists!$B$8,$A$1:$Z$1,0))&amp;""),""))</f>
        <v/>
      </c>
      <c r="AI22" s="32">
        <f>IF(Lists!$B$9="","",IFERROR(TRIM(INDEX($A22:$Z22,MATCH(Lists!$B$9,$A$1:$Z$1,0))&amp;""),""))</f>
        <v/>
      </c>
      <c r="AJ22" s="32">
        <f>IF(Lists!$B$10="","",IFERROR(TRIM(INDEX($A22:$Z22,MATCH(Lists!$B$10,$A$1:$Z$1,0))&amp;""),""))</f>
        <v/>
      </c>
      <c r="AK22" s="32">
        <f>IF(Lists!$B$11="","",IFERROR(TRIM(INDEX($A22:$Z22,MATCH(Lists!$B$11,$A$1:$Z$1,0))&amp;""),""))</f>
        <v/>
      </c>
      <c r="AL22" s="32">
        <f>MID(IF($AG22&lt;&gt;"",", "&amp;$AG22,"")&amp;IF($AH22&lt;&gt;"",", "&amp;$AH22,"")&amp;IF($AI22&lt;&gt;"",", "&amp;$AI22,"")&amp;IF($AJ22&lt;&gt;"",", "&amp;$AJ22,"")&amp;IF($AK22&lt;&gt;"",", "&amp;$AK22,""),3,300)</f>
        <v/>
      </c>
      <c r="AM22" s="32">
        <f>IF($AB22="","",IF(COUNTIF('Guest list'!$A$3:$A$202,$AB22)&gt;0,"Yes","No"))</f>
        <v/>
      </c>
    </row>
    <row r="23">
      <c r="AB23" s="32">
        <f>IF(Lists!$B$2="","",IFERROR(TRIM(INDEX($A23:$Z23,MATCH(Lists!$B$2,$A$1:$Z$1,0))&amp;""),""))</f>
        <v/>
      </c>
      <c r="AC23" s="32">
        <f>IF(Lists!$B$3="","",IFERROR(TRIM(INDEX($A23:$Z23,MATCH(Lists!$B$3,$A$1:$Z$1,0))&amp;""),""))</f>
        <v/>
      </c>
      <c r="AD23" s="32">
        <f>IF($AB23="","",IF($AC23=Lists!$B$4,1,0))</f>
        <v/>
      </c>
      <c r="AE23" s="32">
        <f>IFERROR(VALUE(IF(Lists!$B$5="","",IFERROR(TRIM(INDEX($A23:$Z23,MATCH(Lists!$B$5,$A$1:$Z$1,0))&amp;""),""))),"")</f>
        <v/>
      </c>
      <c r="AF23" s="32">
        <f>IF($AD23&lt;&gt;1,IF($AB23="","",0),MAX(1,N($AE23)+IF(UPPER(TRIM(Lists!$B$6&amp;""))="N",1,0)))</f>
        <v/>
      </c>
      <c r="AG23" s="32">
        <f>IF(Lists!$B$7="","",IFERROR(TRIM(INDEX($A23:$Z23,MATCH(Lists!$B$7,$A$1:$Z$1,0))&amp;""),""))</f>
        <v/>
      </c>
      <c r="AH23" s="32">
        <f>IF(Lists!$B$8="","",IFERROR(TRIM(INDEX($A23:$Z23,MATCH(Lists!$B$8,$A$1:$Z$1,0))&amp;""),""))</f>
        <v/>
      </c>
      <c r="AI23" s="32">
        <f>IF(Lists!$B$9="","",IFERROR(TRIM(INDEX($A23:$Z23,MATCH(Lists!$B$9,$A$1:$Z$1,0))&amp;""),""))</f>
        <v/>
      </c>
      <c r="AJ23" s="32">
        <f>IF(Lists!$B$10="","",IFERROR(TRIM(INDEX($A23:$Z23,MATCH(Lists!$B$10,$A$1:$Z$1,0))&amp;""),""))</f>
        <v/>
      </c>
      <c r="AK23" s="32">
        <f>IF(Lists!$B$11="","",IFERROR(TRIM(INDEX($A23:$Z23,MATCH(Lists!$B$11,$A$1:$Z$1,0))&amp;""),""))</f>
        <v/>
      </c>
      <c r="AL23" s="32">
        <f>MID(IF($AG23&lt;&gt;"",", "&amp;$AG23,"")&amp;IF($AH23&lt;&gt;"",", "&amp;$AH23,"")&amp;IF($AI23&lt;&gt;"",", "&amp;$AI23,"")&amp;IF($AJ23&lt;&gt;"",", "&amp;$AJ23,"")&amp;IF($AK23&lt;&gt;"",", "&amp;$AK23,""),3,300)</f>
        <v/>
      </c>
      <c r="AM23" s="32">
        <f>IF($AB23="","",IF(COUNTIF('Guest list'!$A$3:$A$202,$AB23)&gt;0,"Yes","No"))</f>
        <v/>
      </c>
    </row>
    <row r="24">
      <c r="AB24" s="32">
        <f>IF(Lists!$B$2="","",IFERROR(TRIM(INDEX($A24:$Z24,MATCH(Lists!$B$2,$A$1:$Z$1,0))&amp;""),""))</f>
        <v/>
      </c>
      <c r="AC24" s="32">
        <f>IF(Lists!$B$3="","",IFERROR(TRIM(INDEX($A24:$Z24,MATCH(Lists!$B$3,$A$1:$Z$1,0))&amp;""),""))</f>
        <v/>
      </c>
      <c r="AD24" s="32">
        <f>IF($AB24="","",IF($AC24=Lists!$B$4,1,0))</f>
        <v/>
      </c>
      <c r="AE24" s="32">
        <f>IFERROR(VALUE(IF(Lists!$B$5="","",IFERROR(TRIM(INDEX($A24:$Z24,MATCH(Lists!$B$5,$A$1:$Z$1,0))&amp;""),""))),"")</f>
        <v/>
      </c>
      <c r="AF24" s="32">
        <f>IF($AD24&lt;&gt;1,IF($AB24="","",0),MAX(1,N($AE24)+IF(UPPER(TRIM(Lists!$B$6&amp;""))="N",1,0)))</f>
        <v/>
      </c>
      <c r="AG24" s="32">
        <f>IF(Lists!$B$7="","",IFERROR(TRIM(INDEX($A24:$Z24,MATCH(Lists!$B$7,$A$1:$Z$1,0))&amp;""),""))</f>
        <v/>
      </c>
      <c r="AH24" s="32">
        <f>IF(Lists!$B$8="","",IFERROR(TRIM(INDEX($A24:$Z24,MATCH(Lists!$B$8,$A$1:$Z$1,0))&amp;""),""))</f>
        <v/>
      </c>
      <c r="AI24" s="32">
        <f>IF(Lists!$B$9="","",IFERROR(TRIM(INDEX($A24:$Z24,MATCH(Lists!$B$9,$A$1:$Z$1,0))&amp;""),""))</f>
        <v/>
      </c>
      <c r="AJ24" s="32">
        <f>IF(Lists!$B$10="","",IFERROR(TRIM(INDEX($A24:$Z24,MATCH(Lists!$B$10,$A$1:$Z$1,0))&amp;""),""))</f>
        <v/>
      </c>
      <c r="AK24" s="32">
        <f>IF(Lists!$B$11="","",IFERROR(TRIM(INDEX($A24:$Z24,MATCH(Lists!$B$11,$A$1:$Z$1,0))&amp;""),""))</f>
        <v/>
      </c>
      <c r="AL24" s="32">
        <f>MID(IF($AG24&lt;&gt;"",", "&amp;$AG24,"")&amp;IF($AH24&lt;&gt;"",", "&amp;$AH24,"")&amp;IF($AI24&lt;&gt;"",", "&amp;$AI24,"")&amp;IF($AJ24&lt;&gt;"",", "&amp;$AJ24,"")&amp;IF($AK24&lt;&gt;"",", "&amp;$AK24,""),3,300)</f>
        <v/>
      </c>
      <c r="AM24" s="32">
        <f>IF($AB24="","",IF(COUNTIF('Guest list'!$A$3:$A$202,$AB24)&gt;0,"Yes","No"))</f>
        <v/>
      </c>
    </row>
    <row r="25">
      <c r="AB25" s="32">
        <f>IF(Lists!$B$2="","",IFERROR(TRIM(INDEX($A25:$Z25,MATCH(Lists!$B$2,$A$1:$Z$1,0))&amp;""),""))</f>
        <v/>
      </c>
      <c r="AC25" s="32">
        <f>IF(Lists!$B$3="","",IFERROR(TRIM(INDEX($A25:$Z25,MATCH(Lists!$B$3,$A$1:$Z$1,0))&amp;""),""))</f>
        <v/>
      </c>
      <c r="AD25" s="32">
        <f>IF($AB25="","",IF($AC25=Lists!$B$4,1,0))</f>
        <v/>
      </c>
      <c r="AE25" s="32">
        <f>IFERROR(VALUE(IF(Lists!$B$5="","",IFERROR(TRIM(INDEX($A25:$Z25,MATCH(Lists!$B$5,$A$1:$Z$1,0))&amp;""),""))),"")</f>
        <v/>
      </c>
      <c r="AF25" s="32">
        <f>IF($AD25&lt;&gt;1,IF($AB25="","",0),MAX(1,N($AE25)+IF(UPPER(TRIM(Lists!$B$6&amp;""))="N",1,0)))</f>
        <v/>
      </c>
      <c r="AG25" s="32">
        <f>IF(Lists!$B$7="","",IFERROR(TRIM(INDEX($A25:$Z25,MATCH(Lists!$B$7,$A$1:$Z$1,0))&amp;""),""))</f>
        <v/>
      </c>
      <c r="AH25" s="32">
        <f>IF(Lists!$B$8="","",IFERROR(TRIM(INDEX($A25:$Z25,MATCH(Lists!$B$8,$A$1:$Z$1,0))&amp;""),""))</f>
        <v/>
      </c>
      <c r="AI25" s="32">
        <f>IF(Lists!$B$9="","",IFERROR(TRIM(INDEX($A25:$Z25,MATCH(Lists!$B$9,$A$1:$Z$1,0))&amp;""),""))</f>
        <v/>
      </c>
      <c r="AJ25" s="32">
        <f>IF(Lists!$B$10="","",IFERROR(TRIM(INDEX($A25:$Z25,MATCH(Lists!$B$10,$A$1:$Z$1,0))&amp;""),""))</f>
        <v/>
      </c>
      <c r="AK25" s="32">
        <f>IF(Lists!$B$11="","",IFERROR(TRIM(INDEX($A25:$Z25,MATCH(Lists!$B$11,$A$1:$Z$1,0))&amp;""),""))</f>
        <v/>
      </c>
      <c r="AL25" s="32">
        <f>MID(IF($AG25&lt;&gt;"",", "&amp;$AG25,"")&amp;IF($AH25&lt;&gt;"",", "&amp;$AH25,"")&amp;IF($AI25&lt;&gt;"",", "&amp;$AI25,"")&amp;IF($AJ25&lt;&gt;"",", "&amp;$AJ25,"")&amp;IF($AK25&lt;&gt;"",", "&amp;$AK25,""),3,300)</f>
        <v/>
      </c>
      <c r="AM25" s="32">
        <f>IF($AB25="","",IF(COUNTIF('Guest list'!$A$3:$A$202,$AB25)&gt;0,"Yes","No"))</f>
        <v/>
      </c>
    </row>
    <row r="26">
      <c r="AB26" s="32">
        <f>IF(Lists!$B$2="","",IFERROR(TRIM(INDEX($A26:$Z26,MATCH(Lists!$B$2,$A$1:$Z$1,0))&amp;""),""))</f>
        <v/>
      </c>
      <c r="AC26" s="32">
        <f>IF(Lists!$B$3="","",IFERROR(TRIM(INDEX($A26:$Z26,MATCH(Lists!$B$3,$A$1:$Z$1,0))&amp;""),""))</f>
        <v/>
      </c>
      <c r="AD26" s="32">
        <f>IF($AB26="","",IF($AC26=Lists!$B$4,1,0))</f>
        <v/>
      </c>
      <c r="AE26" s="32">
        <f>IFERROR(VALUE(IF(Lists!$B$5="","",IFERROR(TRIM(INDEX($A26:$Z26,MATCH(Lists!$B$5,$A$1:$Z$1,0))&amp;""),""))),"")</f>
        <v/>
      </c>
      <c r="AF26" s="32">
        <f>IF($AD26&lt;&gt;1,IF($AB26="","",0),MAX(1,N($AE26)+IF(UPPER(TRIM(Lists!$B$6&amp;""))="N",1,0)))</f>
        <v/>
      </c>
      <c r="AG26" s="32">
        <f>IF(Lists!$B$7="","",IFERROR(TRIM(INDEX($A26:$Z26,MATCH(Lists!$B$7,$A$1:$Z$1,0))&amp;""),""))</f>
        <v/>
      </c>
      <c r="AH26" s="32">
        <f>IF(Lists!$B$8="","",IFERROR(TRIM(INDEX($A26:$Z26,MATCH(Lists!$B$8,$A$1:$Z$1,0))&amp;""),""))</f>
        <v/>
      </c>
      <c r="AI26" s="32">
        <f>IF(Lists!$B$9="","",IFERROR(TRIM(INDEX($A26:$Z26,MATCH(Lists!$B$9,$A$1:$Z$1,0))&amp;""),""))</f>
        <v/>
      </c>
      <c r="AJ26" s="32">
        <f>IF(Lists!$B$10="","",IFERROR(TRIM(INDEX($A26:$Z26,MATCH(Lists!$B$10,$A$1:$Z$1,0))&amp;""),""))</f>
        <v/>
      </c>
      <c r="AK26" s="32">
        <f>IF(Lists!$B$11="","",IFERROR(TRIM(INDEX($A26:$Z26,MATCH(Lists!$B$11,$A$1:$Z$1,0))&amp;""),""))</f>
        <v/>
      </c>
      <c r="AL26" s="32">
        <f>MID(IF($AG26&lt;&gt;"",", "&amp;$AG26,"")&amp;IF($AH26&lt;&gt;"",", "&amp;$AH26,"")&amp;IF($AI26&lt;&gt;"",", "&amp;$AI26,"")&amp;IF($AJ26&lt;&gt;"",", "&amp;$AJ26,"")&amp;IF($AK26&lt;&gt;"",", "&amp;$AK26,""),3,300)</f>
        <v/>
      </c>
      <c r="AM26" s="32">
        <f>IF($AB26="","",IF(COUNTIF('Guest list'!$A$3:$A$202,$AB26)&gt;0,"Yes","No"))</f>
        <v/>
      </c>
    </row>
    <row r="27">
      <c r="AB27" s="32">
        <f>IF(Lists!$B$2="","",IFERROR(TRIM(INDEX($A27:$Z27,MATCH(Lists!$B$2,$A$1:$Z$1,0))&amp;""),""))</f>
        <v/>
      </c>
      <c r="AC27" s="32">
        <f>IF(Lists!$B$3="","",IFERROR(TRIM(INDEX($A27:$Z27,MATCH(Lists!$B$3,$A$1:$Z$1,0))&amp;""),""))</f>
        <v/>
      </c>
      <c r="AD27" s="32">
        <f>IF($AB27="","",IF($AC27=Lists!$B$4,1,0))</f>
        <v/>
      </c>
      <c r="AE27" s="32">
        <f>IFERROR(VALUE(IF(Lists!$B$5="","",IFERROR(TRIM(INDEX($A27:$Z27,MATCH(Lists!$B$5,$A$1:$Z$1,0))&amp;""),""))),"")</f>
        <v/>
      </c>
      <c r="AF27" s="32">
        <f>IF($AD27&lt;&gt;1,IF($AB27="","",0),MAX(1,N($AE27)+IF(UPPER(TRIM(Lists!$B$6&amp;""))="N",1,0)))</f>
        <v/>
      </c>
      <c r="AG27" s="32">
        <f>IF(Lists!$B$7="","",IFERROR(TRIM(INDEX($A27:$Z27,MATCH(Lists!$B$7,$A$1:$Z$1,0))&amp;""),""))</f>
        <v/>
      </c>
      <c r="AH27" s="32">
        <f>IF(Lists!$B$8="","",IFERROR(TRIM(INDEX($A27:$Z27,MATCH(Lists!$B$8,$A$1:$Z$1,0))&amp;""),""))</f>
        <v/>
      </c>
      <c r="AI27" s="32">
        <f>IF(Lists!$B$9="","",IFERROR(TRIM(INDEX($A27:$Z27,MATCH(Lists!$B$9,$A$1:$Z$1,0))&amp;""),""))</f>
        <v/>
      </c>
      <c r="AJ27" s="32">
        <f>IF(Lists!$B$10="","",IFERROR(TRIM(INDEX($A27:$Z27,MATCH(Lists!$B$10,$A$1:$Z$1,0))&amp;""),""))</f>
        <v/>
      </c>
      <c r="AK27" s="32">
        <f>IF(Lists!$B$11="","",IFERROR(TRIM(INDEX($A27:$Z27,MATCH(Lists!$B$11,$A$1:$Z$1,0))&amp;""),""))</f>
        <v/>
      </c>
      <c r="AL27" s="32">
        <f>MID(IF($AG27&lt;&gt;"",", "&amp;$AG27,"")&amp;IF($AH27&lt;&gt;"",", "&amp;$AH27,"")&amp;IF($AI27&lt;&gt;"",", "&amp;$AI27,"")&amp;IF($AJ27&lt;&gt;"",", "&amp;$AJ27,"")&amp;IF($AK27&lt;&gt;"",", "&amp;$AK27,""),3,300)</f>
        <v/>
      </c>
      <c r="AM27" s="32">
        <f>IF($AB27="","",IF(COUNTIF('Guest list'!$A$3:$A$202,$AB27)&gt;0,"Yes","No"))</f>
        <v/>
      </c>
    </row>
    <row r="28">
      <c r="AB28" s="32">
        <f>IF(Lists!$B$2="","",IFERROR(TRIM(INDEX($A28:$Z28,MATCH(Lists!$B$2,$A$1:$Z$1,0))&amp;""),""))</f>
        <v/>
      </c>
      <c r="AC28" s="32">
        <f>IF(Lists!$B$3="","",IFERROR(TRIM(INDEX($A28:$Z28,MATCH(Lists!$B$3,$A$1:$Z$1,0))&amp;""),""))</f>
        <v/>
      </c>
      <c r="AD28" s="32">
        <f>IF($AB28="","",IF($AC28=Lists!$B$4,1,0))</f>
        <v/>
      </c>
      <c r="AE28" s="32">
        <f>IFERROR(VALUE(IF(Lists!$B$5="","",IFERROR(TRIM(INDEX($A28:$Z28,MATCH(Lists!$B$5,$A$1:$Z$1,0))&amp;""),""))),"")</f>
        <v/>
      </c>
      <c r="AF28" s="32">
        <f>IF($AD28&lt;&gt;1,IF($AB28="","",0),MAX(1,N($AE28)+IF(UPPER(TRIM(Lists!$B$6&amp;""))="N",1,0)))</f>
        <v/>
      </c>
      <c r="AG28" s="32">
        <f>IF(Lists!$B$7="","",IFERROR(TRIM(INDEX($A28:$Z28,MATCH(Lists!$B$7,$A$1:$Z$1,0))&amp;""),""))</f>
        <v/>
      </c>
      <c r="AH28" s="32">
        <f>IF(Lists!$B$8="","",IFERROR(TRIM(INDEX($A28:$Z28,MATCH(Lists!$B$8,$A$1:$Z$1,0))&amp;""),""))</f>
        <v/>
      </c>
      <c r="AI28" s="32">
        <f>IF(Lists!$B$9="","",IFERROR(TRIM(INDEX($A28:$Z28,MATCH(Lists!$B$9,$A$1:$Z$1,0))&amp;""),""))</f>
        <v/>
      </c>
      <c r="AJ28" s="32">
        <f>IF(Lists!$B$10="","",IFERROR(TRIM(INDEX($A28:$Z28,MATCH(Lists!$B$10,$A$1:$Z$1,0))&amp;""),""))</f>
        <v/>
      </c>
      <c r="AK28" s="32">
        <f>IF(Lists!$B$11="","",IFERROR(TRIM(INDEX($A28:$Z28,MATCH(Lists!$B$11,$A$1:$Z$1,0))&amp;""),""))</f>
        <v/>
      </c>
      <c r="AL28" s="32">
        <f>MID(IF($AG28&lt;&gt;"",", "&amp;$AG28,"")&amp;IF($AH28&lt;&gt;"",", "&amp;$AH28,"")&amp;IF($AI28&lt;&gt;"",", "&amp;$AI28,"")&amp;IF($AJ28&lt;&gt;"",", "&amp;$AJ28,"")&amp;IF($AK28&lt;&gt;"",", "&amp;$AK28,""),3,300)</f>
        <v/>
      </c>
      <c r="AM28" s="32">
        <f>IF($AB28="","",IF(COUNTIF('Guest list'!$A$3:$A$202,$AB28)&gt;0,"Yes","No"))</f>
        <v/>
      </c>
    </row>
    <row r="29">
      <c r="AB29" s="32">
        <f>IF(Lists!$B$2="","",IFERROR(TRIM(INDEX($A29:$Z29,MATCH(Lists!$B$2,$A$1:$Z$1,0))&amp;""),""))</f>
        <v/>
      </c>
      <c r="AC29" s="32">
        <f>IF(Lists!$B$3="","",IFERROR(TRIM(INDEX($A29:$Z29,MATCH(Lists!$B$3,$A$1:$Z$1,0))&amp;""),""))</f>
        <v/>
      </c>
      <c r="AD29" s="32">
        <f>IF($AB29="","",IF($AC29=Lists!$B$4,1,0))</f>
        <v/>
      </c>
      <c r="AE29" s="32">
        <f>IFERROR(VALUE(IF(Lists!$B$5="","",IFERROR(TRIM(INDEX($A29:$Z29,MATCH(Lists!$B$5,$A$1:$Z$1,0))&amp;""),""))),"")</f>
        <v/>
      </c>
      <c r="AF29" s="32">
        <f>IF($AD29&lt;&gt;1,IF($AB29="","",0),MAX(1,N($AE29)+IF(UPPER(TRIM(Lists!$B$6&amp;""))="N",1,0)))</f>
        <v/>
      </c>
      <c r="AG29" s="32">
        <f>IF(Lists!$B$7="","",IFERROR(TRIM(INDEX($A29:$Z29,MATCH(Lists!$B$7,$A$1:$Z$1,0))&amp;""),""))</f>
        <v/>
      </c>
      <c r="AH29" s="32">
        <f>IF(Lists!$B$8="","",IFERROR(TRIM(INDEX($A29:$Z29,MATCH(Lists!$B$8,$A$1:$Z$1,0))&amp;""),""))</f>
        <v/>
      </c>
      <c r="AI29" s="32">
        <f>IF(Lists!$B$9="","",IFERROR(TRIM(INDEX($A29:$Z29,MATCH(Lists!$B$9,$A$1:$Z$1,0))&amp;""),""))</f>
        <v/>
      </c>
      <c r="AJ29" s="32">
        <f>IF(Lists!$B$10="","",IFERROR(TRIM(INDEX($A29:$Z29,MATCH(Lists!$B$10,$A$1:$Z$1,0))&amp;""),""))</f>
        <v/>
      </c>
      <c r="AK29" s="32">
        <f>IF(Lists!$B$11="","",IFERROR(TRIM(INDEX($A29:$Z29,MATCH(Lists!$B$11,$A$1:$Z$1,0))&amp;""),""))</f>
        <v/>
      </c>
      <c r="AL29" s="32">
        <f>MID(IF($AG29&lt;&gt;"",", "&amp;$AG29,"")&amp;IF($AH29&lt;&gt;"",", "&amp;$AH29,"")&amp;IF($AI29&lt;&gt;"",", "&amp;$AI29,"")&amp;IF($AJ29&lt;&gt;"",", "&amp;$AJ29,"")&amp;IF($AK29&lt;&gt;"",", "&amp;$AK29,""),3,300)</f>
        <v/>
      </c>
      <c r="AM29" s="32">
        <f>IF($AB29="","",IF(COUNTIF('Guest list'!$A$3:$A$202,$AB29)&gt;0,"Yes","No"))</f>
        <v/>
      </c>
    </row>
    <row r="30">
      <c r="AB30" s="32">
        <f>IF(Lists!$B$2="","",IFERROR(TRIM(INDEX($A30:$Z30,MATCH(Lists!$B$2,$A$1:$Z$1,0))&amp;""),""))</f>
        <v/>
      </c>
      <c r="AC30" s="32">
        <f>IF(Lists!$B$3="","",IFERROR(TRIM(INDEX($A30:$Z30,MATCH(Lists!$B$3,$A$1:$Z$1,0))&amp;""),""))</f>
        <v/>
      </c>
      <c r="AD30" s="32">
        <f>IF($AB30="","",IF($AC30=Lists!$B$4,1,0))</f>
        <v/>
      </c>
      <c r="AE30" s="32">
        <f>IFERROR(VALUE(IF(Lists!$B$5="","",IFERROR(TRIM(INDEX($A30:$Z30,MATCH(Lists!$B$5,$A$1:$Z$1,0))&amp;""),""))),"")</f>
        <v/>
      </c>
      <c r="AF30" s="32">
        <f>IF($AD30&lt;&gt;1,IF($AB30="","",0),MAX(1,N($AE30)+IF(UPPER(TRIM(Lists!$B$6&amp;""))="N",1,0)))</f>
        <v/>
      </c>
      <c r="AG30" s="32">
        <f>IF(Lists!$B$7="","",IFERROR(TRIM(INDEX($A30:$Z30,MATCH(Lists!$B$7,$A$1:$Z$1,0))&amp;""),""))</f>
        <v/>
      </c>
      <c r="AH30" s="32">
        <f>IF(Lists!$B$8="","",IFERROR(TRIM(INDEX($A30:$Z30,MATCH(Lists!$B$8,$A$1:$Z$1,0))&amp;""),""))</f>
        <v/>
      </c>
      <c r="AI30" s="32">
        <f>IF(Lists!$B$9="","",IFERROR(TRIM(INDEX($A30:$Z30,MATCH(Lists!$B$9,$A$1:$Z$1,0))&amp;""),""))</f>
        <v/>
      </c>
      <c r="AJ30" s="32">
        <f>IF(Lists!$B$10="","",IFERROR(TRIM(INDEX($A30:$Z30,MATCH(Lists!$B$10,$A$1:$Z$1,0))&amp;""),""))</f>
        <v/>
      </c>
      <c r="AK30" s="32">
        <f>IF(Lists!$B$11="","",IFERROR(TRIM(INDEX($A30:$Z30,MATCH(Lists!$B$11,$A$1:$Z$1,0))&amp;""),""))</f>
        <v/>
      </c>
      <c r="AL30" s="32">
        <f>MID(IF($AG30&lt;&gt;"",", "&amp;$AG30,"")&amp;IF($AH30&lt;&gt;"",", "&amp;$AH30,"")&amp;IF($AI30&lt;&gt;"",", "&amp;$AI30,"")&amp;IF($AJ30&lt;&gt;"",", "&amp;$AJ30,"")&amp;IF($AK30&lt;&gt;"",", "&amp;$AK30,""),3,300)</f>
        <v/>
      </c>
      <c r="AM30" s="32">
        <f>IF($AB30="","",IF(COUNTIF('Guest list'!$A$3:$A$202,$AB30)&gt;0,"Yes","No"))</f>
        <v/>
      </c>
    </row>
    <row r="31">
      <c r="AB31" s="32">
        <f>IF(Lists!$B$2="","",IFERROR(TRIM(INDEX($A31:$Z31,MATCH(Lists!$B$2,$A$1:$Z$1,0))&amp;""),""))</f>
        <v/>
      </c>
      <c r="AC31" s="32">
        <f>IF(Lists!$B$3="","",IFERROR(TRIM(INDEX($A31:$Z31,MATCH(Lists!$B$3,$A$1:$Z$1,0))&amp;""),""))</f>
        <v/>
      </c>
      <c r="AD31" s="32">
        <f>IF($AB31="","",IF($AC31=Lists!$B$4,1,0))</f>
        <v/>
      </c>
      <c r="AE31" s="32">
        <f>IFERROR(VALUE(IF(Lists!$B$5="","",IFERROR(TRIM(INDEX($A31:$Z31,MATCH(Lists!$B$5,$A$1:$Z$1,0))&amp;""),""))),"")</f>
        <v/>
      </c>
      <c r="AF31" s="32">
        <f>IF($AD31&lt;&gt;1,IF($AB31="","",0),MAX(1,N($AE31)+IF(UPPER(TRIM(Lists!$B$6&amp;""))="N",1,0)))</f>
        <v/>
      </c>
      <c r="AG31" s="32">
        <f>IF(Lists!$B$7="","",IFERROR(TRIM(INDEX($A31:$Z31,MATCH(Lists!$B$7,$A$1:$Z$1,0))&amp;""),""))</f>
        <v/>
      </c>
      <c r="AH31" s="32">
        <f>IF(Lists!$B$8="","",IFERROR(TRIM(INDEX($A31:$Z31,MATCH(Lists!$B$8,$A$1:$Z$1,0))&amp;""),""))</f>
        <v/>
      </c>
      <c r="AI31" s="32">
        <f>IF(Lists!$B$9="","",IFERROR(TRIM(INDEX($A31:$Z31,MATCH(Lists!$B$9,$A$1:$Z$1,0))&amp;""),""))</f>
        <v/>
      </c>
      <c r="AJ31" s="32">
        <f>IF(Lists!$B$10="","",IFERROR(TRIM(INDEX($A31:$Z31,MATCH(Lists!$B$10,$A$1:$Z$1,0))&amp;""),""))</f>
        <v/>
      </c>
      <c r="AK31" s="32">
        <f>IF(Lists!$B$11="","",IFERROR(TRIM(INDEX($A31:$Z31,MATCH(Lists!$B$11,$A$1:$Z$1,0))&amp;""),""))</f>
        <v/>
      </c>
      <c r="AL31" s="32">
        <f>MID(IF($AG31&lt;&gt;"",", "&amp;$AG31,"")&amp;IF($AH31&lt;&gt;"",", "&amp;$AH31,"")&amp;IF($AI31&lt;&gt;"",", "&amp;$AI31,"")&amp;IF($AJ31&lt;&gt;"",", "&amp;$AJ31,"")&amp;IF($AK31&lt;&gt;"",", "&amp;$AK31,""),3,300)</f>
        <v/>
      </c>
      <c r="AM31" s="32">
        <f>IF($AB31="","",IF(COUNTIF('Guest list'!$A$3:$A$202,$AB31)&gt;0,"Yes","No"))</f>
        <v/>
      </c>
    </row>
    <row r="32">
      <c r="AB32" s="32">
        <f>IF(Lists!$B$2="","",IFERROR(TRIM(INDEX($A32:$Z32,MATCH(Lists!$B$2,$A$1:$Z$1,0))&amp;""),""))</f>
        <v/>
      </c>
      <c r="AC32" s="32">
        <f>IF(Lists!$B$3="","",IFERROR(TRIM(INDEX($A32:$Z32,MATCH(Lists!$B$3,$A$1:$Z$1,0))&amp;""),""))</f>
        <v/>
      </c>
      <c r="AD32" s="32">
        <f>IF($AB32="","",IF($AC32=Lists!$B$4,1,0))</f>
        <v/>
      </c>
      <c r="AE32" s="32">
        <f>IFERROR(VALUE(IF(Lists!$B$5="","",IFERROR(TRIM(INDEX($A32:$Z32,MATCH(Lists!$B$5,$A$1:$Z$1,0))&amp;""),""))),"")</f>
        <v/>
      </c>
      <c r="AF32" s="32">
        <f>IF($AD32&lt;&gt;1,IF($AB32="","",0),MAX(1,N($AE32)+IF(UPPER(TRIM(Lists!$B$6&amp;""))="N",1,0)))</f>
        <v/>
      </c>
      <c r="AG32" s="32">
        <f>IF(Lists!$B$7="","",IFERROR(TRIM(INDEX($A32:$Z32,MATCH(Lists!$B$7,$A$1:$Z$1,0))&amp;""),""))</f>
        <v/>
      </c>
      <c r="AH32" s="32">
        <f>IF(Lists!$B$8="","",IFERROR(TRIM(INDEX($A32:$Z32,MATCH(Lists!$B$8,$A$1:$Z$1,0))&amp;""),""))</f>
        <v/>
      </c>
      <c r="AI32" s="32">
        <f>IF(Lists!$B$9="","",IFERROR(TRIM(INDEX($A32:$Z32,MATCH(Lists!$B$9,$A$1:$Z$1,0))&amp;""),""))</f>
        <v/>
      </c>
      <c r="AJ32" s="32">
        <f>IF(Lists!$B$10="","",IFERROR(TRIM(INDEX($A32:$Z32,MATCH(Lists!$B$10,$A$1:$Z$1,0))&amp;""),""))</f>
        <v/>
      </c>
      <c r="AK32" s="32">
        <f>IF(Lists!$B$11="","",IFERROR(TRIM(INDEX($A32:$Z32,MATCH(Lists!$B$11,$A$1:$Z$1,0))&amp;""),""))</f>
        <v/>
      </c>
      <c r="AL32" s="32">
        <f>MID(IF($AG32&lt;&gt;"",", "&amp;$AG32,"")&amp;IF($AH32&lt;&gt;"",", "&amp;$AH32,"")&amp;IF($AI32&lt;&gt;"",", "&amp;$AI32,"")&amp;IF($AJ32&lt;&gt;"",", "&amp;$AJ32,"")&amp;IF($AK32&lt;&gt;"",", "&amp;$AK32,""),3,300)</f>
        <v/>
      </c>
      <c r="AM32" s="32">
        <f>IF($AB32="","",IF(COUNTIF('Guest list'!$A$3:$A$202,$AB32)&gt;0,"Yes","No"))</f>
        <v/>
      </c>
    </row>
    <row r="33">
      <c r="AB33" s="32">
        <f>IF(Lists!$B$2="","",IFERROR(TRIM(INDEX($A33:$Z33,MATCH(Lists!$B$2,$A$1:$Z$1,0))&amp;""),""))</f>
        <v/>
      </c>
      <c r="AC33" s="32">
        <f>IF(Lists!$B$3="","",IFERROR(TRIM(INDEX($A33:$Z33,MATCH(Lists!$B$3,$A$1:$Z$1,0))&amp;""),""))</f>
        <v/>
      </c>
      <c r="AD33" s="32">
        <f>IF($AB33="","",IF($AC33=Lists!$B$4,1,0))</f>
        <v/>
      </c>
      <c r="AE33" s="32">
        <f>IFERROR(VALUE(IF(Lists!$B$5="","",IFERROR(TRIM(INDEX($A33:$Z33,MATCH(Lists!$B$5,$A$1:$Z$1,0))&amp;""),""))),"")</f>
        <v/>
      </c>
      <c r="AF33" s="32">
        <f>IF($AD33&lt;&gt;1,IF($AB33="","",0),MAX(1,N($AE33)+IF(UPPER(TRIM(Lists!$B$6&amp;""))="N",1,0)))</f>
        <v/>
      </c>
      <c r="AG33" s="32">
        <f>IF(Lists!$B$7="","",IFERROR(TRIM(INDEX($A33:$Z33,MATCH(Lists!$B$7,$A$1:$Z$1,0))&amp;""),""))</f>
        <v/>
      </c>
      <c r="AH33" s="32">
        <f>IF(Lists!$B$8="","",IFERROR(TRIM(INDEX($A33:$Z33,MATCH(Lists!$B$8,$A$1:$Z$1,0))&amp;""),""))</f>
        <v/>
      </c>
      <c r="AI33" s="32">
        <f>IF(Lists!$B$9="","",IFERROR(TRIM(INDEX($A33:$Z33,MATCH(Lists!$B$9,$A$1:$Z$1,0))&amp;""),""))</f>
        <v/>
      </c>
      <c r="AJ33" s="32">
        <f>IF(Lists!$B$10="","",IFERROR(TRIM(INDEX($A33:$Z33,MATCH(Lists!$B$10,$A$1:$Z$1,0))&amp;""),""))</f>
        <v/>
      </c>
      <c r="AK33" s="32">
        <f>IF(Lists!$B$11="","",IFERROR(TRIM(INDEX($A33:$Z33,MATCH(Lists!$B$11,$A$1:$Z$1,0))&amp;""),""))</f>
        <v/>
      </c>
      <c r="AL33" s="32">
        <f>MID(IF($AG33&lt;&gt;"",", "&amp;$AG33,"")&amp;IF($AH33&lt;&gt;"",", "&amp;$AH33,"")&amp;IF($AI33&lt;&gt;"",", "&amp;$AI33,"")&amp;IF($AJ33&lt;&gt;"",", "&amp;$AJ33,"")&amp;IF($AK33&lt;&gt;"",", "&amp;$AK33,""),3,300)</f>
        <v/>
      </c>
      <c r="AM33" s="32">
        <f>IF($AB33="","",IF(COUNTIF('Guest list'!$A$3:$A$202,$AB33)&gt;0,"Yes","No"))</f>
        <v/>
      </c>
    </row>
    <row r="34">
      <c r="AB34" s="32">
        <f>IF(Lists!$B$2="","",IFERROR(TRIM(INDEX($A34:$Z34,MATCH(Lists!$B$2,$A$1:$Z$1,0))&amp;""),""))</f>
        <v/>
      </c>
      <c r="AC34" s="32">
        <f>IF(Lists!$B$3="","",IFERROR(TRIM(INDEX($A34:$Z34,MATCH(Lists!$B$3,$A$1:$Z$1,0))&amp;""),""))</f>
        <v/>
      </c>
      <c r="AD34" s="32">
        <f>IF($AB34="","",IF($AC34=Lists!$B$4,1,0))</f>
        <v/>
      </c>
      <c r="AE34" s="32">
        <f>IFERROR(VALUE(IF(Lists!$B$5="","",IFERROR(TRIM(INDEX($A34:$Z34,MATCH(Lists!$B$5,$A$1:$Z$1,0))&amp;""),""))),"")</f>
        <v/>
      </c>
      <c r="AF34" s="32">
        <f>IF($AD34&lt;&gt;1,IF($AB34="","",0),MAX(1,N($AE34)+IF(UPPER(TRIM(Lists!$B$6&amp;""))="N",1,0)))</f>
        <v/>
      </c>
      <c r="AG34" s="32">
        <f>IF(Lists!$B$7="","",IFERROR(TRIM(INDEX($A34:$Z34,MATCH(Lists!$B$7,$A$1:$Z$1,0))&amp;""),""))</f>
        <v/>
      </c>
      <c r="AH34" s="32">
        <f>IF(Lists!$B$8="","",IFERROR(TRIM(INDEX($A34:$Z34,MATCH(Lists!$B$8,$A$1:$Z$1,0))&amp;""),""))</f>
        <v/>
      </c>
      <c r="AI34" s="32">
        <f>IF(Lists!$B$9="","",IFERROR(TRIM(INDEX($A34:$Z34,MATCH(Lists!$B$9,$A$1:$Z$1,0))&amp;""),""))</f>
        <v/>
      </c>
      <c r="AJ34" s="32">
        <f>IF(Lists!$B$10="","",IFERROR(TRIM(INDEX($A34:$Z34,MATCH(Lists!$B$10,$A$1:$Z$1,0))&amp;""),""))</f>
        <v/>
      </c>
      <c r="AK34" s="32">
        <f>IF(Lists!$B$11="","",IFERROR(TRIM(INDEX($A34:$Z34,MATCH(Lists!$B$11,$A$1:$Z$1,0))&amp;""),""))</f>
        <v/>
      </c>
      <c r="AL34" s="32">
        <f>MID(IF($AG34&lt;&gt;"",", "&amp;$AG34,"")&amp;IF($AH34&lt;&gt;"",", "&amp;$AH34,"")&amp;IF($AI34&lt;&gt;"",", "&amp;$AI34,"")&amp;IF($AJ34&lt;&gt;"",", "&amp;$AJ34,"")&amp;IF($AK34&lt;&gt;"",", "&amp;$AK34,""),3,300)</f>
        <v/>
      </c>
      <c r="AM34" s="32">
        <f>IF($AB34="","",IF(COUNTIF('Guest list'!$A$3:$A$202,$AB34)&gt;0,"Yes","No"))</f>
        <v/>
      </c>
    </row>
    <row r="35">
      <c r="AB35" s="32">
        <f>IF(Lists!$B$2="","",IFERROR(TRIM(INDEX($A35:$Z35,MATCH(Lists!$B$2,$A$1:$Z$1,0))&amp;""),""))</f>
        <v/>
      </c>
      <c r="AC35" s="32">
        <f>IF(Lists!$B$3="","",IFERROR(TRIM(INDEX($A35:$Z35,MATCH(Lists!$B$3,$A$1:$Z$1,0))&amp;""),""))</f>
        <v/>
      </c>
      <c r="AD35" s="32">
        <f>IF($AB35="","",IF($AC35=Lists!$B$4,1,0))</f>
        <v/>
      </c>
      <c r="AE35" s="32">
        <f>IFERROR(VALUE(IF(Lists!$B$5="","",IFERROR(TRIM(INDEX($A35:$Z35,MATCH(Lists!$B$5,$A$1:$Z$1,0))&amp;""),""))),"")</f>
        <v/>
      </c>
      <c r="AF35" s="32">
        <f>IF($AD35&lt;&gt;1,IF($AB35="","",0),MAX(1,N($AE35)+IF(UPPER(TRIM(Lists!$B$6&amp;""))="N",1,0)))</f>
        <v/>
      </c>
      <c r="AG35" s="32">
        <f>IF(Lists!$B$7="","",IFERROR(TRIM(INDEX($A35:$Z35,MATCH(Lists!$B$7,$A$1:$Z$1,0))&amp;""),""))</f>
        <v/>
      </c>
      <c r="AH35" s="32">
        <f>IF(Lists!$B$8="","",IFERROR(TRIM(INDEX($A35:$Z35,MATCH(Lists!$B$8,$A$1:$Z$1,0))&amp;""),""))</f>
        <v/>
      </c>
      <c r="AI35" s="32">
        <f>IF(Lists!$B$9="","",IFERROR(TRIM(INDEX($A35:$Z35,MATCH(Lists!$B$9,$A$1:$Z$1,0))&amp;""),""))</f>
        <v/>
      </c>
      <c r="AJ35" s="32">
        <f>IF(Lists!$B$10="","",IFERROR(TRIM(INDEX($A35:$Z35,MATCH(Lists!$B$10,$A$1:$Z$1,0))&amp;""),""))</f>
        <v/>
      </c>
      <c r="AK35" s="32">
        <f>IF(Lists!$B$11="","",IFERROR(TRIM(INDEX($A35:$Z35,MATCH(Lists!$B$11,$A$1:$Z$1,0))&amp;""),""))</f>
        <v/>
      </c>
      <c r="AL35" s="32">
        <f>MID(IF($AG35&lt;&gt;"",", "&amp;$AG35,"")&amp;IF($AH35&lt;&gt;"",", "&amp;$AH35,"")&amp;IF($AI35&lt;&gt;"",", "&amp;$AI35,"")&amp;IF($AJ35&lt;&gt;"",", "&amp;$AJ35,"")&amp;IF($AK35&lt;&gt;"",", "&amp;$AK35,""),3,300)</f>
        <v/>
      </c>
      <c r="AM35" s="32">
        <f>IF($AB35="","",IF(COUNTIF('Guest list'!$A$3:$A$202,$AB35)&gt;0,"Yes","No"))</f>
        <v/>
      </c>
    </row>
    <row r="36">
      <c r="AB36" s="32">
        <f>IF(Lists!$B$2="","",IFERROR(TRIM(INDEX($A36:$Z36,MATCH(Lists!$B$2,$A$1:$Z$1,0))&amp;""),""))</f>
        <v/>
      </c>
      <c r="AC36" s="32">
        <f>IF(Lists!$B$3="","",IFERROR(TRIM(INDEX($A36:$Z36,MATCH(Lists!$B$3,$A$1:$Z$1,0))&amp;""),""))</f>
        <v/>
      </c>
      <c r="AD36" s="32">
        <f>IF($AB36="","",IF($AC36=Lists!$B$4,1,0))</f>
        <v/>
      </c>
      <c r="AE36" s="32">
        <f>IFERROR(VALUE(IF(Lists!$B$5="","",IFERROR(TRIM(INDEX($A36:$Z36,MATCH(Lists!$B$5,$A$1:$Z$1,0))&amp;""),""))),"")</f>
        <v/>
      </c>
      <c r="AF36" s="32">
        <f>IF($AD36&lt;&gt;1,IF($AB36="","",0),MAX(1,N($AE36)+IF(UPPER(TRIM(Lists!$B$6&amp;""))="N",1,0)))</f>
        <v/>
      </c>
      <c r="AG36" s="32">
        <f>IF(Lists!$B$7="","",IFERROR(TRIM(INDEX($A36:$Z36,MATCH(Lists!$B$7,$A$1:$Z$1,0))&amp;""),""))</f>
        <v/>
      </c>
      <c r="AH36" s="32">
        <f>IF(Lists!$B$8="","",IFERROR(TRIM(INDEX($A36:$Z36,MATCH(Lists!$B$8,$A$1:$Z$1,0))&amp;""),""))</f>
        <v/>
      </c>
      <c r="AI36" s="32">
        <f>IF(Lists!$B$9="","",IFERROR(TRIM(INDEX($A36:$Z36,MATCH(Lists!$B$9,$A$1:$Z$1,0))&amp;""),""))</f>
        <v/>
      </c>
      <c r="AJ36" s="32">
        <f>IF(Lists!$B$10="","",IFERROR(TRIM(INDEX($A36:$Z36,MATCH(Lists!$B$10,$A$1:$Z$1,0))&amp;""),""))</f>
        <v/>
      </c>
      <c r="AK36" s="32">
        <f>IF(Lists!$B$11="","",IFERROR(TRIM(INDEX($A36:$Z36,MATCH(Lists!$B$11,$A$1:$Z$1,0))&amp;""),""))</f>
        <v/>
      </c>
      <c r="AL36" s="32">
        <f>MID(IF($AG36&lt;&gt;"",", "&amp;$AG36,"")&amp;IF($AH36&lt;&gt;"",", "&amp;$AH36,"")&amp;IF($AI36&lt;&gt;"",", "&amp;$AI36,"")&amp;IF($AJ36&lt;&gt;"",", "&amp;$AJ36,"")&amp;IF($AK36&lt;&gt;"",", "&amp;$AK36,""),3,300)</f>
        <v/>
      </c>
      <c r="AM36" s="32">
        <f>IF($AB36="","",IF(COUNTIF('Guest list'!$A$3:$A$202,$AB36)&gt;0,"Yes","No"))</f>
        <v/>
      </c>
    </row>
    <row r="37">
      <c r="AB37" s="32">
        <f>IF(Lists!$B$2="","",IFERROR(TRIM(INDEX($A37:$Z37,MATCH(Lists!$B$2,$A$1:$Z$1,0))&amp;""),""))</f>
        <v/>
      </c>
      <c r="AC37" s="32">
        <f>IF(Lists!$B$3="","",IFERROR(TRIM(INDEX($A37:$Z37,MATCH(Lists!$B$3,$A$1:$Z$1,0))&amp;""),""))</f>
        <v/>
      </c>
      <c r="AD37" s="32">
        <f>IF($AB37="","",IF($AC37=Lists!$B$4,1,0))</f>
        <v/>
      </c>
      <c r="AE37" s="32">
        <f>IFERROR(VALUE(IF(Lists!$B$5="","",IFERROR(TRIM(INDEX($A37:$Z37,MATCH(Lists!$B$5,$A$1:$Z$1,0))&amp;""),""))),"")</f>
        <v/>
      </c>
      <c r="AF37" s="32">
        <f>IF($AD37&lt;&gt;1,IF($AB37="","",0),MAX(1,N($AE37)+IF(UPPER(TRIM(Lists!$B$6&amp;""))="N",1,0)))</f>
        <v/>
      </c>
      <c r="AG37" s="32">
        <f>IF(Lists!$B$7="","",IFERROR(TRIM(INDEX($A37:$Z37,MATCH(Lists!$B$7,$A$1:$Z$1,0))&amp;""),""))</f>
        <v/>
      </c>
      <c r="AH37" s="32">
        <f>IF(Lists!$B$8="","",IFERROR(TRIM(INDEX($A37:$Z37,MATCH(Lists!$B$8,$A$1:$Z$1,0))&amp;""),""))</f>
        <v/>
      </c>
      <c r="AI37" s="32">
        <f>IF(Lists!$B$9="","",IFERROR(TRIM(INDEX($A37:$Z37,MATCH(Lists!$B$9,$A$1:$Z$1,0))&amp;""),""))</f>
        <v/>
      </c>
      <c r="AJ37" s="32">
        <f>IF(Lists!$B$10="","",IFERROR(TRIM(INDEX($A37:$Z37,MATCH(Lists!$B$10,$A$1:$Z$1,0))&amp;""),""))</f>
        <v/>
      </c>
      <c r="AK37" s="32">
        <f>IF(Lists!$B$11="","",IFERROR(TRIM(INDEX($A37:$Z37,MATCH(Lists!$B$11,$A$1:$Z$1,0))&amp;""),""))</f>
        <v/>
      </c>
      <c r="AL37" s="32">
        <f>MID(IF($AG37&lt;&gt;"",", "&amp;$AG37,"")&amp;IF($AH37&lt;&gt;"",", "&amp;$AH37,"")&amp;IF($AI37&lt;&gt;"",", "&amp;$AI37,"")&amp;IF($AJ37&lt;&gt;"",", "&amp;$AJ37,"")&amp;IF($AK37&lt;&gt;"",", "&amp;$AK37,""),3,300)</f>
        <v/>
      </c>
      <c r="AM37" s="32">
        <f>IF($AB37="","",IF(COUNTIF('Guest list'!$A$3:$A$202,$AB37)&gt;0,"Yes","No"))</f>
        <v/>
      </c>
    </row>
    <row r="38">
      <c r="AB38" s="32">
        <f>IF(Lists!$B$2="","",IFERROR(TRIM(INDEX($A38:$Z38,MATCH(Lists!$B$2,$A$1:$Z$1,0))&amp;""),""))</f>
        <v/>
      </c>
      <c r="AC38" s="32">
        <f>IF(Lists!$B$3="","",IFERROR(TRIM(INDEX($A38:$Z38,MATCH(Lists!$B$3,$A$1:$Z$1,0))&amp;""),""))</f>
        <v/>
      </c>
      <c r="AD38" s="32">
        <f>IF($AB38="","",IF($AC38=Lists!$B$4,1,0))</f>
        <v/>
      </c>
      <c r="AE38" s="32">
        <f>IFERROR(VALUE(IF(Lists!$B$5="","",IFERROR(TRIM(INDEX($A38:$Z38,MATCH(Lists!$B$5,$A$1:$Z$1,0))&amp;""),""))),"")</f>
        <v/>
      </c>
      <c r="AF38" s="32">
        <f>IF($AD38&lt;&gt;1,IF($AB38="","",0),MAX(1,N($AE38)+IF(UPPER(TRIM(Lists!$B$6&amp;""))="N",1,0)))</f>
        <v/>
      </c>
      <c r="AG38" s="32">
        <f>IF(Lists!$B$7="","",IFERROR(TRIM(INDEX($A38:$Z38,MATCH(Lists!$B$7,$A$1:$Z$1,0))&amp;""),""))</f>
        <v/>
      </c>
      <c r="AH38" s="32">
        <f>IF(Lists!$B$8="","",IFERROR(TRIM(INDEX($A38:$Z38,MATCH(Lists!$B$8,$A$1:$Z$1,0))&amp;""),""))</f>
        <v/>
      </c>
      <c r="AI38" s="32">
        <f>IF(Lists!$B$9="","",IFERROR(TRIM(INDEX($A38:$Z38,MATCH(Lists!$B$9,$A$1:$Z$1,0))&amp;""),""))</f>
        <v/>
      </c>
      <c r="AJ38" s="32">
        <f>IF(Lists!$B$10="","",IFERROR(TRIM(INDEX($A38:$Z38,MATCH(Lists!$B$10,$A$1:$Z$1,0))&amp;""),""))</f>
        <v/>
      </c>
      <c r="AK38" s="32">
        <f>IF(Lists!$B$11="","",IFERROR(TRIM(INDEX($A38:$Z38,MATCH(Lists!$B$11,$A$1:$Z$1,0))&amp;""),""))</f>
        <v/>
      </c>
      <c r="AL38" s="32">
        <f>MID(IF($AG38&lt;&gt;"",", "&amp;$AG38,"")&amp;IF($AH38&lt;&gt;"",", "&amp;$AH38,"")&amp;IF($AI38&lt;&gt;"",", "&amp;$AI38,"")&amp;IF($AJ38&lt;&gt;"",", "&amp;$AJ38,"")&amp;IF($AK38&lt;&gt;"",", "&amp;$AK38,""),3,300)</f>
        <v/>
      </c>
      <c r="AM38" s="32">
        <f>IF($AB38="","",IF(COUNTIF('Guest list'!$A$3:$A$202,$AB38)&gt;0,"Yes","No"))</f>
        <v/>
      </c>
    </row>
    <row r="39">
      <c r="AB39" s="32">
        <f>IF(Lists!$B$2="","",IFERROR(TRIM(INDEX($A39:$Z39,MATCH(Lists!$B$2,$A$1:$Z$1,0))&amp;""),""))</f>
        <v/>
      </c>
      <c r="AC39" s="32">
        <f>IF(Lists!$B$3="","",IFERROR(TRIM(INDEX($A39:$Z39,MATCH(Lists!$B$3,$A$1:$Z$1,0))&amp;""),""))</f>
        <v/>
      </c>
      <c r="AD39" s="32">
        <f>IF($AB39="","",IF($AC39=Lists!$B$4,1,0))</f>
        <v/>
      </c>
      <c r="AE39" s="32">
        <f>IFERROR(VALUE(IF(Lists!$B$5="","",IFERROR(TRIM(INDEX($A39:$Z39,MATCH(Lists!$B$5,$A$1:$Z$1,0))&amp;""),""))),"")</f>
        <v/>
      </c>
      <c r="AF39" s="32">
        <f>IF($AD39&lt;&gt;1,IF($AB39="","",0),MAX(1,N($AE39)+IF(UPPER(TRIM(Lists!$B$6&amp;""))="N",1,0)))</f>
        <v/>
      </c>
      <c r="AG39" s="32">
        <f>IF(Lists!$B$7="","",IFERROR(TRIM(INDEX($A39:$Z39,MATCH(Lists!$B$7,$A$1:$Z$1,0))&amp;""),""))</f>
        <v/>
      </c>
      <c r="AH39" s="32">
        <f>IF(Lists!$B$8="","",IFERROR(TRIM(INDEX($A39:$Z39,MATCH(Lists!$B$8,$A$1:$Z$1,0))&amp;""),""))</f>
        <v/>
      </c>
      <c r="AI39" s="32">
        <f>IF(Lists!$B$9="","",IFERROR(TRIM(INDEX($A39:$Z39,MATCH(Lists!$B$9,$A$1:$Z$1,0))&amp;""),""))</f>
        <v/>
      </c>
      <c r="AJ39" s="32">
        <f>IF(Lists!$B$10="","",IFERROR(TRIM(INDEX($A39:$Z39,MATCH(Lists!$B$10,$A$1:$Z$1,0))&amp;""),""))</f>
        <v/>
      </c>
      <c r="AK39" s="32">
        <f>IF(Lists!$B$11="","",IFERROR(TRIM(INDEX($A39:$Z39,MATCH(Lists!$B$11,$A$1:$Z$1,0))&amp;""),""))</f>
        <v/>
      </c>
      <c r="AL39" s="32">
        <f>MID(IF($AG39&lt;&gt;"",", "&amp;$AG39,"")&amp;IF($AH39&lt;&gt;"",", "&amp;$AH39,"")&amp;IF($AI39&lt;&gt;"",", "&amp;$AI39,"")&amp;IF($AJ39&lt;&gt;"",", "&amp;$AJ39,"")&amp;IF($AK39&lt;&gt;"",", "&amp;$AK39,""),3,300)</f>
        <v/>
      </c>
      <c r="AM39" s="32">
        <f>IF($AB39="","",IF(COUNTIF('Guest list'!$A$3:$A$202,$AB39)&gt;0,"Yes","No"))</f>
        <v/>
      </c>
    </row>
    <row r="40">
      <c r="AB40" s="32">
        <f>IF(Lists!$B$2="","",IFERROR(TRIM(INDEX($A40:$Z40,MATCH(Lists!$B$2,$A$1:$Z$1,0))&amp;""),""))</f>
        <v/>
      </c>
      <c r="AC40" s="32">
        <f>IF(Lists!$B$3="","",IFERROR(TRIM(INDEX($A40:$Z40,MATCH(Lists!$B$3,$A$1:$Z$1,0))&amp;""),""))</f>
        <v/>
      </c>
      <c r="AD40" s="32">
        <f>IF($AB40="","",IF($AC40=Lists!$B$4,1,0))</f>
        <v/>
      </c>
      <c r="AE40" s="32">
        <f>IFERROR(VALUE(IF(Lists!$B$5="","",IFERROR(TRIM(INDEX($A40:$Z40,MATCH(Lists!$B$5,$A$1:$Z$1,0))&amp;""),""))),"")</f>
        <v/>
      </c>
      <c r="AF40" s="32">
        <f>IF($AD40&lt;&gt;1,IF($AB40="","",0),MAX(1,N($AE40)+IF(UPPER(TRIM(Lists!$B$6&amp;""))="N",1,0)))</f>
        <v/>
      </c>
      <c r="AG40" s="32">
        <f>IF(Lists!$B$7="","",IFERROR(TRIM(INDEX($A40:$Z40,MATCH(Lists!$B$7,$A$1:$Z$1,0))&amp;""),""))</f>
        <v/>
      </c>
      <c r="AH40" s="32">
        <f>IF(Lists!$B$8="","",IFERROR(TRIM(INDEX($A40:$Z40,MATCH(Lists!$B$8,$A$1:$Z$1,0))&amp;""),""))</f>
        <v/>
      </c>
      <c r="AI40" s="32">
        <f>IF(Lists!$B$9="","",IFERROR(TRIM(INDEX($A40:$Z40,MATCH(Lists!$B$9,$A$1:$Z$1,0))&amp;""),""))</f>
        <v/>
      </c>
      <c r="AJ40" s="32">
        <f>IF(Lists!$B$10="","",IFERROR(TRIM(INDEX($A40:$Z40,MATCH(Lists!$B$10,$A$1:$Z$1,0))&amp;""),""))</f>
        <v/>
      </c>
      <c r="AK40" s="32">
        <f>IF(Lists!$B$11="","",IFERROR(TRIM(INDEX($A40:$Z40,MATCH(Lists!$B$11,$A$1:$Z$1,0))&amp;""),""))</f>
        <v/>
      </c>
      <c r="AL40" s="32">
        <f>MID(IF($AG40&lt;&gt;"",", "&amp;$AG40,"")&amp;IF($AH40&lt;&gt;"",", "&amp;$AH40,"")&amp;IF($AI40&lt;&gt;"",", "&amp;$AI40,"")&amp;IF($AJ40&lt;&gt;"",", "&amp;$AJ40,"")&amp;IF($AK40&lt;&gt;"",", "&amp;$AK40,""),3,300)</f>
        <v/>
      </c>
      <c r="AM40" s="32">
        <f>IF($AB40="","",IF(COUNTIF('Guest list'!$A$3:$A$202,$AB40)&gt;0,"Yes","No"))</f>
        <v/>
      </c>
    </row>
    <row r="41">
      <c r="AB41" s="32">
        <f>IF(Lists!$B$2="","",IFERROR(TRIM(INDEX($A41:$Z41,MATCH(Lists!$B$2,$A$1:$Z$1,0))&amp;""),""))</f>
        <v/>
      </c>
      <c r="AC41" s="32">
        <f>IF(Lists!$B$3="","",IFERROR(TRIM(INDEX($A41:$Z41,MATCH(Lists!$B$3,$A$1:$Z$1,0))&amp;""),""))</f>
        <v/>
      </c>
      <c r="AD41" s="32">
        <f>IF($AB41="","",IF($AC41=Lists!$B$4,1,0))</f>
        <v/>
      </c>
      <c r="AE41" s="32">
        <f>IFERROR(VALUE(IF(Lists!$B$5="","",IFERROR(TRIM(INDEX($A41:$Z41,MATCH(Lists!$B$5,$A$1:$Z$1,0))&amp;""),""))),"")</f>
        <v/>
      </c>
      <c r="AF41" s="32">
        <f>IF($AD41&lt;&gt;1,IF($AB41="","",0),MAX(1,N($AE41)+IF(UPPER(TRIM(Lists!$B$6&amp;""))="N",1,0)))</f>
        <v/>
      </c>
      <c r="AG41" s="32">
        <f>IF(Lists!$B$7="","",IFERROR(TRIM(INDEX($A41:$Z41,MATCH(Lists!$B$7,$A$1:$Z$1,0))&amp;""),""))</f>
        <v/>
      </c>
      <c r="AH41" s="32">
        <f>IF(Lists!$B$8="","",IFERROR(TRIM(INDEX($A41:$Z41,MATCH(Lists!$B$8,$A$1:$Z$1,0))&amp;""),""))</f>
        <v/>
      </c>
      <c r="AI41" s="32">
        <f>IF(Lists!$B$9="","",IFERROR(TRIM(INDEX($A41:$Z41,MATCH(Lists!$B$9,$A$1:$Z$1,0))&amp;""),""))</f>
        <v/>
      </c>
      <c r="AJ41" s="32">
        <f>IF(Lists!$B$10="","",IFERROR(TRIM(INDEX($A41:$Z41,MATCH(Lists!$B$10,$A$1:$Z$1,0))&amp;""),""))</f>
        <v/>
      </c>
      <c r="AK41" s="32">
        <f>IF(Lists!$B$11="","",IFERROR(TRIM(INDEX($A41:$Z41,MATCH(Lists!$B$11,$A$1:$Z$1,0))&amp;""),""))</f>
        <v/>
      </c>
      <c r="AL41" s="32">
        <f>MID(IF($AG41&lt;&gt;"",", "&amp;$AG41,"")&amp;IF($AH41&lt;&gt;"",", "&amp;$AH41,"")&amp;IF($AI41&lt;&gt;"",", "&amp;$AI41,"")&amp;IF($AJ41&lt;&gt;"",", "&amp;$AJ41,"")&amp;IF($AK41&lt;&gt;"",", "&amp;$AK41,""),3,300)</f>
        <v/>
      </c>
      <c r="AM41" s="32">
        <f>IF($AB41="","",IF(COUNTIF('Guest list'!$A$3:$A$202,$AB41)&gt;0,"Yes","No"))</f>
        <v/>
      </c>
    </row>
    <row r="42">
      <c r="AB42" s="32">
        <f>IF(Lists!$B$2="","",IFERROR(TRIM(INDEX($A42:$Z42,MATCH(Lists!$B$2,$A$1:$Z$1,0))&amp;""),""))</f>
        <v/>
      </c>
      <c r="AC42" s="32">
        <f>IF(Lists!$B$3="","",IFERROR(TRIM(INDEX($A42:$Z42,MATCH(Lists!$B$3,$A$1:$Z$1,0))&amp;""),""))</f>
        <v/>
      </c>
      <c r="AD42" s="32">
        <f>IF($AB42="","",IF($AC42=Lists!$B$4,1,0))</f>
        <v/>
      </c>
      <c r="AE42" s="32">
        <f>IFERROR(VALUE(IF(Lists!$B$5="","",IFERROR(TRIM(INDEX($A42:$Z42,MATCH(Lists!$B$5,$A$1:$Z$1,0))&amp;""),""))),"")</f>
        <v/>
      </c>
      <c r="AF42" s="32">
        <f>IF($AD42&lt;&gt;1,IF($AB42="","",0),MAX(1,N($AE42)+IF(UPPER(TRIM(Lists!$B$6&amp;""))="N",1,0)))</f>
        <v/>
      </c>
      <c r="AG42" s="32">
        <f>IF(Lists!$B$7="","",IFERROR(TRIM(INDEX($A42:$Z42,MATCH(Lists!$B$7,$A$1:$Z$1,0))&amp;""),""))</f>
        <v/>
      </c>
      <c r="AH42" s="32">
        <f>IF(Lists!$B$8="","",IFERROR(TRIM(INDEX($A42:$Z42,MATCH(Lists!$B$8,$A$1:$Z$1,0))&amp;""),""))</f>
        <v/>
      </c>
      <c r="AI42" s="32">
        <f>IF(Lists!$B$9="","",IFERROR(TRIM(INDEX($A42:$Z42,MATCH(Lists!$B$9,$A$1:$Z$1,0))&amp;""),""))</f>
        <v/>
      </c>
      <c r="AJ42" s="32">
        <f>IF(Lists!$B$10="","",IFERROR(TRIM(INDEX($A42:$Z42,MATCH(Lists!$B$10,$A$1:$Z$1,0))&amp;""),""))</f>
        <v/>
      </c>
      <c r="AK42" s="32">
        <f>IF(Lists!$B$11="","",IFERROR(TRIM(INDEX($A42:$Z42,MATCH(Lists!$B$11,$A$1:$Z$1,0))&amp;""),""))</f>
        <v/>
      </c>
      <c r="AL42" s="32">
        <f>MID(IF($AG42&lt;&gt;"",", "&amp;$AG42,"")&amp;IF($AH42&lt;&gt;"",", "&amp;$AH42,"")&amp;IF($AI42&lt;&gt;"",", "&amp;$AI42,"")&amp;IF($AJ42&lt;&gt;"",", "&amp;$AJ42,"")&amp;IF($AK42&lt;&gt;"",", "&amp;$AK42,""),3,300)</f>
        <v/>
      </c>
      <c r="AM42" s="32">
        <f>IF($AB42="","",IF(COUNTIF('Guest list'!$A$3:$A$202,$AB42)&gt;0,"Yes","No"))</f>
        <v/>
      </c>
    </row>
    <row r="43">
      <c r="AB43" s="32">
        <f>IF(Lists!$B$2="","",IFERROR(TRIM(INDEX($A43:$Z43,MATCH(Lists!$B$2,$A$1:$Z$1,0))&amp;""),""))</f>
        <v/>
      </c>
      <c r="AC43" s="32">
        <f>IF(Lists!$B$3="","",IFERROR(TRIM(INDEX($A43:$Z43,MATCH(Lists!$B$3,$A$1:$Z$1,0))&amp;""),""))</f>
        <v/>
      </c>
      <c r="AD43" s="32">
        <f>IF($AB43="","",IF($AC43=Lists!$B$4,1,0))</f>
        <v/>
      </c>
      <c r="AE43" s="32">
        <f>IFERROR(VALUE(IF(Lists!$B$5="","",IFERROR(TRIM(INDEX($A43:$Z43,MATCH(Lists!$B$5,$A$1:$Z$1,0))&amp;""),""))),"")</f>
        <v/>
      </c>
      <c r="AF43" s="32">
        <f>IF($AD43&lt;&gt;1,IF($AB43="","",0),MAX(1,N($AE43)+IF(UPPER(TRIM(Lists!$B$6&amp;""))="N",1,0)))</f>
        <v/>
      </c>
      <c r="AG43" s="32">
        <f>IF(Lists!$B$7="","",IFERROR(TRIM(INDEX($A43:$Z43,MATCH(Lists!$B$7,$A$1:$Z$1,0))&amp;""),""))</f>
        <v/>
      </c>
      <c r="AH43" s="32">
        <f>IF(Lists!$B$8="","",IFERROR(TRIM(INDEX($A43:$Z43,MATCH(Lists!$B$8,$A$1:$Z$1,0))&amp;""),""))</f>
        <v/>
      </c>
      <c r="AI43" s="32">
        <f>IF(Lists!$B$9="","",IFERROR(TRIM(INDEX($A43:$Z43,MATCH(Lists!$B$9,$A$1:$Z$1,0))&amp;""),""))</f>
        <v/>
      </c>
      <c r="AJ43" s="32">
        <f>IF(Lists!$B$10="","",IFERROR(TRIM(INDEX($A43:$Z43,MATCH(Lists!$B$10,$A$1:$Z$1,0))&amp;""),""))</f>
        <v/>
      </c>
      <c r="AK43" s="32">
        <f>IF(Lists!$B$11="","",IFERROR(TRIM(INDEX($A43:$Z43,MATCH(Lists!$B$11,$A$1:$Z$1,0))&amp;""),""))</f>
        <v/>
      </c>
      <c r="AL43" s="32">
        <f>MID(IF($AG43&lt;&gt;"",", "&amp;$AG43,"")&amp;IF($AH43&lt;&gt;"",", "&amp;$AH43,"")&amp;IF($AI43&lt;&gt;"",", "&amp;$AI43,"")&amp;IF($AJ43&lt;&gt;"",", "&amp;$AJ43,"")&amp;IF($AK43&lt;&gt;"",", "&amp;$AK43,""),3,300)</f>
        <v/>
      </c>
      <c r="AM43" s="32">
        <f>IF($AB43="","",IF(COUNTIF('Guest list'!$A$3:$A$202,$AB43)&gt;0,"Yes","No"))</f>
        <v/>
      </c>
    </row>
    <row r="44">
      <c r="AB44" s="32">
        <f>IF(Lists!$B$2="","",IFERROR(TRIM(INDEX($A44:$Z44,MATCH(Lists!$B$2,$A$1:$Z$1,0))&amp;""),""))</f>
        <v/>
      </c>
      <c r="AC44" s="32">
        <f>IF(Lists!$B$3="","",IFERROR(TRIM(INDEX($A44:$Z44,MATCH(Lists!$B$3,$A$1:$Z$1,0))&amp;""),""))</f>
        <v/>
      </c>
      <c r="AD44" s="32">
        <f>IF($AB44="","",IF($AC44=Lists!$B$4,1,0))</f>
        <v/>
      </c>
      <c r="AE44" s="32">
        <f>IFERROR(VALUE(IF(Lists!$B$5="","",IFERROR(TRIM(INDEX($A44:$Z44,MATCH(Lists!$B$5,$A$1:$Z$1,0))&amp;""),""))),"")</f>
        <v/>
      </c>
      <c r="AF44" s="32">
        <f>IF($AD44&lt;&gt;1,IF($AB44="","",0),MAX(1,N($AE44)+IF(UPPER(TRIM(Lists!$B$6&amp;""))="N",1,0)))</f>
        <v/>
      </c>
      <c r="AG44" s="32">
        <f>IF(Lists!$B$7="","",IFERROR(TRIM(INDEX($A44:$Z44,MATCH(Lists!$B$7,$A$1:$Z$1,0))&amp;""),""))</f>
        <v/>
      </c>
      <c r="AH44" s="32">
        <f>IF(Lists!$B$8="","",IFERROR(TRIM(INDEX($A44:$Z44,MATCH(Lists!$B$8,$A$1:$Z$1,0))&amp;""),""))</f>
        <v/>
      </c>
      <c r="AI44" s="32">
        <f>IF(Lists!$B$9="","",IFERROR(TRIM(INDEX($A44:$Z44,MATCH(Lists!$B$9,$A$1:$Z$1,0))&amp;""),""))</f>
        <v/>
      </c>
      <c r="AJ44" s="32">
        <f>IF(Lists!$B$10="","",IFERROR(TRIM(INDEX($A44:$Z44,MATCH(Lists!$B$10,$A$1:$Z$1,0))&amp;""),""))</f>
        <v/>
      </c>
      <c r="AK44" s="32">
        <f>IF(Lists!$B$11="","",IFERROR(TRIM(INDEX($A44:$Z44,MATCH(Lists!$B$11,$A$1:$Z$1,0))&amp;""),""))</f>
        <v/>
      </c>
      <c r="AL44" s="32">
        <f>MID(IF($AG44&lt;&gt;"",", "&amp;$AG44,"")&amp;IF($AH44&lt;&gt;"",", "&amp;$AH44,"")&amp;IF($AI44&lt;&gt;"",", "&amp;$AI44,"")&amp;IF($AJ44&lt;&gt;"",", "&amp;$AJ44,"")&amp;IF($AK44&lt;&gt;"",", "&amp;$AK44,""),3,300)</f>
        <v/>
      </c>
      <c r="AM44" s="32">
        <f>IF($AB44="","",IF(COUNTIF('Guest list'!$A$3:$A$202,$AB44)&gt;0,"Yes","No"))</f>
        <v/>
      </c>
    </row>
    <row r="45">
      <c r="AB45" s="32">
        <f>IF(Lists!$B$2="","",IFERROR(TRIM(INDEX($A45:$Z45,MATCH(Lists!$B$2,$A$1:$Z$1,0))&amp;""),""))</f>
        <v/>
      </c>
      <c r="AC45" s="32">
        <f>IF(Lists!$B$3="","",IFERROR(TRIM(INDEX($A45:$Z45,MATCH(Lists!$B$3,$A$1:$Z$1,0))&amp;""),""))</f>
        <v/>
      </c>
      <c r="AD45" s="32">
        <f>IF($AB45="","",IF($AC45=Lists!$B$4,1,0))</f>
        <v/>
      </c>
      <c r="AE45" s="32">
        <f>IFERROR(VALUE(IF(Lists!$B$5="","",IFERROR(TRIM(INDEX($A45:$Z45,MATCH(Lists!$B$5,$A$1:$Z$1,0))&amp;""),""))),"")</f>
        <v/>
      </c>
      <c r="AF45" s="32">
        <f>IF($AD45&lt;&gt;1,IF($AB45="","",0),MAX(1,N($AE45)+IF(UPPER(TRIM(Lists!$B$6&amp;""))="N",1,0)))</f>
        <v/>
      </c>
      <c r="AG45" s="32">
        <f>IF(Lists!$B$7="","",IFERROR(TRIM(INDEX($A45:$Z45,MATCH(Lists!$B$7,$A$1:$Z$1,0))&amp;""),""))</f>
        <v/>
      </c>
      <c r="AH45" s="32">
        <f>IF(Lists!$B$8="","",IFERROR(TRIM(INDEX($A45:$Z45,MATCH(Lists!$B$8,$A$1:$Z$1,0))&amp;""),""))</f>
        <v/>
      </c>
      <c r="AI45" s="32">
        <f>IF(Lists!$B$9="","",IFERROR(TRIM(INDEX($A45:$Z45,MATCH(Lists!$B$9,$A$1:$Z$1,0))&amp;""),""))</f>
        <v/>
      </c>
      <c r="AJ45" s="32">
        <f>IF(Lists!$B$10="","",IFERROR(TRIM(INDEX($A45:$Z45,MATCH(Lists!$B$10,$A$1:$Z$1,0))&amp;""),""))</f>
        <v/>
      </c>
      <c r="AK45" s="32">
        <f>IF(Lists!$B$11="","",IFERROR(TRIM(INDEX($A45:$Z45,MATCH(Lists!$B$11,$A$1:$Z$1,0))&amp;""),""))</f>
        <v/>
      </c>
      <c r="AL45" s="32">
        <f>MID(IF($AG45&lt;&gt;"",", "&amp;$AG45,"")&amp;IF($AH45&lt;&gt;"",", "&amp;$AH45,"")&amp;IF($AI45&lt;&gt;"",", "&amp;$AI45,"")&amp;IF($AJ45&lt;&gt;"",", "&amp;$AJ45,"")&amp;IF($AK45&lt;&gt;"",", "&amp;$AK45,""),3,300)</f>
        <v/>
      </c>
      <c r="AM45" s="32">
        <f>IF($AB45="","",IF(COUNTIF('Guest list'!$A$3:$A$202,$AB45)&gt;0,"Yes","No"))</f>
        <v/>
      </c>
    </row>
    <row r="46">
      <c r="AB46" s="32">
        <f>IF(Lists!$B$2="","",IFERROR(TRIM(INDEX($A46:$Z46,MATCH(Lists!$B$2,$A$1:$Z$1,0))&amp;""),""))</f>
        <v/>
      </c>
      <c r="AC46" s="32">
        <f>IF(Lists!$B$3="","",IFERROR(TRIM(INDEX($A46:$Z46,MATCH(Lists!$B$3,$A$1:$Z$1,0))&amp;""),""))</f>
        <v/>
      </c>
      <c r="AD46" s="32">
        <f>IF($AB46="","",IF($AC46=Lists!$B$4,1,0))</f>
        <v/>
      </c>
      <c r="AE46" s="32">
        <f>IFERROR(VALUE(IF(Lists!$B$5="","",IFERROR(TRIM(INDEX($A46:$Z46,MATCH(Lists!$B$5,$A$1:$Z$1,0))&amp;""),""))),"")</f>
        <v/>
      </c>
      <c r="AF46" s="32">
        <f>IF($AD46&lt;&gt;1,IF($AB46="","",0),MAX(1,N($AE46)+IF(UPPER(TRIM(Lists!$B$6&amp;""))="N",1,0)))</f>
        <v/>
      </c>
      <c r="AG46" s="32">
        <f>IF(Lists!$B$7="","",IFERROR(TRIM(INDEX($A46:$Z46,MATCH(Lists!$B$7,$A$1:$Z$1,0))&amp;""),""))</f>
        <v/>
      </c>
      <c r="AH46" s="32">
        <f>IF(Lists!$B$8="","",IFERROR(TRIM(INDEX($A46:$Z46,MATCH(Lists!$B$8,$A$1:$Z$1,0))&amp;""),""))</f>
        <v/>
      </c>
      <c r="AI46" s="32">
        <f>IF(Lists!$B$9="","",IFERROR(TRIM(INDEX($A46:$Z46,MATCH(Lists!$B$9,$A$1:$Z$1,0))&amp;""),""))</f>
        <v/>
      </c>
      <c r="AJ46" s="32">
        <f>IF(Lists!$B$10="","",IFERROR(TRIM(INDEX($A46:$Z46,MATCH(Lists!$B$10,$A$1:$Z$1,0))&amp;""),""))</f>
        <v/>
      </c>
      <c r="AK46" s="32">
        <f>IF(Lists!$B$11="","",IFERROR(TRIM(INDEX($A46:$Z46,MATCH(Lists!$B$11,$A$1:$Z$1,0))&amp;""),""))</f>
        <v/>
      </c>
      <c r="AL46" s="32">
        <f>MID(IF($AG46&lt;&gt;"",", "&amp;$AG46,"")&amp;IF($AH46&lt;&gt;"",", "&amp;$AH46,"")&amp;IF($AI46&lt;&gt;"",", "&amp;$AI46,"")&amp;IF($AJ46&lt;&gt;"",", "&amp;$AJ46,"")&amp;IF($AK46&lt;&gt;"",", "&amp;$AK46,""),3,300)</f>
        <v/>
      </c>
      <c r="AM46" s="32">
        <f>IF($AB46="","",IF(COUNTIF('Guest list'!$A$3:$A$202,$AB46)&gt;0,"Yes","No"))</f>
        <v/>
      </c>
    </row>
    <row r="47">
      <c r="AB47" s="32">
        <f>IF(Lists!$B$2="","",IFERROR(TRIM(INDEX($A47:$Z47,MATCH(Lists!$B$2,$A$1:$Z$1,0))&amp;""),""))</f>
        <v/>
      </c>
      <c r="AC47" s="32">
        <f>IF(Lists!$B$3="","",IFERROR(TRIM(INDEX($A47:$Z47,MATCH(Lists!$B$3,$A$1:$Z$1,0))&amp;""),""))</f>
        <v/>
      </c>
      <c r="AD47" s="32">
        <f>IF($AB47="","",IF($AC47=Lists!$B$4,1,0))</f>
        <v/>
      </c>
      <c r="AE47" s="32">
        <f>IFERROR(VALUE(IF(Lists!$B$5="","",IFERROR(TRIM(INDEX($A47:$Z47,MATCH(Lists!$B$5,$A$1:$Z$1,0))&amp;""),""))),"")</f>
        <v/>
      </c>
      <c r="AF47" s="32">
        <f>IF($AD47&lt;&gt;1,IF($AB47="","",0),MAX(1,N($AE47)+IF(UPPER(TRIM(Lists!$B$6&amp;""))="N",1,0)))</f>
        <v/>
      </c>
      <c r="AG47" s="32">
        <f>IF(Lists!$B$7="","",IFERROR(TRIM(INDEX($A47:$Z47,MATCH(Lists!$B$7,$A$1:$Z$1,0))&amp;""),""))</f>
        <v/>
      </c>
      <c r="AH47" s="32">
        <f>IF(Lists!$B$8="","",IFERROR(TRIM(INDEX($A47:$Z47,MATCH(Lists!$B$8,$A$1:$Z$1,0))&amp;""),""))</f>
        <v/>
      </c>
      <c r="AI47" s="32">
        <f>IF(Lists!$B$9="","",IFERROR(TRIM(INDEX($A47:$Z47,MATCH(Lists!$B$9,$A$1:$Z$1,0))&amp;""),""))</f>
        <v/>
      </c>
      <c r="AJ47" s="32">
        <f>IF(Lists!$B$10="","",IFERROR(TRIM(INDEX($A47:$Z47,MATCH(Lists!$B$10,$A$1:$Z$1,0))&amp;""),""))</f>
        <v/>
      </c>
      <c r="AK47" s="32">
        <f>IF(Lists!$B$11="","",IFERROR(TRIM(INDEX($A47:$Z47,MATCH(Lists!$B$11,$A$1:$Z$1,0))&amp;""),""))</f>
        <v/>
      </c>
      <c r="AL47" s="32">
        <f>MID(IF($AG47&lt;&gt;"",", "&amp;$AG47,"")&amp;IF($AH47&lt;&gt;"",", "&amp;$AH47,"")&amp;IF($AI47&lt;&gt;"",", "&amp;$AI47,"")&amp;IF($AJ47&lt;&gt;"",", "&amp;$AJ47,"")&amp;IF($AK47&lt;&gt;"",", "&amp;$AK47,""),3,300)</f>
        <v/>
      </c>
      <c r="AM47" s="32">
        <f>IF($AB47="","",IF(COUNTIF('Guest list'!$A$3:$A$202,$AB47)&gt;0,"Yes","No"))</f>
        <v/>
      </c>
    </row>
    <row r="48">
      <c r="AB48" s="32">
        <f>IF(Lists!$B$2="","",IFERROR(TRIM(INDEX($A48:$Z48,MATCH(Lists!$B$2,$A$1:$Z$1,0))&amp;""),""))</f>
        <v/>
      </c>
      <c r="AC48" s="32">
        <f>IF(Lists!$B$3="","",IFERROR(TRIM(INDEX($A48:$Z48,MATCH(Lists!$B$3,$A$1:$Z$1,0))&amp;""),""))</f>
        <v/>
      </c>
      <c r="AD48" s="32">
        <f>IF($AB48="","",IF($AC48=Lists!$B$4,1,0))</f>
        <v/>
      </c>
      <c r="AE48" s="32">
        <f>IFERROR(VALUE(IF(Lists!$B$5="","",IFERROR(TRIM(INDEX($A48:$Z48,MATCH(Lists!$B$5,$A$1:$Z$1,0))&amp;""),""))),"")</f>
        <v/>
      </c>
      <c r="AF48" s="32">
        <f>IF($AD48&lt;&gt;1,IF($AB48="","",0),MAX(1,N($AE48)+IF(UPPER(TRIM(Lists!$B$6&amp;""))="N",1,0)))</f>
        <v/>
      </c>
      <c r="AG48" s="32">
        <f>IF(Lists!$B$7="","",IFERROR(TRIM(INDEX($A48:$Z48,MATCH(Lists!$B$7,$A$1:$Z$1,0))&amp;""),""))</f>
        <v/>
      </c>
      <c r="AH48" s="32">
        <f>IF(Lists!$B$8="","",IFERROR(TRIM(INDEX($A48:$Z48,MATCH(Lists!$B$8,$A$1:$Z$1,0))&amp;""),""))</f>
        <v/>
      </c>
      <c r="AI48" s="32">
        <f>IF(Lists!$B$9="","",IFERROR(TRIM(INDEX($A48:$Z48,MATCH(Lists!$B$9,$A$1:$Z$1,0))&amp;""),""))</f>
        <v/>
      </c>
      <c r="AJ48" s="32">
        <f>IF(Lists!$B$10="","",IFERROR(TRIM(INDEX($A48:$Z48,MATCH(Lists!$B$10,$A$1:$Z$1,0))&amp;""),""))</f>
        <v/>
      </c>
      <c r="AK48" s="32">
        <f>IF(Lists!$B$11="","",IFERROR(TRIM(INDEX($A48:$Z48,MATCH(Lists!$B$11,$A$1:$Z$1,0))&amp;""),""))</f>
        <v/>
      </c>
      <c r="AL48" s="32">
        <f>MID(IF($AG48&lt;&gt;"",", "&amp;$AG48,"")&amp;IF($AH48&lt;&gt;"",", "&amp;$AH48,"")&amp;IF($AI48&lt;&gt;"",", "&amp;$AI48,"")&amp;IF($AJ48&lt;&gt;"",", "&amp;$AJ48,"")&amp;IF($AK48&lt;&gt;"",", "&amp;$AK48,""),3,300)</f>
        <v/>
      </c>
      <c r="AM48" s="32">
        <f>IF($AB48="","",IF(COUNTIF('Guest list'!$A$3:$A$202,$AB48)&gt;0,"Yes","No"))</f>
        <v/>
      </c>
    </row>
    <row r="49">
      <c r="AB49" s="32">
        <f>IF(Lists!$B$2="","",IFERROR(TRIM(INDEX($A49:$Z49,MATCH(Lists!$B$2,$A$1:$Z$1,0))&amp;""),""))</f>
        <v/>
      </c>
      <c r="AC49" s="32">
        <f>IF(Lists!$B$3="","",IFERROR(TRIM(INDEX($A49:$Z49,MATCH(Lists!$B$3,$A$1:$Z$1,0))&amp;""),""))</f>
        <v/>
      </c>
      <c r="AD49" s="32">
        <f>IF($AB49="","",IF($AC49=Lists!$B$4,1,0))</f>
        <v/>
      </c>
      <c r="AE49" s="32">
        <f>IFERROR(VALUE(IF(Lists!$B$5="","",IFERROR(TRIM(INDEX($A49:$Z49,MATCH(Lists!$B$5,$A$1:$Z$1,0))&amp;""),""))),"")</f>
        <v/>
      </c>
      <c r="AF49" s="32">
        <f>IF($AD49&lt;&gt;1,IF($AB49="","",0),MAX(1,N($AE49)+IF(UPPER(TRIM(Lists!$B$6&amp;""))="N",1,0)))</f>
        <v/>
      </c>
      <c r="AG49" s="32">
        <f>IF(Lists!$B$7="","",IFERROR(TRIM(INDEX($A49:$Z49,MATCH(Lists!$B$7,$A$1:$Z$1,0))&amp;""),""))</f>
        <v/>
      </c>
      <c r="AH49" s="32">
        <f>IF(Lists!$B$8="","",IFERROR(TRIM(INDEX($A49:$Z49,MATCH(Lists!$B$8,$A$1:$Z$1,0))&amp;""),""))</f>
        <v/>
      </c>
      <c r="AI49" s="32">
        <f>IF(Lists!$B$9="","",IFERROR(TRIM(INDEX($A49:$Z49,MATCH(Lists!$B$9,$A$1:$Z$1,0))&amp;""),""))</f>
        <v/>
      </c>
      <c r="AJ49" s="32">
        <f>IF(Lists!$B$10="","",IFERROR(TRIM(INDEX($A49:$Z49,MATCH(Lists!$B$10,$A$1:$Z$1,0))&amp;""),""))</f>
        <v/>
      </c>
      <c r="AK49" s="32">
        <f>IF(Lists!$B$11="","",IFERROR(TRIM(INDEX($A49:$Z49,MATCH(Lists!$B$11,$A$1:$Z$1,0))&amp;""),""))</f>
        <v/>
      </c>
      <c r="AL49" s="32">
        <f>MID(IF($AG49&lt;&gt;"",", "&amp;$AG49,"")&amp;IF($AH49&lt;&gt;"",", "&amp;$AH49,"")&amp;IF($AI49&lt;&gt;"",", "&amp;$AI49,"")&amp;IF($AJ49&lt;&gt;"",", "&amp;$AJ49,"")&amp;IF($AK49&lt;&gt;"",", "&amp;$AK49,""),3,300)</f>
        <v/>
      </c>
      <c r="AM49" s="32">
        <f>IF($AB49="","",IF(COUNTIF('Guest list'!$A$3:$A$202,$AB49)&gt;0,"Yes","No"))</f>
        <v/>
      </c>
    </row>
    <row r="50">
      <c r="AB50" s="32">
        <f>IF(Lists!$B$2="","",IFERROR(TRIM(INDEX($A50:$Z50,MATCH(Lists!$B$2,$A$1:$Z$1,0))&amp;""),""))</f>
        <v/>
      </c>
      <c r="AC50" s="32">
        <f>IF(Lists!$B$3="","",IFERROR(TRIM(INDEX($A50:$Z50,MATCH(Lists!$B$3,$A$1:$Z$1,0))&amp;""),""))</f>
        <v/>
      </c>
      <c r="AD50" s="32">
        <f>IF($AB50="","",IF($AC50=Lists!$B$4,1,0))</f>
        <v/>
      </c>
      <c r="AE50" s="32">
        <f>IFERROR(VALUE(IF(Lists!$B$5="","",IFERROR(TRIM(INDEX($A50:$Z50,MATCH(Lists!$B$5,$A$1:$Z$1,0))&amp;""),""))),"")</f>
        <v/>
      </c>
      <c r="AF50" s="32">
        <f>IF($AD50&lt;&gt;1,IF($AB50="","",0),MAX(1,N($AE50)+IF(UPPER(TRIM(Lists!$B$6&amp;""))="N",1,0)))</f>
        <v/>
      </c>
      <c r="AG50" s="32">
        <f>IF(Lists!$B$7="","",IFERROR(TRIM(INDEX($A50:$Z50,MATCH(Lists!$B$7,$A$1:$Z$1,0))&amp;""),""))</f>
        <v/>
      </c>
      <c r="AH50" s="32">
        <f>IF(Lists!$B$8="","",IFERROR(TRIM(INDEX($A50:$Z50,MATCH(Lists!$B$8,$A$1:$Z$1,0))&amp;""),""))</f>
        <v/>
      </c>
      <c r="AI50" s="32">
        <f>IF(Lists!$B$9="","",IFERROR(TRIM(INDEX($A50:$Z50,MATCH(Lists!$B$9,$A$1:$Z$1,0))&amp;""),""))</f>
        <v/>
      </c>
      <c r="AJ50" s="32">
        <f>IF(Lists!$B$10="","",IFERROR(TRIM(INDEX($A50:$Z50,MATCH(Lists!$B$10,$A$1:$Z$1,0))&amp;""),""))</f>
        <v/>
      </c>
      <c r="AK50" s="32">
        <f>IF(Lists!$B$11="","",IFERROR(TRIM(INDEX($A50:$Z50,MATCH(Lists!$B$11,$A$1:$Z$1,0))&amp;""),""))</f>
        <v/>
      </c>
      <c r="AL50" s="32">
        <f>MID(IF($AG50&lt;&gt;"",", "&amp;$AG50,"")&amp;IF($AH50&lt;&gt;"",", "&amp;$AH50,"")&amp;IF($AI50&lt;&gt;"",", "&amp;$AI50,"")&amp;IF($AJ50&lt;&gt;"",", "&amp;$AJ50,"")&amp;IF($AK50&lt;&gt;"",", "&amp;$AK50,""),3,300)</f>
        <v/>
      </c>
      <c r="AM50" s="32">
        <f>IF($AB50="","",IF(COUNTIF('Guest list'!$A$3:$A$202,$AB50)&gt;0,"Yes","No"))</f>
        <v/>
      </c>
    </row>
    <row r="51">
      <c r="AB51" s="32">
        <f>IF(Lists!$B$2="","",IFERROR(TRIM(INDEX($A51:$Z51,MATCH(Lists!$B$2,$A$1:$Z$1,0))&amp;""),""))</f>
        <v/>
      </c>
      <c r="AC51" s="32">
        <f>IF(Lists!$B$3="","",IFERROR(TRIM(INDEX($A51:$Z51,MATCH(Lists!$B$3,$A$1:$Z$1,0))&amp;""),""))</f>
        <v/>
      </c>
      <c r="AD51" s="32">
        <f>IF($AB51="","",IF($AC51=Lists!$B$4,1,0))</f>
        <v/>
      </c>
      <c r="AE51" s="32">
        <f>IFERROR(VALUE(IF(Lists!$B$5="","",IFERROR(TRIM(INDEX($A51:$Z51,MATCH(Lists!$B$5,$A$1:$Z$1,0))&amp;""),""))),"")</f>
        <v/>
      </c>
      <c r="AF51" s="32">
        <f>IF($AD51&lt;&gt;1,IF($AB51="","",0),MAX(1,N($AE51)+IF(UPPER(TRIM(Lists!$B$6&amp;""))="N",1,0)))</f>
        <v/>
      </c>
      <c r="AG51" s="32">
        <f>IF(Lists!$B$7="","",IFERROR(TRIM(INDEX($A51:$Z51,MATCH(Lists!$B$7,$A$1:$Z$1,0))&amp;""),""))</f>
        <v/>
      </c>
      <c r="AH51" s="32">
        <f>IF(Lists!$B$8="","",IFERROR(TRIM(INDEX($A51:$Z51,MATCH(Lists!$B$8,$A$1:$Z$1,0))&amp;""),""))</f>
        <v/>
      </c>
      <c r="AI51" s="32">
        <f>IF(Lists!$B$9="","",IFERROR(TRIM(INDEX($A51:$Z51,MATCH(Lists!$B$9,$A$1:$Z$1,0))&amp;""),""))</f>
        <v/>
      </c>
      <c r="AJ51" s="32">
        <f>IF(Lists!$B$10="","",IFERROR(TRIM(INDEX($A51:$Z51,MATCH(Lists!$B$10,$A$1:$Z$1,0))&amp;""),""))</f>
        <v/>
      </c>
      <c r="AK51" s="32">
        <f>IF(Lists!$B$11="","",IFERROR(TRIM(INDEX($A51:$Z51,MATCH(Lists!$B$11,$A$1:$Z$1,0))&amp;""),""))</f>
        <v/>
      </c>
      <c r="AL51" s="32">
        <f>MID(IF($AG51&lt;&gt;"",", "&amp;$AG51,"")&amp;IF($AH51&lt;&gt;"",", "&amp;$AH51,"")&amp;IF($AI51&lt;&gt;"",", "&amp;$AI51,"")&amp;IF($AJ51&lt;&gt;"",", "&amp;$AJ51,"")&amp;IF($AK51&lt;&gt;"",", "&amp;$AK51,""),3,300)</f>
        <v/>
      </c>
      <c r="AM51" s="32">
        <f>IF($AB51="","",IF(COUNTIF('Guest list'!$A$3:$A$202,$AB51)&gt;0,"Yes","No"))</f>
        <v/>
      </c>
    </row>
    <row r="52">
      <c r="AB52" s="32">
        <f>IF(Lists!$B$2="","",IFERROR(TRIM(INDEX($A52:$Z52,MATCH(Lists!$B$2,$A$1:$Z$1,0))&amp;""),""))</f>
        <v/>
      </c>
      <c r="AC52" s="32">
        <f>IF(Lists!$B$3="","",IFERROR(TRIM(INDEX($A52:$Z52,MATCH(Lists!$B$3,$A$1:$Z$1,0))&amp;""),""))</f>
        <v/>
      </c>
      <c r="AD52" s="32">
        <f>IF($AB52="","",IF($AC52=Lists!$B$4,1,0))</f>
        <v/>
      </c>
      <c r="AE52" s="32">
        <f>IFERROR(VALUE(IF(Lists!$B$5="","",IFERROR(TRIM(INDEX($A52:$Z52,MATCH(Lists!$B$5,$A$1:$Z$1,0))&amp;""),""))),"")</f>
        <v/>
      </c>
      <c r="AF52" s="32">
        <f>IF($AD52&lt;&gt;1,IF($AB52="","",0),MAX(1,N($AE52)+IF(UPPER(TRIM(Lists!$B$6&amp;""))="N",1,0)))</f>
        <v/>
      </c>
      <c r="AG52" s="32">
        <f>IF(Lists!$B$7="","",IFERROR(TRIM(INDEX($A52:$Z52,MATCH(Lists!$B$7,$A$1:$Z$1,0))&amp;""),""))</f>
        <v/>
      </c>
      <c r="AH52" s="32">
        <f>IF(Lists!$B$8="","",IFERROR(TRIM(INDEX($A52:$Z52,MATCH(Lists!$B$8,$A$1:$Z$1,0))&amp;""),""))</f>
        <v/>
      </c>
      <c r="AI52" s="32">
        <f>IF(Lists!$B$9="","",IFERROR(TRIM(INDEX($A52:$Z52,MATCH(Lists!$B$9,$A$1:$Z$1,0))&amp;""),""))</f>
        <v/>
      </c>
      <c r="AJ52" s="32">
        <f>IF(Lists!$B$10="","",IFERROR(TRIM(INDEX($A52:$Z52,MATCH(Lists!$B$10,$A$1:$Z$1,0))&amp;""),""))</f>
        <v/>
      </c>
      <c r="AK52" s="32">
        <f>IF(Lists!$B$11="","",IFERROR(TRIM(INDEX($A52:$Z52,MATCH(Lists!$B$11,$A$1:$Z$1,0))&amp;""),""))</f>
        <v/>
      </c>
      <c r="AL52" s="32">
        <f>MID(IF($AG52&lt;&gt;"",", "&amp;$AG52,"")&amp;IF($AH52&lt;&gt;"",", "&amp;$AH52,"")&amp;IF($AI52&lt;&gt;"",", "&amp;$AI52,"")&amp;IF($AJ52&lt;&gt;"",", "&amp;$AJ52,"")&amp;IF($AK52&lt;&gt;"",", "&amp;$AK52,""),3,300)</f>
        <v/>
      </c>
      <c r="AM52" s="32">
        <f>IF($AB52="","",IF(COUNTIF('Guest list'!$A$3:$A$202,$AB52)&gt;0,"Yes","No"))</f>
        <v/>
      </c>
    </row>
    <row r="53">
      <c r="AB53" s="32">
        <f>IF(Lists!$B$2="","",IFERROR(TRIM(INDEX($A53:$Z53,MATCH(Lists!$B$2,$A$1:$Z$1,0))&amp;""),""))</f>
        <v/>
      </c>
      <c r="AC53" s="32">
        <f>IF(Lists!$B$3="","",IFERROR(TRIM(INDEX($A53:$Z53,MATCH(Lists!$B$3,$A$1:$Z$1,0))&amp;""),""))</f>
        <v/>
      </c>
      <c r="AD53" s="32">
        <f>IF($AB53="","",IF($AC53=Lists!$B$4,1,0))</f>
        <v/>
      </c>
      <c r="AE53" s="32">
        <f>IFERROR(VALUE(IF(Lists!$B$5="","",IFERROR(TRIM(INDEX($A53:$Z53,MATCH(Lists!$B$5,$A$1:$Z$1,0))&amp;""),""))),"")</f>
        <v/>
      </c>
      <c r="AF53" s="32">
        <f>IF($AD53&lt;&gt;1,IF($AB53="","",0),MAX(1,N($AE53)+IF(UPPER(TRIM(Lists!$B$6&amp;""))="N",1,0)))</f>
        <v/>
      </c>
      <c r="AG53" s="32">
        <f>IF(Lists!$B$7="","",IFERROR(TRIM(INDEX($A53:$Z53,MATCH(Lists!$B$7,$A$1:$Z$1,0))&amp;""),""))</f>
        <v/>
      </c>
      <c r="AH53" s="32">
        <f>IF(Lists!$B$8="","",IFERROR(TRIM(INDEX($A53:$Z53,MATCH(Lists!$B$8,$A$1:$Z$1,0))&amp;""),""))</f>
        <v/>
      </c>
      <c r="AI53" s="32">
        <f>IF(Lists!$B$9="","",IFERROR(TRIM(INDEX($A53:$Z53,MATCH(Lists!$B$9,$A$1:$Z$1,0))&amp;""),""))</f>
        <v/>
      </c>
      <c r="AJ53" s="32">
        <f>IF(Lists!$B$10="","",IFERROR(TRIM(INDEX($A53:$Z53,MATCH(Lists!$B$10,$A$1:$Z$1,0))&amp;""),""))</f>
        <v/>
      </c>
      <c r="AK53" s="32">
        <f>IF(Lists!$B$11="","",IFERROR(TRIM(INDEX($A53:$Z53,MATCH(Lists!$B$11,$A$1:$Z$1,0))&amp;""),""))</f>
        <v/>
      </c>
      <c r="AL53" s="32">
        <f>MID(IF($AG53&lt;&gt;"",", "&amp;$AG53,"")&amp;IF($AH53&lt;&gt;"",", "&amp;$AH53,"")&amp;IF($AI53&lt;&gt;"",", "&amp;$AI53,"")&amp;IF($AJ53&lt;&gt;"",", "&amp;$AJ53,"")&amp;IF($AK53&lt;&gt;"",", "&amp;$AK53,""),3,300)</f>
        <v/>
      </c>
      <c r="AM53" s="32">
        <f>IF($AB53="","",IF(COUNTIF('Guest list'!$A$3:$A$202,$AB53)&gt;0,"Yes","No"))</f>
        <v/>
      </c>
    </row>
    <row r="54">
      <c r="AB54" s="32">
        <f>IF(Lists!$B$2="","",IFERROR(TRIM(INDEX($A54:$Z54,MATCH(Lists!$B$2,$A$1:$Z$1,0))&amp;""),""))</f>
        <v/>
      </c>
      <c r="AC54" s="32">
        <f>IF(Lists!$B$3="","",IFERROR(TRIM(INDEX($A54:$Z54,MATCH(Lists!$B$3,$A$1:$Z$1,0))&amp;""),""))</f>
        <v/>
      </c>
      <c r="AD54" s="32">
        <f>IF($AB54="","",IF($AC54=Lists!$B$4,1,0))</f>
        <v/>
      </c>
      <c r="AE54" s="32">
        <f>IFERROR(VALUE(IF(Lists!$B$5="","",IFERROR(TRIM(INDEX($A54:$Z54,MATCH(Lists!$B$5,$A$1:$Z$1,0))&amp;""),""))),"")</f>
        <v/>
      </c>
      <c r="AF54" s="32">
        <f>IF($AD54&lt;&gt;1,IF($AB54="","",0),MAX(1,N($AE54)+IF(UPPER(TRIM(Lists!$B$6&amp;""))="N",1,0)))</f>
        <v/>
      </c>
      <c r="AG54" s="32">
        <f>IF(Lists!$B$7="","",IFERROR(TRIM(INDEX($A54:$Z54,MATCH(Lists!$B$7,$A$1:$Z$1,0))&amp;""),""))</f>
        <v/>
      </c>
      <c r="AH54" s="32">
        <f>IF(Lists!$B$8="","",IFERROR(TRIM(INDEX($A54:$Z54,MATCH(Lists!$B$8,$A$1:$Z$1,0))&amp;""),""))</f>
        <v/>
      </c>
      <c r="AI54" s="32">
        <f>IF(Lists!$B$9="","",IFERROR(TRIM(INDEX($A54:$Z54,MATCH(Lists!$B$9,$A$1:$Z$1,0))&amp;""),""))</f>
        <v/>
      </c>
      <c r="AJ54" s="32">
        <f>IF(Lists!$B$10="","",IFERROR(TRIM(INDEX($A54:$Z54,MATCH(Lists!$B$10,$A$1:$Z$1,0))&amp;""),""))</f>
        <v/>
      </c>
      <c r="AK54" s="32">
        <f>IF(Lists!$B$11="","",IFERROR(TRIM(INDEX($A54:$Z54,MATCH(Lists!$B$11,$A$1:$Z$1,0))&amp;""),""))</f>
        <v/>
      </c>
      <c r="AL54" s="32">
        <f>MID(IF($AG54&lt;&gt;"",", "&amp;$AG54,"")&amp;IF($AH54&lt;&gt;"",", "&amp;$AH54,"")&amp;IF($AI54&lt;&gt;"",", "&amp;$AI54,"")&amp;IF($AJ54&lt;&gt;"",", "&amp;$AJ54,"")&amp;IF($AK54&lt;&gt;"",", "&amp;$AK54,""),3,300)</f>
        <v/>
      </c>
      <c r="AM54" s="32">
        <f>IF($AB54="","",IF(COUNTIF('Guest list'!$A$3:$A$202,$AB54)&gt;0,"Yes","No"))</f>
        <v/>
      </c>
    </row>
    <row r="55">
      <c r="AB55" s="32">
        <f>IF(Lists!$B$2="","",IFERROR(TRIM(INDEX($A55:$Z55,MATCH(Lists!$B$2,$A$1:$Z$1,0))&amp;""),""))</f>
        <v/>
      </c>
      <c r="AC55" s="32">
        <f>IF(Lists!$B$3="","",IFERROR(TRIM(INDEX($A55:$Z55,MATCH(Lists!$B$3,$A$1:$Z$1,0))&amp;""),""))</f>
        <v/>
      </c>
      <c r="AD55" s="32">
        <f>IF($AB55="","",IF($AC55=Lists!$B$4,1,0))</f>
        <v/>
      </c>
      <c r="AE55" s="32">
        <f>IFERROR(VALUE(IF(Lists!$B$5="","",IFERROR(TRIM(INDEX($A55:$Z55,MATCH(Lists!$B$5,$A$1:$Z$1,0))&amp;""),""))),"")</f>
        <v/>
      </c>
      <c r="AF55" s="32">
        <f>IF($AD55&lt;&gt;1,IF($AB55="","",0),MAX(1,N($AE55)+IF(UPPER(TRIM(Lists!$B$6&amp;""))="N",1,0)))</f>
        <v/>
      </c>
      <c r="AG55" s="32">
        <f>IF(Lists!$B$7="","",IFERROR(TRIM(INDEX($A55:$Z55,MATCH(Lists!$B$7,$A$1:$Z$1,0))&amp;""),""))</f>
        <v/>
      </c>
      <c r="AH55" s="32">
        <f>IF(Lists!$B$8="","",IFERROR(TRIM(INDEX($A55:$Z55,MATCH(Lists!$B$8,$A$1:$Z$1,0))&amp;""),""))</f>
        <v/>
      </c>
      <c r="AI55" s="32">
        <f>IF(Lists!$B$9="","",IFERROR(TRIM(INDEX($A55:$Z55,MATCH(Lists!$B$9,$A$1:$Z$1,0))&amp;""),""))</f>
        <v/>
      </c>
      <c r="AJ55" s="32">
        <f>IF(Lists!$B$10="","",IFERROR(TRIM(INDEX($A55:$Z55,MATCH(Lists!$B$10,$A$1:$Z$1,0))&amp;""),""))</f>
        <v/>
      </c>
      <c r="AK55" s="32">
        <f>IF(Lists!$B$11="","",IFERROR(TRIM(INDEX($A55:$Z55,MATCH(Lists!$B$11,$A$1:$Z$1,0))&amp;""),""))</f>
        <v/>
      </c>
      <c r="AL55" s="32">
        <f>MID(IF($AG55&lt;&gt;"",", "&amp;$AG55,"")&amp;IF($AH55&lt;&gt;"",", "&amp;$AH55,"")&amp;IF($AI55&lt;&gt;"",", "&amp;$AI55,"")&amp;IF($AJ55&lt;&gt;"",", "&amp;$AJ55,"")&amp;IF($AK55&lt;&gt;"",", "&amp;$AK55,""),3,300)</f>
        <v/>
      </c>
      <c r="AM55" s="32">
        <f>IF($AB55="","",IF(COUNTIF('Guest list'!$A$3:$A$202,$AB55)&gt;0,"Yes","No"))</f>
        <v/>
      </c>
    </row>
    <row r="56">
      <c r="AB56" s="32">
        <f>IF(Lists!$B$2="","",IFERROR(TRIM(INDEX($A56:$Z56,MATCH(Lists!$B$2,$A$1:$Z$1,0))&amp;""),""))</f>
        <v/>
      </c>
      <c r="AC56" s="32">
        <f>IF(Lists!$B$3="","",IFERROR(TRIM(INDEX($A56:$Z56,MATCH(Lists!$B$3,$A$1:$Z$1,0))&amp;""),""))</f>
        <v/>
      </c>
      <c r="AD56" s="32">
        <f>IF($AB56="","",IF($AC56=Lists!$B$4,1,0))</f>
        <v/>
      </c>
      <c r="AE56" s="32">
        <f>IFERROR(VALUE(IF(Lists!$B$5="","",IFERROR(TRIM(INDEX($A56:$Z56,MATCH(Lists!$B$5,$A$1:$Z$1,0))&amp;""),""))),"")</f>
        <v/>
      </c>
      <c r="AF56" s="32">
        <f>IF($AD56&lt;&gt;1,IF($AB56="","",0),MAX(1,N($AE56)+IF(UPPER(TRIM(Lists!$B$6&amp;""))="N",1,0)))</f>
        <v/>
      </c>
      <c r="AG56" s="32">
        <f>IF(Lists!$B$7="","",IFERROR(TRIM(INDEX($A56:$Z56,MATCH(Lists!$B$7,$A$1:$Z$1,0))&amp;""),""))</f>
        <v/>
      </c>
      <c r="AH56" s="32">
        <f>IF(Lists!$B$8="","",IFERROR(TRIM(INDEX($A56:$Z56,MATCH(Lists!$B$8,$A$1:$Z$1,0))&amp;""),""))</f>
        <v/>
      </c>
      <c r="AI56" s="32">
        <f>IF(Lists!$B$9="","",IFERROR(TRIM(INDEX($A56:$Z56,MATCH(Lists!$B$9,$A$1:$Z$1,0))&amp;""),""))</f>
        <v/>
      </c>
      <c r="AJ56" s="32">
        <f>IF(Lists!$B$10="","",IFERROR(TRIM(INDEX($A56:$Z56,MATCH(Lists!$B$10,$A$1:$Z$1,0))&amp;""),""))</f>
        <v/>
      </c>
      <c r="AK56" s="32">
        <f>IF(Lists!$B$11="","",IFERROR(TRIM(INDEX($A56:$Z56,MATCH(Lists!$B$11,$A$1:$Z$1,0))&amp;""),""))</f>
        <v/>
      </c>
      <c r="AL56" s="32">
        <f>MID(IF($AG56&lt;&gt;"",", "&amp;$AG56,"")&amp;IF($AH56&lt;&gt;"",", "&amp;$AH56,"")&amp;IF($AI56&lt;&gt;"",", "&amp;$AI56,"")&amp;IF($AJ56&lt;&gt;"",", "&amp;$AJ56,"")&amp;IF($AK56&lt;&gt;"",", "&amp;$AK56,""),3,300)</f>
        <v/>
      </c>
      <c r="AM56" s="32">
        <f>IF($AB56="","",IF(COUNTIF('Guest list'!$A$3:$A$202,$AB56)&gt;0,"Yes","No"))</f>
        <v/>
      </c>
    </row>
    <row r="57">
      <c r="AB57" s="32">
        <f>IF(Lists!$B$2="","",IFERROR(TRIM(INDEX($A57:$Z57,MATCH(Lists!$B$2,$A$1:$Z$1,0))&amp;""),""))</f>
        <v/>
      </c>
      <c r="AC57" s="32">
        <f>IF(Lists!$B$3="","",IFERROR(TRIM(INDEX($A57:$Z57,MATCH(Lists!$B$3,$A$1:$Z$1,0))&amp;""),""))</f>
        <v/>
      </c>
      <c r="AD57" s="32">
        <f>IF($AB57="","",IF($AC57=Lists!$B$4,1,0))</f>
        <v/>
      </c>
      <c r="AE57" s="32">
        <f>IFERROR(VALUE(IF(Lists!$B$5="","",IFERROR(TRIM(INDEX($A57:$Z57,MATCH(Lists!$B$5,$A$1:$Z$1,0))&amp;""),""))),"")</f>
        <v/>
      </c>
      <c r="AF57" s="32">
        <f>IF($AD57&lt;&gt;1,IF($AB57="","",0),MAX(1,N($AE57)+IF(UPPER(TRIM(Lists!$B$6&amp;""))="N",1,0)))</f>
        <v/>
      </c>
      <c r="AG57" s="32">
        <f>IF(Lists!$B$7="","",IFERROR(TRIM(INDEX($A57:$Z57,MATCH(Lists!$B$7,$A$1:$Z$1,0))&amp;""),""))</f>
        <v/>
      </c>
      <c r="AH57" s="32">
        <f>IF(Lists!$B$8="","",IFERROR(TRIM(INDEX($A57:$Z57,MATCH(Lists!$B$8,$A$1:$Z$1,0))&amp;""),""))</f>
        <v/>
      </c>
      <c r="AI57" s="32">
        <f>IF(Lists!$B$9="","",IFERROR(TRIM(INDEX($A57:$Z57,MATCH(Lists!$B$9,$A$1:$Z$1,0))&amp;""),""))</f>
        <v/>
      </c>
      <c r="AJ57" s="32">
        <f>IF(Lists!$B$10="","",IFERROR(TRIM(INDEX($A57:$Z57,MATCH(Lists!$B$10,$A$1:$Z$1,0))&amp;""),""))</f>
        <v/>
      </c>
      <c r="AK57" s="32">
        <f>IF(Lists!$B$11="","",IFERROR(TRIM(INDEX($A57:$Z57,MATCH(Lists!$B$11,$A$1:$Z$1,0))&amp;""),""))</f>
        <v/>
      </c>
      <c r="AL57" s="32">
        <f>MID(IF($AG57&lt;&gt;"",", "&amp;$AG57,"")&amp;IF($AH57&lt;&gt;"",", "&amp;$AH57,"")&amp;IF($AI57&lt;&gt;"",", "&amp;$AI57,"")&amp;IF($AJ57&lt;&gt;"",", "&amp;$AJ57,"")&amp;IF($AK57&lt;&gt;"",", "&amp;$AK57,""),3,300)</f>
        <v/>
      </c>
      <c r="AM57" s="32">
        <f>IF($AB57="","",IF(COUNTIF('Guest list'!$A$3:$A$202,$AB57)&gt;0,"Yes","No"))</f>
        <v/>
      </c>
    </row>
    <row r="58">
      <c r="AB58" s="32">
        <f>IF(Lists!$B$2="","",IFERROR(TRIM(INDEX($A58:$Z58,MATCH(Lists!$B$2,$A$1:$Z$1,0))&amp;""),""))</f>
        <v/>
      </c>
      <c r="AC58" s="32">
        <f>IF(Lists!$B$3="","",IFERROR(TRIM(INDEX($A58:$Z58,MATCH(Lists!$B$3,$A$1:$Z$1,0))&amp;""),""))</f>
        <v/>
      </c>
      <c r="AD58" s="32">
        <f>IF($AB58="","",IF($AC58=Lists!$B$4,1,0))</f>
        <v/>
      </c>
      <c r="AE58" s="32">
        <f>IFERROR(VALUE(IF(Lists!$B$5="","",IFERROR(TRIM(INDEX($A58:$Z58,MATCH(Lists!$B$5,$A$1:$Z$1,0))&amp;""),""))),"")</f>
        <v/>
      </c>
      <c r="AF58" s="32">
        <f>IF($AD58&lt;&gt;1,IF($AB58="","",0),MAX(1,N($AE58)+IF(UPPER(TRIM(Lists!$B$6&amp;""))="N",1,0)))</f>
        <v/>
      </c>
      <c r="AG58" s="32">
        <f>IF(Lists!$B$7="","",IFERROR(TRIM(INDEX($A58:$Z58,MATCH(Lists!$B$7,$A$1:$Z$1,0))&amp;""),""))</f>
        <v/>
      </c>
      <c r="AH58" s="32">
        <f>IF(Lists!$B$8="","",IFERROR(TRIM(INDEX($A58:$Z58,MATCH(Lists!$B$8,$A$1:$Z$1,0))&amp;""),""))</f>
        <v/>
      </c>
      <c r="AI58" s="32">
        <f>IF(Lists!$B$9="","",IFERROR(TRIM(INDEX($A58:$Z58,MATCH(Lists!$B$9,$A$1:$Z$1,0))&amp;""),""))</f>
        <v/>
      </c>
      <c r="AJ58" s="32">
        <f>IF(Lists!$B$10="","",IFERROR(TRIM(INDEX($A58:$Z58,MATCH(Lists!$B$10,$A$1:$Z$1,0))&amp;""),""))</f>
        <v/>
      </c>
      <c r="AK58" s="32">
        <f>IF(Lists!$B$11="","",IFERROR(TRIM(INDEX($A58:$Z58,MATCH(Lists!$B$11,$A$1:$Z$1,0))&amp;""),""))</f>
        <v/>
      </c>
      <c r="AL58" s="32">
        <f>MID(IF($AG58&lt;&gt;"",", "&amp;$AG58,"")&amp;IF($AH58&lt;&gt;"",", "&amp;$AH58,"")&amp;IF($AI58&lt;&gt;"",", "&amp;$AI58,"")&amp;IF($AJ58&lt;&gt;"",", "&amp;$AJ58,"")&amp;IF($AK58&lt;&gt;"",", "&amp;$AK58,""),3,300)</f>
        <v/>
      </c>
      <c r="AM58" s="32">
        <f>IF($AB58="","",IF(COUNTIF('Guest list'!$A$3:$A$202,$AB58)&gt;0,"Yes","No"))</f>
        <v/>
      </c>
    </row>
    <row r="59">
      <c r="AB59" s="32">
        <f>IF(Lists!$B$2="","",IFERROR(TRIM(INDEX($A59:$Z59,MATCH(Lists!$B$2,$A$1:$Z$1,0))&amp;""),""))</f>
        <v/>
      </c>
      <c r="AC59" s="32">
        <f>IF(Lists!$B$3="","",IFERROR(TRIM(INDEX($A59:$Z59,MATCH(Lists!$B$3,$A$1:$Z$1,0))&amp;""),""))</f>
        <v/>
      </c>
      <c r="AD59" s="32">
        <f>IF($AB59="","",IF($AC59=Lists!$B$4,1,0))</f>
        <v/>
      </c>
      <c r="AE59" s="32">
        <f>IFERROR(VALUE(IF(Lists!$B$5="","",IFERROR(TRIM(INDEX($A59:$Z59,MATCH(Lists!$B$5,$A$1:$Z$1,0))&amp;""),""))),"")</f>
        <v/>
      </c>
      <c r="AF59" s="32">
        <f>IF($AD59&lt;&gt;1,IF($AB59="","",0),MAX(1,N($AE59)+IF(UPPER(TRIM(Lists!$B$6&amp;""))="N",1,0)))</f>
        <v/>
      </c>
      <c r="AG59" s="32">
        <f>IF(Lists!$B$7="","",IFERROR(TRIM(INDEX($A59:$Z59,MATCH(Lists!$B$7,$A$1:$Z$1,0))&amp;""),""))</f>
        <v/>
      </c>
      <c r="AH59" s="32">
        <f>IF(Lists!$B$8="","",IFERROR(TRIM(INDEX($A59:$Z59,MATCH(Lists!$B$8,$A$1:$Z$1,0))&amp;""),""))</f>
        <v/>
      </c>
      <c r="AI59" s="32">
        <f>IF(Lists!$B$9="","",IFERROR(TRIM(INDEX($A59:$Z59,MATCH(Lists!$B$9,$A$1:$Z$1,0))&amp;""),""))</f>
        <v/>
      </c>
      <c r="AJ59" s="32">
        <f>IF(Lists!$B$10="","",IFERROR(TRIM(INDEX($A59:$Z59,MATCH(Lists!$B$10,$A$1:$Z$1,0))&amp;""),""))</f>
        <v/>
      </c>
      <c r="AK59" s="32">
        <f>IF(Lists!$B$11="","",IFERROR(TRIM(INDEX($A59:$Z59,MATCH(Lists!$B$11,$A$1:$Z$1,0))&amp;""),""))</f>
        <v/>
      </c>
      <c r="AL59" s="32">
        <f>MID(IF($AG59&lt;&gt;"",", "&amp;$AG59,"")&amp;IF($AH59&lt;&gt;"",", "&amp;$AH59,"")&amp;IF($AI59&lt;&gt;"",", "&amp;$AI59,"")&amp;IF($AJ59&lt;&gt;"",", "&amp;$AJ59,"")&amp;IF($AK59&lt;&gt;"",", "&amp;$AK59,""),3,300)</f>
        <v/>
      </c>
      <c r="AM59" s="32">
        <f>IF($AB59="","",IF(COUNTIF('Guest list'!$A$3:$A$202,$AB59)&gt;0,"Yes","No"))</f>
        <v/>
      </c>
    </row>
    <row r="60">
      <c r="AB60" s="32">
        <f>IF(Lists!$B$2="","",IFERROR(TRIM(INDEX($A60:$Z60,MATCH(Lists!$B$2,$A$1:$Z$1,0))&amp;""),""))</f>
        <v/>
      </c>
      <c r="AC60" s="32">
        <f>IF(Lists!$B$3="","",IFERROR(TRIM(INDEX($A60:$Z60,MATCH(Lists!$B$3,$A$1:$Z$1,0))&amp;""),""))</f>
        <v/>
      </c>
      <c r="AD60" s="32">
        <f>IF($AB60="","",IF($AC60=Lists!$B$4,1,0))</f>
        <v/>
      </c>
      <c r="AE60" s="32">
        <f>IFERROR(VALUE(IF(Lists!$B$5="","",IFERROR(TRIM(INDEX($A60:$Z60,MATCH(Lists!$B$5,$A$1:$Z$1,0))&amp;""),""))),"")</f>
        <v/>
      </c>
      <c r="AF60" s="32">
        <f>IF($AD60&lt;&gt;1,IF($AB60="","",0),MAX(1,N($AE60)+IF(UPPER(TRIM(Lists!$B$6&amp;""))="N",1,0)))</f>
        <v/>
      </c>
      <c r="AG60" s="32">
        <f>IF(Lists!$B$7="","",IFERROR(TRIM(INDEX($A60:$Z60,MATCH(Lists!$B$7,$A$1:$Z$1,0))&amp;""),""))</f>
        <v/>
      </c>
      <c r="AH60" s="32">
        <f>IF(Lists!$B$8="","",IFERROR(TRIM(INDEX($A60:$Z60,MATCH(Lists!$B$8,$A$1:$Z$1,0))&amp;""),""))</f>
        <v/>
      </c>
      <c r="AI60" s="32">
        <f>IF(Lists!$B$9="","",IFERROR(TRIM(INDEX($A60:$Z60,MATCH(Lists!$B$9,$A$1:$Z$1,0))&amp;""),""))</f>
        <v/>
      </c>
      <c r="AJ60" s="32">
        <f>IF(Lists!$B$10="","",IFERROR(TRIM(INDEX($A60:$Z60,MATCH(Lists!$B$10,$A$1:$Z$1,0))&amp;""),""))</f>
        <v/>
      </c>
      <c r="AK60" s="32">
        <f>IF(Lists!$B$11="","",IFERROR(TRIM(INDEX($A60:$Z60,MATCH(Lists!$B$11,$A$1:$Z$1,0))&amp;""),""))</f>
        <v/>
      </c>
      <c r="AL60" s="32">
        <f>MID(IF($AG60&lt;&gt;"",", "&amp;$AG60,"")&amp;IF($AH60&lt;&gt;"",", "&amp;$AH60,"")&amp;IF($AI60&lt;&gt;"",", "&amp;$AI60,"")&amp;IF($AJ60&lt;&gt;"",", "&amp;$AJ60,"")&amp;IF($AK60&lt;&gt;"",", "&amp;$AK60,""),3,300)</f>
        <v/>
      </c>
      <c r="AM60" s="32">
        <f>IF($AB60="","",IF(COUNTIF('Guest list'!$A$3:$A$202,$AB60)&gt;0,"Yes","No"))</f>
        <v/>
      </c>
    </row>
    <row r="61">
      <c r="AB61" s="32">
        <f>IF(Lists!$B$2="","",IFERROR(TRIM(INDEX($A61:$Z61,MATCH(Lists!$B$2,$A$1:$Z$1,0))&amp;""),""))</f>
        <v/>
      </c>
      <c r="AC61" s="32">
        <f>IF(Lists!$B$3="","",IFERROR(TRIM(INDEX($A61:$Z61,MATCH(Lists!$B$3,$A$1:$Z$1,0))&amp;""),""))</f>
        <v/>
      </c>
      <c r="AD61" s="32">
        <f>IF($AB61="","",IF($AC61=Lists!$B$4,1,0))</f>
        <v/>
      </c>
      <c r="AE61" s="32">
        <f>IFERROR(VALUE(IF(Lists!$B$5="","",IFERROR(TRIM(INDEX($A61:$Z61,MATCH(Lists!$B$5,$A$1:$Z$1,0))&amp;""),""))),"")</f>
        <v/>
      </c>
      <c r="AF61" s="32">
        <f>IF($AD61&lt;&gt;1,IF($AB61="","",0),MAX(1,N($AE61)+IF(UPPER(TRIM(Lists!$B$6&amp;""))="N",1,0)))</f>
        <v/>
      </c>
      <c r="AG61" s="32">
        <f>IF(Lists!$B$7="","",IFERROR(TRIM(INDEX($A61:$Z61,MATCH(Lists!$B$7,$A$1:$Z$1,0))&amp;""),""))</f>
        <v/>
      </c>
      <c r="AH61" s="32">
        <f>IF(Lists!$B$8="","",IFERROR(TRIM(INDEX($A61:$Z61,MATCH(Lists!$B$8,$A$1:$Z$1,0))&amp;""),""))</f>
        <v/>
      </c>
      <c r="AI61" s="32">
        <f>IF(Lists!$B$9="","",IFERROR(TRIM(INDEX($A61:$Z61,MATCH(Lists!$B$9,$A$1:$Z$1,0))&amp;""),""))</f>
        <v/>
      </c>
      <c r="AJ61" s="32">
        <f>IF(Lists!$B$10="","",IFERROR(TRIM(INDEX($A61:$Z61,MATCH(Lists!$B$10,$A$1:$Z$1,0))&amp;""),""))</f>
        <v/>
      </c>
      <c r="AK61" s="32">
        <f>IF(Lists!$B$11="","",IFERROR(TRIM(INDEX($A61:$Z61,MATCH(Lists!$B$11,$A$1:$Z$1,0))&amp;""),""))</f>
        <v/>
      </c>
      <c r="AL61" s="32">
        <f>MID(IF($AG61&lt;&gt;"",", "&amp;$AG61,"")&amp;IF($AH61&lt;&gt;"",", "&amp;$AH61,"")&amp;IF($AI61&lt;&gt;"",", "&amp;$AI61,"")&amp;IF($AJ61&lt;&gt;"",", "&amp;$AJ61,"")&amp;IF($AK61&lt;&gt;"",", "&amp;$AK61,""),3,300)</f>
        <v/>
      </c>
      <c r="AM61" s="32">
        <f>IF($AB61="","",IF(COUNTIF('Guest list'!$A$3:$A$202,$AB61)&gt;0,"Yes","No"))</f>
        <v/>
      </c>
    </row>
    <row r="62">
      <c r="AB62" s="32">
        <f>IF(Lists!$B$2="","",IFERROR(TRIM(INDEX($A62:$Z62,MATCH(Lists!$B$2,$A$1:$Z$1,0))&amp;""),""))</f>
        <v/>
      </c>
      <c r="AC62" s="32">
        <f>IF(Lists!$B$3="","",IFERROR(TRIM(INDEX($A62:$Z62,MATCH(Lists!$B$3,$A$1:$Z$1,0))&amp;""),""))</f>
        <v/>
      </c>
      <c r="AD62" s="32">
        <f>IF($AB62="","",IF($AC62=Lists!$B$4,1,0))</f>
        <v/>
      </c>
      <c r="AE62" s="32">
        <f>IFERROR(VALUE(IF(Lists!$B$5="","",IFERROR(TRIM(INDEX($A62:$Z62,MATCH(Lists!$B$5,$A$1:$Z$1,0))&amp;""),""))),"")</f>
        <v/>
      </c>
      <c r="AF62" s="32">
        <f>IF($AD62&lt;&gt;1,IF($AB62="","",0),MAX(1,N($AE62)+IF(UPPER(TRIM(Lists!$B$6&amp;""))="N",1,0)))</f>
        <v/>
      </c>
      <c r="AG62" s="32">
        <f>IF(Lists!$B$7="","",IFERROR(TRIM(INDEX($A62:$Z62,MATCH(Lists!$B$7,$A$1:$Z$1,0))&amp;""),""))</f>
        <v/>
      </c>
      <c r="AH62" s="32">
        <f>IF(Lists!$B$8="","",IFERROR(TRIM(INDEX($A62:$Z62,MATCH(Lists!$B$8,$A$1:$Z$1,0))&amp;""),""))</f>
        <v/>
      </c>
      <c r="AI62" s="32">
        <f>IF(Lists!$B$9="","",IFERROR(TRIM(INDEX($A62:$Z62,MATCH(Lists!$B$9,$A$1:$Z$1,0))&amp;""),""))</f>
        <v/>
      </c>
      <c r="AJ62" s="32">
        <f>IF(Lists!$B$10="","",IFERROR(TRIM(INDEX($A62:$Z62,MATCH(Lists!$B$10,$A$1:$Z$1,0))&amp;""),""))</f>
        <v/>
      </c>
      <c r="AK62" s="32">
        <f>IF(Lists!$B$11="","",IFERROR(TRIM(INDEX($A62:$Z62,MATCH(Lists!$B$11,$A$1:$Z$1,0))&amp;""),""))</f>
        <v/>
      </c>
      <c r="AL62" s="32">
        <f>MID(IF($AG62&lt;&gt;"",", "&amp;$AG62,"")&amp;IF($AH62&lt;&gt;"",", "&amp;$AH62,"")&amp;IF($AI62&lt;&gt;"",", "&amp;$AI62,"")&amp;IF($AJ62&lt;&gt;"",", "&amp;$AJ62,"")&amp;IF($AK62&lt;&gt;"",", "&amp;$AK62,""),3,300)</f>
        <v/>
      </c>
      <c r="AM62" s="32">
        <f>IF($AB62="","",IF(COUNTIF('Guest list'!$A$3:$A$202,$AB62)&gt;0,"Yes","No"))</f>
        <v/>
      </c>
    </row>
    <row r="63">
      <c r="AB63" s="32">
        <f>IF(Lists!$B$2="","",IFERROR(TRIM(INDEX($A63:$Z63,MATCH(Lists!$B$2,$A$1:$Z$1,0))&amp;""),""))</f>
        <v/>
      </c>
      <c r="AC63" s="32">
        <f>IF(Lists!$B$3="","",IFERROR(TRIM(INDEX($A63:$Z63,MATCH(Lists!$B$3,$A$1:$Z$1,0))&amp;""),""))</f>
        <v/>
      </c>
      <c r="AD63" s="32">
        <f>IF($AB63="","",IF($AC63=Lists!$B$4,1,0))</f>
        <v/>
      </c>
      <c r="AE63" s="32">
        <f>IFERROR(VALUE(IF(Lists!$B$5="","",IFERROR(TRIM(INDEX($A63:$Z63,MATCH(Lists!$B$5,$A$1:$Z$1,0))&amp;""),""))),"")</f>
        <v/>
      </c>
      <c r="AF63" s="32">
        <f>IF($AD63&lt;&gt;1,IF($AB63="","",0),MAX(1,N($AE63)+IF(UPPER(TRIM(Lists!$B$6&amp;""))="N",1,0)))</f>
        <v/>
      </c>
      <c r="AG63" s="32">
        <f>IF(Lists!$B$7="","",IFERROR(TRIM(INDEX($A63:$Z63,MATCH(Lists!$B$7,$A$1:$Z$1,0))&amp;""),""))</f>
        <v/>
      </c>
      <c r="AH63" s="32">
        <f>IF(Lists!$B$8="","",IFERROR(TRIM(INDEX($A63:$Z63,MATCH(Lists!$B$8,$A$1:$Z$1,0))&amp;""),""))</f>
        <v/>
      </c>
      <c r="AI63" s="32">
        <f>IF(Lists!$B$9="","",IFERROR(TRIM(INDEX($A63:$Z63,MATCH(Lists!$B$9,$A$1:$Z$1,0))&amp;""),""))</f>
        <v/>
      </c>
      <c r="AJ63" s="32">
        <f>IF(Lists!$B$10="","",IFERROR(TRIM(INDEX($A63:$Z63,MATCH(Lists!$B$10,$A$1:$Z$1,0))&amp;""),""))</f>
        <v/>
      </c>
      <c r="AK63" s="32">
        <f>IF(Lists!$B$11="","",IFERROR(TRIM(INDEX($A63:$Z63,MATCH(Lists!$B$11,$A$1:$Z$1,0))&amp;""),""))</f>
        <v/>
      </c>
      <c r="AL63" s="32">
        <f>MID(IF($AG63&lt;&gt;"",", "&amp;$AG63,"")&amp;IF($AH63&lt;&gt;"",", "&amp;$AH63,"")&amp;IF($AI63&lt;&gt;"",", "&amp;$AI63,"")&amp;IF($AJ63&lt;&gt;"",", "&amp;$AJ63,"")&amp;IF($AK63&lt;&gt;"",", "&amp;$AK63,""),3,300)</f>
        <v/>
      </c>
      <c r="AM63" s="32">
        <f>IF($AB63="","",IF(COUNTIF('Guest list'!$A$3:$A$202,$AB63)&gt;0,"Yes","No"))</f>
        <v/>
      </c>
    </row>
    <row r="64">
      <c r="AB64" s="32">
        <f>IF(Lists!$B$2="","",IFERROR(TRIM(INDEX($A64:$Z64,MATCH(Lists!$B$2,$A$1:$Z$1,0))&amp;""),""))</f>
        <v/>
      </c>
      <c r="AC64" s="32">
        <f>IF(Lists!$B$3="","",IFERROR(TRIM(INDEX($A64:$Z64,MATCH(Lists!$B$3,$A$1:$Z$1,0))&amp;""),""))</f>
        <v/>
      </c>
      <c r="AD64" s="32">
        <f>IF($AB64="","",IF($AC64=Lists!$B$4,1,0))</f>
        <v/>
      </c>
      <c r="AE64" s="32">
        <f>IFERROR(VALUE(IF(Lists!$B$5="","",IFERROR(TRIM(INDEX($A64:$Z64,MATCH(Lists!$B$5,$A$1:$Z$1,0))&amp;""),""))),"")</f>
        <v/>
      </c>
      <c r="AF64" s="32">
        <f>IF($AD64&lt;&gt;1,IF($AB64="","",0),MAX(1,N($AE64)+IF(UPPER(TRIM(Lists!$B$6&amp;""))="N",1,0)))</f>
        <v/>
      </c>
      <c r="AG64" s="32">
        <f>IF(Lists!$B$7="","",IFERROR(TRIM(INDEX($A64:$Z64,MATCH(Lists!$B$7,$A$1:$Z$1,0))&amp;""),""))</f>
        <v/>
      </c>
      <c r="AH64" s="32">
        <f>IF(Lists!$B$8="","",IFERROR(TRIM(INDEX($A64:$Z64,MATCH(Lists!$B$8,$A$1:$Z$1,0))&amp;""),""))</f>
        <v/>
      </c>
      <c r="AI64" s="32">
        <f>IF(Lists!$B$9="","",IFERROR(TRIM(INDEX($A64:$Z64,MATCH(Lists!$B$9,$A$1:$Z$1,0))&amp;""),""))</f>
        <v/>
      </c>
      <c r="AJ64" s="32">
        <f>IF(Lists!$B$10="","",IFERROR(TRIM(INDEX($A64:$Z64,MATCH(Lists!$B$10,$A$1:$Z$1,0))&amp;""),""))</f>
        <v/>
      </c>
      <c r="AK64" s="32">
        <f>IF(Lists!$B$11="","",IFERROR(TRIM(INDEX($A64:$Z64,MATCH(Lists!$B$11,$A$1:$Z$1,0))&amp;""),""))</f>
        <v/>
      </c>
      <c r="AL64" s="32">
        <f>MID(IF($AG64&lt;&gt;"",", "&amp;$AG64,"")&amp;IF($AH64&lt;&gt;"",", "&amp;$AH64,"")&amp;IF($AI64&lt;&gt;"",", "&amp;$AI64,"")&amp;IF($AJ64&lt;&gt;"",", "&amp;$AJ64,"")&amp;IF($AK64&lt;&gt;"",", "&amp;$AK64,""),3,300)</f>
        <v/>
      </c>
      <c r="AM64" s="32">
        <f>IF($AB64="","",IF(COUNTIF('Guest list'!$A$3:$A$202,$AB64)&gt;0,"Yes","No"))</f>
        <v/>
      </c>
    </row>
    <row r="65">
      <c r="AB65" s="32">
        <f>IF(Lists!$B$2="","",IFERROR(TRIM(INDEX($A65:$Z65,MATCH(Lists!$B$2,$A$1:$Z$1,0))&amp;""),""))</f>
        <v/>
      </c>
      <c r="AC65" s="32">
        <f>IF(Lists!$B$3="","",IFERROR(TRIM(INDEX($A65:$Z65,MATCH(Lists!$B$3,$A$1:$Z$1,0))&amp;""),""))</f>
        <v/>
      </c>
      <c r="AD65" s="32">
        <f>IF($AB65="","",IF($AC65=Lists!$B$4,1,0))</f>
        <v/>
      </c>
      <c r="AE65" s="32">
        <f>IFERROR(VALUE(IF(Lists!$B$5="","",IFERROR(TRIM(INDEX($A65:$Z65,MATCH(Lists!$B$5,$A$1:$Z$1,0))&amp;""),""))),"")</f>
        <v/>
      </c>
      <c r="AF65" s="32">
        <f>IF($AD65&lt;&gt;1,IF($AB65="","",0),MAX(1,N($AE65)+IF(UPPER(TRIM(Lists!$B$6&amp;""))="N",1,0)))</f>
        <v/>
      </c>
      <c r="AG65" s="32">
        <f>IF(Lists!$B$7="","",IFERROR(TRIM(INDEX($A65:$Z65,MATCH(Lists!$B$7,$A$1:$Z$1,0))&amp;""),""))</f>
        <v/>
      </c>
      <c r="AH65" s="32">
        <f>IF(Lists!$B$8="","",IFERROR(TRIM(INDEX($A65:$Z65,MATCH(Lists!$B$8,$A$1:$Z$1,0))&amp;""),""))</f>
        <v/>
      </c>
      <c r="AI65" s="32">
        <f>IF(Lists!$B$9="","",IFERROR(TRIM(INDEX($A65:$Z65,MATCH(Lists!$B$9,$A$1:$Z$1,0))&amp;""),""))</f>
        <v/>
      </c>
      <c r="AJ65" s="32">
        <f>IF(Lists!$B$10="","",IFERROR(TRIM(INDEX($A65:$Z65,MATCH(Lists!$B$10,$A$1:$Z$1,0))&amp;""),""))</f>
        <v/>
      </c>
      <c r="AK65" s="32">
        <f>IF(Lists!$B$11="","",IFERROR(TRIM(INDEX($A65:$Z65,MATCH(Lists!$B$11,$A$1:$Z$1,0))&amp;""),""))</f>
        <v/>
      </c>
      <c r="AL65" s="32">
        <f>MID(IF($AG65&lt;&gt;"",", "&amp;$AG65,"")&amp;IF($AH65&lt;&gt;"",", "&amp;$AH65,"")&amp;IF($AI65&lt;&gt;"",", "&amp;$AI65,"")&amp;IF($AJ65&lt;&gt;"",", "&amp;$AJ65,"")&amp;IF($AK65&lt;&gt;"",", "&amp;$AK65,""),3,300)</f>
        <v/>
      </c>
      <c r="AM65" s="32">
        <f>IF($AB65="","",IF(COUNTIF('Guest list'!$A$3:$A$202,$AB65)&gt;0,"Yes","No"))</f>
        <v/>
      </c>
    </row>
    <row r="66">
      <c r="AB66" s="32">
        <f>IF(Lists!$B$2="","",IFERROR(TRIM(INDEX($A66:$Z66,MATCH(Lists!$B$2,$A$1:$Z$1,0))&amp;""),""))</f>
        <v/>
      </c>
      <c r="AC66" s="32">
        <f>IF(Lists!$B$3="","",IFERROR(TRIM(INDEX($A66:$Z66,MATCH(Lists!$B$3,$A$1:$Z$1,0))&amp;""),""))</f>
        <v/>
      </c>
      <c r="AD66" s="32">
        <f>IF($AB66="","",IF($AC66=Lists!$B$4,1,0))</f>
        <v/>
      </c>
      <c r="AE66" s="32">
        <f>IFERROR(VALUE(IF(Lists!$B$5="","",IFERROR(TRIM(INDEX($A66:$Z66,MATCH(Lists!$B$5,$A$1:$Z$1,0))&amp;""),""))),"")</f>
        <v/>
      </c>
      <c r="AF66" s="32">
        <f>IF($AD66&lt;&gt;1,IF($AB66="","",0),MAX(1,N($AE66)+IF(UPPER(TRIM(Lists!$B$6&amp;""))="N",1,0)))</f>
        <v/>
      </c>
      <c r="AG66" s="32">
        <f>IF(Lists!$B$7="","",IFERROR(TRIM(INDEX($A66:$Z66,MATCH(Lists!$B$7,$A$1:$Z$1,0))&amp;""),""))</f>
        <v/>
      </c>
      <c r="AH66" s="32">
        <f>IF(Lists!$B$8="","",IFERROR(TRIM(INDEX($A66:$Z66,MATCH(Lists!$B$8,$A$1:$Z$1,0))&amp;""),""))</f>
        <v/>
      </c>
      <c r="AI66" s="32">
        <f>IF(Lists!$B$9="","",IFERROR(TRIM(INDEX($A66:$Z66,MATCH(Lists!$B$9,$A$1:$Z$1,0))&amp;""),""))</f>
        <v/>
      </c>
      <c r="AJ66" s="32">
        <f>IF(Lists!$B$10="","",IFERROR(TRIM(INDEX($A66:$Z66,MATCH(Lists!$B$10,$A$1:$Z$1,0))&amp;""),""))</f>
        <v/>
      </c>
      <c r="AK66" s="32">
        <f>IF(Lists!$B$11="","",IFERROR(TRIM(INDEX($A66:$Z66,MATCH(Lists!$B$11,$A$1:$Z$1,0))&amp;""),""))</f>
        <v/>
      </c>
      <c r="AL66" s="32">
        <f>MID(IF($AG66&lt;&gt;"",", "&amp;$AG66,"")&amp;IF($AH66&lt;&gt;"",", "&amp;$AH66,"")&amp;IF($AI66&lt;&gt;"",", "&amp;$AI66,"")&amp;IF($AJ66&lt;&gt;"",", "&amp;$AJ66,"")&amp;IF($AK66&lt;&gt;"",", "&amp;$AK66,""),3,300)</f>
        <v/>
      </c>
      <c r="AM66" s="32">
        <f>IF($AB66="","",IF(COUNTIF('Guest list'!$A$3:$A$202,$AB66)&gt;0,"Yes","No"))</f>
        <v/>
      </c>
    </row>
    <row r="67">
      <c r="AB67" s="32">
        <f>IF(Lists!$B$2="","",IFERROR(TRIM(INDEX($A67:$Z67,MATCH(Lists!$B$2,$A$1:$Z$1,0))&amp;""),""))</f>
        <v/>
      </c>
      <c r="AC67" s="32">
        <f>IF(Lists!$B$3="","",IFERROR(TRIM(INDEX($A67:$Z67,MATCH(Lists!$B$3,$A$1:$Z$1,0))&amp;""),""))</f>
        <v/>
      </c>
      <c r="AD67" s="32">
        <f>IF($AB67="","",IF($AC67=Lists!$B$4,1,0))</f>
        <v/>
      </c>
      <c r="AE67" s="32">
        <f>IFERROR(VALUE(IF(Lists!$B$5="","",IFERROR(TRIM(INDEX($A67:$Z67,MATCH(Lists!$B$5,$A$1:$Z$1,0))&amp;""),""))),"")</f>
        <v/>
      </c>
      <c r="AF67" s="32">
        <f>IF($AD67&lt;&gt;1,IF($AB67="","",0),MAX(1,N($AE67)+IF(UPPER(TRIM(Lists!$B$6&amp;""))="N",1,0)))</f>
        <v/>
      </c>
      <c r="AG67" s="32">
        <f>IF(Lists!$B$7="","",IFERROR(TRIM(INDEX($A67:$Z67,MATCH(Lists!$B$7,$A$1:$Z$1,0))&amp;""),""))</f>
        <v/>
      </c>
      <c r="AH67" s="32">
        <f>IF(Lists!$B$8="","",IFERROR(TRIM(INDEX($A67:$Z67,MATCH(Lists!$B$8,$A$1:$Z$1,0))&amp;""),""))</f>
        <v/>
      </c>
      <c r="AI67" s="32">
        <f>IF(Lists!$B$9="","",IFERROR(TRIM(INDEX($A67:$Z67,MATCH(Lists!$B$9,$A$1:$Z$1,0))&amp;""),""))</f>
        <v/>
      </c>
      <c r="AJ67" s="32">
        <f>IF(Lists!$B$10="","",IFERROR(TRIM(INDEX($A67:$Z67,MATCH(Lists!$B$10,$A$1:$Z$1,0))&amp;""),""))</f>
        <v/>
      </c>
      <c r="AK67" s="32">
        <f>IF(Lists!$B$11="","",IFERROR(TRIM(INDEX($A67:$Z67,MATCH(Lists!$B$11,$A$1:$Z$1,0))&amp;""),""))</f>
        <v/>
      </c>
      <c r="AL67" s="32">
        <f>MID(IF($AG67&lt;&gt;"",", "&amp;$AG67,"")&amp;IF($AH67&lt;&gt;"",", "&amp;$AH67,"")&amp;IF($AI67&lt;&gt;"",", "&amp;$AI67,"")&amp;IF($AJ67&lt;&gt;"",", "&amp;$AJ67,"")&amp;IF($AK67&lt;&gt;"",", "&amp;$AK67,""),3,300)</f>
        <v/>
      </c>
      <c r="AM67" s="32">
        <f>IF($AB67="","",IF(COUNTIF('Guest list'!$A$3:$A$202,$AB67)&gt;0,"Yes","No"))</f>
        <v/>
      </c>
    </row>
    <row r="68">
      <c r="AB68" s="32">
        <f>IF(Lists!$B$2="","",IFERROR(TRIM(INDEX($A68:$Z68,MATCH(Lists!$B$2,$A$1:$Z$1,0))&amp;""),""))</f>
        <v/>
      </c>
      <c r="AC68" s="32">
        <f>IF(Lists!$B$3="","",IFERROR(TRIM(INDEX($A68:$Z68,MATCH(Lists!$B$3,$A$1:$Z$1,0))&amp;""),""))</f>
        <v/>
      </c>
      <c r="AD68" s="32">
        <f>IF($AB68="","",IF($AC68=Lists!$B$4,1,0))</f>
        <v/>
      </c>
      <c r="AE68" s="32">
        <f>IFERROR(VALUE(IF(Lists!$B$5="","",IFERROR(TRIM(INDEX($A68:$Z68,MATCH(Lists!$B$5,$A$1:$Z$1,0))&amp;""),""))),"")</f>
        <v/>
      </c>
      <c r="AF68" s="32">
        <f>IF($AD68&lt;&gt;1,IF($AB68="","",0),MAX(1,N($AE68)+IF(UPPER(TRIM(Lists!$B$6&amp;""))="N",1,0)))</f>
        <v/>
      </c>
      <c r="AG68" s="32">
        <f>IF(Lists!$B$7="","",IFERROR(TRIM(INDEX($A68:$Z68,MATCH(Lists!$B$7,$A$1:$Z$1,0))&amp;""),""))</f>
        <v/>
      </c>
      <c r="AH68" s="32">
        <f>IF(Lists!$B$8="","",IFERROR(TRIM(INDEX($A68:$Z68,MATCH(Lists!$B$8,$A$1:$Z$1,0))&amp;""),""))</f>
        <v/>
      </c>
      <c r="AI68" s="32">
        <f>IF(Lists!$B$9="","",IFERROR(TRIM(INDEX($A68:$Z68,MATCH(Lists!$B$9,$A$1:$Z$1,0))&amp;""),""))</f>
        <v/>
      </c>
      <c r="AJ68" s="32">
        <f>IF(Lists!$B$10="","",IFERROR(TRIM(INDEX($A68:$Z68,MATCH(Lists!$B$10,$A$1:$Z$1,0))&amp;""),""))</f>
        <v/>
      </c>
      <c r="AK68" s="32">
        <f>IF(Lists!$B$11="","",IFERROR(TRIM(INDEX($A68:$Z68,MATCH(Lists!$B$11,$A$1:$Z$1,0))&amp;""),""))</f>
        <v/>
      </c>
      <c r="AL68" s="32">
        <f>MID(IF($AG68&lt;&gt;"",", "&amp;$AG68,"")&amp;IF($AH68&lt;&gt;"",", "&amp;$AH68,"")&amp;IF($AI68&lt;&gt;"",", "&amp;$AI68,"")&amp;IF($AJ68&lt;&gt;"",", "&amp;$AJ68,"")&amp;IF($AK68&lt;&gt;"",", "&amp;$AK68,""),3,300)</f>
        <v/>
      </c>
      <c r="AM68" s="32">
        <f>IF($AB68="","",IF(COUNTIF('Guest list'!$A$3:$A$202,$AB68)&gt;0,"Yes","No"))</f>
        <v/>
      </c>
    </row>
    <row r="69">
      <c r="AB69" s="32">
        <f>IF(Lists!$B$2="","",IFERROR(TRIM(INDEX($A69:$Z69,MATCH(Lists!$B$2,$A$1:$Z$1,0))&amp;""),""))</f>
        <v/>
      </c>
      <c r="AC69" s="32">
        <f>IF(Lists!$B$3="","",IFERROR(TRIM(INDEX($A69:$Z69,MATCH(Lists!$B$3,$A$1:$Z$1,0))&amp;""),""))</f>
        <v/>
      </c>
      <c r="AD69" s="32">
        <f>IF($AB69="","",IF($AC69=Lists!$B$4,1,0))</f>
        <v/>
      </c>
      <c r="AE69" s="32">
        <f>IFERROR(VALUE(IF(Lists!$B$5="","",IFERROR(TRIM(INDEX($A69:$Z69,MATCH(Lists!$B$5,$A$1:$Z$1,0))&amp;""),""))),"")</f>
        <v/>
      </c>
      <c r="AF69" s="32">
        <f>IF($AD69&lt;&gt;1,IF($AB69="","",0),MAX(1,N($AE69)+IF(UPPER(TRIM(Lists!$B$6&amp;""))="N",1,0)))</f>
        <v/>
      </c>
      <c r="AG69" s="32">
        <f>IF(Lists!$B$7="","",IFERROR(TRIM(INDEX($A69:$Z69,MATCH(Lists!$B$7,$A$1:$Z$1,0))&amp;""),""))</f>
        <v/>
      </c>
      <c r="AH69" s="32">
        <f>IF(Lists!$B$8="","",IFERROR(TRIM(INDEX($A69:$Z69,MATCH(Lists!$B$8,$A$1:$Z$1,0))&amp;""),""))</f>
        <v/>
      </c>
      <c r="AI69" s="32">
        <f>IF(Lists!$B$9="","",IFERROR(TRIM(INDEX($A69:$Z69,MATCH(Lists!$B$9,$A$1:$Z$1,0))&amp;""),""))</f>
        <v/>
      </c>
      <c r="AJ69" s="32">
        <f>IF(Lists!$B$10="","",IFERROR(TRIM(INDEX($A69:$Z69,MATCH(Lists!$B$10,$A$1:$Z$1,0))&amp;""),""))</f>
        <v/>
      </c>
      <c r="AK69" s="32">
        <f>IF(Lists!$B$11="","",IFERROR(TRIM(INDEX($A69:$Z69,MATCH(Lists!$B$11,$A$1:$Z$1,0))&amp;""),""))</f>
        <v/>
      </c>
      <c r="AL69" s="32">
        <f>MID(IF($AG69&lt;&gt;"",", "&amp;$AG69,"")&amp;IF($AH69&lt;&gt;"",", "&amp;$AH69,"")&amp;IF($AI69&lt;&gt;"",", "&amp;$AI69,"")&amp;IF($AJ69&lt;&gt;"",", "&amp;$AJ69,"")&amp;IF($AK69&lt;&gt;"",", "&amp;$AK69,""),3,300)</f>
        <v/>
      </c>
      <c r="AM69" s="32">
        <f>IF($AB69="","",IF(COUNTIF('Guest list'!$A$3:$A$202,$AB69)&gt;0,"Yes","No"))</f>
        <v/>
      </c>
    </row>
    <row r="70">
      <c r="AB70" s="32">
        <f>IF(Lists!$B$2="","",IFERROR(TRIM(INDEX($A70:$Z70,MATCH(Lists!$B$2,$A$1:$Z$1,0))&amp;""),""))</f>
        <v/>
      </c>
      <c r="AC70" s="32">
        <f>IF(Lists!$B$3="","",IFERROR(TRIM(INDEX($A70:$Z70,MATCH(Lists!$B$3,$A$1:$Z$1,0))&amp;""),""))</f>
        <v/>
      </c>
      <c r="AD70" s="32">
        <f>IF($AB70="","",IF($AC70=Lists!$B$4,1,0))</f>
        <v/>
      </c>
      <c r="AE70" s="32">
        <f>IFERROR(VALUE(IF(Lists!$B$5="","",IFERROR(TRIM(INDEX($A70:$Z70,MATCH(Lists!$B$5,$A$1:$Z$1,0))&amp;""),""))),"")</f>
        <v/>
      </c>
      <c r="AF70" s="32">
        <f>IF($AD70&lt;&gt;1,IF($AB70="","",0),MAX(1,N($AE70)+IF(UPPER(TRIM(Lists!$B$6&amp;""))="N",1,0)))</f>
        <v/>
      </c>
      <c r="AG70" s="32">
        <f>IF(Lists!$B$7="","",IFERROR(TRIM(INDEX($A70:$Z70,MATCH(Lists!$B$7,$A$1:$Z$1,0))&amp;""),""))</f>
        <v/>
      </c>
      <c r="AH70" s="32">
        <f>IF(Lists!$B$8="","",IFERROR(TRIM(INDEX($A70:$Z70,MATCH(Lists!$B$8,$A$1:$Z$1,0))&amp;""),""))</f>
        <v/>
      </c>
      <c r="AI70" s="32">
        <f>IF(Lists!$B$9="","",IFERROR(TRIM(INDEX($A70:$Z70,MATCH(Lists!$B$9,$A$1:$Z$1,0))&amp;""),""))</f>
        <v/>
      </c>
      <c r="AJ70" s="32">
        <f>IF(Lists!$B$10="","",IFERROR(TRIM(INDEX($A70:$Z70,MATCH(Lists!$B$10,$A$1:$Z$1,0))&amp;""),""))</f>
        <v/>
      </c>
      <c r="AK70" s="32">
        <f>IF(Lists!$B$11="","",IFERROR(TRIM(INDEX($A70:$Z70,MATCH(Lists!$B$11,$A$1:$Z$1,0))&amp;""),""))</f>
        <v/>
      </c>
      <c r="AL70" s="32">
        <f>MID(IF($AG70&lt;&gt;"",", "&amp;$AG70,"")&amp;IF($AH70&lt;&gt;"",", "&amp;$AH70,"")&amp;IF($AI70&lt;&gt;"",", "&amp;$AI70,"")&amp;IF($AJ70&lt;&gt;"",", "&amp;$AJ70,"")&amp;IF($AK70&lt;&gt;"",", "&amp;$AK70,""),3,300)</f>
        <v/>
      </c>
      <c r="AM70" s="32">
        <f>IF($AB70="","",IF(COUNTIF('Guest list'!$A$3:$A$202,$AB70)&gt;0,"Yes","No"))</f>
        <v/>
      </c>
    </row>
    <row r="71">
      <c r="AB71" s="32">
        <f>IF(Lists!$B$2="","",IFERROR(TRIM(INDEX($A71:$Z71,MATCH(Lists!$B$2,$A$1:$Z$1,0))&amp;""),""))</f>
        <v/>
      </c>
      <c r="AC71" s="32">
        <f>IF(Lists!$B$3="","",IFERROR(TRIM(INDEX($A71:$Z71,MATCH(Lists!$B$3,$A$1:$Z$1,0))&amp;""),""))</f>
        <v/>
      </c>
      <c r="AD71" s="32">
        <f>IF($AB71="","",IF($AC71=Lists!$B$4,1,0))</f>
        <v/>
      </c>
      <c r="AE71" s="32">
        <f>IFERROR(VALUE(IF(Lists!$B$5="","",IFERROR(TRIM(INDEX($A71:$Z71,MATCH(Lists!$B$5,$A$1:$Z$1,0))&amp;""),""))),"")</f>
        <v/>
      </c>
      <c r="AF71" s="32">
        <f>IF($AD71&lt;&gt;1,IF($AB71="","",0),MAX(1,N($AE71)+IF(UPPER(TRIM(Lists!$B$6&amp;""))="N",1,0)))</f>
        <v/>
      </c>
      <c r="AG71" s="32">
        <f>IF(Lists!$B$7="","",IFERROR(TRIM(INDEX($A71:$Z71,MATCH(Lists!$B$7,$A$1:$Z$1,0))&amp;""),""))</f>
        <v/>
      </c>
      <c r="AH71" s="32">
        <f>IF(Lists!$B$8="","",IFERROR(TRIM(INDEX($A71:$Z71,MATCH(Lists!$B$8,$A$1:$Z$1,0))&amp;""),""))</f>
        <v/>
      </c>
      <c r="AI71" s="32">
        <f>IF(Lists!$B$9="","",IFERROR(TRIM(INDEX($A71:$Z71,MATCH(Lists!$B$9,$A$1:$Z$1,0))&amp;""),""))</f>
        <v/>
      </c>
      <c r="AJ71" s="32">
        <f>IF(Lists!$B$10="","",IFERROR(TRIM(INDEX($A71:$Z71,MATCH(Lists!$B$10,$A$1:$Z$1,0))&amp;""),""))</f>
        <v/>
      </c>
      <c r="AK71" s="32">
        <f>IF(Lists!$B$11="","",IFERROR(TRIM(INDEX($A71:$Z71,MATCH(Lists!$B$11,$A$1:$Z$1,0))&amp;""),""))</f>
        <v/>
      </c>
      <c r="AL71" s="32">
        <f>MID(IF($AG71&lt;&gt;"",", "&amp;$AG71,"")&amp;IF($AH71&lt;&gt;"",", "&amp;$AH71,"")&amp;IF($AI71&lt;&gt;"",", "&amp;$AI71,"")&amp;IF($AJ71&lt;&gt;"",", "&amp;$AJ71,"")&amp;IF($AK71&lt;&gt;"",", "&amp;$AK71,""),3,300)</f>
        <v/>
      </c>
      <c r="AM71" s="32">
        <f>IF($AB71="","",IF(COUNTIF('Guest list'!$A$3:$A$202,$AB71)&gt;0,"Yes","No"))</f>
        <v/>
      </c>
    </row>
    <row r="72">
      <c r="AB72" s="32">
        <f>IF(Lists!$B$2="","",IFERROR(TRIM(INDEX($A72:$Z72,MATCH(Lists!$B$2,$A$1:$Z$1,0))&amp;""),""))</f>
        <v/>
      </c>
      <c r="AC72" s="32">
        <f>IF(Lists!$B$3="","",IFERROR(TRIM(INDEX($A72:$Z72,MATCH(Lists!$B$3,$A$1:$Z$1,0))&amp;""),""))</f>
        <v/>
      </c>
      <c r="AD72" s="32">
        <f>IF($AB72="","",IF($AC72=Lists!$B$4,1,0))</f>
        <v/>
      </c>
      <c r="AE72" s="32">
        <f>IFERROR(VALUE(IF(Lists!$B$5="","",IFERROR(TRIM(INDEX($A72:$Z72,MATCH(Lists!$B$5,$A$1:$Z$1,0))&amp;""),""))),"")</f>
        <v/>
      </c>
      <c r="AF72" s="32">
        <f>IF($AD72&lt;&gt;1,IF($AB72="","",0),MAX(1,N($AE72)+IF(UPPER(TRIM(Lists!$B$6&amp;""))="N",1,0)))</f>
        <v/>
      </c>
      <c r="AG72" s="32">
        <f>IF(Lists!$B$7="","",IFERROR(TRIM(INDEX($A72:$Z72,MATCH(Lists!$B$7,$A$1:$Z$1,0))&amp;""),""))</f>
        <v/>
      </c>
      <c r="AH72" s="32">
        <f>IF(Lists!$B$8="","",IFERROR(TRIM(INDEX($A72:$Z72,MATCH(Lists!$B$8,$A$1:$Z$1,0))&amp;""),""))</f>
        <v/>
      </c>
      <c r="AI72" s="32">
        <f>IF(Lists!$B$9="","",IFERROR(TRIM(INDEX($A72:$Z72,MATCH(Lists!$B$9,$A$1:$Z$1,0))&amp;""),""))</f>
        <v/>
      </c>
      <c r="AJ72" s="32">
        <f>IF(Lists!$B$10="","",IFERROR(TRIM(INDEX($A72:$Z72,MATCH(Lists!$B$10,$A$1:$Z$1,0))&amp;""),""))</f>
        <v/>
      </c>
      <c r="AK72" s="32">
        <f>IF(Lists!$B$11="","",IFERROR(TRIM(INDEX($A72:$Z72,MATCH(Lists!$B$11,$A$1:$Z$1,0))&amp;""),""))</f>
        <v/>
      </c>
      <c r="AL72" s="32">
        <f>MID(IF($AG72&lt;&gt;"",", "&amp;$AG72,"")&amp;IF($AH72&lt;&gt;"",", "&amp;$AH72,"")&amp;IF($AI72&lt;&gt;"",", "&amp;$AI72,"")&amp;IF($AJ72&lt;&gt;"",", "&amp;$AJ72,"")&amp;IF($AK72&lt;&gt;"",", "&amp;$AK72,""),3,300)</f>
        <v/>
      </c>
      <c r="AM72" s="32">
        <f>IF($AB72="","",IF(COUNTIF('Guest list'!$A$3:$A$202,$AB72)&gt;0,"Yes","No"))</f>
        <v/>
      </c>
    </row>
    <row r="73">
      <c r="AB73" s="32">
        <f>IF(Lists!$B$2="","",IFERROR(TRIM(INDEX($A73:$Z73,MATCH(Lists!$B$2,$A$1:$Z$1,0))&amp;""),""))</f>
        <v/>
      </c>
      <c r="AC73" s="32">
        <f>IF(Lists!$B$3="","",IFERROR(TRIM(INDEX($A73:$Z73,MATCH(Lists!$B$3,$A$1:$Z$1,0))&amp;""),""))</f>
        <v/>
      </c>
      <c r="AD73" s="32">
        <f>IF($AB73="","",IF($AC73=Lists!$B$4,1,0))</f>
        <v/>
      </c>
      <c r="AE73" s="32">
        <f>IFERROR(VALUE(IF(Lists!$B$5="","",IFERROR(TRIM(INDEX($A73:$Z73,MATCH(Lists!$B$5,$A$1:$Z$1,0))&amp;""),""))),"")</f>
        <v/>
      </c>
      <c r="AF73" s="32">
        <f>IF($AD73&lt;&gt;1,IF($AB73="","",0),MAX(1,N($AE73)+IF(UPPER(TRIM(Lists!$B$6&amp;""))="N",1,0)))</f>
        <v/>
      </c>
      <c r="AG73" s="32">
        <f>IF(Lists!$B$7="","",IFERROR(TRIM(INDEX($A73:$Z73,MATCH(Lists!$B$7,$A$1:$Z$1,0))&amp;""),""))</f>
        <v/>
      </c>
      <c r="AH73" s="32">
        <f>IF(Lists!$B$8="","",IFERROR(TRIM(INDEX($A73:$Z73,MATCH(Lists!$B$8,$A$1:$Z$1,0))&amp;""),""))</f>
        <v/>
      </c>
      <c r="AI73" s="32">
        <f>IF(Lists!$B$9="","",IFERROR(TRIM(INDEX($A73:$Z73,MATCH(Lists!$B$9,$A$1:$Z$1,0))&amp;""),""))</f>
        <v/>
      </c>
      <c r="AJ73" s="32">
        <f>IF(Lists!$B$10="","",IFERROR(TRIM(INDEX($A73:$Z73,MATCH(Lists!$B$10,$A$1:$Z$1,0))&amp;""),""))</f>
        <v/>
      </c>
      <c r="AK73" s="32">
        <f>IF(Lists!$B$11="","",IFERROR(TRIM(INDEX($A73:$Z73,MATCH(Lists!$B$11,$A$1:$Z$1,0))&amp;""),""))</f>
        <v/>
      </c>
      <c r="AL73" s="32">
        <f>MID(IF($AG73&lt;&gt;"",", "&amp;$AG73,"")&amp;IF($AH73&lt;&gt;"",", "&amp;$AH73,"")&amp;IF($AI73&lt;&gt;"",", "&amp;$AI73,"")&amp;IF($AJ73&lt;&gt;"",", "&amp;$AJ73,"")&amp;IF($AK73&lt;&gt;"",", "&amp;$AK73,""),3,300)</f>
        <v/>
      </c>
      <c r="AM73" s="32">
        <f>IF($AB73="","",IF(COUNTIF('Guest list'!$A$3:$A$202,$AB73)&gt;0,"Yes","No"))</f>
        <v/>
      </c>
    </row>
    <row r="74">
      <c r="AB74" s="32">
        <f>IF(Lists!$B$2="","",IFERROR(TRIM(INDEX($A74:$Z74,MATCH(Lists!$B$2,$A$1:$Z$1,0))&amp;""),""))</f>
        <v/>
      </c>
      <c r="AC74" s="32">
        <f>IF(Lists!$B$3="","",IFERROR(TRIM(INDEX($A74:$Z74,MATCH(Lists!$B$3,$A$1:$Z$1,0))&amp;""),""))</f>
        <v/>
      </c>
      <c r="AD74" s="32">
        <f>IF($AB74="","",IF($AC74=Lists!$B$4,1,0))</f>
        <v/>
      </c>
      <c r="AE74" s="32">
        <f>IFERROR(VALUE(IF(Lists!$B$5="","",IFERROR(TRIM(INDEX($A74:$Z74,MATCH(Lists!$B$5,$A$1:$Z$1,0))&amp;""),""))),"")</f>
        <v/>
      </c>
      <c r="AF74" s="32">
        <f>IF($AD74&lt;&gt;1,IF($AB74="","",0),MAX(1,N($AE74)+IF(UPPER(TRIM(Lists!$B$6&amp;""))="N",1,0)))</f>
        <v/>
      </c>
      <c r="AG74" s="32">
        <f>IF(Lists!$B$7="","",IFERROR(TRIM(INDEX($A74:$Z74,MATCH(Lists!$B$7,$A$1:$Z$1,0))&amp;""),""))</f>
        <v/>
      </c>
      <c r="AH74" s="32">
        <f>IF(Lists!$B$8="","",IFERROR(TRIM(INDEX($A74:$Z74,MATCH(Lists!$B$8,$A$1:$Z$1,0))&amp;""),""))</f>
        <v/>
      </c>
      <c r="AI74" s="32">
        <f>IF(Lists!$B$9="","",IFERROR(TRIM(INDEX($A74:$Z74,MATCH(Lists!$B$9,$A$1:$Z$1,0))&amp;""),""))</f>
        <v/>
      </c>
      <c r="AJ74" s="32">
        <f>IF(Lists!$B$10="","",IFERROR(TRIM(INDEX($A74:$Z74,MATCH(Lists!$B$10,$A$1:$Z$1,0))&amp;""),""))</f>
        <v/>
      </c>
      <c r="AK74" s="32">
        <f>IF(Lists!$B$11="","",IFERROR(TRIM(INDEX($A74:$Z74,MATCH(Lists!$B$11,$A$1:$Z$1,0))&amp;""),""))</f>
        <v/>
      </c>
      <c r="AL74" s="32">
        <f>MID(IF($AG74&lt;&gt;"",", "&amp;$AG74,"")&amp;IF($AH74&lt;&gt;"",", "&amp;$AH74,"")&amp;IF($AI74&lt;&gt;"",", "&amp;$AI74,"")&amp;IF($AJ74&lt;&gt;"",", "&amp;$AJ74,"")&amp;IF($AK74&lt;&gt;"",", "&amp;$AK74,""),3,300)</f>
        <v/>
      </c>
      <c r="AM74" s="32">
        <f>IF($AB74="","",IF(COUNTIF('Guest list'!$A$3:$A$202,$AB74)&gt;0,"Yes","No"))</f>
        <v/>
      </c>
    </row>
    <row r="75">
      <c r="AB75" s="32">
        <f>IF(Lists!$B$2="","",IFERROR(TRIM(INDEX($A75:$Z75,MATCH(Lists!$B$2,$A$1:$Z$1,0))&amp;""),""))</f>
        <v/>
      </c>
      <c r="AC75" s="32">
        <f>IF(Lists!$B$3="","",IFERROR(TRIM(INDEX($A75:$Z75,MATCH(Lists!$B$3,$A$1:$Z$1,0))&amp;""),""))</f>
        <v/>
      </c>
      <c r="AD75" s="32">
        <f>IF($AB75="","",IF($AC75=Lists!$B$4,1,0))</f>
        <v/>
      </c>
      <c r="AE75" s="32">
        <f>IFERROR(VALUE(IF(Lists!$B$5="","",IFERROR(TRIM(INDEX($A75:$Z75,MATCH(Lists!$B$5,$A$1:$Z$1,0))&amp;""),""))),"")</f>
        <v/>
      </c>
      <c r="AF75" s="32">
        <f>IF($AD75&lt;&gt;1,IF($AB75="","",0),MAX(1,N($AE75)+IF(UPPER(TRIM(Lists!$B$6&amp;""))="N",1,0)))</f>
        <v/>
      </c>
      <c r="AG75" s="32">
        <f>IF(Lists!$B$7="","",IFERROR(TRIM(INDEX($A75:$Z75,MATCH(Lists!$B$7,$A$1:$Z$1,0))&amp;""),""))</f>
        <v/>
      </c>
      <c r="AH75" s="32">
        <f>IF(Lists!$B$8="","",IFERROR(TRIM(INDEX($A75:$Z75,MATCH(Lists!$B$8,$A$1:$Z$1,0))&amp;""),""))</f>
        <v/>
      </c>
      <c r="AI75" s="32">
        <f>IF(Lists!$B$9="","",IFERROR(TRIM(INDEX($A75:$Z75,MATCH(Lists!$B$9,$A$1:$Z$1,0))&amp;""),""))</f>
        <v/>
      </c>
      <c r="AJ75" s="32">
        <f>IF(Lists!$B$10="","",IFERROR(TRIM(INDEX($A75:$Z75,MATCH(Lists!$B$10,$A$1:$Z$1,0))&amp;""),""))</f>
        <v/>
      </c>
      <c r="AK75" s="32">
        <f>IF(Lists!$B$11="","",IFERROR(TRIM(INDEX($A75:$Z75,MATCH(Lists!$B$11,$A$1:$Z$1,0))&amp;""),""))</f>
        <v/>
      </c>
      <c r="AL75" s="32">
        <f>MID(IF($AG75&lt;&gt;"",", "&amp;$AG75,"")&amp;IF($AH75&lt;&gt;"",", "&amp;$AH75,"")&amp;IF($AI75&lt;&gt;"",", "&amp;$AI75,"")&amp;IF($AJ75&lt;&gt;"",", "&amp;$AJ75,"")&amp;IF($AK75&lt;&gt;"",", "&amp;$AK75,""),3,300)</f>
        <v/>
      </c>
      <c r="AM75" s="32">
        <f>IF($AB75="","",IF(COUNTIF('Guest list'!$A$3:$A$202,$AB75)&gt;0,"Yes","No"))</f>
        <v/>
      </c>
    </row>
    <row r="76">
      <c r="AB76" s="32">
        <f>IF(Lists!$B$2="","",IFERROR(TRIM(INDEX($A76:$Z76,MATCH(Lists!$B$2,$A$1:$Z$1,0))&amp;""),""))</f>
        <v/>
      </c>
      <c r="AC76" s="32">
        <f>IF(Lists!$B$3="","",IFERROR(TRIM(INDEX($A76:$Z76,MATCH(Lists!$B$3,$A$1:$Z$1,0))&amp;""),""))</f>
        <v/>
      </c>
      <c r="AD76" s="32">
        <f>IF($AB76="","",IF($AC76=Lists!$B$4,1,0))</f>
        <v/>
      </c>
      <c r="AE76" s="32">
        <f>IFERROR(VALUE(IF(Lists!$B$5="","",IFERROR(TRIM(INDEX($A76:$Z76,MATCH(Lists!$B$5,$A$1:$Z$1,0))&amp;""),""))),"")</f>
        <v/>
      </c>
      <c r="AF76" s="32">
        <f>IF($AD76&lt;&gt;1,IF($AB76="","",0),MAX(1,N($AE76)+IF(UPPER(TRIM(Lists!$B$6&amp;""))="N",1,0)))</f>
        <v/>
      </c>
      <c r="AG76" s="32">
        <f>IF(Lists!$B$7="","",IFERROR(TRIM(INDEX($A76:$Z76,MATCH(Lists!$B$7,$A$1:$Z$1,0))&amp;""),""))</f>
        <v/>
      </c>
      <c r="AH76" s="32">
        <f>IF(Lists!$B$8="","",IFERROR(TRIM(INDEX($A76:$Z76,MATCH(Lists!$B$8,$A$1:$Z$1,0))&amp;""),""))</f>
        <v/>
      </c>
      <c r="AI76" s="32">
        <f>IF(Lists!$B$9="","",IFERROR(TRIM(INDEX($A76:$Z76,MATCH(Lists!$B$9,$A$1:$Z$1,0))&amp;""),""))</f>
        <v/>
      </c>
      <c r="AJ76" s="32">
        <f>IF(Lists!$B$10="","",IFERROR(TRIM(INDEX($A76:$Z76,MATCH(Lists!$B$10,$A$1:$Z$1,0))&amp;""),""))</f>
        <v/>
      </c>
      <c r="AK76" s="32">
        <f>IF(Lists!$B$11="","",IFERROR(TRIM(INDEX($A76:$Z76,MATCH(Lists!$B$11,$A$1:$Z$1,0))&amp;""),""))</f>
        <v/>
      </c>
      <c r="AL76" s="32">
        <f>MID(IF($AG76&lt;&gt;"",", "&amp;$AG76,"")&amp;IF($AH76&lt;&gt;"",", "&amp;$AH76,"")&amp;IF($AI76&lt;&gt;"",", "&amp;$AI76,"")&amp;IF($AJ76&lt;&gt;"",", "&amp;$AJ76,"")&amp;IF($AK76&lt;&gt;"",", "&amp;$AK76,""),3,300)</f>
        <v/>
      </c>
      <c r="AM76" s="32">
        <f>IF($AB76="","",IF(COUNTIF('Guest list'!$A$3:$A$202,$AB76)&gt;0,"Yes","No"))</f>
        <v/>
      </c>
    </row>
    <row r="77">
      <c r="AB77" s="32">
        <f>IF(Lists!$B$2="","",IFERROR(TRIM(INDEX($A77:$Z77,MATCH(Lists!$B$2,$A$1:$Z$1,0))&amp;""),""))</f>
        <v/>
      </c>
      <c r="AC77" s="32">
        <f>IF(Lists!$B$3="","",IFERROR(TRIM(INDEX($A77:$Z77,MATCH(Lists!$B$3,$A$1:$Z$1,0))&amp;""),""))</f>
        <v/>
      </c>
      <c r="AD77" s="32">
        <f>IF($AB77="","",IF($AC77=Lists!$B$4,1,0))</f>
        <v/>
      </c>
      <c r="AE77" s="32">
        <f>IFERROR(VALUE(IF(Lists!$B$5="","",IFERROR(TRIM(INDEX($A77:$Z77,MATCH(Lists!$B$5,$A$1:$Z$1,0))&amp;""),""))),"")</f>
        <v/>
      </c>
      <c r="AF77" s="32">
        <f>IF($AD77&lt;&gt;1,IF($AB77="","",0),MAX(1,N($AE77)+IF(UPPER(TRIM(Lists!$B$6&amp;""))="N",1,0)))</f>
        <v/>
      </c>
      <c r="AG77" s="32">
        <f>IF(Lists!$B$7="","",IFERROR(TRIM(INDEX($A77:$Z77,MATCH(Lists!$B$7,$A$1:$Z$1,0))&amp;""),""))</f>
        <v/>
      </c>
      <c r="AH77" s="32">
        <f>IF(Lists!$B$8="","",IFERROR(TRIM(INDEX($A77:$Z77,MATCH(Lists!$B$8,$A$1:$Z$1,0))&amp;""),""))</f>
        <v/>
      </c>
      <c r="AI77" s="32">
        <f>IF(Lists!$B$9="","",IFERROR(TRIM(INDEX($A77:$Z77,MATCH(Lists!$B$9,$A$1:$Z$1,0))&amp;""),""))</f>
        <v/>
      </c>
      <c r="AJ77" s="32">
        <f>IF(Lists!$B$10="","",IFERROR(TRIM(INDEX($A77:$Z77,MATCH(Lists!$B$10,$A$1:$Z$1,0))&amp;""),""))</f>
        <v/>
      </c>
      <c r="AK77" s="32">
        <f>IF(Lists!$B$11="","",IFERROR(TRIM(INDEX($A77:$Z77,MATCH(Lists!$B$11,$A$1:$Z$1,0))&amp;""),""))</f>
        <v/>
      </c>
      <c r="AL77" s="32">
        <f>MID(IF($AG77&lt;&gt;"",", "&amp;$AG77,"")&amp;IF($AH77&lt;&gt;"",", "&amp;$AH77,"")&amp;IF($AI77&lt;&gt;"",", "&amp;$AI77,"")&amp;IF($AJ77&lt;&gt;"",", "&amp;$AJ77,"")&amp;IF($AK77&lt;&gt;"",", "&amp;$AK77,""),3,300)</f>
        <v/>
      </c>
      <c r="AM77" s="32">
        <f>IF($AB77="","",IF(COUNTIF('Guest list'!$A$3:$A$202,$AB77)&gt;0,"Yes","No"))</f>
        <v/>
      </c>
    </row>
    <row r="78">
      <c r="AB78" s="32">
        <f>IF(Lists!$B$2="","",IFERROR(TRIM(INDEX($A78:$Z78,MATCH(Lists!$B$2,$A$1:$Z$1,0))&amp;""),""))</f>
        <v/>
      </c>
      <c r="AC78" s="32">
        <f>IF(Lists!$B$3="","",IFERROR(TRIM(INDEX($A78:$Z78,MATCH(Lists!$B$3,$A$1:$Z$1,0))&amp;""),""))</f>
        <v/>
      </c>
      <c r="AD78" s="32">
        <f>IF($AB78="","",IF($AC78=Lists!$B$4,1,0))</f>
        <v/>
      </c>
      <c r="AE78" s="32">
        <f>IFERROR(VALUE(IF(Lists!$B$5="","",IFERROR(TRIM(INDEX($A78:$Z78,MATCH(Lists!$B$5,$A$1:$Z$1,0))&amp;""),""))),"")</f>
        <v/>
      </c>
      <c r="AF78" s="32">
        <f>IF($AD78&lt;&gt;1,IF($AB78="","",0),MAX(1,N($AE78)+IF(UPPER(TRIM(Lists!$B$6&amp;""))="N",1,0)))</f>
        <v/>
      </c>
      <c r="AG78" s="32">
        <f>IF(Lists!$B$7="","",IFERROR(TRIM(INDEX($A78:$Z78,MATCH(Lists!$B$7,$A$1:$Z$1,0))&amp;""),""))</f>
        <v/>
      </c>
      <c r="AH78" s="32">
        <f>IF(Lists!$B$8="","",IFERROR(TRIM(INDEX($A78:$Z78,MATCH(Lists!$B$8,$A$1:$Z$1,0))&amp;""),""))</f>
        <v/>
      </c>
      <c r="AI78" s="32">
        <f>IF(Lists!$B$9="","",IFERROR(TRIM(INDEX($A78:$Z78,MATCH(Lists!$B$9,$A$1:$Z$1,0))&amp;""),""))</f>
        <v/>
      </c>
      <c r="AJ78" s="32">
        <f>IF(Lists!$B$10="","",IFERROR(TRIM(INDEX($A78:$Z78,MATCH(Lists!$B$10,$A$1:$Z$1,0))&amp;""),""))</f>
        <v/>
      </c>
      <c r="AK78" s="32">
        <f>IF(Lists!$B$11="","",IFERROR(TRIM(INDEX($A78:$Z78,MATCH(Lists!$B$11,$A$1:$Z$1,0))&amp;""),""))</f>
        <v/>
      </c>
      <c r="AL78" s="32">
        <f>MID(IF($AG78&lt;&gt;"",", "&amp;$AG78,"")&amp;IF($AH78&lt;&gt;"",", "&amp;$AH78,"")&amp;IF($AI78&lt;&gt;"",", "&amp;$AI78,"")&amp;IF($AJ78&lt;&gt;"",", "&amp;$AJ78,"")&amp;IF($AK78&lt;&gt;"",", "&amp;$AK78,""),3,300)</f>
        <v/>
      </c>
      <c r="AM78" s="32">
        <f>IF($AB78="","",IF(COUNTIF('Guest list'!$A$3:$A$202,$AB78)&gt;0,"Yes","No"))</f>
        <v/>
      </c>
    </row>
    <row r="79">
      <c r="AB79" s="32">
        <f>IF(Lists!$B$2="","",IFERROR(TRIM(INDEX($A79:$Z79,MATCH(Lists!$B$2,$A$1:$Z$1,0))&amp;""),""))</f>
        <v/>
      </c>
      <c r="AC79" s="32">
        <f>IF(Lists!$B$3="","",IFERROR(TRIM(INDEX($A79:$Z79,MATCH(Lists!$B$3,$A$1:$Z$1,0))&amp;""),""))</f>
        <v/>
      </c>
      <c r="AD79" s="32">
        <f>IF($AB79="","",IF($AC79=Lists!$B$4,1,0))</f>
        <v/>
      </c>
      <c r="AE79" s="32">
        <f>IFERROR(VALUE(IF(Lists!$B$5="","",IFERROR(TRIM(INDEX($A79:$Z79,MATCH(Lists!$B$5,$A$1:$Z$1,0))&amp;""),""))),"")</f>
        <v/>
      </c>
      <c r="AF79" s="32">
        <f>IF($AD79&lt;&gt;1,IF($AB79="","",0),MAX(1,N($AE79)+IF(UPPER(TRIM(Lists!$B$6&amp;""))="N",1,0)))</f>
        <v/>
      </c>
      <c r="AG79" s="32">
        <f>IF(Lists!$B$7="","",IFERROR(TRIM(INDEX($A79:$Z79,MATCH(Lists!$B$7,$A$1:$Z$1,0))&amp;""),""))</f>
        <v/>
      </c>
      <c r="AH79" s="32">
        <f>IF(Lists!$B$8="","",IFERROR(TRIM(INDEX($A79:$Z79,MATCH(Lists!$B$8,$A$1:$Z$1,0))&amp;""),""))</f>
        <v/>
      </c>
      <c r="AI79" s="32">
        <f>IF(Lists!$B$9="","",IFERROR(TRIM(INDEX($A79:$Z79,MATCH(Lists!$B$9,$A$1:$Z$1,0))&amp;""),""))</f>
        <v/>
      </c>
      <c r="AJ79" s="32">
        <f>IF(Lists!$B$10="","",IFERROR(TRIM(INDEX($A79:$Z79,MATCH(Lists!$B$10,$A$1:$Z$1,0))&amp;""),""))</f>
        <v/>
      </c>
      <c r="AK79" s="32">
        <f>IF(Lists!$B$11="","",IFERROR(TRIM(INDEX($A79:$Z79,MATCH(Lists!$B$11,$A$1:$Z$1,0))&amp;""),""))</f>
        <v/>
      </c>
      <c r="AL79" s="32">
        <f>MID(IF($AG79&lt;&gt;"",", "&amp;$AG79,"")&amp;IF($AH79&lt;&gt;"",", "&amp;$AH79,"")&amp;IF($AI79&lt;&gt;"",", "&amp;$AI79,"")&amp;IF($AJ79&lt;&gt;"",", "&amp;$AJ79,"")&amp;IF($AK79&lt;&gt;"",", "&amp;$AK79,""),3,300)</f>
        <v/>
      </c>
      <c r="AM79" s="32">
        <f>IF($AB79="","",IF(COUNTIF('Guest list'!$A$3:$A$202,$AB79)&gt;0,"Yes","No"))</f>
        <v/>
      </c>
    </row>
    <row r="80">
      <c r="AB80" s="32">
        <f>IF(Lists!$B$2="","",IFERROR(TRIM(INDEX($A80:$Z80,MATCH(Lists!$B$2,$A$1:$Z$1,0))&amp;""),""))</f>
        <v/>
      </c>
      <c r="AC80" s="32">
        <f>IF(Lists!$B$3="","",IFERROR(TRIM(INDEX($A80:$Z80,MATCH(Lists!$B$3,$A$1:$Z$1,0))&amp;""),""))</f>
        <v/>
      </c>
      <c r="AD80" s="32">
        <f>IF($AB80="","",IF($AC80=Lists!$B$4,1,0))</f>
        <v/>
      </c>
      <c r="AE80" s="32">
        <f>IFERROR(VALUE(IF(Lists!$B$5="","",IFERROR(TRIM(INDEX($A80:$Z80,MATCH(Lists!$B$5,$A$1:$Z$1,0))&amp;""),""))),"")</f>
        <v/>
      </c>
      <c r="AF80" s="32">
        <f>IF($AD80&lt;&gt;1,IF($AB80="","",0),MAX(1,N($AE80)+IF(UPPER(TRIM(Lists!$B$6&amp;""))="N",1,0)))</f>
        <v/>
      </c>
      <c r="AG80" s="32">
        <f>IF(Lists!$B$7="","",IFERROR(TRIM(INDEX($A80:$Z80,MATCH(Lists!$B$7,$A$1:$Z$1,0))&amp;""),""))</f>
        <v/>
      </c>
      <c r="AH80" s="32">
        <f>IF(Lists!$B$8="","",IFERROR(TRIM(INDEX($A80:$Z80,MATCH(Lists!$B$8,$A$1:$Z$1,0))&amp;""),""))</f>
        <v/>
      </c>
      <c r="AI80" s="32">
        <f>IF(Lists!$B$9="","",IFERROR(TRIM(INDEX($A80:$Z80,MATCH(Lists!$B$9,$A$1:$Z$1,0))&amp;""),""))</f>
        <v/>
      </c>
      <c r="AJ80" s="32">
        <f>IF(Lists!$B$10="","",IFERROR(TRIM(INDEX($A80:$Z80,MATCH(Lists!$B$10,$A$1:$Z$1,0))&amp;""),""))</f>
        <v/>
      </c>
      <c r="AK80" s="32">
        <f>IF(Lists!$B$11="","",IFERROR(TRIM(INDEX($A80:$Z80,MATCH(Lists!$B$11,$A$1:$Z$1,0))&amp;""),""))</f>
        <v/>
      </c>
      <c r="AL80" s="32">
        <f>MID(IF($AG80&lt;&gt;"",", "&amp;$AG80,"")&amp;IF($AH80&lt;&gt;"",", "&amp;$AH80,"")&amp;IF($AI80&lt;&gt;"",", "&amp;$AI80,"")&amp;IF($AJ80&lt;&gt;"",", "&amp;$AJ80,"")&amp;IF($AK80&lt;&gt;"",", "&amp;$AK80,""),3,300)</f>
        <v/>
      </c>
      <c r="AM80" s="32">
        <f>IF($AB80="","",IF(COUNTIF('Guest list'!$A$3:$A$202,$AB80)&gt;0,"Yes","No"))</f>
        <v/>
      </c>
    </row>
    <row r="81">
      <c r="AB81" s="32">
        <f>IF(Lists!$B$2="","",IFERROR(TRIM(INDEX($A81:$Z81,MATCH(Lists!$B$2,$A$1:$Z$1,0))&amp;""),""))</f>
        <v/>
      </c>
      <c r="AC81" s="32">
        <f>IF(Lists!$B$3="","",IFERROR(TRIM(INDEX($A81:$Z81,MATCH(Lists!$B$3,$A$1:$Z$1,0))&amp;""),""))</f>
        <v/>
      </c>
      <c r="AD81" s="32">
        <f>IF($AB81="","",IF($AC81=Lists!$B$4,1,0))</f>
        <v/>
      </c>
      <c r="AE81" s="32">
        <f>IFERROR(VALUE(IF(Lists!$B$5="","",IFERROR(TRIM(INDEX($A81:$Z81,MATCH(Lists!$B$5,$A$1:$Z$1,0))&amp;""),""))),"")</f>
        <v/>
      </c>
      <c r="AF81" s="32">
        <f>IF($AD81&lt;&gt;1,IF($AB81="","",0),MAX(1,N($AE81)+IF(UPPER(TRIM(Lists!$B$6&amp;""))="N",1,0)))</f>
        <v/>
      </c>
      <c r="AG81" s="32">
        <f>IF(Lists!$B$7="","",IFERROR(TRIM(INDEX($A81:$Z81,MATCH(Lists!$B$7,$A$1:$Z$1,0))&amp;""),""))</f>
        <v/>
      </c>
      <c r="AH81" s="32">
        <f>IF(Lists!$B$8="","",IFERROR(TRIM(INDEX($A81:$Z81,MATCH(Lists!$B$8,$A$1:$Z$1,0))&amp;""),""))</f>
        <v/>
      </c>
      <c r="AI81" s="32">
        <f>IF(Lists!$B$9="","",IFERROR(TRIM(INDEX($A81:$Z81,MATCH(Lists!$B$9,$A$1:$Z$1,0))&amp;""),""))</f>
        <v/>
      </c>
      <c r="AJ81" s="32">
        <f>IF(Lists!$B$10="","",IFERROR(TRIM(INDEX($A81:$Z81,MATCH(Lists!$B$10,$A$1:$Z$1,0))&amp;""),""))</f>
        <v/>
      </c>
      <c r="AK81" s="32">
        <f>IF(Lists!$B$11="","",IFERROR(TRIM(INDEX($A81:$Z81,MATCH(Lists!$B$11,$A$1:$Z$1,0))&amp;""),""))</f>
        <v/>
      </c>
      <c r="AL81" s="32">
        <f>MID(IF($AG81&lt;&gt;"",", "&amp;$AG81,"")&amp;IF($AH81&lt;&gt;"",", "&amp;$AH81,"")&amp;IF($AI81&lt;&gt;"",", "&amp;$AI81,"")&amp;IF($AJ81&lt;&gt;"",", "&amp;$AJ81,"")&amp;IF($AK81&lt;&gt;"",", "&amp;$AK81,""),3,300)</f>
        <v/>
      </c>
      <c r="AM81" s="32">
        <f>IF($AB81="","",IF(COUNTIF('Guest list'!$A$3:$A$202,$AB81)&gt;0,"Yes","No"))</f>
        <v/>
      </c>
    </row>
    <row r="82">
      <c r="AB82" s="32">
        <f>IF(Lists!$B$2="","",IFERROR(TRIM(INDEX($A82:$Z82,MATCH(Lists!$B$2,$A$1:$Z$1,0))&amp;""),""))</f>
        <v/>
      </c>
      <c r="AC82" s="32">
        <f>IF(Lists!$B$3="","",IFERROR(TRIM(INDEX($A82:$Z82,MATCH(Lists!$B$3,$A$1:$Z$1,0))&amp;""),""))</f>
        <v/>
      </c>
      <c r="AD82" s="32">
        <f>IF($AB82="","",IF($AC82=Lists!$B$4,1,0))</f>
        <v/>
      </c>
      <c r="AE82" s="32">
        <f>IFERROR(VALUE(IF(Lists!$B$5="","",IFERROR(TRIM(INDEX($A82:$Z82,MATCH(Lists!$B$5,$A$1:$Z$1,0))&amp;""),""))),"")</f>
        <v/>
      </c>
      <c r="AF82" s="32">
        <f>IF($AD82&lt;&gt;1,IF($AB82="","",0),MAX(1,N($AE82)+IF(UPPER(TRIM(Lists!$B$6&amp;""))="N",1,0)))</f>
        <v/>
      </c>
      <c r="AG82" s="32">
        <f>IF(Lists!$B$7="","",IFERROR(TRIM(INDEX($A82:$Z82,MATCH(Lists!$B$7,$A$1:$Z$1,0))&amp;""),""))</f>
        <v/>
      </c>
      <c r="AH82" s="32">
        <f>IF(Lists!$B$8="","",IFERROR(TRIM(INDEX($A82:$Z82,MATCH(Lists!$B$8,$A$1:$Z$1,0))&amp;""),""))</f>
        <v/>
      </c>
      <c r="AI82" s="32">
        <f>IF(Lists!$B$9="","",IFERROR(TRIM(INDEX($A82:$Z82,MATCH(Lists!$B$9,$A$1:$Z$1,0))&amp;""),""))</f>
        <v/>
      </c>
      <c r="AJ82" s="32">
        <f>IF(Lists!$B$10="","",IFERROR(TRIM(INDEX($A82:$Z82,MATCH(Lists!$B$10,$A$1:$Z$1,0))&amp;""),""))</f>
        <v/>
      </c>
      <c r="AK82" s="32">
        <f>IF(Lists!$B$11="","",IFERROR(TRIM(INDEX($A82:$Z82,MATCH(Lists!$B$11,$A$1:$Z$1,0))&amp;""),""))</f>
        <v/>
      </c>
      <c r="AL82" s="32">
        <f>MID(IF($AG82&lt;&gt;"",", "&amp;$AG82,"")&amp;IF($AH82&lt;&gt;"",", "&amp;$AH82,"")&amp;IF($AI82&lt;&gt;"",", "&amp;$AI82,"")&amp;IF($AJ82&lt;&gt;"",", "&amp;$AJ82,"")&amp;IF($AK82&lt;&gt;"",", "&amp;$AK82,""),3,300)</f>
        <v/>
      </c>
      <c r="AM82" s="32">
        <f>IF($AB82="","",IF(COUNTIF('Guest list'!$A$3:$A$202,$AB82)&gt;0,"Yes","No"))</f>
        <v/>
      </c>
    </row>
    <row r="83">
      <c r="AB83" s="32">
        <f>IF(Lists!$B$2="","",IFERROR(TRIM(INDEX($A83:$Z83,MATCH(Lists!$B$2,$A$1:$Z$1,0))&amp;""),""))</f>
        <v/>
      </c>
      <c r="AC83" s="32">
        <f>IF(Lists!$B$3="","",IFERROR(TRIM(INDEX($A83:$Z83,MATCH(Lists!$B$3,$A$1:$Z$1,0))&amp;""),""))</f>
        <v/>
      </c>
      <c r="AD83" s="32">
        <f>IF($AB83="","",IF($AC83=Lists!$B$4,1,0))</f>
        <v/>
      </c>
      <c r="AE83" s="32">
        <f>IFERROR(VALUE(IF(Lists!$B$5="","",IFERROR(TRIM(INDEX($A83:$Z83,MATCH(Lists!$B$5,$A$1:$Z$1,0))&amp;""),""))),"")</f>
        <v/>
      </c>
      <c r="AF83" s="32">
        <f>IF($AD83&lt;&gt;1,IF($AB83="","",0),MAX(1,N($AE83)+IF(UPPER(TRIM(Lists!$B$6&amp;""))="N",1,0)))</f>
        <v/>
      </c>
      <c r="AG83" s="32">
        <f>IF(Lists!$B$7="","",IFERROR(TRIM(INDEX($A83:$Z83,MATCH(Lists!$B$7,$A$1:$Z$1,0))&amp;""),""))</f>
        <v/>
      </c>
      <c r="AH83" s="32">
        <f>IF(Lists!$B$8="","",IFERROR(TRIM(INDEX($A83:$Z83,MATCH(Lists!$B$8,$A$1:$Z$1,0))&amp;""),""))</f>
        <v/>
      </c>
      <c r="AI83" s="32">
        <f>IF(Lists!$B$9="","",IFERROR(TRIM(INDEX($A83:$Z83,MATCH(Lists!$B$9,$A$1:$Z$1,0))&amp;""),""))</f>
        <v/>
      </c>
      <c r="AJ83" s="32">
        <f>IF(Lists!$B$10="","",IFERROR(TRIM(INDEX($A83:$Z83,MATCH(Lists!$B$10,$A$1:$Z$1,0))&amp;""),""))</f>
        <v/>
      </c>
      <c r="AK83" s="32">
        <f>IF(Lists!$B$11="","",IFERROR(TRIM(INDEX($A83:$Z83,MATCH(Lists!$B$11,$A$1:$Z$1,0))&amp;""),""))</f>
        <v/>
      </c>
      <c r="AL83" s="32">
        <f>MID(IF($AG83&lt;&gt;"",", "&amp;$AG83,"")&amp;IF($AH83&lt;&gt;"",", "&amp;$AH83,"")&amp;IF($AI83&lt;&gt;"",", "&amp;$AI83,"")&amp;IF($AJ83&lt;&gt;"",", "&amp;$AJ83,"")&amp;IF($AK83&lt;&gt;"",", "&amp;$AK83,""),3,300)</f>
        <v/>
      </c>
      <c r="AM83" s="32">
        <f>IF($AB83="","",IF(COUNTIF('Guest list'!$A$3:$A$202,$AB83)&gt;0,"Yes","No"))</f>
        <v/>
      </c>
    </row>
    <row r="84">
      <c r="AB84" s="32">
        <f>IF(Lists!$B$2="","",IFERROR(TRIM(INDEX($A84:$Z84,MATCH(Lists!$B$2,$A$1:$Z$1,0))&amp;""),""))</f>
        <v/>
      </c>
      <c r="AC84" s="32">
        <f>IF(Lists!$B$3="","",IFERROR(TRIM(INDEX($A84:$Z84,MATCH(Lists!$B$3,$A$1:$Z$1,0))&amp;""),""))</f>
        <v/>
      </c>
      <c r="AD84" s="32">
        <f>IF($AB84="","",IF($AC84=Lists!$B$4,1,0))</f>
        <v/>
      </c>
      <c r="AE84" s="32">
        <f>IFERROR(VALUE(IF(Lists!$B$5="","",IFERROR(TRIM(INDEX($A84:$Z84,MATCH(Lists!$B$5,$A$1:$Z$1,0))&amp;""),""))),"")</f>
        <v/>
      </c>
      <c r="AF84" s="32">
        <f>IF($AD84&lt;&gt;1,IF($AB84="","",0),MAX(1,N($AE84)+IF(UPPER(TRIM(Lists!$B$6&amp;""))="N",1,0)))</f>
        <v/>
      </c>
      <c r="AG84" s="32">
        <f>IF(Lists!$B$7="","",IFERROR(TRIM(INDEX($A84:$Z84,MATCH(Lists!$B$7,$A$1:$Z$1,0))&amp;""),""))</f>
        <v/>
      </c>
      <c r="AH84" s="32">
        <f>IF(Lists!$B$8="","",IFERROR(TRIM(INDEX($A84:$Z84,MATCH(Lists!$B$8,$A$1:$Z$1,0))&amp;""),""))</f>
        <v/>
      </c>
      <c r="AI84" s="32">
        <f>IF(Lists!$B$9="","",IFERROR(TRIM(INDEX($A84:$Z84,MATCH(Lists!$B$9,$A$1:$Z$1,0))&amp;""),""))</f>
        <v/>
      </c>
      <c r="AJ84" s="32">
        <f>IF(Lists!$B$10="","",IFERROR(TRIM(INDEX($A84:$Z84,MATCH(Lists!$B$10,$A$1:$Z$1,0))&amp;""),""))</f>
        <v/>
      </c>
      <c r="AK84" s="32">
        <f>IF(Lists!$B$11="","",IFERROR(TRIM(INDEX($A84:$Z84,MATCH(Lists!$B$11,$A$1:$Z$1,0))&amp;""),""))</f>
        <v/>
      </c>
      <c r="AL84" s="32">
        <f>MID(IF($AG84&lt;&gt;"",", "&amp;$AG84,"")&amp;IF($AH84&lt;&gt;"",", "&amp;$AH84,"")&amp;IF($AI84&lt;&gt;"",", "&amp;$AI84,"")&amp;IF($AJ84&lt;&gt;"",", "&amp;$AJ84,"")&amp;IF($AK84&lt;&gt;"",", "&amp;$AK84,""),3,300)</f>
        <v/>
      </c>
      <c r="AM84" s="32">
        <f>IF($AB84="","",IF(COUNTIF('Guest list'!$A$3:$A$202,$AB84)&gt;0,"Yes","No"))</f>
        <v/>
      </c>
    </row>
    <row r="85">
      <c r="AB85" s="32">
        <f>IF(Lists!$B$2="","",IFERROR(TRIM(INDEX($A85:$Z85,MATCH(Lists!$B$2,$A$1:$Z$1,0))&amp;""),""))</f>
        <v/>
      </c>
      <c r="AC85" s="32">
        <f>IF(Lists!$B$3="","",IFERROR(TRIM(INDEX($A85:$Z85,MATCH(Lists!$B$3,$A$1:$Z$1,0))&amp;""),""))</f>
        <v/>
      </c>
      <c r="AD85" s="32">
        <f>IF($AB85="","",IF($AC85=Lists!$B$4,1,0))</f>
        <v/>
      </c>
      <c r="AE85" s="32">
        <f>IFERROR(VALUE(IF(Lists!$B$5="","",IFERROR(TRIM(INDEX($A85:$Z85,MATCH(Lists!$B$5,$A$1:$Z$1,0))&amp;""),""))),"")</f>
        <v/>
      </c>
      <c r="AF85" s="32">
        <f>IF($AD85&lt;&gt;1,IF($AB85="","",0),MAX(1,N($AE85)+IF(UPPER(TRIM(Lists!$B$6&amp;""))="N",1,0)))</f>
        <v/>
      </c>
      <c r="AG85" s="32">
        <f>IF(Lists!$B$7="","",IFERROR(TRIM(INDEX($A85:$Z85,MATCH(Lists!$B$7,$A$1:$Z$1,0))&amp;""),""))</f>
        <v/>
      </c>
      <c r="AH85" s="32">
        <f>IF(Lists!$B$8="","",IFERROR(TRIM(INDEX($A85:$Z85,MATCH(Lists!$B$8,$A$1:$Z$1,0))&amp;""),""))</f>
        <v/>
      </c>
      <c r="AI85" s="32">
        <f>IF(Lists!$B$9="","",IFERROR(TRIM(INDEX($A85:$Z85,MATCH(Lists!$B$9,$A$1:$Z$1,0))&amp;""),""))</f>
        <v/>
      </c>
      <c r="AJ85" s="32">
        <f>IF(Lists!$B$10="","",IFERROR(TRIM(INDEX($A85:$Z85,MATCH(Lists!$B$10,$A$1:$Z$1,0))&amp;""),""))</f>
        <v/>
      </c>
      <c r="AK85" s="32">
        <f>IF(Lists!$B$11="","",IFERROR(TRIM(INDEX($A85:$Z85,MATCH(Lists!$B$11,$A$1:$Z$1,0))&amp;""),""))</f>
        <v/>
      </c>
      <c r="AL85" s="32">
        <f>MID(IF($AG85&lt;&gt;"",", "&amp;$AG85,"")&amp;IF($AH85&lt;&gt;"",", "&amp;$AH85,"")&amp;IF($AI85&lt;&gt;"",", "&amp;$AI85,"")&amp;IF($AJ85&lt;&gt;"",", "&amp;$AJ85,"")&amp;IF($AK85&lt;&gt;"",", "&amp;$AK85,""),3,300)</f>
        <v/>
      </c>
      <c r="AM85" s="32">
        <f>IF($AB85="","",IF(COUNTIF('Guest list'!$A$3:$A$202,$AB85)&gt;0,"Yes","No"))</f>
        <v/>
      </c>
    </row>
    <row r="86">
      <c r="AB86" s="32">
        <f>IF(Lists!$B$2="","",IFERROR(TRIM(INDEX($A86:$Z86,MATCH(Lists!$B$2,$A$1:$Z$1,0))&amp;""),""))</f>
        <v/>
      </c>
      <c r="AC86" s="32">
        <f>IF(Lists!$B$3="","",IFERROR(TRIM(INDEX($A86:$Z86,MATCH(Lists!$B$3,$A$1:$Z$1,0))&amp;""),""))</f>
        <v/>
      </c>
      <c r="AD86" s="32">
        <f>IF($AB86="","",IF($AC86=Lists!$B$4,1,0))</f>
        <v/>
      </c>
      <c r="AE86" s="32">
        <f>IFERROR(VALUE(IF(Lists!$B$5="","",IFERROR(TRIM(INDEX($A86:$Z86,MATCH(Lists!$B$5,$A$1:$Z$1,0))&amp;""),""))),"")</f>
        <v/>
      </c>
      <c r="AF86" s="32">
        <f>IF($AD86&lt;&gt;1,IF($AB86="","",0),MAX(1,N($AE86)+IF(UPPER(TRIM(Lists!$B$6&amp;""))="N",1,0)))</f>
        <v/>
      </c>
      <c r="AG86" s="32">
        <f>IF(Lists!$B$7="","",IFERROR(TRIM(INDEX($A86:$Z86,MATCH(Lists!$B$7,$A$1:$Z$1,0))&amp;""),""))</f>
        <v/>
      </c>
      <c r="AH86" s="32">
        <f>IF(Lists!$B$8="","",IFERROR(TRIM(INDEX($A86:$Z86,MATCH(Lists!$B$8,$A$1:$Z$1,0))&amp;""),""))</f>
        <v/>
      </c>
      <c r="AI86" s="32">
        <f>IF(Lists!$B$9="","",IFERROR(TRIM(INDEX($A86:$Z86,MATCH(Lists!$B$9,$A$1:$Z$1,0))&amp;""),""))</f>
        <v/>
      </c>
      <c r="AJ86" s="32">
        <f>IF(Lists!$B$10="","",IFERROR(TRIM(INDEX($A86:$Z86,MATCH(Lists!$B$10,$A$1:$Z$1,0))&amp;""),""))</f>
        <v/>
      </c>
      <c r="AK86" s="32">
        <f>IF(Lists!$B$11="","",IFERROR(TRIM(INDEX($A86:$Z86,MATCH(Lists!$B$11,$A$1:$Z$1,0))&amp;""),""))</f>
        <v/>
      </c>
      <c r="AL86" s="32">
        <f>MID(IF($AG86&lt;&gt;"",", "&amp;$AG86,"")&amp;IF($AH86&lt;&gt;"",", "&amp;$AH86,"")&amp;IF($AI86&lt;&gt;"",", "&amp;$AI86,"")&amp;IF($AJ86&lt;&gt;"",", "&amp;$AJ86,"")&amp;IF($AK86&lt;&gt;"",", "&amp;$AK86,""),3,300)</f>
        <v/>
      </c>
      <c r="AM86" s="32">
        <f>IF($AB86="","",IF(COUNTIF('Guest list'!$A$3:$A$202,$AB86)&gt;0,"Yes","No"))</f>
        <v/>
      </c>
    </row>
    <row r="87">
      <c r="AB87" s="32">
        <f>IF(Lists!$B$2="","",IFERROR(TRIM(INDEX($A87:$Z87,MATCH(Lists!$B$2,$A$1:$Z$1,0))&amp;""),""))</f>
        <v/>
      </c>
      <c r="AC87" s="32">
        <f>IF(Lists!$B$3="","",IFERROR(TRIM(INDEX($A87:$Z87,MATCH(Lists!$B$3,$A$1:$Z$1,0))&amp;""),""))</f>
        <v/>
      </c>
      <c r="AD87" s="32">
        <f>IF($AB87="","",IF($AC87=Lists!$B$4,1,0))</f>
        <v/>
      </c>
      <c r="AE87" s="32">
        <f>IFERROR(VALUE(IF(Lists!$B$5="","",IFERROR(TRIM(INDEX($A87:$Z87,MATCH(Lists!$B$5,$A$1:$Z$1,0))&amp;""),""))),"")</f>
        <v/>
      </c>
      <c r="AF87" s="32">
        <f>IF($AD87&lt;&gt;1,IF($AB87="","",0),MAX(1,N($AE87)+IF(UPPER(TRIM(Lists!$B$6&amp;""))="N",1,0)))</f>
        <v/>
      </c>
      <c r="AG87" s="32">
        <f>IF(Lists!$B$7="","",IFERROR(TRIM(INDEX($A87:$Z87,MATCH(Lists!$B$7,$A$1:$Z$1,0))&amp;""),""))</f>
        <v/>
      </c>
      <c r="AH87" s="32">
        <f>IF(Lists!$B$8="","",IFERROR(TRIM(INDEX($A87:$Z87,MATCH(Lists!$B$8,$A$1:$Z$1,0))&amp;""),""))</f>
        <v/>
      </c>
      <c r="AI87" s="32">
        <f>IF(Lists!$B$9="","",IFERROR(TRIM(INDEX($A87:$Z87,MATCH(Lists!$B$9,$A$1:$Z$1,0))&amp;""),""))</f>
        <v/>
      </c>
      <c r="AJ87" s="32">
        <f>IF(Lists!$B$10="","",IFERROR(TRIM(INDEX($A87:$Z87,MATCH(Lists!$B$10,$A$1:$Z$1,0))&amp;""),""))</f>
        <v/>
      </c>
      <c r="AK87" s="32">
        <f>IF(Lists!$B$11="","",IFERROR(TRIM(INDEX($A87:$Z87,MATCH(Lists!$B$11,$A$1:$Z$1,0))&amp;""),""))</f>
        <v/>
      </c>
      <c r="AL87" s="32">
        <f>MID(IF($AG87&lt;&gt;"",", "&amp;$AG87,"")&amp;IF($AH87&lt;&gt;"",", "&amp;$AH87,"")&amp;IF($AI87&lt;&gt;"",", "&amp;$AI87,"")&amp;IF($AJ87&lt;&gt;"",", "&amp;$AJ87,"")&amp;IF($AK87&lt;&gt;"",", "&amp;$AK87,""),3,300)</f>
        <v/>
      </c>
      <c r="AM87" s="32">
        <f>IF($AB87="","",IF(COUNTIF('Guest list'!$A$3:$A$202,$AB87)&gt;0,"Yes","No"))</f>
        <v/>
      </c>
    </row>
    <row r="88">
      <c r="AB88" s="32">
        <f>IF(Lists!$B$2="","",IFERROR(TRIM(INDEX($A88:$Z88,MATCH(Lists!$B$2,$A$1:$Z$1,0))&amp;""),""))</f>
        <v/>
      </c>
      <c r="AC88" s="32">
        <f>IF(Lists!$B$3="","",IFERROR(TRIM(INDEX($A88:$Z88,MATCH(Lists!$B$3,$A$1:$Z$1,0))&amp;""),""))</f>
        <v/>
      </c>
      <c r="AD88" s="32">
        <f>IF($AB88="","",IF($AC88=Lists!$B$4,1,0))</f>
        <v/>
      </c>
      <c r="AE88" s="32">
        <f>IFERROR(VALUE(IF(Lists!$B$5="","",IFERROR(TRIM(INDEX($A88:$Z88,MATCH(Lists!$B$5,$A$1:$Z$1,0))&amp;""),""))),"")</f>
        <v/>
      </c>
      <c r="AF88" s="32">
        <f>IF($AD88&lt;&gt;1,IF($AB88="","",0),MAX(1,N($AE88)+IF(UPPER(TRIM(Lists!$B$6&amp;""))="N",1,0)))</f>
        <v/>
      </c>
      <c r="AG88" s="32">
        <f>IF(Lists!$B$7="","",IFERROR(TRIM(INDEX($A88:$Z88,MATCH(Lists!$B$7,$A$1:$Z$1,0))&amp;""),""))</f>
        <v/>
      </c>
      <c r="AH88" s="32">
        <f>IF(Lists!$B$8="","",IFERROR(TRIM(INDEX($A88:$Z88,MATCH(Lists!$B$8,$A$1:$Z$1,0))&amp;""),""))</f>
        <v/>
      </c>
      <c r="AI88" s="32">
        <f>IF(Lists!$B$9="","",IFERROR(TRIM(INDEX($A88:$Z88,MATCH(Lists!$B$9,$A$1:$Z$1,0))&amp;""),""))</f>
        <v/>
      </c>
      <c r="AJ88" s="32">
        <f>IF(Lists!$B$10="","",IFERROR(TRIM(INDEX($A88:$Z88,MATCH(Lists!$B$10,$A$1:$Z$1,0))&amp;""),""))</f>
        <v/>
      </c>
      <c r="AK88" s="32">
        <f>IF(Lists!$B$11="","",IFERROR(TRIM(INDEX($A88:$Z88,MATCH(Lists!$B$11,$A$1:$Z$1,0))&amp;""),""))</f>
        <v/>
      </c>
      <c r="AL88" s="32">
        <f>MID(IF($AG88&lt;&gt;"",", "&amp;$AG88,"")&amp;IF($AH88&lt;&gt;"",", "&amp;$AH88,"")&amp;IF($AI88&lt;&gt;"",", "&amp;$AI88,"")&amp;IF($AJ88&lt;&gt;"",", "&amp;$AJ88,"")&amp;IF($AK88&lt;&gt;"",", "&amp;$AK88,""),3,300)</f>
        <v/>
      </c>
      <c r="AM88" s="32">
        <f>IF($AB88="","",IF(COUNTIF('Guest list'!$A$3:$A$202,$AB88)&gt;0,"Yes","No"))</f>
        <v/>
      </c>
    </row>
    <row r="89">
      <c r="AB89" s="32">
        <f>IF(Lists!$B$2="","",IFERROR(TRIM(INDEX($A89:$Z89,MATCH(Lists!$B$2,$A$1:$Z$1,0))&amp;""),""))</f>
        <v/>
      </c>
      <c r="AC89" s="32">
        <f>IF(Lists!$B$3="","",IFERROR(TRIM(INDEX($A89:$Z89,MATCH(Lists!$B$3,$A$1:$Z$1,0))&amp;""),""))</f>
        <v/>
      </c>
      <c r="AD89" s="32">
        <f>IF($AB89="","",IF($AC89=Lists!$B$4,1,0))</f>
        <v/>
      </c>
      <c r="AE89" s="32">
        <f>IFERROR(VALUE(IF(Lists!$B$5="","",IFERROR(TRIM(INDEX($A89:$Z89,MATCH(Lists!$B$5,$A$1:$Z$1,0))&amp;""),""))),"")</f>
        <v/>
      </c>
      <c r="AF89" s="32">
        <f>IF($AD89&lt;&gt;1,IF($AB89="","",0),MAX(1,N($AE89)+IF(UPPER(TRIM(Lists!$B$6&amp;""))="N",1,0)))</f>
        <v/>
      </c>
      <c r="AG89" s="32">
        <f>IF(Lists!$B$7="","",IFERROR(TRIM(INDEX($A89:$Z89,MATCH(Lists!$B$7,$A$1:$Z$1,0))&amp;""),""))</f>
        <v/>
      </c>
      <c r="AH89" s="32">
        <f>IF(Lists!$B$8="","",IFERROR(TRIM(INDEX($A89:$Z89,MATCH(Lists!$B$8,$A$1:$Z$1,0))&amp;""),""))</f>
        <v/>
      </c>
      <c r="AI89" s="32">
        <f>IF(Lists!$B$9="","",IFERROR(TRIM(INDEX($A89:$Z89,MATCH(Lists!$B$9,$A$1:$Z$1,0))&amp;""),""))</f>
        <v/>
      </c>
      <c r="AJ89" s="32">
        <f>IF(Lists!$B$10="","",IFERROR(TRIM(INDEX($A89:$Z89,MATCH(Lists!$B$10,$A$1:$Z$1,0))&amp;""),""))</f>
        <v/>
      </c>
      <c r="AK89" s="32">
        <f>IF(Lists!$B$11="","",IFERROR(TRIM(INDEX($A89:$Z89,MATCH(Lists!$B$11,$A$1:$Z$1,0))&amp;""),""))</f>
        <v/>
      </c>
      <c r="AL89" s="32">
        <f>MID(IF($AG89&lt;&gt;"",", "&amp;$AG89,"")&amp;IF($AH89&lt;&gt;"",", "&amp;$AH89,"")&amp;IF($AI89&lt;&gt;"",", "&amp;$AI89,"")&amp;IF($AJ89&lt;&gt;"",", "&amp;$AJ89,"")&amp;IF($AK89&lt;&gt;"",", "&amp;$AK89,""),3,300)</f>
        <v/>
      </c>
      <c r="AM89" s="32">
        <f>IF($AB89="","",IF(COUNTIF('Guest list'!$A$3:$A$202,$AB89)&gt;0,"Yes","No"))</f>
        <v/>
      </c>
    </row>
    <row r="90">
      <c r="AB90" s="32">
        <f>IF(Lists!$B$2="","",IFERROR(TRIM(INDEX($A90:$Z90,MATCH(Lists!$B$2,$A$1:$Z$1,0))&amp;""),""))</f>
        <v/>
      </c>
      <c r="AC90" s="32">
        <f>IF(Lists!$B$3="","",IFERROR(TRIM(INDEX($A90:$Z90,MATCH(Lists!$B$3,$A$1:$Z$1,0))&amp;""),""))</f>
        <v/>
      </c>
      <c r="AD90" s="32">
        <f>IF($AB90="","",IF($AC90=Lists!$B$4,1,0))</f>
        <v/>
      </c>
      <c r="AE90" s="32">
        <f>IFERROR(VALUE(IF(Lists!$B$5="","",IFERROR(TRIM(INDEX($A90:$Z90,MATCH(Lists!$B$5,$A$1:$Z$1,0))&amp;""),""))),"")</f>
        <v/>
      </c>
      <c r="AF90" s="32">
        <f>IF($AD90&lt;&gt;1,IF($AB90="","",0),MAX(1,N($AE90)+IF(UPPER(TRIM(Lists!$B$6&amp;""))="N",1,0)))</f>
        <v/>
      </c>
      <c r="AG90" s="32">
        <f>IF(Lists!$B$7="","",IFERROR(TRIM(INDEX($A90:$Z90,MATCH(Lists!$B$7,$A$1:$Z$1,0))&amp;""),""))</f>
        <v/>
      </c>
      <c r="AH90" s="32">
        <f>IF(Lists!$B$8="","",IFERROR(TRIM(INDEX($A90:$Z90,MATCH(Lists!$B$8,$A$1:$Z$1,0))&amp;""),""))</f>
        <v/>
      </c>
      <c r="AI90" s="32">
        <f>IF(Lists!$B$9="","",IFERROR(TRIM(INDEX($A90:$Z90,MATCH(Lists!$B$9,$A$1:$Z$1,0))&amp;""),""))</f>
        <v/>
      </c>
      <c r="AJ90" s="32">
        <f>IF(Lists!$B$10="","",IFERROR(TRIM(INDEX($A90:$Z90,MATCH(Lists!$B$10,$A$1:$Z$1,0))&amp;""),""))</f>
        <v/>
      </c>
      <c r="AK90" s="32">
        <f>IF(Lists!$B$11="","",IFERROR(TRIM(INDEX($A90:$Z90,MATCH(Lists!$B$11,$A$1:$Z$1,0))&amp;""),""))</f>
        <v/>
      </c>
      <c r="AL90" s="32">
        <f>MID(IF($AG90&lt;&gt;"",", "&amp;$AG90,"")&amp;IF($AH90&lt;&gt;"",", "&amp;$AH90,"")&amp;IF($AI90&lt;&gt;"",", "&amp;$AI90,"")&amp;IF($AJ90&lt;&gt;"",", "&amp;$AJ90,"")&amp;IF($AK90&lt;&gt;"",", "&amp;$AK90,""),3,300)</f>
        <v/>
      </c>
      <c r="AM90" s="32">
        <f>IF($AB90="","",IF(COUNTIF('Guest list'!$A$3:$A$202,$AB90)&gt;0,"Yes","No"))</f>
        <v/>
      </c>
    </row>
    <row r="91">
      <c r="AB91" s="32">
        <f>IF(Lists!$B$2="","",IFERROR(TRIM(INDEX($A91:$Z91,MATCH(Lists!$B$2,$A$1:$Z$1,0))&amp;""),""))</f>
        <v/>
      </c>
      <c r="AC91" s="32">
        <f>IF(Lists!$B$3="","",IFERROR(TRIM(INDEX($A91:$Z91,MATCH(Lists!$B$3,$A$1:$Z$1,0))&amp;""),""))</f>
        <v/>
      </c>
      <c r="AD91" s="32">
        <f>IF($AB91="","",IF($AC91=Lists!$B$4,1,0))</f>
        <v/>
      </c>
      <c r="AE91" s="32">
        <f>IFERROR(VALUE(IF(Lists!$B$5="","",IFERROR(TRIM(INDEX($A91:$Z91,MATCH(Lists!$B$5,$A$1:$Z$1,0))&amp;""),""))),"")</f>
        <v/>
      </c>
      <c r="AF91" s="32">
        <f>IF($AD91&lt;&gt;1,IF($AB91="","",0),MAX(1,N($AE91)+IF(UPPER(TRIM(Lists!$B$6&amp;""))="N",1,0)))</f>
        <v/>
      </c>
      <c r="AG91" s="32">
        <f>IF(Lists!$B$7="","",IFERROR(TRIM(INDEX($A91:$Z91,MATCH(Lists!$B$7,$A$1:$Z$1,0))&amp;""),""))</f>
        <v/>
      </c>
      <c r="AH91" s="32">
        <f>IF(Lists!$B$8="","",IFERROR(TRIM(INDEX($A91:$Z91,MATCH(Lists!$B$8,$A$1:$Z$1,0))&amp;""),""))</f>
        <v/>
      </c>
      <c r="AI91" s="32">
        <f>IF(Lists!$B$9="","",IFERROR(TRIM(INDEX($A91:$Z91,MATCH(Lists!$B$9,$A$1:$Z$1,0))&amp;""),""))</f>
        <v/>
      </c>
      <c r="AJ91" s="32">
        <f>IF(Lists!$B$10="","",IFERROR(TRIM(INDEX($A91:$Z91,MATCH(Lists!$B$10,$A$1:$Z$1,0))&amp;""),""))</f>
        <v/>
      </c>
      <c r="AK91" s="32">
        <f>IF(Lists!$B$11="","",IFERROR(TRIM(INDEX($A91:$Z91,MATCH(Lists!$B$11,$A$1:$Z$1,0))&amp;""),""))</f>
        <v/>
      </c>
      <c r="AL91" s="32">
        <f>MID(IF($AG91&lt;&gt;"",", "&amp;$AG91,"")&amp;IF($AH91&lt;&gt;"",", "&amp;$AH91,"")&amp;IF($AI91&lt;&gt;"",", "&amp;$AI91,"")&amp;IF($AJ91&lt;&gt;"",", "&amp;$AJ91,"")&amp;IF($AK91&lt;&gt;"",", "&amp;$AK91,""),3,300)</f>
        <v/>
      </c>
      <c r="AM91" s="32">
        <f>IF($AB91="","",IF(COUNTIF('Guest list'!$A$3:$A$202,$AB91)&gt;0,"Yes","No"))</f>
        <v/>
      </c>
    </row>
    <row r="92">
      <c r="AB92" s="32">
        <f>IF(Lists!$B$2="","",IFERROR(TRIM(INDEX($A92:$Z92,MATCH(Lists!$B$2,$A$1:$Z$1,0))&amp;""),""))</f>
        <v/>
      </c>
      <c r="AC92" s="32">
        <f>IF(Lists!$B$3="","",IFERROR(TRIM(INDEX($A92:$Z92,MATCH(Lists!$B$3,$A$1:$Z$1,0))&amp;""),""))</f>
        <v/>
      </c>
      <c r="AD92" s="32">
        <f>IF($AB92="","",IF($AC92=Lists!$B$4,1,0))</f>
        <v/>
      </c>
      <c r="AE92" s="32">
        <f>IFERROR(VALUE(IF(Lists!$B$5="","",IFERROR(TRIM(INDEX($A92:$Z92,MATCH(Lists!$B$5,$A$1:$Z$1,0))&amp;""),""))),"")</f>
        <v/>
      </c>
      <c r="AF92" s="32">
        <f>IF($AD92&lt;&gt;1,IF($AB92="","",0),MAX(1,N($AE92)+IF(UPPER(TRIM(Lists!$B$6&amp;""))="N",1,0)))</f>
        <v/>
      </c>
      <c r="AG92" s="32">
        <f>IF(Lists!$B$7="","",IFERROR(TRIM(INDEX($A92:$Z92,MATCH(Lists!$B$7,$A$1:$Z$1,0))&amp;""),""))</f>
        <v/>
      </c>
      <c r="AH92" s="32">
        <f>IF(Lists!$B$8="","",IFERROR(TRIM(INDEX($A92:$Z92,MATCH(Lists!$B$8,$A$1:$Z$1,0))&amp;""),""))</f>
        <v/>
      </c>
      <c r="AI92" s="32">
        <f>IF(Lists!$B$9="","",IFERROR(TRIM(INDEX($A92:$Z92,MATCH(Lists!$B$9,$A$1:$Z$1,0))&amp;""),""))</f>
        <v/>
      </c>
      <c r="AJ92" s="32">
        <f>IF(Lists!$B$10="","",IFERROR(TRIM(INDEX($A92:$Z92,MATCH(Lists!$B$10,$A$1:$Z$1,0))&amp;""),""))</f>
        <v/>
      </c>
      <c r="AK92" s="32">
        <f>IF(Lists!$B$11="","",IFERROR(TRIM(INDEX($A92:$Z92,MATCH(Lists!$B$11,$A$1:$Z$1,0))&amp;""),""))</f>
        <v/>
      </c>
      <c r="AL92" s="32">
        <f>MID(IF($AG92&lt;&gt;"",", "&amp;$AG92,"")&amp;IF($AH92&lt;&gt;"",", "&amp;$AH92,"")&amp;IF($AI92&lt;&gt;"",", "&amp;$AI92,"")&amp;IF($AJ92&lt;&gt;"",", "&amp;$AJ92,"")&amp;IF($AK92&lt;&gt;"",", "&amp;$AK92,""),3,300)</f>
        <v/>
      </c>
      <c r="AM92" s="32">
        <f>IF($AB92="","",IF(COUNTIF('Guest list'!$A$3:$A$202,$AB92)&gt;0,"Yes","No"))</f>
        <v/>
      </c>
    </row>
    <row r="93">
      <c r="AB93" s="32">
        <f>IF(Lists!$B$2="","",IFERROR(TRIM(INDEX($A93:$Z93,MATCH(Lists!$B$2,$A$1:$Z$1,0))&amp;""),""))</f>
        <v/>
      </c>
      <c r="AC93" s="32">
        <f>IF(Lists!$B$3="","",IFERROR(TRIM(INDEX($A93:$Z93,MATCH(Lists!$B$3,$A$1:$Z$1,0))&amp;""),""))</f>
        <v/>
      </c>
      <c r="AD93" s="32">
        <f>IF($AB93="","",IF($AC93=Lists!$B$4,1,0))</f>
        <v/>
      </c>
      <c r="AE93" s="32">
        <f>IFERROR(VALUE(IF(Lists!$B$5="","",IFERROR(TRIM(INDEX($A93:$Z93,MATCH(Lists!$B$5,$A$1:$Z$1,0))&amp;""),""))),"")</f>
        <v/>
      </c>
      <c r="AF93" s="32">
        <f>IF($AD93&lt;&gt;1,IF($AB93="","",0),MAX(1,N($AE93)+IF(UPPER(TRIM(Lists!$B$6&amp;""))="N",1,0)))</f>
        <v/>
      </c>
      <c r="AG93" s="32">
        <f>IF(Lists!$B$7="","",IFERROR(TRIM(INDEX($A93:$Z93,MATCH(Lists!$B$7,$A$1:$Z$1,0))&amp;""),""))</f>
        <v/>
      </c>
      <c r="AH93" s="32">
        <f>IF(Lists!$B$8="","",IFERROR(TRIM(INDEX($A93:$Z93,MATCH(Lists!$B$8,$A$1:$Z$1,0))&amp;""),""))</f>
        <v/>
      </c>
      <c r="AI93" s="32">
        <f>IF(Lists!$B$9="","",IFERROR(TRIM(INDEX($A93:$Z93,MATCH(Lists!$B$9,$A$1:$Z$1,0))&amp;""),""))</f>
        <v/>
      </c>
      <c r="AJ93" s="32">
        <f>IF(Lists!$B$10="","",IFERROR(TRIM(INDEX($A93:$Z93,MATCH(Lists!$B$10,$A$1:$Z$1,0))&amp;""),""))</f>
        <v/>
      </c>
      <c r="AK93" s="32">
        <f>IF(Lists!$B$11="","",IFERROR(TRIM(INDEX($A93:$Z93,MATCH(Lists!$B$11,$A$1:$Z$1,0))&amp;""),""))</f>
        <v/>
      </c>
      <c r="AL93" s="32">
        <f>MID(IF($AG93&lt;&gt;"",", "&amp;$AG93,"")&amp;IF($AH93&lt;&gt;"",", "&amp;$AH93,"")&amp;IF($AI93&lt;&gt;"",", "&amp;$AI93,"")&amp;IF($AJ93&lt;&gt;"",", "&amp;$AJ93,"")&amp;IF($AK93&lt;&gt;"",", "&amp;$AK93,""),3,300)</f>
        <v/>
      </c>
      <c r="AM93" s="32">
        <f>IF($AB93="","",IF(COUNTIF('Guest list'!$A$3:$A$202,$AB93)&gt;0,"Yes","No"))</f>
        <v/>
      </c>
    </row>
    <row r="94">
      <c r="AB94" s="32">
        <f>IF(Lists!$B$2="","",IFERROR(TRIM(INDEX($A94:$Z94,MATCH(Lists!$B$2,$A$1:$Z$1,0))&amp;""),""))</f>
        <v/>
      </c>
      <c r="AC94" s="32">
        <f>IF(Lists!$B$3="","",IFERROR(TRIM(INDEX($A94:$Z94,MATCH(Lists!$B$3,$A$1:$Z$1,0))&amp;""),""))</f>
        <v/>
      </c>
      <c r="AD94" s="32">
        <f>IF($AB94="","",IF($AC94=Lists!$B$4,1,0))</f>
        <v/>
      </c>
      <c r="AE94" s="32">
        <f>IFERROR(VALUE(IF(Lists!$B$5="","",IFERROR(TRIM(INDEX($A94:$Z94,MATCH(Lists!$B$5,$A$1:$Z$1,0))&amp;""),""))),"")</f>
        <v/>
      </c>
      <c r="AF94" s="32">
        <f>IF($AD94&lt;&gt;1,IF($AB94="","",0),MAX(1,N($AE94)+IF(UPPER(TRIM(Lists!$B$6&amp;""))="N",1,0)))</f>
        <v/>
      </c>
      <c r="AG94" s="32">
        <f>IF(Lists!$B$7="","",IFERROR(TRIM(INDEX($A94:$Z94,MATCH(Lists!$B$7,$A$1:$Z$1,0))&amp;""),""))</f>
        <v/>
      </c>
      <c r="AH94" s="32">
        <f>IF(Lists!$B$8="","",IFERROR(TRIM(INDEX($A94:$Z94,MATCH(Lists!$B$8,$A$1:$Z$1,0))&amp;""),""))</f>
        <v/>
      </c>
      <c r="AI94" s="32">
        <f>IF(Lists!$B$9="","",IFERROR(TRIM(INDEX($A94:$Z94,MATCH(Lists!$B$9,$A$1:$Z$1,0))&amp;""),""))</f>
        <v/>
      </c>
      <c r="AJ94" s="32">
        <f>IF(Lists!$B$10="","",IFERROR(TRIM(INDEX($A94:$Z94,MATCH(Lists!$B$10,$A$1:$Z$1,0))&amp;""),""))</f>
        <v/>
      </c>
      <c r="AK94" s="32">
        <f>IF(Lists!$B$11="","",IFERROR(TRIM(INDEX($A94:$Z94,MATCH(Lists!$B$11,$A$1:$Z$1,0))&amp;""),""))</f>
        <v/>
      </c>
      <c r="AL94" s="32">
        <f>MID(IF($AG94&lt;&gt;"",", "&amp;$AG94,"")&amp;IF($AH94&lt;&gt;"",", "&amp;$AH94,"")&amp;IF($AI94&lt;&gt;"",", "&amp;$AI94,"")&amp;IF($AJ94&lt;&gt;"",", "&amp;$AJ94,"")&amp;IF($AK94&lt;&gt;"",", "&amp;$AK94,""),3,300)</f>
        <v/>
      </c>
      <c r="AM94" s="32">
        <f>IF($AB94="","",IF(COUNTIF('Guest list'!$A$3:$A$202,$AB94)&gt;0,"Yes","No"))</f>
        <v/>
      </c>
    </row>
    <row r="95">
      <c r="AB95" s="32">
        <f>IF(Lists!$B$2="","",IFERROR(TRIM(INDEX($A95:$Z95,MATCH(Lists!$B$2,$A$1:$Z$1,0))&amp;""),""))</f>
        <v/>
      </c>
      <c r="AC95" s="32">
        <f>IF(Lists!$B$3="","",IFERROR(TRIM(INDEX($A95:$Z95,MATCH(Lists!$B$3,$A$1:$Z$1,0))&amp;""),""))</f>
        <v/>
      </c>
      <c r="AD95" s="32">
        <f>IF($AB95="","",IF($AC95=Lists!$B$4,1,0))</f>
        <v/>
      </c>
      <c r="AE95" s="32">
        <f>IFERROR(VALUE(IF(Lists!$B$5="","",IFERROR(TRIM(INDEX($A95:$Z95,MATCH(Lists!$B$5,$A$1:$Z$1,0))&amp;""),""))),"")</f>
        <v/>
      </c>
      <c r="AF95" s="32">
        <f>IF($AD95&lt;&gt;1,IF($AB95="","",0),MAX(1,N($AE95)+IF(UPPER(TRIM(Lists!$B$6&amp;""))="N",1,0)))</f>
        <v/>
      </c>
      <c r="AG95" s="32">
        <f>IF(Lists!$B$7="","",IFERROR(TRIM(INDEX($A95:$Z95,MATCH(Lists!$B$7,$A$1:$Z$1,0))&amp;""),""))</f>
        <v/>
      </c>
      <c r="AH95" s="32">
        <f>IF(Lists!$B$8="","",IFERROR(TRIM(INDEX($A95:$Z95,MATCH(Lists!$B$8,$A$1:$Z$1,0))&amp;""),""))</f>
        <v/>
      </c>
      <c r="AI95" s="32">
        <f>IF(Lists!$B$9="","",IFERROR(TRIM(INDEX($A95:$Z95,MATCH(Lists!$B$9,$A$1:$Z$1,0))&amp;""),""))</f>
        <v/>
      </c>
      <c r="AJ95" s="32">
        <f>IF(Lists!$B$10="","",IFERROR(TRIM(INDEX($A95:$Z95,MATCH(Lists!$B$10,$A$1:$Z$1,0))&amp;""),""))</f>
        <v/>
      </c>
      <c r="AK95" s="32">
        <f>IF(Lists!$B$11="","",IFERROR(TRIM(INDEX($A95:$Z95,MATCH(Lists!$B$11,$A$1:$Z$1,0))&amp;""),""))</f>
        <v/>
      </c>
      <c r="AL95" s="32">
        <f>MID(IF($AG95&lt;&gt;"",", "&amp;$AG95,"")&amp;IF($AH95&lt;&gt;"",", "&amp;$AH95,"")&amp;IF($AI95&lt;&gt;"",", "&amp;$AI95,"")&amp;IF($AJ95&lt;&gt;"",", "&amp;$AJ95,"")&amp;IF($AK95&lt;&gt;"",", "&amp;$AK95,""),3,300)</f>
        <v/>
      </c>
      <c r="AM95" s="32">
        <f>IF($AB95="","",IF(COUNTIF('Guest list'!$A$3:$A$202,$AB95)&gt;0,"Yes","No"))</f>
        <v/>
      </c>
    </row>
    <row r="96">
      <c r="AB96" s="32">
        <f>IF(Lists!$B$2="","",IFERROR(TRIM(INDEX($A96:$Z96,MATCH(Lists!$B$2,$A$1:$Z$1,0))&amp;""),""))</f>
        <v/>
      </c>
      <c r="AC96" s="32">
        <f>IF(Lists!$B$3="","",IFERROR(TRIM(INDEX($A96:$Z96,MATCH(Lists!$B$3,$A$1:$Z$1,0))&amp;""),""))</f>
        <v/>
      </c>
      <c r="AD96" s="32">
        <f>IF($AB96="","",IF($AC96=Lists!$B$4,1,0))</f>
        <v/>
      </c>
      <c r="AE96" s="32">
        <f>IFERROR(VALUE(IF(Lists!$B$5="","",IFERROR(TRIM(INDEX($A96:$Z96,MATCH(Lists!$B$5,$A$1:$Z$1,0))&amp;""),""))),"")</f>
        <v/>
      </c>
      <c r="AF96" s="32">
        <f>IF($AD96&lt;&gt;1,IF($AB96="","",0),MAX(1,N($AE96)+IF(UPPER(TRIM(Lists!$B$6&amp;""))="N",1,0)))</f>
        <v/>
      </c>
      <c r="AG96" s="32">
        <f>IF(Lists!$B$7="","",IFERROR(TRIM(INDEX($A96:$Z96,MATCH(Lists!$B$7,$A$1:$Z$1,0))&amp;""),""))</f>
        <v/>
      </c>
      <c r="AH96" s="32">
        <f>IF(Lists!$B$8="","",IFERROR(TRIM(INDEX($A96:$Z96,MATCH(Lists!$B$8,$A$1:$Z$1,0))&amp;""),""))</f>
        <v/>
      </c>
      <c r="AI96" s="32">
        <f>IF(Lists!$B$9="","",IFERROR(TRIM(INDEX($A96:$Z96,MATCH(Lists!$B$9,$A$1:$Z$1,0))&amp;""),""))</f>
        <v/>
      </c>
      <c r="AJ96" s="32">
        <f>IF(Lists!$B$10="","",IFERROR(TRIM(INDEX($A96:$Z96,MATCH(Lists!$B$10,$A$1:$Z$1,0))&amp;""),""))</f>
        <v/>
      </c>
      <c r="AK96" s="32">
        <f>IF(Lists!$B$11="","",IFERROR(TRIM(INDEX($A96:$Z96,MATCH(Lists!$B$11,$A$1:$Z$1,0))&amp;""),""))</f>
        <v/>
      </c>
      <c r="AL96" s="32">
        <f>MID(IF($AG96&lt;&gt;"",", "&amp;$AG96,"")&amp;IF($AH96&lt;&gt;"",", "&amp;$AH96,"")&amp;IF($AI96&lt;&gt;"",", "&amp;$AI96,"")&amp;IF($AJ96&lt;&gt;"",", "&amp;$AJ96,"")&amp;IF($AK96&lt;&gt;"",", "&amp;$AK96,""),3,300)</f>
        <v/>
      </c>
      <c r="AM96" s="32">
        <f>IF($AB96="","",IF(COUNTIF('Guest list'!$A$3:$A$202,$AB96)&gt;0,"Yes","No"))</f>
        <v/>
      </c>
    </row>
    <row r="97">
      <c r="AB97" s="32">
        <f>IF(Lists!$B$2="","",IFERROR(TRIM(INDEX($A97:$Z97,MATCH(Lists!$B$2,$A$1:$Z$1,0))&amp;""),""))</f>
        <v/>
      </c>
      <c r="AC97" s="32">
        <f>IF(Lists!$B$3="","",IFERROR(TRIM(INDEX($A97:$Z97,MATCH(Lists!$B$3,$A$1:$Z$1,0))&amp;""),""))</f>
        <v/>
      </c>
      <c r="AD97" s="32">
        <f>IF($AB97="","",IF($AC97=Lists!$B$4,1,0))</f>
        <v/>
      </c>
      <c r="AE97" s="32">
        <f>IFERROR(VALUE(IF(Lists!$B$5="","",IFERROR(TRIM(INDEX($A97:$Z97,MATCH(Lists!$B$5,$A$1:$Z$1,0))&amp;""),""))),"")</f>
        <v/>
      </c>
      <c r="AF97" s="32">
        <f>IF($AD97&lt;&gt;1,IF($AB97="","",0),MAX(1,N($AE97)+IF(UPPER(TRIM(Lists!$B$6&amp;""))="N",1,0)))</f>
        <v/>
      </c>
      <c r="AG97" s="32">
        <f>IF(Lists!$B$7="","",IFERROR(TRIM(INDEX($A97:$Z97,MATCH(Lists!$B$7,$A$1:$Z$1,0))&amp;""),""))</f>
        <v/>
      </c>
      <c r="AH97" s="32">
        <f>IF(Lists!$B$8="","",IFERROR(TRIM(INDEX($A97:$Z97,MATCH(Lists!$B$8,$A$1:$Z$1,0))&amp;""),""))</f>
        <v/>
      </c>
      <c r="AI97" s="32">
        <f>IF(Lists!$B$9="","",IFERROR(TRIM(INDEX($A97:$Z97,MATCH(Lists!$B$9,$A$1:$Z$1,0))&amp;""),""))</f>
        <v/>
      </c>
      <c r="AJ97" s="32">
        <f>IF(Lists!$B$10="","",IFERROR(TRIM(INDEX($A97:$Z97,MATCH(Lists!$B$10,$A$1:$Z$1,0))&amp;""),""))</f>
        <v/>
      </c>
      <c r="AK97" s="32">
        <f>IF(Lists!$B$11="","",IFERROR(TRIM(INDEX($A97:$Z97,MATCH(Lists!$B$11,$A$1:$Z$1,0))&amp;""),""))</f>
        <v/>
      </c>
      <c r="AL97" s="32">
        <f>MID(IF($AG97&lt;&gt;"",", "&amp;$AG97,"")&amp;IF($AH97&lt;&gt;"",", "&amp;$AH97,"")&amp;IF($AI97&lt;&gt;"",", "&amp;$AI97,"")&amp;IF($AJ97&lt;&gt;"",", "&amp;$AJ97,"")&amp;IF($AK97&lt;&gt;"",", "&amp;$AK97,""),3,300)</f>
        <v/>
      </c>
      <c r="AM97" s="32">
        <f>IF($AB97="","",IF(COUNTIF('Guest list'!$A$3:$A$202,$AB97)&gt;0,"Yes","No"))</f>
        <v/>
      </c>
    </row>
    <row r="98">
      <c r="AB98" s="32">
        <f>IF(Lists!$B$2="","",IFERROR(TRIM(INDEX($A98:$Z98,MATCH(Lists!$B$2,$A$1:$Z$1,0))&amp;""),""))</f>
        <v/>
      </c>
      <c r="AC98" s="32">
        <f>IF(Lists!$B$3="","",IFERROR(TRIM(INDEX($A98:$Z98,MATCH(Lists!$B$3,$A$1:$Z$1,0))&amp;""),""))</f>
        <v/>
      </c>
      <c r="AD98" s="32">
        <f>IF($AB98="","",IF($AC98=Lists!$B$4,1,0))</f>
        <v/>
      </c>
      <c r="AE98" s="32">
        <f>IFERROR(VALUE(IF(Lists!$B$5="","",IFERROR(TRIM(INDEX($A98:$Z98,MATCH(Lists!$B$5,$A$1:$Z$1,0))&amp;""),""))),"")</f>
        <v/>
      </c>
      <c r="AF98" s="32">
        <f>IF($AD98&lt;&gt;1,IF($AB98="","",0),MAX(1,N($AE98)+IF(UPPER(TRIM(Lists!$B$6&amp;""))="N",1,0)))</f>
        <v/>
      </c>
      <c r="AG98" s="32">
        <f>IF(Lists!$B$7="","",IFERROR(TRIM(INDEX($A98:$Z98,MATCH(Lists!$B$7,$A$1:$Z$1,0))&amp;""),""))</f>
        <v/>
      </c>
      <c r="AH98" s="32">
        <f>IF(Lists!$B$8="","",IFERROR(TRIM(INDEX($A98:$Z98,MATCH(Lists!$B$8,$A$1:$Z$1,0))&amp;""),""))</f>
        <v/>
      </c>
      <c r="AI98" s="32">
        <f>IF(Lists!$B$9="","",IFERROR(TRIM(INDEX($A98:$Z98,MATCH(Lists!$B$9,$A$1:$Z$1,0))&amp;""),""))</f>
        <v/>
      </c>
      <c r="AJ98" s="32">
        <f>IF(Lists!$B$10="","",IFERROR(TRIM(INDEX($A98:$Z98,MATCH(Lists!$B$10,$A$1:$Z$1,0))&amp;""),""))</f>
        <v/>
      </c>
      <c r="AK98" s="32">
        <f>IF(Lists!$B$11="","",IFERROR(TRIM(INDEX($A98:$Z98,MATCH(Lists!$B$11,$A$1:$Z$1,0))&amp;""),""))</f>
        <v/>
      </c>
      <c r="AL98" s="32">
        <f>MID(IF($AG98&lt;&gt;"",", "&amp;$AG98,"")&amp;IF($AH98&lt;&gt;"",", "&amp;$AH98,"")&amp;IF($AI98&lt;&gt;"",", "&amp;$AI98,"")&amp;IF($AJ98&lt;&gt;"",", "&amp;$AJ98,"")&amp;IF($AK98&lt;&gt;"",", "&amp;$AK98,""),3,300)</f>
        <v/>
      </c>
      <c r="AM98" s="32">
        <f>IF($AB98="","",IF(COUNTIF('Guest list'!$A$3:$A$202,$AB98)&gt;0,"Yes","No"))</f>
        <v/>
      </c>
    </row>
    <row r="99">
      <c r="AB99" s="32">
        <f>IF(Lists!$B$2="","",IFERROR(TRIM(INDEX($A99:$Z99,MATCH(Lists!$B$2,$A$1:$Z$1,0))&amp;""),""))</f>
        <v/>
      </c>
      <c r="AC99" s="32">
        <f>IF(Lists!$B$3="","",IFERROR(TRIM(INDEX($A99:$Z99,MATCH(Lists!$B$3,$A$1:$Z$1,0))&amp;""),""))</f>
        <v/>
      </c>
      <c r="AD99" s="32">
        <f>IF($AB99="","",IF($AC99=Lists!$B$4,1,0))</f>
        <v/>
      </c>
      <c r="AE99" s="32">
        <f>IFERROR(VALUE(IF(Lists!$B$5="","",IFERROR(TRIM(INDEX($A99:$Z99,MATCH(Lists!$B$5,$A$1:$Z$1,0))&amp;""),""))),"")</f>
        <v/>
      </c>
      <c r="AF99" s="32">
        <f>IF($AD99&lt;&gt;1,IF($AB99="","",0),MAX(1,N($AE99)+IF(UPPER(TRIM(Lists!$B$6&amp;""))="N",1,0)))</f>
        <v/>
      </c>
      <c r="AG99" s="32">
        <f>IF(Lists!$B$7="","",IFERROR(TRIM(INDEX($A99:$Z99,MATCH(Lists!$B$7,$A$1:$Z$1,0))&amp;""),""))</f>
        <v/>
      </c>
      <c r="AH99" s="32">
        <f>IF(Lists!$B$8="","",IFERROR(TRIM(INDEX($A99:$Z99,MATCH(Lists!$B$8,$A$1:$Z$1,0))&amp;""),""))</f>
        <v/>
      </c>
      <c r="AI99" s="32">
        <f>IF(Lists!$B$9="","",IFERROR(TRIM(INDEX($A99:$Z99,MATCH(Lists!$B$9,$A$1:$Z$1,0))&amp;""),""))</f>
        <v/>
      </c>
      <c r="AJ99" s="32">
        <f>IF(Lists!$B$10="","",IFERROR(TRIM(INDEX($A99:$Z99,MATCH(Lists!$B$10,$A$1:$Z$1,0))&amp;""),""))</f>
        <v/>
      </c>
      <c r="AK99" s="32">
        <f>IF(Lists!$B$11="","",IFERROR(TRIM(INDEX($A99:$Z99,MATCH(Lists!$B$11,$A$1:$Z$1,0))&amp;""),""))</f>
        <v/>
      </c>
      <c r="AL99" s="32">
        <f>MID(IF($AG99&lt;&gt;"",", "&amp;$AG99,"")&amp;IF($AH99&lt;&gt;"",", "&amp;$AH99,"")&amp;IF($AI99&lt;&gt;"",", "&amp;$AI99,"")&amp;IF($AJ99&lt;&gt;"",", "&amp;$AJ99,"")&amp;IF($AK99&lt;&gt;"",", "&amp;$AK99,""),3,300)</f>
        <v/>
      </c>
      <c r="AM99" s="32">
        <f>IF($AB99="","",IF(COUNTIF('Guest list'!$A$3:$A$202,$AB99)&gt;0,"Yes","No"))</f>
        <v/>
      </c>
    </row>
    <row r="100">
      <c r="AB100" s="32">
        <f>IF(Lists!$B$2="","",IFERROR(TRIM(INDEX($A100:$Z100,MATCH(Lists!$B$2,$A$1:$Z$1,0))&amp;""),""))</f>
        <v/>
      </c>
      <c r="AC100" s="32">
        <f>IF(Lists!$B$3="","",IFERROR(TRIM(INDEX($A100:$Z100,MATCH(Lists!$B$3,$A$1:$Z$1,0))&amp;""),""))</f>
        <v/>
      </c>
      <c r="AD100" s="32">
        <f>IF($AB100="","",IF($AC100=Lists!$B$4,1,0))</f>
        <v/>
      </c>
      <c r="AE100" s="32">
        <f>IFERROR(VALUE(IF(Lists!$B$5="","",IFERROR(TRIM(INDEX($A100:$Z100,MATCH(Lists!$B$5,$A$1:$Z$1,0))&amp;""),""))),"")</f>
        <v/>
      </c>
      <c r="AF100" s="32">
        <f>IF($AD100&lt;&gt;1,IF($AB100="","",0),MAX(1,N($AE100)+IF(UPPER(TRIM(Lists!$B$6&amp;""))="N",1,0)))</f>
        <v/>
      </c>
      <c r="AG100" s="32">
        <f>IF(Lists!$B$7="","",IFERROR(TRIM(INDEX($A100:$Z100,MATCH(Lists!$B$7,$A$1:$Z$1,0))&amp;""),""))</f>
        <v/>
      </c>
      <c r="AH100" s="32">
        <f>IF(Lists!$B$8="","",IFERROR(TRIM(INDEX($A100:$Z100,MATCH(Lists!$B$8,$A$1:$Z$1,0))&amp;""),""))</f>
        <v/>
      </c>
      <c r="AI100" s="32">
        <f>IF(Lists!$B$9="","",IFERROR(TRIM(INDEX($A100:$Z100,MATCH(Lists!$B$9,$A$1:$Z$1,0))&amp;""),""))</f>
        <v/>
      </c>
      <c r="AJ100" s="32">
        <f>IF(Lists!$B$10="","",IFERROR(TRIM(INDEX($A100:$Z100,MATCH(Lists!$B$10,$A$1:$Z$1,0))&amp;""),""))</f>
        <v/>
      </c>
      <c r="AK100" s="32">
        <f>IF(Lists!$B$11="","",IFERROR(TRIM(INDEX($A100:$Z100,MATCH(Lists!$B$11,$A$1:$Z$1,0))&amp;""),""))</f>
        <v/>
      </c>
      <c r="AL100" s="32">
        <f>MID(IF($AG100&lt;&gt;"",", "&amp;$AG100,"")&amp;IF($AH100&lt;&gt;"",", "&amp;$AH100,"")&amp;IF($AI100&lt;&gt;"",", "&amp;$AI100,"")&amp;IF($AJ100&lt;&gt;"",", "&amp;$AJ100,"")&amp;IF($AK100&lt;&gt;"",", "&amp;$AK100,""),3,300)</f>
        <v/>
      </c>
      <c r="AM100" s="32">
        <f>IF($AB100="","",IF(COUNTIF('Guest list'!$A$3:$A$202,$AB100)&gt;0,"Yes","No"))</f>
        <v/>
      </c>
    </row>
    <row r="101">
      <c r="AB101" s="32">
        <f>IF(Lists!$B$2="","",IFERROR(TRIM(INDEX($A101:$Z101,MATCH(Lists!$B$2,$A$1:$Z$1,0))&amp;""),""))</f>
        <v/>
      </c>
      <c r="AC101" s="32">
        <f>IF(Lists!$B$3="","",IFERROR(TRIM(INDEX($A101:$Z101,MATCH(Lists!$B$3,$A$1:$Z$1,0))&amp;""),""))</f>
        <v/>
      </c>
      <c r="AD101" s="32">
        <f>IF($AB101="","",IF($AC101=Lists!$B$4,1,0))</f>
        <v/>
      </c>
      <c r="AE101" s="32">
        <f>IFERROR(VALUE(IF(Lists!$B$5="","",IFERROR(TRIM(INDEX($A101:$Z101,MATCH(Lists!$B$5,$A$1:$Z$1,0))&amp;""),""))),"")</f>
        <v/>
      </c>
      <c r="AF101" s="32">
        <f>IF($AD101&lt;&gt;1,IF($AB101="","",0),MAX(1,N($AE101)+IF(UPPER(TRIM(Lists!$B$6&amp;""))="N",1,0)))</f>
        <v/>
      </c>
      <c r="AG101" s="32">
        <f>IF(Lists!$B$7="","",IFERROR(TRIM(INDEX($A101:$Z101,MATCH(Lists!$B$7,$A$1:$Z$1,0))&amp;""),""))</f>
        <v/>
      </c>
      <c r="AH101" s="32">
        <f>IF(Lists!$B$8="","",IFERROR(TRIM(INDEX($A101:$Z101,MATCH(Lists!$B$8,$A$1:$Z$1,0))&amp;""),""))</f>
        <v/>
      </c>
      <c r="AI101" s="32">
        <f>IF(Lists!$B$9="","",IFERROR(TRIM(INDEX($A101:$Z101,MATCH(Lists!$B$9,$A$1:$Z$1,0))&amp;""),""))</f>
        <v/>
      </c>
      <c r="AJ101" s="32">
        <f>IF(Lists!$B$10="","",IFERROR(TRIM(INDEX($A101:$Z101,MATCH(Lists!$B$10,$A$1:$Z$1,0))&amp;""),""))</f>
        <v/>
      </c>
      <c r="AK101" s="32">
        <f>IF(Lists!$B$11="","",IFERROR(TRIM(INDEX($A101:$Z101,MATCH(Lists!$B$11,$A$1:$Z$1,0))&amp;""),""))</f>
        <v/>
      </c>
      <c r="AL101" s="32">
        <f>MID(IF($AG101&lt;&gt;"",", "&amp;$AG101,"")&amp;IF($AH101&lt;&gt;"",", "&amp;$AH101,"")&amp;IF($AI101&lt;&gt;"",", "&amp;$AI101,"")&amp;IF($AJ101&lt;&gt;"",", "&amp;$AJ101,"")&amp;IF($AK101&lt;&gt;"",", "&amp;$AK101,""),3,300)</f>
        <v/>
      </c>
      <c r="AM101" s="32">
        <f>IF($AB101="","",IF(COUNTIF('Guest list'!$A$3:$A$202,$AB101)&gt;0,"Yes","No"))</f>
        <v/>
      </c>
    </row>
    <row r="102">
      <c r="AB102" s="32">
        <f>IF(Lists!$B$2="","",IFERROR(TRIM(INDEX($A102:$Z102,MATCH(Lists!$B$2,$A$1:$Z$1,0))&amp;""),""))</f>
        <v/>
      </c>
      <c r="AC102" s="32">
        <f>IF(Lists!$B$3="","",IFERROR(TRIM(INDEX($A102:$Z102,MATCH(Lists!$B$3,$A$1:$Z$1,0))&amp;""),""))</f>
        <v/>
      </c>
      <c r="AD102" s="32">
        <f>IF($AB102="","",IF($AC102=Lists!$B$4,1,0))</f>
        <v/>
      </c>
      <c r="AE102" s="32">
        <f>IFERROR(VALUE(IF(Lists!$B$5="","",IFERROR(TRIM(INDEX($A102:$Z102,MATCH(Lists!$B$5,$A$1:$Z$1,0))&amp;""),""))),"")</f>
        <v/>
      </c>
      <c r="AF102" s="32">
        <f>IF($AD102&lt;&gt;1,IF($AB102="","",0),MAX(1,N($AE102)+IF(UPPER(TRIM(Lists!$B$6&amp;""))="N",1,0)))</f>
        <v/>
      </c>
      <c r="AG102" s="32">
        <f>IF(Lists!$B$7="","",IFERROR(TRIM(INDEX($A102:$Z102,MATCH(Lists!$B$7,$A$1:$Z$1,0))&amp;""),""))</f>
        <v/>
      </c>
      <c r="AH102" s="32">
        <f>IF(Lists!$B$8="","",IFERROR(TRIM(INDEX($A102:$Z102,MATCH(Lists!$B$8,$A$1:$Z$1,0))&amp;""),""))</f>
        <v/>
      </c>
      <c r="AI102" s="32">
        <f>IF(Lists!$B$9="","",IFERROR(TRIM(INDEX($A102:$Z102,MATCH(Lists!$B$9,$A$1:$Z$1,0))&amp;""),""))</f>
        <v/>
      </c>
      <c r="AJ102" s="32">
        <f>IF(Lists!$B$10="","",IFERROR(TRIM(INDEX($A102:$Z102,MATCH(Lists!$B$10,$A$1:$Z$1,0))&amp;""),""))</f>
        <v/>
      </c>
      <c r="AK102" s="32">
        <f>IF(Lists!$B$11="","",IFERROR(TRIM(INDEX($A102:$Z102,MATCH(Lists!$B$11,$A$1:$Z$1,0))&amp;""),""))</f>
        <v/>
      </c>
      <c r="AL102" s="32">
        <f>MID(IF($AG102&lt;&gt;"",", "&amp;$AG102,"")&amp;IF($AH102&lt;&gt;"",", "&amp;$AH102,"")&amp;IF($AI102&lt;&gt;"",", "&amp;$AI102,"")&amp;IF($AJ102&lt;&gt;"",", "&amp;$AJ102,"")&amp;IF($AK102&lt;&gt;"",", "&amp;$AK102,""),3,300)</f>
        <v/>
      </c>
      <c r="AM102" s="32">
        <f>IF($AB102="","",IF(COUNTIF('Guest list'!$A$3:$A$202,$AB102)&gt;0,"Yes","No"))</f>
        <v/>
      </c>
    </row>
    <row r="103">
      <c r="AB103" s="32">
        <f>IF(Lists!$B$2="","",IFERROR(TRIM(INDEX($A103:$Z103,MATCH(Lists!$B$2,$A$1:$Z$1,0))&amp;""),""))</f>
        <v/>
      </c>
      <c r="AC103" s="32">
        <f>IF(Lists!$B$3="","",IFERROR(TRIM(INDEX($A103:$Z103,MATCH(Lists!$B$3,$A$1:$Z$1,0))&amp;""),""))</f>
        <v/>
      </c>
      <c r="AD103" s="32">
        <f>IF($AB103="","",IF($AC103=Lists!$B$4,1,0))</f>
        <v/>
      </c>
      <c r="AE103" s="32">
        <f>IFERROR(VALUE(IF(Lists!$B$5="","",IFERROR(TRIM(INDEX($A103:$Z103,MATCH(Lists!$B$5,$A$1:$Z$1,0))&amp;""),""))),"")</f>
        <v/>
      </c>
      <c r="AF103" s="32">
        <f>IF($AD103&lt;&gt;1,IF($AB103="","",0),MAX(1,N($AE103)+IF(UPPER(TRIM(Lists!$B$6&amp;""))="N",1,0)))</f>
        <v/>
      </c>
      <c r="AG103" s="32">
        <f>IF(Lists!$B$7="","",IFERROR(TRIM(INDEX($A103:$Z103,MATCH(Lists!$B$7,$A$1:$Z$1,0))&amp;""),""))</f>
        <v/>
      </c>
      <c r="AH103" s="32">
        <f>IF(Lists!$B$8="","",IFERROR(TRIM(INDEX($A103:$Z103,MATCH(Lists!$B$8,$A$1:$Z$1,0))&amp;""),""))</f>
        <v/>
      </c>
      <c r="AI103" s="32">
        <f>IF(Lists!$B$9="","",IFERROR(TRIM(INDEX($A103:$Z103,MATCH(Lists!$B$9,$A$1:$Z$1,0))&amp;""),""))</f>
        <v/>
      </c>
      <c r="AJ103" s="32">
        <f>IF(Lists!$B$10="","",IFERROR(TRIM(INDEX($A103:$Z103,MATCH(Lists!$B$10,$A$1:$Z$1,0))&amp;""),""))</f>
        <v/>
      </c>
      <c r="AK103" s="32">
        <f>IF(Lists!$B$11="","",IFERROR(TRIM(INDEX($A103:$Z103,MATCH(Lists!$B$11,$A$1:$Z$1,0))&amp;""),""))</f>
        <v/>
      </c>
      <c r="AL103" s="32">
        <f>MID(IF($AG103&lt;&gt;"",", "&amp;$AG103,"")&amp;IF($AH103&lt;&gt;"",", "&amp;$AH103,"")&amp;IF($AI103&lt;&gt;"",", "&amp;$AI103,"")&amp;IF($AJ103&lt;&gt;"",", "&amp;$AJ103,"")&amp;IF($AK103&lt;&gt;"",", "&amp;$AK103,""),3,300)</f>
        <v/>
      </c>
      <c r="AM103" s="32">
        <f>IF($AB103="","",IF(COUNTIF('Guest list'!$A$3:$A$202,$AB103)&gt;0,"Yes","No"))</f>
        <v/>
      </c>
    </row>
    <row r="104">
      <c r="AB104" s="32">
        <f>IF(Lists!$B$2="","",IFERROR(TRIM(INDEX($A104:$Z104,MATCH(Lists!$B$2,$A$1:$Z$1,0))&amp;""),""))</f>
        <v/>
      </c>
      <c r="AC104" s="32">
        <f>IF(Lists!$B$3="","",IFERROR(TRIM(INDEX($A104:$Z104,MATCH(Lists!$B$3,$A$1:$Z$1,0))&amp;""),""))</f>
        <v/>
      </c>
      <c r="AD104" s="32">
        <f>IF($AB104="","",IF($AC104=Lists!$B$4,1,0))</f>
        <v/>
      </c>
      <c r="AE104" s="32">
        <f>IFERROR(VALUE(IF(Lists!$B$5="","",IFERROR(TRIM(INDEX($A104:$Z104,MATCH(Lists!$B$5,$A$1:$Z$1,0))&amp;""),""))),"")</f>
        <v/>
      </c>
      <c r="AF104" s="32">
        <f>IF($AD104&lt;&gt;1,IF($AB104="","",0),MAX(1,N($AE104)+IF(UPPER(TRIM(Lists!$B$6&amp;""))="N",1,0)))</f>
        <v/>
      </c>
      <c r="AG104" s="32">
        <f>IF(Lists!$B$7="","",IFERROR(TRIM(INDEX($A104:$Z104,MATCH(Lists!$B$7,$A$1:$Z$1,0))&amp;""),""))</f>
        <v/>
      </c>
      <c r="AH104" s="32">
        <f>IF(Lists!$B$8="","",IFERROR(TRIM(INDEX($A104:$Z104,MATCH(Lists!$B$8,$A$1:$Z$1,0))&amp;""),""))</f>
        <v/>
      </c>
      <c r="AI104" s="32">
        <f>IF(Lists!$B$9="","",IFERROR(TRIM(INDEX($A104:$Z104,MATCH(Lists!$B$9,$A$1:$Z$1,0))&amp;""),""))</f>
        <v/>
      </c>
      <c r="AJ104" s="32">
        <f>IF(Lists!$B$10="","",IFERROR(TRIM(INDEX($A104:$Z104,MATCH(Lists!$B$10,$A$1:$Z$1,0))&amp;""),""))</f>
        <v/>
      </c>
      <c r="AK104" s="32">
        <f>IF(Lists!$B$11="","",IFERROR(TRIM(INDEX($A104:$Z104,MATCH(Lists!$B$11,$A$1:$Z$1,0))&amp;""),""))</f>
        <v/>
      </c>
      <c r="AL104" s="32">
        <f>MID(IF($AG104&lt;&gt;"",", "&amp;$AG104,"")&amp;IF($AH104&lt;&gt;"",", "&amp;$AH104,"")&amp;IF($AI104&lt;&gt;"",", "&amp;$AI104,"")&amp;IF($AJ104&lt;&gt;"",", "&amp;$AJ104,"")&amp;IF($AK104&lt;&gt;"",", "&amp;$AK104,""),3,300)</f>
        <v/>
      </c>
      <c r="AM104" s="32">
        <f>IF($AB104="","",IF(COUNTIF('Guest list'!$A$3:$A$202,$AB104)&gt;0,"Yes","No"))</f>
        <v/>
      </c>
    </row>
    <row r="105">
      <c r="AB105" s="32">
        <f>IF(Lists!$B$2="","",IFERROR(TRIM(INDEX($A105:$Z105,MATCH(Lists!$B$2,$A$1:$Z$1,0))&amp;""),""))</f>
        <v/>
      </c>
      <c r="AC105" s="32">
        <f>IF(Lists!$B$3="","",IFERROR(TRIM(INDEX($A105:$Z105,MATCH(Lists!$B$3,$A$1:$Z$1,0))&amp;""),""))</f>
        <v/>
      </c>
      <c r="AD105" s="32">
        <f>IF($AB105="","",IF($AC105=Lists!$B$4,1,0))</f>
        <v/>
      </c>
      <c r="AE105" s="32">
        <f>IFERROR(VALUE(IF(Lists!$B$5="","",IFERROR(TRIM(INDEX($A105:$Z105,MATCH(Lists!$B$5,$A$1:$Z$1,0))&amp;""),""))),"")</f>
        <v/>
      </c>
      <c r="AF105" s="32">
        <f>IF($AD105&lt;&gt;1,IF($AB105="","",0),MAX(1,N($AE105)+IF(UPPER(TRIM(Lists!$B$6&amp;""))="N",1,0)))</f>
        <v/>
      </c>
      <c r="AG105" s="32">
        <f>IF(Lists!$B$7="","",IFERROR(TRIM(INDEX($A105:$Z105,MATCH(Lists!$B$7,$A$1:$Z$1,0))&amp;""),""))</f>
        <v/>
      </c>
      <c r="AH105" s="32">
        <f>IF(Lists!$B$8="","",IFERROR(TRIM(INDEX($A105:$Z105,MATCH(Lists!$B$8,$A$1:$Z$1,0))&amp;""),""))</f>
        <v/>
      </c>
      <c r="AI105" s="32">
        <f>IF(Lists!$B$9="","",IFERROR(TRIM(INDEX($A105:$Z105,MATCH(Lists!$B$9,$A$1:$Z$1,0))&amp;""),""))</f>
        <v/>
      </c>
      <c r="AJ105" s="32">
        <f>IF(Lists!$B$10="","",IFERROR(TRIM(INDEX($A105:$Z105,MATCH(Lists!$B$10,$A$1:$Z$1,0))&amp;""),""))</f>
        <v/>
      </c>
      <c r="AK105" s="32">
        <f>IF(Lists!$B$11="","",IFERROR(TRIM(INDEX($A105:$Z105,MATCH(Lists!$B$11,$A$1:$Z$1,0))&amp;""),""))</f>
        <v/>
      </c>
      <c r="AL105" s="32">
        <f>MID(IF($AG105&lt;&gt;"",", "&amp;$AG105,"")&amp;IF($AH105&lt;&gt;"",", "&amp;$AH105,"")&amp;IF($AI105&lt;&gt;"",", "&amp;$AI105,"")&amp;IF($AJ105&lt;&gt;"",", "&amp;$AJ105,"")&amp;IF($AK105&lt;&gt;"",", "&amp;$AK105,""),3,300)</f>
        <v/>
      </c>
      <c r="AM105" s="32">
        <f>IF($AB105="","",IF(COUNTIF('Guest list'!$A$3:$A$202,$AB105)&gt;0,"Yes","No"))</f>
        <v/>
      </c>
    </row>
    <row r="106">
      <c r="AB106" s="32">
        <f>IF(Lists!$B$2="","",IFERROR(TRIM(INDEX($A106:$Z106,MATCH(Lists!$B$2,$A$1:$Z$1,0))&amp;""),""))</f>
        <v/>
      </c>
      <c r="AC106" s="32">
        <f>IF(Lists!$B$3="","",IFERROR(TRIM(INDEX($A106:$Z106,MATCH(Lists!$B$3,$A$1:$Z$1,0))&amp;""),""))</f>
        <v/>
      </c>
      <c r="AD106" s="32">
        <f>IF($AB106="","",IF($AC106=Lists!$B$4,1,0))</f>
        <v/>
      </c>
      <c r="AE106" s="32">
        <f>IFERROR(VALUE(IF(Lists!$B$5="","",IFERROR(TRIM(INDEX($A106:$Z106,MATCH(Lists!$B$5,$A$1:$Z$1,0))&amp;""),""))),"")</f>
        <v/>
      </c>
      <c r="AF106" s="32">
        <f>IF($AD106&lt;&gt;1,IF($AB106="","",0),MAX(1,N($AE106)+IF(UPPER(TRIM(Lists!$B$6&amp;""))="N",1,0)))</f>
        <v/>
      </c>
      <c r="AG106" s="32">
        <f>IF(Lists!$B$7="","",IFERROR(TRIM(INDEX($A106:$Z106,MATCH(Lists!$B$7,$A$1:$Z$1,0))&amp;""),""))</f>
        <v/>
      </c>
      <c r="AH106" s="32">
        <f>IF(Lists!$B$8="","",IFERROR(TRIM(INDEX($A106:$Z106,MATCH(Lists!$B$8,$A$1:$Z$1,0))&amp;""),""))</f>
        <v/>
      </c>
      <c r="AI106" s="32">
        <f>IF(Lists!$B$9="","",IFERROR(TRIM(INDEX($A106:$Z106,MATCH(Lists!$B$9,$A$1:$Z$1,0))&amp;""),""))</f>
        <v/>
      </c>
      <c r="AJ106" s="32">
        <f>IF(Lists!$B$10="","",IFERROR(TRIM(INDEX($A106:$Z106,MATCH(Lists!$B$10,$A$1:$Z$1,0))&amp;""),""))</f>
        <v/>
      </c>
      <c r="AK106" s="32">
        <f>IF(Lists!$B$11="","",IFERROR(TRIM(INDEX($A106:$Z106,MATCH(Lists!$B$11,$A$1:$Z$1,0))&amp;""),""))</f>
        <v/>
      </c>
      <c r="AL106" s="32">
        <f>MID(IF($AG106&lt;&gt;"",", "&amp;$AG106,"")&amp;IF($AH106&lt;&gt;"",", "&amp;$AH106,"")&amp;IF($AI106&lt;&gt;"",", "&amp;$AI106,"")&amp;IF($AJ106&lt;&gt;"",", "&amp;$AJ106,"")&amp;IF($AK106&lt;&gt;"",", "&amp;$AK106,""),3,300)</f>
        <v/>
      </c>
      <c r="AM106" s="32">
        <f>IF($AB106="","",IF(COUNTIF('Guest list'!$A$3:$A$202,$AB106)&gt;0,"Yes","No"))</f>
        <v/>
      </c>
    </row>
    <row r="107">
      <c r="AB107" s="32">
        <f>IF(Lists!$B$2="","",IFERROR(TRIM(INDEX($A107:$Z107,MATCH(Lists!$B$2,$A$1:$Z$1,0))&amp;""),""))</f>
        <v/>
      </c>
      <c r="AC107" s="32">
        <f>IF(Lists!$B$3="","",IFERROR(TRIM(INDEX($A107:$Z107,MATCH(Lists!$B$3,$A$1:$Z$1,0))&amp;""),""))</f>
        <v/>
      </c>
      <c r="AD107" s="32">
        <f>IF($AB107="","",IF($AC107=Lists!$B$4,1,0))</f>
        <v/>
      </c>
      <c r="AE107" s="32">
        <f>IFERROR(VALUE(IF(Lists!$B$5="","",IFERROR(TRIM(INDEX($A107:$Z107,MATCH(Lists!$B$5,$A$1:$Z$1,0))&amp;""),""))),"")</f>
        <v/>
      </c>
      <c r="AF107" s="32">
        <f>IF($AD107&lt;&gt;1,IF($AB107="","",0),MAX(1,N($AE107)+IF(UPPER(TRIM(Lists!$B$6&amp;""))="N",1,0)))</f>
        <v/>
      </c>
      <c r="AG107" s="32">
        <f>IF(Lists!$B$7="","",IFERROR(TRIM(INDEX($A107:$Z107,MATCH(Lists!$B$7,$A$1:$Z$1,0))&amp;""),""))</f>
        <v/>
      </c>
      <c r="AH107" s="32">
        <f>IF(Lists!$B$8="","",IFERROR(TRIM(INDEX($A107:$Z107,MATCH(Lists!$B$8,$A$1:$Z$1,0))&amp;""),""))</f>
        <v/>
      </c>
      <c r="AI107" s="32">
        <f>IF(Lists!$B$9="","",IFERROR(TRIM(INDEX($A107:$Z107,MATCH(Lists!$B$9,$A$1:$Z$1,0))&amp;""),""))</f>
        <v/>
      </c>
      <c r="AJ107" s="32">
        <f>IF(Lists!$B$10="","",IFERROR(TRIM(INDEX($A107:$Z107,MATCH(Lists!$B$10,$A$1:$Z$1,0))&amp;""),""))</f>
        <v/>
      </c>
      <c r="AK107" s="32">
        <f>IF(Lists!$B$11="","",IFERROR(TRIM(INDEX($A107:$Z107,MATCH(Lists!$B$11,$A$1:$Z$1,0))&amp;""),""))</f>
        <v/>
      </c>
      <c r="AL107" s="32">
        <f>MID(IF($AG107&lt;&gt;"",", "&amp;$AG107,"")&amp;IF($AH107&lt;&gt;"",", "&amp;$AH107,"")&amp;IF($AI107&lt;&gt;"",", "&amp;$AI107,"")&amp;IF($AJ107&lt;&gt;"",", "&amp;$AJ107,"")&amp;IF($AK107&lt;&gt;"",", "&amp;$AK107,""),3,300)</f>
        <v/>
      </c>
      <c r="AM107" s="32">
        <f>IF($AB107="","",IF(COUNTIF('Guest list'!$A$3:$A$202,$AB107)&gt;0,"Yes","No"))</f>
        <v/>
      </c>
    </row>
    <row r="108">
      <c r="AB108" s="32">
        <f>IF(Lists!$B$2="","",IFERROR(TRIM(INDEX($A108:$Z108,MATCH(Lists!$B$2,$A$1:$Z$1,0))&amp;""),""))</f>
        <v/>
      </c>
      <c r="AC108" s="32">
        <f>IF(Lists!$B$3="","",IFERROR(TRIM(INDEX($A108:$Z108,MATCH(Lists!$B$3,$A$1:$Z$1,0))&amp;""),""))</f>
        <v/>
      </c>
      <c r="AD108" s="32">
        <f>IF($AB108="","",IF($AC108=Lists!$B$4,1,0))</f>
        <v/>
      </c>
      <c r="AE108" s="32">
        <f>IFERROR(VALUE(IF(Lists!$B$5="","",IFERROR(TRIM(INDEX($A108:$Z108,MATCH(Lists!$B$5,$A$1:$Z$1,0))&amp;""),""))),"")</f>
        <v/>
      </c>
      <c r="AF108" s="32">
        <f>IF($AD108&lt;&gt;1,IF($AB108="","",0),MAX(1,N($AE108)+IF(UPPER(TRIM(Lists!$B$6&amp;""))="N",1,0)))</f>
        <v/>
      </c>
      <c r="AG108" s="32">
        <f>IF(Lists!$B$7="","",IFERROR(TRIM(INDEX($A108:$Z108,MATCH(Lists!$B$7,$A$1:$Z$1,0))&amp;""),""))</f>
        <v/>
      </c>
      <c r="AH108" s="32">
        <f>IF(Lists!$B$8="","",IFERROR(TRIM(INDEX($A108:$Z108,MATCH(Lists!$B$8,$A$1:$Z$1,0))&amp;""),""))</f>
        <v/>
      </c>
      <c r="AI108" s="32">
        <f>IF(Lists!$B$9="","",IFERROR(TRIM(INDEX($A108:$Z108,MATCH(Lists!$B$9,$A$1:$Z$1,0))&amp;""),""))</f>
        <v/>
      </c>
      <c r="AJ108" s="32">
        <f>IF(Lists!$B$10="","",IFERROR(TRIM(INDEX($A108:$Z108,MATCH(Lists!$B$10,$A$1:$Z$1,0))&amp;""),""))</f>
        <v/>
      </c>
      <c r="AK108" s="32">
        <f>IF(Lists!$B$11="","",IFERROR(TRIM(INDEX($A108:$Z108,MATCH(Lists!$B$11,$A$1:$Z$1,0))&amp;""),""))</f>
        <v/>
      </c>
      <c r="AL108" s="32">
        <f>MID(IF($AG108&lt;&gt;"",", "&amp;$AG108,"")&amp;IF($AH108&lt;&gt;"",", "&amp;$AH108,"")&amp;IF($AI108&lt;&gt;"",", "&amp;$AI108,"")&amp;IF($AJ108&lt;&gt;"",", "&amp;$AJ108,"")&amp;IF($AK108&lt;&gt;"",", "&amp;$AK108,""),3,300)</f>
        <v/>
      </c>
      <c r="AM108" s="32">
        <f>IF($AB108="","",IF(COUNTIF('Guest list'!$A$3:$A$202,$AB108)&gt;0,"Yes","No"))</f>
        <v/>
      </c>
    </row>
    <row r="109">
      <c r="AB109" s="32">
        <f>IF(Lists!$B$2="","",IFERROR(TRIM(INDEX($A109:$Z109,MATCH(Lists!$B$2,$A$1:$Z$1,0))&amp;""),""))</f>
        <v/>
      </c>
      <c r="AC109" s="32">
        <f>IF(Lists!$B$3="","",IFERROR(TRIM(INDEX($A109:$Z109,MATCH(Lists!$B$3,$A$1:$Z$1,0))&amp;""),""))</f>
        <v/>
      </c>
      <c r="AD109" s="32">
        <f>IF($AB109="","",IF($AC109=Lists!$B$4,1,0))</f>
        <v/>
      </c>
      <c r="AE109" s="32">
        <f>IFERROR(VALUE(IF(Lists!$B$5="","",IFERROR(TRIM(INDEX($A109:$Z109,MATCH(Lists!$B$5,$A$1:$Z$1,0))&amp;""),""))),"")</f>
        <v/>
      </c>
      <c r="AF109" s="32">
        <f>IF($AD109&lt;&gt;1,IF($AB109="","",0),MAX(1,N($AE109)+IF(UPPER(TRIM(Lists!$B$6&amp;""))="N",1,0)))</f>
        <v/>
      </c>
      <c r="AG109" s="32">
        <f>IF(Lists!$B$7="","",IFERROR(TRIM(INDEX($A109:$Z109,MATCH(Lists!$B$7,$A$1:$Z$1,0))&amp;""),""))</f>
        <v/>
      </c>
      <c r="AH109" s="32">
        <f>IF(Lists!$B$8="","",IFERROR(TRIM(INDEX($A109:$Z109,MATCH(Lists!$B$8,$A$1:$Z$1,0))&amp;""),""))</f>
        <v/>
      </c>
      <c r="AI109" s="32">
        <f>IF(Lists!$B$9="","",IFERROR(TRIM(INDEX($A109:$Z109,MATCH(Lists!$B$9,$A$1:$Z$1,0))&amp;""),""))</f>
        <v/>
      </c>
      <c r="AJ109" s="32">
        <f>IF(Lists!$B$10="","",IFERROR(TRIM(INDEX($A109:$Z109,MATCH(Lists!$B$10,$A$1:$Z$1,0))&amp;""),""))</f>
        <v/>
      </c>
      <c r="AK109" s="32">
        <f>IF(Lists!$B$11="","",IFERROR(TRIM(INDEX($A109:$Z109,MATCH(Lists!$B$11,$A$1:$Z$1,0))&amp;""),""))</f>
        <v/>
      </c>
      <c r="AL109" s="32">
        <f>MID(IF($AG109&lt;&gt;"",", "&amp;$AG109,"")&amp;IF($AH109&lt;&gt;"",", "&amp;$AH109,"")&amp;IF($AI109&lt;&gt;"",", "&amp;$AI109,"")&amp;IF($AJ109&lt;&gt;"",", "&amp;$AJ109,"")&amp;IF($AK109&lt;&gt;"",", "&amp;$AK109,""),3,300)</f>
        <v/>
      </c>
      <c r="AM109" s="32">
        <f>IF($AB109="","",IF(COUNTIF('Guest list'!$A$3:$A$202,$AB109)&gt;0,"Yes","No"))</f>
        <v/>
      </c>
    </row>
    <row r="110">
      <c r="AB110" s="32">
        <f>IF(Lists!$B$2="","",IFERROR(TRIM(INDEX($A110:$Z110,MATCH(Lists!$B$2,$A$1:$Z$1,0))&amp;""),""))</f>
        <v/>
      </c>
      <c r="AC110" s="32">
        <f>IF(Lists!$B$3="","",IFERROR(TRIM(INDEX($A110:$Z110,MATCH(Lists!$B$3,$A$1:$Z$1,0))&amp;""),""))</f>
        <v/>
      </c>
      <c r="AD110" s="32">
        <f>IF($AB110="","",IF($AC110=Lists!$B$4,1,0))</f>
        <v/>
      </c>
      <c r="AE110" s="32">
        <f>IFERROR(VALUE(IF(Lists!$B$5="","",IFERROR(TRIM(INDEX($A110:$Z110,MATCH(Lists!$B$5,$A$1:$Z$1,0))&amp;""),""))),"")</f>
        <v/>
      </c>
      <c r="AF110" s="32">
        <f>IF($AD110&lt;&gt;1,IF($AB110="","",0),MAX(1,N($AE110)+IF(UPPER(TRIM(Lists!$B$6&amp;""))="N",1,0)))</f>
        <v/>
      </c>
      <c r="AG110" s="32">
        <f>IF(Lists!$B$7="","",IFERROR(TRIM(INDEX($A110:$Z110,MATCH(Lists!$B$7,$A$1:$Z$1,0))&amp;""),""))</f>
        <v/>
      </c>
      <c r="AH110" s="32">
        <f>IF(Lists!$B$8="","",IFERROR(TRIM(INDEX($A110:$Z110,MATCH(Lists!$B$8,$A$1:$Z$1,0))&amp;""),""))</f>
        <v/>
      </c>
      <c r="AI110" s="32">
        <f>IF(Lists!$B$9="","",IFERROR(TRIM(INDEX($A110:$Z110,MATCH(Lists!$B$9,$A$1:$Z$1,0))&amp;""),""))</f>
        <v/>
      </c>
      <c r="AJ110" s="32">
        <f>IF(Lists!$B$10="","",IFERROR(TRIM(INDEX($A110:$Z110,MATCH(Lists!$B$10,$A$1:$Z$1,0))&amp;""),""))</f>
        <v/>
      </c>
      <c r="AK110" s="32">
        <f>IF(Lists!$B$11="","",IFERROR(TRIM(INDEX($A110:$Z110,MATCH(Lists!$B$11,$A$1:$Z$1,0))&amp;""),""))</f>
        <v/>
      </c>
      <c r="AL110" s="32">
        <f>MID(IF($AG110&lt;&gt;"",", "&amp;$AG110,"")&amp;IF($AH110&lt;&gt;"",", "&amp;$AH110,"")&amp;IF($AI110&lt;&gt;"",", "&amp;$AI110,"")&amp;IF($AJ110&lt;&gt;"",", "&amp;$AJ110,"")&amp;IF($AK110&lt;&gt;"",", "&amp;$AK110,""),3,300)</f>
        <v/>
      </c>
      <c r="AM110" s="32">
        <f>IF($AB110="","",IF(COUNTIF('Guest list'!$A$3:$A$202,$AB110)&gt;0,"Yes","No"))</f>
        <v/>
      </c>
    </row>
    <row r="111">
      <c r="AB111" s="32">
        <f>IF(Lists!$B$2="","",IFERROR(TRIM(INDEX($A111:$Z111,MATCH(Lists!$B$2,$A$1:$Z$1,0))&amp;""),""))</f>
        <v/>
      </c>
      <c r="AC111" s="32">
        <f>IF(Lists!$B$3="","",IFERROR(TRIM(INDEX($A111:$Z111,MATCH(Lists!$B$3,$A$1:$Z$1,0))&amp;""),""))</f>
        <v/>
      </c>
      <c r="AD111" s="32">
        <f>IF($AB111="","",IF($AC111=Lists!$B$4,1,0))</f>
        <v/>
      </c>
      <c r="AE111" s="32">
        <f>IFERROR(VALUE(IF(Lists!$B$5="","",IFERROR(TRIM(INDEX($A111:$Z111,MATCH(Lists!$B$5,$A$1:$Z$1,0))&amp;""),""))),"")</f>
        <v/>
      </c>
      <c r="AF111" s="32">
        <f>IF($AD111&lt;&gt;1,IF($AB111="","",0),MAX(1,N($AE111)+IF(UPPER(TRIM(Lists!$B$6&amp;""))="N",1,0)))</f>
        <v/>
      </c>
      <c r="AG111" s="32">
        <f>IF(Lists!$B$7="","",IFERROR(TRIM(INDEX($A111:$Z111,MATCH(Lists!$B$7,$A$1:$Z$1,0))&amp;""),""))</f>
        <v/>
      </c>
      <c r="AH111" s="32">
        <f>IF(Lists!$B$8="","",IFERROR(TRIM(INDEX($A111:$Z111,MATCH(Lists!$B$8,$A$1:$Z$1,0))&amp;""),""))</f>
        <v/>
      </c>
      <c r="AI111" s="32">
        <f>IF(Lists!$B$9="","",IFERROR(TRIM(INDEX($A111:$Z111,MATCH(Lists!$B$9,$A$1:$Z$1,0))&amp;""),""))</f>
        <v/>
      </c>
      <c r="AJ111" s="32">
        <f>IF(Lists!$B$10="","",IFERROR(TRIM(INDEX($A111:$Z111,MATCH(Lists!$B$10,$A$1:$Z$1,0))&amp;""),""))</f>
        <v/>
      </c>
      <c r="AK111" s="32">
        <f>IF(Lists!$B$11="","",IFERROR(TRIM(INDEX($A111:$Z111,MATCH(Lists!$B$11,$A$1:$Z$1,0))&amp;""),""))</f>
        <v/>
      </c>
      <c r="AL111" s="32">
        <f>MID(IF($AG111&lt;&gt;"",", "&amp;$AG111,"")&amp;IF($AH111&lt;&gt;"",", "&amp;$AH111,"")&amp;IF($AI111&lt;&gt;"",", "&amp;$AI111,"")&amp;IF($AJ111&lt;&gt;"",", "&amp;$AJ111,"")&amp;IF($AK111&lt;&gt;"",", "&amp;$AK111,""),3,300)</f>
        <v/>
      </c>
      <c r="AM111" s="32">
        <f>IF($AB111="","",IF(COUNTIF('Guest list'!$A$3:$A$202,$AB111)&gt;0,"Yes","No"))</f>
        <v/>
      </c>
    </row>
    <row r="112">
      <c r="AB112" s="32">
        <f>IF(Lists!$B$2="","",IFERROR(TRIM(INDEX($A112:$Z112,MATCH(Lists!$B$2,$A$1:$Z$1,0))&amp;""),""))</f>
        <v/>
      </c>
      <c r="AC112" s="32">
        <f>IF(Lists!$B$3="","",IFERROR(TRIM(INDEX($A112:$Z112,MATCH(Lists!$B$3,$A$1:$Z$1,0))&amp;""),""))</f>
        <v/>
      </c>
      <c r="AD112" s="32">
        <f>IF($AB112="","",IF($AC112=Lists!$B$4,1,0))</f>
        <v/>
      </c>
      <c r="AE112" s="32">
        <f>IFERROR(VALUE(IF(Lists!$B$5="","",IFERROR(TRIM(INDEX($A112:$Z112,MATCH(Lists!$B$5,$A$1:$Z$1,0))&amp;""),""))),"")</f>
        <v/>
      </c>
      <c r="AF112" s="32">
        <f>IF($AD112&lt;&gt;1,IF($AB112="","",0),MAX(1,N($AE112)+IF(UPPER(TRIM(Lists!$B$6&amp;""))="N",1,0)))</f>
        <v/>
      </c>
      <c r="AG112" s="32">
        <f>IF(Lists!$B$7="","",IFERROR(TRIM(INDEX($A112:$Z112,MATCH(Lists!$B$7,$A$1:$Z$1,0))&amp;""),""))</f>
        <v/>
      </c>
      <c r="AH112" s="32">
        <f>IF(Lists!$B$8="","",IFERROR(TRIM(INDEX($A112:$Z112,MATCH(Lists!$B$8,$A$1:$Z$1,0))&amp;""),""))</f>
        <v/>
      </c>
      <c r="AI112" s="32">
        <f>IF(Lists!$B$9="","",IFERROR(TRIM(INDEX($A112:$Z112,MATCH(Lists!$B$9,$A$1:$Z$1,0))&amp;""),""))</f>
        <v/>
      </c>
      <c r="AJ112" s="32">
        <f>IF(Lists!$B$10="","",IFERROR(TRIM(INDEX($A112:$Z112,MATCH(Lists!$B$10,$A$1:$Z$1,0))&amp;""),""))</f>
        <v/>
      </c>
      <c r="AK112" s="32">
        <f>IF(Lists!$B$11="","",IFERROR(TRIM(INDEX($A112:$Z112,MATCH(Lists!$B$11,$A$1:$Z$1,0))&amp;""),""))</f>
        <v/>
      </c>
      <c r="AL112" s="32">
        <f>MID(IF($AG112&lt;&gt;"",", "&amp;$AG112,"")&amp;IF($AH112&lt;&gt;"",", "&amp;$AH112,"")&amp;IF($AI112&lt;&gt;"",", "&amp;$AI112,"")&amp;IF($AJ112&lt;&gt;"",", "&amp;$AJ112,"")&amp;IF($AK112&lt;&gt;"",", "&amp;$AK112,""),3,300)</f>
        <v/>
      </c>
      <c r="AM112" s="32">
        <f>IF($AB112="","",IF(COUNTIF('Guest list'!$A$3:$A$202,$AB112)&gt;0,"Yes","No"))</f>
        <v/>
      </c>
    </row>
    <row r="113">
      <c r="AB113" s="32">
        <f>IF(Lists!$B$2="","",IFERROR(TRIM(INDEX($A113:$Z113,MATCH(Lists!$B$2,$A$1:$Z$1,0))&amp;""),""))</f>
        <v/>
      </c>
      <c r="AC113" s="32">
        <f>IF(Lists!$B$3="","",IFERROR(TRIM(INDEX($A113:$Z113,MATCH(Lists!$B$3,$A$1:$Z$1,0))&amp;""),""))</f>
        <v/>
      </c>
      <c r="AD113" s="32">
        <f>IF($AB113="","",IF($AC113=Lists!$B$4,1,0))</f>
        <v/>
      </c>
      <c r="AE113" s="32">
        <f>IFERROR(VALUE(IF(Lists!$B$5="","",IFERROR(TRIM(INDEX($A113:$Z113,MATCH(Lists!$B$5,$A$1:$Z$1,0))&amp;""),""))),"")</f>
        <v/>
      </c>
      <c r="AF113" s="32">
        <f>IF($AD113&lt;&gt;1,IF($AB113="","",0),MAX(1,N($AE113)+IF(UPPER(TRIM(Lists!$B$6&amp;""))="N",1,0)))</f>
        <v/>
      </c>
      <c r="AG113" s="32">
        <f>IF(Lists!$B$7="","",IFERROR(TRIM(INDEX($A113:$Z113,MATCH(Lists!$B$7,$A$1:$Z$1,0))&amp;""),""))</f>
        <v/>
      </c>
      <c r="AH113" s="32">
        <f>IF(Lists!$B$8="","",IFERROR(TRIM(INDEX($A113:$Z113,MATCH(Lists!$B$8,$A$1:$Z$1,0))&amp;""),""))</f>
        <v/>
      </c>
      <c r="AI113" s="32">
        <f>IF(Lists!$B$9="","",IFERROR(TRIM(INDEX($A113:$Z113,MATCH(Lists!$B$9,$A$1:$Z$1,0))&amp;""),""))</f>
        <v/>
      </c>
      <c r="AJ113" s="32">
        <f>IF(Lists!$B$10="","",IFERROR(TRIM(INDEX($A113:$Z113,MATCH(Lists!$B$10,$A$1:$Z$1,0))&amp;""),""))</f>
        <v/>
      </c>
      <c r="AK113" s="32">
        <f>IF(Lists!$B$11="","",IFERROR(TRIM(INDEX($A113:$Z113,MATCH(Lists!$B$11,$A$1:$Z$1,0))&amp;""),""))</f>
        <v/>
      </c>
      <c r="AL113" s="32">
        <f>MID(IF($AG113&lt;&gt;"",", "&amp;$AG113,"")&amp;IF($AH113&lt;&gt;"",", "&amp;$AH113,"")&amp;IF($AI113&lt;&gt;"",", "&amp;$AI113,"")&amp;IF($AJ113&lt;&gt;"",", "&amp;$AJ113,"")&amp;IF($AK113&lt;&gt;"",", "&amp;$AK113,""),3,300)</f>
        <v/>
      </c>
      <c r="AM113" s="32">
        <f>IF($AB113="","",IF(COUNTIF('Guest list'!$A$3:$A$202,$AB113)&gt;0,"Yes","No"))</f>
        <v/>
      </c>
    </row>
    <row r="114">
      <c r="AB114" s="32">
        <f>IF(Lists!$B$2="","",IFERROR(TRIM(INDEX($A114:$Z114,MATCH(Lists!$B$2,$A$1:$Z$1,0))&amp;""),""))</f>
        <v/>
      </c>
      <c r="AC114" s="32">
        <f>IF(Lists!$B$3="","",IFERROR(TRIM(INDEX($A114:$Z114,MATCH(Lists!$B$3,$A$1:$Z$1,0))&amp;""),""))</f>
        <v/>
      </c>
      <c r="AD114" s="32">
        <f>IF($AB114="","",IF($AC114=Lists!$B$4,1,0))</f>
        <v/>
      </c>
      <c r="AE114" s="32">
        <f>IFERROR(VALUE(IF(Lists!$B$5="","",IFERROR(TRIM(INDEX($A114:$Z114,MATCH(Lists!$B$5,$A$1:$Z$1,0))&amp;""),""))),"")</f>
        <v/>
      </c>
      <c r="AF114" s="32">
        <f>IF($AD114&lt;&gt;1,IF($AB114="","",0),MAX(1,N($AE114)+IF(UPPER(TRIM(Lists!$B$6&amp;""))="N",1,0)))</f>
        <v/>
      </c>
      <c r="AG114" s="32">
        <f>IF(Lists!$B$7="","",IFERROR(TRIM(INDEX($A114:$Z114,MATCH(Lists!$B$7,$A$1:$Z$1,0))&amp;""),""))</f>
        <v/>
      </c>
      <c r="AH114" s="32">
        <f>IF(Lists!$B$8="","",IFERROR(TRIM(INDEX($A114:$Z114,MATCH(Lists!$B$8,$A$1:$Z$1,0))&amp;""),""))</f>
        <v/>
      </c>
      <c r="AI114" s="32">
        <f>IF(Lists!$B$9="","",IFERROR(TRIM(INDEX($A114:$Z114,MATCH(Lists!$B$9,$A$1:$Z$1,0))&amp;""),""))</f>
        <v/>
      </c>
      <c r="AJ114" s="32">
        <f>IF(Lists!$B$10="","",IFERROR(TRIM(INDEX($A114:$Z114,MATCH(Lists!$B$10,$A$1:$Z$1,0))&amp;""),""))</f>
        <v/>
      </c>
      <c r="AK114" s="32">
        <f>IF(Lists!$B$11="","",IFERROR(TRIM(INDEX($A114:$Z114,MATCH(Lists!$B$11,$A$1:$Z$1,0))&amp;""),""))</f>
        <v/>
      </c>
      <c r="AL114" s="32">
        <f>MID(IF($AG114&lt;&gt;"",", "&amp;$AG114,"")&amp;IF($AH114&lt;&gt;"",", "&amp;$AH114,"")&amp;IF($AI114&lt;&gt;"",", "&amp;$AI114,"")&amp;IF($AJ114&lt;&gt;"",", "&amp;$AJ114,"")&amp;IF($AK114&lt;&gt;"",", "&amp;$AK114,""),3,300)</f>
        <v/>
      </c>
      <c r="AM114" s="32">
        <f>IF($AB114="","",IF(COUNTIF('Guest list'!$A$3:$A$202,$AB114)&gt;0,"Yes","No"))</f>
        <v/>
      </c>
    </row>
    <row r="115">
      <c r="AB115" s="32">
        <f>IF(Lists!$B$2="","",IFERROR(TRIM(INDEX($A115:$Z115,MATCH(Lists!$B$2,$A$1:$Z$1,0))&amp;""),""))</f>
        <v/>
      </c>
      <c r="AC115" s="32">
        <f>IF(Lists!$B$3="","",IFERROR(TRIM(INDEX($A115:$Z115,MATCH(Lists!$B$3,$A$1:$Z$1,0))&amp;""),""))</f>
        <v/>
      </c>
      <c r="AD115" s="32">
        <f>IF($AB115="","",IF($AC115=Lists!$B$4,1,0))</f>
        <v/>
      </c>
      <c r="AE115" s="32">
        <f>IFERROR(VALUE(IF(Lists!$B$5="","",IFERROR(TRIM(INDEX($A115:$Z115,MATCH(Lists!$B$5,$A$1:$Z$1,0))&amp;""),""))),"")</f>
        <v/>
      </c>
      <c r="AF115" s="32">
        <f>IF($AD115&lt;&gt;1,IF($AB115="","",0),MAX(1,N($AE115)+IF(UPPER(TRIM(Lists!$B$6&amp;""))="N",1,0)))</f>
        <v/>
      </c>
      <c r="AG115" s="32">
        <f>IF(Lists!$B$7="","",IFERROR(TRIM(INDEX($A115:$Z115,MATCH(Lists!$B$7,$A$1:$Z$1,0))&amp;""),""))</f>
        <v/>
      </c>
      <c r="AH115" s="32">
        <f>IF(Lists!$B$8="","",IFERROR(TRIM(INDEX($A115:$Z115,MATCH(Lists!$B$8,$A$1:$Z$1,0))&amp;""),""))</f>
        <v/>
      </c>
      <c r="AI115" s="32">
        <f>IF(Lists!$B$9="","",IFERROR(TRIM(INDEX($A115:$Z115,MATCH(Lists!$B$9,$A$1:$Z$1,0))&amp;""),""))</f>
        <v/>
      </c>
      <c r="AJ115" s="32">
        <f>IF(Lists!$B$10="","",IFERROR(TRIM(INDEX($A115:$Z115,MATCH(Lists!$B$10,$A$1:$Z$1,0))&amp;""),""))</f>
        <v/>
      </c>
      <c r="AK115" s="32">
        <f>IF(Lists!$B$11="","",IFERROR(TRIM(INDEX($A115:$Z115,MATCH(Lists!$B$11,$A$1:$Z$1,0))&amp;""),""))</f>
        <v/>
      </c>
      <c r="AL115" s="32">
        <f>MID(IF($AG115&lt;&gt;"",", "&amp;$AG115,"")&amp;IF($AH115&lt;&gt;"",", "&amp;$AH115,"")&amp;IF($AI115&lt;&gt;"",", "&amp;$AI115,"")&amp;IF($AJ115&lt;&gt;"",", "&amp;$AJ115,"")&amp;IF($AK115&lt;&gt;"",", "&amp;$AK115,""),3,300)</f>
        <v/>
      </c>
      <c r="AM115" s="32">
        <f>IF($AB115="","",IF(COUNTIF('Guest list'!$A$3:$A$202,$AB115)&gt;0,"Yes","No"))</f>
        <v/>
      </c>
    </row>
    <row r="116">
      <c r="AB116" s="32">
        <f>IF(Lists!$B$2="","",IFERROR(TRIM(INDEX($A116:$Z116,MATCH(Lists!$B$2,$A$1:$Z$1,0))&amp;""),""))</f>
        <v/>
      </c>
      <c r="AC116" s="32">
        <f>IF(Lists!$B$3="","",IFERROR(TRIM(INDEX($A116:$Z116,MATCH(Lists!$B$3,$A$1:$Z$1,0))&amp;""),""))</f>
        <v/>
      </c>
      <c r="AD116" s="32">
        <f>IF($AB116="","",IF($AC116=Lists!$B$4,1,0))</f>
        <v/>
      </c>
      <c r="AE116" s="32">
        <f>IFERROR(VALUE(IF(Lists!$B$5="","",IFERROR(TRIM(INDEX($A116:$Z116,MATCH(Lists!$B$5,$A$1:$Z$1,0))&amp;""),""))),"")</f>
        <v/>
      </c>
      <c r="AF116" s="32">
        <f>IF($AD116&lt;&gt;1,IF($AB116="","",0),MAX(1,N($AE116)+IF(UPPER(TRIM(Lists!$B$6&amp;""))="N",1,0)))</f>
        <v/>
      </c>
      <c r="AG116" s="32">
        <f>IF(Lists!$B$7="","",IFERROR(TRIM(INDEX($A116:$Z116,MATCH(Lists!$B$7,$A$1:$Z$1,0))&amp;""),""))</f>
        <v/>
      </c>
      <c r="AH116" s="32">
        <f>IF(Lists!$B$8="","",IFERROR(TRIM(INDEX($A116:$Z116,MATCH(Lists!$B$8,$A$1:$Z$1,0))&amp;""),""))</f>
        <v/>
      </c>
      <c r="AI116" s="32">
        <f>IF(Lists!$B$9="","",IFERROR(TRIM(INDEX($A116:$Z116,MATCH(Lists!$B$9,$A$1:$Z$1,0))&amp;""),""))</f>
        <v/>
      </c>
      <c r="AJ116" s="32">
        <f>IF(Lists!$B$10="","",IFERROR(TRIM(INDEX($A116:$Z116,MATCH(Lists!$B$10,$A$1:$Z$1,0))&amp;""),""))</f>
        <v/>
      </c>
      <c r="AK116" s="32">
        <f>IF(Lists!$B$11="","",IFERROR(TRIM(INDEX($A116:$Z116,MATCH(Lists!$B$11,$A$1:$Z$1,0))&amp;""),""))</f>
        <v/>
      </c>
      <c r="AL116" s="32">
        <f>MID(IF($AG116&lt;&gt;"",", "&amp;$AG116,"")&amp;IF($AH116&lt;&gt;"",", "&amp;$AH116,"")&amp;IF($AI116&lt;&gt;"",", "&amp;$AI116,"")&amp;IF($AJ116&lt;&gt;"",", "&amp;$AJ116,"")&amp;IF($AK116&lt;&gt;"",", "&amp;$AK116,""),3,300)</f>
        <v/>
      </c>
      <c r="AM116" s="32">
        <f>IF($AB116="","",IF(COUNTIF('Guest list'!$A$3:$A$202,$AB116)&gt;0,"Yes","No"))</f>
        <v/>
      </c>
    </row>
    <row r="117">
      <c r="AB117" s="32">
        <f>IF(Lists!$B$2="","",IFERROR(TRIM(INDEX($A117:$Z117,MATCH(Lists!$B$2,$A$1:$Z$1,0))&amp;""),""))</f>
        <v/>
      </c>
      <c r="AC117" s="32">
        <f>IF(Lists!$B$3="","",IFERROR(TRIM(INDEX($A117:$Z117,MATCH(Lists!$B$3,$A$1:$Z$1,0))&amp;""),""))</f>
        <v/>
      </c>
      <c r="AD117" s="32">
        <f>IF($AB117="","",IF($AC117=Lists!$B$4,1,0))</f>
        <v/>
      </c>
      <c r="AE117" s="32">
        <f>IFERROR(VALUE(IF(Lists!$B$5="","",IFERROR(TRIM(INDEX($A117:$Z117,MATCH(Lists!$B$5,$A$1:$Z$1,0))&amp;""),""))),"")</f>
        <v/>
      </c>
      <c r="AF117" s="32">
        <f>IF($AD117&lt;&gt;1,IF($AB117="","",0),MAX(1,N($AE117)+IF(UPPER(TRIM(Lists!$B$6&amp;""))="N",1,0)))</f>
        <v/>
      </c>
      <c r="AG117" s="32">
        <f>IF(Lists!$B$7="","",IFERROR(TRIM(INDEX($A117:$Z117,MATCH(Lists!$B$7,$A$1:$Z$1,0))&amp;""),""))</f>
        <v/>
      </c>
      <c r="AH117" s="32">
        <f>IF(Lists!$B$8="","",IFERROR(TRIM(INDEX($A117:$Z117,MATCH(Lists!$B$8,$A$1:$Z$1,0))&amp;""),""))</f>
        <v/>
      </c>
      <c r="AI117" s="32">
        <f>IF(Lists!$B$9="","",IFERROR(TRIM(INDEX($A117:$Z117,MATCH(Lists!$B$9,$A$1:$Z$1,0))&amp;""),""))</f>
        <v/>
      </c>
      <c r="AJ117" s="32">
        <f>IF(Lists!$B$10="","",IFERROR(TRIM(INDEX($A117:$Z117,MATCH(Lists!$B$10,$A$1:$Z$1,0))&amp;""),""))</f>
        <v/>
      </c>
      <c r="AK117" s="32">
        <f>IF(Lists!$B$11="","",IFERROR(TRIM(INDEX($A117:$Z117,MATCH(Lists!$B$11,$A$1:$Z$1,0))&amp;""),""))</f>
        <v/>
      </c>
      <c r="AL117" s="32">
        <f>MID(IF($AG117&lt;&gt;"",", "&amp;$AG117,"")&amp;IF($AH117&lt;&gt;"",", "&amp;$AH117,"")&amp;IF($AI117&lt;&gt;"",", "&amp;$AI117,"")&amp;IF($AJ117&lt;&gt;"",", "&amp;$AJ117,"")&amp;IF($AK117&lt;&gt;"",", "&amp;$AK117,""),3,300)</f>
        <v/>
      </c>
      <c r="AM117" s="32">
        <f>IF($AB117="","",IF(COUNTIF('Guest list'!$A$3:$A$202,$AB117)&gt;0,"Yes","No"))</f>
        <v/>
      </c>
    </row>
    <row r="118">
      <c r="AB118" s="32">
        <f>IF(Lists!$B$2="","",IFERROR(TRIM(INDEX($A118:$Z118,MATCH(Lists!$B$2,$A$1:$Z$1,0))&amp;""),""))</f>
        <v/>
      </c>
      <c r="AC118" s="32">
        <f>IF(Lists!$B$3="","",IFERROR(TRIM(INDEX($A118:$Z118,MATCH(Lists!$B$3,$A$1:$Z$1,0))&amp;""),""))</f>
        <v/>
      </c>
      <c r="AD118" s="32">
        <f>IF($AB118="","",IF($AC118=Lists!$B$4,1,0))</f>
        <v/>
      </c>
      <c r="AE118" s="32">
        <f>IFERROR(VALUE(IF(Lists!$B$5="","",IFERROR(TRIM(INDEX($A118:$Z118,MATCH(Lists!$B$5,$A$1:$Z$1,0))&amp;""),""))),"")</f>
        <v/>
      </c>
      <c r="AF118" s="32">
        <f>IF($AD118&lt;&gt;1,IF($AB118="","",0),MAX(1,N($AE118)+IF(UPPER(TRIM(Lists!$B$6&amp;""))="N",1,0)))</f>
        <v/>
      </c>
      <c r="AG118" s="32">
        <f>IF(Lists!$B$7="","",IFERROR(TRIM(INDEX($A118:$Z118,MATCH(Lists!$B$7,$A$1:$Z$1,0))&amp;""),""))</f>
        <v/>
      </c>
      <c r="AH118" s="32">
        <f>IF(Lists!$B$8="","",IFERROR(TRIM(INDEX($A118:$Z118,MATCH(Lists!$B$8,$A$1:$Z$1,0))&amp;""),""))</f>
        <v/>
      </c>
      <c r="AI118" s="32">
        <f>IF(Lists!$B$9="","",IFERROR(TRIM(INDEX($A118:$Z118,MATCH(Lists!$B$9,$A$1:$Z$1,0))&amp;""),""))</f>
        <v/>
      </c>
      <c r="AJ118" s="32">
        <f>IF(Lists!$B$10="","",IFERROR(TRIM(INDEX($A118:$Z118,MATCH(Lists!$B$10,$A$1:$Z$1,0))&amp;""),""))</f>
        <v/>
      </c>
      <c r="AK118" s="32">
        <f>IF(Lists!$B$11="","",IFERROR(TRIM(INDEX($A118:$Z118,MATCH(Lists!$B$11,$A$1:$Z$1,0))&amp;""),""))</f>
        <v/>
      </c>
      <c r="AL118" s="32">
        <f>MID(IF($AG118&lt;&gt;"",", "&amp;$AG118,"")&amp;IF($AH118&lt;&gt;"",", "&amp;$AH118,"")&amp;IF($AI118&lt;&gt;"",", "&amp;$AI118,"")&amp;IF($AJ118&lt;&gt;"",", "&amp;$AJ118,"")&amp;IF($AK118&lt;&gt;"",", "&amp;$AK118,""),3,300)</f>
        <v/>
      </c>
      <c r="AM118" s="32">
        <f>IF($AB118="","",IF(COUNTIF('Guest list'!$A$3:$A$202,$AB118)&gt;0,"Yes","No"))</f>
        <v/>
      </c>
    </row>
    <row r="119">
      <c r="AB119" s="32">
        <f>IF(Lists!$B$2="","",IFERROR(TRIM(INDEX($A119:$Z119,MATCH(Lists!$B$2,$A$1:$Z$1,0))&amp;""),""))</f>
        <v/>
      </c>
      <c r="AC119" s="32">
        <f>IF(Lists!$B$3="","",IFERROR(TRIM(INDEX($A119:$Z119,MATCH(Lists!$B$3,$A$1:$Z$1,0))&amp;""),""))</f>
        <v/>
      </c>
      <c r="AD119" s="32">
        <f>IF($AB119="","",IF($AC119=Lists!$B$4,1,0))</f>
        <v/>
      </c>
      <c r="AE119" s="32">
        <f>IFERROR(VALUE(IF(Lists!$B$5="","",IFERROR(TRIM(INDEX($A119:$Z119,MATCH(Lists!$B$5,$A$1:$Z$1,0))&amp;""),""))),"")</f>
        <v/>
      </c>
      <c r="AF119" s="32">
        <f>IF($AD119&lt;&gt;1,IF($AB119="","",0),MAX(1,N($AE119)+IF(UPPER(TRIM(Lists!$B$6&amp;""))="N",1,0)))</f>
        <v/>
      </c>
      <c r="AG119" s="32">
        <f>IF(Lists!$B$7="","",IFERROR(TRIM(INDEX($A119:$Z119,MATCH(Lists!$B$7,$A$1:$Z$1,0))&amp;""),""))</f>
        <v/>
      </c>
      <c r="AH119" s="32">
        <f>IF(Lists!$B$8="","",IFERROR(TRIM(INDEX($A119:$Z119,MATCH(Lists!$B$8,$A$1:$Z$1,0))&amp;""),""))</f>
        <v/>
      </c>
      <c r="AI119" s="32">
        <f>IF(Lists!$B$9="","",IFERROR(TRIM(INDEX($A119:$Z119,MATCH(Lists!$B$9,$A$1:$Z$1,0))&amp;""),""))</f>
        <v/>
      </c>
      <c r="AJ119" s="32">
        <f>IF(Lists!$B$10="","",IFERROR(TRIM(INDEX($A119:$Z119,MATCH(Lists!$B$10,$A$1:$Z$1,0))&amp;""),""))</f>
        <v/>
      </c>
      <c r="AK119" s="32">
        <f>IF(Lists!$B$11="","",IFERROR(TRIM(INDEX($A119:$Z119,MATCH(Lists!$B$11,$A$1:$Z$1,0))&amp;""),""))</f>
        <v/>
      </c>
      <c r="AL119" s="32">
        <f>MID(IF($AG119&lt;&gt;"",", "&amp;$AG119,"")&amp;IF($AH119&lt;&gt;"",", "&amp;$AH119,"")&amp;IF($AI119&lt;&gt;"",", "&amp;$AI119,"")&amp;IF($AJ119&lt;&gt;"",", "&amp;$AJ119,"")&amp;IF($AK119&lt;&gt;"",", "&amp;$AK119,""),3,300)</f>
        <v/>
      </c>
      <c r="AM119" s="32">
        <f>IF($AB119="","",IF(COUNTIF('Guest list'!$A$3:$A$202,$AB119)&gt;0,"Yes","No"))</f>
        <v/>
      </c>
    </row>
    <row r="120">
      <c r="AB120" s="32">
        <f>IF(Lists!$B$2="","",IFERROR(TRIM(INDEX($A120:$Z120,MATCH(Lists!$B$2,$A$1:$Z$1,0))&amp;""),""))</f>
        <v/>
      </c>
      <c r="AC120" s="32">
        <f>IF(Lists!$B$3="","",IFERROR(TRIM(INDEX($A120:$Z120,MATCH(Lists!$B$3,$A$1:$Z$1,0))&amp;""),""))</f>
        <v/>
      </c>
      <c r="AD120" s="32">
        <f>IF($AB120="","",IF($AC120=Lists!$B$4,1,0))</f>
        <v/>
      </c>
      <c r="AE120" s="32">
        <f>IFERROR(VALUE(IF(Lists!$B$5="","",IFERROR(TRIM(INDEX($A120:$Z120,MATCH(Lists!$B$5,$A$1:$Z$1,0))&amp;""),""))),"")</f>
        <v/>
      </c>
      <c r="AF120" s="32">
        <f>IF($AD120&lt;&gt;1,IF($AB120="","",0),MAX(1,N($AE120)+IF(UPPER(TRIM(Lists!$B$6&amp;""))="N",1,0)))</f>
        <v/>
      </c>
      <c r="AG120" s="32">
        <f>IF(Lists!$B$7="","",IFERROR(TRIM(INDEX($A120:$Z120,MATCH(Lists!$B$7,$A$1:$Z$1,0))&amp;""),""))</f>
        <v/>
      </c>
      <c r="AH120" s="32">
        <f>IF(Lists!$B$8="","",IFERROR(TRIM(INDEX($A120:$Z120,MATCH(Lists!$B$8,$A$1:$Z$1,0))&amp;""),""))</f>
        <v/>
      </c>
      <c r="AI120" s="32">
        <f>IF(Lists!$B$9="","",IFERROR(TRIM(INDEX($A120:$Z120,MATCH(Lists!$B$9,$A$1:$Z$1,0))&amp;""),""))</f>
        <v/>
      </c>
      <c r="AJ120" s="32">
        <f>IF(Lists!$B$10="","",IFERROR(TRIM(INDEX($A120:$Z120,MATCH(Lists!$B$10,$A$1:$Z$1,0))&amp;""),""))</f>
        <v/>
      </c>
      <c r="AK120" s="32">
        <f>IF(Lists!$B$11="","",IFERROR(TRIM(INDEX($A120:$Z120,MATCH(Lists!$B$11,$A$1:$Z$1,0))&amp;""),""))</f>
        <v/>
      </c>
      <c r="AL120" s="32">
        <f>MID(IF($AG120&lt;&gt;"",", "&amp;$AG120,"")&amp;IF($AH120&lt;&gt;"",", "&amp;$AH120,"")&amp;IF($AI120&lt;&gt;"",", "&amp;$AI120,"")&amp;IF($AJ120&lt;&gt;"",", "&amp;$AJ120,"")&amp;IF($AK120&lt;&gt;"",", "&amp;$AK120,""),3,300)</f>
        <v/>
      </c>
      <c r="AM120" s="32">
        <f>IF($AB120="","",IF(COUNTIF('Guest list'!$A$3:$A$202,$AB120)&gt;0,"Yes","No"))</f>
        <v/>
      </c>
    </row>
    <row r="121">
      <c r="AB121" s="32">
        <f>IF(Lists!$B$2="","",IFERROR(TRIM(INDEX($A121:$Z121,MATCH(Lists!$B$2,$A$1:$Z$1,0))&amp;""),""))</f>
        <v/>
      </c>
      <c r="AC121" s="32">
        <f>IF(Lists!$B$3="","",IFERROR(TRIM(INDEX($A121:$Z121,MATCH(Lists!$B$3,$A$1:$Z$1,0))&amp;""),""))</f>
        <v/>
      </c>
      <c r="AD121" s="32">
        <f>IF($AB121="","",IF($AC121=Lists!$B$4,1,0))</f>
        <v/>
      </c>
      <c r="AE121" s="32">
        <f>IFERROR(VALUE(IF(Lists!$B$5="","",IFERROR(TRIM(INDEX($A121:$Z121,MATCH(Lists!$B$5,$A$1:$Z$1,0))&amp;""),""))),"")</f>
        <v/>
      </c>
      <c r="AF121" s="32">
        <f>IF($AD121&lt;&gt;1,IF($AB121="","",0),MAX(1,N($AE121)+IF(UPPER(TRIM(Lists!$B$6&amp;""))="N",1,0)))</f>
        <v/>
      </c>
      <c r="AG121" s="32">
        <f>IF(Lists!$B$7="","",IFERROR(TRIM(INDEX($A121:$Z121,MATCH(Lists!$B$7,$A$1:$Z$1,0))&amp;""),""))</f>
        <v/>
      </c>
      <c r="AH121" s="32">
        <f>IF(Lists!$B$8="","",IFERROR(TRIM(INDEX($A121:$Z121,MATCH(Lists!$B$8,$A$1:$Z$1,0))&amp;""),""))</f>
        <v/>
      </c>
      <c r="AI121" s="32">
        <f>IF(Lists!$B$9="","",IFERROR(TRIM(INDEX($A121:$Z121,MATCH(Lists!$B$9,$A$1:$Z$1,0))&amp;""),""))</f>
        <v/>
      </c>
      <c r="AJ121" s="32">
        <f>IF(Lists!$B$10="","",IFERROR(TRIM(INDEX($A121:$Z121,MATCH(Lists!$B$10,$A$1:$Z$1,0))&amp;""),""))</f>
        <v/>
      </c>
      <c r="AK121" s="32">
        <f>IF(Lists!$B$11="","",IFERROR(TRIM(INDEX($A121:$Z121,MATCH(Lists!$B$11,$A$1:$Z$1,0))&amp;""),""))</f>
        <v/>
      </c>
      <c r="AL121" s="32">
        <f>MID(IF($AG121&lt;&gt;"",", "&amp;$AG121,"")&amp;IF($AH121&lt;&gt;"",", "&amp;$AH121,"")&amp;IF($AI121&lt;&gt;"",", "&amp;$AI121,"")&amp;IF($AJ121&lt;&gt;"",", "&amp;$AJ121,"")&amp;IF($AK121&lt;&gt;"",", "&amp;$AK121,""),3,300)</f>
        <v/>
      </c>
      <c r="AM121" s="32">
        <f>IF($AB121="","",IF(COUNTIF('Guest list'!$A$3:$A$202,$AB121)&gt;0,"Yes","No"))</f>
        <v/>
      </c>
    </row>
    <row r="122">
      <c r="AB122" s="32">
        <f>IF(Lists!$B$2="","",IFERROR(TRIM(INDEX($A122:$Z122,MATCH(Lists!$B$2,$A$1:$Z$1,0))&amp;""),""))</f>
        <v/>
      </c>
      <c r="AC122" s="32">
        <f>IF(Lists!$B$3="","",IFERROR(TRIM(INDEX($A122:$Z122,MATCH(Lists!$B$3,$A$1:$Z$1,0))&amp;""),""))</f>
        <v/>
      </c>
      <c r="AD122" s="32">
        <f>IF($AB122="","",IF($AC122=Lists!$B$4,1,0))</f>
        <v/>
      </c>
      <c r="AE122" s="32">
        <f>IFERROR(VALUE(IF(Lists!$B$5="","",IFERROR(TRIM(INDEX($A122:$Z122,MATCH(Lists!$B$5,$A$1:$Z$1,0))&amp;""),""))),"")</f>
        <v/>
      </c>
      <c r="AF122" s="32">
        <f>IF($AD122&lt;&gt;1,IF($AB122="","",0),MAX(1,N($AE122)+IF(UPPER(TRIM(Lists!$B$6&amp;""))="N",1,0)))</f>
        <v/>
      </c>
      <c r="AG122" s="32">
        <f>IF(Lists!$B$7="","",IFERROR(TRIM(INDEX($A122:$Z122,MATCH(Lists!$B$7,$A$1:$Z$1,0))&amp;""),""))</f>
        <v/>
      </c>
      <c r="AH122" s="32">
        <f>IF(Lists!$B$8="","",IFERROR(TRIM(INDEX($A122:$Z122,MATCH(Lists!$B$8,$A$1:$Z$1,0))&amp;""),""))</f>
        <v/>
      </c>
      <c r="AI122" s="32">
        <f>IF(Lists!$B$9="","",IFERROR(TRIM(INDEX($A122:$Z122,MATCH(Lists!$B$9,$A$1:$Z$1,0))&amp;""),""))</f>
        <v/>
      </c>
      <c r="AJ122" s="32">
        <f>IF(Lists!$B$10="","",IFERROR(TRIM(INDEX($A122:$Z122,MATCH(Lists!$B$10,$A$1:$Z$1,0))&amp;""),""))</f>
        <v/>
      </c>
      <c r="AK122" s="32">
        <f>IF(Lists!$B$11="","",IFERROR(TRIM(INDEX($A122:$Z122,MATCH(Lists!$B$11,$A$1:$Z$1,0))&amp;""),""))</f>
        <v/>
      </c>
      <c r="AL122" s="32">
        <f>MID(IF($AG122&lt;&gt;"",", "&amp;$AG122,"")&amp;IF($AH122&lt;&gt;"",", "&amp;$AH122,"")&amp;IF($AI122&lt;&gt;"",", "&amp;$AI122,"")&amp;IF($AJ122&lt;&gt;"",", "&amp;$AJ122,"")&amp;IF($AK122&lt;&gt;"",", "&amp;$AK122,""),3,300)</f>
        <v/>
      </c>
      <c r="AM122" s="32">
        <f>IF($AB122="","",IF(COUNTIF('Guest list'!$A$3:$A$202,$AB122)&gt;0,"Yes","No"))</f>
        <v/>
      </c>
    </row>
    <row r="123">
      <c r="AB123" s="32">
        <f>IF(Lists!$B$2="","",IFERROR(TRIM(INDEX($A123:$Z123,MATCH(Lists!$B$2,$A$1:$Z$1,0))&amp;""),""))</f>
        <v/>
      </c>
      <c r="AC123" s="32">
        <f>IF(Lists!$B$3="","",IFERROR(TRIM(INDEX($A123:$Z123,MATCH(Lists!$B$3,$A$1:$Z$1,0))&amp;""),""))</f>
        <v/>
      </c>
      <c r="AD123" s="32">
        <f>IF($AB123="","",IF($AC123=Lists!$B$4,1,0))</f>
        <v/>
      </c>
      <c r="AE123" s="32">
        <f>IFERROR(VALUE(IF(Lists!$B$5="","",IFERROR(TRIM(INDEX($A123:$Z123,MATCH(Lists!$B$5,$A$1:$Z$1,0))&amp;""),""))),"")</f>
        <v/>
      </c>
      <c r="AF123" s="32">
        <f>IF($AD123&lt;&gt;1,IF($AB123="","",0),MAX(1,N($AE123)+IF(UPPER(TRIM(Lists!$B$6&amp;""))="N",1,0)))</f>
        <v/>
      </c>
      <c r="AG123" s="32">
        <f>IF(Lists!$B$7="","",IFERROR(TRIM(INDEX($A123:$Z123,MATCH(Lists!$B$7,$A$1:$Z$1,0))&amp;""),""))</f>
        <v/>
      </c>
      <c r="AH123" s="32">
        <f>IF(Lists!$B$8="","",IFERROR(TRIM(INDEX($A123:$Z123,MATCH(Lists!$B$8,$A$1:$Z$1,0))&amp;""),""))</f>
        <v/>
      </c>
      <c r="AI123" s="32">
        <f>IF(Lists!$B$9="","",IFERROR(TRIM(INDEX($A123:$Z123,MATCH(Lists!$B$9,$A$1:$Z$1,0))&amp;""),""))</f>
        <v/>
      </c>
      <c r="AJ123" s="32">
        <f>IF(Lists!$B$10="","",IFERROR(TRIM(INDEX($A123:$Z123,MATCH(Lists!$B$10,$A$1:$Z$1,0))&amp;""),""))</f>
        <v/>
      </c>
      <c r="AK123" s="32">
        <f>IF(Lists!$B$11="","",IFERROR(TRIM(INDEX($A123:$Z123,MATCH(Lists!$B$11,$A$1:$Z$1,0))&amp;""),""))</f>
        <v/>
      </c>
      <c r="AL123" s="32">
        <f>MID(IF($AG123&lt;&gt;"",", "&amp;$AG123,"")&amp;IF($AH123&lt;&gt;"",", "&amp;$AH123,"")&amp;IF($AI123&lt;&gt;"",", "&amp;$AI123,"")&amp;IF($AJ123&lt;&gt;"",", "&amp;$AJ123,"")&amp;IF($AK123&lt;&gt;"",", "&amp;$AK123,""),3,300)</f>
        <v/>
      </c>
      <c r="AM123" s="32">
        <f>IF($AB123="","",IF(COUNTIF('Guest list'!$A$3:$A$202,$AB123)&gt;0,"Yes","No"))</f>
        <v/>
      </c>
    </row>
    <row r="124">
      <c r="AB124" s="32">
        <f>IF(Lists!$B$2="","",IFERROR(TRIM(INDEX($A124:$Z124,MATCH(Lists!$B$2,$A$1:$Z$1,0))&amp;""),""))</f>
        <v/>
      </c>
      <c r="AC124" s="32">
        <f>IF(Lists!$B$3="","",IFERROR(TRIM(INDEX($A124:$Z124,MATCH(Lists!$B$3,$A$1:$Z$1,0))&amp;""),""))</f>
        <v/>
      </c>
      <c r="AD124" s="32">
        <f>IF($AB124="","",IF($AC124=Lists!$B$4,1,0))</f>
        <v/>
      </c>
      <c r="AE124" s="32">
        <f>IFERROR(VALUE(IF(Lists!$B$5="","",IFERROR(TRIM(INDEX($A124:$Z124,MATCH(Lists!$B$5,$A$1:$Z$1,0))&amp;""),""))),"")</f>
        <v/>
      </c>
      <c r="AF124" s="32">
        <f>IF($AD124&lt;&gt;1,IF($AB124="","",0),MAX(1,N($AE124)+IF(UPPER(TRIM(Lists!$B$6&amp;""))="N",1,0)))</f>
        <v/>
      </c>
      <c r="AG124" s="32">
        <f>IF(Lists!$B$7="","",IFERROR(TRIM(INDEX($A124:$Z124,MATCH(Lists!$B$7,$A$1:$Z$1,0))&amp;""),""))</f>
        <v/>
      </c>
      <c r="AH124" s="32">
        <f>IF(Lists!$B$8="","",IFERROR(TRIM(INDEX($A124:$Z124,MATCH(Lists!$B$8,$A$1:$Z$1,0))&amp;""),""))</f>
        <v/>
      </c>
      <c r="AI124" s="32">
        <f>IF(Lists!$B$9="","",IFERROR(TRIM(INDEX($A124:$Z124,MATCH(Lists!$B$9,$A$1:$Z$1,0))&amp;""),""))</f>
        <v/>
      </c>
      <c r="AJ124" s="32">
        <f>IF(Lists!$B$10="","",IFERROR(TRIM(INDEX($A124:$Z124,MATCH(Lists!$B$10,$A$1:$Z$1,0))&amp;""),""))</f>
        <v/>
      </c>
      <c r="AK124" s="32">
        <f>IF(Lists!$B$11="","",IFERROR(TRIM(INDEX($A124:$Z124,MATCH(Lists!$B$11,$A$1:$Z$1,0))&amp;""),""))</f>
        <v/>
      </c>
      <c r="AL124" s="32">
        <f>MID(IF($AG124&lt;&gt;"",", "&amp;$AG124,"")&amp;IF($AH124&lt;&gt;"",", "&amp;$AH124,"")&amp;IF($AI124&lt;&gt;"",", "&amp;$AI124,"")&amp;IF($AJ124&lt;&gt;"",", "&amp;$AJ124,"")&amp;IF($AK124&lt;&gt;"",", "&amp;$AK124,""),3,300)</f>
        <v/>
      </c>
      <c r="AM124" s="32">
        <f>IF($AB124="","",IF(COUNTIF('Guest list'!$A$3:$A$202,$AB124)&gt;0,"Yes","No"))</f>
        <v/>
      </c>
    </row>
    <row r="125">
      <c r="AB125" s="32">
        <f>IF(Lists!$B$2="","",IFERROR(TRIM(INDEX($A125:$Z125,MATCH(Lists!$B$2,$A$1:$Z$1,0))&amp;""),""))</f>
        <v/>
      </c>
      <c r="AC125" s="32">
        <f>IF(Lists!$B$3="","",IFERROR(TRIM(INDEX($A125:$Z125,MATCH(Lists!$B$3,$A$1:$Z$1,0))&amp;""),""))</f>
        <v/>
      </c>
      <c r="AD125" s="32">
        <f>IF($AB125="","",IF($AC125=Lists!$B$4,1,0))</f>
        <v/>
      </c>
      <c r="AE125" s="32">
        <f>IFERROR(VALUE(IF(Lists!$B$5="","",IFERROR(TRIM(INDEX($A125:$Z125,MATCH(Lists!$B$5,$A$1:$Z$1,0))&amp;""),""))),"")</f>
        <v/>
      </c>
      <c r="AF125" s="32">
        <f>IF($AD125&lt;&gt;1,IF($AB125="","",0),MAX(1,N($AE125)+IF(UPPER(TRIM(Lists!$B$6&amp;""))="N",1,0)))</f>
        <v/>
      </c>
      <c r="AG125" s="32">
        <f>IF(Lists!$B$7="","",IFERROR(TRIM(INDEX($A125:$Z125,MATCH(Lists!$B$7,$A$1:$Z$1,0))&amp;""),""))</f>
        <v/>
      </c>
      <c r="AH125" s="32">
        <f>IF(Lists!$B$8="","",IFERROR(TRIM(INDEX($A125:$Z125,MATCH(Lists!$B$8,$A$1:$Z$1,0))&amp;""),""))</f>
        <v/>
      </c>
      <c r="AI125" s="32">
        <f>IF(Lists!$B$9="","",IFERROR(TRIM(INDEX($A125:$Z125,MATCH(Lists!$B$9,$A$1:$Z$1,0))&amp;""),""))</f>
        <v/>
      </c>
      <c r="AJ125" s="32">
        <f>IF(Lists!$B$10="","",IFERROR(TRIM(INDEX($A125:$Z125,MATCH(Lists!$B$10,$A$1:$Z$1,0))&amp;""),""))</f>
        <v/>
      </c>
      <c r="AK125" s="32">
        <f>IF(Lists!$B$11="","",IFERROR(TRIM(INDEX($A125:$Z125,MATCH(Lists!$B$11,$A$1:$Z$1,0))&amp;""),""))</f>
        <v/>
      </c>
      <c r="AL125" s="32">
        <f>MID(IF($AG125&lt;&gt;"",", "&amp;$AG125,"")&amp;IF($AH125&lt;&gt;"",", "&amp;$AH125,"")&amp;IF($AI125&lt;&gt;"",", "&amp;$AI125,"")&amp;IF($AJ125&lt;&gt;"",", "&amp;$AJ125,"")&amp;IF($AK125&lt;&gt;"",", "&amp;$AK125,""),3,300)</f>
        <v/>
      </c>
      <c r="AM125" s="32">
        <f>IF($AB125="","",IF(COUNTIF('Guest list'!$A$3:$A$202,$AB125)&gt;0,"Yes","No"))</f>
        <v/>
      </c>
    </row>
    <row r="126">
      <c r="AB126" s="32">
        <f>IF(Lists!$B$2="","",IFERROR(TRIM(INDEX($A126:$Z126,MATCH(Lists!$B$2,$A$1:$Z$1,0))&amp;""),""))</f>
        <v/>
      </c>
      <c r="AC126" s="32">
        <f>IF(Lists!$B$3="","",IFERROR(TRIM(INDEX($A126:$Z126,MATCH(Lists!$B$3,$A$1:$Z$1,0))&amp;""),""))</f>
        <v/>
      </c>
      <c r="AD126" s="32">
        <f>IF($AB126="","",IF($AC126=Lists!$B$4,1,0))</f>
        <v/>
      </c>
      <c r="AE126" s="32">
        <f>IFERROR(VALUE(IF(Lists!$B$5="","",IFERROR(TRIM(INDEX($A126:$Z126,MATCH(Lists!$B$5,$A$1:$Z$1,0))&amp;""),""))),"")</f>
        <v/>
      </c>
      <c r="AF126" s="32">
        <f>IF($AD126&lt;&gt;1,IF($AB126="","",0),MAX(1,N($AE126)+IF(UPPER(TRIM(Lists!$B$6&amp;""))="N",1,0)))</f>
        <v/>
      </c>
      <c r="AG126" s="32">
        <f>IF(Lists!$B$7="","",IFERROR(TRIM(INDEX($A126:$Z126,MATCH(Lists!$B$7,$A$1:$Z$1,0))&amp;""),""))</f>
        <v/>
      </c>
      <c r="AH126" s="32">
        <f>IF(Lists!$B$8="","",IFERROR(TRIM(INDEX($A126:$Z126,MATCH(Lists!$B$8,$A$1:$Z$1,0))&amp;""),""))</f>
        <v/>
      </c>
      <c r="AI126" s="32">
        <f>IF(Lists!$B$9="","",IFERROR(TRIM(INDEX($A126:$Z126,MATCH(Lists!$B$9,$A$1:$Z$1,0))&amp;""),""))</f>
        <v/>
      </c>
      <c r="AJ126" s="32">
        <f>IF(Lists!$B$10="","",IFERROR(TRIM(INDEX($A126:$Z126,MATCH(Lists!$B$10,$A$1:$Z$1,0))&amp;""),""))</f>
        <v/>
      </c>
      <c r="AK126" s="32">
        <f>IF(Lists!$B$11="","",IFERROR(TRIM(INDEX($A126:$Z126,MATCH(Lists!$B$11,$A$1:$Z$1,0))&amp;""),""))</f>
        <v/>
      </c>
      <c r="AL126" s="32">
        <f>MID(IF($AG126&lt;&gt;"",", "&amp;$AG126,"")&amp;IF($AH126&lt;&gt;"",", "&amp;$AH126,"")&amp;IF($AI126&lt;&gt;"",", "&amp;$AI126,"")&amp;IF($AJ126&lt;&gt;"",", "&amp;$AJ126,"")&amp;IF($AK126&lt;&gt;"",", "&amp;$AK126,""),3,300)</f>
        <v/>
      </c>
      <c r="AM126" s="32">
        <f>IF($AB126="","",IF(COUNTIF('Guest list'!$A$3:$A$202,$AB126)&gt;0,"Yes","No"))</f>
        <v/>
      </c>
    </row>
    <row r="127">
      <c r="AB127" s="32">
        <f>IF(Lists!$B$2="","",IFERROR(TRIM(INDEX($A127:$Z127,MATCH(Lists!$B$2,$A$1:$Z$1,0))&amp;""),""))</f>
        <v/>
      </c>
      <c r="AC127" s="32">
        <f>IF(Lists!$B$3="","",IFERROR(TRIM(INDEX($A127:$Z127,MATCH(Lists!$B$3,$A$1:$Z$1,0))&amp;""),""))</f>
        <v/>
      </c>
      <c r="AD127" s="32">
        <f>IF($AB127="","",IF($AC127=Lists!$B$4,1,0))</f>
        <v/>
      </c>
      <c r="AE127" s="32">
        <f>IFERROR(VALUE(IF(Lists!$B$5="","",IFERROR(TRIM(INDEX($A127:$Z127,MATCH(Lists!$B$5,$A$1:$Z$1,0))&amp;""),""))),"")</f>
        <v/>
      </c>
      <c r="AF127" s="32">
        <f>IF($AD127&lt;&gt;1,IF($AB127="","",0),MAX(1,N($AE127)+IF(UPPER(TRIM(Lists!$B$6&amp;""))="N",1,0)))</f>
        <v/>
      </c>
      <c r="AG127" s="32">
        <f>IF(Lists!$B$7="","",IFERROR(TRIM(INDEX($A127:$Z127,MATCH(Lists!$B$7,$A$1:$Z$1,0))&amp;""),""))</f>
        <v/>
      </c>
      <c r="AH127" s="32">
        <f>IF(Lists!$B$8="","",IFERROR(TRIM(INDEX($A127:$Z127,MATCH(Lists!$B$8,$A$1:$Z$1,0))&amp;""),""))</f>
        <v/>
      </c>
      <c r="AI127" s="32">
        <f>IF(Lists!$B$9="","",IFERROR(TRIM(INDEX($A127:$Z127,MATCH(Lists!$B$9,$A$1:$Z$1,0))&amp;""),""))</f>
        <v/>
      </c>
      <c r="AJ127" s="32">
        <f>IF(Lists!$B$10="","",IFERROR(TRIM(INDEX($A127:$Z127,MATCH(Lists!$B$10,$A$1:$Z$1,0))&amp;""),""))</f>
        <v/>
      </c>
      <c r="AK127" s="32">
        <f>IF(Lists!$B$11="","",IFERROR(TRIM(INDEX($A127:$Z127,MATCH(Lists!$B$11,$A$1:$Z$1,0))&amp;""),""))</f>
        <v/>
      </c>
      <c r="AL127" s="32">
        <f>MID(IF($AG127&lt;&gt;"",", "&amp;$AG127,"")&amp;IF($AH127&lt;&gt;"",", "&amp;$AH127,"")&amp;IF($AI127&lt;&gt;"",", "&amp;$AI127,"")&amp;IF($AJ127&lt;&gt;"",", "&amp;$AJ127,"")&amp;IF($AK127&lt;&gt;"",", "&amp;$AK127,""),3,300)</f>
        <v/>
      </c>
      <c r="AM127" s="32">
        <f>IF($AB127="","",IF(COUNTIF('Guest list'!$A$3:$A$202,$AB127)&gt;0,"Yes","No"))</f>
        <v/>
      </c>
    </row>
    <row r="128">
      <c r="AB128" s="32">
        <f>IF(Lists!$B$2="","",IFERROR(TRIM(INDEX($A128:$Z128,MATCH(Lists!$B$2,$A$1:$Z$1,0))&amp;""),""))</f>
        <v/>
      </c>
      <c r="AC128" s="32">
        <f>IF(Lists!$B$3="","",IFERROR(TRIM(INDEX($A128:$Z128,MATCH(Lists!$B$3,$A$1:$Z$1,0))&amp;""),""))</f>
        <v/>
      </c>
      <c r="AD128" s="32">
        <f>IF($AB128="","",IF($AC128=Lists!$B$4,1,0))</f>
        <v/>
      </c>
      <c r="AE128" s="32">
        <f>IFERROR(VALUE(IF(Lists!$B$5="","",IFERROR(TRIM(INDEX($A128:$Z128,MATCH(Lists!$B$5,$A$1:$Z$1,0))&amp;""),""))),"")</f>
        <v/>
      </c>
      <c r="AF128" s="32">
        <f>IF($AD128&lt;&gt;1,IF($AB128="","",0),MAX(1,N($AE128)+IF(UPPER(TRIM(Lists!$B$6&amp;""))="N",1,0)))</f>
        <v/>
      </c>
      <c r="AG128" s="32">
        <f>IF(Lists!$B$7="","",IFERROR(TRIM(INDEX($A128:$Z128,MATCH(Lists!$B$7,$A$1:$Z$1,0))&amp;""),""))</f>
        <v/>
      </c>
      <c r="AH128" s="32">
        <f>IF(Lists!$B$8="","",IFERROR(TRIM(INDEX($A128:$Z128,MATCH(Lists!$B$8,$A$1:$Z$1,0))&amp;""),""))</f>
        <v/>
      </c>
      <c r="AI128" s="32">
        <f>IF(Lists!$B$9="","",IFERROR(TRIM(INDEX($A128:$Z128,MATCH(Lists!$B$9,$A$1:$Z$1,0))&amp;""),""))</f>
        <v/>
      </c>
      <c r="AJ128" s="32">
        <f>IF(Lists!$B$10="","",IFERROR(TRIM(INDEX($A128:$Z128,MATCH(Lists!$B$10,$A$1:$Z$1,0))&amp;""),""))</f>
        <v/>
      </c>
      <c r="AK128" s="32">
        <f>IF(Lists!$B$11="","",IFERROR(TRIM(INDEX($A128:$Z128,MATCH(Lists!$B$11,$A$1:$Z$1,0))&amp;""),""))</f>
        <v/>
      </c>
      <c r="AL128" s="32">
        <f>MID(IF($AG128&lt;&gt;"",", "&amp;$AG128,"")&amp;IF($AH128&lt;&gt;"",", "&amp;$AH128,"")&amp;IF($AI128&lt;&gt;"",", "&amp;$AI128,"")&amp;IF($AJ128&lt;&gt;"",", "&amp;$AJ128,"")&amp;IF($AK128&lt;&gt;"",", "&amp;$AK128,""),3,300)</f>
        <v/>
      </c>
      <c r="AM128" s="32">
        <f>IF($AB128="","",IF(COUNTIF('Guest list'!$A$3:$A$202,$AB128)&gt;0,"Yes","No"))</f>
        <v/>
      </c>
    </row>
    <row r="129">
      <c r="AB129" s="32">
        <f>IF(Lists!$B$2="","",IFERROR(TRIM(INDEX($A129:$Z129,MATCH(Lists!$B$2,$A$1:$Z$1,0))&amp;""),""))</f>
        <v/>
      </c>
      <c r="AC129" s="32">
        <f>IF(Lists!$B$3="","",IFERROR(TRIM(INDEX($A129:$Z129,MATCH(Lists!$B$3,$A$1:$Z$1,0))&amp;""),""))</f>
        <v/>
      </c>
      <c r="AD129" s="32">
        <f>IF($AB129="","",IF($AC129=Lists!$B$4,1,0))</f>
        <v/>
      </c>
      <c r="AE129" s="32">
        <f>IFERROR(VALUE(IF(Lists!$B$5="","",IFERROR(TRIM(INDEX($A129:$Z129,MATCH(Lists!$B$5,$A$1:$Z$1,0))&amp;""),""))),"")</f>
        <v/>
      </c>
      <c r="AF129" s="32">
        <f>IF($AD129&lt;&gt;1,IF($AB129="","",0),MAX(1,N($AE129)+IF(UPPER(TRIM(Lists!$B$6&amp;""))="N",1,0)))</f>
        <v/>
      </c>
      <c r="AG129" s="32">
        <f>IF(Lists!$B$7="","",IFERROR(TRIM(INDEX($A129:$Z129,MATCH(Lists!$B$7,$A$1:$Z$1,0))&amp;""),""))</f>
        <v/>
      </c>
      <c r="AH129" s="32">
        <f>IF(Lists!$B$8="","",IFERROR(TRIM(INDEX($A129:$Z129,MATCH(Lists!$B$8,$A$1:$Z$1,0))&amp;""),""))</f>
        <v/>
      </c>
      <c r="AI129" s="32">
        <f>IF(Lists!$B$9="","",IFERROR(TRIM(INDEX($A129:$Z129,MATCH(Lists!$B$9,$A$1:$Z$1,0))&amp;""),""))</f>
        <v/>
      </c>
      <c r="AJ129" s="32">
        <f>IF(Lists!$B$10="","",IFERROR(TRIM(INDEX($A129:$Z129,MATCH(Lists!$B$10,$A$1:$Z$1,0))&amp;""),""))</f>
        <v/>
      </c>
      <c r="AK129" s="32">
        <f>IF(Lists!$B$11="","",IFERROR(TRIM(INDEX($A129:$Z129,MATCH(Lists!$B$11,$A$1:$Z$1,0))&amp;""),""))</f>
        <v/>
      </c>
      <c r="AL129" s="32">
        <f>MID(IF($AG129&lt;&gt;"",", "&amp;$AG129,"")&amp;IF($AH129&lt;&gt;"",", "&amp;$AH129,"")&amp;IF($AI129&lt;&gt;"",", "&amp;$AI129,"")&amp;IF($AJ129&lt;&gt;"",", "&amp;$AJ129,"")&amp;IF($AK129&lt;&gt;"",", "&amp;$AK129,""),3,300)</f>
        <v/>
      </c>
      <c r="AM129" s="32">
        <f>IF($AB129="","",IF(COUNTIF('Guest list'!$A$3:$A$202,$AB129)&gt;0,"Yes","No"))</f>
        <v/>
      </c>
    </row>
    <row r="130">
      <c r="AB130" s="32">
        <f>IF(Lists!$B$2="","",IFERROR(TRIM(INDEX($A130:$Z130,MATCH(Lists!$B$2,$A$1:$Z$1,0))&amp;""),""))</f>
        <v/>
      </c>
      <c r="AC130" s="32">
        <f>IF(Lists!$B$3="","",IFERROR(TRIM(INDEX($A130:$Z130,MATCH(Lists!$B$3,$A$1:$Z$1,0))&amp;""),""))</f>
        <v/>
      </c>
      <c r="AD130" s="32">
        <f>IF($AB130="","",IF($AC130=Lists!$B$4,1,0))</f>
        <v/>
      </c>
      <c r="AE130" s="32">
        <f>IFERROR(VALUE(IF(Lists!$B$5="","",IFERROR(TRIM(INDEX($A130:$Z130,MATCH(Lists!$B$5,$A$1:$Z$1,0))&amp;""),""))),"")</f>
        <v/>
      </c>
      <c r="AF130" s="32">
        <f>IF($AD130&lt;&gt;1,IF($AB130="","",0),MAX(1,N($AE130)+IF(UPPER(TRIM(Lists!$B$6&amp;""))="N",1,0)))</f>
        <v/>
      </c>
      <c r="AG130" s="32">
        <f>IF(Lists!$B$7="","",IFERROR(TRIM(INDEX($A130:$Z130,MATCH(Lists!$B$7,$A$1:$Z$1,0))&amp;""),""))</f>
        <v/>
      </c>
      <c r="AH130" s="32">
        <f>IF(Lists!$B$8="","",IFERROR(TRIM(INDEX($A130:$Z130,MATCH(Lists!$B$8,$A$1:$Z$1,0))&amp;""),""))</f>
        <v/>
      </c>
      <c r="AI130" s="32">
        <f>IF(Lists!$B$9="","",IFERROR(TRIM(INDEX($A130:$Z130,MATCH(Lists!$B$9,$A$1:$Z$1,0))&amp;""),""))</f>
        <v/>
      </c>
      <c r="AJ130" s="32">
        <f>IF(Lists!$B$10="","",IFERROR(TRIM(INDEX($A130:$Z130,MATCH(Lists!$B$10,$A$1:$Z$1,0))&amp;""),""))</f>
        <v/>
      </c>
      <c r="AK130" s="32">
        <f>IF(Lists!$B$11="","",IFERROR(TRIM(INDEX($A130:$Z130,MATCH(Lists!$B$11,$A$1:$Z$1,0))&amp;""),""))</f>
        <v/>
      </c>
      <c r="AL130" s="32">
        <f>MID(IF($AG130&lt;&gt;"",", "&amp;$AG130,"")&amp;IF($AH130&lt;&gt;"",", "&amp;$AH130,"")&amp;IF($AI130&lt;&gt;"",", "&amp;$AI130,"")&amp;IF($AJ130&lt;&gt;"",", "&amp;$AJ130,"")&amp;IF($AK130&lt;&gt;"",", "&amp;$AK130,""),3,300)</f>
        <v/>
      </c>
      <c r="AM130" s="32">
        <f>IF($AB130="","",IF(COUNTIF('Guest list'!$A$3:$A$202,$AB130)&gt;0,"Yes","No"))</f>
        <v/>
      </c>
    </row>
    <row r="131">
      <c r="AB131" s="32">
        <f>IF(Lists!$B$2="","",IFERROR(TRIM(INDEX($A131:$Z131,MATCH(Lists!$B$2,$A$1:$Z$1,0))&amp;""),""))</f>
        <v/>
      </c>
      <c r="AC131" s="32">
        <f>IF(Lists!$B$3="","",IFERROR(TRIM(INDEX($A131:$Z131,MATCH(Lists!$B$3,$A$1:$Z$1,0))&amp;""),""))</f>
        <v/>
      </c>
      <c r="AD131" s="32">
        <f>IF($AB131="","",IF($AC131=Lists!$B$4,1,0))</f>
        <v/>
      </c>
      <c r="AE131" s="32">
        <f>IFERROR(VALUE(IF(Lists!$B$5="","",IFERROR(TRIM(INDEX($A131:$Z131,MATCH(Lists!$B$5,$A$1:$Z$1,0))&amp;""),""))),"")</f>
        <v/>
      </c>
      <c r="AF131" s="32">
        <f>IF($AD131&lt;&gt;1,IF($AB131="","",0),MAX(1,N($AE131)+IF(UPPER(TRIM(Lists!$B$6&amp;""))="N",1,0)))</f>
        <v/>
      </c>
      <c r="AG131" s="32">
        <f>IF(Lists!$B$7="","",IFERROR(TRIM(INDEX($A131:$Z131,MATCH(Lists!$B$7,$A$1:$Z$1,0))&amp;""),""))</f>
        <v/>
      </c>
      <c r="AH131" s="32">
        <f>IF(Lists!$B$8="","",IFERROR(TRIM(INDEX($A131:$Z131,MATCH(Lists!$B$8,$A$1:$Z$1,0))&amp;""),""))</f>
        <v/>
      </c>
      <c r="AI131" s="32">
        <f>IF(Lists!$B$9="","",IFERROR(TRIM(INDEX($A131:$Z131,MATCH(Lists!$B$9,$A$1:$Z$1,0))&amp;""),""))</f>
        <v/>
      </c>
      <c r="AJ131" s="32">
        <f>IF(Lists!$B$10="","",IFERROR(TRIM(INDEX($A131:$Z131,MATCH(Lists!$B$10,$A$1:$Z$1,0))&amp;""),""))</f>
        <v/>
      </c>
      <c r="AK131" s="32">
        <f>IF(Lists!$B$11="","",IFERROR(TRIM(INDEX($A131:$Z131,MATCH(Lists!$B$11,$A$1:$Z$1,0))&amp;""),""))</f>
        <v/>
      </c>
      <c r="AL131" s="32">
        <f>MID(IF($AG131&lt;&gt;"",", "&amp;$AG131,"")&amp;IF($AH131&lt;&gt;"",", "&amp;$AH131,"")&amp;IF($AI131&lt;&gt;"",", "&amp;$AI131,"")&amp;IF($AJ131&lt;&gt;"",", "&amp;$AJ131,"")&amp;IF($AK131&lt;&gt;"",", "&amp;$AK131,""),3,300)</f>
        <v/>
      </c>
      <c r="AM131" s="32">
        <f>IF($AB131="","",IF(COUNTIF('Guest list'!$A$3:$A$202,$AB131)&gt;0,"Yes","No"))</f>
        <v/>
      </c>
    </row>
    <row r="132">
      <c r="AB132" s="32">
        <f>IF(Lists!$B$2="","",IFERROR(TRIM(INDEX($A132:$Z132,MATCH(Lists!$B$2,$A$1:$Z$1,0))&amp;""),""))</f>
        <v/>
      </c>
      <c r="AC132" s="32">
        <f>IF(Lists!$B$3="","",IFERROR(TRIM(INDEX($A132:$Z132,MATCH(Lists!$B$3,$A$1:$Z$1,0))&amp;""),""))</f>
        <v/>
      </c>
      <c r="AD132" s="32">
        <f>IF($AB132="","",IF($AC132=Lists!$B$4,1,0))</f>
        <v/>
      </c>
      <c r="AE132" s="32">
        <f>IFERROR(VALUE(IF(Lists!$B$5="","",IFERROR(TRIM(INDEX($A132:$Z132,MATCH(Lists!$B$5,$A$1:$Z$1,0))&amp;""),""))),"")</f>
        <v/>
      </c>
      <c r="AF132" s="32">
        <f>IF($AD132&lt;&gt;1,IF($AB132="","",0),MAX(1,N($AE132)+IF(UPPER(TRIM(Lists!$B$6&amp;""))="N",1,0)))</f>
        <v/>
      </c>
      <c r="AG132" s="32">
        <f>IF(Lists!$B$7="","",IFERROR(TRIM(INDEX($A132:$Z132,MATCH(Lists!$B$7,$A$1:$Z$1,0))&amp;""),""))</f>
        <v/>
      </c>
      <c r="AH132" s="32">
        <f>IF(Lists!$B$8="","",IFERROR(TRIM(INDEX($A132:$Z132,MATCH(Lists!$B$8,$A$1:$Z$1,0))&amp;""),""))</f>
        <v/>
      </c>
      <c r="AI132" s="32">
        <f>IF(Lists!$B$9="","",IFERROR(TRIM(INDEX($A132:$Z132,MATCH(Lists!$B$9,$A$1:$Z$1,0))&amp;""),""))</f>
        <v/>
      </c>
      <c r="AJ132" s="32">
        <f>IF(Lists!$B$10="","",IFERROR(TRIM(INDEX($A132:$Z132,MATCH(Lists!$B$10,$A$1:$Z$1,0))&amp;""),""))</f>
        <v/>
      </c>
      <c r="AK132" s="32">
        <f>IF(Lists!$B$11="","",IFERROR(TRIM(INDEX($A132:$Z132,MATCH(Lists!$B$11,$A$1:$Z$1,0))&amp;""),""))</f>
        <v/>
      </c>
      <c r="AL132" s="32">
        <f>MID(IF($AG132&lt;&gt;"",", "&amp;$AG132,"")&amp;IF($AH132&lt;&gt;"",", "&amp;$AH132,"")&amp;IF($AI132&lt;&gt;"",", "&amp;$AI132,"")&amp;IF($AJ132&lt;&gt;"",", "&amp;$AJ132,"")&amp;IF($AK132&lt;&gt;"",", "&amp;$AK132,""),3,300)</f>
        <v/>
      </c>
      <c r="AM132" s="32">
        <f>IF($AB132="","",IF(COUNTIF('Guest list'!$A$3:$A$202,$AB132)&gt;0,"Yes","No"))</f>
        <v/>
      </c>
    </row>
    <row r="133">
      <c r="AB133" s="32">
        <f>IF(Lists!$B$2="","",IFERROR(TRIM(INDEX($A133:$Z133,MATCH(Lists!$B$2,$A$1:$Z$1,0))&amp;""),""))</f>
        <v/>
      </c>
      <c r="AC133" s="32">
        <f>IF(Lists!$B$3="","",IFERROR(TRIM(INDEX($A133:$Z133,MATCH(Lists!$B$3,$A$1:$Z$1,0))&amp;""),""))</f>
        <v/>
      </c>
      <c r="AD133" s="32">
        <f>IF($AB133="","",IF($AC133=Lists!$B$4,1,0))</f>
        <v/>
      </c>
      <c r="AE133" s="32">
        <f>IFERROR(VALUE(IF(Lists!$B$5="","",IFERROR(TRIM(INDEX($A133:$Z133,MATCH(Lists!$B$5,$A$1:$Z$1,0))&amp;""),""))),"")</f>
        <v/>
      </c>
      <c r="AF133" s="32">
        <f>IF($AD133&lt;&gt;1,IF($AB133="","",0),MAX(1,N($AE133)+IF(UPPER(TRIM(Lists!$B$6&amp;""))="N",1,0)))</f>
        <v/>
      </c>
      <c r="AG133" s="32">
        <f>IF(Lists!$B$7="","",IFERROR(TRIM(INDEX($A133:$Z133,MATCH(Lists!$B$7,$A$1:$Z$1,0))&amp;""),""))</f>
        <v/>
      </c>
      <c r="AH133" s="32">
        <f>IF(Lists!$B$8="","",IFERROR(TRIM(INDEX($A133:$Z133,MATCH(Lists!$B$8,$A$1:$Z$1,0))&amp;""),""))</f>
        <v/>
      </c>
      <c r="AI133" s="32">
        <f>IF(Lists!$B$9="","",IFERROR(TRIM(INDEX($A133:$Z133,MATCH(Lists!$B$9,$A$1:$Z$1,0))&amp;""),""))</f>
        <v/>
      </c>
      <c r="AJ133" s="32">
        <f>IF(Lists!$B$10="","",IFERROR(TRIM(INDEX($A133:$Z133,MATCH(Lists!$B$10,$A$1:$Z$1,0))&amp;""),""))</f>
        <v/>
      </c>
      <c r="AK133" s="32">
        <f>IF(Lists!$B$11="","",IFERROR(TRIM(INDEX($A133:$Z133,MATCH(Lists!$B$11,$A$1:$Z$1,0))&amp;""),""))</f>
        <v/>
      </c>
      <c r="AL133" s="32">
        <f>MID(IF($AG133&lt;&gt;"",", "&amp;$AG133,"")&amp;IF($AH133&lt;&gt;"",", "&amp;$AH133,"")&amp;IF($AI133&lt;&gt;"",", "&amp;$AI133,"")&amp;IF($AJ133&lt;&gt;"",", "&amp;$AJ133,"")&amp;IF($AK133&lt;&gt;"",", "&amp;$AK133,""),3,300)</f>
        <v/>
      </c>
      <c r="AM133" s="32">
        <f>IF($AB133="","",IF(COUNTIF('Guest list'!$A$3:$A$202,$AB133)&gt;0,"Yes","No"))</f>
        <v/>
      </c>
    </row>
    <row r="134">
      <c r="AB134" s="32">
        <f>IF(Lists!$B$2="","",IFERROR(TRIM(INDEX($A134:$Z134,MATCH(Lists!$B$2,$A$1:$Z$1,0))&amp;""),""))</f>
        <v/>
      </c>
      <c r="AC134" s="32">
        <f>IF(Lists!$B$3="","",IFERROR(TRIM(INDEX($A134:$Z134,MATCH(Lists!$B$3,$A$1:$Z$1,0))&amp;""),""))</f>
        <v/>
      </c>
      <c r="AD134" s="32">
        <f>IF($AB134="","",IF($AC134=Lists!$B$4,1,0))</f>
        <v/>
      </c>
      <c r="AE134" s="32">
        <f>IFERROR(VALUE(IF(Lists!$B$5="","",IFERROR(TRIM(INDEX($A134:$Z134,MATCH(Lists!$B$5,$A$1:$Z$1,0))&amp;""),""))),"")</f>
        <v/>
      </c>
      <c r="AF134" s="32">
        <f>IF($AD134&lt;&gt;1,IF($AB134="","",0),MAX(1,N($AE134)+IF(UPPER(TRIM(Lists!$B$6&amp;""))="N",1,0)))</f>
        <v/>
      </c>
      <c r="AG134" s="32">
        <f>IF(Lists!$B$7="","",IFERROR(TRIM(INDEX($A134:$Z134,MATCH(Lists!$B$7,$A$1:$Z$1,0))&amp;""),""))</f>
        <v/>
      </c>
      <c r="AH134" s="32">
        <f>IF(Lists!$B$8="","",IFERROR(TRIM(INDEX($A134:$Z134,MATCH(Lists!$B$8,$A$1:$Z$1,0))&amp;""),""))</f>
        <v/>
      </c>
      <c r="AI134" s="32">
        <f>IF(Lists!$B$9="","",IFERROR(TRIM(INDEX($A134:$Z134,MATCH(Lists!$B$9,$A$1:$Z$1,0))&amp;""),""))</f>
        <v/>
      </c>
      <c r="AJ134" s="32">
        <f>IF(Lists!$B$10="","",IFERROR(TRIM(INDEX($A134:$Z134,MATCH(Lists!$B$10,$A$1:$Z$1,0))&amp;""),""))</f>
        <v/>
      </c>
      <c r="AK134" s="32">
        <f>IF(Lists!$B$11="","",IFERROR(TRIM(INDEX($A134:$Z134,MATCH(Lists!$B$11,$A$1:$Z$1,0))&amp;""),""))</f>
        <v/>
      </c>
      <c r="AL134" s="32">
        <f>MID(IF($AG134&lt;&gt;"",", "&amp;$AG134,"")&amp;IF($AH134&lt;&gt;"",", "&amp;$AH134,"")&amp;IF($AI134&lt;&gt;"",", "&amp;$AI134,"")&amp;IF($AJ134&lt;&gt;"",", "&amp;$AJ134,"")&amp;IF($AK134&lt;&gt;"",", "&amp;$AK134,""),3,300)</f>
        <v/>
      </c>
      <c r="AM134" s="32">
        <f>IF($AB134="","",IF(COUNTIF('Guest list'!$A$3:$A$202,$AB134)&gt;0,"Yes","No"))</f>
        <v/>
      </c>
    </row>
    <row r="135">
      <c r="AB135" s="32">
        <f>IF(Lists!$B$2="","",IFERROR(TRIM(INDEX($A135:$Z135,MATCH(Lists!$B$2,$A$1:$Z$1,0))&amp;""),""))</f>
        <v/>
      </c>
      <c r="AC135" s="32">
        <f>IF(Lists!$B$3="","",IFERROR(TRIM(INDEX($A135:$Z135,MATCH(Lists!$B$3,$A$1:$Z$1,0))&amp;""),""))</f>
        <v/>
      </c>
      <c r="AD135" s="32">
        <f>IF($AB135="","",IF($AC135=Lists!$B$4,1,0))</f>
        <v/>
      </c>
      <c r="AE135" s="32">
        <f>IFERROR(VALUE(IF(Lists!$B$5="","",IFERROR(TRIM(INDEX($A135:$Z135,MATCH(Lists!$B$5,$A$1:$Z$1,0))&amp;""),""))),"")</f>
        <v/>
      </c>
      <c r="AF135" s="32">
        <f>IF($AD135&lt;&gt;1,IF($AB135="","",0),MAX(1,N($AE135)+IF(UPPER(TRIM(Lists!$B$6&amp;""))="N",1,0)))</f>
        <v/>
      </c>
      <c r="AG135" s="32">
        <f>IF(Lists!$B$7="","",IFERROR(TRIM(INDEX($A135:$Z135,MATCH(Lists!$B$7,$A$1:$Z$1,0))&amp;""),""))</f>
        <v/>
      </c>
      <c r="AH135" s="32">
        <f>IF(Lists!$B$8="","",IFERROR(TRIM(INDEX($A135:$Z135,MATCH(Lists!$B$8,$A$1:$Z$1,0))&amp;""),""))</f>
        <v/>
      </c>
      <c r="AI135" s="32">
        <f>IF(Lists!$B$9="","",IFERROR(TRIM(INDEX($A135:$Z135,MATCH(Lists!$B$9,$A$1:$Z$1,0))&amp;""),""))</f>
        <v/>
      </c>
      <c r="AJ135" s="32">
        <f>IF(Lists!$B$10="","",IFERROR(TRIM(INDEX($A135:$Z135,MATCH(Lists!$B$10,$A$1:$Z$1,0))&amp;""),""))</f>
        <v/>
      </c>
      <c r="AK135" s="32">
        <f>IF(Lists!$B$11="","",IFERROR(TRIM(INDEX($A135:$Z135,MATCH(Lists!$B$11,$A$1:$Z$1,0))&amp;""),""))</f>
        <v/>
      </c>
      <c r="AL135" s="32">
        <f>MID(IF($AG135&lt;&gt;"",", "&amp;$AG135,"")&amp;IF($AH135&lt;&gt;"",", "&amp;$AH135,"")&amp;IF($AI135&lt;&gt;"",", "&amp;$AI135,"")&amp;IF($AJ135&lt;&gt;"",", "&amp;$AJ135,"")&amp;IF($AK135&lt;&gt;"",", "&amp;$AK135,""),3,300)</f>
        <v/>
      </c>
      <c r="AM135" s="32">
        <f>IF($AB135="","",IF(COUNTIF('Guest list'!$A$3:$A$202,$AB135)&gt;0,"Yes","No"))</f>
        <v/>
      </c>
    </row>
    <row r="136">
      <c r="AB136" s="32">
        <f>IF(Lists!$B$2="","",IFERROR(TRIM(INDEX($A136:$Z136,MATCH(Lists!$B$2,$A$1:$Z$1,0))&amp;""),""))</f>
        <v/>
      </c>
      <c r="AC136" s="32">
        <f>IF(Lists!$B$3="","",IFERROR(TRIM(INDEX($A136:$Z136,MATCH(Lists!$B$3,$A$1:$Z$1,0))&amp;""),""))</f>
        <v/>
      </c>
      <c r="AD136" s="32">
        <f>IF($AB136="","",IF($AC136=Lists!$B$4,1,0))</f>
        <v/>
      </c>
      <c r="AE136" s="32">
        <f>IFERROR(VALUE(IF(Lists!$B$5="","",IFERROR(TRIM(INDEX($A136:$Z136,MATCH(Lists!$B$5,$A$1:$Z$1,0))&amp;""),""))),"")</f>
        <v/>
      </c>
      <c r="AF136" s="32">
        <f>IF($AD136&lt;&gt;1,IF($AB136="","",0),MAX(1,N($AE136)+IF(UPPER(TRIM(Lists!$B$6&amp;""))="N",1,0)))</f>
        <v/>
      </c>
      <c r="AG136" s="32">
        <f>IF(Lists!$B$7="","",IFERROR(TRIM(INDEX($A136:$Z136,MATCH(Lists!$B$7,$A$1:$Z$1,0))&amp;""),""))</f>
        <v/>
      </c>
      <c r="AH136" s="32">
        <f>IF(Lists!$B$8="","",IFERROR(TRIM(INDEX($A136:$Z136,MATCH(Lists!$B$8,$A$1:$Z$1,0))&amp;""),""))</f>
        <v/>
      </c>
      <c r="AI136" s="32">
        <f>IF(Lists!$B$9="","",IFERROR(TRIM(INDEX($A136:$Z136,MATCH(Lists!$B$9,$A$1:$Z$1,0))&amp;""),""))</f>
        <v/>
      </c>
      <c r="AJ136" s="32">
        <f>IF(Lists!$B$10="","",IFERROR(TRIM(INDEX($A136:$Z136,MATCH(Lists!$B$10,$A$1:$Z$1,0))&amp;""),""))</f>
        <v/>
      </c>
      <c r="AK136" s="32">
        <f>IF(Lists!$B$11="","",IFERROR(TRIM(INDEX($A136:$Z136,MATCH(Lists!$B$11,$A$1:$Z$1,0))&amp;""),""))</f>
        <v/>
      </c>
      <c r="AL136" s="32">
        <f>MID(IF($AG136&lt;&gt;"",", "&amp;$AG136,"")&amp;IF($AH136&lt;&gt;"",", "&amp;$AH136,"")&amp;IF($AI136&lt;&gt;"",", "&amp;$AI136,"")&amp;IF($AJ136&lt;&gt;"",", "&amp;$AJ136,"")&amp;IF($AK136&lt;&gt;"",", "&amp;$AK136,""),3,300)</f>
        <v/>
      </c>
      <c r="AM136" s="32">
        <f>IF($AB136="","",IF(COUNTIF('Guest list'!$A$3:$A$202,$AB136)&gt;0,"Yes","No"))</f>
        <v/>
      </c>
    </row>
    <row r="137">
      <c r="AB137" s="32">
        <f>IF(Lists!$B$2="","",IFERROR(TRIM(INDEX($A137:$Z137,MATCH(Lists!$B$2,$A$1:$Z$1,0))&amp;""),""))</f>
        <v/>
      </c>
      <c r="AC137" s="32">
        <f>IF(Lists!$B$3="","",IFERROR(TRIM(INDEX($A137:$Z137,MATCH(Lists!$B$3,$A$1:$Z$1,0))&amp;""),""))</f>
        <v/>
      </c>
      <c r="AD137" s="32">
        <f>IF($AB137="","",IF($AC137=Lists!$B$4,1,0))</f>
        <v/>
      </c>
      <c r="AE137" s="32">
        <f>IFERROR(VALUE(IF(Lists!$B$5="","",IFERROR(TRIM(INDEX($A137:$Z137,MATCH(Lists!$B$5,$A$1:$Z$1,0))&amp;""),""))),"")</f>
        <v/>
      </c>
      <c r="AF137" s="32">
        <f>IF($AD137&lt;&gt;1,IF($AB137="","",0),MAX(1,N($AE137)+IF(UPPER(TRIM(Lists!$B$6&amp;""))="N",1,0)))</f>
        <v/>
      </c>
      <c r="AG137" s="32">
        <f>IF(Lists!$B$7="","",IFERROR(TRIM(INDEX($A137:$Z137,MATCH(Lists!$B$7,$A$1:$Z$1,0))&amp;""),""))</f>
        <v/>
      </c>
      <c r="AH137" s="32">
        <f>IF(Lists!$B$8="","",IFERROR(TRIM(INDEX($A137:$Z137,MATCH(Lists!$B$8,$A$1:$Z$1,0))&amp;""),""))</f>
        <v/>
      </c>
      <c r="AI137" s="32">
        <f>IF(Lists!$B$9="","",IFERROR(TRIM(INDEX($A137:$Z137,MATCH(Lists!$B$9,$A$1:$Z$1,0))&amp;""),""))</f>
        <v/>
      </c>
      <c r="AJ137" s="32">
        <f>IF(Lists!$B$10="","",IFERROR(TRIM(INDEX($A137:$Z137,MATCH(Lists!$B$10,$A$1:$Z$1,0))&amp;""),""))</f>
        <v/>
      </c>
      <c r="AK137" s="32">
        <f>IF(Lists!$B$11="","",IFERROR(TRIM(INDEX($A137:$Z137,MATCH(Lists!$B$11,$A$1:$Z$1,0))&amp;""),""))</f>
        <v/>
      </c>
      <c r="AL137" s="32">
        <f>MID(IF($AG137&lt;&gt;"",", "&amp;$AG137,"")&amp;IF($AH137&lt;&gt;"",", "&amp;$AH137,"")&amp;IF($AI137&lt;&gt;"",", "&amp;$AI137,"")&amp;IF($AJ137&lt;&gt;"",", "&amp;$AJ137,"")&amp;IF($AK137&lt;&gt;"",", "&amp;$AK137,""),3,300)</f>
        <v/>
      </c>
      <c r="AM137" s="32">
        <f>IF($AB137="","",IF(COUNTIF('Guest list'!$A$3:$A$202,$AB137)&gt;0,"Yes","No"))</f>
        <v/>
      </c>
    </row>
    <row r="138">
      <c r="AB138" s="32">
        <f>IF(Lists!$B$2="","",IFERROR(TRIM(INDEX($A138:$Z138,MATCH(Lists!$B$2,$A$1:$Z$1,0))&amp;""),""))</f>
        <v/>
      </c>
      <c r="AC138" s="32">
        <f>IF(Lists!$B$3="","",IFERROR(TRIM(INDEX($A138:$Z138,MATCH(Lists!$B$3,$A$1:$Z$1,0))&amp;""),""))</f>
        <v/>
      </c>
      <c r="AD138" s="32">
        <f>IF($AB138="","",IF($AC138=Lists!$B$4,1,0))</f>
        <v/>
      </c>
      <c r="AE138" s="32">
        <f>IFERROR(VALUE(IF(Lists!$B$5="","",IFERROR(TRIM(INDEX($A138:$Z138,MATCH(Lists!$B$5,$A$1:$Z$1,0))&amp;""),""))),"")</f>
        <v/>
      </c>
      <c r="AF138" s="32">
        <f>IF($AD138&lt;&gt;1,IF($AB138="","",0),MAX(1,N($AE138)+IF(UPPER(TRIM(Lists!$B$6&amp;""))="N",1,0)))</f>
        <v/>
      </c>
      <c r="AG138" s="32">
        <f>IF(Lists!$B$7="","",IFERROR(TRIM(INDEX($A138:$Z138,MATCH(Lists!$B$7,$A$1:$Z$1,0))&amp;""),""))</f>
        <v/>
      </c>
      <c r="AH138" s="32">
        <f>IF(Lists!$B$8="","",IFERROR(TRIM(INDEX($A138:$Z138,MATCH(Lists!$B$8,$A$1:$Z$1,0))&amp;""),""))</f>
        <v/>
      </c>
      <c r="AI138" s="32">
        <f>IF(Lists!$B$9="","",IFERROR(TRIM(INDEX($A138:$Z138,MATCH(Lists!$B$9,$A$1:$Z$1,0))&amp;""),""))</f>
        <v/>
      </c>
      <c r="AJ138" s="32">
        <f>IF(Lists!$B$10="","",IFERROR(TRIM(INDEX($A138:$Z138,MATCH(Lists!$B$10,$A$1:$Z$1,0))&amp;""),""))</f>
        <v/>
      </c>
      <c r="AK138" s="32">
        <f>IF(Lists!$B$11="","",IFERROR(TRIM(INDEX($A138:$Z138,MATCH(Lists!$B$11,$A$1:$Z$1,0))&amp;""),""))</f>
        <v/>
      </c>
      <c r="AL138" s="32">
        <f>MID(IF($AG138&lt;&gt;"",", "&amp;$AG138,"")&amp;IF($AH138&lt;&gt;"",", "&amp;$AH138,"")&amp;IF($AI138&lt;&gt;"",", "&amp;$AI138,"")&amp;IF($AJ138&lt;&gt;"",", "&amp;$AJ138,"")&amp;IF($AK138&lt;&gt;"",", "&amp;$AK138,""),3,300)</f>
        <v/>
      </c>
      <c r="AM138" s="32">
        <f>IF($AB138="","",IF(COUNTIF('Guest list'!$A$3:$A$202,$AB138)&gt;0,"Yes","No"))</f>
        <v/>
      </c>
    </row>
    <row r="139">
      <c r="AB139" s="32">
        <f>IF(Lists!$B$2="","",IFERROR(TRIM(INDEX($A139:$Z139,MATCH(Lists!$B$2,$A$1:$Z$1,0))&amp;""),""))</f>
        <v/>
      </c>
      <c r="AC139" s="32">
        <f>IF(Lists!$B$3="","",IFERROR(TRIM(INDEX($A139:$Z139,MATCH(Lists!$B$3,$A$1:$Z$1,0))&amp;""),""))</f>
        <v/>
      </c>
      <c r="AD139" s="32">
        <f>IF($AB139="","",IF($AC139=Lists!$B$4,1,0))</f>
        <v/>
      </c>
      <c r="AE139" s="32">
        <f>IFERROR(VALUE(IF(Lists!$B$5="","",IFERROR(TRIM(INDEX($A139:$Z139,MATCH(Lists!$B$5,$A$1:$Z$1,0))&amp;""),""))),"")</f>
        <v/>
      </c>
      <c r="AF139" s="32">
        <f>IF($AD139&lt;&gt;1,IF($AB139="","",0),MAX(1,N($AE139)+IF(UPPER(TRIM(Lists!$B$6&amp;""))="N",1,0)))</f>
        <v/>
      </c>
      <c r="AG139" s="32">
        <f>IF(Lists!$B$7="","",IFERROR(TRIM(INDEX($A139:$Z139,MATCH(Lists!$B$7,$A$1:$Z$1,0))&amp;""),""))</f>
        <v/>
      </c>
      <c r="AH139" s="32">
        <f>IF(Lists!$B$8="","",IFERROR(TRIM(INDEX($A139:$Z139,MATCH(Lists!$B$8,$A$1:$Z$1,0))&amp;""),""))</f>
        <v/>
      </c>
      <c r="AI139" s="32">
        <f>IF(Lists!$B$9="","",IFERROR(TRIM(INDEX($A139:$Z139,MATCH(Lists!$B$9,$A$1:$Z$1,0))&amp;""),""))</f>
        <v/>
      </c>
      <c r="AJ139" s="32">
        <f>IF(Lists!$B$10="","",IFERROR(TRIM(INDEX($A139:$Z139,MATCH(Lists!$B$10,$A$1:$Z$1,0))&amp;""),""))</f>
        <v/>
      </c>
      <c r="AK139" s="32">
        <f>IF(Lists!$B$11="","",IFERROR(TRIM(INDEX($A139:$Z139,MATCH(Lists!$B$11,$A$1:$Z$1,0))&amp;""),""))</f>
        <v/>
      </c>
      <c r="AL139" s="32">
        <f>MID(IF($AG139&lt;&gt;"",", "&amp;$AG139,"")&amp;IF($AH139&lt;&gt;"",", "&amp;$AH139,"")&amp;IF($AI139&lt;&gt;"",", "&amp;$AI139,"")&amp;IF($AJ139&lt;&gt;"",", "&amp;$AJ139,"")&amp;IF($AK139&lt;&gt;"",", "&amp;$AK139,""),3,300)</f>
        <v/>
      </c>
      <c r="AM139" s="32">
        <f>IF($AB139="","",IF(COUNTIF('Guest list'!$A$3:$A$202,$AB139)&gt;0,"Yes","No"))</f>
        <v/>
      </c>
    </row>
    <row r="140">
      <c r="AB140" s="32">
        <f>IF(Lists!$B$2="","",IFERROR(TRIM(INDEX($A140:$Z140,MATCH(Lists!$B$2,$A$1:$Z$1,0))&amp;""),""))</f>
        <v/>
      </c>
      <c r="AC140" s="32">
        <f>IF(Lists!$B$3="","",IFERROR(TRIM(INDEX($A140:$Z140,MATCH(Lists!$B$3,$A$1:$Z$1,0))&amp;""),""))</f>
        <v/>
      </c>
      <c r="AD140" s="32">
        <f>IF($AB140="","",IF($AC140=Lists!$B$4,1,0))</f>
        <v/>
      </c>
      <c r="AE140" s="32">
        <f>IFERROR(VALUE(IF(Lists!$B$5="","",IFERROR(TRIM(INDEX($A140:$Z140,MATCH(Lists!$B$5,$A$1:$Z$1,0))&amp;""),""))),"")</f>
        <v/>
      </c>
      <c r="AF140" s="32">
        <f>IF($AD140&lt;&gt;1,IF($AB140="","",0),MAX(1,N($AE140)+IF(UPPER(TRIM(Lists!$B$6&amp;""))="N",1,0)))</f>
        <v/>
      </c>
      <c r="AG140" s="32">
        <f>IF(Lists!$B$7="","",IFERROR(TRIM(INDEX($A140:$Z140,MATCH(Lists!$B$7,$A$1:$Z$1,0))&amp;""),""))</f>
        <v/>
      </c>
      <c r="AH140" s="32">
        <f>IF(Lists!$B$8="","",IFERROR(TRIM(INDEX($A140:$Z140,MATCH(Lists!$B$8,$A$1:$Z$1,0))&amp;""),""))</f>
        <v/>
      </c>
      <c r="AI140" s="32">
        <f>IF(Lists!$B$9="","",IFERROR(TRIM(INDEX($A140:$Z140,MATCH(Lists!$B$9,$A$1:$Z$1,0))&amp;""),""))</f>
        <v/>
      </c>
      <c r="AJ140" s="32">
        <f>IF(Lists!$B$10="","",IFERROR(TRIM(INDEX($A140:$Z140,MATCH(Lists!$B$10,$A$1:$Z$1,0))&amp;""),""))</f>
        <v/>
      </c>
      <c r="AK140" s="32">
        <f>IF(Lists!$B$11="","",IFERROR(TRIM(INDEX($A140:$Z140,MATCH(Lists!$B$11,$A$1:$Z$1,0))&amp;""),""))</f>
        <v/>
      </c>
      <c r="AL140" s="32">
        <f>MID(IF($AG140&lt;&gt;"",", "&amp;$AG140,"")&amp;IF($AH140&lt;&gt;"",", "&amp;$AH140,"")&amp;IF($AI140&lt;&gt;"",", "&amp;$AI140,"")&amp;IF($AJ140&lt;&gt;"",", "&amp;$AJ140,"")&amp;IF($AK140&lt;&gt;"",", "&amp;$AK140,""),3,300)</f>
        <v/>
      </c>
      <c r="AM140" s="32">
        <f>IF($AB140="","",IF(COUNTIF('Guest list'!$A$3:$A$202,$AB140)&gt;0,"Yes","No"))</f>
        <v/>
      </c>
    </row>
    <row r="141">
      <c r="AB141" s="32">
        <f>IF(Lists!$B$2="","",IFERROR(TRIM(INDEX($A141:$Z141,MATCH(Lists!$B$2,$A$1:$Z$1,0))&amp;""),""))</f>
        <v/>
      </c>
      <c r="AC141" s="32">
        <f>IF(Lists!$B$3="","",IFERROR(TRIM(INDEX($A141:$Z141,MATCH(Lists!$B$3,$A$1:$Z$1,0))&amp;""),""))</f>
        <v/>
      </c>
      <c r="AD141" s="32">
        <f>IF($AB141="","",IF($AC141=Lists!$B$4,1,0))</f>
        <v/>
      </c>
      <c r="AE141" s="32">
        <f>IFERROR(VALUE(IF(Lists!$B$5="","",IFERROR(TRIM(INDEX($A141:$Z141,MATCH(Lists!$B$5,$A$1:$Z$1,0))&amp;""),""))),"")</f>
        <v/>
      </c>
      <c r="AF141" s="32">
        <f>IF($AD141&lt;&gt;1,IF($AB141="","",0),MAX(1,N($AE141)+IF(UPPER(TRIM(Lists!$B$6&amp;""))="N",1,0)))</f>
        <v/>
      </c>
      <c r="AG141" s="32">
        <f>IF(Lists!$B$7="","",IFERROR(TRIM(INDEX($A141:$Z141,MATCH(Lists!$B$7,$A$1:$Z$1,0))&amp;""),""))</f>
        <v/>
      </c>
      <c r="AH141" s="32">
        <f>IF(Lists!$B$8="","",IFERROR(TRIM(INDEX($A141:$Z141,MATCH(Lists!$B$8,$A$1:$Z$1,0))&amp;""),""))</f>
        <v/>
      </c>
      <c r="AI141" s="32">
        <f>IF(Lists!$B$9="","",IFERROR(TRIM(INDEX($A141:$Z141,MATCH(Lists!$B$9,$A$1:$Z$1,0))&amp;""),""))</f>
        <v/>
      </c>
      <c r="AJ141" s="32">
        <f>IF(Lists!$B$10="","",IFERROR(TRIM(INDEX($A141:$Z141,MATCH(Lists!$B$10,$A$1:$Z$1,0))&amp;""),""))</f>
        <v/>
      </c>
      <c r="AK141" s="32">
        <f>IF(Lists!$B$11="","",IFERROR(TRIM(INDEX($A141:$Z141,MATCH(Lists!$B$11,$A$1:$Z$1,0))&amp;""),""))</f>
        <v/>
      </c>
      <c r="AL141" s="32">
        <f>MID(IF($AG141&lt;&gt;"",", "&amp;$AG141,"")&amp;IF($AH141&lt;&gt;"",", "&amp;$AH141,"")&amp;IF($AI141&lt;&gt;"",", "&amp;$AI141,"")&amp;IF($AJ141&lt;&gt;"",", "&amp;$AJ141,"")&amp;IF($AK141&lt;&gt;"",", "&amp;$AK141,""),3,300)</f>
        <v/>
      </c>
      <c r="AM141" s="32">
        <f>IF($AB141="","",IF(COUNTIF('Guest list'!$A$3:$A$202,$AB141)&gt;0,"Yes","No"))</f>
        <v/>
      </c>
    </row>
    <row r="142">
      <c r="AB142" s="32">
        <f>IF(Lists!$B$2="","",IFERROR(TRIM(INDEX($A142:$Z142,MATCH(Lists!$B$2,$A$1:$Z$1,0))&amp;""),""))</f>
        <v/>
      </c>
      <c r="AC142" s="32">
        <f>IF(Lists!$B$3="","",IFERROR(TRIM(INDEX($A142:$Z142,MATCH(Lists!$B$3,$A$1:$Z$1,0))&amp;""),""))</f>
        <v/>
      </c>
      <c r="AD142" s="32">
        <f>IF($AB142="","",IF($AC142=Lists!$B$4,1,0))</f>
        <v/>
      </c>
      <c r="AE142" s="32">
        <f>IFERROR(VALUE(IF(Lists!$B$5="","",IFERROR(TRIM(INDEX($A142:$Z142,MATCH(Lists!$B$5,$A$1:$Z$1,0))&amp;""),""))),"")</f>
        <v/>
      </c>
      <c r="AF142" s="32">
        <f>IF($AD142&lt;&gt;1,IF($AB142="","",0),MAX(1,N($AE142)+IF(UPPER(TRIM(Lists!$B$6&amp;""))="N",1,0)))</f>
        <v/>
      </c>
      <c r="AG142" s="32">
        <f>IF(Lists!$B$7="","",IFERROR(TRIM(INDEX($A142:$Z142,MATCH(Lists!$B$7,$A$1:$Z$1,0))&amp;""),""))</f>
        <v/>
      </c>
      <c r="AH142" s="32">
        <f>IF(Lists!$B$8="","",IFERROR(TRIM(INDEX($A142:$Z142,MATCH(Lists!$B$8,$A$1:$Z$1,0))&amp;""),""))</f>
        <v/>
      </c>
      <c r="AI142" s="32">
        <f>IF(Lists!$B$9="","",IFERROR(TRIM(INDEX($A142:$Z142,MATCH(Lists!$B$9,$A$1:$Z$1,0))&amp;""),""))</f>
        <v/>
      </c>
      <c r="AJ142" s="32">
        <f>IF(Lists!$B$10="","",IFERROR(TRIM(INDEX($A142:$Z142,MATCH(Lists!$B$10,$A$1:$Z$1,0))&amp;""),""))</f>
        <v/>
      </c>
      <c r="AK142" s="32">
        <f>IF(Lists!$B$11="","",IFERROR(TRIM(INDEX($A142:$Z142,MATCH(Lists!$B$11,$A$1:$Z$1,0))&amp;""),""))</f>
        <v/>
      </c>
      <c r="AL142" s="32">
        <f>MID(IF($AG142&lt;&gt;"",", "&amp;$AG142,"")&amp;IF($AH142&lt;&gt;"",", "&amp;$AH142,"")&amp;IF($AI142&lt;&gt;"",", "&amp;$AI142,"")&amp;IF($AJ142&lt;&gt;"",", "&amp;$AJ142,"")&amp;IF($AK142&lt;&gt;"",", "&amp;$AK142,""),3,300)</f>
        <v/>
      </c>
      <c r="AM142" s="32">
        <f>IF($AB142="","",IF(COUNTIF('Guest list'!$A$3:$A$202,$AB142)&gt;0,"Yes","No"))</f>
        <v/>
      </c>
    </row>
    <row r="143">
      <c r="AB143" s="32">
        <f>IF(Lists!$B$2="","",IFERROR(TRIM(INDEX($A143:$Z143,MATCH(Lists!$B$2,$A$1:$Z$1,0))&amp;""),""))</f>
        <v/>
      </c>
      <c r="AC143" s="32">
        <f>IF(Lists!$B$3="","",IFERROR(TRIM(INDEX($A143:$Z143,MATCH(Lists!$B$3,$A$1:$Z$1,0))&amp;""),""))</f>
        <v/>
      </c>
      <c r="AD143" s="32">
        <f>IF($AB143="","",IF($AC143=Lists!$B$4,1,0))</f>
        <v/>
      </c>
      <c r="AE143" s="32">
        <f>IFERROR(VALUE(IF(Lists!$B$5="","",IFERROR(TRIM(INDEX($A143:$Z143,MATCH(Lists!$B$5,$A$1:$Z$1,0))&amp;""),""))),"")</f>
        <v/>
      </c>
      <c r="AF143" s="32">
        <f>IF($AD143&lt;&gt;1,IF($AB143="","",0),MAX(1,N($AE143)+IF(UPPER(TRIM(Lists!$B$6&amp;""))="N",1,0)))</f>
        <v/>
      </c>
      <c r="AG143" s="32">
        <f>IF(Lists!$B$7="","",IFERROR(TRIM(INDEX($A143:$Z143,MATCH(Lists!$B$7,$A$1:$Z$1,0))&amp;""),""))</f>
        <v/>
      </c>
      <c r="AH143" s="32">
        <f>IF(Lists!$B$8="","",IFERROR(TRIM(INDEX($A143:$Z143,MATCH(Lists!$B$8,$A$1:$Z$1,0))&amp;""),""))</f>
        <v/>
      </c>
      <c r="AI143" s="32">
        <f>IF(Lists!$B$9="","",IFERROR(TRIM(INDEX($A143:$Z143,MATCH(Lists!$B$9,$A$1:$Z$1,0))&amp;""),""))</f>
        <v/>
      </c>
      <c r="AJ143" s="32">
        <f>IF(Lists!$B$10="","",IFERROR(TRIM(INDEX($A143:$Z143,MATCH(Lists!$B$10,$A$1:$Z$1,0))&amp;""),""))</f>
        <v/>
      </c>
      <c r="AK143" s="32">
        <f>IF(Lists!$B$11="","",IFERROR(TRIM(INDEX($A143:$Z143,MATCH(Lists!$B$11,$A$1:$Z$1,0))&amp;""),""))</f>
        <v/>
      </c>
      <c r="AL143" s="32">
        <f>MID(IF($AG143&lt;&gt;"",", "&amp;$AG143,"")&amp;IF($AH143&lt;&gt;"",", "&amp;$AH143,"")&amp;IF($AI143&lt;&gt;"",", "&amp;$AI143,"")&amp;IF($AJ143&lt;&gt;"",", "&amp;$AJ143,"")&amp;IF($AK143&lt;&gt;"",", "&amp;$AK143,""),3,300)</f>
        <v/>
      </c>
      <c r="AM143" s="32">
        <f>IF($AB143="","",IF(COUNTIF('Guest list'!$A$3:$A$202,$AB143)&gt;0,"Yes","No"))</f>
        <v/>
      </c>
    </row>
    <row r="144">
      <c r="AB144" s="32">
        <f>IF(Lists!$B$2="","",IFERROR(TRIM(INDEX($A144:$Z144,MATCH(Lists!$B$2,$A$1:$Z$1,0))&amp;""),""))</f>
        <v/>
      </c>
      <c r="AC144" s="32">
        <f>IF(Lists!$B$3="","",IFERROR(TRIM(INDEX($A144:$Z144,MATCH(Lists!$B$3,$A$1:$Z$1,0))&amp;""),""))</f>
        <v/>
      </c>
      <c r="AD144" s="32">
        <f>IF($AB144="","",IF($AC144=Lists!$B$4,1,0))</f>
        <v/>
      </c>
      <c r="AE144" s="32">
        <f>IFERROR(VALUE(IF(Lists!$B$5="","",IFERROR(TRIM(INDEX($A144:$Z144,MATCH(Lists!$B$5,$A$1:$Z$1,0))&amp;""),""))),"")</f>
        <v/>
      </c>
      <c r="AF144" s="32">
        <f>IF($AD144&lt;&gt;1,IF($AB144="","",0),MAX(1,N($AE144)+IF(UPPER(TRIM(Lists!$B$6&amp;""))="N",1,0)))</f>
        <v/>
      </c>
      <c r="AG144" s="32">
        <f>IF(Lists!$B$7="","",IFERROR(TRIM(INDEX($A144:$Z144,MATCH(Lists!$B$7,$A$1:$Z$1,0))&amp;""),""))</f>
        <v/>
      </c>
      <c r="AH144" s="32">
        <f>IF(Lists!$B$8="","",IFERROR(TRIM(INDEX($A144:$Z144,MATCH(Lists!$B$8,$A$1:$Z$1,0))&amp;""),""))</f>
        <v/>
      </c>
      <c r="AI144" s="32">
        <f>IF(Lists!$B$9="","",IFERROR(TRIM(INDEX($A144:$Z144,MATCH(Lists!$B$9,$A$1:$Z$1,0))&amp;""),""))</f>
        <v/>
      </c>
      <c r="AJ144" s="32">
        <f>IF(Lists!$B$10="","",IFERROR(TRIM(INDEX($A144:$Z144,MATCH(Lists!$B$10,$A$1:$Z$1,0))&amp;""),""))</f>
        <v/>
      </c>
      <c r="AK144" s="32">
        <f>IF(Lists!$B$11="","",IFERROR(TRIM(INDEX($A144:$Z144,MATCH(Lists!$B$11,$A$1:$Z$1,0))&amp;""),""))</f>
        <v/>
      </c>
      <c r="AL144" s="32">
        <f>MID(IF($AG144&lt;&gt;"",", "&amp;$AG144,"")&amp;IF($AH144&lt;&gt;"",", "&amp;$AH144,"")&amp;IF($AI144&lt;&gt;"",", "&amp;$AI144,"")&amp;IF($AJ144&lt;&gt;"",", "&amp;$AJ144,"")&amp;IF($AK144&lt;&gt;"",", "&amp;$AK144,""),3,300)</f>
        <v/>
      </c>
      <c r="AM144" s="32">
        <f>IF($AB144="","",IF(COUNTIF('Guest list'!$A$3:$A$202,$AB144)&gt;0,"Yes","No"))</f>
        <v/>
      </c>
    </row>
    <row r="145">
      <c r="AB145" s="32">
        <f>IF(Lists!$B$2="","",IFERROR(TRIM(INDEX($A145:$Z145,MATCH(Lists!$B$2,$A$1:$Z$1,0))&amp;""),""))</f>
        <v/>
      </c>
      <c r="AC145" s="32">
        <f>IF(Lists!$B$3="","",IFERROR(TRIM(INDEX($A145:$Z145,MATCH(Lists!$B$3,$A$1:$Z$1,0))&amp;""),""))</f>
        <v/>
      </c>
      <c r="AD145" s="32">
        <f>IF($AB145="","",IF($AC145=Lists!$B$4,1,0))</f>
        <v/>
      </c>
      <c r="AE145" s="32">
        <f>IFERROR(VALUE(IF(Lists!$B$5="","",IFERROR(TRIM(INDEX($A145:$Z145,MATCH(Lists!$B$5,$A$1:$Z$1,0))&amp;""),""))),"")</f>
        <v/>
      </c>
      <c r="AF145" s="32">
        <f>IF($AD145&lt;&gt;1,IF($AB145="","",0),MAX(1,N($AE145)+IF(UPPER(TRIM(Lists!$B$6&amp;""))="N",1,0)))</f>
        <v/>
      </c>
      <c r="AG145" s="32">
        <f>IF(Lists!$B$7="","",IFERROR(TRIM(INDEX($A145:$Z145,MATCH(Lists!$B$7,$A$1:$Z$1,0))&amp;""),""))</f>
        <v/>
      </c>
      <c r="AH145" s="32">
        <f>IF(Lists!$B$8="","",IFERROR(TRIM(INDEX($A145:$Z145,MATCH(Lists!$B$8,$A$1:$Z$1,0))&amp;""),""))</f>
        <v/>
      </c>
      <c r="AI145" s="32">
        <f>IF(Lists!$B$9="","",IFERROR(TRIM(INDEX($A145:$Z145,MATCH(Lists!$B$9,$A$1:$Z$1,0))&amp;""),""))</f>
        <v/>
      </c>
      <c r="AJ145" s="32">
        <f>IF(Lists!$B$10="","",IFERROR(TRIM(INDEX($A145:$Z145,MATCH(Lists!$B$10,$A$1:$Z$1,0))&amp;""),""))</f>
        <v/>
      </c>
      <c r="AK145" s="32">
        <f>IF(Lists!$B$11="","",IFERROR(TRIM(INDEX($A145:$Z145,MATCH(Lists!$B$11,$A$1:$Z$1,0))&amp;""),""))</f>
        <v/>
      </c>
      <c r="AL145" s="32">
        <f>MID(IF($AG145&lt;&gt;"",", "&amp;$AG145,"")&amp;IF($AH145&lt;&gt;"",", "&amp;$AH145,"")&amp;IF($AI145&lt;&gt;"",", "&amp;$AI145,"")&amp;IF($AJ145&lt;&gt;"",", "&amp;$AJ145,"")&amp;IF($AK145&lt;&gt;"",", "&amp;$AK145,""),3,300)</f>
        <v/>
      </c>
      <c r="AM145" s="32">
        <f>IF($AB145="","",IF(COUNTIF('Guest list'!$A$3:$A$202,$AB145)&gt;0,"Yes","No"))</f>
        <v/>
      </c>
    </row>
    <row r="146">
      <c r="AB146" s="32">
        <f>IF(Lists!$B$2="","",IFERROR(TRIM(INDEX($A146:$Z146,MATCH(Lists!$B$2,$A$1:$Z$1,0))&amp;""),""))</f>
        <v/>
      </c>
      <c r="AC146" s="32">
        <f>IF(Lists!$B$3="","",IFERROR(TRIM(INDEX($A146:$Z146,MATCH(Lists!$B$3,$A$1:$Z$1,0))&amp;""),""))</f>
        <v/>
      </c>
      <c r="AD146" s="32">
        <f>IF($AB146="","",IF($AC146=Lists!$B$4,1,0))</f>
        <v/>
      </c>
      <c r="AE146" s="32">
        <f>IFERROR(VALUE(IF(Lists!$B$5="","",IFERROR(TRIM(INDEX($A146:$Z146,MATCH(Lists!$B$5,$A$1:$Z$1,0))&amp;""),""))),"")</f>
        <v/>
      </c>
      <c r="AF146" s="32">
        <f>IF($AD146&lt;&gt;1,IF($AB146="","",0),MAX(1,N($AE146)+IF(UPPER(TRIM(Lists!$B$6&amp;""))="N",1,0)))</f>
        <v/>
      </c>
      <c r="AG146" s="32">
        <f>IF(Lists!$B$7="","",IFERROR(TRIM(INDEX($A146:$Z146,MATCH(Lists!$B$7,$A$1:$Z$1,0))&amp;""),""))</f>
        <v/>
      </c>
      <c r="AH146" s="32">
        <f>IF(Lists!$B$8="","",IFERROR(TRIM(INDEX($A146:$Z146,MATCH(Lists!$B$8,$A$1:$Z$1,0))&amp;""),""))</f>
        <v/>
      </c>
      <c r="AI146" s="32">
        <f>IF(Lists!$B$9="","",IFERROR(TRIM(INDEX($A146:$Z146,MATCH(Lists!$B$9,$A$1:$Z$1,0))&amp;""),""))</f>
        <v/>
      </c>
      <c r="AJ146" s="32">
        <f>IF(Lists!$B$10="","",IFERROR(TRIM(INDEX($A146:$Z146,MATCH(Lists!$B$10,$A$1:$Z$1,0))&amp;""),""))</f>
        <v/>
      </c>
      <c r="AK146" s="32">
        <f>IF(Lists!$B$11="","",IFERROR(TRIM(INDEX($A146:$Z146,MATCH(Lists!$B$11,$A$1:$Z$1,0))&amp;""),""))</f>
        <v/>
      </c>
      <c r="AL146" s="32">
        <f>MID(IF($AG146&lt;&gt;"",", "&amp;$AG146,"")&amp;IF($AH146&lt;&gt;"",", "&amp;$AH146,"")&amp;IF($AI146&lt;&gt;"",", "&amp;$AI146,"")&amp;IF($AJ146&lt;&gt;"",", "&amp;$AJ146,"")&amp;IF($AK146&lt;&gt;"",", "&amp;$AK146,""),3,300)</f>
        <v/>
      </c>
      <c r="AM146" s="32">
        <f>IF($AB146="","",IF(COUNTIF('Guest list'!$A$3:$A$202,$AB146)&gt;0,"Yes","No"))</f>
        <v/>
      </c>
    </row>
    <row r="147">
      <c r="AB147" s="32">
        <f>IF(Lists!$B$2="","",IFERROR(TRIM(INDEX($A147:$Z147,MATCH(Lists!$B$2,$A$1:$Z$1,0))&amp;""),""))</f>
        <v/>
      </c>
      <c r="AC147" s="32">
        <f>IF(Lists!$B$3="","",IFERROR(TRIM(INDEX($A147:$Z147,MATCH(Lists!$B$3,$A$1:$Z$1,0))&amp;""),""))</f>
        <v/>
      </c>
      <c r="AD147" s="32">
        <f>IF($AB147="","",IF($AC147=Lists!$B$4,1,0))</f>
        <v/>
      </c>
      <c r="AE147" s="32">
        <f>IFERROR(VALUE(IF(Lists!$B$5="","",IFERROR(TRIM(INDEX($A147:$Z147,MATCH(Lists!$B$5,$A$1:$Z$1,0))&amp;""),""))),"")</f>
        <v/>
      </c>
      <c r="AF147" s="32">
        <f>IF($AD147&lt;&gt;1,IF($AB147="","",0),MAX(1,N($AE147)+IF(UPPER(TRIM(Lists!$B$6&amp;""))="N",1,0)))</f>
        <v/>
      </c>
      <c r="AG147" s="32">
        <f>IF(Lists!$B$7="","",IFERROR(TRIM(INDEX($A147:$Z147,MATCH(Lists!$B$7,$A$1:$Z$1,0))&amp;""),""))</f>
        <v/>
      </c>
      <c r="AH147" s="32">
        <f>IF(Lists!$B$8="","",IFERROR(TRIM(INDEX($A147:$Z147,MATCH(Lists!$B$8,$A$1:$Z$1,0))&amp;""),""))</f>
        <v/>
      </c>
      <c r="AI147" s="32">
        <f>IF(Lists!$B$9="","",IFERROR(TRIM(INDEX($A147:$Z147,MATCH(Lists!$B$9,$A$1:$Z$1,0))&amp;""),""))</f>
        <v/>
      </c>
      <c r="AJ147" s="32">
        <f>IF(Lists!$B$10="","",IFERROR(TRIM(INDEX($A147:$Z147,MATCH(Lists!$B$10,$A$1:$Z$1,0))&amp;""),""))</f>
        <v/>
      </c>
      <c r="AK147" s="32">
        <f>IF(Lists!$B$11="","",IFERROR(TRIM(INDEX($A147:$Z147,MATCH(Lists!$B$11,$A$1:$Z$1,0))&amp;""),""))</f>
        <v/>
      </c>
      <c r="AL147" s="32">
        <f>MID(IF($AG147&lt;&gt;"",", "&amp;$AG147,"")&amp;IF($AH147&lt;&gt;"",", "&amp;$AH147,"")&amp;IF($AI147&lt;&gt;"",", "&amp;$AI147,"")&amp;IF($AJ147&lt;&gt;"",", "&amp;$AJ147,"")&amp;IF($AK147&lt;&gt;"",", "&amp;$AK147,""),3,300)</f>
        <v/>
      </c>
      <c r="AM147" s="32">
        <f>IF($AB147="","",IF(COUNTIF('Guest list'!$A$3:$A$202,$AB147)&gt;0,"Yes","No"))</f>
        <v/>
      </c>
    </row>
    <row r="148">
      <c r="AB148" s="32">
        <f>IF(Lists!$B$2="","",IFERROR(TRIM(INDEX($A148:$Z148,MATCH(Lists!$B$2,$A$1:$Z$1,0))&amp;""),""))</f>
        <v/>
      </c>
      <c r="AC148" s="32">
        <f>IF(Lists!$B$3="","",IFERROR(TRIM(INDEX($A148:$Z148,MATCH(Lists!$B$3,$A$1:$Z$1,0))&amp;""),""))</f>
        <v/>
      </c>
      <c r="AD148" s="32">
        <f>IF($AB148="","",IF($AC148=Lists!$B$4,1,0))</f>
        <v/>
      </c>
      <c r="AE148" s="32">
        <f>IFERROR(VALUE(IF(Lists!$B$5="","",IFERROR(TRIM(INDEX($A148:$Z148,MATCH(Lists!$B$5,$A$1:$Z$1,0))&amp;""),""))),"")</f>
        <v/>
      </c>
      <c r="AF148" s="32">
        <f>IF($AD148&lt;&gt;1,IF($AB148="","",0),MAX(1,N($AE148)+IF(UPPER(TRIM(Lists!$B$6&amp;""))="N",1,0)))</f>
        <v/>
      </c>
      <c r="AG148" s="32">
        <f>IF(Lists!$B$7="","",IFERROR(TRIM(INDEX($A148:$Z148,MATCH(Lists!$B$7,$A$1:$Z$1,0))&amp;""),""))</f>
        <v/>
      </c>
      <c r="AH148" s="32">
        <f>IF(Lists!$B$8="","",IFERROR(TRIM(INDEX($A148:$Z148,MATCH(Lists!$B$8,$A$1:$Z$1,0))&amp;""),""))</f>
        <v/>
      </c>
      <c r="AI148" s="32">
        <f>IF(Lists!$B$9="","",IFERROR(TRIM(INDEX($A148:$Z148,MATCH(Lists!$B$9,$A$1:$Z$1,0))&amp;""),""))</f>
        <v/>
      </c>
      <c r="AJ148" s="32">
        <f>IF(Lists!$B$10="","",IFERROR(TRIM(INDEX($A148:$Z148,MATCH(Lists!$B$10,$A$1:$Z$1,0))&amp;""),""))</f>
        <v/>
      </c>
      <c r="AK148" s="32">
        <f>IF(Lists!$B$11="","",IFERROR(TRIM(INDEX($A148:$Z148,MATCH(Lists!$B$11,$A$1:$Z$1,0))&amp;""),""))</f>
        <v/>
      </c>
      <c r="AL148" s="32">
        <f>MID(IF($AG148&lt;&gt;"",", "&amp;$AG148,"")&amp;IF($AH148&lt;&gt;"",", "&amp;$AH148,"")&amp;IF($AI148&lt;&gt;"",", "&amp;$AI148,"")&amp;IF($AJ148&lt;&gt;"",", "&amp;$AJ148,"")&amp;IF($AK148&lt;&gt;"",", "&amp;$AK148,""),3,300)</f>
        <v/>
      </c>
      <c r="AM148" s="32">
        <f>IF($AB148="","",IF(COUNTIF('Guest list'!$A$3:$A$202,$AB148)&gt;0,"Yes","No"))</f>
        <v/>
      </c>
    </row>
    <row r="149">
      <c r="AB149" s="32">
        <f>IF(Lists!$B$2="","",IFERROR(TRIM(INDEX($A149:$Z149,MATCH(Lists!$B$2,$A$1:$Z$1,0))&amp;""),""))</f>
        <v/>
      </c>
      <c r="AC149" s="32">
        <f>IF(Lists!$B$3="","",IFERROR(TRIM(INDEX($A149:$Z149,MATCH(Lists!$B$3,$A$1:$Z$1,0))&amp;""),""))</f>
        <v/>
      </c>
      <c r="AD149" s="32">
        <f>IF($AB149="","",IF($AC149=Lists!$B$4,1,0))</f>
        <v/>
      </c>
      <c r="AE149" s="32">
        <f>IFERROR(VALUE(IF(Lists!$B$5="","",IFERROR(TRIM(INDEX($A149:$Z149,MATCH(Lists!$B$5,$A$1:$Z$1,0))&amp;""),""))),"")</f>
        <v/>
      </c>
      <c r="AF149" s="32">
        <f>IF($AD149&lt;&gt;1,IF($AB149="","",0),MAX(1,N($AE149)+IF(UPPER(TRIM(Lists!$B$6&amp;""))="N",1,0)))</f>
        <v/>
      </c>
      <c r="AG149" s="32">
        <f>IF(Lists!$B$7="","",IFERROR(TRIM(INDEX($A149:$Z149,MATCH(Lists!$B$7,$A$1:$Z$1,0))&amp;""),""))</f>
        <v/>
      </c>
      <c r="AH149" s="32">
        <f>IF(Lists!$B$8="","",IFERROR(TRIM(INDEX($A149:$Z149,MATCH(Lists!$B$8,$A$1:$Z$1,0))&amp;""),""))</f>
        <v/>
      </c>
      <c r="AI149" s="32">
        <f>IF(Lists!$B$9="","",IFERROR(TRIM(INDEX($A149:$Z149,MATCH(Lists!$B$9,$A$1:$Z$1,0))&amp;""),""))</f>
        <v/>
      </c>
      <c r="AJ149" s="32">
        <f>IF(Lists!$B$10="","",IFERROR(TRIM(INDEX($A149:$Z149,MATCH(Lists!$B$10,$A$1:$Z$1,0))&amp;""),""))</f>
        <v/>
      </c>
      <c r="AK149" s="32">
        <f>IF(Lists!$B$11="","",IFERROR(TRIM(INDEX($A149:$Z149,MATCH(Lists!$B$11,$A$1:$Z$1,0))&amp;""),""))</f>
        <v/>
      </c>
      <c r="AL149" s="32">
        <f>MID(IF($AG149&lt;&gt;"",", "&amp;$AG149,"")&amp;IF($AH149&lt;&gt;"",", "&amp;$AH149,"")&amp;IF($AI149&lt;&gt;"",", "&amp;$AI149,"")&amp;IF($AJ149&lt;&gt;"",", "&amp;$AJ149,"")&amp;IF($AK149&lt;&gt;"",", "&amp;$AK149,""),3,300)</f>
        <v/>
      </c>
      <c r="AM149" s="32">
        <f>IF($AB149="","",IF(COUNTIF('Guest list'!$A$3:$A$202,$AB149)&gt;0,"Yes","No"))</f>
        <v/>
      </c>
    </row>
    <row r="150">
      <c r="AB150" s="32">
        <f>IF(Lists!$B$2="","",IFERROR(TRIM(INDEX($A150:$Z150,MATCH(Lists!$B$2,$A$1:$Z$1,0))&amp;""),""))</f>
        <v/>
      </c>
      <c r="AC150" s="32">
        <f>IF(Lists!$B$3="","",IFERROR(TRIM(INDEX($A150:$Z150,MATCH(Lists!$B$3,$A$1:$Z$1,0))&amp;""),""))</f>
        <v/>
      </c>
      <c r="AD150" s="32">
        <f>IF($AB150="","",IF($AC150=Lists!$B$4,1,0))</f>
        <v/>
      </c>
      <c r="AE150" s="32">
        <f>IFERROR(VALUE(IF(Lists!$B$5="","",IFERROR(TRIM(INDEX($A150:$Z150,MATCH(Lists!$B$5,$A$1:$Z$1,0))&amp;""),""))),"")</f>
        <v/>
      </c>
      <c r="AF150" s="32">
        <f>IF($AD150&lt;&gt;1,IF($AB150="","",0),MAX(1,N($AE150)+IF(UPPER(TRIM(Lists!$B$6&amp;""))="N",1,0)))</f>
        <v/>
      </c>
      <c r="AG150" s="32">
        <f>IF(Lists!$B$7="","",IFERROR(TRIM(INDEX($A150:$Z150,MATCH(Lists!$B$7,$A$1:$Z$1,0))&amp;""),""))</f>
        <v/>
      </c>
      <c r="AH150" s="32">
        <f>IF(Lists!$B$8="","",IFERROR(TRIM(INDEX($A150:$Z150,MATCH(Lists!$B$8,$A$1:$Z$1,0))&amp;""),""))</f>
        <v/>
      </c>
      <c r="AI150" s="32">
        <f>IF(Lists!$B$9="","",IFERROR(TRIM(INDEX($A150:$Z150,MATCH(Lists!$B$9,$A$1:$Z$1,0))&amp;""),""))</f>
        <v/>
      </c>
      <c r="AJ150" s="32">
        <f>IF(Lists!$B$10="","",IFERROR(TRIM(INDEX($A150:$Z150,MATCH(Lists!$B$10,$A$1:$Z$1,0))&amp;""),""))</f>
        <v/>
      </c>
      <c r="AK150" s="32">
        <f>IF(Lists!$B$11="","",IFERROR(TRIM(INDEX($A150:$Z150,MATCH(Lists!$B$11,$A$1:$Z$1,0))&amp;""),""))</f>
        <v/>
      </c>
      <c r="AL150" s="32">
        <f>MID(IF($AG150&lt;&gt;"",", "&amp;$AG150,"")&amp;IF($AH150&lt;&gt;"",", "&amp;$AH150,"")&amp;IF($AI150&lt;&gt;"",", "&amp;$AI150,"")&amp;IF($AJ150&lt;&gt;"",", "&amp;$AJ150,"")&amp;IF($AK150&lt;&gt;"",", "&amp;$AK150,""),3,300)</f>
        <v/>
      </c>
      <c r="AM150" s="32">
        <f>IF($AB150="","",IF(COUNTIF('Guest list'!$A$3:$A$202,$AB150)&gt;0,"Yes","No"))</f>
        <v/>
      </c>
    </row>
    <row r="151">
      <c r="AB151" s="32">
        <f>IF(Lists!$B$2="","",IFERROR(TRIM(INDEX($A151:$Z151,MATCH(Lists!$B$2,$A$1:$Z$1,0))&amp;""),""))</f>
        <v/>
      </c>
      <c r="AC151" s="32">
        <f>IF(Lists!$B$3="","",IFERROR(TRIM(INDEX($A151:$Z151,MATCH(Lists!$B$3,$A$1:$Z$1,0))&amp;""),""))</f>
        <v/>
      </c>
      <c r="AD151" s="32">
        <f>IF($AB151="","",IF($AC151=Lists!$B$4,1,0))</f>
        <v/>
      </c>
      <c r="AE151" s="32">
        <f>IFERROR(VALUE(IF(Lists!$B$5="","",IFERROR(TRIM(INDEX($A151:$Z151,MATCH(Lists!$B$5,$A$1:$Z$1,0))&amp;""),""))),"")</f>
        <v/>
      </c>
      <c r="AF151" s="32">
        <f>IF($AD151&lt;&gt;1,IF($AB151="","",0),MAX(1,N($AE151)+IF(UPPER(TRIM(Lists!$B$6&amp;""))="N",1,0)))</f>
        <v/>
      </c>
      <c r="AG151" s="32">
        <f>IF(Lists!$B$7="","",IFERROR(TRIM(INDEX($A151:$Z151,MATCH(Lists!$B$7,$A$1:$Z$1,0))&amp;""),""))</f>
        <v/>
      </c>
      <c r="AH151" s="32">
        <f>IF(Lists!$B$8="","",IFERROR(TRIM(INDEX($A151:$Z151,MATCH(Lists!$B$8,$A$1:$Z$1,0))&amp;""),""))</f>
        <v/>
      </c>
      <c r="AI151" s="32">
        <f>IF(Lists!$B$9="","",IFERROR(TRIM(INDEX($A151:$Z151,MATCH(Lists!$B$9,$A$1:$Z$1,0))&amp;""),""))</f>
        <v/>
      </c>
      <c r="AJ151" s="32">
        <f>IF(Lists!$B$10="","",IFERROR(TRIM(INDEX($A151:$Z151,MATCH(Lists!$B$10,$A$1:$Z$1,0))&amp;""),""))</f>
        <v/>
      </c>
      <c r="AK151" s="32">
        <f>IF(Lists!$B$11="","",IFERROR(TRIM(INDEX($A151:$Z151,MATCH(Lists!$B$11,$A$1:$Z$1,0))&amp;""),""))</f>
        <v/>
      </c>
      <c r="AL151" s="32">
        <f>MID(IF($AG151&lt;&gt;"",", "&amp;$AG151,"")&amp;IF($AH151&lt;&gt;"",", "&amp;$AH151,"")&amp;IF($AI151&lt;&gt;"",", "&amp;$AI151,"")&amp;IF($AJ151&lt;&gt;"",", "&amp;$AJ151,"")&amp;IF($AK151&lt;&gt;"",", "&amp;$AK151,""),3,300)</f>
        <v/>
      </c>
      <c r="AM151" s="32">
        <f>IF($AB151="","",IF(COUNTIF('Guest list'!$A$3:$A$202,$AB151)&gt;0,"Yes","No"))</f>
        <v/>
      </c>
    </row>
    <row r="152">
      <c r="AB152" s="32">
        <f>IF(Lists!$B$2="","",IFERROR(TRIM(INDEX($A152:$Z152,MATCH(Lists!$B$2,$A$1:$Z$1,0))&amp;""),""))</f>
        <v/>
      </c>
      <c r="AC152" s="32">
        <f>IF(Lists!$B$3="","",IFERROR(TRIM(INDEX($A152:$Z152,MATCH(Lists!$B$3,$A$1:$Z$1,0))&amp;""),""))</f>
        <v/>
      </c>
      <c r="AD152" s="32">
        <f>IF($AB152="","",IF($AC152=Lists!$B$4,1,0))</f>
        <v/>
      </c>
      <c r="AE152" s="32">
        <f>IFERROR(VALUE(IF(Lists!$B$5="","",IFERROR(TRIM(INDEX($A152:$Z152,MATCH(Lists!$B$5,$A$1:$Z$1,0))&amp;""),""))),"")</f>
        <v/>
      </c>
      <c r="AF152" s="32">
        <f>IF($AD152&lt;&gt;1,IF($AB152="","",0),MAX(1,N($AE152)+IF(UPPER(TRIM(Lists!$B$6&amp;""))="N",1,0)))</f>
        <v/>
      </c>
      <c r="AG152" s="32">
        <f>IF(Lists!$B$7="","",IFERROR(TRIM(INDEX($A152:$Z152,MATCH(Lists!$B$7,$A$1:$Z$1,0))&amp;""),""))</f>
        <v/>
      </c>
      <c r="AH152" s="32">
        <f>IF(Lists!$B$8="","",IFERROR(TRIM(INDEX($A152:$Z152,MATCH(Lists!$B$8,$A$1:$Z$1,0))&amp;""),""))</f>
        <v/>
      </c>
      <c r="AI152" s="32">
        <f>IF(Lists!$B$9="","",IFERROR(TRIM(INDEX($A152:$Z152,MATCH(Lists!$B$9,$A$1:$Z$1,0))&amp;""),""))</f>
        <v/>
      </c>
      <c r="AJ152" s="32">
        <f>IF(Lists!$B$10="","",IFERROR(TRIM(INDEX($A152:$Z152,MATCH(Lists!$B$10,$A$1:$Z$1,0))&amp;""),""))</f>
        <v/>
      </c>
      <c r="AK152" s="32">
        <f>IF(Lists!$B$11="","",IFERROR(TRIM(INDEX($A152:$Z152,MATCH(Lists!$B$11,$A$1:$Z$1,0))&amp;""),""))</f>
        <v/>
      </c>
      <c r="AL152" s="32">
        <f>MID(IF($AG152&lt;&gt;"",", "&amp;$AG152,"")&amp;IF($AH152&lt;&gt;"",", "&amp;$AH152,"")&amp;IF($AI152&lt;&gt;"",", "&amp;$AI152,"")&amp;IF($AJ152&lt;&gt;"",", "&amp;$AJ152,"")&amp;IF($AK152&lt;&gt;"",", "&amp;$AK152,""),3,300)</f>
        <v/>
      </c>
      <c r="AM152" s="32">
        <f>IF($AB152="","",IF(COUNTIF('Guest list'!$A$3:$A$202,$AB152)&gt;0,"Yes","No"))</f>
        <v/>
      </c>
    </row>
    <row r="153">
      <c r="AB153" s="32">
        <f>IF(Lists!$B$2="","",IFERROR(TRIM(INDEX($A153:$Z153,MATCH(Lists!$B$2,$A$1:$Z$1,0))&amp;""),""))</f>
        <v/>
      </c>
      <c r="AC153" s="32">
        <f>IF(Lists!$B$3="","",IFERROR(TRIM(INDEX($A153:$Z153,MATCH(Lists!$B$3,$A$1:$Z$1,0))&amp;""),""))</f>
        <v/>
      </c>
      <c r="AD153" s="32">
        <f>IF($AB153="","",IF($AC153=Lists!$B$4,1,0))</f>
        <v/>
      </c>
      <c r="AE153" s="32">
        <f>IFERROR(VALUE(IF(Lists!$B$5="","",IFERROR(TRIM(INDEX($A153:$Z153,MATCH(Lists!$B$5,$A$1:$Z$1,0))&amp;""),""))),"")</f>
        <v/>
      </c>
      <c r="AF153" s="32">
        <f>IF($AD153&lt;&gt;1,IF($AB153="","",0),MAX(1,N($AE153)+IF(UPPER(TRIM(Lists!$B$6&amp;""))="N",1,0)))</f>
        <v/>
      </c>
      <c r="AG153" s="32">
        <f>IF(Lists!$B$7="","",IFERROR(TRIM(INDEX($A153:$Z153,MATCH(Lists!$B$7,$A$1:$Z$1,0))&amp;""),""))</f>
        <v/>
      </c>
      <c r="AH153" s="32">
        <f>IF(Lists!$B$8="","",IFERROR(TRIM(INDEX($A153:$Z153,MATCH(Lists!$B$8,$A$1:$Z$1,0))&amp;""),""))</f>
        <v/>
      </c>
      <c r="AI153" s="32">
        <f>IF(Lists!$B$9="","",IFERROR(TRIM(INDEX($A153:$Z153,MATCH(Lists!$B$9,$A$1:$Z$1,0))&amp;""),""))</f>
        <v/>
      </c>
      <c r="AJ153" s="32">
        <f>IF(Lists!$B$10="","",IFERROR(TRIM(INDEX($A153:$Z153,MATCH(Lists!$B$10,$A$1:$Z$1,0))&amp;""),""))</f>
        <v/>
      </c>
      <c r="AK153" s="32">
        <f>IF(Lists!$B$11="","",IFERROR(TRIM(INDEX($A153:$Z153,MATCH(Lists!$B$11,$A$1:$Z$1,0))&amp;""),""))</f>
        <v/>
      </c>
      <c r="AL153" s="32">
        <f>MID(IF($AG153&lt;&gt;"",", "&amp;$AG153,"")&amp;IF($AH153&lt;&gt;"",", "&amp;$AH153,"")&amp;IF($AI153&lt;&gt;"",", "&amp;$AI153,"")&amp;IF($AJ153&lt;&gt;"",", "&amp;$AJ153,"")&amp;IF($AK153&lt;&gt;"",", "&amp;$AK153,""),3,300)</f>
        <v/>
      </c>
      <c r="AM153" s="32">
        <f>IF($AB153="","",IF(COUNTIF('Guest list'!$A$3:$A$202,$AB153)&gt;0,"Yes","No"))</f>
        <v/>
      </c>
    </row>
    <row r="154">
      <c r="AB154" s="32">
        <f>IF(Lists!$B$2="","",IFERROR(TRIM(INDEX($A154:$Z154,MATCH(Lists!$B$2,$A$1:$Z$1,0))&amp;""),""))</f>
        <v/>
      </c>
      <c r="AC154" s="32">
        <f>IF(Lists!$B$3="","",IFERROR(TRIM(INDEX($A154:$Z154,MATCH(Lists!$B$3,$A$1:$Z$1,0))&amp;""),""))</f>
        <v/>
      </c>
      <c r="AD154" s="32">
        <f>IF($AB154="","",IF($AC154=Lists!$B$4,1,0))</f>
        <v/>
      </c>
      <c r="AE154" s="32">
        <f>IFERROR(VALUE(IF(Lists!$B$5="","",IFERROR(TRIM(INDEX($A154:$Z154,MATCH(Lists!$B$5,$A$1:$Z$1,0))&amp;""),""))),"")</f>
        <v/>
      </c>
      <c r="AF154" s="32">
        <f>IF($AD154&lt;&gt;1,IF($AB154="","",0),MAX(1,N($AE154)+IF(UPPER(TRIM(Lists!$B$6&amp;""))="N",1,0)))</f>
        <v/>
      </c>
      <c r="AG154" s="32">
        <f>IF(Lists!$B$7="","",IFERROR(TRIM(INDEX($A154:$Z154,MATCH(Lists!$B$7,$A$1:$Z$1,0))&amp;""),""))</f>
        <v/>
      </c>
      <c r="AH154" s="32">
        <f>IF(Lists!$B$8="","",IFERROR(TRIM(INDEX($A154:$Z154,MATCH(Lists!$B$8,$A$1:$Z$1,0))&amp;""),""))</f>
        <v/>
      </c>
      <c r="AI154" s="32">
        <f>IF(Lists!$B$9="","",IFERROR(TRIM(INDEX($A154:$Z154,MATCH(Lists!$B$9,$A$1:$Z$1,0))&amp;""),""))</f>
        <v/>
      </c>
      <c r="AJ154" s="32">
        <f>IF(Lists!$B$10="","",IFERROR(TRIM(INDEX($A154:$Z154,MATCH(Lists!$B$10,$A$1:$Z$1,0))&amp;""),""))</f>
        <v/>
      </c>
      <c r="AK154" s="32">
        <f>IF(Lists!$B$11="","",IFERROR(TRIM(INDEX($A154:$Z154,MATCH(Lists!$B$11,$A$1:$Z$1,0))&amp;""),""))</f>
        <v/>
      </c>
      <c r="AL154" s="32">
        <f>MID(IF($AG154&lt;&gt;"",", "&amp;$AG154,"")&amp;IF($AH154&lt;&gt;"",", "&amp;$AH154,"")&amp;IF($AI154&lt;&gt;"",", "&amp;$AI154,"")&amp;IF($AJ154&lt;&gt;"",", "&amp;$AJ154,"")&amp;IF($AK154&lt;&gt;"",", "&amp;$AK154,""),3,300)</f>
        <v/>
      </c>
      <c r="AM154" s="32">
        <f>IF($AB154="","",IF(COUNTIF('Guest list'!$A$3:$A$202,$AB154)&gt;0,"Yes","No"))</f>
        <v/>
      </c>
    </row>
    <row r="155">
      <c r="AB155" s="32">
        <f>IF(Lists!$B$2="","",IFERROR(TRIM(INDEX($A155:$Z155,MATCH(Lists!$B$2,$A$1:$Z$1,0))&amp;""),""))</f>
        <v/>
      </c>
      <c r="AC155" s="32">
        <f>IF(Lists!$B$3="","",IFERROR(TRIM(INDEX($A155:$Z155,MATCH(Lists!$B$3,$A$1:$Z$1,0))&amp;""),""))</f>
        <v/>
      </c>
      <c r="AD155" s="32">
        <f>IF($AB155="","",IF($AC155=Lists!$B$4,1,0))</f>
        <v/>
      </c>
      <c r="AE155" s="32">
        <f>IFERROR(VALUE(IF(Lists!$B$5="","",IFERROR(TRIM(INDEX($A155:$Z155,MATCH(Lists!$B$5,$A$1:$Z$1,0))&amp;""),""))),"")</f>
        <v/>
      </c>
      <c r="AF155" s="32">
        <f>IF($AD155&lt;&gt;1,IF($AB155="","",0),MAX(1,N($AE155)+IF(UPPER(TRIM(Lists!$B$6&amp;""))="N",1,0)))</f>
        <v/>
      </c>
      <c r="AG155" s="32">
        <f>IF(Lists!$B$7="","",IFERROR(TRIM(INDEX($A155:$Z155,MATCH(Lists!$B$7,$A$1:$Z$1,0))&amp;""),""))</f>
        <v/>
      </c>
      <c r="AH155" s="32">
        <f>IF(Lists!$B$8="","",IFERROR(TRIM(INDEX($A155:$Z155,MATCH(Lists!$B$8,$A$1:$Z$1,0))&amp;""),""))</f>
        <v/>
      </c>
      <c r="AI155" s="32">
        <f>IF(Lists!$B$9="","",IFERROR(TRIM(INDEX($A155:$Z155,MATCH(Lists!$B$9,$A$1:$Z$1,0))&amp;""),""))</f>
        <v/>
      </c>
      <c r="AJ155" s="32">
        <f>IF(Lists!$B$10="","",IFERROR(TRIM(INDEX($A155:$Z155,MATCH(Lists!$B$10,$A$1:$Z$1,0))&amp;""),""))</f>
        <v/>
      </c>
      <c r="AK155" s="32">
        <f>IF(Lists!$B$11="","",IFERROR(TRIM(INDEX($A155:$Z155,MATCH(Lists!$B$11,$A$1:$Z$1,0))&amp;""),""))</f>
        <v/>
      </c>
      <c r="AL155" s="32">
        <f>MID(IF($AG155&lt;&gt;"",", "&amp;$AG155,"")&amp;IF($AH155&lt;&gt;"",", "&amp;$AH155,"")&amp;IF($AI155&lt;&gt;"",", "&amp;$AI155,"")&amp;IF($AJ155&lt;&gt;"",", "&amp;$AJ155,"")&amp;IF($AK155&lt;&gt;"",", "&amp;$AK155,""),3,300)</f>
        <v/>
      </c>
      <c r="AM155" s="32">
        <f>IF($AB155="","",IF(COUNTIF('Guest list'!$A$3:$A$202,$AB155)&gt;0,"Yes","No"))</f>
        <v/>
      </c>
    </row>
    <row r="156">
      <c r="AB156" s="32">
        <f>IF(Lists!$B$2="","",IFERROR(TRIM(INDEX($A156:$Z156,MATCH(Lists!$B$2,$A$1:$Z$1,0))&amp;""),""))</f>
        <v/>
      </c>
      <c r="AC156" s="32">
        <f>IF(Lists!$B$3="","",IFERROR(TRIM(INDEX($A156:$Z156,MATCH(Lists!$B$3,$A$1:$Z$1,0))&amp;""),""))</f>
        <v/>
      </c>
      <c r="AD156" s="32">
        <f>IF($AB156="","",IF($AC156=Lists!$B$4,1,0))</f>
        <v/>
      </c>
      <c r="AE156" s="32">
        <f>IFERROR(VALUE(IF(Lists!$B$5="","",IFERROR(TRIM(INDEX($A156:$Z156,MATCH(Lists!$B$5,$A$1:$Z$1,0))&amp;""),""))),"")</f>
        <v/>
      </c>
      <c r="AF156" s="32">
        <f>IF($AD156&lt;&gt;1,IF($AB156="","",0),MAX(1,N($AE156)+IF(UPPER(TRIM(Lists!$B$6&amp;""))="N",1,0)))</f>
        <v/>
      </c>
      <c r="AG156" s="32">
        <f>IF(Lists!$B$7="","",IFERROR(TRIM(INDEX($A156:$Z156,MATCH(Lists!$B$7,$A$1:$Z$1,0))&amp;""),""))</f>
        <v/>
      </c>
      <c r="AH156" s="32">
        <f>IF(Lists!$B$8="","",IFERROR(TRIM(INDEX($A156:$Z156,MATCH(Lists!$B$8,$A$1:$Z$1,0))&amp;""),""))</f>
        <v/>
      </c>
      <c r="AI156" s="32">
        <f>IF(Lists!$B$9="","",IFERROR(TRIM(INDEX($A156:$Z156,MATCH(Lists!$B$9,$A$1:$Z$1,0))&amp;""),""))</f>
        <v/>
      </c>
      <c r="AJ156" s="32">
        <f>IF(Lists!$B$10="","",IFERROR(TRIM(INDEX($A156:$Z156,MATCH(Lists!$B$10,$A$1:$Z$1,0))&amp;""),""))</f>
        <v/>
      </c>
      <c r="AK156" s="32">
        <f>IF(Lists!$B$11="","",IFERROR(TRIM(INDEX($A156:$Z156,MATCH(Lists!$B$11,$A$1:$Z$1,0))&amp;""),""))</f>
        <v/>
      </c>
      <c r="AL156" s="32">
        <f>MID(IF($AG156&lt;&gt;"",", "&amp;$AG156,"")&amp;IF($AH156&lt;&gt;"",", "&amp;$AH156,"")&amp;IF($AI156&lt;&gt;"",", "&amp;$AI156,"")&amp;IF($AJ156&lt;&gt;"",", "&amp;$AJ156,"")&amp;IF($AK156&lt;&gt;"",", "&amp;$AK156,""),3,300)</f>
        <v/>
      </c>
      <c r="AM156" s="32">
        <f>IF($AB156="","",IF(COUNTIF('Guest list'!$A$3:$A$202,$AB156)&gt;0,"Yes","No"))</f>
        <v/>
      </c>
    </row>
    <row r="157">
      <c r="AB157" s="32">
        <f>IF(Lists!$B$2="","",IFERROR(TRIM(INDEX($A157:$Z157,MATCH(Lists!$B$2,$A$1:$Z$1,0))&amp;""),""))</f>
        <v/>
      </c>
      <c r="AC157" s="32">
        <f>IF(Lists!$B$3="","",IFERROR(TRIM(INDEX($A157:$Z157,MATCH(Lists!$B$3,$A$1:$Z$1,0))&amp;""),""))</f>
        <v/>
      </c>
      <c r="AD157" s="32">
        <f>IF($AB157="","",IF($AC157=Lists!$B$4,1,0))</f>
        <v/>
      </c>
      <c r="AE157" s="32">
        <f>IFERROR(VALUE(IF(Lists!$B$5="","",IFERROR(TRIM(INDEX($A157:$Z157,MATCH(Lists!$B$5,$A$1:$Z$1,0))&amp;""),""))),"")</f>
        <v/>
      </c>
      <c r="AF157" s="32">
        <f>IF($AD157&lt;&gt;1,IF($AB157="","",0),MAX(1,N($AE157)+IF(UPPER(TRIM(Lists!$B$6&amp;""))="N",1,0)))</f>
        <v/>
      </c>
      <c r="AG157" s="32">
        <f>IF(Lists!$B$7="","",IFERROR(TRIM(INDEX($A157:$Z157,MATCH(Lists!$B$7,$A$1:$Z$1,0))&amp;""),""))</f>
        <v/>
      </c>
      <c r="AH157" s="32">
        <f>IF(Lists!$B$8="","",IFERROR(TRIM(INDEX($A157:$Z157,MATCH(Lists!$B$8,$A$1:$Z$1,0))&amp;""),""))</f>
        <v/>
      </c>
      <c r="AI157" s="32">
        <f>IF(Lists!$B$9="","",IFERROR(TRIM(INDEX($A157:$Z157,MATCH(Lists!$B$9,$A$1:$Z$1,0))&amp;""),""))</f>
        <v/>
      </c>
      <c r="AJ157" s="32">
        <f>IF(Lists!$B$10="","",IFERROR(TRIM(INDEX($A157:$Z157,MATCH(Lists!$B$10,$A$1:$Z$1,0))&amp;""),""))</f>
        <v/>
      </c>
      <c r="AK157" s="32">
        <f>IF(Lists!$B$11="","",IFERROR(TRIM(INDEX($A157:$Z157,MATCH(Lists!$B$11,$A$1:$Z$1,0))&amp;""),""))</f>
        <v/>
      </c>
      <c r="AL157" s="32">
        <f>MID(IF($AG157&lt;&gt;"",", "&amp;$AG157,"")&amp;IF($AH157&lt;&gt;"",", "&amp;$AH157,"")&amp;IF($AI157&lt;&gt;"",", "&amp;$AI157,"")&amp;IF($AJ157&lt;&gt;"",", "&amp;$AJ157,"")&amp;IF($AK157&lt;&gt;"",", "&amp;$AK157,""),3,300)</f>
        <v/>
      </c>
      <c r="AM157" s="32">
        <f>IF($AB157="","",IF(COUNTIF('Guest list'!$A$3:$A$202,$AB157)&gt;0,"Yes","No"))</f>
        <v/>
      </c>
    </row>
    <row r="158">
      <c r="AB158" s="32">
        <f>IF(Lists!$B$2="","",IFERROR(TRIM(INDEX($A158:$Z158,MATCH(Lists!$B$2,$A$1:$Z$1,0))&amp;""),""))</f>
        <v/>
      </c>
      <c r="AC158" s="32">
        <f>IF(Lists!$B$3="","",IFERROR(TRIM(INDEX($A158:$Z158,MATCH(Lists!$B$3,$A$1:$Z$1,0))&amp;""),""))</f>
        <v/>
      </c>
      <c r="AD158" s="32">
        <f>IF($AB158="","",IF($AC158=Lists!$B$4,1,0))</f>
        <v/>
      </c>
      <c r="AE158" s="32">
        <f>IFERROR(VALUE(IF(Lists!$B$5="","",IFERROR(TRIM(INDEX($A158:$Z158,MATCH(Lists!$B$5,$A$1:$Z$1,0))&amp;""),""))),"")</f>
        <v/>
      </c>
      <c r="AF158" s="32">
        <f>IF($AD158&lt;&gt;1,IF($AB158="","",0),MAX(1,N($AE158)+IF(UPPER(TRIM(Lists!$B$6&amp;""))="N",1,0)))</f>
        <v/>
      </c>
      <c r="AG158" s="32">
        <f>IF(Lists!$B$7="","",IFERROR(TRIM(INDEX($A158:$Z158,MATCH(Lists!$B$7,$A$1:$Z$1,0))&amp;""),""))</f>
        <v/>
      </c>
      <c r="AH158" s="32">
        <f>IF(Lists!$B$8="","",IFERROR(TRIM(INDEX($A158:$Z158,MATCH(Lists!$B$8,$A$1:$Z$1,0))&amp;""),""))</f>
        <v/>
      </c>
      <c r="AI158" s="32">
        <f>IF(Lists!$B$9="","",IFERROR(TRIM(INDEX($A158:$Z158,MATCH(Lists!$B$9,$A$1:$Z$1,0))&amp;""),""))</f>
        <v/>
      </c>
      <c r="AJ158" s="32">
        <f>IF(Lists!$B$10="","",IFERROR(TRIM(INDEX($A158:$Z158,MATCH(Lists!$B$10,$A$1:$Z$1,0))&amp;""),""))</f>
        <v/>
      </c>
      <c r="AK158" s="32">
        <f>IF(Lists!$B$11="","",IFERROR(TRIM(INDEX($A158:$Z158,MATCH(Lists!$B$11,$A$1:$Z$1,0))&amp;""),""))</f>
        <v/>
      </c>
      <c r="AL158" s="32">
        <f>MID(IF($AG158&lt;&gt;"",", "&amp;$AG158,"")&amp;IF($AH158&lt;&gt;"",", "&amp;$AH158,"")&amp;IF($AI158&lt;&gt;"",", "&amp;$AI158,"")&amp;IF($AJ158&lt;&gt;"",", "&amp;$AJ158,"")&amp;IF($AK158&lt;&gt;"",", "&amp;$AK158,""),3,300)</f>
        <v/>
      </c>
      <c r="AM158" s="32">
        <f>IF($AB158="","",IF(COUNTIF('Guest list'!$A$3:$A$202,$AB158)&gt;0,"Yes","No"))</f>
        <v/>
      </c>
    </row>
    <row r="159">
      <c r="AB159" s="32">
        <f>IF(Lists!$B$2="","",IFERROR(TRIM(INDEX($A159:$Z159,MATCH(Lists!$B$2,$A$1:$Z$1,0))&amp;""),""))</f>
        <v/>
      </c>
      <c r="AC159" s="32">
        <f>IF(Lists!$B$3="","",IFERROR(TRIM(INDEX($A159:$Z159,MATCH(Lists!$B$3,$A$1:$Z$1,0))&amp;""),""))</f>
        <v/>
      </c>
      <c r="AD159" s="32">
        <f>IF($AB159="","",IF($AC159=Lists!$B$4,1,0))</f>
        <v/>
      </c>
      <c r="AE159" s="32">
        <f>IFERROR(VALUE(IF(Lists!$B$5="","",IFERROR(TRIM(INDEX($A159:$Z159,MATCH(Lists!$B$5,$A$1:$Z$1,0))&amp;""),""))),"")</f>
        <v/>
      </c>
      <c r="AF159" s="32">
        <f>IF($AD159&lt;&gt;1,IF($AB159="","",0),MAX(1,N($AE159)+IF(UPPER(TRIM(Lists!$B$6&amp;""))="N",1,0)))</f>
        <v/>
      </c>
      <c r="AG159" s="32">
        <f>IF(Lists!$B$7="","",IFERROR(TRIM(INDEX($A159:$Z159,MATCH(Lists!$B$7,$A$1:$Z$1,0))&amp;""),""))</f>
        <v/>
      </c>
      <c r="AH159" s="32">
        <f>IF(Lists!$B$8="","",IFERROR(TRIM(INDEX($A159:$Z159,MATCH(Lists!$B$8,$A$1:$Z$1,0))&amp;""),""))</f>
        <v/>
      </c>
      <c r="AI159" s="32">
        <f>IF(Lists!$B$9="","",IFERROR(TRIM(INDEX($A159:$Z159,MATCH(Lists!$B$9,$A$1:$Z$1,0))&amp;""),""))</f>
        <v/>
      </c>
      <c r="AJ159" s="32">
        <f>IF(Lists!$B$10="","",IFERROR(TRIM(INDEX($A159:$Z159,MATCH(Lists!$B$10,$A$1:$Z$1,0))&amp;""),""))</f>
        <v/>
      </c>
      <c r="AK159" s="32">
        <f>IF(Lists!$B$11="","",IFERROR(TRIM(INDEX($A159:$Z159,MATCH(Lists!$B$11,$A$1:$Z$1,0))&amp;""),""))</f>
        <v/>
      </c>
      <c r="AL159" s="32">
        <f>MID(IF($AG159&lt;&gt;"",", "&amp;$AG159,"")&amp;IF($AH159&lt;&gt;"",", "&amp;$AH159,"")&amp;IF($AI159&lt;&gt;"",", "&amp;$AI159,"")&amp;IF($AJ159&lt;&gt;"",", "&amp;$AJ159,"")&amp;IF($AK159&lt;&gt;"",", "&amp;$AK159,""),3,300)</f>
        <v/>
      </c>
      <c r="AM159" s="32">
        <f>IF($AB159="","",IF(COUNTIF('Guest list'!$A$3:$A$202,$AB159)&gt;0,"Yes","No"))</f>
        <v/>
      </c>
    </row>
    <row r="160">
      <c r="AB160" s="32">
        <f>IF(Lists!$B$2="","",IFERROR(TRIM(INDEX($A160:$Z160,MATCH(Lists!$B$2,$A$1:$Z$1,0))&amp;""),""))</f>
        <v/>
      </c>
      <c r="AC160" s="32">
        <f>IF(Lists!$B$3="","",IFERROR(TRIM(INDEX($A160:$Z160,MATCH(Lists!$B$3,$A$1:$Z$1,0))&amp;""),""))</f>
        <v/>
      </c>
      <c r="AD160" s="32">
        <f>IF($AB160="","",IF($AC160=Lists!$B$4,1,0))</f>
        <v/>
      </c>
      <c r="AE160" s="32">
        <f>IFERROR(VALUE(IF(Lists!$B$5="","",IFERROR(TRIM(INDEX($A160:$Z160,MATCH(Lists!$B$5,$A$1:$Z$1,0))&amp;""),""))),"")</f>
        <v/>
      </c>
      <c r="AF160" s="32">
        <f>IF($AD160&lt;&gt;1,IF($AB160="","",0),MAX(1,N($AE160)+IF(UPPER(TRIM(Lists!$B$6&amp;""))="N",1,0)))</f>
        <v/>
      </c>
      <c r="AG160" s="32">
        <f>IF(Lists!$B$7="","",IFERROR(TRIM(INDEX($A160:$Z160,MATCH(Lists!$B$7,$A$1:$Z$1,0))&amp;""),""))</f>
        <v/>
      </c>
      <c r="AH160" s="32">
        <f>IF(Lists!$B$8="","",IFERROR(TRIM(INDEX($A160:$Z160,MATCH(Lists!$B$8,$A$1:$Z$1,0))&amp;""),""))</f>
        <v/>
      </c>
      <c r="AI160" s="32">
        <f>IF(Lists!$B$9="","",IFERROR(TRIM(INDEX($A160:$Z160,MATCH(Lists!$B$9,$A$1:$Z$1,0))&amp;""),""))</f>
        <v/>
      </c>
      <c r="AJ160" s="32">
        <f>IF(Lists!$B$10="","",IFERROR(TRIM(INDEX($A160:$Z160,MATCH(Lists!$B$10,$A$1:$Z$1,0))&amp;""),""))</f>
        <v/>
      </c>
      <c r="AK160" s="32">
        <f>IF(Lists!$B$11="","",IFERROR(TRIM(INDEX($A160:$Z160,MATCH(Lists!$B$11,$A$1:$Z$1,0))&amp;""),""))</f>
        <v/>
      </c>
      <c r="AL160" s="32">
        <f>MID(IF($AG160&lt;&gt;"",", "&amp;$AG160,"")&amp;IF($AH160&lt;&gt;"",", "&amp;$AH160,"")&amp;IF($AI160&lt;&gt;"",", "&amp;$AI160,"")&amp;IF($AJ160&lt;&gt;"",", "&amp;$AJ160,"")&amp;IF($AK160&lt;&gt;"",", "&amp;$AK160,""),3,300)</f>
        <v/>
      </c>
      <c r="AM160" s="32">
        <f>IF($AB160="","",IF(COUNTIF('Guest list'!$A$3:$A$202,$AB160)&gt;0,"Yes","No"))</f>
        <v/>
      </c>
    </row>
    <row r="161">
      <c r="AB161" s="32">
        <f>IF(Lists!$B$2="","",IFERROR(TRIM(INDEX($A161:$Z161,MATCH(Lists!$B$2,$A$1:$Z$1,0))&amp;""),""))</f>
        <v/>
      </c>
      <c r="AC161" s="32">
        <f>IF(Lists!$B$3="","",IFERROR(TRIM(INDEX($A161:$Z161,MATCH(Lists!$B$3,$A$1:$Z$1,0))&amp;""),""))</f>
        <v/>
      </c>
      <c r="AD161" s="32">
        <f>IF($AB161="","",IF($AC161=Lists!$B$4,1,0))</f>
        <v/>
      </c>
      <c r="AE161" s="32">
        <f>IFERROR(VALUE(IF(Lists!$B$5="","",IFERROR(TRIM(INDEX($A161:$Z161,MATCH(Lists!$B$5,$A$1:$Z$1,0))&amp;""),""))),"")</f>
        <v/>
      </c>
      <c r="AF161" s="32">
        <f>IF($AD161&lt;&gt;1,IF($AB161="","",0),MAX(1,N($AE161)+IF(UPPER(TRIM(Lists!$B$6&amp;""))="N",1,0)))</f>
        <v/>
      </c>
      <c r="AG161" s="32">
        <f>IF(Lists!$B$7="","",IFERROR(TRIM(INDEX($A161:$Z161,MATCH(Lists!$B$7,$A$1:$Z$1,0))&amp;""),""))</f>
        <v/>
      </c>
      <c r="AH161" s="32">
        <f>IF(Lists!$B$8="","",IFERROR(TRIM(INDEX($A161:$Z161,MATCH(Lists!$B$8,$A$1:$Z$1,0))&amp;""),""))</f>
        <v/>
      </c>
      <c r="AI161" s="32">
        <f>IF(Lists!$B$9="","",IFERROR(TRIM(INDEX($A161:$Z161,MATCH(Lists!$B$9,$A$1:$Z$1,0))&amp;""),""))</f>
        <v/>
      </c>
      <c r="AJ161" s="32">
        <f>IF(Lists!$B$10="","",IFERROR(TRIM(INDEX($A161:$Z161,MATCH(Lists!$B$10,$A$1:$Z$1,0))&amp;""),""))</f>
        <v/>
      </c>
      <c r="AK161" s="32">
        <f>IF(Lists!$B$11="","",IFERROR(TRIM(INDEX($A161:$Z161,MATCH(Lists!$B$11,$A$1:$Z$1,0))&amp;""),""))</f>
        <v/>
      </c>
      <c r="AL161" s="32">
        <f>MID(IF($AG161&lt;&gt;"",", "&amp;$AG161,"")&amp;IF($AH161&lt;&gt;"",", "&amp;$AH161,"")&amp;IF($AI161&lt;&gt;"",", "&amp;$AI161,"")&amp;IF($AJ161&lt;&gt;"",", "&amp;$AJ161,"")&amp;IF($AK161&lt;&gt;"",", "&amp;$AK161,""),3,300)</f>
        <v/>
      </c>
      <c r="AM161" s="32">
        <f>IF($AB161="","",IF(COUNTIF('Guest list'!$A$3:$A$202,$AB161)&gt;0,"Yes","No"))</f>
        <v/>
      </c>
    </row>
    <row r="162">
      <c r="AB162" s="32">
        <f>IF(Lists!$B$2="","",IFERROR(TRIM(INDEX($A162:$Z162,MATCH(Lists!$B$2,$A$1:$Z$1,0))&amp;""),""))</f>
        <v/>
      </c>
      <c r="AC162" s="32">
        <f>IF(Lists!$B$3="","",IFERROR(TRIM(INDEX($A162:$Z162,MATCH(Lists!$B$3,$A$1:$Z$1,0))&amp;""),""))</f>
        <v/>
      </c>
      <c r="AD162" s="32">
        <f>IF($AB162="","",IF($AC162=Lists!$B$4,1,0))</f>
        <v/>
      </c>
      <c r="AE162" s="32">
        <f>IFERROR(VALUE(IF(Lists!$B$5="","",IFERROR(TRIM(INDEX($A162:$Z162,MATCH(Lists!$B$5,$A$1:$Z$1,0))&amp;""),""))),"")</f>
        <v/>
      </c>
      <c r="AF162" s="32">
        <f>IF($AD162&lt;&gt;1,IF($AB162="","",0),MAX(1,N($AE162)+IF(UPPER(TRIM(Lists!$B$6&amp;""))="N",1,0)))</f>
        <v/>
      </c>
      <c r="AG162" s="32">
        <f>IF(Lists!$B$7="","",IFERROR(TRIM(INDEX($A162:$Z162,MATCH(Lists!$B$7,$A$1:$Z$1,0))&amp;""),""))</f>
        <v/>
      </c>
      <c r="AH162" s="32">
        <f>IF(Lists!$B$8="","",IFERROR(TRIM(INDEX($A162:$Z162,MATCH(Lists!$B$8,$A$1:$Z$1,0))&amp;""),""))</f>
        <v/>
      </c>
      <c r="AI162" s="32">
        <f>IF(Lists!$B$9="","",IFERROR(TRIM(INDEX($A162:$Z162,MATCH(Lists!$B$9,$A$1:$Z$1,0))&amp;""),""))</f>
        <v/>
      </c>
      <c r="AJ162" s="32">
        <f>IF(Lists!$B$10="","",IFERROR(TRIM(INDEX($A162:$Z162,MATCH(Lists!$B$10,$A$1:$Z$1,0))&amp;""),""))</f>
        <v/>
      </c>
      <c r="AK162" s="32">
        <f>IF(Lists!$B$11="","",IFERROR(TRIM(INDEX($A162:$Z162,MATCH(Lists!$B$11,$A$1:$Z$1,0))&amp;""),""))</f>
        <v/>
      </c>
      <c r="AL162" s="32">
        <f>MID(IF($AG162&lt;&gt;"",", "&amp;$AG162,"")&amp;IF($AH162&lt;&gt;"",", "&amp;$AH162,"")&amp;IF($AI162&lt;&gt;"",", "&amp;$AI162,"")&amp;IF($AJ162&lt;&gt;"",", "&amp;$AJ162,"")&amp;IF($AK162&lt;&gt;"",", "&amp;$AK162,""),3,300)</f>
        <v/>
      </c>
      <c r="AM162" s="32">
        <f>IF($AB162="","",IF(COUNTIF('Guest list'!$A$3:$A$202,$AB162)&gt;0,"Yes","No"))</f>
        <v/>
      </c>
    </row>
    <row r="163">
      <c r="AB163" s="32">
        <f>IF(Lists!$B$2="","",IFERROR(TRIM(INDEX($A163:$Z163,MATCH(Lists!$B$2,$A$1:$Z$1,0))&amp;""),""))</f>
        <v/>
      </c>
      <c r="AC163" s="32">
        <f>IF(Lists!$B$3="","",IFERROR(TRIM(INDEX($A163:$Z163,MATCH(Lists!$B$3,$A$1:$Z$1,0))&amp;""),""))</f>
        <v/>
      </c>
      <c r="AD163" s="32">
        <f>IF($AB163="","",IF($AC163=Lists!$B$4,1,0))</f>
        <v/>
      </c>
      <c r="AE163" s="32">
        <f>IFERROR(VALUE(IF(Lists!$B$5="","",IFERROR(TRIM(INDEX($A163:$Z163,MATCH(Lists!$B$5,$A$1:$Z$1,0))&amp;""),""))),"")</f>
        <v/>
      </c>
      <c r="AF163" s="32">
        <f>IF($AD163&lt;&gt;1,IF($AB163="","",0),MAX(1,N($AE163)+IF(UPPER(TRIM(Lists!$B$6&amp;""))="N",1,0)))</f>
        <v/>
      </c>
      <c r="AG163" s="32">
        <f>IF(Lists!$B$7="","",IFERROR(TRIM(INDEX($A163:$Z163,MATCH(Lists!$B$7,$A$1:$Z$1,0))&amp;""),""))</f>
        <v/>
      </c>
      <c r="AH163" s="32">
        <f>IF(Lists!$B$8="","",IFERROR(TRIM(INDEX($A163:$Z163,MATCH(Lists!$B$8,$A$1:$Z$1,0))&amp;""),""))</f>
        <v/>
      </c>
      <c r="AI163" s="32">
        <f>IF(Lists!$B$9="","",IFERROR(TRIM(INDEX($A163:$Z163,MATCH(Lists!$B$9,$A$1:$Z$1,0))&amp;""),""))</f>
        <v/>
      </c>
      <c r="AJ163" s="32">
        <f>IF(Lists!$B$10="","",IFERROR(TRIM(INDEX($A163:$Z163,MATCH(Lists!$B$10,$A$1:$Z$1,0))&amp;""),""))</f>
        <v/>
      </c>
      <c r="AK163" s="32">
        <f>IF(Lists!$B$11="","",IFERROR(TRIM(INDEX($A163:$Z163,MATCH(Lists!$B$11,$A$1:$Z$1,0))&amp;""),""))</f>
        <v/>
      </c>
      <c r="AL163" s="32">
        <f>MID(IF($AG163&lt;&gt;"",", "&amp;$AG163,"")&amp;IF($AH163&lt;&gt;"",", "&amp;$AH163,"")&amp;IF($AI163&lt;&gt;"",", "&amp;$AI163,"")&amp;IF($AJ163&lt;&gt;"",", "&amp;$AJ163,"")&amp;IF($AK163&lt;&gt;"",", "&amp;$AK163,""),3,300)</f>
        <v/>
      </c>
      <c r="AM163" s="32">
        <f>IF($AB163="","",IF(COUNTIF('Guest list'!$A$3:$A$202,$AB163)&gt;0,"Yes","No"))</f>
        <v/>
      </c>
    </row>
    <row r="164">
      <c r="AB164" s="32">
        <f>IF(Lists!$B$2="","",IFERROR(TRIM(INDEX($A164:$Z164,MATCH(Lists!$B$2,$A$1:$Z$1,0))&amp;""),""))</f>
        <v/>
      </c>
      <c r="AC164" s="32">
        <f>IF(Lists!$B$3="","",IFERROR(TRIM(INDEX($A164:$Z164,MATCH(Lists!$B$3,$A$1:$Z$1,0))&amp;""),""))</f>
        <v/>
      </c>
      <c r="AD164" s="32">
        <f>IF($AB164="","",IF($AC164=Lists!$B$4,1,0))</f>
        <v/>
      </c>
      <c r="AE164" s="32">
        <f>IFERROR(VALUE(IF(Lists!$B$5="","",IFERROR(TRIM(INDEX($A164:$Z164,MATCH(Lists!$B$5,$A$1:$Z$1,0))&amp;""),""))),"")</f>
        <v/>
      </c>
      <c r="AF164" s="32">
        <f>IF($AD164&lt;&gt;1,IF($AB164="","",0),MAX(1,N($AE164)+IF(UPPER(TRIM(Lists!$B$6&amp;""))="N",1,0)))</f>
        <v/>
      </c>
      <c r="AG164" s="32">
        <f>IF(Lists!$B$7="","",IFERROR(TRIM(INDEX($A164:$Z164,MATCH(Lists!$B$7,$A$1:$Z$1,0))&amp;""),""))</f>
        <v/>
      </c>
      <c r="AH164" s="32">
        <f>IF(Lists!$B$8="","",IFERROR(TRIM(INDEX($A164:$Z164,MATCH(Lists!$B$8,$A$1:$Z$1,0))&amp;""),""))</f>
        <v/>
      </c>
      <c r="AI164" s="32">
        <f>IF(Lists!$B$9="","",IFERROR(TRIM(INDEX($A164:$Z164,MATCH(Lists!$B$9,$A$1:$Z$1,0))&amp;""),""))</f>
        <v/>
      </c>
      <c r="AJ164" s="32">
        <f>IF(Lists!$B$10="","",IFERROR(TRIM(INDEX($A164:$Z164,MATCH(Lists!$B$10,$A$1:$Z$1,0))&amp;""),""))</f>
        <v/>
      </c>
      <c r="AK164" s="32">
        <f>IF(Lists!$B$11="","",IFERROR(TRIM(INDEX($A164:$Z164,MATCH(Lists!$B$11,$A$1:$Z$1,0))&amp;""),""))</f>
        <v/>
      </c>
      <c r="AL164" s="32">
        <f>MID(IF($AG164&lt;&gt;"",", "&amp;$AG164,"")&amp;IF($AH164&lt;&gt;"",", "&amp;$AH164,"")&amp;IF($AI164&lt;&gt;"",", "&amp;$AI164,"")&amp;IF($AJ164&lt;&gt;"",", "&amp;$AJ164,"")&amp;IF($AK164&lt;&gt;"",", "&amp;$AK164,""),3,300)</f>
        <v/>
      </c>
      <c r="AM164" s="32">
        <f>IF($AB164="","",IF(COUNTIF('Guest list'!$A$3:$A$202,$AB164)&gt;0,"Yes","No"))</f>
        <v/>
      </c>
    </row>
    <row r="165">
      <c r="AB165" s="32">
        <f>IF(Lists!$B$2="","",IFERROR(TRIM(INDEX($A165:$Z165,MATCH(Lists!$B$2,$A$1:$Z$1,0))&amp;""),""))</f>
        <v/>
      </c>
      <c r="AC165" s="32">
        <f>IF(Lists!$B$3="","",IFERROR(TRIM(INDEX($A165:$Z165,MATCH(Lists!$B$3,$A$1:$Z$1,0))&amp;""),""))</f>
        <v/>
      </c>
      <c r="AD165" s="32">
        <f>IF($AB165="","",IF($AC165=Lists!$B$4,1,0))</f>
        <v/>
      </c>
      <c r="AE165" s="32">
        <f>IFERROR(VALUE(IF(Lists!$B$5="","",IFERROR(TRIM(INDEX($A165:$Z165,MATCH(Lists!$B$5,$A$1:$Z$1,0))&amp;""),""))),"")</f>
        <v/>
      </c>
      <c r="AF165" s="32">
        <f>IF($AD165&lt;&gt;1,IF($AB165="","",0),MAX(1,N($AE165)+IF(UPPER(TRIM(Lists!$B$6&amp;""))="N",1,0)))</f>
        <v/>
      </c>
      <c r="AG165" s="32">
        <f>IF(Lists!$B$7="","",IFERROR(TRIM(INDEX($A165:$Z165,MATCH(Lists!$B$7,$A$1:$Z$1,0))&amp;""),""))</f>
        <v/>
      </c>
      <c r="AH165" s="32">
        <f>IF(Lists!$B$8="","",IFERROR(TRIM(INDEX($A165:$Z165,MATCH(Lists!$B$8,$A$1:$Z$1,0))&amp;""),""))</f>
        <v/>
      </c>
      <c r="AI165" s="32">
        <f>IF(Lists!$B$9="","",IFERROR(TRIM(INDEX($A165:$Z165,MATCH(Lists!$B$9,$A$1:$Z$1,0))&amp;""),""))</f>
        <v/>
      </c>
      <c r="AJ165" s="32">
        <f>IF(Lists!$B$10="","",IFERROR(TRIM(INDEX($A165:$Z165,MATCH(Lists!$B$10,$A$1:$Z$1,0))&amp;""),""))</f>
        <v/>
      </c>
      <c r="AK165" s="32">
        <f>IF(Lists!$B$11="","",IFERROR(TRIM(INDEX($A165:$Z165,MATCH(Lists!$B$11,$A$1:$Z$1,0))&amp;""),""))</f>
        <v/>
      </c>
      <c r="AL165" s="32">
        <f>MID(IF($AG165&lt;&gt;"",", "&amp;$AG165,"")&amp;IF($AH165&lt;&gt;"",", "&amp;$AH165,"")&amp;IF($AI165&lt;&gt;"",", "&amp;$AI165,"")&amp;IF($AJ165&lt;&gt;"",", "&amp;$AJ165,"")&amp;IF($AK165&lt;&gt;"",", "&amp;$AK165,""),3,300)</f>
        <v/>
      </c>
      <c r="AM165" s="32">
        <f>IF($AB165="","",IF(COUNTIF('Guest list'!$A$3:$A$202,$AB165)&gt;0,"Yes","No"))</f>
        <v/>
      </c>
    </row>
    <row r="166">
      <c r="AB166" s="32">
        <f>IF(Lists!$B$2="","",IFERROR(TRIM(INDEX($A166:$Z166,MATCH(Lists!$B$2,$A$1:$Z$1,0))&amp;""),""))</f>
        <v/>
      </c>
      <c r="AC166" s="32">
        <f>IF(Lists!$B$3="","",IFERROR(TRIM(INDEX($A166:$Z166,MATCH(Lists!$B$3,$A$1:$Z$1,0))&amp;""),""))</f>
        <v/>
      </c>
      <c r="AD166" s="32">
        <f>IF($AB166="","",IF($AC166=Lists!$B$4,1,0))</f>
        <v/>
      </c>
      <c r="AE166" s="32">
        <f>IFERROR(VALUE(IF(Lists!$B$5="","",IFERROR(TRIM(INDEX($A166:$Z166,MATCH(Lists!$B$5,$A$1:$Z$1,0))&amp;""),""))),"")</f>
        <v/>
      </c>
      <c r="AF166" s="32">
        <f>IF($AD166&lt;&gt;1,IF($AB166="","",0),MAX(1,N($AE166)+IF(UPPER(TRIM(Lists!$B$6&amp;""))="N",1,0)))</f>
        <v/>
      </c>
      <c r="AG166" s="32">
        <f>IF(Lists!$B$7="","",IFERROR(TRIM(INDEX($A166:$Z166,MATCH(Lists!$B$7,$A$1:$Z$1,0))&amp;""),""))</f>
        <v/>
      </c>
      <c r="AH166" s="32">
        <f>IF(Lists!$B$8="","",IFERROR(TRIM(INDEX($A166:$Z166,MATCH(Lists!$B$8,$A$1:$Z$1,0))&amp;""),""))</f>
        <v/>
      </c>
      <c r="AI166" s="32">
        <f>IF(Lists!$B$9="","",IFERROR(TRIM(INDEX($A166:$Z166,MATCH(Lists!$B$9,$A$1:$Z$1,0))&amp;""),""))</f>
        <v/>
      </c>
      <c r="AJ166" s="32">
        <f>IF(Lists!$B$10="","",IFERROR(TRIM(INDEX($A166:$Z166,MATCH(Lists!$B$10,$A$1:$Z$1,0))&amp;""),""))</f>
        <v/>
      </c>
      <c r="AK166" s="32">
        <f>IF(Lists!$B$11="","",IFERROR(TRIM(INDEX($A166:$Z166,MATCH(Lists!$B$11,$A$1:$Z$1,0))&amp;""),""))</f>
        <v/>
      </c>
      <c r="AL166" s="32">
        <f>MID(IF($AG166&lt;&gt;"",", "&amp;$AG166,"")&amp;IF($AH166&lt;&gt;"",", "&amp;$AH166,"")&amp;IF($AI166&lt;&gt;"",", "&amp;$AI166,"")&amp;IF($AJ166&lt;&gt;"",", "&amp;$AJ166,"")&amp;IF($AK166&lt;&gt;"",", "&amp;$AK166,""),3,300)</f>
        <v/>
      </c>
      <c r="AM166" s="32">
        <f>IF($AB166="","",IF(COUNTIF('Guest list'!$A$3:$A$202,$AB166)&gt;0,"Yes","No"))</f>
        <v/>
      </c>
    </row>
    <row r="167">
      <c r="AB167" s="32">
        <f>IF(Lists!$B$2="","",IFERROR(TRIM(INDEX($A167:$Z167,MATCH(Lists!$B$2,$A$1:$Z$1,0))&amp;""),""))</f>
        <v/>
      </c>
      <c r="AC167" s="32">
        <f>IF(Lists!$B$3="","",IFERROR(TRIM(INDEX($A167:$Z167,MATCH(Lists!$B$3,$A$1:$Z$1,0))&amp;""),""))</f>
        <v/>
      </c>
      <c r="AD167" s="32">
        <f>IF($AB167="","",IF($AC167=Lists!$B$4,1,0))</f>
        <v/>
      </c>
      <c r="AE167" s="32">
        <f>IFERROR(VALUE(IF(Lists!$B$5="","",IFERROR(TRIM(INDEX($A167:$Z167,MATCH(Lists!$B$5,$A$1:$Z$1,0))&amp;""),""))),"")</f>
        <v/>
      </c>
      <c r="AF167" s="32">
        <f>IF($AD167&lt;&gt;1,IF($AB167="","",0),MAX(1,N($AE167)+IF(UPPER(TRIM(Lists!$B$6&amp;""))="N",1,0)))</f>
        <v/>
      </c>
      <c r="AG167" s="32">
        <f>IF(Lists!$B$7="","",IFERROR(TRIM(INDEX($A167:$Z167,MATCH(Lists!$B$7,$A$1:$Z$1,0))&amp;""),""))</f>
        <v/>
      </c>
      <c r="AH167" s="32">
        <f>IF(Lists!$B$8="","",IFERROR(TRIM(INDEX($A167:$Z167,MATCH(Lists!$B$8,$A$1:$Z$1,0))&amp;""),""))</f>
        <v/>
      </c>
      <c r="AI167" s="32">
        <f>IF(Lists!$B$9="","",IFERROR(TRIM(INDEX($A167:$Z167,MATCH(Lists!$B$9,$A$1:$Z$1,0))&amp;""),""))</f>
        <v/>
      </c>
      <c r="AJ167" s="32">
        <f>IF(Lists!$B$10="","",IFERROR(TRIM(INDEX($A167:$Z167,MATCH(Lists!$B$10,$A$1:$Z$1,0))&amp;""),""))</f>
        <v/>
      </c>
      <c r="AK167" s="32">
        <f>IF(Lists!$B$11="","",IFERROR(TRIM(INDEX($A167:$Z167,MATCH(Lists!$B$11,$A$1:$Z$1,0))&amp;""),""))</f>
        <v/>
      </c>
      <c r="AL167" s="32">
        <f>MID(IF($AG167&lt;&gt;"",", "&amp;$AG167,"")&amp;IF($AH167&lt;&gt;"",", "&amp;$AH167,"")&amp;IF($AI167&lt;&gt;"",", "&amp;$AI167,"")&amp;IF($AJ167&lt;&gt;"",", "&amp;$AJ167,"")&amp;IF($AK167&lt;&gt;"",", "&amp;$AK167,""),3,300)</f>
        <v/>
      </c>
      <c r="AM167" s="32">
        <f>IF($AB167="","",IF(COUNTIF('Guest list'!$A$3:$A$202,$AB167)&gt;0,"Yes","No"))</f>
        <v/>
      </c>
    </row>
    <row r="168">
      <c r="AB168" s="32">
        <f>IF(Lists!$B$2="","",IFERROR(TRIM(INDEX($A168:$Z168,MATCH(Lists!$B$2,$A$1:$Z$1,0))&amp;""),""))</f>
        <v/>
      </c>
      <c r="AC168" s="32">
        <f>IF(Lists!$B$3="","",IFERROR(TRIM(INDEX($A168:$Z168,MATCH(Lists!$B$3,$A$1:$Z$1,0))&amp;""),""))</f>
        <v/>
      </c>
      <c r="AD168" s="32">
        <f>IF($AB168="","",IF($AC168=Lists!$B$4,1,0))</f>
        <v/>
      </c>
      <c r="AE168" s="32">
        <f>IFERROR(VALUE(IF(Lists!$B$5="","",IFERROR(TRIM(INDEX($A168:$Z168,MATCH(Lists!$B$5,$A$1:$Z$1,0))&amp;""),""))),"")</f>
        <v/>
      </c>
      <c r="AF168" s="32">
        <f>IF($AD168&lt;&gt;1,IF($AB168="","",0),MAX(1,N($AE168)+IF(UPPER(TRIM(Lists!$B$6&amp;""))="N",1,0)))</f>
        <v/>
      </c>
      <c r="AG168" s="32">
        <f>IF(Lists!$B$7="","",IFERROR(TRIM(INDEX($A168:$Z168,MATCH(Lists!$B$7,$A$1:$Z$1,0))&amp;""),""))</f>
        <v/>
      </c>
      <c r="AH168" s="32">
        <f>IF(Lists!$B$8="","",IFERROR(TRIM(INDEX($A168:$Z168,MATCH(Lists!$B$8,$A$1:$Z$1,0))&amp;""),""))</f>
        <v/>
      </c>
      <c r="AI168" s="32">
        <f>IF(Lists!$B$9="","",IFERROR(TRIM(INDEX($A168:$Z168,MATCH(Lists!$B$9,$A$1:$Z$1,0))&amp;""),""))</f>
        <v/>
      </c>
      <c r="AJ168" s="32">
        <f>IF(Lists!$B$10="","",IFERROR(TRIM(INDEX($A168:$Z168,MATCH(Lists!$B$10,$A$1:$Z$1,0))&amp;""),""))</f>
        <v/>
      </c>
      <c r="AK168" s="32">
        <f>IF(Lists!$B$11="","",IFERROR(TRIM(INDEX($A168:$Z168,MATCH(Lists!$B$11,$A$1:$Z$1,0))&amp;""),""))</f>
        <v/>
      </c>
      <c r="AL168" s="32">
        <f>MID(IF($AG168&lt;&gt;"",", "&amp;$AG168,"")&amp;IF($AH168&lt;&gt;"",", "&amp;$AH168,"")&amp;IF($AI168&lt;&gt;"",", "&amp;$AI168,"")&amp;IF($AJ168&lt;&gt;"",", "&amp;$AJ168,"")&amp;IF($AK168&lt;&gt;"",", "&amp;$AK168,""),3,300)</f>
        <v/>
      </c>
      <c r="AM168" s="32">
        <f>IF($AB168="","",IF(COUNTIF('Guest list'!$A$3:$A$202,$AB168)&gt;0,"Yes","No"))</f>
        <v/>
      </c>
    </row>
    <row r="169">
      <c r="AB169" s="32">
        <f>IF(Lists!$B$2="","",IFERROR(TRIM(INDEX($A169:$Z169,MATCH(Lists!$B$2,$A$1:$Z$1,0))&amp;""),""))</f>
        <v/>
      </c>
      <c r="AC169" s="32">
        <f>IF(Lists!$B$3="","",IFERROR(TRIM(INDEX($A169:$Z169,MATCH(Lists!$B$3,$A$1:$Z$1,0))&amp;""),""))</f>
        <v/>
      </c>
      <c r="AD169" s="32">
        <f>IF($AB169="","",IF($AC169=Lists!$B$4,1,0))</f>
        <v/>
      </c>
      <c r="AE169" s="32">
        <f>IFERROR(VALUE(IF(Lists!$B$5="","",IFERROR(TRIM(INDEX($A169:$Z169,MATCH(Lists!$B$5,$A$1:$Z$1,0))&amp;""),""))),"")</f>
        <v/>
      </c>
      <c r="AF169" s="32">
        <f>IF($AD169&lt;&gt;1,IF($AB169="","",0),MAX(1,N($AE169)+IF(UPPER(TRIM(Lists!$B$6&amp;""))="N",1,0)))</f>
        <v/>
      </c>
      <c r="AG169" s="32">
        <f>IF(Lists!$B$7="","",IFERROR(TRIM(INDEX($A169:$Z169,MATCH(Lists!$B$7,$A$1:$Z$1,0))&amp;""),""))</f>
        <v/>
      </c>
      <c r="AH169" s="32">
        <f>IF(Lists!$B$8="","",IFERROR(TRIM(INDEX($A169:$Z169,MATCH(Lists!$B$8,$A$1:$Z$1,0))&amp;""),""))</f>
        <v/>
      </c>
      <c r="AI169" s="32">
        <f>IF(Lists!$B$9="","",IFERROR(TRIM(INDEX($A169:$Z169,MATCH(Lists!$B$9,$A$1:$Z$1,0))&amp;""),""))</f>
        <v/>
      </c>
      <c r="AJ169" s="32">
        <f>IF(Lists!$B$10="","",IFERROR(TRIM(INDEX($A169:$Z169,MATCH(Lists!$B$10,$A$1:$Z$1,0))&amp;""),""))</f>
        <v/>
      </c>
      <c r="AK169" s="32">
        <f>IF(Lists!$B$11="","",IFERROR(TRIM(INDEX($A169:$Z169,MATCH(Lists!$B$11,$A$1:$Z$1,0))&amp;""),""))</f>
        <v/>
      </c>
      <c r="AL169" s="32">
        <f>MID(IF($AG169&lt;&gt;"",", "&amp;$AG169,"")&amp;IF($AH169&lt;&gt;"",", "&amp;$AH169,"")&amp;IF($AI169&lt;&gt;"",", "&amp;$AI169,"")&amp;IF($AJ169&lt;&gt;"",", "&amp;$AJ169,"")&amp;IF($AK169&lt;&gt;"",", "&amp;$AK169,""),3,300)</f>
        <v/>
      </c>
      <c r="AM169" s="32">
        <f>IF($AB169="","",IF(COUNTIF('Guest list'!$A$3:$A$202,$AB169)&gt;0,"Yes","No"))</f>
        <v/>
      </c>
    </row>
    <row r="170">
      <c r="AB170" s="32">
        <f>IF(Lists!$B$2="","",IFERROR(TRIM(INDEX($A170:$Z170,MATCH(Lists!$B$2,$A$1:$Z$1,0))&amp;""),""))</f>
        <v/>
      </c>
      <c r="AC170" s="32">
        <f>IF(Lists!$B$3="","",IFERROR(TRIM(INDEX($A170:$Z170,MATCH(Lists!$B$3,$A$1:$Z$1,0))&amp;""),""))</f>
        <v/>
      </c>
      <c r="AD170" s="32">
        <f>IF($AB170="","",IF($AC170=Lists!$B$4,1,0))</f>
        <v/>
      </c>
      <c r="AE170" s="32">
        <f>IFERROR(VALUE(IF(Lists!$B$5="","",IFERROR(TRIM(INDEX($A170:$Z170,MATCH(Lists!$B$5,$A$1:$Z$1,0))&amp;""),""))),"")</f>
        <v/>
      </c>
      <c r="AF170" s="32">
        <f>IF($AD170&lt;&gt;1,IF($AB170="","",0),MAX(1,N($AE170)+IF(UPPER(TRIM(Lists!$B$6&amp;""))="N",1,0)))</f>
        <v/>
      </c>
      <c r="AG170" s="32">
        <f>IF(Lists!$B$7="","",IFERROR(TRIM(INDEX($A170:$Z170,MATCH(Lists!$B$7,$A$1:$Z$1,0))&amp;""),""))</f>
        <v/>
      </c>
      <c r="AH170" s="32">
        <f>IF(Lists!$B$8="","",IFERROR(TRIM(INDEX($A170:$Z170,MATCH(Lists!$B$8,$A$1:$Z$1,0))&amp;""),""))</f>
        <v/>
      </c>
      <c r="AI170" s="32">
        <f>IF(Lists!$B$9="","",IFERROR(TRIM(INDEX($A170:$Z170,MATCH(Lists!$B$9,$A$1:$Z$1,0))&amp;""),""))</f>
        <v/>
      </c>
      <c r="AJ170" s="32">
        <f>IF(Lists!$B$10="","",IFERROR(TRIM(INDEX($A170:$Z170,MATCH(Lists!$B$10,$A$1:$Z$1,0))&amp;""),""))</f>
        <v/>
      </c>
      <c r="AK170" s="32">
        <f>IF(Lists!$B$11="","",IFERROR(TRIM(INDEX($A170:$Z170,MATCH(Lists!$B$11,$A$1:$Z$1,0))&amp;""),""))</f>
        <v/>
      </c>
      <c r="AL170" s="32">
        <f>MID(IF($AG170&lt;&gt;"",", "&amp;$AG170,"")&amp;IF($AH170&lt;&gt;"",", "&amp;$AH170,"")&amp;IF($AI170&lt;&gt;"",", "&amp;$AI170,"")&amp;IF($AJ170&lt;&gt;"",", "&amp;$AJ170,"")&amp;IF($AK170&lt;&gt;"",", "&amp;$AK170,""),3,300)</f>
        <v/>
      </c>
      <c r="AM170" s="32">
        <f>IF($AB170="","",IF(COUNTIF('Guest list'!$A$3:$A$202,$AB170)&gt;0,"Yes","No"))</f>
        <v/>
      </c>
    </row>
    <row r="171">
      <c r="AB171" s="32">
        <f>IF(Lists!$B$2="","",IFERROR(TRIM(INDEX($A171:$Z171,MATCH(Lists!$B$2,$A$1:$Z$1,0))&amp;""),""))</f>
        <v/>
      </c>
      <c r="AC171" s="32">
        <f>IF(Lists!$B$3="","",IFERROR(TRIM(INDEX($A171:$Z171,MATCH(Lists!$B$3,$A$1:$Z$1,0))&amp;""),""))</f>
        <v/>
      </c>
      <c r="AD171" s="32">
        <f>IF($AB171="","",IF($AC171=Lists!$B$4,1,0))</f>
        <v/>
      </c>
      <c r="AE171" s="32">
        <f>IFERROR(VALUE(IF(Lists!$B$5="","",IFERROR(TRIM(INDEX($A171:$Z171,MATCH(Lists!$B$5,$A$1:$Z$1,0))&amp;""),""))),"")</f>
        <v/>
      </c>
      <c r="AF171" s="32">
        <f>IF($AD171&lt;&gt;1,IF($AB171="","",0),MAX(1,N($AE171)+IF(UPPER(TRIM(Lists!$B$6&amp;""))="N",1,0)))</f>
        <v/>
      </c>
      <c r="AG171" s="32">
        <f>IF(Lists!$B$7="","",IFERROR(TRIM(INDEX($A171:$Z171,MATCH(Lists!$B$7,$A$1:$Z$1,0))&amp;""),""))</f>
        <v/>
      </c>
      <c r="AH171" s="32">
        <f>IF(Lists!$B$8="","",IFERROR(TRIM(INDEX($A171:$Z171,MATCH(Lists!$B$8,$A$1:$Z$1,0))&amp;""),""))</f>
        <v/>
      </c>
      <c r="AI171" s="32">
        <f>IF(Lists!$B$9="","",IFERROR(TRIM(INDEX($A171:$Z171,MATCH(Lists!$B$9,$A$1:$Z$1,0))&amp;""),""))</f>
        <v/>
      </c>
      <c r="AJ171" s="32">
        <f>IF(Lists!$B$10="","",IFERROR(TRIM(INDEX($A171:$Z171,MATCH(Lists!$B$10,$A$1:$Z$1,0))&amp;""),""))</f>
        <v/>
      </c>
      <c r="AK171" s="32">
        <f>IF(Lists!$B$11="","",IFERROR(TRIM(INDEX($A171:$Z171,MATCH(Lists!$B$11,$A$1:$Z$1,0))&amp;""),""))</f>
        <v/>
      </c>
      <c r="AL171" s="32">
        <f>MID(IF($AG171&lt;&gt;"",", "&amp;$AG171,"")&amp;IF($AH171&lt;&gt;"",", "&amp;$AH171,"")&amp;IF($AI171&lt;&gt;"",", "&amp;$AI171,"")&amp;IF($AJ171&lt;&gt;"",", "&amp;$AJ171,"")&amp;IF($AK171&lt;&gt;"",", "&amp;$AK171,""),3,300)</f>
        <v/>
      </c>
      <c r="AM171" s="32">
        <f>IF($AB171="","",IF(COUNTIF('Guest list'!$A$3:$A$202,$AB171)&gt;0,"Yes","No"))</f>
        <v/>
      </c>
    </row>
    <row r="172">
      <c r="AB172" s="32">
        <f>IF(Lists!$B$2="","",IFERROR(TRIM(INDEX($A172:$Z172,MATCH(Lists!$B$2,$A$1:$Z$1,0))&amp;""),""))</f>
        <v/>
      </c>
      <c r="AC172" s="32">
        <f>IF(Lists!$B$3="","",IFERROR(TRIM(INDEX($A172:$Z172,MATCH(Lists!$B$3,$A$1:$Z$1,0))&amp;""),""))</f>
        <v/>
      </c>
      <c r="AD172" s="32">
        <f>IF($AB172="","",IF($AC172=Lists!$B$4,1,0))</f>
        <v/>
      </c>
      <c r="AE172" s="32">
        <f>IFERROR(VALUE(IF(Lists!$B$5="","",IFERROR(TRIM(INDEX($A172:$Z172,MATCH(Lists!$B$5,$A$1:$Z$1,0))&amp;""),""))),"")</f>
        <v/>
      </c>
      <c r="AF172" s="32">
        <f>IF($AD172&lt;&gt;1,IF($AB172="","",0),MAX(1,N($AE172)+IF(UPPER(TRIM(Lists!$B$6&amp;""))="N",1,0)))</f>
        <v/>
      </c>
      <c r="AG172" s="32">
        <f>IF(Lists!$B$7="","",IFERROR(TRIM(INDEX($A172:$Z172,MATCH(Lists!$B$7,$A$1:$Z$1,0))&amp;""),""))</f>
        <v/>
      </c>
      <c r="AH172" s="32">
        <f>IF(Lists!$B$8="","",IFERROR(TRIM(INDEX($A172:$Z172,MATCH(Lists!$B$8,$A$1:$Z$1,0))&amp;""),""))</f>
        <v/>
      </c>
      <c r="AI172" s="32">
        <f>IF(Lists!$B$9="","",IFERROR(TRIM(INDEX($A172:$Z172,MATCH(Lists!$B$9,$A$1:$Z$1,0))&amp;""),""))</f>
        <v/>
      </c>
      <c r="AJ172" s="32">
        <f>IF(Lists!$B$10="","",IFERROR(TRIM(INDEX($A172:$Z172,MATCH(Lists!$B$10,$A$1:$Z$1,0))&amp;""),""))</f>
        <v/>
      </c>
      <c r="AK172" s="32">
        <f>IF(Lists!$B$11="","",IFERROR(TRIM(INDEX($A172:$Z172,MATCH(Lists!$B$11,$A$1:$Z$1,0))&amp;""),""))</f>
        <v/>
      </c>
      <c r="AL172" s="32">
        <f>MID(IF($AG172&lt;&gt;"",", "&amp;$AG172,"")&amp;IF($AH172&lt;&gt;"",", "&amp;$AH172,"")&amp;IF($AI172&lt;&gt;"",", "&amp;$AI172,"")&amp;IF($AJ172&lt;&gt;"",", "&amp;$AJ172,"")&amp;IF($AK172&lt;&gt;"",", "&amp;$AK172,""),3,300)</f>
        <v/>
      </c>
      <c r="AM172" s="32">
        <f>IF($AB172="","",IF(COUNTIF('Guest list'!$A$3:$A$202,$AB172)&gt;0,"Yes","No"))</f>
        <v/>
      </c>
    </row>
    <row r="173">
      <c r="AB173" s="32">
        <f>IF(Lists!$B$2="","",IFERROR(TRIM(INDEX($A173:$Z173,MATCH(Lists!$B$2,$A$1:$Z$1,0))&amp;""),""))</f>
        <v/>
      </c>
      <c r="AC173" s="32">
        <f>IF(Lists!$B$3="","",IFERROR(TRIM(INDEX($A173:$Z173,MATCH(Lists!$B$3,$A$1:$Z$1,0))&amp;""),""))</f>
        <v/>
      </c>
      <c r="AD173" s="32">
        <f>IF($AB173="","",IF($AC173=Lists!$B$4,1,0))</f>
        <v/>
      </c>
      <c r="AE173" s="32">
        <f>IFERROR(VALUE(IF(Lists!$B$5="","",IFERROR(TRIM(INDEX($A173:$Z173,MATCH(Lists!$B$5,$A$1:$Z$1,0))&amp;""),""))),"")</f>
        <v/>
      </c>
      <c r="AF173" s="32">
        <f>IF($AD173&lt;&gt;1,IF($AB173="","",0),MAX(1,N($AE173)+IF(UPPER(TRIM(Lists!$B$6&amp;""))="N",1,0)))</f>
        <v/>
      </c>
      <c r="AG173" s="32">
        <f>IF(Lists!$B$7="","",IFERROR(TRIM(INDEX($A173:$Z173,MATCH(Lists!$B$7,$A$1:$Z$1,0))&amp;""),""))</f>
        <v/>
      </c>
      <c r="AH173" s="32">
        <f>IF(Lists!$B$8="","",IFERROR(TRIM(INDEX($A173:$Z173,MATCH(Lists!$B$8,$A$1:$Z$1,0))&amp;""),""))</f>
        <v/>
      </c>
      <c r="AI173" s="32">
        <f>IF(Lists!$B$9="","",IFERROR(TRIM(INDEX($A173:$Z173,MATCH(Lists!$B$9,$A$1:$Z$1,0))&amp;""),""))</f>
        <v/>
      </c>
      <c r="AJ173" s="32">
        <f>IF(Lists!$B$10="","",IFERROR(TRIM(INDEX($A173:$Z173,MATCH(Lists!$B$10,$A$1:$Z$1,0))&amp;""),""))</f>
        <v/>
      </c>
      <c r="AK173" s="32">
        <f>IF(Lists!$B$11="","",IFERROR(TRIM(INDEX($A173:$Z173,MATCH(Lists!$B$11,$A$1:$Z$1,0))&amp;""),""))</f>
        <v/>
      </c>
      <c r="AL173" s="32">
        <f>MID(IF($AG173&lt;&gt;"",", "&amp;$AG173,"")&amp;IF($AH173&lt;&gt;"",", "&amp;$AH173,"")&amp;IF($AI173&lt;&gt;"",", "&amp;$AI173,"")&amp;IF($AJ173&lt;&gt;"",", "&amp;$AJ173,"")&amp;IF($AK173&lt;&gt;"",", "&amp;$AK173,""),3,300)</f>
        <v/>
      </c>
      <c r="AM173" s="32">
        <f>IF($AB173="","",IF(COUNTIF('Guest list'!$A$3:$A$202,$AB173)&gt;0,"Yes","No"))</f>
        <v/>
      </c>
    </row>
    <row r="174">
      <c r="AB174" s="32">
        <f>IF(Lists!$B$2="","",IFERROR(TRIM(INDEX($A174:$Z174,MATCH(Lists!$B$2,$A$1:$Z$1,0))&amp;""),""))</f>
        <v/>
      </c>
      <c r="AC174" s="32">
        <f>IF(Lists!$B$3="","",IFERROR(TRIM(INDEX($A174:$Z174,MATCH(Lists!$B$3,$A$1:$Z$1,0))&amp;""),""))</f>
        <v/>
      </c>
      <c r="AD174" s="32">
        <f>IF($AB174="","",IF($AC174=Lists!$B$4,1,0))</f>
        <v/>
      </c>
      <c r="AE174" s="32">
        <f>IFERROR(VALUE(IF(Lists!$B$5="","",IFERROR(TRIM(INDEX($A174:$Z174,MATCH(Lists!$B$5,$A$1:$Z$1,0))&amp;""),""))),"")</f>
        <v/>
      </c>
      <c r="AF174" s="32">
        <f>IF($AD174&lt;&gt;1,IF($AB174="","",0),MAX(1,N($AE174)+IF(UPPER(TRIM(Lists!$B$6&amp;""))="N",1,0)))</f>
        <v/>
      </c>
      <c r="AG174" s="32">
        <f>IF(Lists!$B$7="","",IFERROR(TRIM(INDEX($A174:$Z174,MATCH(Lists!$B$7,$A$1:$Z$1,0))&amp;""),""))</f>
        <v/>
      </c>
      <c r="AH174" s="32">
        <f>IF(Lists!$B$8="","",IFERROR(TRIM(INDEX($A174:$Z174,MATCH(Lists!$B$8,$A$1:$Z$1,0))&amp;""),""))</f>
        <v/>
      </c>
      <c r="AI174" s="32">
        <f>IF(Lists!$B$9="","",IFERROR(TRIM(INDEX($A174:$Z174,MATCH(Lists!$B$9,$A$1:$Z$1,0))&amp;""),""))</f>
        <v/>
      </c>
      <c r="AJ174" s="32">
        <f>IF(Lists!$B$10="","",IFERROR(TRIM(INDEX($A174:$Z174,MATCH(Lists!$B$10,$A$1:$Z$1,0))&amp;""),""))</f>
        <v/>
      </c>
      <c r="AK174" s="32">
        <f>IF(Lists!$B$11="","",IFERROR(TRIM(INDEX($A174:$Z174,MATCH(Lists!$B$11,$A$1:$Z$1,0))&amp;""),""))</f>
        <v/>
      </c>
      <c r="AL174" s="32">
        <f>MID(IF($AG174&lt;&gt;"",", "&amp;$AG174,"")&amp;IF($AH174&lt;&gt;"",", "&amp;$AH174,"")&amp;IF($AI174&lt;&gt;"",", "&amp;$AI174,"")&amp;IF($AJ174&lt;&gt;"",", "&amp;$AJ174,"")&amp;IF($AK174&lt;&gt;"",", "&amp;$AK174,""),3,300)</f>
        <v/>
      </c>
      <c r="AM174" s="32">
        <f>IF($AB174="","",IF(COUNTIF('Guest list'!$A$3:$A$202,$AB174)&gt;0,"Yes","No"))</f>
        <v/>
      </c>
    </row>
    <row r="175">
      <c r="AB175" s="32">
        <f>IF(Lists!$B$2="","",IFERROR(TRIM(INDEX($A175:$Z175,MATCH(Lists!$B$2,$A$1:$Z$1,0))&amp;""),""))</f>
        <v/>
      </c>
      <c r="AC175" s="32">
        <f>IF(Lists!$B$3="","",IFERROR(TRIM(INDEX($A175:$Z175,MATCH(Lists!$B$3,$A$1:$Z$1,0))&amp;""),""))</f>
        <v/>
      </c>
      <c r="AD175" s="32">
        <f>IF($AB175="","",IF($AC175=Lists!$B$4,1,0))</f>
        <v/>
      </c>
      <c r="AE175" s="32">
        <f>IFERROR(VALUE(IF(Lists!$B$5="","",IFERROR(TRIM(INDEX($A175:$Z175,MATCH(Lists!$B$5,$A$1:$Z$1,0))&amp;""),""))),"")</f>
        <v/>
      </c>
      <c r="AF175" s="32">
        <f>IF($AD175&lt;&gt;1,IF($AB175="","",0),MAX(1,N($AE175)+IF(UPPER(TRIM(Lists!$B$6&amp;""))="N",1,0)))</f>
        <v/>
      </c>
      <c r="AG175" s="32">
        <f>IF(Lists!$B$7="","",IFERROR(TRIM(INDEX($A175:$Z175,MATCH(Lists!$B$7,$A$1:$Z$1,0))&amp;""),""))</f>
        <v/>
      </c>
      <c r="AH175" s="32">
        <f>IF(Lists!$B$8="","",IFERROR(TRIM(INDEX($A175:$Z175,MATCH(Lists!$B$8,$A$1:$Z$1,0))&amp;""),""))</f>
        <v/>
      </c>
      <c r="AI175" s="32">
        <f>IF(Lists!$B$9="","",IFERROR(TRIM(INDEX($A175:$Z175,MATCH(Lists!$B$9,$A$1:$Z$1,0))&amp;""),""))</f>
        <v/>
      </c>
      <c r="AJ175" s="32">
        <f>IF(Lists!$B$10="","",IFERROR(TRIM(INDEX($A175:$Z175,MATCH(Lists!$B$10,$A$1:$Z$1,0))&amp;""),""))</f>
        <v/>
      </c>
      <c r="AK175" s="32">
        <f>IF(Lists!$B$11="","",IFERROR(TRIM(INDEX($A175:$Z175,MATCH(Lists!$B$11,$A$1:$Z$1,0))&amp;""),""))</f>
        <v/>
      </c>
      <c r="AL175" s="32">
        <f>MID(IF($AG175&lt;&gt;"",", "&amp;$AG175,"")&amp;IF($AH175&lt;&gt;"",", "&amp;$AH175,"")&amp;IF($AI175&lt;&gt;"",", "&amp;$AI175,"")&amp;IF($AJ175&lt;&gt;"",", "&amp;$AJ175,"")&amp;IF($AK175&lt;&gt;"",", "&amp;$AK175,""),3,300)</f>
        <v/>
      </c>
      <c r="AM175" s="32">
        <f>IF($AB175="","",IF(COUNTIF('Guest list'!$A$3:$A$202,$AB175)&gt;0,"Yes","No"))</f>
        <v/>
      </c>
    </row>
    <row r="176">
      <c r="AB176" s="32">
        <f>IF(Lists!$B$2="","",IFERROR(TRIM(INDEX($A176:$Z176,MATCH(Lists!$B$2,$A$1:$Z$1,0))&amp;""),""))</f>
        <v/>
      </c>
      <c r="AC176" s="32">
        <f>IF(Lists!$B$3="","",IFERROR(TRIM(INDEX($A176:$Z176,MATCH(Lists!$B$3,$A$1:$Z$1,0))&amp;""),""))</f>
        <v/>
      </c>
      <c r="AD176" s="32">
        <f>IF($AB176="","",IF($AC176=Lists!$B$4,1,0))</f>
        <v/>
      </c>
      <c r="AE176" s="32">
        <f>IFERROR(VALUE(IF(Lists!$B$5="","",IFERROR(TRIM(INDEX($A176:$Z176,MATCH(Lists!$B$5,$A$1:$Z$1,0))&amp;""),""))),"")</f>
        <v/>
      </c>
      <c r="AF176" s="32">
        <f>IF($AD176&lt;&gt;1,IF($AB176="","",0),MAX(1,N($AE176)+IF(UPPER(TRIM(Lists!$B$6&amp;""))="N",1,0)))</f>
        <v/>
      </c>
      <c r="AG176" s="32">
        <f>IF(Lists!$B$7="","",IFERROR(TRIM(INDEX($A176:$Z176,MATCH(Lists!$B$7,$A$1:$Z$1,0))&amp;""),""))</f>
        <v/>
      </c>
      <c r="AH176" s="32">
        <f>IF(Lists!$B$8="","",IFERROR(TRIM(INDEX($A176:$Z176,MATCH(Lists!$B$8,$A$1:$Z$1,0))&amp;""),""))</f>
        <v/>
      </c>
      <c r="AI176" s="32">
        <f>IF(Lists!$B$9="","",IFERROR(TRIM(INDEX($A176:$Z176,MATCH(Lists!$B$9,$A$1:$Z$1,0))&amp;""),""))</f>
        <v/>
      </c>
      <c r="AJ176" s="32">
        <f>IF(Lists!$B$10="","",IFERROR(TRIM(INDEX($A176:$Z176,MATCH(Lists!$B$10,$A$1:$Z$1,0))&amp;""),""))</f>
        <v/>
      </c>
      <c r="AK176" s="32">
        <f>IF(Lists!$B$11="","",IFERROR(TRIM(INDEX($A176:$Z176,MATCH(Lists!$B$11,$A$1:$Z$1,0))&amp;""),""))</f>
        <v/>
      </c>
      <c r="AL176" s="32">
        <f>MID(IF($AG176&lt;&gt;"",", "&amp;$AG176,"")&amp;IF($AH176&lt;&gt;"",", "&amp;$AH176,"")&amp;IF($AI176&lt;&gt;"",", "&amp;$AI176,"")&amp;IF($AJ176&lt;&gt;"",", "&amp;$AJ176,"")&amp;IF($AK176&lt;&gt;"",", "&amp;$AK176,""),3,300)</f>
        <v/>
      </c>
      <c r="AM176" s="32">
        <f>IF($AB176="","",IF(COUNTIF('Guest list'!$A$3:$A$202,$AB176)&gt;0,"Yes","No"))</f>
        <v/>
      </c>
    </row>
    <row r="177">
      <c r="AB177" s="32">
        <f>IF(Lists!$B$2="","",IFERROR(TRIM(INDEX($A177:$Z177,MATCH(Lists!$B$2,$A$1:$Z$1,0))&amp;""),""))</f>
        <v/>
      </c>
      <c r="AC177" s="32">
        <f>IF(Lists!$B$3="","",IFERROR(TRIM(INDEX($A177:$Z177,MATCH(Lists!$B$3,$A$1:$Z$1,0))&amp;""),""))</f>
        <v/>
      </c>
      <c r="AD177" s="32">
        <f>IF($AB177="","",IF($AC177=Lists!$B$4,1,0))</f>
        <v/>
      </c>
      <c r="AE177" s="32">
        <f>IFERROR(VALUE(IF(Lists!$B$5="","",IFERROR(TRIM(INDEX($A177:$Z177,MATCH(Lists!$B$5,$A$1:$Z$1,0))&amp;""),""))),"")</f>
        <v/>
      </c>
      <c r="AF177" s="32">
        <f>IF($AD177&lt;&gt;1,IF($AB177="","",0),MAX(1,N($AE177)+IF(UPPER(TRIM(Lists!$B$6&amp;""))="N",1,0)))</f>
        <v/>
      </c>
      <c r="AG177" s="32">
        <f>IF(Lists!$B$7="","",IFERROR(TRIM(INDEX($A177:$Z177,MATCH(Lists!$B$7,$A$1:$Z$1,0))&amp;""),""))</f>
        <v/>
      </c>
      <c r="AH177" s="32">
        <f>IF(Lists!$B$8="","",IFERROR(TRIM(INDEX($A177:$Z177,MATCH(Lists!$B$8,$A$1:$Z$1,0))&amp;""),""))</f>
        <v/>
      </c>
      <c r="AI177" s="32">
        <f>IF(Lists!$B$9="","",IFERROR(TRIM(INDEX($A177:$Z177,MATCH(Lists!$B$9,$A$1:$Z$1,0))&amp;""),""))</f>
        <v/>
      </c>
      <c r="AJ177" s="32">
        <f>IF(Lists!$B$10="","",IFERROR(TRIM(INDEX($A177:$Z177,MATCH(Lists!$B$10,$A$1:$Z$1,0))&amp;""),""))</f>
        <v/>
      </c>
      <c r="AK177" s="32">
        <f>IF(Lists!$B$11="","",IFERROR(TRIM(INDEX($A177:$Z177,MATCH(Lists!$B$11,$A$1:$Z$1,0))&amp;""),""))</f>
        <v/>
      </c>
      <c r="AL177" s="32">
        <f>MID(IF($AG177&lt;&gt;"",", "&amp;$AG177,"")&amp;IF($AH177&lt;&gt;"",", "&amp;$AH177,"")&amp;IF($AI177&lt;&gt;"",", "&amp;$AI177,"")&amp;IF($AJ177&lt;&gt;"",", "&amp;$AJ177,"")&amp;IF($AK177&lt;&gt;"",", "&amp;$AK177,""),3,300)</f>
        <v/>
      </c>
      <c r="AM177" s="32">
        <f>IF($AB177="","",IF(COUNTIF('Guest list'!$A$3:$A$202,$AB177)&gt;0,"Yes","No"))</f>
        <v/>
      </c>
    </row>
    <row r="178">
      <c r="AB178" s="32">
        <f>IF(Lists!$B$2="","",IFERROR(TRIM(INDEX($A178:$Z178,MATCH(Lists!$B$2,$A$1:$Z$1,0))&amp;""),""))</f>
        <v/>
      </c>
      <c r="AC178" s="32">
        <f>IF(Lists!$B$3="","",IFERROR(TRIM(INDEX($A178:$Z178,MATCH(Lists!$B$3,$A$1:$Z$1,0))&amp;""),""))</f>
        <v/>
      </c>
      <c r="AD178" s="32">
        <f>IF($AB178="","",IF($AC178=Lists!$B$4,1,0))</f>
        <v/>
      </c>
      <c r="AE178" s="32">
        <f>IFERROR(VALUE(IF(Lists!$B$5="","",IFERROR(TRIM(INDEX($A178:$Z178,MATCH(Lists!$B$5,$A$1:$Z$1,0))&amp;""),""))),"")</f>
        <v/>
      </c>
      <c r="AF178" s="32">
        <f>IF($AD178&lt;&gt;1,IF($AB178="","",0),MAX(1,N($AE178)+IF(UPPER(TRIM(Lists!$B$6&amp;""))="N",1,0)))</f>
        <v/>
      </c>
      <c r="AG178" s="32">
        <f>IF(Lists!$B$7="","",IFERROR(TRIM(INDEX($A178:$Z178,MATCH(Lists!$B$7,$A$1:$Z$1,0))&amp;""),""))</f>
        <v/>
      </c>
      <c r="AH178" s="32">
        <f>IF(Lists!$B$8="","",IFERROR(TRIM(INDEX($A178:$Z178,MATCH(Lists!$B$8,$A$1:$Z$1,0))&amp;""),""))</f>
        <v/>
      </c>
      <c r="AI178" s="32">
        <f>IF(Lists!$B$9="","",IFERROR(TRIM(INDEX($A178:$Z178,MATCH(Lists!$B$9,$A$1:$Z$1,0))&amp;""),""))</f>
        <v/>
      </c>
      <c r="AJ178" s="32">
        <f>IF(Lists!$B$10="","",IFERROR(TRIM(INDEX($A178:$Z178,MATCH(Lists!$B$10,$A$1:$Z$1,0))&amp;""),""))</f>
        <v/>
      </c>
      <c r="AK178" s="32">
        <f>IF(Lists!$B$11="","",IFERROR(TRIM(INDEX($A178:$Z178,MATCH(Lists!$B$11,$A$1:$Z$1,0))&amp;""),""))</f>
        <v/>
      </c>
      <c r="AL178" s="32">
        <f>MID(IF($AG178&lt;&gt;"",", "&amp;$AG178,"")&amp;IF($AH178&lt;&gt;"",", "&amp;$AH178,"")&amp;IF($AI178&lt;&gt;"",", "&amp;$AI178,"")&amp;IF($AJ178&lt;&gt;"",", "&amp;$AJ178,"")&amp;IF($AK178&lt;&gt;"",", "&amp;$AK178,""),3,300)</f>
        <v/>
      </c>
      <c r="AM178" s="32">
        <f>IF($AB178="","",IF(COUNTIF('Guest list'!$A$3:$A$202,$AB178)&gt;0,"Yes","No"))</f>
        <v/>
      </c>
    </row>
    <row r="179">
      <c r="AB179" s="32">
        <f>IF(Lists!$B$2="","",IFERROR(TRIM(INDEX($A179:$Z179,MATCH(Lists!$B$2,$A$1:$Z$1,0))&amp;""),""))</f>
        <v/>
      </c>
      <c r="AC179" s="32">
        <f>IF(Lists!$B$3="","",IFERROR(TRIM(INDEX($A179:$Z179,MATCH(Lists!$B$3,$A$1:$Z$1,0))&amp;""),""))</f>
        <v/>
      </c>
      <c r="AD179" s="32">
        <f>IF($AB179="","",IF($AC179=Lists!$B$4,1,0))</f>
        <v/>
      </c>
      <c r="AE179" s="32">
        <f>IFERROR(VALUE(IF(Lists!$B$5="","",IFERROR(TRIM(INDEX($A179:$Z179,MATCH(Lists!$B$5,$A$1:$Z$1,0))&amp;""),""))),"")</f>
        <v/>
      </c>
      <c r="AF179" s="32">
        <f>IF($AD179&lt;&gt;1,IF($AB179="","",0),MAX(1,N($AE179)+IF(UPPER(TRIM(Lists!$B$6&amp;""))="N",1,0)))</f>
        <v/>
      </c>
      <c r="AG179" s="32">
        <f>IF(Lists!$B$7="","",IFERROR(TRIM(INDEX($A179:$Z179,MATCH(Lists!$B$7,$A$1:$Z$1,0))&amp;""),""))</f>
        <v/>
      </c>
      <c r="AH179" s="32">
        <f>IF(Lists!$B$8="","",IFERROR(TRIM(INDEX($A179:$Z179,MATCH(Lists!$B$8,$A$1:$Z$1,0))&amp;""),""))</f>
        <v/>
      </c>
      <c r="AI179" s="32">
        <f>IF(Lists!$B$9="","",IFERROR(TRIM(INDEX($A179:$Z179,MATCH(Lists!$B$9,$A$1:$Z$1,0))&amp;""),""))</f>
        <v/>
      </c>
      <c r="AJ179" s="32">
        <f>IF(Lists!$B$10="","",IFERROR(TRIM(INDEX($A179:$Z179,MATCH(Lists!$B$10,$A$1:$Z$1,0))&amp;""),""))</f>
        <v/>
      </c>
      <c r="AK179" s="32">
        <f>IF(Lists!$B$11="","",IFERROR(TRIM(INDEX($A179:$Z179,MATCH(Lists!$B$11,$A$1:$Z$1,0))&amp;""),""))</f>
        <v/>
      </c>
      <c r="AL179" s="32">
        <f>MID(IF($AG179&lt;&gt;"",", "&amp;$AG179,"")&amp;IF($AH179&lt;&gt;"",", "&amp;$AH179,"")&amp;IF($AI179&lt;&gt;"",", "&amp;$AI179,"")&amp;IF($AJ179&lt;&gt;"",", "&amp;$AJ179,"")&amp;IF($AK179&lt;&gt;"",", "&amp;$AK179,""),3,300)</f>
        <v/>
      </c>
      <c r="AM179" s="32">
        <f>IF($AB179="","",IF(COUNTIF('Guest list'!$A$3:$A$202,$AB179)&gt;0,"Yes","No"))</f>
        <v/>
      </c>
    </row>
    <row r="180">
      <c r="AB180" s="32">
        <f>IF(Lists!$B$2="","",IFERROR(TRIM(INDEX($A180:$Z180,MATCH(Lists!$B$2,$A$1:$Z$1,0))&amp;""),""))</f>
        <v/>
      </c>
      <c r="AC180" s="32">
        <f>IF(Lists!$B$3="","",IFERROR(TRIM(INDEX($A180:$Z180,MATCH(Lists!$B$3,$A$1:$Z$1,0))&amp;""),""))</f>
        <v/>
      </c>
      <c r="AD180" s="32">
        <f>IF($AB180="","",IF($AC180=Lists!$B$4,1,0))</f>
        <v/>
      </c>
      <c r="AE180" s="32">
        <f>IFERROR(VALUE(IF(Lists!$B$5="","",IFERROR(TRIM(INDEX($A180:$Z180,MATCH(Lists!$B$5,$A$1:$Z$1,0))&amp;""),""))),"")</f>
        <v/>
      </c>
      <c r="AF180" s="32">
        <f>IF($AD180&lt;&gt;1,IF($AB180="","",0),MAX(1,N($AE180)+IF(UPPER(TRIM(Lists!$B$6&amp;""))="N",1,0)))</f>
        <v/>
      </c>
      <c r="AG180" s="32">
        <f>IF(Lists!$B$7="","",IFERROR(TRIM(INDEX($A180:$Z180,MATCH(Lists!$B$7,$A$1:$Z$1,0))&amp;""),""))</f>
        <v/>
      </c>
      <c r="AH180" s="32">
        <f>IF(Lists!$B$8="","",IFERROR(TRIM(INDEX($A180:$Z180,MATCH(Lists!$B$8,$A$1:$Z$1,0))&amp;""),""))</f>
        <v/>
      </c>
      <c r="AI180" s="32">
        <f>IF(Lists!$B$9="","",IFERROR(TRIM(INDEX($A180:$Z180,MATCH(Lists!$B$9,$A$1:$Z$1,0))&amp;""),""))</f>
        <v/>
      </c>
      <c r="AJ180" s="32">
        <f>IF(Lists!$B$10="","",IFERROR(TRIM(INDEX($A180:$Z180,MATCH(Lists!$B$10,$A$1:$Z$1,0))&amp;""),""))</f>
        <v/>
      </c>
      <c r="AK180" s="32">
        <f>IF(Lists!$B$11="","",IFERROR(TRIM(INDEX($A180:$Z180,MATCH(Lists!$B$11,$A$1:$Z$1,0))&amp;""),""))</f>
        <v/>
      </c>
      <c r="AL180" s="32">
        <f>MID(IF($AG180&lt;&gt;"",", "&amp;$AG180,"")&amp;IF($AH180&lt;&gt;"",", "&amp;$AH180,"")&amp;IF($AI180&lt;&gt;"",", "&amp;$AI180,"")&amp;IF($AJ180&lt;&gt;"",", "&amp;$AJ180,"")&amp;IF($AK180&lt;&gt;"",", "&amp;$AK180,""),3,300)</f>
        <v/>
      </c>
      <c r="AM180" s="32">
        <f>IF($AB180="","",IF(COUNTIF('Guest list'!$A$3:$A$202,$AB180)&gt;0,"Yes","No"))</f>
        <v/>
      </c>
    </row>
    <row r="181">
      <c r="AB181" s="32">
        <f>IF(Lists!$B$2="","",IFERROR(TRIM(INDEX($A181:$Z181,MATCH(Lists!$B$2,$A$1:$Z$1,0))&amp;""),""))</f>
        <v/>
      </c>
      <c r="AC181" s="32">
        <f>IF(Lists!$B$3="","",IFERROR(TRIM(INDEX($A181:$Z181,MATCH(Lists!$B$3,$A$1:$Z$1,0))&amp;""),""))</f>
        <v/>
      </c>
      <c r="AD181" s="32">
        <f>IF($AB181="","",IF($AC181=Lists!$B$4,1,0))</f>
        <v/>
      </c>
      <c r="AE181" s="32">
        <f>IFERROR(VALUE(IF(Lists!$B$5="","",IFERROR(TRIM(INDEX($A181:$Z181,MATCH(Lists!$B$5,$A$1:$Z$1,0))&amp;""),""))),"")</f>
        <v/>
      </c>
      <c r="AF181" s="32">
        <f>IF($AD181&lt;&gt;1,IF($AB181="","",0),MAX(1,N($AE181)+IF(UPPER(TRIM(Lists!$B$6&amp;""))="N",1,0)))</f>
        <v/>
      </c>
      <c r="AG181" s="32">
        <f>IF(Lists!$B$7="","",IFERROR(TRIM(INDEX($A181:$Z181,MATCH(Lists!$B$7,$A$1:$Z$1,0))&amp;""),""))</f>
        <v/>
      </c>
      <c r="AH181" s="32">
        <f>IF(Lists!$B$8="","",IFERROR(TRIM(INDEX($A181:$Z181,MATCH(Lists!$B$8,$A$1:$Z$1,0))&amp;""),""))</f>
        <v/>
      </c>
      <c r="AI181" s="32">
        <f>IF(Lists!$B$9="","",IFERROR(TRIM(INDEX($A181:$Z181,MATCH(Lists!$B$9,$A$1:$Z$1,0))&amp;""),""))</f>
        <v/>
      </c>
      <c r="AJ181" s="32">
        <f>IF(Lists!$B$10="","",IFERROR(TRIM(INDEX($A181:$Z181,MATCH(Lists!$B$10,$A$1:$Z$1,0))&amp;""),""))</f>
        <v/>
      </c>
      <c r="AK181" s="32">
        <f>IF(Lists!$B$11="","",IFERROR(TRIM(INDEX($A181:$Z181,MATCH(Lists!$B$11,$A$1:$Z$1,0))&amp;""),""))</f>
        <v/>
      </c>
      <c r="AL181" s="32">
        <f>MID(IF($AG181&lt;&gt;"",", "&amp;$AG181,"")&amp;IF($AH181&lt;&gt;"",", "&amp;$AH181,"")&amp;IF($AI181&lt;&gt;"",", "&amp;$AI181,"")&amp;IF($AJ181&lt;&gt;"",", "&amp;$AJ181,"")&amp;IF($AK181&lt;&gt;"",", "&amp;$AK181,""),3,300)</f>
        <v/>
      </c>
      <c r="AM181" s="32">
        <f>IF($AB181="","",IF(COUNTIF('Guest list'!$A$3:$A$202,$AB181)&gt;0,"Yes","No"))</f>
        <v/>
      </c>
    </row>
    <row r="182">
      <c r="AB182" s="32">
        <f>IF(Lists!$B$2="","",IFERROR(TRIM(INDEX($A182:$Z182,MATCH(Lists!$B$2,$A$1:$Z$1,0))&amp;""),""))</f>
        <v/>
      </c>
      <c r="AC182" s="32">
        <f>IF(Lists!$B$3="","",IFERROR(TRIM(INDEX($A182:$Z182,MATCH(Lists!$B$3,$A$1:$Z$1,0))&amp;""),""))</f>
        <v/>
      </c>
      <c r="AD182" s="32">
        <f>IF($AB182="","",IF($AC182=Lists!$B$4,1,0))</f>
        <v/>
      </c>
      <c r="AE182" s="32">
        <f>IFERROR(VALUE(IF(Lists!$B$5="","",IFERROR(TRIM(INDEX($A182:$Z182,MATCH(Lists!$B$5,$A$1:$Z$1,0))&amp;""),""))),"")</f>
        <v/>
      </c>
      <c r="AF182" s="32">
        <f>IF($AD182&lt;&gt;1,IF($AB182="","",0),MAX(1,N($AE182)+IF(UPPER(TRIM(Lists!$B$6&amp;""))="N",1,0)))</f>
        <v/>
      </c>
      <c r="AG182" s="32">
        <f>IF(Lists!$B$7="","",IFERROR(TRIM(INDEX($A182:$Z182,MATCH(Lists!$B$7,$A$1:$Z$1,0))&amp;""),""))</f>
        <v/>
      </c>
      <c r="AH182" s="32">
        <f>IF(Lists!$B$8="","",IFERROR(TRIM(INDEX($A182:$Z182,MATCH(Lists!$B$8,$A$1:$Z$1,0))&amp;""),""))</f>
        <v/>
      </c>
      <c r="AI182" s="32">
        <f>IF(Lists!$B$9="","",IFERROR(TRIM(INDEX($A182:$Z182,MATCH(Lists!$B$9,$A$1:$Z$1,0))&amp;""),""))</f>
        <v/>
      </c>
      <c r="AJ182" s="32">
        <f>IF(Lists!$B$10="","",IFERROR(TRIM(INDEX($A182:$Z182,MATCH(Lists!$B$10,$A$1:$Z$1,0))&amp;""),""))</f>
        <v/>
      </c>
      <c r="AK182" s="32">
        <f>IF(Lists!$B$11="","",IFERROR(TRIM(INDEX($A182:$Z182,MATCH(Lists!$B$11,$A$1:$Z$1,0))&amp;""),""))</f>
        <v/>
      </c>
      <c r="AL182" s="32">
        <f>MID(IF($AG182&lt;&gt;"",", "&amp;$AG182,"")&amp;IF($AH182&lt;&gt;"",", "&amp;$AH182,"")&amp;IF($AI182&lt;&gt;"",", "&amp;$AI182,"")&amp;IF($AJ182&lt;&gt;"",", "&amp;$AJ182,"")&amp;IF($AK182&lt;&gt;"",", "&amp;$AK182,""),3,300)</f>
        <v/>
      </c>
      <c r="AM182" s="32">
        <f>IF($AB182="","",IF(COUNTIF('Guest list'!$A$3:$A$202,$AB182)&gt;0,"Yes","No"))</f>
        <v/>
      </c>
    </row>
    <row r="183">
      <c r="AB183" s="32">
        <f>IF(Lists!$B$2="","",IFERROR(TRIM(INDEX($A183:$Z183,MATCH(Lists!$B$2,$A$1:$Z$1,0))&amp;""),""))</f>
        <v/>
      </c>
      <c r="AC183" s="32">
        <f>IF(Lists!$B$3="","",IFERROR(TRIM(INDEX($A183:$Z183,MATCH(Lists!$B$3,$A$1:$Z$1,0))&amp;""),""))</f>
        <v/>
      </c>
      <c r="AD183" s="32">
        <f>IF($AB183="","",IF($AC183=Lists!$B$4,1,0))</f>
        <v/>
      </c>
      <c r="AE183" s="32">
        <f>IFERROR(VALUE(IF(Lists!$B$5="","",IFERROR(TRIM(INDEX($A183:$Z183,MATCH(Lists!$B$5,$A$1:$Z$1,0))&amp;""),""))),"")</f>
        <v/>
      </c>
      <c r="AF183" s="32">
        <f>IF($AD183&lt;&gt;1,IF($AB183="","",0),MAX(1,N($AE183)+IF(UPPER(TRIM(Lists!$B$6&amp;""))="N",1,0)))</f>
        <v/>
      </c>
      <c r="AG183" s="32">
        <f>IF(Lists!$B$7="","",IFERROR(TRIM(INDEX($A183:$Z183,MATCH(Lists!$B$7,$A$1:$Z$1,0))&amp;""),""))</f>
        <v/>
      </c>
      <c r="AH183" s="32">
        <f>IF(Lists!$B$8="","",IFERROR(TRIM(INDEX($A183:$Z183,MATCH(Lists!$B$8,$A$1:$Z$1,0))&amp;""),""))</f>
        <v/>
      </c>
      <c r="AI183" s="32">
        <f>IF(Lists!$B$9="","",IFERROR(TRIM(INDEX($A183:$Z183,MATCH(Lists!$B$9,$A$1:$Z$1,0))&amp;""),""))</f>
        <v/>
      </c>
      <c r="AJ183" s="32">
        <f>IF(Lists!$B$10="","",IFERROR(TRIM(INDEX($A183:$Z183,MATCH(Lists!$B$10,$A$1:$Z$1,0))&amp;""),""))</f>
        <v/>
      </c>
      <c r="AK183" s="32">
        <f>IF(Lists!$B$11="","",IFERROR(TRIM(INDEX($A183:$Z183,MATCH(Lists!$B$11,$A$1:$Z$1,0))&amp;""),""))</f>
        <v/>
      </c>
      <c r="AL183" s="32">
        <f>MID(IF($AG183&lt;&gt;"",", "&amp;$AG183,"")&amp;IF($AH183&lt;&gt;"",", "&amp;$AH183,"")&amp;IF($AI183&lt;&gt;"",", "&amp;$AI183,"")&amp;IF($AJ183&lt;&gt;"",", "&amp;$AJ183,"")&amp;IF($AK183&lt;&gt;"",", "&amp;$AK183,""),3,300)</f>
        <v/>
      </c>
      <c r="AM183" s="32">
        <f>IF($AB183="","",IF(COUNTIF('Guest list'!$A$3:$A$202,$AB183)&gt;0,"Yes","No"))</f>
        <v/>
      </c>
    </row>
    <row r="184">
      <c r="AB184" s="32">
        <f>IF(Lists!$B$2="","",IFERROR(TRIM(INDEX($A184:$Z184,MATCH(Lists!$B$2,$A$1:$Z$1,0))&amp;""),""))</f>
        <v/>
      </c>
      <c r="AC184" s="32">
        <f>IF(Lists!$B$3="","",IFERROR(TRIM(INDEX($A184:$Z184,MATCH(Lists!$B$3,$A$1:$Z$1,0))&amp;""),""))</f>
        <v/>
      </c>
      <c r="AD184" s="32">
        <f>IF($AB184="","",IF($AC184=Lists!$B$4,1,0))</f>
        <v/>
      </c>
      <c r="AE184" s="32">
        <f>IFERROR(VALUE(IF(Lists!$B$5="","",IFERROR(TRIM(INDEX($A184:$Z184,MATCH(Lists!$B$5,$A$1:$Z$1,0))&amp;""),""))),"")</f>
        <v/>
      </c>
      <c r="AF184" s="32">
        <f>IF($AD184&lt;&gt;1,IF($AB184="","",0),MAX(1,N($AE184)+IF(UPPER(TRIM(Lists!$B$6&amp;""))="N",1,0)))</f>
        <v/>
      </c>
      <c r="AG184" s="32">
        <f>IF(Lists!$B$7="","",IFERROR(TRIM(INDEX($A184:$Z184,MATCH(Lists!$B$7,$A$1:$Z$1,0))&amp;""),""))</f>
        <v/>
      </c>
      <c r="AH184" s="32">
        <f>IF(Lists!$B$8="","",IFERROR(TRIM(INDEX($A184:$Z184,MATCH(Lists!$B$8,$A$1:$Z$1,0))&amp;""),""))</f>
        <v/>
      </c>
      <c r="AI184" s="32">
        <f>IF(Lists!$B$9="","",IFERROR(TRIM(INDEX($A184:$Z184,MATCH(Lists!$B$9,$A$1:$Z$1,0))&amp;""),""))</f>
        <v/>
      </c>
      <c r="AJ184" s="32">
        <f>IF(Lists!$B$10="","",IFERROR(TRIM(INDEX($A184:$Z184,MATCH(Lists!$B$10,$A$1:$Z$1,0))&amp;""),""))</f>
        <v/>
      </c>
      <c r="AK184" s="32">
        <f>IF(Lists!$B$11="","",IFERROR(TRIM(INDEX($A184:$Z184,MATCH(Lists!$B$11,$A$1:$Z$1,0))&amp;""),""))</f>
        <v/>
      </c>
      <c r="AL184" s="32">
        <f>MID(IF($AG184&lt;&gt;"",", "&amp;$AG184,"")&amp;IF($AH184&lt;&gt;"",", "&amp;$AH184,"")&amp;IF($AI184&lt;&gt;"",", "&amp;$AI184,"")&amp;IF($AJ184&lt;&gt;"",", "&amp;$AJ184,"")&amp;IF($AK184&lt;&gt;"",", "&amp;$AK184,""),3,300)</f>
        <v/>
      </c>
      <c r="AM184" s="32">
        <f>IF($AB184="","",IF(COUNTIF('Guest list'!$A$3:$A$202,$AB184)&gt;0,"Yes","No"))</f>
        <v/>
      </c>
    </row>
    <row r="185">
      <c r="AB185" s="32">
        <f>IF(Lists!$B$2="","",IFERROR(TRIM(INDEX($A185:$Z185,MATCH(Lists!$B$2,$A$1:$Z$1,0))&amp;""),""))</f>
        <v/>
      </c>
      <c r="AC185" s="32">
        <f>IF(Lists!$B$3="","",IFERROR(TRIM(INDEX($A185:$Z185,MATCH(Lists!$B$3,$A$1:$Z$1,0))&amp;""),""))</f>
        <v/>
      </c>
      <c r="AD185" s="32">
        <f>IF($AB185="","",IF($AC185=Lists!$B$4,1,0))</f>
        <v/>
      </c>
      <c r="AE185" s="32">
        <f>IFERROR(VALUE(IF(Lists!$B$5="","",IFERROR(TRIM(INDEX($A185:$Z185,MATCH(Lists!$B$5,$A$1:$Z$1,0))&amp;""),""))),"")</f>
        <v/>
      </c>
      <c r="AF185" s="32">
        <f>IF($AD185&lt;&gt;1,IF($AB185="","",0),MAX(1,N($AE185)+IF(UPPER(TRIM(Lists!$B$6&amp;""))="N",1,0)))</f>
        <v/>
      </c>
      <c r="AG185" s="32">
        <f>IF(Lists!$B$7="","",IFERROR(TRIM(INDEX($A185:$Z185,MATCH(Lists!$B$7,$A$1:$Z$1,0))&amp;""),""))</f>
        <v/>
      </c>
      <c r="AH185" s="32">
        <f>IF(Lists!$B$8="","",IFERROR(TRIM(INDEX($A185:$Z185,MATCH(Lists!$B$8,$A$1:$Z$1,0))&amp;""),""))</f>
        <v/>
      </c>
      <c r="AI185" s="32">
        <f>IF(Lists!$B$9="","",IFERROR(TRIM(INDEX($A185:$Z185,MATCH(Lists!$B$9,$A$1:$Z$1,0))&amp;""),""))</f>
        <v/>
      </c>
      <c r="AJ185" s="32">
        <f>IF(Lists!$B$10="","",IFERROR(TRIM(INDEX($A185:$Z185,MATCH(Lists!$B$10,$A$1:$Z$1,0))&amp;""),""))</f>
        <v/>
      </c>
      <c r="AK185" s="32">
        <f>IF(Lists!$B$11="","",IFERROR(TRIM(INDEX($A185:$Z185,MATCH(Lists!$B$11,$A$1:$Z$1,0))&amp;""),""))</f>
        <v/>
      </c>
      <c r="AL185" s="32">
        <f>MID(IF($AG185&lt;&gt;"",", "&amp;$AG185,"")&amp;IF($AH185&lt;&gt;"",", "&amp;$AH185,"")&amp;IF($AI185&lt;&gt;"",", "&amp;$AI185,"")&amp;IF($AJ185&lt;&gt;"",", "&amp;$AJ185,"")&amp;IF($AK185&lt;&gt;"",", "&amp;$AK185,""),3,300)</f>
        <v/>
      </c>
      <c r="AM185" s="32">
        <f>IF($AB185="","",IF(COUNTIF('Guest list'!$A$3:$A$202,$AB185)&gt;0,"Yes","No"))</f>
        <v/>
      </c>
    </row>
    <row r="186">
      <c r="AB186" s="32">
        <f>IF(Lists!$B$2="","",IFERROR(TRIM(INDEX($A186:$Z186,MATCH(Lists!$B$2,$A$1:$Z$1,0))&amp;""),""))</f>
        <v/>
      </c>
      <c r="AC186" s="32">
        <f>IF(Lists!$B$3="","",IFERROR(TRIM(INDEX($A186:$Z186,MATCH(Lists!$B$3,$A$1:$Z$1,0))&amp;""),""))</f>
        <v/>
      </c>
      <c r="AD186" s="32">
        <f>IF($AB186="","",IF($AC186=Lists!$B$4,1,0))</f>
        <v/>
      </c>
      <c r="AE186" s="32">
        <f>IFERROR(VALUE(IF(Lists!$B$5="","",IFERROR(TRIM(INDEX($A186:$Z186,MATCH(Lists!$B$5,$A$1:$Z$1,0))&amp;""),""))),"")</f>
        <v/>
      </c>
      <c r="AF186" s="32">
        <f>IF($AD186&lt;&gt;1,IF($AB186="","",0),MAX(1,N($AE186)+IF(UPPER(TRIM(Lists!$B$6&amp;""))="N",1,0)))</f>
        <v/>
      </c>
      <c r="AG186" s="32">
        <f>IF(Lists!$B$7="","",IFERROR(TRIM(INDEX($A186:$Z186,MATCH(Lists!$B$7,$A$1:$Z$1,0))&amp;""),""))</f>
        <v/>
      </c>
      <c r="AH186" s="32">
        <f>IF(Lists!$B$8="","",IFERROR(TRIM(INDEX($A186:$Z186,MATCH(Lists!$B$8,$A$1:$Z$1,0))&amp;""),""))</f>
        <v/>
      </c>
      <c r="AI186" s="32">
        <f>IF(Lists!$B$9="","",IFERROR(TRIM(INDEX($A186:$Z186,MATCH(Lists!$B$9,$A$1:$Z$1,0))&amp;""),""))</f>
        <v/>
      </c>
      <c r="AJ186" s="32">
        <f>IF(Lists!$B$10="","",IFERROR(TRIM(INDEX($A186:$Z186,MATCH(Lists!$B$10,$A$1:$Z$1,0))&amp;""),""))</f>
        <v/>
      </c>
      <c r="AK186" s="32">
        <f>IF(Lists!$B$11="","",IFERROR(TRIM(INDEX($A186:$Z186,MATCH(Lists!$B$11,$A$1:$Z$1,0))&amp;""),""))</f>
        <v/>
      </c>
      <c r="AL186" s="32">
        <f>MID(IF($AG186&lt;&gt;"",", "&amp;$AG186,"")&amp;IF($AH186&lt;&gt;"",", "&amp;$AH186,"")&amp;IF($AI186&lt;&gt;"",", "&amp;$AI186,"")&amp;IF($AJ186&lt;&gt;"",", "&amp;$AJ186,"")&amp;IF($AK186&lt;&gt;"",", "&amp;$AK186,""),3,300)</f>
        <v/>
      </c>
      <c r="AM186" s="32">
        <f>IF($AB186="","",IF(COUNTIF('Guest list'!$A$3:$A$202,$AB186)&gt;0,"Yes","No"))</f>
        <v/>
      </c>
    </row>
    <row r="187">
      <c r="AB187" s="32">
        <f>IF(Lists!$B$2="","",IFERROR(TRIM(INDEX($A187:$Z187,MATCH(Lists!$B$2,$A$1:$Z$1,0))&amp;""),""))</f>
        <v/>
      </c>
      <c r="AC187" s="32">
        <f>IF(Lists!$B$3="","",IFERROR(TRIM(INDEX($A187:$Z187,MATCH(Lists!$B$3,$A$1:$Z$1,0))&amp;""),""))</f>
        <v/>
      </c>
      <c r="AD187" s="32">
        <f>IF($AB187="","",IF($AC187=Lists!$B$4,1,0))</f>
        <v/>
      </c>
      <c r="AE187" s="32">
        <f>IFERROR(VALUE(IF(Lists!$B$5="","",IFERROR(TRIM(INDEX($A187:$Z187,MATCH(Lists!$B$5,$A$1:$Z$1,0))&amp;""),""))),"")</f>
        <v/>
      </c>
      <c r="AF187" s="32">
        <f>IF($AD187&lt;&gt;1,IF($AB187="","",0),MAX(1,N($AE187)+IF(UPPER(TRIM(Lists!$B$6&amp;""))="N",1,0)))</f>
        <v/>
      </c>
      <c r="AG187" s="32">
        <f>IF(Lists!$B$7="","",IFERROR(TRIM(INDEX($A187:$Z187,MATCH(Lists!$B$7,$A$1:$Z$1,0))&amp;""),""))</f>
        <v/>
      </c>
      <c r="AH187" s="32">
        <f>IF(Lists!$B$8="","",IFERROR(TRIM(INDEX($A187:$Z187,MATCH(Lists!$B$8,$A$1:$Z$1,0))&amp;""),""))</f>
        <v/>
      </c>
      <c r="AI187" s="32">
        <f>IF(Lists!$B$9="","",IFERROR(TRIM(INDEX($A187:$Z187,MATCH(Lists!$B$9,$A$1:$Z$1,0))&amp;""),""))</f>
        <v/>
      </c>
      <c r="AJ187" s="32">
        <f>IF(Lists!$B$10="","",IFERROR(TRIM(INDEX($A187:$Z187,MATCH(Lists!$B$10,$A$1:$Z$1,0))&amp;""),""))</f>
        <v/>
      </c>
      <c r="AK187" s="32">
        <f>IF(Lists!$B$11="","",IFERROR(TRIM(INDEX($A187:$Z187,MATCH(Lists!$B$11,$A$1:$Z$1,0))&amp;""),""))</f>
        <v/>
      </c>
      <c r="AL187" s="32">
        <f>MID(IF($AG187&lt;&gt;"",", "&amp;$AG187,"")&amp;IF($AH187&lt;&gt;"",", "&amp;$AH187,"")&amp;IF($AI187&lt;&gt;"",", "&amp;$AI187,"")&amp;IF($AJ187&lt;&gt;"",", "&amp;$AJ187,"")&amp;IF($AK187&lt;&gt;"",", "&amp;$AK187,""),3,300)</f>
        <v/>
      </c>
      <c r="AM187" s="32">
        <f>IF($AB187="","",IF(COUNTIF('Guest list'!$A$3:$A$202,$AB187)&gt;0,"Yes","No"))</f>
        <v/>
      </c>
    </row>
    <row r="188">
      <c r="AB188" s="32">
        <f>IF(Lists!$B$2="","",IFERROR(TRIM(INDEX($A188:$Z188,MATCH(Lists!$B$2,$A$1:$Z$1,0))&amp;""),""))</f>
        <v/>
      </c>
      <c r="AC188" s="32">
        <f>IF(Lists!$B$3="","",IFERROR(TRIM(INDEX($A188:$Z188,MATCH(Lists!$B$3,$A$1:$Z$1,0))&amp;""),""))</f>
        <v/>
      </c>
      <c r="AD188" s="32">
        <f>IF($AB188="","",IF($AC188=Lists!$B$4,1,0))</f>
        <v/>
      </c>
      <c r="AE188" s="32">
        <f>IFERROR(VALUE(IF(Lists!$B$5="","",IFERROR(TRIM(INDEX($A188:$Z188,MATCH(Lists!$B$5,$A$1:$Z$1,0))&amp;""),""))),"")</f>
        <v/>
      </c>
      <c r="AF188" s="32">
        <f>IF($AD188&lt;&gt;1,IF($AB188="","",0),MAX(1,N($AE188)+IF(UPPER(TRIM(Lists!$B$6&amp;""))="N",1,0)))</f>
        <v/>
      </c>
      <c r="AG188" s="32">
        <f>IF(Lists!$B$7="","",IFERROR(TRIM(INDEX($A188:$Z188,MATCH(Lists!$B$7,$A$1:$Z$1,0))&amp;""),""))</f>
        <v/>
      </c>
      <c r="AH188" s="32">
        <f>IF(Lists!$B$8="","",IFERROR(TRIM(INDEX($A188:$Z188,MATCH(Lists!$B$8,$A$1:$Z$1,0))&amp;""),""))</f>
        <v/>
      </c>
      <c r="AI188" s="32">
        <f>IF(Lists!$B$9="","",IFERROR(TRIM(INDEX($A188:$Z188,MATCH(Lists!$B$9,$A$1:$Z$1,0))&amp;""),""))</f>
        <v/>
      </c>
      <c r="AJ188" s="32">
        <f>IF(Lists!$B$10="","",IFERROR(TRIM(INDEX($A188:$Z188,MATCH(Lists!$B$10,$A$1:$Z$1,0))&amp;""),""))</f>
        <v/>
      </c>
      <c r="AK188" s="32">
        <f>IF(Lists!$B$11="","",IFERROR(TRIM(INDEX($A188:$Z188,MATCH(Lists!$B$11,$A$1:$Z$1,0))&amp;""),""))</f>
        <v/>
      </c>
      <c r="AL188" s="32">
        <f>MID(IF($AG188&lt;&gt;"",", "&amp;$AG188,"")&amp;IF($AH188&lt;&gt;"",", "&amp;$AH188,"")&amp;IF($AI188&lt;&gt;"",", "&amp;$AI188,"")&amp;IF($AJ188&lt;&gt;"",", "&amp;$AJ188,"")&amp;IF($AK188&lt;&gt;"",", "&amp;$AK188,""),3,300)</f>
        <v/>
      </c>
      <c r="AM188" s="32">
        <f>IF($AB188="","",IF(COUNTIF('Guest list'!$A$3:$A$202,$AB188)&gt;0,"Yes","No"))</f>
        <v/>
      </c>
    </row>
    <row r="189">
      <c r="AB189" s="32">
        <f>IF(Lists!$B$2="","",IFERROR(TRIM(INDEX($A189:$Z189,MATCH(Lists!$B$2,$A$1:$Z$1,0))&amp;""),""))</f>
        <v/>
      </c>
      <c r="AC189" s="32">
        <f>IF(Lists!$B$3="","",IFERROR(TRIM(INDEX($A189:$Z189,MATCH(Lists!$B$3,$A$1:$Z$1,0))&amp;""),""))</f>
        <v/>
      </c>
      <c r="AD189" s="32">
        <f>IF($AB189="","",IF($AC189=Lists!$B$4,1,0))</f>
        <v/>
      </c>
      <c r="AE189" s="32">
        <f>IFERROR(VALUE(IF(Lists!$B$5="","",IFERROR(TRIM(INDEX($A189:$Z189,MATCH(Lists!$B$5,$A$1:$Z$1,0))&amp;""),""))),"")</f>
        <v/>
      </c>
      <c r="AF189" s="32">
        <f>IF($AD189&lt;&gt;1,IF($AB189="","",0),MAX(1,N($AE189)+IF(UPPER(TRIM(Lists!$B$6&amp;""))="N",1,0)))</f>
        <v/>
      </c>
      <c r="AG189" s="32">
        <f>IF(Lists!$B$7="","",IFERROR(TRIM(INDEX($A189:$Z189,MATCH(Lists!$B$7,$A$1:$Z$1,0))&amp;""),""))</f>
        <v/>
      </c>
      <c r="AH189" s="32">
        <f>IF(Lists!$B$8="","",IFERROR(TRIM(INDEX($A189:$Z189,MATCH(Lists!$B$8,$A$1:$Z$1,0))&amp;""),""))</f>
        <v/>
      </c>
      <c r="AI189" s="32">
        <f>IF(Lists!$B$9="","",IFERROR(TRIM(INDEX($A189:$Z189,MATCH(Lists!$B$9,$A$1:$Z$1,0))&amp;""),""))</f>
        <v/>
      </c>
      <c r="AJ189" s="32">
        <f>IF(Lists!$B$10="","",IFERROR(TRIM(INDEX($A189:$Z189,MATCH(Lists!$B$10,$A$1:$Z$1,0))&amp;""),""))</f>
        <v/>
      </c>
      <c r="AK189" s="32">
        <f>IF(Lists!$B$11="","",IFERROR(TRIM(INDEX($A189:$Z189,MATCH(Lists!$B$11,$A$1:$Z$1,0))&amp;""),""))</f>
        <v/>
      </c>
      <c r="AL189" s="32">
        <f>MID(IF($AG189&lt;&gt;"",", "&amp;$AG189,"")&amp;IF($AH189&lt;&gt;"",", "&amp;$AH189,"")&amp;IF($AI189&lt;&gt;"",", "&amp;$AI189,"")&amp;IF($AJ189&lt;&gt;"",", "&amp;$AJ189,"")&amp;IF($AK189&lt;&gt;"",", "&amp;$AK189,""),3,300)</f>
        <v/>
      </c>
      <c r="AM189" s="32">
        <f>IF($AB189="","",IF(COUNTIF('Guest list'!$A$3:$A$202,$AB189)&gt;0,"Yes","No"))</f>
        <v/>
      </c>
    </row>
    <row r="190">
      <c r="AB190" s="32">
        <f>IF(Lists!$B$2="","",IFERROR(TRIM(INDEX($A190:$Z190,MATCH(Lists!$B$2,$A$1:$Z$1,0))&amp;""),""))</f>
        <v/>
      </c>
      <c r="AC190" s="32">
        <f>IF(Lists!$B$3="","",IFERROR(TRIM(INDEX($A190:$Z190,MATCH(Lists!$B$3,$A$1:$Z$1,0))&amp;""),""))</f>
        <v/>
      </c>
      <c r="AD190" s="32">
        <f>IF($AB190="","",IF($AC190=Lists!$B$4,1,0))</f>
        <v/>
      </c>
      <c r="AE190" s="32">
        <f>IFERROR(VALUE(IF(Lists!$B$5="","",IFERROR(TRIM(INDEX($A190:$Z190,MATCH(Lists!$B$5,$A$1:$Z$1,0))&amp;""),""))),"")</f>
        <v/>
      </c>
      <c r="AF190" s="32">
        <f>IF($AD190&lt;&gt;1,IF($AB190="","",0),MAX(1,N($AE190)+IF(UPPER(TRIM(Lists!$B$6&amp;""))="N",1,0)))</f>
        <v/>
      </c>
      <c r="AG190" s="32">
        <f>IF(Lists!$B$7="","",IFERROR(TRIM(INDEX($A190:$Z190,MATCH(Lists!$B$7,$A$1:$Z$1,0))&amp;""),""))</f>
        <v/>
      </c>
      <c r="AH190" s="32">
        <f>IF(Lists!$B$8="","",IFERROR(TRIM(INDEX($A190:$Z190,MATCH(Lists!$B$8,$A$1:$Z$1,0))&amp;""),""))</f>
        <v/>
      </c>
      <c r="AI190" s="32">
        <f>IF(Lists!$B$9="","",IFERROR(TRIM(INDEX($A190:$Z190,MATCH(Lists!$B$9,$A$1:$Z$1,0))&amp;""),""))</f>
        <v/>
      </c>
      <c r="AJ190" s="32">
        <f>IF(Lists!$B$10="","",IFERROR(TRIM(INDEX($A190:$Z190,MATCH(Lists!$B$10,$A$1:$Z$1,0))&amp;""),""))</f>
        <v/>
      </c>
      <c r="AK190" s="32">
        <f>IF(Lists!$B$11="","",IFERROR(TRIM(INDEX($A190:$Z190,MATCH(Lists!$B$11,$A$1:$Z$1,0))&amp;""),""))</f>
        <v/>
      </c>
      <c r="AL190" s="32">
        <f>MID(IF($AG190&lt;&gt;"",", "&amp;$AG190,"")&amp;IF($AH190&lt;&gt;"",", "&amp;$AH190,"")&amp;IF($AI190&lt;&gt;"",", "&amp;$AI190,"")&amp;IF($AJ190&lt;&gt;"",", "&amp;$AJ190,"")&amp;IF($AK190&lt;&gt;"",", "&amp;$AK190,""),3,300)</f>
        <v/>
      </c>
      <c r="AM190" s="32">
        <f>IF($AB190="","",IF(COUNTIF('Guest list'!$A$3:$A$202,$AB190)&gt;0,"Yes","No"))</f>
        <v/>
      </c>
    </row>
    <row r="191">
      <c r="AB191" s="32">
        <f>IF(Lists!$B$2="","",IFERROR(TRIM(INDEX($A191:$Z191,MATCH(Lists!$B$2,$A$1:$Z$1,0))&amp;""),""))</f>
        <v/>
      </c>
      <c r="AC191" s="32">
        <f>IF(Lists!$B$3="","",IFERROR(TRIM(INDEX($A191:$Z191,MATCH(Lists!$B$3,$A$1:$Z$1,0))&amp;""),""))</f>
        <v/>
      </c>
      <c r="AD191" s="32">
        <f>IF($AB191="","",IF($AC191=Lists!$B$4,1,0))</f>
        <v/>
      </c>
      <c r="AE191" s="32">
        <f>IFERROR(VALUE(IF(Lists!$B$5="","",IFERROR(TRIM(INDEX($A191:$Z191,MATCH(Lists!$B$5,$A$1:$Z$1,0))&amp;""),""))),"")</f>
        <v/>
      </c>
      <c r="AF191" s="32">
        <f>IF($AD191&lt;&gt;1,IF($AB191="","",0),MAX(1,N($AE191)+IF(UPPER(TRIM(Lists!$B$6&amp;""))="N",1,0)))</f>
        <v/>
      </c>
      <c r="AG191" s="32">
        <f>IF(Lists!$B$7="","",IFERROR(TRIM(INDEX($A191:$Z191,MATCH(Lists!$B$7,$A$1:$Z$1,0))&amp;""),""))</f>
        <v/>
      </c>
      <c r="AH191" s="32">
        <f>IF(Lists!$B$8="","",IFERROR(TRIM(INDEX($A191:$Z191,MATCH(Lists!$B$8,$A$1:$Z$1,0))&amp;""),""))</f>
        <v/>
      </c>
      <c r="AI191" s="32">
        <f>IF(Lists!$B$9="","",IFERROR(TRIM(INDEX($A191:$Z191,MATCH(Lists!$B$9,$A$1:$Z$1,0))&amp;""),""))</f>
        <v/>
      </c>
      <c r="AJ191" s="32">
        <f>IF(Lists!$B$10="","",IFERROR(TRIM(INDEX($A191:$Z191,MATCH(Lists!$B$10,$A$1:$Z$1,0))&amp;""),""))</f>
        <v/>
      </c>
      <c r="AK191" s="32">
        <f>IF(Lists!$B$11="","",IFERROR(TRIM(INDEX($A191:$Z191,MATCH(Lists!$B$11,$A$1:$Z$1,0))&amp;""),""))</f>
        <v/>
      </c>
      <c r="AL191" s="32">
        <f>MID(IF($AG191&lt;&gt;"",", "&amp;$AG191,"")&amp;IF($AH191&lt;&gt;"",", "&amp;$AH191,"")&amp;IF($AI191&lt;&gt;"",", "&amp;$AI191,"")&amp;IF($AJ191&lt;&gt;"",", "&amp;$AJ191,"")&amp;IF($AK191&lt;&gt;"",", "&amp;$AK191,""),3,300)</f>
        <v/>
      </c>
      <c r="AM191" s="32">
        <f>IF($AB191="","",IF(COUNTIF('Guest list'!$A$3:$A$202,$AB191)&gt;0,"Yes","No"))</f>
        <v/>
      </c>
    </row>
    <row r="192">
      <c r="AB192" s="32">
        <f>IF(Lists!$B$2="","",IFERROR(TRIM(INDEX($A192:$Z192,MATCH(Lists!$B$2,$A$1:$Z$1,0))&amp;""),""))</f>
        <v/>
      </c>
      <c r="AC192" s="32">
        <f>IF(Lists!$B$3="","",IFERROR(TRIM(INDEX($A192:$Z192,MATCH(Lists!$B$3,$A$1:$Z$1,0))&amp;""),""))</f>
        <v/>
      </c>
      <c r="AD192" s="32">
        <f>IF($AB192="","",IF($AC192=Lists!$B$4,1,0))</f>
        <v/>
      </c>
      <c r="AE192" s="32">
        <f>IFERROR(VALUE(IF(Lists!$B$5="","",IFERROR(TRIM(INDEX($A192:$Z192,MATCH(Lists!$B$5,$A$1:$Z$1,0))&amp;""),""))),"")</f>
        <v/>
      </c>
      <c r="AF192" s="32">
        <f>IF($AD192&lt;&gt;1,IF($AB192="","",0),MAX(1,N($AE192)+IF(UPPER(TRIM(Lists!$B$6&amp;""))="N",1,0)))</f>
        <v/>
      </c>
      <c r="AG192" s="32">
        <f>IF(Lists!$B$7="","",IFERROR(TRIM(INDEX($A192:$Z192,MATCH(Lists!$B$7,$A$1:$Z$1,0))&amp;""),""))</f>
        <v/>
      </c>
      <c r="AH192" s="32">
        <f>IF(Lists!$B$8="","",IFERROR(TRIM(INDEX($A192:$Z192,MATCH(Lists!$B$8,$A$1:$Z$1,0))&amp;""),""))</f>
        <v/>
      </c>
      <c r="AI192" s="32">
        <f>IF(Lists!$B$9="","",IFERROR(TRIM(INDEX($A192:$Z192,MATCH(Lists!$B$9,$A$1:$Z$1,0))&amp;""),""))</f>
        <v/>
      </c>
      <c r="AJ192" s="32">
        <f>IF(Lists!$B$10="","",IFERROR(TRIM(INDEX($A192:$Z192,MATCH(Lists!$B$10,$A$1:$Z$1,0))&amp;""),""))</f>
        <v/>
      </c>
      <c r="AK192" s="32">
        <f>IF(Lists!$B$11="","",IFERROR(TRIM(INDEX($A192:$Z192,MATCH(Lists!$B$11,$A$1:$Z$1,0))&amp;""),""))</f>
        <v/>
      </c>
      <c r="AL192" s="32">
        <f>MID(IF($AG192&lt;&gt;"",", "&amp;$AG192,"")&amp;IF($AH192&lt;&gt;"",", "&amp;$AH192,"")&amp;IF($AI192&lt;&gt;"",", "&amp;$AI192,"")&amp;IF($AJ192&lt;&gt;"",", "&amp;$AJ192,"")&amp;IF($AK192&lt;&gt;"",", "&amp;$AK192,""),3,300)</f>
        <v/>
      </c>
      <c r="AM192" s="32">
        <f>IF($AB192="","",IF(COUNTIF('Guest list'!$A$3:$A$202,$AB192)&gt;0,"Yes","No"))</f>
        <v/>
      </c>
    </row>
    <row r="193">
      <c r="AB193" s="32">
        <f>IF(Lists!$B$2="","",IFERROR(TRIM(INDEX($A193:$Z193,MATCH(Lists!$B$2,$A$1:$Z$1,0))&amp;""),""))</f>
        <v/>
      </c>
      <c r="AC193" s="32">
        <f>IF(Lists!$B$3="","",IFERROR(TRIM(INDEX($A193:$Z193,MATCH(Lists!$B$3,$A$1:$Z$1,0))&amp;""),""))</f>
        <v/>
      </c>
      <c r="AD193" s="32">
        <f>IF($AB193="","",IF($AC193=Lists!$B$4,1,0))</f>
        <v/>
      </c>
      <c r="AE193" s="32">
        <f>IFERROR(VALUE(IF(Lists!$B$5="","",IFERROR(TRIM(INDEX($A193:$Z193,MATCH(Lists!$B$5,$A$1:$Z$1,0))&amp;""),""))),"")</f>
        <v/>
      </c>
      <c r="AF193" s="32">
        <f>IF($AD193&lt;&gt;1,IF($AB193="","",0),MAX(1,N($AE193)+IF(UPPER(TRIM(Lists!$B$6&amp;""))="N",1,0)))</f>
        <v/>
      </c>
      <c r="AG193" s="32">
        <f>IF(Lists!$B$7="","",IFERROR(TRIM(INDEX($A193:$Z193,MATCH(Lists!$B$7,$A$1:$Z$1,0))&amp;""),""))</f>
        <v/>
      </c>
      <c r="AH193" s="32">
        <f>IF(Lists!$B$8="","",IFERROR(TRIM(INDEX($A193:$Z193,MATCH(Lists!$B$8,$A$1:$Z$1,0))&amp;""),""))</f>
        <v/>
      </c>
      <c r="AI193" s="32">
        <f>IF(Lists!$B$9="","",IFERROR(TRIM(INDEX($A193:$Z193,MATCH(Lists!$B$9,$A$1:$Z$1,0))&amp;""),""))</f>
        <v/>
      </c>
      <c r="AJ193" s="32">
        <f>IF(Lists!$B$10="","",IFERROR(TRIM(INDEX($A193:$Z193,MATCH(Lists!$B$10,$A$1:$Z$1,0))&amp;""),""))</f>
        <v/>
      </c>
      <c r="AK193" s="32">
        <f>IF(Lists!$B$11="","",IFERROR(TRIM(INDEX($A193:$Z193,MATCH(Lists!$B$11,$A$1:$Z$1,0))&amp;""),""))</f>
        <v/>
      </c>
      <c r="AL193" s="32">
        <f>MID(IF($AG193&lt;&gt;"",", "&amp;$AG193,"")&amp;IF($AH193&lt;&gt;"",", "&amp;$AH193,"")&amp;IF($AI193&lt;&gt;"",", "&amp;$AI193,"")&amp;IF($AJ193&lt;&gt;"",", "&amp;$AJ193,"")&amp;IF($AK193&lt;&gt;"",", "&amp;$AK193,""),3,300)</f>
        <v/>
      </c>
      <c r="AM193" s="32">
        <f>IF($AB193="","",IF(COUNTIF('Guest list'!$A$3:$A$202,$AB193)&gt;0,"Yes","No"))</f>
        <v/>
      </c>
    </row>
    <row r="194">
      <c r="AB194" s="32">
        <f>IF(Lists!$B$2="","",IFERROR(TRIM(INDEX($A194:$Z194,MATCH(Lists!$B$2,$A$1:$Z$1,0))&amp;""),""))</f>
        <v/>
      </c>
      <c r="AC194" s="32">
        <f>IF(Lists!$B$3="","",IFERROR(TRIM(INDEX($A194:$Z194,MATCH(Lists!$B$3,$A$1:$Z$1,0))&amp;""),""))</f>
        <v/>
      </c>
      <c r="AD194" s="32">
        <f>IF($AB194="","",IF($AC194=Lists!$B$4,1,0))</f>
        <v/>
      </c>
      <c r="AE194" s="32">
        <f>IFERROR(VALUE(IF(Lists!$B$5="","",IFERROR(TRIM(INDEX($A194:$Z194,MATCH(Lists!$B$5,$A$1:$Z$1,0))&amp;""),""))),"")</f>
        <v/>
      </c>
      <c r="AF194" s="32">
        <f>IF($AD194&lt;&gt;1,IF($AB194="","",0),MAX(1,N($AE194)+IF(UPPER(TRIM(Lists!$B$6&amp;""))="N",1,0)))</f>
        <v/>
      </c>
      <c r="AG194" s="32">
        <f>IF(Lists!$B$7="","",IFERROR(TRIM(INDEX($A194:$Z194,MATCH(Lists!$B$7,$A$1:$Z$1,0))&amp;""),""))</f>
        <v/>
      </c>
      <c r="AH194" s="32">
        <f>IF(Lists!$B$8="","",IFERROR(TRIM(INDEX($A194:$Z194,MATCH(Lists!$B$8,$A$1:$Z$1,0))&amp;""),""))</f>
        <v/>
      </c>
      <c r="AI194" s="32">
        <f>IF(Lists!$B$9="","",IFERROR(TRIM(INDEX($A194:$Z194,MATCH(Lists!$B$9,$A$1:$Z$1,0))&amp;""),""))</f>
        <v/>
      </c>
      <c r="AJ194" s="32">
        <f>IF(Lists!$B$10="","",IFERROR(TRIM(INDEX($A194:$Z194,MATCH(Lists!$B$10,$A$1:$Z$1,0))&amp;""),""))</f>
        <v/>
      </c>
      <c r="AK194" s="32">
        <f>IF(Lists!$B$11="","",IFERROR(TRIM(INDEX($A194:$Z194,MATCH(Lists!$B$11,$A$1:$Z$1,0))&amp;""),""))</f>
        <v/>
      </c>
      <c r="AL194" s="32">
        <f>MID(IF($AG194&lt;&gt;"",", "&amp;$AG194,"")&amp;IF($AH194&lt;&gt;"",", "&amp;$AH194,"")&amp;IF($AI194&lt;&gt;"",", "&amp;$AI194,"")&amp;IF($AJ194&lt;&gt;"",", "&amp;$AJ194,"")&amp;IF($AK194&lt;&gt;"",", "&amp;$AK194,""),3,300)</f>
        <v/>
      </c>
      <c r="AM194" s="32">
        <f>IF($AB194="","",IF(COUNTIF('Guest list'!$A$3:$A$202,$AB194)&gt;0,"Yes","No"))</f>
        <v/>
      </c>
    </row>
    <row r="195">
      <c r="AB195" s="32">
        <f>IF(Lists!$B$2="","",IFERROR(TRIM(INDEX($A195:$Z195,MATCH(Lists!$B$2,$A$1:$Z$1,0))&amp;""),""))</f>
        <v/>
      </c>
      <c r="AC195" s="32">
        <f>IF(Lists!$B$3="","",IFERROR(TRIM(INDEX($A195:$Z195,MATCH(Lists!$B$3,$A$1:$Z$1,0))&amp;""),""))</f>
        <v/>
      </c>
      <c r="AD195" s="32">
        <f>IF($AB195="","",IF($AC195=Lists!$B$4,1,0))</f>
        <v/>
      </c>
      <c r="AE195" s="32">
        <f>IFERROR(VALUE(IF(Lists!$B$5="","",IFERROR(TRIM(INDEX($A195:$Z195,MATCH(Lists!$B$5,$A$1:$Z$1,0))&amp;""),""))),"")</f>
        <v/>
      </c>
      <c r="AF195" s="32">
        <f>IF($AD195&lt;&gt;1,IF($AB195="","",0),MAX(1,N($AE195)+IF(UPPER(TRIM(Lists!$B$6&amp;""))="N",1,0)))</f>
        <v/>
      </c>
      <c r="AG195" s="32">
        <f>IF(Lists!$B$7="","",IFERROR(TRIM(INDEX($A195:$Z195,MATCH(Lists!$B$7,$A$1:$Z$1,0))&amp;""),""))</f>
        <v/>
      </c>
      <c r="AH195" s="32">
        <f>IF(Lists!$B$8="","",IFERROR(TRIM(INDEX($A195:$Z195,MATCH(Lists!$B$8,$A$1:$Z$1,0))&amp;""),""))</f>
        <v/>
      </c>
      <c r="AI195" s="32">
        <f>IF(Lists!$B$9="","",IFERROR(TRIM(INDEX($A195:$Z195,MATCH(Lists!$B$9,$A$1:$Z$1,0))&amp;""),""))</f>
        <v/>
      </c>
      <c r="AJ195" s="32">
        <f>IF(Lists!$B$10="","",IFERROR(TRIM(INDEX($A195:$Z195,MATCH(Lists!$B$10,$A$1:$Z$1,0))&amp;""),""))</f>
        <v/>
      </c>
      <c r="AK195" s="32">
        <f>IF(Lists!$B$11="","",IFERROR(TRIM(INDEX($A195:$Z195,MATCH(Lists!$B$11,$A$1:$Z$1,0))&amp;""),""))</f>
        <v/>
      </c>
      <c r="AL195" s="32">
        <f>MID(IF($AG195&lt;&gt;"",", "&amp;$AG195,"")&amp;IF($AH195&lt;&gt;"",", "&amp;$AH195,"")&amp;IF($AI195&lt;&gt;"",", "&amp;$AI195,"")&amp;IF($AJ195&lt;&gt;"",", "&amp;$AJ195,"")&amp;IF($AK195&lt;&gt;"",", "&amp;$AK195,""),3,300)</f>
        <v/>
      </c>
      <c r="AM195" s="32">
        <f>IF($AB195="","",IF(COUNTIF('Guest list'!$A$3:$A$202,$AB195)&gt;0,"Yes","No"))</f>
        <v/>
      </c>
    </row>
    <row r="196">
      <c r="AB196" s="32">
        <f>IF(Lists!$B$2="","",IFERROR(TRIM(INDEX($A196:$Z196,MATCH(Lists!$B$2,$A$1:$Z$1,0))&amp;""),""))</f>
        <v/>
      </c>
      <c r="AC196" s="32">
        <f>IF(Lists!$B$3="","",IFERROR(TRIM(INDEX($A196:$Z196,MATCH(Lists!$B$3,$A$1:$Z$1,0))&amp;""),""))</f>
        <v/>
      </c>
      <c r="AD196" s="32">
        <f>IF($AB196="","",IF($AC196=Lists!$B$4,1,0))</f>
        <v/>
      </c>
      <c r="AE196" s="32">
        <f>IFERROR(VALUE(IF(Lists!$B$5="","",IFERROR(TRIM(INDEX($A196:$Z196,MATCH(Lists!$B$5,$A$1:$Z$1,0))&amp;""),""))),"")</f>
        <v/>
      </c>
      <c r="AF196" s="32">
        <f>IF($AD196&lt;&gt;1,IF($AB196="","",0),MAX(1,N($AE196)+IF(UPPER(TRIM(Lists!$B$6&amp;""))="N",1,0)))</f>
        <v/>
      </c>
      <c r="AG196" s="32">
        <f>IF(Lists!$B$7="","",IFERROR(TRIM(INDEX($A196:$Z196,MATCH(Lists!$B$7,$A$1:$Z$1,0))&amp;""),""))</f>
        <v/>
      </c>
      <c r="AH196" s="32">
        <f>IF(Lists!$B$8="","",IFERROR(TRIM(INDEX($A196:$Z196,MATCH(Lists!$B$8,$A$1:$Z$1,0))&amp;""),""))</f>
        <v/>
      </c>
      <c r="AI196" s="32">
        <f>IF(Lists!$B$9="","",IFERROR(TRIM(INDEX($A196:$Z196,MATCH(Lists!$B$9,$A$1:$Z$1,0))&amp;""),""))</f>
        <v/>
      </c>
      <c r="AJ196" s="32">
        <f>IF(Lists!$B$10="","",IFERROR(TRIM(INDEX($A196:$Z196,MATCH(Lists!$B$10,$A$1:$Z$1,0))&amp;""),""))</f>
        <v/>
      </c>
      <c r="AK196" s="32">
        <f>IF(Lists!$B$11="","",IFERROR(TRIM(INDEX($A196:$Z196,MATCH(Lists!$B$11,$A$1:$Z$1,0))&amp;""),""))</f>
        <v/>
      </c>
      <c r="AL196" s="32">
        <f>MID(IF($AG196&lt;&gt;"",", "&amp;$AG196,"")&amp;IF($AH196&lt;&gt;"",", "&amp;$AH196,"")&amp;IF($AI196&lt;&gt;"",", "&amp;$AI196,"")&amp;IF($AJ196&lt;&gt;"",", "&amp;$AJ196,"")&amp;IF($AK196&lt;&gt;"",", "&amp;$AK196,""),3,300)</f>
        <v/>
      </c>
      <c r="AM196" s="32">
        <f>IF($AB196="","",IF(COUNTIF('Guest list'!$A$3:$A$202,$AB196)&gt;0,"Yes","No"))</f>
        <v/>
      </c>
    </row>
    <row r="197">
      <c r="AB197" s="32">
        <f>IF(Lists!$B$2="","",IFERROR(TRIM(INDEX($A197:$Z197,MATCH(Lists!$B$2,$A$1:$Z$1,0))&amp;""),""))</f>
        <v/>
      </c>
      <c r="AC197" s="32">
        <f>IF(Lists!$B$3="","",IFERROR(TRIM(INDEX($A197:$Z197,MATCH(Lists!$B$3,$A$1:$Z$1,0))&amp;""),""))</f>
        <v/>
      </c>
      <c r="AD197" s="32">
        <f>IF($AB197="","",IF($AC197=Lists!$B$4,1,0))</f>
        <v/>
      </c>
      <c r="AE197" s="32">
        <f>IFERROR(VALUE(IF(Lists!$B$5="","",IFERROR(TRIM(INDEX($A197:$Z197,MATCH(Lists!$B$5,$A$1:$Z$1,0))&amp;""),""))),"")</f>
        <v/>
      </c>
      <c r="AF197" s="32">
        <f>IF($AD197&lt;&gt;1,IF($AB197="","",0),MAX(1,N($AE197)+IF(UPPER(TRIM(Lists!$B$6&amp;""))="N",1,0)))</f>
        <v/>
      </c>
      <c r="AG197" s="32">
        <f>IF(Lists!$B$7="","",IFERROR(TRIM(INDEX($A197:$Z197,MATCH(Lists!$B$7,$A$1:$Z$1,0))&amp;""),""))</f>
        <v/>
      </c>
      <c r="AH197" s="32">
        <f>IF(Lists!$B$8="","",IFERROR(TRIM(INDEX($A197:$Z197,MATCH(Lists!$B$8,$A$1:$Z$1,0))&amp;""),""))</f>
        <v/>
      </c>
      <c r="AI197" s="32">
        <f>IF(Lists!$B$9="","",IFERROR(TRIM(INDEX($A197:$Z197,MATCH(Lists!$B$9,$A$1:$Z$1,0))&amp;""),""))</f>
        <v/>
      </c>
      <c r="AJ197" s="32">
        <f>IF(Lists!$B$10="","",IFERROR(TRIM(INDEX($A197:$Z197,MATCH(Lists!$B$10,$A$1:$Z$1,0))&amp;""),""))</f>
        <v/>
      </c>
      <c r="AK197" s="32">
        <f>IF(Lists!$B$11="","",IFERROR(TRIM(INDEX($A197:$Z197,MATCH(Lists!$B$11,$A$1:$Z$1,0))&amp;""),""))</f>
        <v/>
      </c>
      <c r="AL197" s="32">
        <f>MID(IF($AG197&lt;&gt;"",", "&amp;$AG197,"")&amp;IF($AH197&lt;&gt;"",", "&amp;$AH197,"")&amp;IF($AI197&lt;&gt;"",", "&amp;$AI197,"")&amp;IF($AJ197&lt;&gt;"",", "&amp;$AJ197,"")&amp;IF($AK197&lt;&gt;"",", "&amp;$AK197,""),3,300)</f>
        <v/>
      </c>
      <c r="AM197" s="32">
        <f>IF($AB197="","",IF(COUNTIF('Guest list'!$A$3:$A$202,$AB197)&gt;0,"Yes","No"))</f>
        <v/>
      </c>
    </row>
    <row r="198">
      <c r="AB198" s="32">
        <f>IF(Lists!$B$2="","",IFERROR(TRIM(INDEX($A198:$Z198,MATCH(Lists!$B$2,$A$1:$Z$1,0))&amp;""),""))</f>
        <v/>
      </c>
      <c r="AC198" s="32">
        <f>IF(Lists!$B$3="","",IFERROR(TRIM(INDEX($A198:$Z198,MATCH(Lists!$B$3,$A$1:$Z$1,0))&amp;""),""))</f>
        <v/>
      </c>
      <c r="AD198" s="32">
        <f>IF($AB198="","",IF($AC198=Lists!$B$4,1,0))</f>
        <v/>
      </c>
      <c r="AE198" s="32">
        <f>IFERROR(VALUE(IF(Lists!$B$5="","",IFERROR(TRIM(INDEX($A198:$Z198,MATCH(Lists!$B$5,$A$1:$Z$1,0))&amp;""),""))),"")</f>
        <v/>
      </c>
      <c r="AF198" s="32">
        <f>IF($AD198&lt;&gt;1,IF($AB198="","",0),MAX(1,N($AE198)+IF(UPPER(TRIM(Lists!$B$6&amp;""))="N",1,0)))</f>
        <v/>
      </c>
      <c r="AG198" s="32">
        <f>IF(Lists!$B$7="","",IFERROR(TRIM(INDEX($A198:$Z198,MATCH(Lists!$B$7,$A$1:$Z$1,0))&amp;""),""))</f>
        <v/>
      </c>
      <c r="AH198" s="32">
        <f>IF(Lists!$B$8="","",IFERROR(TRIM(INDEX($A198:$Z198,MATCH(Lists!$B$8,$A$1:$Z$1,0))&amp;""),""))</f>
        <v/>
      </c>
      <c r="AI198" s="32">
        <f>IF(Lists!$B$9="","",IFERROR(TRIM(INDEX($A198:$Z198,MATCH(Lists!$B$9,$A$1:$Z$1,0))&amp;""),""))</f>
        <v/>
      </c>
      <c r="AJ198" s="32">
        <f>IF(Lists!$B$10="","",IFERROR(TRIM(INDEX($A198:$Z198,MATCH(Lists!$B$10,$A$1:$Z$1,0))&amp;""),""))</f>
        <v/>
      </c>
      <c r="AK198" s="32">
        <f>IF(Lists!$B$11="","",IFERROR(TRIM(INDEX($A198:$Z198,MATCH(Lists!$B$11,$A$1:$Z$1,0))&amp;""),""))</f>
        <v/>
      </c>
      <c r="AL198" s="32">
        <f>MID(IF($AG198&lt;&gt;"",", "&amp;$AG198,"")&amp;IF($AH198&lt;&gt;"",", "&amp;$AH198,"")&amp;IF($AI198&lt;&gt;"",", "&amp;$AI198,"")&amp;IF($AJ198&lt;&gt;"",", "&amp;$AJ198,"")&amp;IF($AK198&lt;&gt;"",", "&amp;$AK198,""),3,300)</f>
        <v/>
      </c>
      <c r="AM198" s="32">
        <f>IF($AB198="","",IF(COUNTIF('Guest list'!$A$3:$A$202,$AB198)&gt;0,"Yes","No"))</f>
        <v/>
      </c>
    </row>
    <row r="199">
      <c r="AB199" s="32">
        <f>IF(Lists!$B$2="","",IFERROR(TRIM(INDEX($A199:$Z199,MATCH(Lists!$B$2,$A$1:$Z$1,0))&amp;""),""))</f>
        <v/>
      </c>
      <c r="AC199" s="32">
        <f>IF(Lists!$B$3="","",IFERROR(TRIM(INDEX($A199:$Z199,MATCH(Lists!$B$3,$A$1:$Z$1,0))&amp;""),""))</f>
        <v/>
      </c>
      <c r="AD199" s="32">
        <f>IF($AB199="","",IF($AC199=Lists!$B$4,1,0))</f>
        <v/>
      </c>
      <c r="AE199" s="32">
        <f>IFERROR(VALUE(IF(Lists!$B$5="","",IFERROR(TRIM(INDEX($A199:$Z199,MATCH(Lists!$B$5,$A$1:$Z$1,0))&amp;""),""))),"")</f>
        <v/>
      </c>
      <c r="AF199" s="32">
        <f>IF($AD199&lt;&gt;1,IF($AB199="","",0),MAX(1,N($AE199)+IF(UPPER(TRIM(Lists!$B$6&amp;""))="N",1,0)))</f>
        <v/>
      </c>
      <c r="AG199" s="32">
        <f>IF(Lists!$B$7="","",IFERROR(TRIM(INDEX($A199:$Z199,MATCH(Lists!$B$7,$A$1:$Z$1,0))&amp;""),""))</f>
        <v/>
      </c>
      <c r="AH199" s="32">
        <f>IF(Lists!$B$8="","",IFERROR(TRIM(INDEX($A199:$Z199,MATCH(Lists!$B$8,$A$1:$Z$1,0))&amp;""),""))</f>
        <v/>
      </c>
      <c r="AI199" s="32">
        <f>IF(Lists!$B$9="","",IFERROR(TRIM(INDEX($A199:$Z199,MATCH(Lists!$B$9,$A$1:$Z$1,0))&amp;""),""))</f>
        <v/>
      </c>
      <c r="AJ199" s="32">
        <f>IF(Lists!$B$10="","",IFERROR(TRIM(INDEX($A199:$Z199,MATCH(Lists!$B$10,$A$1:$Z$1,0))&amp;""),""))</f>
        <v/>
      </c>
      <c r="AK199" s="32">
        <f>IF(Lists!$B$11="","",IFERROR(TRIM(INDEX($A199:$Z199,MATCH(Lists!$B$11,$A$1:$Z$1,0))&amp;""),""))</f>
        <v/>
      </c>
      <c r="AL199" s="32">
        <f>MID(IF($AG199&lt;&gt;"",", "&amp;$AG199,"")&amp;IF($AH199&lt;&gt;"",", "&amp;$AH199,"")&amp;IF($AI199&lt;&gt;"",", "&amp;$AI199,"")&amp;IF($AJ199&lt;&gt;"",", "&amp;$AJ199,"")&amp;IF($AK199&lt;&gt;"",", "&amp;$AK199,""),3,300)</f>
        <v/>
      </c>
      <c r="AM199" s="32">
        <f>IF($AB199="","",IF(COUNTIF('Guest list'!$A$3:$A$202,$AB199)&gt;0,"Yes","No"))</f>
        <v/>
      </c>
    </row>
    <row r="200">
      <c r="AB200" s="32">
        <f>IF(Lists!$B$2="","",IFERROR(TRIM(INDEX($A200:$Z200,MATCH(Lists!$B$2,$A$1:$Z$1,0))&amp;""),""))</f>
        <v/>
      </c>
      <c r="AC200" s="32">
        <f>IF(Lists!$B$3="","",IFERROR(TRIM(INDEX($A200:$Z200,MATCH(Lists!$B$3,$A$1:$Z$1,0))&amp;""),""))</f>
        <v/>
      </c>
      <c r="AD200" s="32">
        <f>IF($AB200="","",IF($AC200=Lists!$B$4,1,0))</f>
        <v/>
      </c>
      <c r="AE200" s="32">
        <f>IFERROR(VALUE(IF(Lists!$B$5="","",IFERROR(TRIM(INDEX($A200:$Z200,MATCH(Lists!$B$5,$A$1:$Z$1,0))&amp;""),""))),"")</f>
        <v/>
      </c>
      <c r="AF200" s="32">
        <f>IF($AD200&lt;&gt;1,IF($AB200="","",0),MAX(1,N($AE200)+IF(UPPER(TRIM(Lists!$B$6&amp;""))="N",1,0)))</f>
        <v/>
      </c>
      <c r="AG200" s="32">
        <f>IF(Lists!$B$7="","",IFERROR(TRIM(INDEX($A200:$Z200,MATCH(Lists!$B$7,$A$1:$Z$1,0))&amp;""),""))</f>
        <v/>
      </c>
      <c r="AH200" s="32">
        <f>IF(Lists!$B$8="","",IFERROR(TRIM(INDEX($A200:$Z200,MATCH(Lists!$B$8,$A$1:$Z$1,0))&amp;""),""))</f>
        <v/>
      </c>
      <c r="AI200" s="32">
        <f>IF(Lists!$B$9="","",IFERROR(TRIM(INDEX($A200:$Z200,MATCH(Lists!$B$9,$A$1:$Z$1,0))&amp;""),""))</f>
        <v/>
      </c>
      <c r="AJ200" s="32">
        <f>IF(Lists!$B$10="","",IFERROR(TRIM(INDEX($A200:$Z200,MATCH(Lists!$B$10,$A$1:$Z$1,0))&amp;""),""))</f>
        <v/>
      </c>
      <c r="AK200" s="32">
        <f>IF(Lists!$B$11="","",IFERROR(TRIM(INDEX($A200:$Z200,MATCH(Lists!$B$11,$A$1:$Z$1,0))&amp;""),""))</f>
        <v/>
      </c>
      <c r="AL200" s="32">
        <f>MID(IF($AG200&lt;&gt;"",", "&amp;$AG200,"")&amp;IF($AH200&lt;&gt;"",", "&amp;$AH200,"")&amp;IF($AI200&lt;&gt;"",", "&amp;$AI200,"")&amp;IF($AJ200&lt;&gt;"",", "&amp;$AJ200,"")&amp;IF($AK200&lt;&gt;"",", "&amp;$AK200,""),3,300)</f>
        <v/>
      </c>
      <c r="AM200" s="32">
        <f>IF($AB200="","",IF(COUNTIF('Guest list'!$A$3:$A$202,$AB200)&gt;0,"Yes","No"))</f>
        <v/>
      </c>
    </row>
    <row r="201">
      <c r="AB201" s="32">
        <f>IF(Lists!$B$2="","",IFERROR(TRIM(INDEX($A201:$Z201,MATCH(Lists!$B$2,$A$1:$Z$1,0))&amp;""),""))</f>
        <v/>
      </c>
      <c r="AC201" s="32">
        <f>IF(Lists!$B$3="","",IFERROR(TRIM(INDEX($A201:$Z201,MATCH(Lists!$B$3,$A$1:$Z$1,0))&amp;""),""))</f>
        <v/>
      </c>
      <c r="AD201" s="32">
        <f>IF($AB201="","",IF($AC201=Lists!$B$4,1,0))</f>
        <v/>
      </c>
      <c r="AE201" s="32">
        <f>IFERROR(VALUE(IF(Lists!$B$5="","",IFERROR(TRIM(INDEX($A201:$Z201,MATCH(Lists!$B$5,$A$1:$Z$1,0))&amp;""),""))),"")</f>
        <v/>
      </c>
      <c r="AF201" s="32">
        <f>IF($AD201&lt;&gt;1,IF($AB201="","",0),MAX(1,N($AE201)+IF(UPPER(TRIM(Lists!$B$6&amp;""))="N",1,0)))</f>
        <v/>
      </c>
      <c r="AG201" s="32">
        <f>IF(Lists!$B$7="","",IFERROR(TRIM(INDEX($A201:$Z201,MATCH(Lists!$B$7,$A$1:$Z$1,0))&amp;""),""))</f>
        <v/>
      </c>
      <c r="AH201" s="32">
        <f>IF(Lists!$B$8="","",IFERROR(TRIM(INDEX($A201:$Z201,MATCH(Lists!$B$8,$A$1:$Z$1,0))&amp;""),""))</f>
        <v/>
      </c>
      <c r="AI201" s="32">
        <f>IF(Lists!$B$9="","",IFERROR(TRIM(INDEX($A201:$Z201,MATCH(Lists!$B$9,$A$1:$Z$1,0))&amp;""),""))</f>
        <v/>
      </c>
      <c r="AJ201" s="32">
        <f>IF(Lists!$B$10="","",IFERROR(TRIM(INDEX($A201:$Z201,MATCH(Lists!$B$10,$A$1:$Z$1,0))&amp;""),""))</f>
        <v/>
      </c>
      <c r="AK201" s="32">
        <f>IF(Lists!$B$11="","",IFERROR(TRIM(INDEX($A201:$Z201,MATCH(Lists!$B$11,$A$1:$Z$1,0))&amp;""),""))</f>
        <v/>
      </c>
      <c r="AL201" s="32">
        <f>MID(IF($AG201&lt;&gt;"",", "&amp;$AG201,"")&amp;IF($AH201&lt;&gt;"",", "&amp;$AH201,"")&amp;IF($AI201&lt;&gt;"",", "&amp;$AI201,"")&amp;IF($AJ201&lt;&gt;"",", "&amp;$AJ201,"")&amp;IF($AK201&lt;&gt;"",", "&amp;$AK201,""),3,300)</f>
        <v/>
      </c>
      <c r="AM201" s="32">
        <f>IF($AB201="","",IF(COUNTIF('Guest list'!$A$3:$A$202,$AB201)&gt;0,"Yes","No"))</f>
        <v/>
      </c>
    </row>
    <row r="202">
      <c r="AB202" s="32">
        <f>IF(Lists!$B$2="","",IFERROR(TRIM(INDEX($A202:$Z202,MATCH(Lists!$B$2,$A$1:$Z$1,0))&amp;""),""))</f>
        <v/>
      </c>
      <c r="AC202" s="32">
        <f>IF(Lists!$B$3="","",IFERROR(TRIM(INDEX($A202:$Z202,MATCH(Lists!$B$3,$A$1:$Z$1,0))&amp;""),""))</f>
        <v/>
      </c>
      <c r="AD202" s="32">
        <f>IF($AB202="","",IF($AC202=Lists!$B$4,1,0))</f>
        <v/>
      </c>
      <c r="AE202" s="32">
        <f>IFERROR(VALUE(IF(Lists!$B$5="","",IFERROR(TRIM(INDEX($A202:$Z202,MATCH(Lists!$B$5,$A$1:$Z$1,0))&amp;""),""))),"")</f>
        <v/>
      </c>
      <c r="AF202" s="32">
        <f>IF($AD202&lt;&gt;1,IF($AB202="","",0),MAX(1,N($AE202)+IF(UPPER(TRIM(Lists!$B$6&amp;""))="N",1,0)))</f>
        <v/>
      </c>
      <c r="AG202" s="32">
        <f>IF(Lists!$B$7="","",IFERROR(TRIM(INDEX($A202:$Z202,MATCH(Lists!$B$7,$A$1:$Z$1,0))&amp;""),""))</f>
        <v/>
      </c>
      <c r="AH202" s="32">
        <f>IF(Lists!$B$8="","",IFERROR(TRIM(INDEX($A202:$Z202,MATCH(Lists!$B$8,$A$1:$Z$1,0))&amp;""),""))</f>
        <v/>
      </c>
      <c r="AI202" s="32">
        <f>IF(Lists!$B$9="","",IFERROR(TRIM(INDEX($A202:$Z202,MATCH(Lists!$B$9,$A$1:$Z$1,0))&amp;""),""))</f>
        <v/>
      </c>
      <c r="AJ202" s="32">
        <f>IF(Lists!$B$10="","",IFERROR(TRIM(INDEX($A202:$Z202,MATCH(Lists!$B$10,$A$1:$Z$1,0))&amp;""),""))</f>
        <v/>
      </c>
      <c r="AK202" s="32">
        <f>IF(Lists!$B$11="","",IFERROR(TRIM(INDEX($A202:$Z202,MATCH(Lists!$B$11,$A$1:$Z$1,0))&amp;""),""))</f>
        <v/>
      </c>
      <c r="AL202" s="32">
        <f>MID(IF($AG202&lt;&gt;"",", "&amp;$AG202,"")&amp;IF($AH202&lt;&gt;"",", "&amp;$AH202,"")&amp;IF($AI202&lt;&gt;"",", "&amp;$AI202,"")&amp;IF($AJ202&lt;&gt;"",", "&amp;$AJ202,"")&amp;IF($AK202&lt;&gt;"",", "&amp;$AK202,""),3,300)</f>
        <v/>
      </c>
      <c r="AM202" s="32">
        <f>IF($AB202="","",IF(COUNTIF('Guest list'!$A$3:$A$202,$AB202)&gt;0,"Yes","No"))</f>
        <v/>
      </c>
    </row>
    <row r="203">
      <c r="AB203" s="32">
        <f>IF(Lists!$B$2="","",IFERROR(TRIM(INDEX($A203:$Z203,MATCH(Lists!$B$2,$A$1:$Z$1,0))&amp;""),""))</f>
        <v/>
      </c>
      <c r="AC203" s="32">
        <f>IF(Lists!$B$3="","",IFERROR(TRIM(INDEX($A203:$Z203,MATCH(Lists!$B$3,$A$1:$Z$1,0))&amp;""),""))</f>
        <v/>
      </c>
      <c r="AD203" s="32">
        <f>IF($AB203="","",IF($AC203=Lists!$B$4,1,0))</f>
        <v/>
      </c>
      <c r="AE203" s="32">
        <f>IFERROR(VALUE(IF(Lists!$B$5="","",IFERROR(TRIM(INDEX($A203:$Z203,MATCH(Lists!$B$5,$A$1:$Z$1,0))&amp;""),""))),"")</f>
        <v/>
      </c>
      <c r="AF203" s="32">
        <f>IF($AD203&lt;&gt;1,IF($AB203="","",0),MAX(1,N($AE203)+IF(UPPER(TRIM(Lists!$B$6&amp;""))="N",1,0)))</f>
        <v/>
      </c>
      <c r="AG203" s="32">
        <f>IF(Lists!$B$7="","",IFERROR(TRIM(INDEX($A203:$Z203,MATCH(Lists!$B$7,$A$1:$Z$1,0))&amp;""),""))</f>
        <v/>
      </c>
      <c r="AH203" s="32">
        <f>IF(Lists!$B$8="","",IFERROR(TRIM(INDEX($A203:$Z203,MATCH(Lists!$B$8,$A$1:$Z$1,0))&amp;""),""))</f>
        <v/>
      </c>
      <c r="AI203" s="32">
        <f>IF(Lists!$B$9="","",IFERROR(TRIM(INDEX($A203:$Z203,MATCH(Lists!$B$9,$A$1:$Z$1,0))&amp;""),""))</f>
        <v/>
      </c>
      <c r="AJ203" s="32">
        <f>IF(Lists!$B$10="","",IFERROR(TRIM(INDEX($A203:$Z203,MATCH(Lists!$B$10,$A$1:$Z$1,0))&amp;""),""))</f>
        <v/>
      </c>
      <c r="AK203" s="32">
        <f>IF(Lists!$B$11="","",IFERROR(TRIM(INDEX($A203:$Z203,MATCH(Lists!$B$11,$A$1:$Z$1,0))&amp;""),""))</f>
        <v/>
      </c>
      <c r="AL203" s="32">
        <f>MID(IF($AG203&lt;&gt;"",", "&amp;$AG203,"")&amp;IF($AH203&lt;&gt;"",", "&amp;$AH203,"")&amp;IF($AI203&lt;&gt;"",", "&amp;$AI203,"")&amp;IF($AJ203&lt;&gt;"",", "&amp;$AJ203,"")&amp;IF($AK203&lt;&gt;"",", "&amp;$AK203,""),3,300)</f>
        <v/>
      </c>
      <c r="AM203" s="32">
        <f>IF($AB203="","",IF(COUNTIF('Guest list'!$A$3:$A$202,$AB203)&gt;0,"Yes","No"))</f>
        <v/>
      </c>
    </row>
    <row r="204">
      <c r="AB204" s="32">
        <f>IF(Lists!$B$2="","",IFERROR(TRIM(INDEX($A204:$Z204,MATCH(Lists!$B$2,$A$1:$Z$1,0))&amp;""),""))</f>
        <v/>
      </c>
      <c r="AC204" s="32">
        <f>IF(Lists!$B$3="","",IFERROR(TRIM(INDEX($A204:$Z204,MATCH(Lists!$B$3,$A$1:$Z$1,0))&amp;""),""))</f>
        <v/>
      </c>
      <c r="AD204" s="32">
        <f>IF($AB204="","",IF($AC204=Lists!$B$4,1,0))</f>
        <v/>
      </c>
      <c r="AE204" s="32">
        <f>IFERROR(VALUE(IF(Lists!$B$5="","",IFERROR(TRIM(INDEX($A204:$Z204,MATCH(Lists!$B$5,$A$1:$Z$1,0))&amp;""),""))),"")</f>
        <v/>
      </c>
      <c r="AF204" s="32">
        <f>IF($AD204&lt;&gt;1,IF($AB204="","",0),MAX(1,N($AE204)+IF(UPPER(TRIM(Lists!$B$6&amp;""))="N",1,0)))</f>
        <v/>
      </c>
      <c r="AG204" s="32">
        <f>IF(Lists!$B$7="","",IFERROR(TRIM(INDEX($A204:$Z204,MATCH(Lists!$B$7,$A$1:$Z$1,0))&amp;""),""))</f>
        <v/>
      </c>
      <c r="AH204" s="32">
        <f>IF(Lists!$B$8="","",IFERROR(TRIM(INDEX($A204:$Z204,MATCH(Lists!$B$8,$A$1:$Z$1,0))&amp;""),""))</f>
        <v/>
      </c>
      <c r="AI204" s="32">
        <f>IF(Lists!$B$9="","",IFERROR(TRIM(INDEX($A204:$Z204,MATCH(Lists!$B$9,$A$1:$Z$1,0))&amp;""),""))</f>
        <v/>
      </c>
      <c r="AJ204" s="32">
        <f>IF(Lists!$B$10="","",IFERROR(TRIM(INDEX($A204:$Z204,MATCH(Lists!$B$10,$A$1:$Z$1,0))&amp;""),""))</f>
        <v/>
      </c>
      <c r="AK204" s="32">
        <f>IF(Lists!$B$11="","",IFERROR(TRIM(INDEX($A204:$Z204,MATCH(Lists!$B$11,$A$1:$Z$1,0))&amp;""),""))</f>
        <v/>
      </c>
      <c r="AL204" s="32">
        <f>MID(IF($AG204&lt;&gt;"",", "&amp;$AG204,"")&amp;IF($AH204&lt;&gt;"",", "&amp;$AH204,"")&amp;IF($AI204&lt;&gt;"",", "&amp;$AI204,"")&amp;IF($AJ204&lt;&gt;"",", "&amp;$AJ204,"")&amp;IF($AK204&lt;&gt;"",", "&amp;$AK204,""),3,300)</f>
        <v/>
      </c>
      <c r="AM204" s="32">
        <f>IF($AB204="","",IF(COUNTIF('Guest list'!$A$3:$A$202,$AB204)&gt;0,"Yes","No"))</f>
        <v/>
      </c>
    </row>
    <row r="205">
      <c r="AB205" s="32">
        <f>IF(Lists!$B$2="","",IFERROR(TRIM(INDEX($A205:$Z205,MATCH(Lists!$B$2,$A$1:$Z$1,0))&amp;""),""))</f>
        <v/>
      </c>
      <c r="AC205" s="32">
        <f>IF(Lists!$B$3="","",IFERROR(TRIM(INDEX($A205:$Z205,MATCH(Lists!$B$3,$A$1:$Z$1,0))&amp;""),""))</f>
        <v/>
      </c>
      <c r="AD205" s="32">
        <f>IF($AB205="","",IF($AC205=Lists!$B$4,1,0))</f>
        <v/>
      </c>
      <c r="AE205" s="32">
        <f>IFERROR(VALUE(IF(Lists!$B$5="","",IFERROR(TRIM(INDEX($A205:$Z205,MATCH(Lists!$B$5,$A$1:$Z$1,0))&amp;""),""))),"")</f>
        <v/>
      </c>
      <c r="AF205" s="32">
        <f>IF($AD205&lt;&gt;1,IF($AB205="","",0),MAX(1,N($AE205)+IF(UPPER(TRIM(Lists!$B$6&amp;""))="N",1,0)))</f>
        <v/>
      </c>
      <c r="AG205" s="32">
        <f>IF(Lists!$B$7="","",IFERROR(TRIM(INDEX($A205:$Z205,MATCH(Lists!$B$7,$A$1:$Z$1,0))&amp;""),""))</f>
        <v/>
      </c>
      <c r="AH205" s="32">
        <f>IF(Lists!$B$8="","",IFERROR(TRIM(INDEX($A205:$Z205,MATCH(Lists!$B$8,$A$1:$Z$1,0))&amp;""),""))</f>
        <v/>
      </c>
      <c r="AI205" s="32">
        <f>IF(Lists!$B$9="","",IFERROR(TRIM(INDEX($A205:$Z205,MATCH(Lists!$B$9,$A$1:$Z$1,0))&amp;""),""))</f>
        <v/>
      </c>
      <c r="AJ205" s="32">
        <f>IF(Lists!$B$10="","",IFERROR(TRIM(INDEX($A205:$Z205,MATCH(Lists!$B$10,$A$1:$Z$1,0))&amp;""),""))</f>
        <v/>
      </c>
      <c r="AK205" s="32">
        <f>IF(Lists!$B$11="","",IFERROR(TRIM(INDEX($A205:$Z205,MATCH(Lists!$B$11,$A$1:$Z$1,0))&amp;""),""))</f>
        <v/>
      </c>
      <c r="AL205" s="32">
        <f>MID(IF($AG205&lt;&gt;"",", "&amp;$AG205,"")&amp;IF($AH205&lt;&gt;"",", "&amp;$AH205,"")&amp;IF($AI205&lt;&gt;"",", "&amp;$AI205,"")&amp;IF($AJ205&lt;&gt;"",", "&amp;$AJ205,"")&amp;IF($AK205&lt;&gt;"",", "&amp;$AK205,""),3,300)</f>
        <v/>
      </c>
      <c r="AM205" s="32">
        <f>IF($AB205="","",IF(COUNTIF('Guest list'!$A$3:$A$202,$AB205)&gt;0,"Yes","No"))</f>
        <v/>
      </c>
    </row>
    <row r="206">
      <c r="AB206" s="32">
        <f>IF(Lists!$B$2="","",IFERROR(TRIM(INDEX($A206:$Z206,MATCH(Lists!$B$2,$A$1:$Z$1,0))&amp;""),""))</f>
        <v/>
      </c>
      <c r="AC206" s="32">
        <f>IF(Lists!$B$3="","",IFERROR(TRIM(INDEX($A206:$Z206,MATCH(Lists!$B$3,$A$1:$Z$1,0))&amp;""),""))</f>
        <v/>
      </c>
      <c r="AD206" s="32">
        <f>IF($AB206="","",IF($AC206=Lists!$B$4,1,0))</f>
        <v/>
      </c>
      <c r="AE206" s="32">
        <f>IFERROR(VALUE(IF(Lists!$B$5="","",IFERROR(TRIM(INDEX($A206:$Z206,MATCH(Lists!$B$5,$A$1:$Z$1,0))&amp;""),""))),"")</f>
        <v/>
      </c>
      <c r="AF206" s="32">
        <f>IF($AD206&lt;&gt;1,IF($AB206="","",0),MAX(1,N($AE206)+IF(UPPER(TRIM(Lists!$B$6&amp;""))="N",1,0)))</f>
        <v/>
      </c>
      <c r="AG206" s="32">
        <f>IF(Lists!$B$7="","",IFERROR(TRIM(INDEX($A206:$Z206,MATCH(Lists!$B$7,$A$1:$Z$1,0))&amp;""),""))</f>
        <v/>
      </c>
      <c r="AH206" s="32">
        <f>IF(Lists!$B$8="","",IFERROR(TRIM(INDEX($A206:$Z206,MATCH(Lists!$B$8,$A$1:$Z$1,0))&amp;""),""))</f>
        <v/>
      </c>
      <c r="AI206" s="32">
        <f>IF(Lists!$B$9="","",IFERROR(TRIM(INDEX($A206:$Z206,MATCH(Lists!$B$9,$A$1:$Z$1,0))&amp;""),""))</f>
        <v/>
      </c>
      <c r="AJ206" s="32">
        <f>IF(Lists!$B$10="","",IFERROR(TRIM(INDEX($A206:$Z206,MATCH(Lists!$B$10,$A$1:$Z$1,0))&amp;""),""))</f>
        <v/>
      </c>
      <c r="AK206" s="32">
        <f>IF(Lists!$B$11="","",IFERROR(TRIM(INDEX($A206:$Z206,MATCH(Lists!$B$11,$A$1:$Z$1,0))&amp;""),""))</f>
        <v/>
      </c>
      <c r="AL206" s="32">
        <f>MID(IF($AG206&lt;&gt;"",", "&amp;$AG206,"")&amp;IF($AH206&lt;&gt;"",", "&amp;$AH206,"")&amp;IF($AI206&lt;&gt;"",", "&amp;$AI206,"")&amp;IF($AJ206&lt;&gt;"",", "&amp;$AJ206,"")&amp;IF($AK206&lt;&gt;"",", "&amp;$AK206,""),3,300)</f>
        <v/>
      </c>
      <c r="AM206" s="32">
        <f>IF($AB206="","",IF(COUNTIF('Guest list'!$A$3:$A$202,$AB206)&gt;0,"Yes","No"))</f>
        <v/>
      </c>
    </row>
    <row r="207">
      <c r="AB207" s="32">
        <f>IF(Lists!$B$2="","",IFERROR(TRIM(INDEX($A207:$Z207,MATCH(Lists!$B$2,$A$1:$Z$1,0))&amp;""),""))</f>
        <v/>
      </c>
      <c r="AC207" s="32">
        <f>IF(Lists!$B$3="","",IFERROR(TRIM(INDEX($A207:$Z207,MATCH(Lists!$B$3,$A$1:$Z$1,0))&amp;""),""))</f>
        <v/>
      </c>
      <c r="AD207" s="32">
        <f>IF($AB207="","",IF($AC207=Lists!$B$4,1,0))</f>
        <v/>
      </c>
      <c r="AE207" s="32">
        <f>IFERROR(VALUE(IF(Lists!$B$5="","",IFERROR(TRIM(INDEX($A207:$Z207,MATCH(Lists!$B$5,$A$1:$Z$1,0))&amp;""),""))),"")</f>
        <v/>
      </c>
      <c r="AF207" s="32">
        <f>IF($AD207&lt;&gt;1,IF($AB207="","",0),MAX(1,N($AE207)+IF(UPPER(TRIM(Lists!$B$6&amp;""))="N",1,0)))</f>
        <v/>
      </c>
      <c r="AG207" s="32">
        <f>IF(Lists!$B$7="","",IFERROR(TRIM(INDEX($A207:$Z207,MATCH(Lists!$B$7,$A$1:$Z$1,0))&amp;""),""))</f>
        <v/>
      </c>
      <c r="AH207" s="32">
        <f>IF(Lists!$B$8="","",IFERROR(TRIM(INDEX($A207:$Z207,MATCH(Lists!$B$8,$A$1:$Z$1,0))&amp;""),""))</f>
        <v/>
      </c>
      <c r="AI207" s="32">
        <f>IF(Lists!$B$9="","",IFERROR(TRIM(INDEX($A207:$Z207,MATCH(Lists!$B$9,$A$1:$Z$1,0))&amp;""),""))</f>
        <v/>
      </c>
      <c r="AJ207" s="32">
        <f>IF(Lists!$B$10="","",IFERROR(TRIM(INDEX($A207:$Z207,MATCH(Lists!$B$10,$A$1:$Z$1,0))&amp;""),""))</f>
        <v/>
      </c>
      <c r="AK207" s="32">
        <f>IF(Lists!$B$11="","",IFERROR(TRIM(INDEX($A207:$Z207,MATCH(Lists!$B$11,$A$1:$Z$1,0))&amp;""),""))</f>
        <v/>
      </c>
      <c r="AL207" s="32">
        <f>MID(IF($AG207&lt;&gt;"",", "&amp;$AG207,"")&amp;IF($AH207&lt;&gt;"",", "&amp;$AH207,"")&amp;IF($AI207&lt;&gt;"",", "&amp;$AI207,"")&amp;IF($AJ207&lt;&gt;"",", "&amp;$AJ207,"")&amp;IF($AK207&lt;&gt;"",", "&amp;$AK207,""),3,300)</f>
        <v/>
      </c>
      <c r="AM207" s="32">
        <f>IF($AB207="","",IF(COUNTIF('Guest list'!$A$3:$A$202,$AB207)&gt;0,"Yes","No"))</f>
        <v/>
      </c>
    </row>
    <row r="208">
      <c r="AB208" s="32">
        <f>IF(Lists!$B$2="","",IFERROR(TRIM(INDEX($A208:$Z208,MATCH(Lists!$B$2,$A$1:$Z$1,0))&amp;""),""))</f>
        <v/>
      </c>
      <c r="AC208" s="32">
        <f>IF(Lists!$B$3="","",IFERROR(TRIM(INDEX($A208:$Z208,MATCH(Lists!$B$3,$A$1:$Z$1,0))&amp;""),""))</f>
        <v/>
      </c>
      <c r="AD208" s="32">
        <f>IF($AB208="","",IF($AC208=Lists!$B$4,1,0))</f>
        <v/>
      </c>
      <c r="AE208" s="32">
        <f>IFERROR(VALUE(IF(Lists!$B$5="","",IFERROR(TRIM(INDEX($A208:$Z208,MATCH(Lists!$B$5,$A$1:$Z$1,0))&amp;""),""))),"")</f>
        <v/>
      </c>
      <c r="AF208" s="32">
        <f>IF($AD208&lt;&gt;1,IF($AB208="","",0),MAX(1,N($AE208)+IF(UPPER(TRIM(Lists!$B$6&amp;""))="N",1,0)))</f>
        <v/>
      </c>
      <c r="AG208" s="32">
        <f>IF(Lists!$B$7="","",IFERROR(TRIM(INDEX($A208:$Z208,MATCH(Lists!$B$7,$A$1:$Z$1,0))&amp;""),""))</f>
        <v/>
      </c>
      <c r="AH208" s="32">
        <f>IF(Lists!$B$8="","",IFERROR(TRIM(INDEX($A208:$Z208,MATCH(Lists!$B$8,$A$1:$Z$1,0))&amp;""),""))</f>
        <v/>
      </c>
      <c r="AI208" s="32">
        <f>IF(Lists!$B$9="","",IFERROR(TRIM(INDEX($A208:$Z208,MATCH(Lists!$B$9,$A$1:$Z$1,0))&amp;""),""))</f>
        <v/>
      </c>
      <c r="AJ208" s="32">
        <f>IF(Lists!$B$10="","",IFERROR(TRIM(INDEX($A208:$Z208,MATCH(Lists!$B$10,$A$1:$Z$1,0))&amp;""),""))</f>
        <v/>
      </c>
      <c r="AK208" s="32">
        <f>IF(Lists!$B$11="","",IFERROR(TRIM(INDEX($A208:$Z208,MATCH(Lists!$B$11,$A$1:$Z$1,0))&amp;""),""))</f>
        <v/>
      </c>
      <c r="AL208" s="32">
        <f>MID(IF($AG208&lt;&gt;"",", "&amp;$AG208,"")&amp;IF($AH208&lt;&gt;"",", "&amp;$AH208,"")&amp;IF($AI208&lt;&gt;"",", "&amp;$AI208,"")&amp;IF($AJ208&lt;&gt;"",", "&amp;$AJ208,"")&amp;IF($AK208&lt;&gt;"",", "&amp;$AK208,""),3,300)</f>
        <v/>
      </c>
      <c r="AM208" s="32">
        <f>IF($AB208="","",IF(COUNTIF('Guest list'!$A$3:$A$202,$AB208)&gt;0,"Yes","No"))</f>
        <v/>
      </c>
    </row>
    <row r="209">
      <c r="AB209" s="32">
        <f>IF(Lists!$B$2="","",IFERROR(TRIM(INDEX($A209:$Z209,MATCH(Lists!$B$2,$A$1:$Z$1,0))&amp;""),""))</f>
        <v/>
      </c>
      <c r="AC209" s="32">
        <f>IF(Lists!$B$3="","",IFERROR(TRIM(INDEX($A209:$Z209,MATCH(Lists!$B$3,$A$1:$Z$1,0))&amp;""),""))</f>
        <v/>
      </c>
      <c r="AD209" s="32">
        <f>IF($AB209="","",IF($AC209=Lists!$B$4,1,0))</f>
        <v/>
      </c>
      <c r="AE209" s="32">
        <f>IFERROR(VALUE(IF(Lists!$B$5="","",IFERROR(TRIM(INDEX($A209:$Z209,MATCH(Lists!$B$5,$A$1:$Z$1,0))&amp;""),""))),"")</f>
        <v/>
      </c>
      <c r="AF209" s="32">
        <f>IF($AD209&lt;&gt;1,IF($AB209="","",0),MAX(1,N($AE209)+IF(UPPER(TRIM(Lists!$B$6&amp;""))="N",1,0)))</f>
        <v/>
      </c>
      <c r="AG209" s="32">
        <f>IF(Lists!$B$7="","",IFERROR(TRIM(INDEX($A209:$Z209,MATCH(Lists!$B$7,$A$1:$Z$1,0))&amp;""),""))</f>
        <v/>
      </c>
      <c r="AH209" s="32">
        <f>IF(Lists!$B$8="","",IFERROR(TRIM(INDEX($A209:$Z209,MATCH(Lists!$B$8,$A$1:$Z$1,0))&amp;""),""))</f>
        <v/>
      </c>
      <c r="AI209" s="32">
        <f>IF(Lists!$B$9="","",IFERROR(TRIM(INDEX($A209:$Z209,MATCH(Lists!$B$9,$A$1:$Z$1,0))&amp;""),""))</f>
        <v/>
      </c>
      <c r="AJ209" s="32">
        <f>IF(Lists!$B$10="","",IFERROR(TRIM(INDEX($A209:$Z209,MATCH(Lists!$B$10,$A$1:$Z$1,0))&amp;""),""))</f>
        <v/>
      </c>
      <c r="AK209" s="32">
        <f>IF(Lists!$B$11="","",IFERROR(TRIM(INDEX($A209:$Z209,MATCH(Lists!$B$11,$A$1:$Z$1,0))&amp;""),""))</f>
        <v/>
      </c>
      <c r="AL209" s="32">
        <f>MID(IF($AG209&lt;&gt;"",", "&amp;$AG209,"")&amp;IF($AH209&lt;&gt;"",", "&amp;$AH209,"")&amp;IF($AI209&lt;&gt;"",", "&amp;$AI209,"")&amp;IF($AJ209&lt;&gt;"",", "&amp;$AJ209,"")&amp;IF($AK209&lt;&gt;"",", "&amp;$AK209,""),3,300)</f>
        <v/>
      </c>
      <c r="AM209" s="32">
        <f>IF($AB209="","",IF(COUNTIF('Guest list'!$A$3:$A$202,$AB209)&gt;0,"Yes","No"))</f>
        <v/>
      </c>
    </row>
    <row r="210">
      <c r="AB210" s="32">
        <f>IF(Lists!$B$2="","",IFERROR(TRIM(INDEX($A210:$Z210,MATCH(Lists!$B$2,$A$1:$Z$1,0))&amp;""),""))</f>
        <v/>
      </c>
      <c r="AC210" s="32">
        <f>IF(Lists!$B$3="","",IFERROR(TRIM(INDEX($A210:$Z210,MATCH(Lists!$B$3,$A$1:$Z$1,0))&amp;""),""))</f>
        <v/>
      </c>
      <c r="AD210" s="32">
        <f>IF($AB210="","",IF($AC210=Lists!$B$4,1,0))</f>
        <v/>
      </c>
      <c r="AE210" s="32">
        <f>IFERROR(VALUE(IF(Lists!$B$5="","",IFERROR(TRIM(INDEX($A210:$Z210,MATCH(Lists!$B$5,$A$1:$Z$1,0))&amp;""),""))),"")</f>
        <v/>
      </c>
      <c r="AF210" s="32">
        <f>IF($AD210&lt;&gt;1,IF($AB210="","",0),MAX(1,N($AE210)+IF(UPPER(TRIM(Lists!$B$6&amp;""))="N",1,0)))</f>
        <v/>
      </c>
      <c r="AG210" s="32">
        <f>IF(Lists!$B$7="","",IFERROR(TRIM(INDEX($A210:$Z210,MATCH(Lists!$B$7,$A$1:$Z$1,0))&amp;""),""))</f>
        <v/>
      </c>
      <c r="AH210" s="32">
        <f>IF(Lists!$B$8="","",IFERROR(TRIM(INDEX($A210:$Z210,MATCH(Lists!$B$8,$A$1:$Z$1,0))&amp;""),""))</f>
        <v/>
      </c>
      <c r="AI210" s="32">
        <f>IF(Lists!$B$9="","",IFERROR(TRIM(INDEX($A210:$Z210,MATCH(Lists!$B$9,$A$1:$Z$1,0))&amp;""),""))</f>
        <v/>
      </c>
      <c r="AJ210" s="32">
        <f>IF(Lists!$B$10="","",IFERROR(TRIM(INDEX($A210:$Z210,MATCH(Lists!$B$10,$A$1:$Z$1,0))&amp;""),""))</f>
        <v/>
      </c>
      <c r="AK210" s="32">
        <f>IF(Lists!$B$11="","",IFERROR(TRIM(INDEX($A210:$Z210,MATCH(Lists!$B$11,$A$1:$Z$1,0))&amp;""),""))</f>
        <v/>
      </c>
      <c r="AL210" s="32">
        <f>MID(IF($AG210&lt;&gt;"",", "&amp;$AG210,"")&amp;IF($AH210&lt;&gt;"",", "&amp;$AH210,"")&amp;IF($AI210&lt;&gt;"",", "&amp;$AI210,"")&amp;IF($AJ210&lt;&gt;"",", "&amp;$AJ210,"")&amp;IF($AK210&lt;&gt;"",", "&amp;$AK210,""),3,300)</f>
        <v/>
      </c>
      <c r="AM210" s="32">
        <f>IF($AB210="","",IF(COUNTIF('Guest list'!$A$3:$A$202,$AB210)&gt;0,"Yes","No"))</f>
        <v/>
      </c>
    </row>
    <row r="211">
      <c r="AB211" s="32">
        <f>IF(Lists!$B$2="","",IFERROR(TRIM(INDEX($A211:$Z211,MATCH(Lists!$B$2,$A$1:$Z$1,0))&amp;""),""))</f>
        <v/>
      </c>
      <c r="AC211" s="32">
        <f>IF(Lists!$B$3="","",IFERROR(TRIM(INDEX($A211:$Z211,MATCH(Lists!$B$3,$A$1:$Z$1,0))&amp;""),""))</f>
        <v/>
      </c>
      <c r="AD211" s="32">
        <f>IF($AB211="","",IF($AC211=Lists!$B$4,1,0))</f>
        <v/>
      </c>
      <c r="AE211" s="32">
        <f>IFERROR(VALUE(IF(Lists!$B$5="","",IFERROR(TRIM(INDEX($A211:$Z211,MATCH(Lists!$B$5,$A$1:$Z$1,0))&amp;""),""))),"")</f>
        <v/>
      </c>
      <c r="AF211" s="32">
        <f>IF($AD211&lt;&gt;1,IF($AB211="","",0),MAX(1,N($AE211)+IF(UPPER(TRIM(Lists!$B$6&amp;""))="N",1,0)))</f>
        <v/>
      </c>
      <c r="AG211" s="32">
        <f>IF(Lists!$B$7="","",IFERROR(TRIM(INDEX($A211:$Z211,MATCH(Lists!$B$7,$A$1:$Z$1,0))&amp;""),""))</f>
        <v/>
      </c>
      <c r="AH211" s="32">
        <f>IF(Lists!$B$8="","",IFERROR(TRIM(INDEX($A211:$Z211,MATCH(Lists!$B$8,$A$1:$Z$1,0))&amp;""),""))</f>
        <v/>
      </c>
      <c r="AI211" s="32">
        <f>IF(Lists!$B$9="","",IFERROR(TRIM(INDEX($A211:$Z211,MATCH(Lists!$B$9,$A$1:$Z$1,0))&amp;""),""))</f>
        <v/>
      </c>
      <c r="AJ211" s="32">
        <f>IF(Lists!$B$10="","",IFERROR(TRIM(INDEX($A211:$Z211,MATCH(Lists!$B$10,$A$1:$Z$1,0))&amp;""),""))</f>
        <v/>
      </c>
      <c r="AK211" s="32">
        <f>IF(Lists!$B$11="","",IFERROR(TRIM(INDEX($A211:$Z211,MATCH(Lists!$B$11,$A$1:$Z$1,0))&amp;""),""))</f>
        <v/>
      </c>
      <c r="AL211" s="32">
        <f>MID(IF($AG211&lt;&gt;"",", "&amp;$AG211,"")&amp;IF($AH211&lt;&gt;"",", "&amp;$AH211,"")&amp;IF($AI211&lt;&gt;"",", "&amp;$AI211,"")&amp;IF($AJ211&lt;&gt;"",", "&amp;$AJ211,"")&amp;IF($AK211&lt;&gt;"",", "&amp;$AK211,""),3,300)</f>
        <v/>
      </c>
      <c r="AM211" s="32">
        <f>IF($AB211="","",IF(COUNTIF('Guest list'!$A$3:$A$202,$AB211)&gt;0,"Yes","No"))</f>
        <v/>
      </c>
    </row>
    <row r="212">
      <c r="AB212" s="32">
        <f>IF(Lists!$B$2="","",IFERROR(TRIM(INDEX($A212:$Z212,MATCH(Lists!$B$2,$A$1:$Z$1,0))&amp;""),""))</f>
        <v/>
      </c>
      <c r="AC212" s="32">
        <f>IF(Lists!$B$3="","",IFERROR(TRIM(INDEX($A212:$Z212,MATCH(Lists!$B$3,$A$1:$Z$1,0))&amp;""),""))</f>
        <v/>
      </c>
      <c r="AD212" s="32">
        <f>IF($AB212="","",IF($AC212=Lists!$B$4,1,0))</f>
        <v/>
      </c>
      <c r="AE212" s="32">
        <f>IFERROR(VALUE(IF(Lists!$B$5="","",IFERROR(TRIM(INDEX($A212:$Z212,MATCH(Lists!$B$5,$A$1:$Z$1,0))&amp;""),""))),"")</f>
        <v/>
      </c>
      <c r="AF212" s="32">
        <f>IF($AD212&lt;&gt;1,IF($AB212="","",0),MAX(1,N($AE212)+IF(UPPER(TRIM(Lists!$B$6&amp;""))="N",1,0)))</f>
        <v/>
      </c>
      <c r="AG212" s="32">
        <f>IF(Lists!$B$7="","",IFERROR(TRIM(INDEX($A212:$Z212,MATCH(Lists!$B$7,$A$1:$Z$1,0))&amp;""),""))</f>
        <v/>
      </c>
      <c r="AH212" s="32">
        <f>IF(Lists!$B$8="","",IFERROR(TRIM(INDEX($A212:$Z212,MATCH(Lists!$B$8,$A$1:$Z$1,0))&amp;""),""))</f>
        <v/>
      </c>
      <c r="AI212" s="32">
        <f>IF(Lists!$B$9="","",IFERROR(TRIM(INDEX($A212:$Z212,MATCH(Lists!$B$9,$A$1:$Z$1,0))&amp;""),""))</f>
        <v/>
      </c>
      <c r="AJ212" s="32">
        <f>IF(Lists!$B$10="","",IFERROR(TRIM(INDEX($A212:$Z212,MATCH(Lists!$B$10,$A$1:$Z$1,0))&amp;""),""))</f>
        <v/>
      </c>
      <c r="AK212" s="32">
        <f>IF(Lists!$B$11="","",IFERROR(TRIM(INDEX($A212:$Z212,MATCH(Lists!$B$11,$A$1:$Z$1,0))&amp;""),""))</f>
        <v/>
      </c>
      <c r="AL212" s="32">
        <f>MID(IF($AG212&lt;&gt;"",", "&amp;$AG212,"")&amp;IF($AH212&lt;&gt;"",", "&amp;$AH212,"")&amp;IF($AI212&lt;&gt;"",", "&amp;$AI212,"")&amp;IF($AJ212&lt;&gt;"",", "&amp;$AJ212,"")&amp;IF($AK212&lt;&gt;"",", "&amp;$AK212,""),3,300)</f>
        <v/>
      </c>
      <c r="AM212" s="32">
        <f>IF($AB212="","",IF(COUNTIF('Guest list'!$A$3:$A$202,$AB212)&gt;0,"Yes","No"))</f>
        <v/>
      </c>
    </row>
    <row r="213">
      <c r="AB213" s="32">
        <f>IF(Lists!$B$2="","",IFERROR(TRIM(INDEX($A213:$Z213,MATCH(Lists!$B$2,$A$1:$Z$1,0))&amp;""),""))</f>
        <v/>
      </c>
      <c r="AC213" s="32">
        <f>IF(Lists!$B$3="","",IFERROR(TRIM(INDEX($A213:$Z213,MATCH(Lists!$B$3,$A$1:$Z$1,0))&amp;""),""))</f>
        <v/>
      </c>
      <c r="AD213" s="32">
        <f>IF($AB213="","",IF($AC213=Lists!$B$4,1,0))</f>
        <v/>
      </c>
      <c r="AE213" s="32">
        <f>IFERROR(VALUE(IF(Lists!$B$5="","",IFERROR(TRIM(INDEX($A213:$Z213,MATCH(Lists!$B$5,$A$1:$Z$1,0))&amp;""),""))),"")</f>
        <v/>
      </c>
      <c r="AF213" s="32">
        <f>IF($AD213&lt;&gt;1,IF($AB213="","",0),MAX(1,N($AE213)+IF(UPPER(TRIM(Lists!$B$6&amp;""))="N",1,0)))</f>
        <v/>
      </c>
      <c r="AG213" s="32">
        <f>IF(Lists!$B$7="","",IFERROR(TRIM(INDEX($A213:$Z213,MATCH(Lists!$B$7,$A$1:$Z$1,0))&amp;""),""))</f>
        <v/>
      </c>
      <c r="AH213" s="32">
        <f>IF(Lists!$B$8="","",IFERROR(TRIM(INDEX($A213:$Z213,MATCH(Lists!$B$8,$A$1:$Z$1,0))&amp;""),""))</f>
        <v/>
      </c>
      <c r="AI213" s="32">
        <f>IF(Lists!$B$9="","",IFERROR(TRIM(INDEX($A213:$Z213,MATCH(Lists!$B$9,$A$1:$Z$1,0))&amp;""),""))</f>
        <v/>
      </c>
      <c r="AJ213" s="32">
        <f>IF(Lists!$B$10="","",IFERROR(TRIM(INDEX($A213:$Z213,MATCH(Lists!$B$10,$A$1:$Z$1,0))&amp;""),""))</f>
        <v/>
      </c>
      <c r="AK213" s="32">
        <f>IF(Lists!$B$11="","",IFERROR(TRIM(INDEX($A213:$Z213,MATCH(Lists!$B$11,$A$1:$Z$1,0))&amp;""),""))</f>
        <v/>
      </c>
      <c r="AL213" s="32">
        <f>MID(IF($AG213&lt;&gt;"",", "&amp;$AG213,"")&amp;IF($AH213&lt;&gt;"",", "&amp;$AH213,"")&amp;IF($AI213&lt;&gt;"",", "&amp;$AI213,"")&amp;IF($AJ213&lt;&gt;"",", "&amp;$AJ213,"")&amp;IF($AK213&lt;&gt;"",", "&amp;$AK213,""),3,300)</f>
        <v/>
      </c>
      <c r="AM213" s="32">
        <f>IF($AB213="","",IF(COUNTIF('Guest list'!$A$3:$A$202,$AB213)&gt;0,"Yes","No"))</f>
        <v/>
      </c>
    </row>
    <row r="214">
      <c r="AB214" s="32">
        <f>IF(Lists!$B$2="","",IFERROR(TRIM(INDEX($A214:$Z214,MATCH(Lists!$B$2,$A$1:$Z$1,0))&amp;""),""))</f>
        <v/>
      </c>
      <c r="AC214" s="32">
        <f>IF(Lists!$B$3="","",IFERROR(TRIM(INDEX($A214:$Z214,MATCH(Lists!$B$3,$A$1:$Z$1,0))&amp;""),""))</f>
        <v/>
      </c>
      <c r="AD214" s="32">
        <f>IF($AB214="","",IF($AC214=Lists!$B$4,1,0))</f>
        <v/>
      </c>
      <c r="AE214" s="32">
        <f>IFERROR(VALUE(IF(Lists!$B$5="","",IFERROR(TRIM(INDEX($A214:$Z214,MATCH(Lists!$B$5,$A$1:$Z$1,0))&amp;""),""))),"")</f>
        <v/>
      </c>
      <c r="AF214" s="32">
        <f>IF($AD214&lt;&gt;1,IF($AB214="","",0),MAX(1,N($AE214)+IF(UPPER(TRIM(Lists!$B$6&amp;""))="N",1,0)))</f>
        <v/>
      </c>
      <c r="AG214" s="32">
        <f>IF(Lists!$B$7="","",IFERROR(TRIM(INDEX($A214:$Z214,MATCH(Lists!$B$7,$A$1:$Z$1,0))&amp;""),""))</f>
        <v/>
      </c>
      <c r="AH214" s="32">
        <f>IF(Lists!$B$8="","",IFERROR(TRIM(INDEX($A214:$Z214,MATCH(Lists!$B$8,$A$1:$Z$1,0))&amp;""),""))</f>
        <v/>
      </c>
      <c r="AI214" s="32">
        <f>IF(Lists!$B$9="","",IFERROR(TRIM(INDEX($A214:$Z214,MATCH(Lists!$B$9,$A$1:$Z$1,0))&amp;""),""))</f>
        <v/>
      </c>
      <c r="AJ214" s="32">
        <f>IF(Lists!$B$10="","",IFERROR(TRIM(INDEX($A214:$Z214,MATCH(Lists!$B$10,$A$1:$Z$1,0))&amp;""),""))</f>
        <v/>
      </c>
      <c r="AK214" s="32">
        <f>IF(Lists!$B$11="","",IFERROR(TRIM(INDEX($A214:$Z214,MATCH(Lists!$B$11,$A$1:$Z$1,0))&amp;""),""))</f>
        <v/>
      </c>
      <c r="AL214" s="32">
        <f>MID(IF($AG214&lt;&gt;"",", "&amp;$AG214,"")&amp;IF($AH214&lt;&gt;"",", "&amp;$AH214,"")&amp;IF($AI214&lt;&gt;"",", "&amp;$AI214,"")&amp;IF($AJ214&lt;&gt;"",", "&amp;$AJ214,"")&amp;IF($AK214&lt;&gt;"",", "&amp;$AK214,""),3,300)</f>
        <v/>
      </c>
      <c r="AM214" s="32">
        <f>IF($AB214="","",IF(COUNTIF('Guest list'!$A$3:$A$202,$AB214)&gt;0,"Yes","No"))</f>
        <v/>
      </c>
    </row>
    <row r="215">
      <c r="AB215" s="32">
        <f>IF(Lists!$B$2="","",IFERROR(TRIM(INDEX($A215:$Z215,MATCH(Lists!$B$2,$A$1:$Z$1,0))&amp;""),""))</f>
        <v/>
      </c>
      <c r="AC215" s="32">
        <f>IF(Lists!$B$3="","",IFERROR(TRIM(INDEX($A215:$Z215,MATCH(Lists!$B$3,$A$1:$Z$1,0))&amp;""),""))</f>
        <v/>
      </c>
      <c r="AD215" s="32">
        <f>IF($AB215="","",IF($AC215=Lists!$B$4,1,0))</f>
        <v/>
      </c>
      <c r="AE215" s="32">
        <f>IFERROR(VALUE(IF(Lists!$B$5="","",IFERROR(TRIM(INDEX($A215:$Z215,MATCH(Lists!$B$5,$A$1:$Z$1,0))&amp;""),""))),"")</f>
        <v/>
      </c>
      <c r="AF215" s="32">
        <f>IF($AD215&lt;&gt;1,IF($AB215="","",0),MAX(1,N($AE215)+IF(UPPER(TRIM(Lists!$B$6&amp;""))="N",1,0)))</f>
        <v/>
      </c>
      <c r="AG215" s="32">
        <f>IF(Lists!$B$7="","",IFERROR(TRIM(INDEX($A215:$Z215,MATCH(Lists!$B$7,$A$1:$Z$1,0))&amp;""),""))</f>
        <v/>
      </c>
      <c r="AH215" s="32">
        <f>IF(Lists!$B$8="","",IFERROR(TRIM(INDEX($A215:$Z215,MATCH(Lists!$B$8,$A$1:$Z$1,0))&amp;""),""))</f>
        <v/>
      </c>
      <c r="AI215" s="32">
        <f>IF(Lists!$B$9="","",IFERROR(TRIM(INDEX($A215:$Z215,MATCH(Lists!$B$9,$A$1:$Z$1,0))&amp;""),""))</f>
        <v/>
      </c>
      <c r="AJ215" s="32">
        <f>IF(Lists!$B$10="","",IFERROR(TRIM(INDEX($A215:$Z215,MATCH(Lists!$B$10,$A$1:$Z$1,0))&amp;""),""))</f>
        <v/>
      </c>
      <c r="AK215" s="32">
        <f>IF(Lists!$B$11="","",IFERROR(TRIM(INDEX($A215:$Z215,MATCH(Lists!$B$11,$A$1:$Z$1,0))&amp;""),""))</f>
        <v/>
      </c>
      <c r="AL215" s="32">
        <f>MID(IF($AG215&lt;&gt;"",", "&amp;$AG215,"")&amp;IF($AH215&lt;&gt;"",", "&amp;$AH215,"")&amp;IF($AI215&lt;&gt;"",", "&amp;$AI215,"")&amp;IF($AJ215&lt;&gt;"",", "&amp;$AJ215,"")&amp;IF($AK215&lt;&gt;"",", "&amp;$AK215,""),3,300)</f>
        <v/>
      </c>
      <c r="AM215" s="32">
        <f>IF($AB215="","",IF(COUNTIF('Guest list'!$A$3:$A$202,$AB215)&gt;0,"Yes","No"))</f>
        <v/>
      </c>
    </row>
    <row r="216">
      <c r="AB216" s="32">
        <f>IF(Lists!$B$2="","",IFERROR(TRIM(INDEX($A216:$Z216,MATCH(Lists!$B$2,$A$1:$Z$1,0))&amp;""),""))</f>
        <v/>
      </c>
      <c r="AC216" s="32">
        <f>IF(Lists!$B$3="","",IFERROR(TRIM(INDEX($A216:$Z216,MATCH(Lists!$B$3,$A$1:$Z$1,0))&amp;""),""))</f>
        <v/>
      </c>
      <c r="AD216" s="32">
        <f>IF($AB216="","",IF($AC216=Lists!$B$4,1,0))</f>
        <v/>
      </c>
      <c r="AE216" s="32">
        <f>IFERROR(VALUE(IF(Lists!$B$5="","",IFERROR(TRIM(INDEX($A216:$Z216,MATCH(Lists!$B$5,$A$1:$Z$1,0))&amp;""),""))),"")</f>
        <v/>
      </c>
      <c r="AF216" s="32">
        <f>IF($AD216&lt;&gt;1,IF($AB216="","",0),MAX(1,N($AE216)+IF(UPPER(TRIM(Lists!$B$6&amp;""))="N",1,0)))</f>
        <v/>
      </c>
      <c r="AG216" s="32">
        <f>IF(Lists!$B$7="","",IFERROR(TRIM(INDEX($A216:$Z216,MATCH(Lists!$B$7,$A$1:$Z$1,0))&amp;""),""))</f>
        <v/>
      </c>
      <c r="AH216" s="32">
        <f>IF(Lists!$B$8="","",IFERROR(TRIM(INDEX($A216:$Z216,MATCH(Lists!$B$8,$A$1:$Z$1,0))&amp;""),""))</f>
        <v/>
      </c>
      <c r="AI216" s="32">
        <f>IF(Lists!$B$9="","",IFERROR(TRIM(INDEX($A216:$Z216,MATCH(Lists!$B$9,$A$1:$Z$1,0))&amp;""),""))</f>
        <v/>
      </c>
      <c r="AJ216" s="32">
        <f>IF(Lists!$B$10="","",IFERROR(TRIM(INDEX($A216:$Z216,MATCH(Lists!$B$10,$A$1:$Z$1,0))&amp;""),""))</f>
        <v/>
      </c>
      <c r="AK216" s="32">
        <f>IF(Lists!$B$11="","",IFERROR(TRIM(INDEX($A216:$Z216,MATCH(Lists!$B$11,$A$1:$Z$1,0))&amp;""),""))</f>
        <v/>
      </c>
      <c r="AL216" s="32">
        <f>MID(IF($AG216&lt;&gt;"",", "&amp;$AG216,"")&amp;IF($AH216&lt;&gt;"",", "&amp;$AH216,"")&amp;IF($AI216&lt;&gt;"",", "&amp;$AI216,"")&amp;IF($AJ216&lt;&gt;"",", "&amp;$AJ216,"")&amp;IF($AK216&lt;&gt;"",", "&amp;$AK216,""),3,300)</f>
        <v/>
      </c>
      <c r="AM216" s="32">
        <f>IF($AB216="","",IF(COUNTIF('Guest list'!$A$3:$A$202,$AB216)&gt;0,"Yes","No"))</f>
        <v/>
      </c>
    </row>
    <row r="217">
      <c r="AB217" s="32">
        <f>IF(Lists!$B$2="","",IFERROR(TRIM(INDEX($A217:$Z217,MATCH(Lists!$B$2,$A$1:$Z$1,0))&amp;""),""))</f>
        <v/>
      </c>
      <c r="AC217" s="32">
        <f>IF(Lists!$B$3="","",IFERROR(TRIM(INDEX($A217:$Z217,MATCH(Lists!$B$3,$A$1:$Z$1,0))&amp;""),""))</f>
        <v/>
      </c>
      <c r="AD217" s="32">
        <f>IF($AB217="","",IF($AC217=Lists!$B$4,1,0))</f>
        <v/>
      </c>
      <c r="AE217" s="32">
        <f>IFERROR(VALUE(IF(Lists!$B$5="","",IFERROR(TRIM(INDEX($A217:$Z217,MATCH(Lists!$B$5,$A$1:$Z$1,0))&amp;""),""))),"")</f>
        <v/>
      </c>
      <c r="AF217" s="32">
        <f>IF($AD217&lt;&gt;1,IF($AB217="","",0),MAX(1,N($AE217)+IF(UPPER(TRIM(Lists!$B$6&amp;""))="N",1,0)))</f>
        <v/>
      </c>
      <c r="AG217" s="32">
        <f>IF(Lists!$B$7="","",IFERROR(TRIM(INDEX($A217:$Z217,MATCH(Lists!$B$7,$A$1:$Z$1,0))&amp;""),""))</f>
        <v/>
      </c>
      <c r="AH217" s="32">
        <f>IF(Lists!$B$8="","",IFERROR(TRIM(INDEX($A217:$Z217,MATCH(Lists!$B$8,$A$1:$Z$1,0))&amp;""),""))</f>
        <v/>
      </c>
      <c r="AI217" s="32">
        <f>IF(Lists!$B$9="","",IFERROR(TRIM(INDEX($A217:$Z217,MATCH(Lists!$B$9,$A$1:$Z$1,0))&amp;""),""))</f>
        <v/>
      </c>
      <c r="AJ217" s="32">
        <f>IF(Lists!$B$10="","",IFERROR(TRIM(INDEX($A217:$Z217,MATCH(Lists!$B$10,$A$1:$Z$1,0))&amp;""),""))</f>
        <v/>
      </c>
      <c r="AK217" s="32">
        <f>IF(Lists!$B$11="","",IFERROR(TRIM(INDEX($A217:$Z217,MATCH(Lists!$B$11,$A$1:$Z$1,0))&amp;""),""))</f>
        <v/>
      </c>
      <c r="AL217" s="32">
        <f>MID(IF($AG217&lt;&gt;"",", "&amp;$AG217,"")&amp;IF($AH217&lt;&gt;"",", "&amp;$AH217,"")&amp;IF($AI217&lt;&gt;"",", "&amp;$AI217,"")&amp;IF($AJ217&lt;&gt;"",", "&amp;$AJ217,"")&amp;IF($AK217&lt;&gt;"",", "&amp;$AK217,""),3,300)</f>
        <v/>
      </c>
      <c r="AM217" s="32">
        <f>IF($AB217="","",IF(COUNTIF('Guest list'!$A$3:$A$202,$AB217)&gt;0,"Yes","No"))</f>
        <v/>
      </c>
    </row>
    <row r="218">
      <c r="AB218" s="32">
        <f>IF(Lists!$B$2="","",IFERROR(TRIM(INDEX($A218:$Z218,MATCH(Lists!$B$2,$A$1:$Z$1,0))&amp;""),""))</f>
        <v/>
      </c>
      <c r="AC218" s="32">
        <f>IF(Lists!$B$3="","",IFERROR(TRIM(INDEX($A218:$Z218,MATCH(Lists!$B$3,$A$1:$Z$1,0))&amp;""),""))</f>
        <v/>
      </c>
      <c r="AD218" s="32">
        <f>IF($AB218="","",IF($AC218=Lists!$B$4,1,0))</f>
        <v/>
      </c>
      <c r="AE218" s="32">
        <f>IFERROR(VALUE(IF(Lists!$B$5="","",IFERROR(TRIM(INDEX($A218:$Z218,MATCH(Lists!$B$5,$A$1:$Z$1,0))&amp;""),""))),"")</f>
        <v/>
      </c>
      <c r="AF218" s="32">
        <f>IF($AD218&lt;&gt;1,IF($AB218="","",0),MAX(1,N($AE218)+IF(UPPER(TRIM(Lists!$B$6&amp;""))="N",1,0)))</f>
        <v/>
      </c>
      <c r="AG218" s="32">
        <f>IF(Lists!$B$7="","",IFERROR(TRIM(INDEX($A218:$Z218,MATCH(Lists!$B$7,$A$1:$Z$1,0))&amp;""),""))</f>
        <v/>
      </c>
      <c r="AH218" s="32">
        <f>IF(Lists!$B$8="","",IFERROR(TRIM(INDEX($A218:$Z218,MATCH(Lists!$B$8,$A$1:$Z$1,0))&amp;""),""))</f>
        <v/>
      </c>
      <c r="AI218" s="32">
        <f>IF(Lists!$B$9="","",IFERROR(TRIM(INDEX($A218:$Z218,MATCH(Lists!$B$9,$A$1:$Z$1,0))&amp;""),""))</f>
        <v/>
      </c>
      <c r="AJ218" s="32">
        <f>IF(Lists!$B$10="","",IFERROR(TRIM(INDEX($A218:$Z218,MATCH(Lists!$B$10,$A$1:$Z$1,0))&amp;""),""))</f>
        <v/>
      </c>
      <c r="AK218" s="32">
        <f>IF(Lists!$B$11="","",IFERROR(TRIM(INDEX($A218:$Z218,MATCH(Lists!$B$11,$A$1:$Z$1,0))&amp;""),""))</f>
        <v/>
      </c>
      <c r="AL218" s="32">
        <f>MID(IF($AG218&lt;&gt;"",", "&amp;$AG218,"")&amp;IF($AH218&lt;&gt;"",", "&amp;$AH218,"")&amp;IF($AI218&lt;&gt;"",", "&amp;$AI218,"")&amp;IF($AJ218&lt;&gt;"",", "&amp;$AJ218,"")&amp;IF($AK218&lt;&gt;"",", "&amp;$AK218,""),3,300)</f>
        <v/>
      </c>
      <c r="AM218" s="32">
        <f>IF($AB218="","",IF(COUNTIF('Guest list'!$A$3:$A$202,$AB218)&gt;0,"Yes","No"))</f>
        <v/>
      </c>
    </row>
    <row r="219">
      <c r="AB219" s="32">
        <f>IF(Lists!$B$2="","",IFERROR(TRIM(INDEX($A219:$Z219,MATCH(Lists!$B$2,$A$1:$Z$1,0))&amp;""),""))</f>
        <v/>
      </c>
      <c r="AC219" s="32">
        <f>IF(Lists!$B$3="","",IFERROR(TRIM(INDEX($A219:$Z219,MATCH(Lists!$B$3,$A$1:$Z$1,0))&amp;""),""))</f>
        <v/>
      </c>
      <c r="AD219" s="32">
        <f>IF($AB219="","",IF($AC219=Lists!$B$4,1,0))</f>
        <v/>
      </c>
      <c r="AE219" s="32">
        <f>IFERROR(VALUE(IF(Lists!$B$5="","",IFERROR(TRIM(INDEX($A219:$Z219,MATCH(Lists!$B$5,$A$1:$Z$1,0))&amp;""),""))),"")</f>
        <v/>
      </c>
      <c r="AF219" s="32">
        <f>IF($AD219&lt;&gt;1,IF($AB219="","",0),MAX(1,N($AE219)+IF(UPPER(TRIM(Lists!$B$6&amp;""))="N",1,0)))</f>
        <v/>
      </c>
      <c r="AG219" s="32">
        <f>IF(Lists!$B$7="","",IFERROR(TRIM(INDEX($A219:$Z219,MATCH(Lists!$B$7,$A$1:$Z$1,0))&amp;""),""))</f>
        <v/>
      </c>
      <c r="AH219" s="32">
        <f>IF(Lists!$B$8="","",IFERROR(TRIM(INDEX($A219:$Z219,MATCH(Lists!$B$8,$A$1:$Z$1,0))&amp;""),""))</f>
        <v/>
      </c>
      <c r="AI219" s="32">
        <f>IF(Lists!$B$9="","",IFERROR(TRIM(INDEX($A219:$Z219,MATCH(Lists!$B$9,$A$1:$Z$1,0))&amp;""),""))</f>
        <v/>
      </c>
      <c r="AJ219" s="32">
        <f>IF(Lists!$B$10="","",IFERROR(TRIM(INDEX($A219:$Z219,MATCH(Lists!$B$10,$A$1:$Z$1,0))&amp;""),""))</f>
        <v/>
      </c>
      <c r="AK219" s="32">
        <f>IF(Lists!$B$11="","",IFERROR(TRIM(INDEX($A219:$Z219,MATCH(Lists!$B$11,$A$1:$Z$1,0))&amp;""),""))</f>
        <v/>
      </c>
      <c r="AL219" s="32">
        <f>MID(IF($AG219&lt;&gt;"",", "&amp;$AG219,"")&amp;IF($AH219&lt;&gt;"",", "&amp;$AH219,"")&amp;IF($AI219&lt;&gt;"",", "&amp;$AI219,"")&amp;IF($AJ219&lt;&gt;"",", "&amp;$AJ219,"")&amp;IF($AK219&lt;&gt;"",", "&amp;$AK219,""),3,300)</f>
        <v/>
      </c>
      <c r="AM219" s="32">
        <f>IF($AB219="","",IF(COUNTIF('Guest list'!$A$3:$A$202,$AB219)&gt;0,"Yes","No"))</f>
        <v/>
      </c>
    </row>
    <row r="220">
      <c r="AB220" s="32">
        <f>IF(Lists!$B$2="","",IFERROR(TRIM(INDEX($A220:$Z220,MATCH(Lists!$B$2,$A$1:$Z$1,0))&amp;""),""))</f>
        <v/>
      </c>
      <c r="AC220" s="32">
        <f>IF(Lists!$B$3="","",IFERROR(TRIM(INDEX($A220:$Z220,MATCH(Lists!$B$3,$A$1:$Z$1,0))&amp;""),""))</f>
        <v/>
      </c>
      <c r="AD220" s="32">
        <f>IF($AB220="","",IF($AC220=Lists!$B$4,1,0))</f>
        <v/>
      </c>
      <c r="AE220" s="32">
        <f>IFERROR(VALUE(IF(Lists!$B$5="","",IFERROR(TRIM(INDEX($A220:$Z220,MATCH(Lists!$B$5,$A$1:$Z$1,0))&amp;""),""))),"")</f>
        <v/>
      </c>
      <c r="AF220" s="32">
        <f>IF($AD220&lt;&gt;1,IF($AB220="","",0),MAX(1,N($AE220)+IF(UPPER(TRIM(Lists!$B$6&amp;""))="N",1,0)))</f>
        <v/>
      </c>
      <c r="AG220" s="32">
        <f>IF(Lists!$B$7="","",IFERROR(TRIM(INDEX($A220:$Z220,MATCH(Lists!$B$7,$A$1:$Z$1,0))&amp;""),""))</f>
        <v/>
      </c>
      <c r="AH220" s="32">
        <f>IF(Lists!$B$8="","",IFERROR(TRIM(INDEX($A220:$Z220,MATCH(Lists!$B$8,$A$1:$Z$1,0))&amp;""),""))</f>
        <v/>
      </c>
      <c r="AI220" s="32">
        <f>IF(Lists!$B$9="","",IFERROR(TRIM(INDEX($A220:$Z220,MATCH(Lists!$B$9,$A$1:$Z$1,0))&amp;""),""))</f>
        <v/>
      </c>
      <c r="AJ220" s="32">
        <f>IF(Lists!$B$10="","",IFERROR(TRIM(INDEX($A220:$Z220,MATCH(Lists!$B$10,$A$1:$Z$1,0))&amp;""),""))</f>
        <v/>
      </c>
      <c r="AK220" s="32">
        <f>IF(Lists!$B$11="","",IFERROR(TRIM(INDEX($A220:$Z220,MATCH(Lists!$B$11,$A$1:$Z$1,0))&amp;""),""))</f>
        <v/>
      </c>
      <c r="AL220" s="32">
        <f>MID(IF($AG220&lt;&gt;"",", "&amp;$AG220,"")&amp;IF($AH220&lt;&gt;"",", "&amp;$AH220,"")&amp;IF($AI220&lt;&gt;"",", "&amp;$AI220,"")&amp;IF($AJ220&lt;&gt;"",", "&amp;$AJ220,"")&amp;IF($AK220&lt;&gt;"",", "&amp;$AK220,""),3,300)</f>
        <v/>
      </c>
      <c r="AM220" s="32">
        <f>IF($AB220="","",IF(COUNTIF('Guest list'!$A$3:$A$202,$AB220)&gt;0,"Yes","No"))</f>
        <v/>
      </c>
    </row>
    <row r="221">
      <c r="AB221" s="32">
        <f>IF(Lists!$B$2="","",IFERROR(TRIM(INDEX($A221:$Z221,MATCH(Lists!$B$2,$A$1:$Z$1,0))&amp;""),""))</f>
        <v/>
      </c>
      <c r="AC221" s="32">
        <f>IF(Lists!$B$3="","",IFERROR(TRIM(INDEX($A221:$Z221,MATCH(Lists!$B$3,$A$1:$Z$1,0))&amp;""),""))</f>
        <v/>
      </c>
      <c r="AD221" s="32">
        <f>IF($AB221="","",IF($AC221=Lists!$B$4,1,0))</f>
        <v/>
      </c>
      <c r="AE221" s="32">
        <f>IFERROR(VALUE(IF(Lists!$B$5="","",IFERROR(TRIM(INDEX($A221:$Z221,MATCH(Lists!$B$5,$A$1:$Z$1,0))&amp;""),""))),"")</f>
        <v/>
      </c>
      <c r="AF221" s="32">
        <f>IF($AD221&lt;&gt;1,IF($AB221="","",0),MAX(1,N($AE221)+IF(UPPER(TRIM(Lists!$B$6&amp;""))="N",1,0)))</f>
        <v/>
      </c>
      <c r="AG221" s="32">
        <f>IF(Lists!$B$7="","",IFERROR(TRIM(INDEX($A221:$Z221,MATCH(Lists!$B$7,$A$1:$Z$1,0))&amp;""),""))</f>
        <v/>
      </c>
      <c r="AH221" s="32">
        <f>IF(Lists!$B$8="","",IFERROR(TRIM(INDEX($A221:$Z221,MATCH(Lists!$B$8,$A$1:$Z$1,0))&amp;""),""))</f>
        <v/>
      </c>
      <c r="AI221" s="32">
        <f>IF(Lists!$B$9="","",IFERROR(TRIM(INDEX($A221:$Z221,MATCH(Lists!$B$9,$A$1:$Z$1,0))&amp;""),""))</f>
        <v/>
      </c>
      <c r="AJ221" s="32">
        <f>IF(Lists!$B$10="","",IFERROR(TRIM(INDEX($A221:$Z221,MATCH(Lists!$B$10,$A$1:$Z$1,0))&amp;""),""))</f>
        <v/>
      </c>
      <c r="AK221" s="32">
        <f>IF(Lists!$B$11="","",IFERROR(TRIM(INDEX($A221:$Z221,MATCH(Lists!$B$11,$A$1:$Z$1,0))&amp;""),""))</f>
        <v/>
      </c>
      <c r="AL221" s="32">
        <f>MID(IF($AG221&lt;&gt;"",", "&amp;$AG221,"")&amp;IF($AH221&lt;&gt;"",", "&amp;$AH221,"")&amp;IF($AI221&lt;&gt;"",", "&amp;$AI221,"")&amp;IF($AJ221&lt;&gt;"",", "&amp;$AJ221,"")&amp;IF($AK221&lt;&gt;"",", "&amp;$AK221,""),3,300)</f>
        <v/>
      </c>
      <c r="AM221" s="32">
        <f>IF($AB221="","",IF(COUNTIF('Guest list'!$A$3:$A$202,$AB221)&gt;0,"Yes","No"))</f>
        <v/>
      </c>
    </row>
    <row r="222">
      <c r="AB222" s="32">
        <f>IF(Lists!$B$2="","",IFERROR(TRIM(INDEX($A222:$Z222,MATCH(Lists!$B$2,$A$1:$Z$1,0))&amp;""),""))</f>
        <v/>
      </c>
      <c r="AC222" s="32">
        <f>IF(Lists!$B$3="","",IFERROR(TRIM(INDEX($A222:$Z222,MATCH(Lists!$B$3,$A$1:$Z$1,0))&amp;""),""))</f>
        <v/>
      </c>
      <c r="AD222" s="32">
        <f>IF($AB222="","",IF($AC222=Lists!$B$4,1,0))</f>
        <v/>
      </c>
      <c r="AE222" s="32">
        <f>IFERROR(VALUE(IF(Lists!$B$5="","",IFERROR(TRIM(INDEX($A222:$Z222,MATCH(Lists!$B$5,$A$1:$Z$1,0))&amp;""),""))),"")</f>
        <v/>
      </c>
      <c r="AF222" s="32">
        <f>IF($AD222&lt;&gt;1,IF($AB222="","",0),MAX(1,N($AE222)+IF(UPPER(TRIM(Lists!$B$6&amp;""))="N",1,0)))</f>
        <v/>
      </c>
      <c r="AG222" s="32">
        <f>IF(Lists!$B$7="","",IFERROR(TRIM(INDEX($A222:$Z222,MATCH(Lists!$B$7,$A$1:$Z$1,0))&amp;""),""))</f>
        <v/>
      </c>
      <c r="AH222" s="32">
        <f>IF(Lists!$B$8="","",IFERROR(TRIM(INDEX($A222:$Z222,MATCH(Lists!$B$8,$A$1:$Z$1,0))&amp;""),""))</f>
        <v/>
      </c>
      <c r="AI222" s="32">
        <f>IF(Lists!$B$9="","",IFERROR(TRIM(INDEX($A222:$Z222,MATCH(Lists!$B$9,$A$1:$Z$1,0))&amp;""),""))</f>
        <v/>
      </c>
      <c r="AJ222" s="32">
        <f>IF(Lists!$B$10="","",IFERROR(TRIM(INDEX($A222:$Z222,MATCH(Lists!$B$10,$A$1:$Z$1,0))&amp;""),""))</f>
        <v/>
      </c>
      <c r="AK222" s="32">
        <f>IF(Lists!$B$11="","",IFERROR(TRIM(INDEX($A222:$Z222,MATCH(Lists!$B$11,$A$1:$Z$1,0))&amp;""),""))</f>
        <v/>
      </c>
      <c r="AL222" s="32">
        <f>MID(IF($AG222&lt;&gt;"",", "&amp;$AG222,"")&amp;IF($AH222&lt;&gt;"",", "&amp;$AH222,"")&amp;IF($AI222&lt;&gt;"",", "&amp;$AI222,"")&amp;IF($AJ222&lt;&gt;"",", "&amp;$AJ222,"")&amp;IF($AK222&lt;&gt;"",", "&amp;$AK222,""),3,300)</f>
        <v/>
      </c>
      <c r="AM222" s="32">
        <f>IF($AB222="","",IF(COUNTIF('Guest list'!$A$3:$A$202,$AB222)&gt;0,"Yes","No"))</f>
        <v/>
      </c>
    </row>
    <row r="223">
      <c r="AB223" s="32">
        <f>IF(Lists!$B$2="","",IFERROR(TRIM(INDEX($A223:$Z223,MATCH(Lists!$B$2,$A$1:$Z$1,0))&amp;""),""))</f>
        <v/>
      </c>
      <c r="AC223" s="32">
        <f>IF(Lists!$B$3="","",IFERROR(TRIM(INDEX($A223:$Z223,MATCH(Lists!$B$3,$A$1:$Z$1,0))&amp;""),""))</f>
        <v/>
      </c>
      <c r="AD223" s="32">
        <f>IF($AB223="","",IF($AC223=Lists!$B$4,1,0))</f>
        <v/>
      </c>
      <c r="AE223" s="32">
        <f>IFERROR(VALUE(IF(Lists!$B$5="","",IFERROR(TRIM(INDEX($A223:$Z223,MATCH(Lists!$B$5,$A$1:$Z$1,0))&amp;""),""))),"")</f>
        <v/>
      </c>
      <c r="AF223" s="32">
        <f>IF($AD223&lt;&gt;1,IF($AB223="","",0),MAX(1,N($AE223)+IF(UPPER(TRIM(Lists!$B$6&amp;""))="N",1,0)))</f>
        <v/>
      </c>
      <c r="AG223" s="32">
        <f>IF(Lists!$B$7="","",IFERROR(TRIM(INDEX($A223:$Z223,MATCH(Lists!$B$7,$A$1:$Z$1,0))&amp;""),""))</f>
        <v/>
      </c>
      <c r="AH223" s="32">
        <f>IF(Lists!$B$8="","",IFERROR(TRIM(INDEX($A223:$Z223,MATCH(Lists!$B$8,$A$1:$Z$1,0))&amp;""),""))</f>
        <v/>
      </c>
      <c r="AI223" s="32">
        <f>IF(Lists!$B$9="","",IFERROR(TRIM(INDEX($A223:$Z223,MATCH(Lists!$B$9,$A$1:$Z$1,0))&amp;""),""))</f>
        <v/>
      </c>
      <c r="AJ223" s="32">
        <f>IF(Lists!$B$10="","",IFERROR(TRIM(INDEX($A223:$Z223,MATCH(Lists!$B$10,$A$1:$Z$1,0))&amp;""),""))</f>
        <v/>
      </c>
      <c r="AK223" s="32">
        <f>IF(Lists!$B$11="","",IFERROR(TRIM(INDEX($A223:$Z223,MATCH(Lists!$B$11,$A$1:$Z$1,0))&amp;""),""))</f>
        <v/>
      </c>
      <c r="AL223" s="32">
        <f>MID(IF($AG223&lt;&gt;"",", "&amp;$AG223,"")&amp;IF($AH223&lt;&gt;"",", "&amp;$AH223,"")&amp;IF($AI223&lt;&gt;"",", "&amp;$AI223,"")&amp;IF($AJ223&lt;&gt;"",", "&amp;$AJ223,"")&amp;IF($AK223&lt;&gt;"",", "&amp;$AK223,""),3,300)</f>
        <v/>
      </c>
      <c r="AM223" s="32">
        <f>IF($AB223="","",IF(COUNTIF('Guest list'!$A$3:$A$202,$AB223)&gt;0,"Yes","No"))</f>
        <v/>
      </c>
    </row>
    <row r="224">
      <c r="AB224" s="32">
        <f>IF(Lists!$B$2="","",IFERROR(TRIM(INDEX($A224:$Z224,MATCH(Lists!$B$2,$A$1:$Z$1,0))&amp;""),""))</f>
        <v/>
      </c>
      <c r="AC224" s="32">
        <f>IF(Lists!$B$3="","",IFERROR(TRIM(INDEX($A224:$Z224,MATCH(Lists!$B$3,$A$1:$Z$1,0))&amp;""),""))</f>
        <v/>
      </c>
      <c r="AD224" s="32">
        <f>IF($AB224="","",IF($AC224=Lists!$B$4,1,0))</f>
        <v/>
      </c>
      <c r="AE224" s="32">
        <f>IFERROR(VALUE(IF(Lists!$B$5="","",IFERROR(TRIM(INDEX($A224:$Z224,MATCH(Lists!$B$5,$A$1:$Z$1,0))&amp;""),""))),"")</f>
        <v/>
      </c>
      <c r="AF224" s="32">
        <f>IF($AD224&lt;&gt;1,IF($AB224="","",0),MAX(1,N($AE224)+IF(UPPER(TRIM(Lists!$B$6&amp;""))="N",1,0)))</f>
        <v/>
      </c>
      <c r="AG224" s="32">
        <f>IF(Lists!$B$7="","",IFERROR(TRIM(INDEX($A224:$Z224,MATCH(Lists!$B$7,$A$1:$Z$1,0))&amp;""),""))</f>
        <v/>
      </c>
      <c r="AH224" s="32">
        <f>IF(Lists!$B$8="","",IFERROR(TRIM(INDEX($A224:$Z224,MATCH(Lists!$B$8,$A$1:$Z$1,0))&amp;""),""))</f>
        <v/>
      </c>
      <c r="AI224" s="32">
        <f>IF(Lists!$B$9="","",IFERROR(TRIM(INDEX($A224:$Z224,MATCH(Lists!$B$9,$A$1:$Z$1,0))&amp;""),""))</f>
        <v/>
      </c>
      <c r="AJ224" s="32">
        <f>IF(Lists!$B$10="","",IFERROR(TRIM(INDEX($A224:$Z224,MATCH(Lists!$B$10,$A$1:$Z$1,0))&amp;""),""))</f>
        <v/>
      </c>
      <c r="AK224" s="32">
        <f>IF(Lists!$B$11="","",IFERROR(TRIM(INDEX($A224:$Z224,MATCH(Lists!$B$11,$A$1:$Z$1,0))&amp;""),""))</f>
        <v/>
      </c>
      <c r="AL224" s="32">
        <f>MID(IF($AG224&lt;&gt;"",", "&amp;$AG224,"")&amp;IF($AH224&lt;&gt;"",", "&amp;$AH224,"")&amp;IF($AI224&lt;&gt;"",", "&amp;$AI224,"")&amp;IF($AJ224&lt;&gt;"",", "&amp;$AJ224,"")&amp;IF($AK224&lt;&gt;"",", "&amp;$AK224,""),3,300)</f>
        <v/>
      </c>
      <c r="AM224" s="32">
        <f>IF($AB224="","",IF(COUNTIF('Guest list'!$A$3:$A$202,$AB224)&gt;0,"Yes","No"))</f>
        <v/>
      </c>
    </row>
    <row r="225">
      <c r="AB225" s="32">
        <f>IF(Lists!$B$2="","",IFERROR(TRIM(INDEX($A225:$Z225,MATCH(Lists!$B$2,$A$1:$Z$1,0))&amp;""),""))</f>
        <v/>
      </c>
      <c r="AC225" s="32">
        <f>IF(Lists!$B$3="","",IFERROR(TRIM(INDEX($A225:$Z225,MATCH(Lists!$B$3,$A$1:$Z$1,0))&amp;""),""))</f>
        <v/>
      </c>
      <c r="AD225" s="32">
        <f>IF($AB225="","",IF($AC225=Lists!$B$4,1,0))</f>
        <v/>
      </c>
      <c r="AE225" s="32">
        <f>IFERROR(VALUE(IF(Lists!$B$5="","",IFERROR(TRIM(INDEX($A225:$Z225,MATCH(Lists!$B$5,$A$1:$Z$1,0))&amp;""),""))),"")</f>
        <v/>
      </c>
      <c r="AF225" s="32">
        <f>IF($AD225&lt;&gt;1,IF($AB225="","",0),MAX(1,N($AE225)+IF(UPPER(TRIM(Lists!$B$6&amp;""))="N",1,0)))</f>
        <v/>
      </c>
      <c r="AG225" s="32">
        <f>IF(Lists!$B$7="","",IFERROR(TRIM(INDEX($A225:$Z225,MATCH(Lists!$B$7,$A$1:$Z$1,0))&amp;""),""))</f>
        <v/>
      </c>
      <c r="AH225" s="32">
        <f>IF(Lists!$B$8="","",IFERROR(TRIM(INDEX($A225:$Z225,MATCH(Lists!$B$8,$A$1:$Z$1,0))&amp;""),""))</f>
        <v/>
      </c>
      <c r="AI225" s="32">
        <f>IF(Lists!$B$9="","",IFERROR(TRIM(INDEX($A225:$Z225,MATCH(Lists!$B$9,$A$1:$Z$1,0))&amp;""),""))</f>
        <v/>
      </c>
      <c r="AJ225" s="32">
        <f>IF(Lists!$B$10="","",IFERROR(TRIM(INDEX($A225:$Z225,MATCH(Lists!$B$10,$A$1:$Z$1,0))&amp;""),""))</f>
        <v/>
      </c>
      <c r="AK225" s="32">
        <f>IF(Lists!$B$11="","",IFERROR(TRIM(INDEX($A225:$Z225,MATCH(Lists!$B$11,$A$1:$Z$1,0))&amp;""),""))</f>
        <v/>
      </c>
      <c r="AL225" s="32">
        <f>MID(IF($AG225&lt;&gt;"",", "&amp;$AG225,"")&amp;IF($AH225&lt;&gt;"",", "&amp;$AH225,"")&amp;IF($AI225&lt;&gt;"",", "&amp;$AI225,"")&amp;IF($AJ225&lt;&gt;"",", "&amp;$AJ225,"")&amp;IF($AK225&lt;&gt;"",", "&amp;$AK225,""),3,300)</f>
        <v/>
      </c>
      <c r="AM225" s="32">
        <f>IF($AB225="","",IF(COUNTIF('Guest list'!$A$3:$A$202,$AB225)&gt;0,"Yes","No"))</f>
        <v/>
      </c>
    </row>
    <row r="226">
      <c r="AB226" s="32">
        <f>IF(Lists!$B$2="","",IFERROR(TRIM(INDEX($A226:$Z226,MATCH(Lists!$B$2,$A$1:$Z$1,0))&amp;""),""))</f>
        <v/>
      </c>
      <c r="AC226" s="32">
        <f>IF(Lists!$B$3="","",IFERROR(TRIM(INDEX($A226:$Z226,MATCH(Lists!$B$3,$A$1:$Z$1,0))&amp;""),""))</f>
        <v/>
      </c>
      <c r="AD226" s="32">
        <f>IF($AB226="","",IF($AC226=Lists!$B$4,1,0))</f>
        <v/>
      </c>
      <c r="AE226" s="32">
        <f>IFERROR(VALUE(IF(Lists!$B$5="","",IFERROR(TRIM(INDEX($A226:$Z226,MATCH(Lists!$B$5,$A$1:$Z$1,0))&amp;""),""))),"")</f>
        <v/>
      </c>
      <c r="AF226" s="32">
        <f>IF($AD226&lt;&gt;1,IF($AB226="","",0),MAX(1,N($AE226)+IF(UPPER(TRIM(Lists!$B$6&amp;""))="N",1,0)))</f>
        <v/>
      </c>
      <c r="AG226" s="32">
        <f>IF(Lists!$B$7="","",IFERROR(TRIM(INDEX($A226:$Z226,MATCH(Lists!$B$7,$A$1:$Z$1,0))&amp;""),""))</f>
        <v/>
      </c>
      <c r="AH226" s="32">
        <f>IF(Lists!$B$8="","",IFERROR(TRIM(INDEX($A226:$Z226,MATCH(Lists!$B$8,$A$1:$Z$1,0))&amp;""),""))</f>
        <v/>
      </c>
      <c r="AI226" s="32">
        <f>IF(Lists!$B$9="","",IFERROR(TRIM(INDEX($A226:$Z226,MATCH(Lists!$B$9,$A$1:$Z$1,0))&amp;""),""))</f>
        <v/>
      </c>
      <c r="AJ226" s="32">
        <f>IF(Lists!$B$10="","",IFERROR(TRIM(INDEX($A226:$Z226,MATCH(Lists!$B$10,$A$1:$Z$1,0))&amp;""),""))</f>
        <v/>
      </c>
      <c r="AK226" s="32">
        <f>IF(Lists!$B$11="","",IFERROR(TRIM(INDEX($A226:$Z226,MATCH(Lists!$B$11,$A$1:$Z$1,0))&amp;""),""))</f>
        <v/>
      </c>
      <c r="AL226" s="32">
        <f>MID(IF($AG226&lt;&gt;"",", "&amp;$AG226,"")&amp;IF($AH226&lt;&gt;"",", "&amp;$AH226,"")&amp;IF($AI226&lt;&gt;"",", "&amp;$AI226,"")&amp;IF($AJ226&lt;&gt;"",", "&amp;$AJ226,"")&amp;IF($AK226&lt;&gt;"",", "&amp;$AK226,""),3,300)</f>
        <v/>
      </c>
      <c r="AM226" s="32">
        <f>IF($AB226="","",IF(COUNTIF('Guest list'!$A$3:$A$202,$AB226)&gt;0,"Yes","No"))</f>
        <v/>
      </c>
    </row>
    <row r="227">
      <c r="AB227" s="32">
        <f>IF(Lists!$B$2="","",IFERROR(TRIM(INDEX($A227:$Z227,MATCH(Lists!$B$2,$A$1:$Z$1,0))&amp;""),""))</f>
        <v/>
      </c>
      <c r="AC227" s="32">
        <f>IF(Lists!$B$3="","",IFERROR(TRIM(INDEX($A227:$Z227,MATCH(Lists!$B$3,$A$1:$Z$1,0))&amp;""),""))</f>
        <v/>
      </c>
      <c r="AD227" s="32">
        <f>IF($AB227="","",IF($AC227=Lists!$B$4,1,0))</f>
        <v/>
      </c>
      <c r="AE227" s="32">
        <f>IFERROR(VALUE(IF(Lists!$B$5="","",IFERROR(TRIM(INDEX($A227:$Z227,MATCH(Lists!$B$5,$A$1:$Z$1,0))&amp;""),""))),"")</f>
        <v/>
      </c>
      <c r="AF227" s="32">
        <f>IF($AD227&lt;&gt;1,IF($AB227="","",0),MAX(1,N($AE227)+IF(UPPER(TRIM(Lists!$B$6&amp;""))="N",1,0)))</f>
        <v/>
      </c>
      <c r="AG227" s="32">
        <f>IF(Lists!$B$7="","",IFERROR(TRIM(INDEX($A227:$Z227,MATCH(Lists!$B$7,$A$1:$Z$1,0))&amp;""),""))</f>
        <v/>
      </c>
      <c r="AH227" s="32">
        <f>IF(Lists!$B$8="","",IFERROR(TRIM(INDEX($A227:$Z227,MATCH(Lists!$B$8,$A$1:$Z$1,0))&amp;""),""))</f>
        <v/>
      </c>
      <c r="AI227" s="32">
        <f>IF(Lists!$B$9="","",IFERROR(TRIM(INDEX($A227:$Z227,MATCH(Lists!$B$9,$A$1:$Z$1,0))&amp;""),""))</f>
        <v/>
      </c>
      <c r="AJ227" s="32">
        <f>IF(Lists!$B$10="","",IFERROR(TRIM(INDEX($A227:$Z227,MATCH(Lists!$B$10,$A$1:$Z$1,0))&amp;""),""))</f>
        <v/>
      </c>
      <c r="AK227" s="32">
        <f>IF(Lists!$B$11="","",IFERROR(TRIM(INDEX($A227:$Z227,MATCH(Lists!$B$11,$A$1:$Z$1,0))&amp;""),""))</f>
        <v/>
      </c>
      <c r="AL227" s="32">
        <f>MID(IF($AG227&lt;&gt;"",", "&amp;$AG227,"")&amp;IF($AH227&lt;&gt;"",", "&amp;$AH227,"")&amp;IF($AI227&lt;&gt;"",", "&amp;$AI227,"")&amp;IF($AJ227&lt;&gt;"",", "&amp;$AJ227,"")&amp;IF($AK227&lt;&gt;"",", "&amp;$AK227,""),3,300)</f>
        <v/>
      </c>
      <c r="AM227" s="32">
        <f>IF($AB227="","",IF(COUNTIF('Guest list'!$A$3:$A$202,$AB227)&gt;0,"Yes","No"))</f>
        <v/>
      </c>
    </row>
    <row r="228">
      <c r="AB228" s="32">
        <f>IF(Lists!$B$2="","",IFERROR(TRIM(INDEX($A228:$Z228,MATCH(Lists!$B$2,$A$1:$Z$1,0))&amp;""),""))</f>
        <v/>
      </c>
      <c r="AC228" s="32">
        <f>IF(Lists!$B$3="","",IFERROR(TRIM(INDEX($A228:$Z228,MATCH(Lists!$B$3,$A$1:$Z$1,0))&amp;""),""))</f>
        <v/>
      </c>
      <c r="AD228" s="32">
        <f>IF($AB228="","",IF($AC228=Lists!$B$4,1,0))</f>
        <v/>
      </c>
      <c r="AE228" s="32">
        <f>IFERROR(VALUE(IF(Lists!$B$5="","",IFERROR(TRIM(INDEX($A228:$Z228,MATCH(Lists!$B$5,$A$1:$Z$1,0))&amp;""),""))),"")</f>
        <v/>
      </c>
      <c r="AF228" s="32">
        <f>IF($AD228&lt;&gt;1,IF($AB228="","",0),MAX(1,N($AE228)+IF(UPPER(TRIM(Lists!$B$6&amp;""))="N",1,0)))</f>
        <v/>
      </c>
      <c r="AG228" s="32">
        <f>IF(Lists!$B$7="","",IFERROR(TRIM(INDEX($A228:$Z228,MATCH(Lists!$B$7,$A$1:$Z$1,0))&amp;""),""))</f>
        <v/>
      </c>
      <c r="AH228" s="32">
        <f>IF(Lists!$B$8="","",IFERROR(TRIM(INDEX($A228:$Z228,MATCH(Lists!$B$8,$A$1:$Z$1,0))&amp;""),""))</f>
        <v/>
      </c>
      <c r="AI228" s="32">
        <f>IF(Lists!$B$9="","",IFERROR(TRIM(INDEX($A228:$Z228,MATCH(Lists!$B$9,$A$1:$Z$1,0))&amp;""),""))</f>
        <v/>
      </c>
      <c r="AJ228" s="32">
        <f>IF(Lists!$B$10="","",IFERROR(TRIM(INDEX($A228:$Z228,MATCH(Lists!$B$10,$A$1:$Z$1,0))&amp;""),""))</f>
        <v/>
      </c>
      <c r="AK228" s="32">
        <f>IF(Lists!$B$11="","",IFERROR(TRIM(INDEX($A228:$Z228,MATCH(Lists!$B$11,$A$1:$Z$1,0))&amp;""),""))</f>
        <v/>
      </c>
      <c r="AL228" s="32">
        <f>MID(IF($AG228&lt;&gt;"",", "&amp;$AG228,"")&amp;IF($AH228&lt;&gt;"",", "&amp;$AH228,"")&amp;IF($AI228&lt;&gt;"",", "&amp;$AI228,"")&amp;IF($AJ228&lt;&gt;"",", "&amp;$AJ228,"")&amp;IF($AK228&lt;&gt;"",", "&amp;$AK228,""),3,300)</f>
        <v/>
      </c>
      <c r="AM228" s="32">
        <f>IF($AB228="","",IF(COUNTIF('Guest list'!$A$3:$A$202,$AB228)&gt;0,"Yes","No"))</f>
        <v/>
      </c>
    </row>
    <row r="229">
      <c r="AB229" s="32">
        <f>IF(Lists!$B$2="","",IFERROR(TRIM(INDEX($A229:$Z229,MATCH(Lists!$B$2,$A$1:$Z$1,0))&amp;""),""))</f>
        <v/>
      </c>
      <c r="AC229" s="32">
        <f>IF(Lists!$B$3="","",IFERROR(TRIM(INDEX($A229:$Z229,MATCH(Lists!$B$3,$A$1:$Z$1,0))&amp;""),""))</f>
        <v/>
      </c>
      <c r="AD229" s="32">
        <f>IF($AB229="","",IF($AC229=Lists!$B$4,1,0))</f>
        <v/>
      </c>
      <c r="AE229" s="32">
        <f>IFERROR(VALUE(IF(Lists!$B$5="","",IFERROR(TRIM(INDEX($A229:$Z229,MATCH(Lists!$B$5,$A$1:$Z$1,0))&amp;""),""))),"")</f>
        <v/>
      </c>
      <c r="AF229" s="32">
        <f>IF($AD229&lt;&gt;1,IF($AB229="","",0),MAX(1,N($AE229)+IF(UPPER(TRIM(Lists!$B$6&amp;""))="N",1,0)))</f>
        <v/>
      </c>
      <c r="AG229" s="32">
        <f>IF(Lists!$B$7="","",IFERROR(TRIM(INDEX($A229:$Z229,MATCH(Lists!$B$7,$A$1:$Z$1,0))&amp;""),""))</f>
        <v/>
      </c>
      <c r="AH229" s="32">
        <f>IF(Lists!$B$8="","",IFERROR(TRIM(INDEX($A229:$Z229,MATCH(Lists!$B$8,$A$1:$Z$1,0))&amp;""),""))</f>
        <v/>
      </c>
      <c r="AI229" s="32">
        <f>IF(Lists!$B$9="","",IFERROR(TRIM(INDEX($A229:$Z229,MATCH(Lists!$B$9,$A$1:$Z$1,0))&amp;""),""))</f>
        <v/>
      </c>
      <c r="AJ229" s="32">
        <f>IF(Lists!$B$10="","",IFERROR(TRIM(INDEX($A229:$Z229,MATCH(Lists!$B$10,$A$1:$Z$1,0))&amp;""),""))</f>
        <v/>
      </c>
      <c r="AK229" s="32">
        <f>IF(Lists!$B$11="","",IFERROR(TRIM(INDEX($A229:$Z229,MATCH(Lists!$B$11,$A$1:$Z$1,0))&amp;""),""))</f>
        <v/>
      </c>
      <c r="AL229" s="32">
        <f>MID(IF($AG229&lt;&gt;"",", "&amp;$AG229,"")&amp;IF($AH229&lt;&gt;"",", "&amp;$AH229,"")&amp;IF($AI229&lt;&gt;"",", "&amp;$AI229,"")&amp;IF($AJ229&lt;&gt;"",", "&amp;$AJ229,"")&amp;IF($AK229&lt;&gt;"",", "&amp;$AK229,""),3,300)</f>
        <v/>
      </c>
      <c r="AM229" s="32">
        <f>IF($AB229="","",IF(COUNTIF('Guest list'!$A$3:$A$202,$AB229)&gt;0,"Yes","No"))</f>
        <v/>
      </c>
    </row>
    <row r="230">
      <c r="AB230" s="32">
        <f>IF(Lists!$B$2="","",IFERROR(TRIM(INDEX($A230:$Z230,MATCH(Lists!$B$2,$A$1:$Z$1,0))&amp;""),""))</f>
        <v/>
      </c>
      <c r="AC230" s="32">
        <f>IF(Lists!$B$3="","",IFERROR(TRIM(INDEX($A230:$Z230,MATCH(Lists!$B$3,$A$1:$Z$1,0))&amp;""),""))</f>
        <v/>
      </c>
      <c r="AD230" s="32">
        <f>IF($AB230="","",IF($AC230=Lists!$B$4,1,0))</f>
        <v/>
      </c>
      <c r="AE230" s="32">
        <f>IFERROR(VALUE(IF(Lists!$B$5="","",IFERROR(TRIM(INDEX($A230:$Z230,MATCH(Lists!$B$5,$A$1:$Z$1,0))&amp;""),""))),"")</f>
        <v/>
      </c>
      <c r="AF230" s="32">
        <f>IF($AD230&lt;&gt;1,IF($AB230="","",0),MAX(1,N($AE230)+IF(UPPER(TRIM(Lists!$B$6&amp;""))="N",1,0)))</f>
        <v/>
      </c>
      <c r="AG230" s="32">
        <f>IF(Lists!$B$7="","",IFERROR(TRIM(INDEX($A230:$Z230,MATCH(Lists!$B$7,$A$1:$Z$1,0))&amp;""),""))</f>
        <v/>
      </c>
      <c r="AH230" s="32">
        <f>IF(Lists!$B$8="","",IFERROR(TRIM(INDEX($A230:$Z230,MATCH(Lists!$B$8,$A$1:$Z$1,0))&amp;""),""))</f>
        <v/>
      </c>
      <c r="AI230" s="32">
        <f>IF(Lists!$B$9="","",IFERROR(TRIM(INDEX($A230:$Z230,MATCH(Lists!$B$9,$A$1:$Z$1,0))&amp;""),""))</f>
        <v/>
      </c>
      <c r="AJ230" s="32">
        <f>IF(Lists!$B$10="","",IFERROR(TRIM(INDEX($A230:$Z230,MATCH(Lists!$B$10,$A$1:$Z$1,0))&amp;""),""))</f>
        <v/>
      </c>
      <c r="AK230" s="32">
        <f>IF(Lists!$B$11="","",IFERROR(TRIM(INDEX($A230:$Z230,MATCH(Lists!$B$11,$A$1:$Z$1,0))&amp;""),""))</f>
        <v/>
      </c>
      <c r="AL230" s="32">
        <f>MID(IF($AG230&lt;&gt;"",", "&amp;$AG230,"")&amp;IF($AH230&lt;&gt;"",", "&amp;$AH230,"")&amp;IF($AI230&lt;&gt;"",", "&amp;$AI230,"")&amp;IF($AJ230&lt;&gt;"",", "&amp;$AJ230,"")&amp;IF($AK230&lt;&gt;"",", "&amp;$AK230,""),3,300)</f>
        <v/>
      </c>
      <c r="AM230" s="32">
        <f>IF($AB230="","",IF(COUNTIF('Guest list'!$A$3:$A$202,$AB230)&gt;0,"Yes","No"))</f>
        <v/>
      </c>
    </row>
    <row r="231">
      <c r="AB231" s="32">
        <f>IF(Lists!$B$2="","",IFERROR(TRIM(INDEX($A231:$Z231,MATCH(Lists!$B$2,$A$1:$Z$1,0))&amp;""),""))</f>
        <v/>
      </c>
      <c r="AC231" s="32">
        <f>IF(Lists!$B$3="","",IFERROR(TRIM(INDEX($A231:$Z231,MATCH(Lists!$B$3,$A$1:$Z$1,0))&amp;""),""))</f>
        <v/>
      </c>
      <c r="AD231" s="32">
        <f>IF($AB231="","",IF($AC231=Lists!$B$4,1,0))</f>
        <v/>
      </c>
      <c r="AE231" s="32">
        <f>IFERROR(VALUE(IF(Lists!$B$5="","",IFERROR(TRIM(INDEX($A231:$Z231,MATCH(Lists!$B$5,$A$1:$Z$1,0))&amp;""),""))),"")</f>
        <v/>
      </c>
      <c r="AF231" s="32">
        <f>IF($AD231&lt;&gt;1,IF($AB231="","",0),MAX(1,N($AE231)+IF(UPPER(TRIM(Lists!$B$6&amp;""))="N",1,0)))</f>
        <v/>
      </c>
      <c r="AG231" s="32">
        <f>IF(Lists!$B$7="","",IFERROR(TRIM(INDEX($A231:$Z231,MATCH(Lists!$B$7,$A$1:$Z$1,0))&amp;""),""))</f>
        <v/>
      </c>
      <c r="AH231" s="32">
        <f>IF(Lists!$B$8="","",IFERROR(TRIM(INDEX($A231:$Z231,MATCH(Lists!$B$8,$A$1:$Z$1,0))&amp;""),""))</f>
        <v/>
      </c>
      <c r="AI231" s="32">
        <f>IF(Lists!$B$9="","",IFERROR(TRIM(INDEX($A231:$Z231,MATCH(Lists!$B$9,$A$1:$Z$1,0))&amp;""),""))</f>
        <v/>
      </c>
      <c r="AJ231" s="32">
        <f>IF(Lists!$B$10="","",IFERROR(TRIM(INDEX($A231:$Z231,MATCH(Lists!$B$10,$A$1:$Z$1,0))&amp;""),""))</f>
        <v/>
      </c>
      <c r="AK231" s="32">
        <f>IF(Lists!$B$11="","",IFERROR(TRIM(INDEX($A231:$Z231,MATCH(Lists!$B$11,$A$1:$Z$1,0))&amp;""),""))</f>
        <v/>
      </c>
      <c r="AL231" s="32">
        <f>MID(IF($AG231&lt;&gt;"",", "&amp;$AG231,"")&amp;IF($AH231&lt;&gt;"",", "&amp;$AH231,"")&amp;IF($AI231&lt;&gt;"",", "&amp;$AI231,"")&amp;IF($AJ231&lt;&gt;"",", "&amp;$AJ231,"")&amp;IF($AK231&lt;&gt;"",", "&amp;$AK231,""),3,300)</f>
        <v/>
      </c>
      <c r="AM231" s="32">
        <f>IF($AB231="","",IF(COUNTIF('Guest list'!$A$3:$A$202,$AB231)&gt;0,"Yes","No"))</f>
        <v/>
      </c>
    </row>
    <row r="232">
      <c r="AB232" s="32">
        <f>IF(Lists!$B$2="","",IFERROR(TRIM(INDEX($A232:$Z232,MATCH(Lists!$B$2,$A$1:$Z$1,0))&amp;""),""))</f>
        <v/>
      </c>
      <c r="AC232" s="32">
        <f>IF(Lists!$B$3="","",IFERROR(TRIM(INDEX($A232:$Z232,MATCH(Lists!$B$3,$A$1:$Z$1,0))&amp;""),""))</f>
        <v/>
      </c>
      <c r="AD232" s="32">
        <f>IF($AB232="","",IF($AC232=Lists!$B$4,1,0))</f>
        <v/>
      </c>
      <c r="AE232" s="32">
        <f>IFERROR(VALUE(IF(Lists!$B$5="","",IFERROR(TRIM(INDEX($A232:$Z232,MATCH(Lists!$B$5,$A$1:$Z$1,0))&amp;""),""))),"")</f>
        <v/>
      </c>
      <c r="AF232" s="32">
        <f>IF($AD232&lt;&gt;1,IF($AB232="","",0),MAX(1,N($AE232)+IF(UPPER(TRIM(Lists!$B$6&amp;""))="N",1,0)))</f>
        <v/>
      </c>
      <c r="AG232" s="32">
        <f>IF(Lists!$B$7="","",IFERROR(TRIM(INDEX($A232:$Z232,MATCH(Lists!$B$7,$A$1:$Z$1,0))&amp;""),""))</f>
        <v/>
      </c>
      <c r="AH232" s="32">
        <f>IF(Lists!$B$8="","",IFERROR(TRIM(INDEX($A232:$Z232,MATCH(Lists!$B$8,$A$1:$Z$1,0))&amp;""),""))</f>
        <v/>
      </c>
      <c r="AI232" s="32">
        <f>IF(Lists!$B$9="","",IFERROR(TRIM(INDEX($A232:$Z232,MATCH(Lists!$B$9,$A$1:$Z$1,0))&amp;""),""))</f>
        <v/>
      </c>
      <c r="AJ232" s="32">
        <f>IF(Lists!$B$10="","",IFERROR(TRIM(INDEX($A232:$Z232,MATCH(Lists!$B$10,$A$1:$Z$1,0))&amp;""),""))</f>
        <v/>
      </c>
      <c r="AK232" s="32">
        <f>IF(Lists!$B$11="","",IFERROR(TRIM(INDEX($A232:$Z232,MATCH(Lists!$B$11,$A$1:$Z$1,0))&amp;""),""))</f>
        <v/>
      </c>
      <c r="AL232" s="32">
        <f>MID(IF($AG232&lt;&gt;"",", "&amp;$AG232,"")&amp;IF($AH232&lt;&gt;"",", "&amp;$AH232,"")&amp;IF($AI232&lt;&gt;"",", "&amp;$AI232,"")&amp;IF($AJ232&lt;&gt;"",", "&amp;$AJ232,"")&amp;IF($AK232&lt;&gt;"",", "&amp;$AK232,""),3,300)</f>
        <v/>
      </c>
      <c r="AM232" s="32">
        <f>IF($AB232="","",IF(COUNTIF('Guest list'!$A$3:$A$202,$AB232)&gt;0,"Yes","No"))</f>
        <v/>
      </c>
    </row>
    <row r="233">
      <c r="AB233" s="32">
        <f>IF(Lists!$B$2="","",IFERROR(TRIM(INDEX($A233:$Z233,MATCH(Lists!$B$2,$A$1:$Z$1,0))&amp;""),""))</f>
        <v/>
      </c>
      <c r="AC233" s="32">
        <f>IF(Lists!$B$3="","",IFERROR(TRIM(INDEX($A233:$Z233,MATCH(Lists!$B$3,$A$1:$Z$1,0))&amp;""),""))</f>
        <v/>
      </c>
      <c r="AD233" s="32">
        <f>IF($AB233="","",IF($AC233=Lists!$B$4,1,0))</f>
        <v/>
      </c>
      <c r="AE233" s="32">
        <f>IFERROR(VALUE(IF(Lists!$B$5="","",IFERROR(TRIM(INDEX($A233:$Z233,MATCH(Lists!$B$5,$A$1:$Z$1,0))&amp;""),""))),"")</f>
        <v/>
      </c>
      <c r="AF233" s="32">
        <f>IF($AD233&lt;&gt;1,IF($AB233="","",0),MAX(1,N($AE233)+IF(UPPER(TRIM(Lists!$B$6&amp;""))="N",1,0)))</f>
        <v/>
      </c>
      <c r="AG233" s="32">
        <f>IF(Lists!$B$7="","",IFERROR(TRIM(INDEX($A233:$Z233,MATCH(Lists!$B$7,$A$1:$Z$1,0))&amp;""),""))</f>
        <v/>
      </c>
      <c r="AH233" s="32">
        <f>IF(Lists!$B$8="","",IFERROR(TRIM(INDEX($A233:$Z233,MATCH(Lists!$B$8,$A$1:$Z$1,0))&amp;""),""))</f>
        <v/>
      </c>
      <c r="AI233" s="32">
        <f>IF(Lists!$B$9="","",IFERROR(TRIM(INDEX($A233:$Z233,MATCH(Lists!$B$9,$A$1:$Z$1,0))&amp;""),""))</f>
        <v/>
      </c>
      <c r="AJ233" s="32">
        <f>IF(Lists!$B$10="","",IFERROR(TRIM(INDEX($A233:$Z233,MATCH(Lists!$B$10,$A$1:$Z$1,0))&amp;""),""))</f>
        <v/>
      </c>
      <c r="AK233" s="32">
        <f>IF(Lists!$B$11="","",IFERROR(TRIM(INDEX($A233:$Z233,MATCH(Lists!$B$11,$A$1:$Z$1,0))&amp;""),""))</f>
        <v/>
      </c>
      <c r="AL233" s="32">
        <f>MID(IF($AG233&lt;&gt;"",", "&amp;$AG233,"")&amp;IF($AH233&lt;&gt;"",", "&amp;$AH233,"")&amp;IF($AI233&lt;&gt;"",", "&amp;$AI233,"")&amp;IF($AJ233&lt;&gt;"",", "&amp;$AJ233,"")&amp;IF($AK233&lt;&gt;"",", "&amp;$AK233,""),3,300)</f>
        <v/>
      </c>
      <c r="AM233" s="32">
        <f>IF($AB233="","",IF(COUNTIF('Guest list'!$A$3:$A$202,$AB233)&gt;0,"Yes","No"))</f>
        <v/>
      </c>
    </row>
    <row r="234">
      <c r="AB234" s="32">
        <f>IF(Lists!$B$2="","",IFERROR(TRIM(INDEX($A234:$Z234,MATCH(Lists!$B$2,$A$1:$Z$1,0))&amp;""),""))</f>
        <v/>
      </c>
      <c r="AC234" s="32">
        <f>IF(Lists!$B$3="","",IFERROR(TRIM(INDEX($A234:$Z234,MATCH(Lists!$B$3,$A$1:$Z$1,0))&amp;""),""))</f>
        <v/>
      </c>
      <c r="AD234" s="32">
        <f>IF($AB234="","",IF($AC234=Lists!$B$4,1,0))</f>
        <v/>
      </c>
      <c r="AE234" s="32">
        <f>IFERROR(VALUE(IF(Lists!$B$5="","",IFERROR(TRIM(INDEX($A234:$Z234,MATCH(Lists!$B$5,$A$1:$Z$1,0))&amp;""),""))),"")</f>
        <v/>
      </c>
      <c r="AF234" s="32">
        <f>IF($AD234&lt;&gt;1,IF($AB234="","",0),MAX(1,N($AE234)+IF(UPPER(TRIM(Lists!$B$6&amp;""))="N",1,0)))</f>
        <v/>
      </c>
      <c r="AG234" s="32">
        <f>IF(Lists!$B$7="","",IFERROR(TRIM(INDEX($A234:$Z234,MATCH(Lists!$B$7,$A$1:$Z$1,0))&amp;""),""))</f>
        <v/>
      </c>
      <c r="AH234" s="32">
        <f>IF(Lists!$B$8="","",IFERROR(TRIM(INDEX($A234:$Z234,MATCH(Lists!$B$8,$A$1:$Z$1,0))&amp;""),""))</f>
        <v/>
      </c>
      <c r="AI234" s="32">
        <f>IF(Lists!$B$9="","",IFERROR(TRIM(INDEX($A234:$Z234,MATCH(Lists!$B$9,$A$1:$Z$1,0))&amp;""),""))</f>
        <v/>
      </c>
      <c r="AJ234" s="32">
        <f>IF(Lists!$B$10="","",IFERROR(TRIM(INDEX($A234:$Z234,MATCH(Lists!$B$10,$A$1:$Z$1,0))&amp;""),""))</f>
        <v/>
      </c>
      <c r="AK234" s="32">
        <f>IF(Lists!$B$11="","",IFERROR(TRIM(INDEX($A234:$Z234,MATCH(Lists!$B$11,$A$1:$Z$1,0))&amp;""),""))</f>
        <v/>
      </c>
      <c r="AL234" s="32">
        <f>MID(IF($AG234&lt;&gt;"",", "&amp;$AG234,"")&amp;IF($AH234&lt;&gt;"",", "&amp;$AH234,"")&amp;IF($AI234&lt;&gt;"",", "&amp;$AI234,"")&amp;IF($AJ234&lt;&gt;"",", "&amp;$AJ234,"")&amp;IF($AK234&lt;&gt;"",", "&amp;$AK234,""),3,300)</f>
        <v/>
      </c>
      <c r="AM234" s="32">
        <f>IF($AB234="","",IF(COUNTIF('Guest list'!$A$3:$A$202,$AB234)&gt;0,"Yes","No"))</f>
        <v/>
      </c>
    </row>
    <row r="235">
      <c r="AB235" s="32">
        <f>IF(Lists!$B$2="","",IFERROR(TRIM(INDEX($A235:$Z235,MATCH(Lists!$B$2,$A$1:$Z$1,0))&amp;""),""))</f>
        <v/>
      </c>
      <c r="AC235" s="32">
        <f>IF(Lists!$B$3="","",IFERROR(TRIM(INDEX($A235:$Z235,MATCH(Lists!$B$3,$A$1:$Z$1,0))&amp;""),""))</f>
        <v/>
      </c>
      <c r="AD235" s="32">
        <f>IF($AB235="","",IF($AC235=Lists!$B$4,1,0))</f>
        <v/>
      </c>
      <c r="AE235" s="32">
        <f>IFERROR(VALUE(IF(Lists!$B$5="","",IFERROR(TRIM(INDEX($A235:$Z235,MATCH(Lists!$B$5,$A$1:$Z$1,0))&amp;""),""))),"")</f>
        <v/>
      </c>
      <c r="AF235" s="32">
        <f>IF($AD235&lt;&gt;1,IF($AB235="","",0),MAX(1,N($AE235)+IF(UPPER(TRIM(Lists!$B$6&amp;""))="N",1,0)))</f>
        <v/>
      </c>
      <c r="AG235" s="32">
        <f>IF(Lists!$B$7="","",IFERROR(TRIM(INDEX($A235:$Z235,MATCH(Lists!$B$7,$A$1:$Z$1,0))&amp;""),""))</f>
        <v/>
      </c>
      <c r="AH235" s="32">
        <f>IF(Lists!$B$8="","",IFERROR(TRIM(INDEX($A235:$Z235,MATCH(Lists!$B$8,$A$1:$Z$1,0))&amp;""),""))</f>
        <v/>
      </c>
      <c r="AI235" s="32">
        <f>IF(Lists!$B$9="","",IFERROR(TRIM(INDEX($A235:$Z235,MATCH(Lists!$B$9,$A$1:$Z$1,0))&amp;""),""))</f>
        <v/>
      </c>
      <c r="AJ235" s="32">
        <f>IF(Lists!$B$10="","",IFERROR(TRIM(INDEX($A235:$Z235,MATCH(Lists!$B$10,$A$1:$Z$1,0))&amp;""),""))</f>
        <v/>
      </c>
      <c r="AK235" s="32">
        <f>IF(Lists!$B$11="","",IFERROR(TRIM(INDEX($A235:$Z235,MATCH(Lists!$B$11,$A$1:$Z$1,0))&amp;""),""))</f>
        <v/>
      </c>
      <c r="AL235" s="32">
        <f>MID(IF($AG235&lt;&gt;"",", "&amp;$AG235,"")&amp;IF($AH235&lt;&gt;"",", "&amp;$AH235,"")&amp;IF($AI235&lt;&gt;"",", "&amp;$AI235,"")&amp;IF($AJ235&lt;&gt;"",", "&amp;$AJ235,"")&amp;IF($AK235&lt;&gt;"",", "&amp;$AK235,""),3,300)</f>
        <v/>
      </c>
      <c r="AM235" s="32">
        <f>IF($AB235="","",IF(COUNTIF('Guest list'!$A$3:$A$202,$AB235)&gt;0,"Yes","No"))</f>
        <v/>
      </c>
    </row>
    <row r="236">
      <c r="AB236" s="32">
        <f>IF(Lists!$B$2="","",IFERROR(TRIM(INDEX($A236:$Z236,MATCH(Lists!$B$2,$A$1:$Z$1,0))&amp;""),""))</f>
        <v/>
      </c>
      <c r="AC236" s="32">
        <f>IF(Lists!$B$3="","",IFERROR(TRIM(INDEX($A236:$Z236,MATCH(Lists!$B$3,$A$1:$Z$1,0))&amp;""),""))</f>
        <v/>
      </c>
      <c r="AD236" s="32">
        <f>IF($AB236="","",IF($AC236=Lists!$B$4,1,0))</f>
        <v/>
      </c>
      <c r="AE236" s="32">
        <f>IFERROR(VALUE(IF(Lists!$B$5="","",IFERROR(TRIM(INDEX($A236:$Z236,MATCH(Lists!$B$5,$A$1:$Z$1,0))&amp;""),""))),"")</f>
        <v/>
      </c>
      <c r="AF236" s="32">
        <f>IF($AD236&lt;&gt;1,IF($AB236="","",0),MAX(1,N($AE236)+IF(UPPER(TRIM(Lists!$B$6&amp;""))="N",1,0)))</f>
        <v/>
      </c>
      <c r="AG236" s="32">
        <f>IF(Lists!$B$7="","",IFERROR(TRIM(INDEX($A236:$Z236,MATCH(Lists!$B$7,$A$1:$Z$1,0))&amp;""),""))</f>
        <v/>
      </c>
      <c r="AH236" s="32">
        <f>IF(Lists!$B$8="","",IFERROR(TRIM(INDEX($A236:$Z236,MATCH(Lists!$B$8,$A$1:$Z$1,0))&amp;""),""))</f>
        <v/>
      </c>
      <c r="AI236" s="32">
        <f>IF(Lists!$B$9="","",IFERROR(TRIM(INDEX($A236:$Z236,MATCH(Lists!$B$9,$A$1:$Z$1,0))&amp;""),""))</f>
        <v/>
      </c>
      <c r="AJ236" s="32">
        <f>IF(Lists!$B$10="","",IFERROR(TRIM(INDEX($A236:$Z236,MATCH(Lists!$B$10,$A$1:$Z$1,0))&amp;""),""))</f>
        <v/>
      </c>
      <c r="AK236" s="32">
        <f>IF(Lists!$B$11="","",IFERROR(TRIM(INDEX($A236:$Z236,MATCH(Lists!$B$11,$A$1:$Z$1,0))&amp;""),""))</f>
        <v/>
      </c>
      <c r="AL236" s="32">
        <f>MID(IF($AG236&lt;&gt;"",", "&amp;$AG236,"")&amp;IF($AH236&lt;&gt;"",", "&amp;$AH236,"")&amp;IF($AI236&lt;&gt;"",", "&amp;$AI236,"")&amp;IF($AJ236&lt;&gt;"",", "&amp;$AJ236,"")&amp;IF($AK236&lt;&gt;"",", "&amp;$AK236,""),3,300)</f>
        <v/>
      </c>
      <c r="AM236" s="32">
        <f>IF($AB236="","",IF(COUNTIF('Guest list'!$A$3:$A$202,$AB236)&gt;0,"Yes","No"))</f>
        <v/>
      </c>
    </row>
    <row r="237">
      <c r="AB237" s="32">
        <f>IF(Lists!$B$2="","",IFERROR(TRIM(INDEX($A237:$Z237,MATCH(Lists!$B$2,$A$1:$Z$1,0))&amp;""),""))</f>
        <v/>
      </c>
      <c r="AC237" s="32">
        <f>IF(Lists!$B$3="","",IFERROR(TRIM(INDEX($A237:$Z237,MATCH(Lists!$B$3,$A$1:$Z$1,0))&amp;""),""))</f>
        <v/>
      </c>
      <c r="AD237" s="32">
        <f>IF($AB237="","",IF($AC237=Lists!$B$4,1,0))</f>
        <v/>
      </c>
      <c r="AE237" s="32">
        <f>IFERROR(VALUE(IF(Lists!$B$5="","",IFERROR(TRIM(INDEX($A237:$Z237,MATCH(Lists!$B$5,$A$1:$Z$1,0))&amp;""),""))),"")</f>
        <v/>
      </c>
      <c r="AF237" s="32">
        <f>IF($AD237&lt;&gt;1,IF($AB237="","",0),MAX(1,N($AE237)+IF(UPPER(TRIM(Lists!$B$6&amp;""))="N",1,0)))</f>
        <v/>
      </c>
      <c r="AG237" s="32">
        <f>IF(Lists!$B$7="","",IFERROR(TRIM(INDEX($A237:$Z237,MATCH(Lists!$B$7,$A$1:$Z$1,0))&amp;""),""))</f>
        <v/>
      </c>
      <c r="AH237" s="32">
        <f>IF(Lists!$B$8="","",IFERROR(TRIM(INDEX($A237:$Z237,MATCH(Lists!$B$8,$A$1:$Z$1,0))&amp;""),""))</f>
        <v/>
      </c>
      <c r="AI237" s="32">
        <f>IF(Lists!$B$9="","",IFERROR(TRIM(INDEX($A237:$Z237,MATCH(Lists!$B$9,$A$1:$Z$1,0))&amp;""),""))</f>
        <v/>
      </c>
      <c r="AJ237" s="32">
        <f>IF(Lists!$B$10="","",IFERROR(TRIM(INDEX($A237:$Z237,MATCH(Lists!$B$10,$A$1:$Z$1,0))&amp;""),""))</f>
        <v/>
      </c>
      <c r="AK237" s="32">
        <f>IF(Lists!$B$11="","",IFERROR(TRIM(INDEX($A237:$Z237,MATCH(Lists!$B$11,$A$1:$Z$1,0))&amp;""),""))</f>
        <v/>
      </c>
      <c r="AL237" s="32">
        <f>MID(IF($AG237&lt;&gt;"",", "&amp;$AG237,"")&amp;IF($AH237&lt;&gt;"",", "&amp;$AH237,"")&amp;IF($AI237&lt;&gt;"",", "&amp;$AI237,"")&amp;IF($AJ237&lt;&gt;"",", "&amp;$AJ237,"")&amp;IF($AK237&lt;&gt;"",", "&amp;$AK237,""),3,300)</f>
        <v/>
      </c>
      <c r="AM237" s="32">
        <f>IF($AB237="","",IF(COUNTIF('Guest list'!$A$3:$A$202,$AB237)&gt;0,"Yes","No"))</f>
        <v/>
      </c>
    </row>
    <row r="238">
      <c r="AB238" s="32">
        <f>IF(Lists!$B$2="","",IFERROR(TRIM(INDEX($A238:$Z238,MATCH(Lists!$B$2,$A$1:$Z$1,0))&amp;""),""))</f>
        <v/>
      </c>
      <c r="AC238" s="32">
        <f>IF(Lists!$B$3="","",IFERROR(TRIM(INDEX($A238:$Z238,MATCH(Lists!$B$3,$A$1:$Z$1,0))&amp;""),""))</f>
        <v/>
      </c>
      <c r="AD238" s="32">
        <f>IF($AB238="","",IF($AC238=Lists!$B$4,1,0))</f>
        <v/>
      </c>
      <c r="AE238" s="32">
        <f>IFERROR(VALUE(IF(Lists!$B$5="","",IFERROR(TRIM(INDEX($A238:$Z238,MATCH(Lists!$B$5,$A$1:$Z$1,0))&amp;""),""))),"")</f>
        <v/>
      </c>
      <c r="AF238" s="32">
        <f>IF($AD238&lt;&gt;1,IF($AB238="","",0),MAX(1,N($AE238)+IF(UPPER(TRIM(Lists!$B$6&amp;""))="N",1,0)))</f>
        <v/>
      </c>
      <c r="AG238" s="32">
        <f>IF(Lists!$B$7="","",IFERROR(TRIM(INDEX($A238:$Z238,MATCH(Lists!$B$7,$A$1:$Z$1,0))&amp;""),""))</f>
        <v/>
      </c>
      <c r="AH238" s="32">
        <f>IF(Lists!$B$8="","",IFERROR(TRIM(INDEX($A238:$Z238,MATCH(Lists!$B$8,$A$1:$Z$1,0))&amp;""),""))</f>
        <v/>
      </c>
      <c r="AI238" s="32">
        <f>IF(Lists!$B$9="","",IFERROR(TRIM(INDEX($A238:$Z238,MATCH(Lists!$B$9,$A$1:$Z$1,0))&amp;""),""))</f>
        <v/>
      </c>
      <c r="AJ238" s="32">
        <f>IF(Lists!$B$10="","",IFERROR(TRIM(INDEX($A238:$Z238,MATCH(Lists!$B$10,$A$1:$Z$1,0))&amp;""),""))</f>
        <v/>
      </c>
      <c r="AK238" s="32">
        <f>IF(Lists!$B$11="","",IFERROR(TRIM(INDEX($A238:$Z238,MATCH(Lists!$B$11,$A$1:$Z$1,0))&amp;""),""))</f>
        <v/>
      </c>
      <c r="AL238" s="32">
        <f>MID(IF($AG238&lt;&gt;"",", "&amp;$AG238,"")&amp;IF($AH238&lt;&gt;"",", "&amp;$AH238,"")&amp;IF($AI238&lt;&gt;"",", "&amp;$AI238,"")&amp;IF($AJ238&lt;&gt;"",", "&amp;$AJ238,"")&amp;IF($AK238&lt;&gt;"",", "&amp;$AK238,""),3,300)</f>
        <v/>
      </c>
      <c r="AM238" s="32">
        <f>IF($AB238="","",IF(COUNTIF('Guest list'!$A$3:$A$202,$AB238)&gt;0,"Yes","No"))</f>
        <v/>
      </c>
    </row>
    <row r="239">
      <c r="AB239" s="32">
        <f>IF(Lists!$B$2="","",IFERROR(TRIM(INDEX($A239:$Z239,MATCH(Lists!$B$2,$A$1:$Z$1,0))&amp;""),""))</f>
        <v/>
      </c>
      <c r="AC239" s="32">
        <f>IF(Lists!$B$3="","",IFERROR(TRIM(INDEX($A239:$Z239,MATCH(Lists!$B$3,$A$1:$Z$1,0))&amp;""),""))</f>
        <v/>
      </c>
      <c r="AD239" s="32">
        <f>IF($AB239="","",IF($AC239=Lists!$B$4,1,0))</f>
        <v/>
      </c>
      <c r="AE239" s="32">
        <f>IFERROR(VALUE(IF(Lists!$B$5="","",IFERROR(TRIM(INDEX($A239:$Z239,MATCH(Lists!$B$5,$A$1:$Z$1,0))&amp;""),""))),"")</f>
        <v/>
      </c>
      <c r="AF239" s="32">
        <f>IF($AD239&lt;&gt;1,IF($AB239="","",0),MAX(1,N($AE239)+IF(UPPER(TRIM(Lists!$B$6&amp;""))="N",1,0)))</f>
        <v/>
      </c>
      <c r="AG239" s="32">
        <f>IF(Lists!$B$7="","",IFERROR(TRIM(INDEX($A239:$Z239,MATCH(Lists!$B$7,$A$1:$Z$1,0))&amp;""),""))</f>
        <v/>
      </c>
      <c r="AH239" s="32">
        <f>IF(Lists!$B$8="","",IFERROR(TRIM(INDEX($A239:$Z239,MATCH(Lists!$B$8,$A$1:$Z$1,0))&amp;""),""))</f>
        <v/>
      </c>
      <c r="AI239" s="32">
        <f>IF(Lists!$B$9="","",IFERROR(TRIM(INDEX($A239:$Z239,MATCH(Lists!$B$9,$A$1:$Z$1,0))&amp;""),""))</f>
        <v/>
      </c>
      <c r="AJ239" s="32">
        <f>IF(Lists!$B$10="","",IFERROR(TRIM(INDEX($A239:$Z239,MATCH(Lists!$B$10,$A$1:$Z$1,0))&amp;""),""))</f>
        <v/>
      </c>
      <c r="AK239" s="32">
        <f>IF(Lists!$B$11="","",IFERROR(TRIM(INDEX($A239:$Z239,MATCH(Lists!$B$11,$A$1:$Z$1,0))&amp;""),""))</f>
        <v/>
      </c>
      <c r="AL239" s="32">
        <f>MID(IF($AG239&lt;&gt;"",", "&amp;$AG239,"")&amp;IF($AH239&lt;&gt;"",", "&amp;$AH239,"")&amp;IF($AI239&lt;&gt;"",", "&amp;$AI239,"")&amp;IF($AJ239&lt;&gt;"",", "&amp;$AJ239,"")&amp;IF($AK239&lt;&gt;"",", "&amp;$AK239,""),3,300)</f>
        <v/>
      </c>
      <c r="AM239" s="32">
        <f>IF($AB239="","",IF(COUNTIF('Guest list'!$A$3:$A$202,$AB239)&gt;0,"Yes","No"))</f>
        <v/>
      </c>
    </row>
    <row r="240">
      <c r="AB240" s="32">
        <f>IF(Lists!$B$2="","",IFERROR(TRIM(INDEX($A240:$Z240,MATCH(Lists!$B$2,$A$1:$Z$1,0))&amp;""),""))</f>
        <v/>
      </c>
      <c r="AC240" s="32">
        <f>IF(Lists!$B$3="","",IFERROR(TRIM(INDEX($A240:$Z240,MATCH(Lists!$B$3,$A$1:$Z$1,0))&amp;""),""))</f>
        <v/>
      </c>
      <c r="AD240" s="32">
        <f>IF($AB240="","",IF($AC240=Lists!$B$4,1,0))</f>
        <v/>
      </c>
      <c r="AE240" s="32">
        <f>IFERROR(VALUE(IF(Lists!$B$5="","",IFERROR(TRIM(INDEX($A240:$Z240,MATCH(Lists!$B$5,$A$1:$Z$1,0))&amp;""),""))),"")</f>
        <v/>
      </c>
      <c r="AF240" s="32">
        <f>IF($AD240&lt;&gt;1,IF($AB240="","",0),MAX(1,N($AE240)+IF(UPPER(TRIM(Lists!$B$6&amp;""))="N",1,0)))</f>
        <v/>
      </c>
      <c r="AG240" s="32">
        <f>IF(Lists!$B$7="","",IFERROR(TRIM(INDEX($A240:$Z240,MATCH(Lists!$B$7,$A$1:$Z$1,0))&amp;""),""))</f>
        <v/>
      </c>
      <c r="AH240" s="32">
        <f>IF(Lists!$B$8="","",IFERROR(TRIM(INDEX($A240:$Z240,MATCH(Lists!$B$8,$A$1:$Z$1,0))&amp;""),""))</f>
        <v/>
      </c>
      <c r="AI240" s="32">
        <f>IF(Lists!$B$9="","",IFERROR(TRIM(INDEX($A240:$Z240,MATCH(Lists!$B$9,$A$1:$Z$1,0))&amp;""),""))</f>
        <v/>
      </c>
      <c r="AJ240" s="32">
        <f>IF(Lists!$B$10="","",IFERROR(TRIM(INDEX($A240:$Z240,MATCH(Lists!$B$10,$A$1:$Z$1,0))&amp;""),""))</f>
        <v/>
      </c>
      <c r="AK240" s="32">
        <f>IF(Lists!$B$11="","",IFERROR(TRIM(INDEX($A240:$Z240,MATCH(Lists!$B$11,$A$1:$Z$1,0))&amp;""),""))</f>
        <v/>
      </c>
      <c r="AL240" s="32">
        <f>MID(IF($AG240&lt;&gt;"",", "&amp;$AG240,"")&amp;IF($AH240&lt;&gt;"",", "&amp;$AH240,"")&amp;IF($AI240&lt;&gt;"",", "&amp;$AI240,"")&amp;IF($AJ240&lt;&gt;"",", "&amp;$AJ240,"")&amp;IF($AK240&lt;&gt;"",", "&amp;$AK240,""),3,300)</f>
        <v/>
      </c>
      <c r="AM240" s="32">
        <f>IF($AB240="","",IF(COUNTIF('Guest list'!$A$3:$A$202,$AB240)&gt;0,"Yes","No"))</f>
        <v/>
      </c>
    </row>
    <row r="241">
      <c r="AB241" s="32">
        <f>IF(Lists!$B$2="","",IFERROR(TRIM(INDEX($A241:$Z241,MATCH(Lists!$B$2,$A$1:$Z$1,0))&amp;""),""))</f>
        <v/>
      </c>
      <c r="AC241" s="32">
        <f>IF(Lists!$B$3="","",IFERROR(TRIM(INDEX($A241:$Z241,MATCH(Lists!$B$3,$A$1:$Z$1,0))&amp;""),""))</f>
        <v/>
      </c>
      <c r="AD241" s="32">
        <f>IF($AB241="","",IF($AC241=Lists!$B$4,1,0))</f>
        <v/>
      </c>
      <c r="AE241" s="32">
        <f>IFERROR(VALUE(IF(Lists!$B$5="","",IFERROR(TRIM(INDEX($A241:$Z241,MATCH(Lists!$B$5,$A$1:$Z$1,0))&amp;""),""))),"")</f>
        <v/>
      </c>
      <c r="AF241" s="32">
        <f>IF($AD241&lt;&gt;1,IF($AB241="","",0),MAX(1,N($AE241)+IF(UPPER(TRIM(Lists!$B$6&amp;""))="N",1,0)))</f>
        <v/>
      </c>
      <c r="AG241" s="32">
        <f>IF(Lists!$B$7="","",IFERROR(TRIM(INDEX($A241:$Z241,MATCH(Lists!$B$7,$A$1:$Z$1,0))&amp;""),""))</f>
        <v/>
      </c>
      <c r="AH241" s="32">
        <f>IF(Lists!$B$8="","",IFERROR(TRIM(INDEX($A241:$Z241,MATCH(Lists!$B$8,$A$1:$Z$1,0))&amp;""),""))</f>
        <v/>
      </c>
      <c r="AI241" s="32">
        <f>IF(Lists!$B$9="","",IFERROR(TRIM(INDEX($A241:$Z241,MATCH(Lists!$B$9,$A$1:$Z$1,0))&amp;""),""))</f>
        <v/>
      </c>
      <c r="AJ241" s="32">
        <f>IF(Lists!$B$10="","",IFERROR(TRIM(INDEX($A241:$Z241,MATCH(Lists!$B$10,$A$1:$Z$1,0))&amp;""),""))</f>
        <v/>
      </c>
      <c r="AK241" s="32">
        <f>IF(Lists!$B$11="","",IFERROR(TRIM(INDEX($A241:$Z241,MATCH(Lists!$B$11,$A$1:$Z$1,0))&amp;""),""))</f>
        <v/>
      </c>
      <c r="AL241" s="32">
        <f>MID(IF($AG241&lt;&gt;"",", "&amp;$AG241,"")&amp;IF($AH241&lt;&gt;"",", "&amp;$AH241,"")&amp;IF($AI241&lt;&gt;"",", "&amp;$AI241,"")&amp;IF($AJ241&lt;&gt;"",", "&amp;$AJ241,"")&amp;IF($AK241&lt;&gt;"",", "&amp;$AK241,""),3,300)</f>
        <v/>
      </c>
      <c r="AM241" s="32">
        <f>IF($AB241="","",IF(COUNTIF('Guest list'!$A$3:$A$202,$AB241)&gt;0,"Yes","No"))</f>
        <v/>
      </c>
    </row>
    <row r="242">
      <c r="AB242" s="32">
        <f>IF(Lists!$B$2="","",IFERROR(TRIM(INDEX($A242:$Z242,MATCH(Lists!$B$2,$A$1:$Z$1,0))&amp;""),""))</f>
        <v/>
      </c>
      <c r="AC242" s="32">
        <f>IF(Lists!$B$3="","",IFERROR(TRIM(INDEX($A242:$Z242,MATCH(Lists!$B$3,$A$1:$Z$1,0))&amp;""),""))</f>
        <v/>
      </c>
      <c r="AD242" s="32">
        <f>IF($AB242="","",IF($AC242=Lists!$B$4,1,0))</f>
        <v/>
      </c>
      <c r="AE242" s="32">
        <f>IFERROR(VALUE(IF(Lists!$B$5="","",IFERROR(TRIM(INDEX($A242:$Z242,MATCH(Lists!$B$5,$A$1:$Z$1,0))&amp;""),""))),"")</f>
        <v/>
      </c>
      <c r="AF242" s="32">
        <f>IF($AD242&lt;&gt;1,IF($AB242="","",0),MAX(1,N($AE242)+IF(UPPER(TRIM(Lists!$B$6&amp;""))="N",1,0)))</f>
        <v/>
      </c>
      <c r="AG242" s="32">
        <f>IF(Lists!$B$7="","",IFERROR(TRIM(INDEX($A242:$Z242,MATCH(Lists!$B$7,$A$1:$Z$1,0))&amp;""),""))</f>
        <v/>
      </c>
      <c r="AH242" s="32">
        <f>IF(Lists!$B$8="","",IFERROR(TRIM(INDEX($A242:$Z242,MATCH(Lists!$B$8,$A$1:$Z$1,0))&amp;""),""))</f>
        <v/>
      </c>
      <c r="AI242" s="32">
        <f>IF(Lists!$B$9="","",IFERROR(TRIM(INDEX($A242:$Z242,MATCH(Lists!$B$9,$A$1:$Z$1,0))&amp;""),""))</f>
        <v/>
      </c>
      <c r="AJ242" s="32">
        <f>IF(Lists!$B$10="","",IFERROR(TRIM(INDEX($A242:$Z242,MATCH(Lists!$B$10,$A$1:$Z$1,0))&amp;""),""))</f>
        <v/>
      </c>
      <c r="AK242" s="32">
        <f>IF(Lists!$B$11="","",IFERROR(TRIM(INDEX($A242:$Z242,MATCH(Lists!$B$11,$A$1:$Z$1,0))&amp;""),""))</f>
        <v/>
      </c>
      <c r="AL242" s="32">
        <f>MID(IF($AG242&lt;&gt;"",", "&amp;$AG242,"")&amp;IF($AH242&lt;&gt;"",", "&amp;$AH242,"")&amp;IF($AI242&lt;&gt;"",", "&amp;$AI242,"")&amp;IF($AJ242&lt;&gt;"",", "&amp;$AJ242,"")&amp;IF($AK242&lt;&gt;"",", "&amp;$AK242,""),3,300)</f>
        <v/>
      </c>
      <c r="AM242" s="32">
        <f>IF($AB242="","",IF(COUNTIF('Guest list'!$A$3:$A$202,$AB242)&gt;0,"Yes","No"))</f>
        <v/>
      </c>
    </row>
    <row r="243">
      <c r="AB243" s="32">
        <f>IF(Lists!$B$2="","",IFERROR(TRIM(INDEX($A243:$Z243,MATCH(Lists!$B$2,$A$1:$Z$1,0))&amp;""),""))</f>
        <v/>
      </c>
      <c r="AC243" s="32">
        <f>IF(Lists!$B$3="","",IFERROR(TRIM(INDEX($A243:$Z243,MATCH(Lists!$B$3,$A$1:$Z$1,0))&amp;""),""))</f>
        <v/>
      </c>
      <c r="AD243" s="32">
        <f>IF($AB243="","",IF($AC243=Lists!$B$4,1,0))</f>
        <v/>
      </c>
      <c r="AE243" s="32">
        <f>IFERROR(VALUE(IF(Lists!$B$5="","",IFERROR(TRIM(INDEX($A243:$Z243,MATCH(Lists!$B$5,$A$1:$Z$1,0))&amp;""),""))),"")</f>
        <v/>
      </c>
      <c r="AF243" s="32">
        <f>IF($AD243&lt;&gt;1,IF($AB243="","",0),MAX(1,N($AE243)+IF(UPPER(TRIM(Lists!$B$6&amp;""))="N",1,0)))</f>
        <v/>
      </c>
      <c r="AG243" s="32">
        <f>IF(Lists!$B$7="","",IFERROR(TRIM(INDEX($A243:$Z243,MATCH(Lists!$B$7,$A$1:$Z$1,0))&amp;""),""))</f>
        <v/>
      </c>
      <c r="AH243" s="32">
        <f>IF(Lists!$B$8="","",IFERROR(TRIM(INDEX($A243:$Z243,MATCH(Lists!$B$8,$A$1:$Z$1,0))&amp;""),""))</f>
        <v/>
      </c>
      <c r="AI243" s="32">
        <f>IF(Lists!$B$9="","",IFERROR(TRIM(INDEX($A243:$Z243,MATCH(Lists!$B$9,$A$1:$Z$1,0))&amp;""),""))</f>
        <v/>
      </c>
      <c r="AJ243" s="32">
        <f>IF(Lists!$B$10="","",IFERROR(TRIM(INDEX($A243:$Z243,MATCH(Lists!$B$10,$A$1:$Z$1,0))&amp;""),""))</f>
        <v/>
      </c>
      <c r="AK243" s="32">
        <f>IF(Lists!$B$11="","",IFERROR(TRIM(INDEX($A243:$Z243,MATCH(Lists!$B$11,$A$1:$Z$1,0))&amp;""),""))</f>
        <v/>
      </c>
      <c r="AL243" s="32">
        <f>MID(IF($AG243&lt;&gt;"",", "&amp;$AG243,"")&amp;IF($AH243&lt;&gt;"",", "&amp;$AH243,"")&amp;IF($AI243&lt;&gt;"",", "&amp;$AI243,"")&amp;IF($AJ243&lt;&gt;"",", "&amp;$AJ243,"")&amp;IF($AK243&lt;&gt;"",", "&amp;$AK243,""),3,300)</f>
        <v/>
      </c>
      <c r="AM243" s="32">
        <f>IF($AB243="","",IF(COUNTIF('Guest list'!$A$3:$A$202,$AB243)&gt;0,"Yes","No"))</f>
        <v/>
      </c>
    </row>
    <row r="244">
      <c r="AB244" s="32">
        <f>IF(Lists!$B$2="","",IFERROR(TRIM(INDEX($A244:$Z244,MATCH(Lists!$B$2,$A$1:$Z$1,0))&amp;""),""))</f>
        <v/>
      </c>
      <c r="AC244" s="32">
        <f>IF(Lists!$B$3="","",IFERROR(TRIM(INDEX($A244:$Z244,MATCH(Lists!$B$3,$A$1:$Z$1,0))&amp;""),""))</f>
        <v/>
      </c>
      <c r="AD244" s="32">
        <f>IF($AB244="","",IF($AC244=Lists!$B$4,1,0))</f>
        <v/>
      </c>
      <c r="AE244" s="32">
        <f>IFERROR(VALUE(IF(Lists!$B$5="","",IFERROR(TRIM(INDEX($A244:$Z244,MATCH(Lists!$B$5,$A$1:$Z$1,0))&amp;""),""))),"")</f>
        <v/>
      </c>
      <c r="AF244" s="32">
        <f>IF($AD244&lt;&gt;1,IF($AB244="","",0),MAX(1,N($AE244)+IF(UPPER(TRIM(Lists!$B$6&amp;""))="N",1,0)))</f>
        <v/>
      </c>
      <c r="AG244" s="32">
        <f>IF(Lists!$B$7="","",IFERROR(TRIM(INDEX($A244:$Z244,MATCH(Lists!$B$7,$A$1:$Z$1,0))&amp;""),""))</f>
        <v/>
      </c>
      <c r="AH244" s="32">
        <f>IF(Lists!$B$8="","",IFERROR(TRIM(INDEX($A244:$Z244,MATCH(Lists!$B$8,$A$1:$Z$1,0))&amp;""),""))</f>
        <v/>
      </c>
      <c r="AI244" s="32">
        <f>IF(Lists!$B$9="","",IFERROR(TRIM(INDEX($A244:$Z244,MATCH(Lists!$B$9,$A$1:$Z$1,0))&amp;""),""))</f>
        <v/>
      </c>
      <c r="AJ244" s="32">
        <f>IF(Lists!$B$10="","",IFERROR(TRIM(INDEX($A244:$Z244,MATCH(Lists!$B$10,$A$1:$Z$1,0))&amp;""),""))</f>
        <v/>
      </c>
      <c r="AK244" s="32">
        <f>IF(Lists!$B$11="","",IFERROR(TRIM(INDEX($A244:$Z244,MATCH(Lists!$B$11,$A$1:$Z$1,0))&amp;""),""))</f>
        <v/>
      </c>
      <c r="AL244" s="32">
        <f>MID(IF($AG244&lt;&gt;"",", "&amp;$AG244,"")&amp;IF($AH244&lt;&gt;"",", "&amp;$AH244,"")&amp;IF($AI244&lt;&gt;"",", "&amp;$AI244,"")&amp;IF($AJ244&lt;&gt;"",", "&amp;$AJ244,"")&amp;IF($AK244&lt;&gt;"",", "&amp;$AK244,""),3,300)</f>
        <v/>
      </c>
      <c r="AM244" s="32">
        <f>IF($AB244="","",IF(COUNTIF('Guest list'!$A$3:$A$202,$AB244)&gt;0,"Yes","No"))</f>
        <v/>
      </c>
    </row>
    <row r="245">
      <c r="AB245" s="32">
        <f>IF(Lists!$B$2="","",IFERROR(TRIM(INDEX($A245:$Z245,MATCH(Lists!$B$2,$A$1:$Z$1,0))&amp;""),""))</f>
        <v/>
      </c>
      <c r="AC245" s="32">
        <f>IF(Lists!$B$3="","",IFERROR(TRIM(INDEX($A245:$Z245,MATCH(Lists!$B$3,$A$1:$Z$1,0))&amp;""),""))</f>
        <v/>
      </c>
      <c r="AD245" s="32">
        <f>IF($AB245="","",IF($AC245=Lists!$B$4,1,0))</f>
        <v/>
      </c>
      <c r="AE245" s="32">
        <f>IFERROR(VALUE(IF(Lists!$B$5="","",IFERROR(TRIM(INDEX($A245:$Z245,MATCH(Lists!$B$5,$A$1:$Z$1,0))&amp;""),""))),"")</f>
        <v/>
      </c>
      <c r="AF245" s="32">
        <f>IF($AD245&lt;&gt;1,IF($AB245="","",0),MAX(1,N($AE245)+IF(UPPER(TRIM(Lists!$B$6&amp;""))="N",1,0)))</f>
        <v/>
      </c>
      <c r="AG245" s="32">
        <f>IF(Lists!$B$7="","",IFERROR(TRIM(INDEX($A245:$Z245,MATCH(Lists!$B$7,$A$1:$Z$1,0))&amp;""),""))</f>
        <v/>
      </c>
      <c r="AH245" s="32">
        <f>IF(Lists!$B$8="","",IFERROR(TRIM(INDEX($A245:$Z245,MATCH(Lists!$B$8,$A$1:$Z$1,0))&amp;""),""))</f>
        <v/>
      </c>
      <c r="AI245" s="32">
        <f>IF(Lists!$B$9="","",IFERROR(TRIM(INDEX($A245:$Z245,MATCH(Lists!$B$9,$A$1:$Z$1,0))&amp;""),""))</f>
        <v/>
      </c>
      <c r="AJ245" s="32">
        <f>IF(Lists!$B$10="","",IFERROR(TRIM(INDEX($A245:$Z245,MATCH(Lists!$B$10,$A$1:$Z$1,0))&amp;""),""))</f>
        <v/>
      </c>
      <c r="AK245" s="32">
        <f>IF(Lists!$B$11="","",IFERROR(TRIM(INDEX($A245:$Z245,MATCH(Lists!$B$11,$A$1:$Z$1,0))&amp;""),""))</f>
        <v/>
      </c>
      <c r="AL245" s="32">
        <f>MID(IF($AG245&lt;&gt;"",", "&amp;$AG245,"")&amp;IF($AH245&lt;&gt;"",", "&amp;$AH245,"")&amp;IF($AI245&lt;&gt;"",", "&amp;$AI245,"")&amp;IF($AJ245&lt;&gt;"",", "&amp;$AJ245,"")&amp;IF($AK245&lt;&gt;"",", "&amp;$AK245,""),3,300)</f>
        <v/>
      </c>
      <c r="AM245" s="32">
        <f>IF($AB245="","",IF(COUNTIF('Guest list'!$A$3:$A$202,$AB245)&gt;0,"Yes","No"))</f>
        <v/>
      </c>
    </row>
    <row r="246">
      <c r="AB246" s="32">
        <f>IF(Lists!$B$2="","",IFERROR(TRIM(INDEX($A246:$Z246,MATCH(Lists!$B$2,$A$1:$Z$1,0))&amp;""),""))</f>
        <v/>
      </c>
      <c r="AC246" s="32">
        <f>IF(Lists!$B$3="","",IFERROR(TRIM(INDEX($A246:$Z246,MATCH(Lists!$B$3,$A$1:$Z$1,0))&amp;""),""))</f>
        <v/>
      </c>
      <c r="AD246" s="32">
        <f>IF($AB246="","",IF($AC246=Lists!$B$4,1,0))</f>
        <v/>
      </c>
      <c r="AE246" s="32">
        <f>IFERROR(VALUE(IF(Lists!$B$5="","",IFERROR(TRIM(INDEX($A246:$Z246,MATCH(Lists!$B$5,$A$1:$Z$1,0))&amp;""),""))),"")</f>
        <v/>
      </c>
      <c r="AF246" s="32">
        <f>IF($AD246&lt;&gt;1,IF($AB246="","",0),MAX(1,N($AE246)+IF(UPPER(TRIM(Lists!$B$6&amp;""))="N",1,0)))</f>
        <v/>
      </c>
      <c r="AG246" s="32">
        <f>IF(Lists!$B$7="","",IFERROR(TRIM(INDEX($A246:$Z246,MATCH(Lists!$B$7,$A$1:$Z$1,0))&amp;""),""))</f>
        <v/>
      </c>
      <c r="AH246" s="32">
        <f>IF(Lists!$B$8="","",IFERROR(TRIM(INDEX($A246:$Z246,MATCH(Lists!$B$8,$A$1:$Z$1,0))&amp;""),""))</f>
        <v/>
      </c>
      <c r="AI246" s="32">
        <f>IF(Lists!$B$9="","",IFERROR(TRIM(INDEX($A246:$Z246,MATCH(Lists!$B$9,$A$1:$Z$1,0))&amp;""),""))</f>
        <v/>
      </c>
      <c r="AJ246" s="32">
        <f>IF(Lists!$B$10="","",IFERROR(TRIM(INDEX($A246:$Z246,MATCH(Lists!$B$10,$A$1:$Z$1,0))&amp;""),""))</f>
        <v/>
      </c>
      <c r="AK246" s="32">
        <f>IF(Lists!$B$11="","",IFERROR(TRIM(INDEX($A246:$Z246,MATCH(Lists!$B$11,$A$1:$Z$1,0))&amp;""),""))</f>
        <v/>
      </c>
      <c r="AL246" s="32">
        <f>MID(IF($AG246&lt;&gt;"",", "&amp;$AG246,"")&amp;IF($AH246&lt;&gt;"",", "&amp;$AH246,"")&amp;IF($AI246&lt;&gt;"",", "&amp;$AI246,"")&amp;IF($AJ246&lt;&gt;"",", "&amp;$AJ246,"")&amp;IF($AK246&lt;&gt;"",", "&amp;$AK246,""),3,300)</f>
        <v/>
      </c>
      <c r="AM246" s="32">
        <f>IF($AB246="","",IF(COUNTIF('Guest list'!$A$3:$A$202,$AB246)&gt;0,"Yes","No"))</f>
        <v/>
      </c>
    </row>
    <row r="247">
      <c r="AB247" s="32">
        <f>IF(Lists!$B$2="","",IFERROR(TRIM(INDEX($A247:$Z247,MATCH(Lists!$B$2,$A$1:$Z$1,0))&amp;""),""))</f>
        <v/>
      </c>
      <c r="AC247" s="32">
        <f>IF(Lists!$B$3="","",IFERROR(TRIM(INDEX($A247:$Z247,MATCH(Lists!$B$3,$A$1:$Z$1,0))&amp;""),""))</f>
        <v/>
      </c>
      <c r="AD247" s="32">
        <f>IF($AB247="","",IF($AC247=Lists!$B$4,1,0))</f>
        <v/>
      </c>
      <c r="AE247" s="32">
        <f>IFERROR(VALUE(IF(Lists!$B$5="","",IFERROR(TRIM(INDEX($A247:$Z247,MATCH(Lists!$B$5,$A$1:$Z$1,0))&amp;""),""))),"")</f>
        <v/>
      </c>
      <c r="AF247" s="32">
        <f>IF($AD247&lt;&gt;1,IF($AB247="","",0),MAX(1,N($AE247)+IF(UPPER(TRIM(Lists!$B$6&amp;""))="N",1,0)))</f>
        <v/>
      </c>
      <c r="AG247" s="32">
        <f>IF(Lists!$B$7="","",IFERROR(TRIM(INDEX($A247:$Z247,MATCH(Lists!$B$7,$A$1:$Z$1,0))&amp;""),""))</f>
        <v/>
      </c>
      <c r="AH247" s="32">
        <f>IF(Lists!$B$8="","",IFERROR(TRIM(INDEX($A247:$Z247,MATCH(Lists!$B$8,$A$1:$Z$1,0))&amp;""),""))</f>
        <v/>
      </c>
      <c r="AI247" s="32">
        <f>IF(Lists!$B$9="","",IFERROR(TRIM(INDEX($A247:$Z247,MATCH(Lists!$B$9,$A$1:$Z$1,0))&amp;""),""))</f>
        <v/>
      </c>
      <c r="AJ247" s="32">
        <f>IF(Lists!$B$10="","",IFERROR(TRIM(INDEX($A247:$Z247,MATCH(Lists!$B$10,$A$1:$Z$1,0))&amp;""),""))</f>
        <v/>
      </c>
      <c r="AK247" s="32">
        <f>IF(Lists!$B$11="","",IFERROR(TRIM(INDEX($A247:$Z247,MATCH(Lists!$B$11,$A$1:$Z$1,0))&amp;""),""))</f>
        <v/>
      </c>
      <c r="AL247" s="32">
        <f>MID(IF($AG247&lt;&gt;"",", "&amp;$AG247,"")&amp;IF($AH247&lt;&gt;"",", "&amp;$AH247,"")&amp;IF($AI247&lt;&gt;"",", "&amp;$AI247,"")&amp;IF($AJ247&lt;&gt;"",", "&amp;$AJ247,"")&amp;IF($AK247&lt;&gt;"",", "&amp;$AK247,""),3,300)</f>
        <v/>
      </c>
      <c r="AM247" s="32">
        <f>IF($AB247="","",IF(COUNTIF('Guest list'!$A$3:$A$202,$AB247)&gt;0,"Yes","No"))</f>
        <v/>
      </c>
    </row>
    <row r="248">
      <c r="AB248" s="32">
        <f>IF(Lists!$B$2="","",IFERROR(TRIM(INDEX($A248:$Z248,MATCH(Lists!$B$2,$A$1:$Z$1,0))&amp;""),""))</f>
        <v/>
      </c>
      <c r="AC248" s="32">
        <f>IF(Lists!$B$3="","",IFERROR(TRIM(INDEX($A248:$Z248,MATCH(Lists!$B$3,$A$1:$Z$1,0))&amp;""),""))</f>
        <v/>
      </c>
      <c r="AD248" s="32">
        <f>IF($AB248="","",IF($AC248=Lists!$B$4,1,0))</f>
        <v/>
      </c>
      <c r="AE248" s="32">
        <f>IFERROR(VALUE(IF(Lists!$B$5="","",IFERROR(TRIM(INDEX($A248:$Z248,MATCH(Lists!$B$5,$A$1:$Z$1,0))&amp;""),""))),"")</f>
        <v/>
      </c>
      <c r="AF248" s="32">
        <f>IF($AD248&lt;&gt;1,IF($AB248="","",0),MAX(1,N($AE248)+IF(UPPER(TRIM(Lists!$B$6&amp;""))="N",1,0)))</f>
        <v/>
      </c>
      <c r="AG248" s="32">
        <f>IF(Lists!$B$7="","",IFERROR(TRIM(INDEX($A248:$Z248,MATCH(Lists!$B$7,$A$1:$Z$1,0))&amp;""),""))</f>
        <v/>
      </c>
      <c r="AH248" s="32">
        <f>IF(Lists!$B$8="","",IFERROR(TRIM(INDEX($A248:$Z248,MATCH(Lists!$B$8,$A$1:$Z$1,0))&amp;""),""))</f>
        <v/>
      </c>
      <c r="AI248" s="32">
        <f>IF(Lists!$B$9="","",IFERROR(TRIM(INDEX($A248:$Z248,MATCH(Lists!$B$9,$A$1:$Z$1,0))&amp;""),""))</f>
        <v/>
      </c>
      <c r="AJ248" s="32">
        <f>IF(Lists!$B$10="","",IFERROR(TRIM(INDEX($A248:$Z248,MATCH(Lists!$B$10,$A$1:$Z$1,0))&amp;""),""))</f>
        <v/>
      </c>
      <c r="AK248" s="32">
        <f>IF(Lists!$B$11="","",IFERROR(TRIM(INDEX($A248:$Z248,MATCH(Lists!$B$11,$A$1:$Z$1,0))&amp;""),""))</f>
        <v/>
      </c>
      <c r="AL248" s="32">
        <f>MID(IF($AG248&lt;&gt;"",", "&amp;$AG248,"")&amp;IF($AH248&lt;&gt;"",", "&amp;$AH248,"")&amp;IF($AI248&lt;&gt;"",", "&amp;$AI248,"")&amp;IF($AJ248&lt;&gt;"",", "&amp;$AJ248,"")&amp;IF($AK248&lt;&gt;"",", "&amp;$AK248,""),3,300)</f>
        <v/>
      </c>
      <c r="AM248" s="32">
        <f>IF($AB248="","",IF(COUNTIF('Guest list'!$A$3:$A$202,$AB248)&gt;0,"Yes","No"))</f>
        <v/>
      </c>
    </row>
    <row r="249">
      <c r="AB249" s="32">
        <f>IF(Lists!$B$2="","",IFERROR(TRIM(INDEX($A249:$Z249,MATCH(Lists!$B$2,$A$1:$Z$1,0))&amp;""),""))</f>
        <v/>
      </c>
      <c r="AC249" s="32">
        <f>IF(Lists!$B$3="","",IFERROR(TRIM(INDEX($A249:$Z249,MATCH(Lists!$B$3,$A$1:$Z$1,0))&amp;""),""))</f>
        <v/>
      </c>
      <c r="AD249" s="32">
        <f>IF($AB249="","",IF($AC249=Lists!$B$4,1,0))</f>
        <v/>
      </c>
      <c r="AE249" s="32">
        <f>IFERROR(VALUE(IF(Lists!$B$5="","",IFERROR(TRIM(INDEX($A249:$Z249,MATCH(Lists!$B$5,$A$1:$Z$1,0))&amp;""),""))),"")</f>
        <v/>
      </c>
      <c r="AF249" s="32">
        <f>IF($AD249&lt;&gt;1,IF($AB249="","",0),MAX(1,N($AE249)+IF(UPPER(TRIM(Lists!$B$6&amp;""))="N",1,0)))</f>
        <v/>
      </c>
      <c r="AG249" s="32">
        <f>IF(Lists!$B$7="","",IFERROR(TRIM(INDEX($A249:$Z249,MATCH(Lists!$B$7,$A$1:$Z$1,0))&amp;""),""))</f>
        <v/>
      </c>
      <c r="AH249" s="32">
        <f>IF(Lists!$B$8="","",IFERROR(TRIM(INDEX($A249:$Z249,MATCH(Lists!$B$8,$A$1:$Z$1,0))&amp;""),""))</f>
        <v/>
      </c>
      <c r="AI249" s="32">
        <f>IF(Lists!$B$9="","",IFERROR(TRIM(INDEX($A249:$Z249,MATCH(Lists!$B$9,$A$1:$Z$1,0))&amp;""),""))</f>
        <v/>
      </c>
      <c r="AJ249" s="32">
        <f>IF(Lists!$B$10="","",IFERROR(TRIM(INDEX($A249:$Z249,MATCH(Lists!$B$10,$A$1:$Z$1,0))&amp;""),""))</f>
        <v/>
      </c>
      <c r="AK249" s="32">
        <f>IF(Lists!$B$11="","",IFERROR(TRIM(INDEX($A249:$Z249,MATCH(Lists!$B$11,$A$1:$Z$1,0))&amp;""),""))</f>
        <v/>
      </c>
      <c r="AL249" s="32">
        <f>MID(IF($AG249&lt;&gt;"",", "&amp;$AG249,"")&amp;IF($AH249&lt;&gt;"",", "&amp;$AH249,"")&amp;IF($AI249&lt;&gt;"",", "&amp;$AI249,"")&amp;IF($AJ249&lt;&gt;"",", "&amp;$AJ249,"")&amp;IF($AK249&lt;&gt;"",", "&amp;$AK249,""),3,300)</f>
        <v/>
      </c>
      <c r="AM249" s="32">
        <f>IF($AB249="","",IF(COUNTIF('Guest list'!$A$3:$A$202,$AB249)&gt;0,"Yes","No"))</f>
        <v/>
      </c>
    </row>
    <row r="250">
      <c r="AB250" s="32">
        <f>IF(Lists!$B$2="","",IFERROR(TRIM(INDEX($A250:$Z250,MATCH(Lists!$B$2,$A$1:$Z$1,0))&amp;""),""))</f>
        <v/>
      </c>
      <c r="AC250" s="32">
        <f>IF(Lists!$B$3="","",IFERROR(TRIM(INDEX($A250:$Z250,MATCH(Lists!$B$3,$A$1:$Z$1,0))&amp;""),""))</f>
        <v/>
      </c>
      <c r="AD250" s="32">
        <f>IF($AB250="","",IF($AC250=Lists!$B$4,1,0))</f>
        <v/>
      </c>
      <c r="AE250" s="32">
        <f>IFERROR(VALUE(IF(Lists!$B$5="","",IFERROR(TRIM(INDEX($A250:$Z250,MATCH(Lists!$B$5,$A$1:$Z$1,0))&amp;""),""))),"")</f>
        <v/>
      </c>
      <c r="AF250" s="32">
        <f>IF($AD250&lt;&gt;1,IF($AB250="","",0),MAX(1,N($AE250)+IF(UPPER(TRIM(Lists!$B$6&amp;""))="N",1,0)))</f>
        <v/>
      </c>
      <c r="AG250" s="32">
        <f>IF(Lists!$B$7="","",IFERROR(TRIM(INDEX($A250:$Z250,MATCH(Lists!$B$7,$A$1:$Z$1,0))&amp;""),""))</f>
        <v/>
      </c>
      <c r="AH250" s="32">
        <f>IF(Lists!$B$8="","",IFERROR(TRIM(INDEX($A250:$Z250,MATCH(Lists!$B$8,$A$1:$Z$1,0))&amp;""),""))</f>
        <v/>
      </c>
      <c r="AI250" s="32">
        <f>IF(Lists!$B$9="","",IFERROR(TRIM(INDEX($A250:$Z250,MATCH(Lists!$B$9,$A$1:$Z$1,0))&amp;""),""))</f>
        <v/>
      </c>
      <c r="AJ250" s="32">
        <f>IF(Lists!$B$10="","",IFERROR(TRIM(INDEX($A250:$Z250,MATCH(Lists!$B$10,$A$1:$Z$1,0))&amp;""),""))</f>
        <v/>
      </c>
      <c r="AK250" s="32">
        <f>IF(Lists!$B$11="","",IFERROR(TRIM(INDEX($A250:$Z250,MATCH(Lists!$B$11,$A$1:$Z$1,0))&amp;""),""))</f>
        <v/>
      </c>
      <c r="AL250" s="32">
        <f>MID(IF($AG250&lt;&gt;"",", "&amp;$AG250,"")&amp;IF($AH250&lt;&gt;"",", "&amp;$AH250,"")&amp;IF($AI250&lt;&gt;"",", "&amp;$AI250,"")&amp;IF($AJ250&lt;&gt;"",", "&amp;$AJ250,"")&amp;IF($AK250&lt;&gt;"",", "&amp;$AK250,""),3,300)</f>
        <v/>
      </c>
      <c r="AM250" s="32">
        <f>IF($AB250="","",IF(COUNTIF('Guest list'!$A$3:$A$202,$AB250)&gt;0,"Yes","No"))</f>
        <v/>
      </c>
    </row>
    <row r="251">
      <c r="AB251" s="32">
        <f>IF(Lists!$B$2="","",IFERROR(TRIM(INDEX($A251:$Z251,MATCH(Lists!$B$2,$A$1:$Z$1,0))&amp;""),""))</f>
        <v/>
      </c>
      <c r="AC251" s="32">
        <f>IF(Lists!$B$3="","",IFERROR(TRIM(INDEX($A251:$Z251,MATCH(Lists!$B$3,$A$1:$Z$1,0))&amp;""),""))</f>
        <v/>
      </c>
      <c r="AD251" s="32">
        <f>IF($AB251="","",IF($AC251=Lists!$B$4,1,0))</f>
        <v/>
      </c>
      <c r="AE251" s="32">
        <f>IFERROR(VALUE(IF(Lists!$B$5="","",IFERROR(TRIM(INDEX($A251:$Z251,MATCH(Lists!$B$5,$A$1:$Z$1,0))&amp;""),""))),"")</f>
        <v/>
      </c>
      <c r="AF251" s="32">
        <f>IF($AD251&lt;&gt;1,IF($AB251="","",0),MAX(1,N($AE251)+IF(UPPER(TRIM(Lists!$B$6&amp;""))="N",1,0)))</f>
        <v/>
      </c>
      <c r="AG251" s="32">
        <f>IF(Lists!$B$7="","",IFERROR(TRIM(INDEX($A251:$Z251,MATCH(Lists!$B$7,$A$1:$Z$1,0))&amp;""),""))</f>
        <v/>
      </c>
      <c r="AH251" s="32">
        <f>IF(Lists!$B$8="","",IFERROR(TRIM(INDEX($A251:$Z251,MATCH(Lists!$B$8,$A$1:$Z$1,0))&amp;""),""))</f>
        <v/>
      </c>
      <c r="AI251" s="32">
        <f>IF(Lists!$B$9="","",IFERROR(TRIM(INDEX($A251:$Z251,MATCH(Lists!$B$9,$A$1:$Z$1,0))&amp;""),""))</f>
        <v/>
      </c>
      <c r="AJ251" s="32">
        <f>IF(Lists!$B$10="","",IFERROR(TRIM(INDEX($A251:$Z251,MATCH(Lists!$B$10,$A$1:$Z$1,0))&amp;""),""))</f>
        <v/>
      </c>
      <c r="AK251" s="32">
        <f>IF(Lists!$B$11="","",IFERROR(TRIM(INDEX($A251:$Z251,MATCH(Lists!$B$11,$A$1:$Z$1,0))&amp;""),""))</f>
        <v/>
      </c>
      <c r="AL251" s="32">
        <f>MID(IF($AG251&lt;&gt;"",", "&amp;$AG251,"")&amp;IF($AH251&lt;&gt;"",", "&amp;$AH251,"")&amp;IF($AI251&lt;&gt;"",", "&amp;$AI251,"")&amp;IF($AJ251&lt;&gt;"",", "&amp;$AJ251,"")&amp;IF($AK251&lt;&gt;"",", "&amp;$AK251,""),3,300)</f>
        <v/>
      </c>
      <c r="AM251" s="32">
        <f>IF($AB251="","",IF(COUNTIF('Guest list'!$A$3:$A$202,$AB251)&gt;0,"Yes","No"))</f>
        <v/>
      </c>
    </row>
    <row r="252">
      <c r="AB252" s="32">
        <f>IF(Lists!$B$2="","",IFERROR(TRIM(INDEX($A252:$Z252,MATCH(Lists!$B$2,$A$1:$Z$1,0))&amp;""),""))</f>
        <v/>
      </c>
      <c r="AC252" s="32">
        <f>IF(Lists!$B$3="","",IFERROR(TRIM(INDEX($A252:$Z252,MATCH(Lists!$B$3,$A$1:$Z$1,0))&amp;""),""))</f>
        <v/>
      </c>
      <c r="AD252" s="32">
        <f>IF($AB252="","",IF($AC252=Lists!$B$4,1,0))</f>
        <v/>
      </c>
      <c r="AE252" s="32">
        <f>IFERROR(VALUE(IF(Lists!$B$5="","",IFERROR(TRIM(INDEX($A252:$Z252,MATCH(Lists!$B$5,$A$1:$Z$1,0))&amp;""),""))),"")</f>
        <v/>
      </c>
      <c r="AF252" s="32">
        <f>IF($AD252&lt;&gt;1,IF($AB252="","",0),MAX(1,N($AE252)+IF(UPPER(TRIM(Lists!$B$6&amp;""))="N",1,0)))</f>
        <v/>
      </c>
      <c r="AG252" s="32">
        <f>IF(Lists!$B$7="","",IFERROR(TRIM(INDEX($A252:$Z252,MATCH(Lists!$B$7,$A$1:$Z$1,0))&amp;""),""))</f>
        <v/>
      </c>
      <c r="AH252" s="32">
        <f>IF(Lists!$B$8="","",IFERROR(TRIM(INDEX($A252:$Z252,MATCH(Lists!$B$8,$A$1:$Z$1,0))&amp;""),""))</f>
        <v/>
      </c>
      <c r="AI252" s="32">
        <f>IF(Lists!$B$9="","",IFERROR(TRIM(INDEX($A252:$Z252,MATCH(Lists!$B$9,$A$1:$Z$1,0))&amp;""),""))</f>
        <v/>
      </c>
      <c r="AJ252" s="32">
        <f>IF(Lists!$B$10="","",IFERROR(TRIM(INDEX($A252:$Z252,MATCH(Lists!$B$10,$A$1:$Z$1,0))&amp;""),""))</f>
        <v/>
      </c>
      <c r="AK252" s="32">
        <f>IF(Lists!$B$11="","",IFERROR(TRIM(INDEX($A252:$Z252,MATCH(Lists!$B$11,$A$1:$Z$1,0))&amp;""),""))</f>
        <v/>
      </c>
      <c r="AL252" s="32">
        <f>MID(IF($AG252&lt;&gt;"",", "&amp;$AG252,"")&amp;IF($AH252&lt;&gt;"",", "&amp;$AH252,"")&amp;IF($AI252&lt;&gt;"",", "&amp;$AI252,"")&amp;IF($AJ252&lt;&gt;"",", "&amp;$AJ252,"")&amp;IF($AK252&lt;&gt;"",", "&amp;$AK252,""),3,300)</f>
        <v/>
      </c>
      <c r="AM252" s="32">
        <f>IF($AB252="","",IF(COUNTIF('Guest list'!$A$3:$A$202,$AB252)&gt;0,"Yes","No"))</f>
        <v/>
      </c>
    </row>
    <row r="253">
      <c r="AB253" s="32">
        <f>IF(Lists!$B$2="","",IFERROR(TRIM(INDEX($A253:$Z253,MATCH(Lists!$B$2,$A$1:$Z$1,0))&amp;""),""))</f>
        <v/>
      </c>
      <c r="AC253" s="32">
        <f>IF(Lists!$B$3="","",IFERROR(TRIM(INDEX($A253:$Z253,MATCH(Lists!$B$3,$A$1:$Z$1,0))&amp;""),""))</f>
        <v/>
      </c>
      <c r="AD253" s="32">
        <f>IF($AB253="","",IF($AC253=Lists!$B$4,1,0))</f>
        <v/>
      </c>
      <c r="AE253" s="32">
        <f>IFERROR(VALUE(IF(Lists!$B$5="","",IFERROR(TRIM(INDEX($A253:$Z253,MATCH(Lists!$B$5,$A$1:$Z$1,0))&amp;""),""))),"")</f>
        <v/>
      </c>
      <c r="AF253" s="32">
        <f>IF($AD253&lt;&gt;1,IF($AB253="","",0),MAX(1,N($AE253)+IF(UPPER(TRIM(Lists!$B$6&amp;""))="N",1,0)))</f>
        <v/>
      </c>
      <c r="AG253" s="32">
        <f>IF(Lists!$B$7="","",IFERROR(TRIM(INDEX($A253:$Z253,MATCH(Lists!$B$7,$A$1:$Z$1,0))&amp;""),""))</f>
        <v/>
      </c>
      <c r="AH253" s="32">
        <f>IF(Lists!$B$8="","",IFERROR(TRIM(INDEX($A253:$Z253,MATCH(Lists!$B$8,$A$1:$Z$1,0))&amp;""),""))</f>
        <v/>
      </c>
      <c r="AI253" s="32">
        <f>IF(Lists!$B$9="","",IFERROR(TRIM(INDEX($A253:$Z253,MATCH(Lists!$B$9,$A$1:$Z$1,0))&amp;""),""))</f>
        <v/>
      </c>
      <c r="AJ253" s="32">
        <f>IF(Lists!$B$10="","",IFERROR(TRIM(INDEX($A253:$Z253,MATCH(Lists!$B$10,$A$1:$Z$1,0))&amp;""),""))</f>
        <v/>
      </c>
      <c r="AK253" s="32">
        <f>IF(Lists!$B$11="","",IFERROR(TRIM(INDEX($A253:$Z253,MATCH(Lists!$B$11,$A$1:$Z$1,0))&amp;""),""))</f>
        <v/>
      </c>
      <c r="AL253" s="32">
        <f>MID(IF($AG253&lt;&gt;"",", "&amp;$AG253,"")&amp;IF($AH253&lt;&gt;"",", "&amp;$AH253,"")&amp;IF($AI253&lt;&gt;"",", "&amp;$AI253,"")&amp;IF($AJ253&lt;&gt;"",", "&amp;$AJ253,"")&amp;IF($AK253&lt;&gt;"",", "&amp;$AK253,""),3,300)</f>
        <v/>
      </c>
      <c r="AM253" s="32">
        <f>IF($AB253="","",IF(COUNTIF('Guest list'!$A$3:$A$202,$AB253)&gt;0,"Yes","No"))</f>
        <v/>
      </c>
    </row>
    <row r="254">
      <c r="AB254" s="32">
        <f>IF(Lists!$B$2="","",IFERROR(TRIM(INDEX($A254:$Z254,MATCH(Lists!$B$2,$A$1:$Z$1,0))&amp;""),""))</f>
        <v/>
      </c>
      <c r="AC254" s="32">
        <f>IF(Lists!$B$3="","",IFERROR(TRIM(INDEX($A254:$Z254,MATCH(Lists!$B$3,$A$1:$Z$1,0))&amp;""),""))</f>
        <v/>
      </c>
      <c r="AD254" s="32">
        <f>IF($AB254="","",IF($AC254=Lists!$B$4,1,0))</f>
        <v/>
      </c>
      <c r="AE254" s="32">
        <f>IFERROR(VALUE(IF(Lists!$B$5="","",IFERROR(TRIM(INDEX($A254:$Z254,MATCH(Lists!$B$5,$A$1:$Z$1,0))&amp;""),""))),"")</f>
        <v/>
      </c>
      <c r="AF254" s="32">
        <f>IF($AD254&lt;&gt;1,IF($AB254="","",0),MAX(1,N($AE254)+IF(UPPER(TRIM(Lists!$B$6&amp;""))="N",1,0)))</f>
        <v/>
      </c>
      <c r="AG254" s="32">
        <f>IF(Lists!$B$7="","",IFERROR(TRIM(INDEX($A254:$Z254,MATCH(Lists!$B$7,$A$1:$Z$1,0))&amp;""),""))</f>
        <v/>
      </c>
      <c r="AH254" s="32">
        <f>IF(Lists!$B$8="","",IFERROR(TRIM(INDEX($A254:$Z254,MATCH(Lists!$B$8,$A$1:$Z$1,0))&amp;""),""))</f>
        <v/>
      </c>
      <c r="AI254" s="32">
        <f>IF(Lists!$B$9="","",IFERROR(TRIM(INDEX($A254:$Z254,MATCH(Lists!$B$9,$A$1:$Z$1,0))&amp;""),""))</f>
        <v/>
      </c>
      <c r="AJ254" s="32">
        <f>IF(Lists!$B$10="","",IFERROR(TRIM(INDEX($A254:$Z254,MATCH(Lists!$B$10,$A$1:$Z$1,0))&amp;""),""))</f>
        <v/>
      </c>
      <c r="AK254" s="32">
        <f>IF(Lists!$B$11="","",IFERROR(TRIM(INDEX($A254:$Z254,MATCH(Lists!$B$11,$A$1:$Z$1,0))&amp;""),""))</f>
        <v/>
      </c>
      <c r="AL254" s="32">
        <f>MID(IF($AG254&lt;&gt;"",", "&amp;$AG254,"")&amp;IF($AH254&lt;&gt;"",", "&amp;$AH254,"")&amp;IF($AI254&lt;&gt;"",", "&amp;$AI254,"")&amp;IF($AJ254&lt;&gt;"",", "&amp;$AJ254,"")&amp;IF($AK254&lt;&gt;"",", "&amp;$AK254,""),3,300)</f>
        <v/>
      </c>
      <c r="AM254" s="32">
        <f>IF($AB254="","",IF(COUNTIF('Guest list'!$A$3:$A$202,$AB254)&gt;0,"Yes","No"))</f>
        <v/>
      </c>
    </row>
    <row r="255">
      <c r="AB255" s="32">
        <f>IF(Lists!$B$2="","",IFERROR(TRIM(INDEX($A255:$Z255,MATCH(Lists!$B$2,$A$1:$Z$1,0))&amp;""),""))</f>
        <v/>
      </c>
      <c r="AC255" s="32">
        <f>IF(Lists!$B$3="","",IFERROR(TRIM(INDEX($A255:$Z255,MATCH(Lists!$B$3,$A$1:$Z$1,0))&amp;""),""))</f>
        <v/>
      </c>
      <c r="AD255" s="32">
        <f>IF($AB255="","",IF($AC255=Lists!$B$4,1,0))</f>
        <v/>
      </c>
      <c r="AE255" s="32">
        <f>IFERROR(VALUE(IF(Lists!$B$5="","",IFERROR(TRIM(INDEX($A255:$Z255,MATCH(Lists!$B$5,$A$1:$Z$1,0))&amp;""),""))),"")</f>
        <v/>
      </c>
      <c r="AF255" s="32">
        <f>IF($AD255&lt;&gt;1,IF($AB255="","",0),MAX(1,N($AE255)+IF(UPPER(TRIM(Lists!$B$6&amp;""))="N",1,0)))</f>
        <v/>
      </c>
      <c r="AG255" s="32">
        <f>IF(Lists!$B$7="","",IFERROR(TRIM(INDEX($A255:$Z255,MATCH(Lists!$B$7,$A$1:$Z$1,0))&amp;""),""))</f>
        <v/>
      </c>
      <c r="AH255" s="32">
        <f>IF(Lists!$B$8="","",IFERROR(TRIM(INDEX($A255:$Z255,MATCH(Lists!$B$8,$A$1:$Z$1,0))&amp;""),""))</f>
        <v/>
      </c>
      <c r="AI255" s="32">
        <f>IF(Lists!$B$9="","",IFERROR(TRIM(INDEX($A255:$Z255,MATCH(Lists!$B$9,$A$1:$Z$1,0))&amp;""),""))</f>
        <v/>
      </c>
      <c r="AJ255" s="32">
        <f>IF(Lists!$B$10="","",IFERROR(TRIM(INDEX($A255:$Z255,MATCH(Lists!$B$10,$A$1:$Z$1,0))&amp;""),""))</f>
        <v/>
      </c>
      <c r="AK255" s="32">
        <f>IF(Lists!$B$11="","",IFERROR(TRIM(INDEX($A255:$Z255,MATCH(Lists!$B$11,$A$1:$Z$1,0))&amp;""),""))</f>
        <v/>
      </c>
      <c r="AL255" s="32">
        <f>MID(IF($AG255&lt;&gt;"",", "&amp;$AG255,"")&amp;IF($AH255&lt;&gt;"",", "&amp;$AH255,"")&amp;IF($AI255&lt;&gt;"",", "&amp;$AI255,"")&amp;IF($AJ255&lt;&gt;"",", "&amp;$AJ255,"")&amp;IF($AK255&lt;&gt;"",", "&amp;$AK255,""),3,300)</f>
        <v/>
      </c>
      <c r="AM255" s="32">
        <f>IF($AB255="","",IF(COUNTIF('Guest list'!$A$3:$A$202,$AB255)&gt;0,"Yes","No"))</f>
        <v/>
      </c>
    </row>
    <row r="256">
      <c r="AB256" s="32">
        <f>IF(Lists!$B$2="","",IFERROR(TRIM(INDEX($A256:$Z256,MATCH(Lists!$B$2,$A$1:$Z$1,0))&amp;""),""))</f>
        <v/>
      </c>
      <c r="AC256" s="32">
        <f>IF(Lists!$B$3="","",IFERROR(TRIM(INDEX($A256:$Z256,MATCH(Lists!$B$3,$A$1:$Z$1,0))&amp;""),""))</f>
        <v/>
      </c>
      <c r="AD256" s="32">
        <f>IF($AB256="","",IF($AC256=Lists!$B$4,1,0))</f>
        <v/>
      </c>
      <c r="AE256" s="32">
        <f>IFERROR(VALUE(IF(Lists!$B$5="","",IFERROR(TRIM(INDEX($A256:$Z256,MATCH(Lists!$B$5,$A$1:$Z$1,0))&amp;""),""))),"")</f>
        <v/>
      </c>
      <c r="AF256" s="32">
        <f>IF($AD256&lt;&gt;1,IF($AB256="","",0),MAX(1,N($AE256)+IF(UPPER(TRIM(Lists!$B$6&amp;""))="N",1,0)))</f>
        <v/>
      </c>
      <c r="AG256" s="32">
        <f>IF(Lists!$B$7="","",IFERROR(TRIM(INDEX($A256:$Z256,MATCH(Lists!$B$7,$A$1:$Z$1,0))&amp;""),""))</f>
        <v/>
      </c>
      <c r="AH256" s="32">
        <f>IF(Lists!$B$8="","",IFERROR(TRIM(INDEX($A256:$Z256,MATCH(Lists!$B$8,$A$1:$Z$1,0))&amp;""),""))</f>
        <v/>
      </c>
      <c r="AI256" s="32">
        <f>IF(Lists!$B$9="","",IFERROR(TRIM(INDEX($A256:$Z256,MATCH(Lists!$B$9,$A$1:$Z$1,0))&amp;""),""))</f>
        <v/>
      </c>
      <c r="AJ256" s="32">
        <f>IF(Lists!$B$10="","",IFERROR(TRIM(INDEX($A256:$Z256,MATCH(Lists!$B$10,$A$1:$Z$1,0))&amp;""),""))</f>
        <v/>
      </c>
      <c r="AK256" s="32">
        <f>IF(Lists!$B$11="","",IFERROR(TRIM(INDEX($A256:$Z256,MATCH(Lists!$B$11,$A$1:$Z$1,0))&amp;""),""))</f>
        <v/>
      </c>
      <c r="AL256" s="32">
        <f>MID(IF($AG256&lt;&gt;"",", "&amp;$AG256,"")&amp;IF($AH256&lt;&gt;"",", "&amp;$AH256,"")&amp;IF($AI256&lt;&gt;"",", "&amp;$AI256,"")&amp;IF($AJ256&lt;&gt;"",", "&amp;$AJ256,"")&amp;IF($AK256&lt;&gt;"",", "&amp;$AK256,""),3,300)</f>
        <v/>
      </c>
      <c r="AM256" s="32">
        <f>IF($AB256="","",IF(COUNTIF('Guest list'!$A$3:$A$202,$AB256)&gt;0,"Yes","No"))</f>
        <v/>
      </c>
    </row>
    <row r="257">
      <c r="AB257" s="32">
        <f>IF(Lists!$B$2="","",IFERROR(TRIM(INDEX($A257:$Z257,MATCH(Lists!$B$2,$A$1:$Z$1,0))&amp;""),""))</f>
        <v/>
      </c>
      <c r="AC257" s="32">
        <f>IF(Lists!$B$3="","",IFERROR(TRIM(INDEX($A257:$Z257,MATCH(Lists!$B$3,$A$1:$Z$1,0))&amp;""),""))</f>
        <v/>
      </c>
      <c r="AD257" s="32">
        <f>IF($AB257="","",IF($AC257=Lists!$B$4,1,0))</f>
        <v/>
      </c>
      <c r="AE257" s="32">
        <f>IFERROR(VALUE(IF(Lists!$B$5="","",IFERROR(TRIM(INDEX($A257:$Z257,MATCH(Lists!$B$5,$A$1:$Z$1,0))&amp;""),""))),"")</f>
        <v/>
      </c>
      <c r="AF257" s="32">
        <f>IF($AD257&lt;&gt;1,IF($AB257="","",0),MAX(1,N($AE257)+IF(UPPER(TRIM(Lists!$B$6&amp;""))="N",1,0)))</f>
        <v/>
      </c>
      <c r="AG257" s="32">
        <f>IF(Lists!$B$7="","",IFERROR(TRIM(INDEX($A257:$Z257,MATCH(Lists!$B$7,$A$1:$Z$1,0))&amp;""),""))</f>
        <v/>
      </c>
      <c r="AH257" s="32">
        <f>IF(Lists!$B$8="","",IFERROR(TRIM(INDEX($A257:$Z257,MATCH(Lists!$B$8,$A$1:$Z$1,0))&amp;""),""))</f>
        <v/>
      </c>
      <c r="AI257" s="32">
        <f>IF(Lists!$B$9="","",IFERROR(TRIM(INDEX($A257:$Z257,MATCH(Lists!$B$9,$A$1:$Z$1,0))&amp;""),""))</f>
        <v/>
      </c>
      <c r="AJ257" s="32">
        <f>IF(Lists!$B$10="","",IFERROR(TRIM(INDEX($A257:$Z257,MATCH(Lists!$B$10,$A$1:$Z$1,0))&amp;""),""))</f>
        <v/>
      </c>
      <c r="AK257" s="32">
        <f>IF(Lists!$B$11="","",IFERROR(TRIM(INDEX($A257:$Z257,MATCH(Lists!$B$11,$A$1:$Z$1,0))&amp;""),""))</f>
        <v/>
      </c>
      <c r="AL257" s="32">
        <f>MID(IF($AG257&lt;&gt;"",", "&amp;$AG257,"")&amp;IF($AH257&lt;&gt;"",", "&amp;$AH257,"")&amp;IF($AI257&lt;&gt;"",", "&amp;$AI257,"")&amp;IF($AJ257&lt;&gt;"",", "&amp;$AJ257,"")&amp;IF($AK257&lt;&gt;"",", "&amp;$AK257,""),3,300)</f>
        <v/>
      </c>
      <c r="AM257" s="32">
        <f>IF($AB257="","",IF(COUNTIF('Guest list'!$A$3:$A$202,$AB257)&gt;0,"Yes","No"))</f>
        <v/>
      </c>
    </row>
    <row r="258">
      <c r="AB258" s="32">
        <f>IF(Lists!$B$2="","",IFERROR(TRIM(INDEX($A258:$Z258,MATCH(Lists!$B$2,$A$1:$Z$1,0))&amp;""),""))</f>
        <v/>
      </c>
      <c r="AC258" s="32">
        <f>IF(Lists!$B$3="","",IFERROR(TRIM(INDEX($A258:$Z258,MATCH(Lists!$B$3,$A$1:$Z$1,0))&amp;""),""))</f>
        <v/>
      </c>
      <c r="AD258" s="32">
        <f>IF($AB258="","",IF($AC258=Lists!$B$4,1,0))</f>
        <v/>
      </c>
      <c r="AE258" s="32">
        <f>IFERROR(VALUE(IF(Lists!$B$5="","",IFERROR(TRIM(INDEX($A258:$Z258,MATCH(Lists!$B$5,$A$1:$Z$1,0))&amp;""),""))),"")</f>
        <v/>
      </c>
      <c r="AF258" s="32">
        <f>IF($AD258&lt;&gt;1,IF($AB258="","",0),MAX(1,N($AE258)+IF(UPPER(TRIM(Lists!$B$6&amp;""))="N",1,0)))</f>
        <v/>
      </c>
      <c r="AG258" s="32">
        <f>IF(Lists!$B$7="","",IFERROR(TRIM(INDEX($A258:$Z258,MATCH(Lists!$B$7,$A$1:$Z$1,0))&amp;""),""))</f>
        <v/>
      </c>
      <c r="AH258" s="32">
        <f>IF(Lists!$B$8="","",IFERROR(TRIM(INDEX($A258:$Z258,MATCH(Lists!$B$8,$A$1:$Z$1,0))&amp;""),""))</f>
        <v/>
      </c>
      <c r="AI258" s="32">
        <f>IF(Lists!$B$9="","",IFERROR(TRIM(INDEX($A258:$Z258,MATCH(Lists!$B$9,$A$1:$Z$1,0))&amp;""),""))</f>
        <v/>
      </c>
      <c r="AJ258" s="32">
        <f>IF(Lists!$B$10="","",IFERROR(TRIM(INDEX($A258:$Z258,MATCH(Lists!$B$10,$A$1:$Z$1,0))&amp;""),""))</f>
        <v/>
      </c>
      <c r="AK258" s="32">
        <f>IF(Lists!$B$11="","",IFERROR(TRIM(INDEX($A258:$Z258,MATCH(Lists!$B$11,$A$1:$Z$1,0))&amp;""),""))</f>
        <v/>
      </c>
      <c r="AL258" s="32">
        <f>MID(IF($AG258&lt;&gt;"",", "&amp;$AG258,"")&amp;IF($AH258&lt;&gt;"",", "&amp;$AH258,"")&amp;IF($AI258&lt;&gt;"",", "&amp;$AI258,"")&amp;IF($AJ258&lt;&gt;"",", "&amp;$AJ258,"")&amp;IF($AK258&lt;&gt;"",", "&amp;$AK258,""),3,300)</f>
        <v/>
      </c>
      <c r="AM258" s="32">
        <f>IF($AB258="","",IF(COUNTIF('Guest list'!$A$3:$A$202,$AB258)&gt;0,"Yes","No"))</f>
        <v/>
      </c>
    </row>
    <row r="259">
      <c r="AB259" s="32">
        <f>IF(Lists!$B$2="","",IFERROR(TRIM(INDEX($A259:$Z259,MATCH(Lists!$B$2,$A$1:$Z$1,0))&amp;""),""))</f>
        <v/>
      </c>
      <c r="AC259" s="32">
        <f>IF(Lists!$B$3="","",IFERROR(TRIM(INDEX($A259:$Z259,MATCH(Lists!$B$3,$A$1:$Z$1,0))&amp;""),""))</f>
        <v/>
      </c>
      <c r="AD259" s="32">
        <f>IF($AB259="","",IF($AC259=Lists!$B$4,1,0))</f>
        <v/>
      </c>
      <c r="AE259" s="32">
        <f>IFERROR(VALUE(IF(Lists!$B$5="","",IFERROR(TRIM(INDEX($A259:$Z259,MATCH(Lists!$B$5,$A$1:$Z$1,0))&amp;""),""))),"")</f>
        <v/>
      </c>
      <c r="AF259" s="32">
        <f>IF($AD259&lt;&gt;1,IF($AB259="","",0),MAX(1,N($AE259)+IF(UPPER(TRIM(Lists!$B$6&amp;""))="N",1,0)))</f>
        <v/>
      </c>
      <c r="AG259" s="32">
        <f>IF(Lists!$B$7="","",IFERROR(TRIM(INDEX($A259:$Z259,MATCH(Lists!$B$7,$A$1:$Z$1,0))&amp;""),""))</f>
        <v/>
      </c>
      <c r="AH259" s="32">
        <f>IF(Lists!$B$8="","",IFERROR(TRIM(INDEX($A259:$Z259,MATCH(Lists!$B$8,$A$1:$Z$1,0))&amp;""),""))</f>
        <v/>
      </c>
      <c r="AI259" s="32">
        <f>IF(Lists!$B$9="","",IFERROR(TRIM(INDEX($A259:$Z259,MATCH(Lists!$B$9,$A$1:$Z$1,0))&amp;""),""))</f>
        <v/>
      </c>
      <c r="AJ259" s="32">
        <f>IF(Lists!$B$10="","",IFERROR(TRIM(INDEX($A259:$Z259,MATCH(Lists!$B$10,$A$1:$Z$1,0))&amp;""),""))</f>
        <v/>
      </c>
      <c r="AK259" s="32">
        <f>IF(Lists!$B$11="","",IFERROR(TRIM(INDEX($A259:$Z259,MATCH(Lists!$B$11,$A$1:$Z$1,0))&amp;""),""))</f>
        <v/>
      </c>
      <c r="AL259" s="32">
        <f>MID(IF($AG259&lt;&gt;"",", "&amp;$AG259,"")&amp;IF($AH259&lt;&gt;"",", "&amp;$AH259,"")&amp;IF($AI259&lt;&gt;"",", "&amp;$AI259,"")&amp;IF($AJ259&lt;&gt;"",", "&amp;$AJ259,"")&amp;IF($AK259&lt;&gt;"",", "&amp;$AK259,""),3,300)</f>
        <v/>
      </c>
      <c r="AM259" s="32">
        <f>IF($AB259="","",IF(COUNTIF('Guest list'!$A$3:$A$202,$AB259)&gt;0,"Yes","No"))</f>
        <v/>
      </c>
    </row>
    <row r="260">
      <c r="AB260" s="32">
        <f>IF(Lists!$B$2="","",IFERROR(TRIM(INDEX($A260:$Z260,MATCH(Lists!$B$2,$A$1:$Z$1,0))&amp;""),""))</f>
        <v/>
      </c>
      <c r="AC260" s="32">
        <f>IF(Lists!$B$3="","",IFERROR(TRIM(INDEX($A260:$Z260,MATCH(Lists!$B$3,$A$1:$Z$1,0))&amp;""),""))</f>
        <v/>
      </c>
      <c r="AD260" s="32">
        <f>IF($AB260="","",IF($AC260=Lists!$B$4,1,0))</f>
        <v/>
      </c>
      <c r="AE260" s="32">
        <f>IFERROR(VALUE(IF(Lists!$B$5="","",IFERROR(TRIM(INDEX($A260:$Z260,MATCH(Lists!$B$5,$A$1:$Z$1,0))&amp;""),""))),"")</f>
        <v/>
      </c>
      <c r="AF260" s="32">
        <f>IF($AD260&lt;&gt;1,IF($AB260="","",0),MAX(1,N($AE260)+IF(UPPER(TRIM(Lists!$B$6&amp;""))="N",1,0)))</f>
        <v/>
      </c>
      <c r="AG260" s="32">
        <f>IF(Lists!$B$7="","",IFERROR(TRIM(INDEX($A260:$Z260,MATCH(Lists!$B$7,$A$1:$Z$1,0))&amp;""),""))</f>
        <v/>
      </c>
      <c r="AH260" s="32">
        <f>IF(Lists!$B$8="","",IFERROR(TRIM(INDEX($A260:$Z260,MATCH(Lists!$B$8,$A$1:$Z$1,0))&amp;""),""))</f>
        <v/>
      </c>
      <c r="AI260" s="32">
        <f>IF(Lists!$B$9="","",IFERROR(TRIM(INDEX($A260:$Z260,MATCH(Lists!$B$9,$A$1:$Z$1,0))&amp;""),""))</f>
        <v/>
      </c>
      <c r="AJ260" s="32">
        <f>IF(Lists!$B$10="","",IFERROR(TRIM(INDEX($A260:$Z260,MATCH(Lists!$B$10,$A$1:$Z$1,0))&amp;""),""))</f>
        <v/>
      </c>
      <c r="AK260" s="32">
        <f>IF(Lists!$B$11="","",IFERROR(TRIM(INDEX($A260:$Z260,MATCH(Lists!$B$11,$A$1:$Z$1,0))&amp;""),""))</f>
        <v/>
      </c>
      <c r="AL260" s="32">
        <f>MID(IF($AG260&lt;&gt;"",", "&amp;$AG260,"")&amp;IF($AH260&lt;&gt;"",", "&amp;$AH260,"")&amp;IF($AI260&lt;&gt;"",", "&amp;$AI260,"")&amp;IF($AJ260&lt;&gt;"",", "&amp;$AJ260,"")&amp;IF($AK260&lt;&gt;"",", "&amp;$AK260,""),3,300)</f>
        <v/>
      </c>
      <c r="AM260" s="32">
        <f>IF($AB260="","",IF(COUNTIF('Guest list'!$A$3:$A$202,$AB260)&gt;0,"Yes","No"))</f>
        <v/>
      </c>
    </row>
    <row r="261">
      <c r="AB261" s="32">
        <f>IF(Lists!$B$2="","",IFERROR(TRIM(INDEX($A261:$Z261,MATCH(Lists!$B$2,$A$1:$Z$1,0))&amp;""),""))</f>
        <v/>
      </c>
      <c r="AC261" s="32">
        <f>IF(Lists!$B$3="","",IFERROR(TRIM(INDEX($A261:$Z261,MATCH(Lists!$B$3,$A$1:$Z$1,0))&amp;""),""))</f>
        <v/>
      </c>
      <c r="AD261" s="32">
        <f>IF($AB261="","",IF($AC261=Lists!$B$4,1,0))</f>
        <v/>
      </c>
      <c r="AE261" s="32">
        <f>IFERROR(VALUE(IF(Lists!$B$5="","",IFERROR(TRIM(INDEX($A261:$Z261,MATCH(Lists!$B$5,$A$1:$Z$1,0))&amp;""),""))),"")</f>
        <v/>
      </c>
      <c r="AF261" s="32">
        <f>IF($AD261&lt;&gt;1,IF($AB261="","",0),MAX(1,N($AE261)+IF(UPPER(TRIM(Lists!$B$6&amp;""))="N",1,0)))</f>
        <v/>
      </c>
      <c r="AG261" s="32">
        <f>IF(Lists!$B$7="","",IFERROR(TRIM(INDEX($A261:$Z261,MATCH(Lists!$B$7,$A$1:$Z$1,0))&amp;""),""))</f>
        <v/>
      </c>
      <c r="AH261" s="32">
        <f>IF(Lists!$B$8="","",IFERROR(TRIM(INDEX($A261:$Z261,MATCH(Lists!$B$8,$A$1:$Z$1,0))&amp;""),""))</f>
        <v/>
      </c>
      <c r="AI261" s="32">
        <f>IF(Lists!$B$9="","",IFERROR(TRIM(INDEX($A261:$Z261,MATCH(Lists!$B$9,$A$1:$Z$1,0))&amp;""),""))</f>
        <v/>
      </c>
      <c r="AJ261" s="32">
        <f>IF(Lists!$B$10="","",IFERROR(TRIM(INDEX($A261:$Z261,MATCH(Lists!$B$10,$A$1:$Z$1,0))&amp;""),""))</f>
        <v/>
      </c>
      <c r="AK261" s="32">
        <f>IF(Lists!$B$11="","",IFERROR(TRIM(INDEX($A261:$Z261,MATCH(Lists!$B$11,$A$1:$Z$1,0))&amp;""),""))</f>
        <v/>
      </c>
      <c r="AL261" s="32">
        <f>MID(IF($AG261&lt;&gt;"",", "&amp;$AG261,"")&amp;IF($AH261&lt;&gt;"",", "&amp;$AH261,"")&amp;IF($AI261&lt;&gt;"",", "&amp;$AI261,"")&amp;IF($AJ261&lt;&gt;"",", "&amp;$AJ261,"")&amp;IF($AK261&lt;&gt;"",", "&amp;$AK261,""),3,300)</f>
        <v/>
      </c>
      <c r="AM261" s="32">
        <f>IF($AB261="","",IF(COUNTIF('Guest list'!$A$3:$A$202,$AB261)&gt;0,"Yes","No"))</f>
        <v/>
      </c>
    </row>
    <row r="262">
      <c r="AB262" s="32">
        <f>IF(Lists!$B$2="","",IFERROR(TRIM(INDEX($A262:$Z262,MATCH(Lists!$B$2,$A$1:$Z$1,0))&amp;""),""))</f>
        <v/>
      </c>
      <c r="AC262" s="32">
        <f>IF(Lists!$B$3="","",IFERROR(TRIM(INDEX($A262:$Z262,MATCH(Lists!$B$3,$A$1:$Z$1,0))&amp;""),""))</f>
        <v/>
      </c>
      <c r="AD262" s="32">
        <f>IF($AB262="","",IF($AC262=Lists!$B$4,1,0))</f>
        <v/>
      </c>
      <c r="AE262" s="32">
        <f>IFERROR(VALUE(IF(Lists!$B$5="","",IFERROR(TRIM(INDEX($A262:$Z262,MATCH(Lists!$B$5,$A$1:$Z$1,0))&amp;""),""))),"")</f>
        <v/>
      </c>
      <c r="AF262" s="32">
        <f>IF($AD262&lt;&gt;1,IF($AB262="","",0),MAX(1,N($AE262)+IF(UPPER(TRIM(Lists!$B$6&amp;""))="N",1,0)))</f>
        <v/>
      </c>
      <c r="AG262" s="32">
        <f>IF(Lists!$B$7="","",IFERROR(TRIM(INDEX($A262:$Z262,MATCH(Lists!$B$7,$A$1:$Z$1,0))&amp;""),""))</f>
        <v/>
      </c>
      <c r="AH262" s="32">
        <f>IF(Lists!$B$8="","",IFERROR(TRIM(INDEX($A262:$Z262,MATCH(Lists!$B$8,$A$1:$Z$1,0))&amp;""),""))</f>
        <v/>
      </c>
      <c r="AI262" s="32">
        <f>IF(Lists!$B$9="","",IFERROR(TRIM(INDEX($A262:$Z262,MATCH(Lists!$B$9,$A$1:$Z$1,0))&amp;""),""))</f>
        <v/>
      </c>
      <c r="AJ262" s="32">
        <f>IF(Lists!$B$10="","",IFERROR(TRIM(INDEX($A262:$Z262,MATCH(Lists!$B$10,$A$1:$Z$1,0))&amp;""),""))</f>
        <v/>
      </c>
      <c r="AK262" s="32">
        <f>IF(Lists!$B$11="","",IFERROR(TRIM(INDEX($A262:$Z262,MATCH(Lists!$B$11,$A$1:$Z$1,0))&amp;""),""))</f>
        <v/>
      </c>
      <c r="AL262" s="32">
        <f>MID(IF($AG262&lt;&gt;"",", "&amp;$AG262,"")&amp;IF($AH262&lt;&gt;"",", "&amp;$AH262,"")&amp;IF($AI262&lt;&gt;"",", "&amp;$AI262,"")&amp;IF($AJ262&lt;&gt;"",", "&amp;$AJ262,"")&amp;IF($AK262&lt;&gt;"",", "&amp;$AK262,""),3,300)</f>
        <v/>
      </c>
      <c r="AM262" s="32">
        <f>IF($AB262="","",IF(COUNTIF('Guest list'!$A$3:$A$202,$AB262)&gt;0,"Yes","No"))</f>
        <v/>
      </c>
    </row>
    <row r="263">
      <c r="AB263" s="32">
        <f>IF(Lists!$B$2="","",IFERROR(TRIM(INDEX($A263:$Z263,MATCH(Lists!$B$2,$A$1:$Z$1,0))&amp;""),""))</f>
        <v/>
      </c>
      <c r="AC263" s="32">
        <f>IF(Lists!$B$3="","",IFERROR(TRIM(INDEX($A263:$Z263,MATCH(Lists!$B$3,$A$1:$Z$1,0))&amp;""),""))</f>
        <v/>
      </c>
      <c r="AD263" s="32">
        <f>IF($AB263="","",IF($AC263=Lists!$B$4,1,0))</f>
        <v/>
      </c>
      <c r="AE263" s="32">
        <f>IFERROR(VALUE(IF(Lists!$B$5="","",IFERROR(TRIM(INDEX($A263:$Z263,MATCH(Lists!$B$5,$A$1:$Z$1,0))&amp;""),""))),"")</f>
        <v/>
      </c>
      <c r="AF263" s="32">
        <f>IF($AD263&lt;&gt;1,IF($AB263="","",0),MAX(1,N($AE263)+IF(UPPER(TRIM(Lists!$B$6&amp;""))="N",1,0)))</f>
        <v/>
      </c>
      <c r="AG263" s="32">
        <f>IF(Lists!$B$7="","",IFERROR(TRIM(INDEX($A263:$Z263,MATCH(Lists!$B$7,$A$1:$Z$1,0))&amp;""),""))</f>
        <v/>
      </c>
      <c r="AH263" s="32">
        <f>IF(Lists!$B$8="","",IFERROR(TRIM(INDEX($A263:$Z263,MATCH(Lists!$B$8,$A$1:$Z$1,0))&amp;""),""))</f>
        <v/>
      </c>
      <c r="AI263" s="32">
        <f>IF(Lists!$B$9="","",IFERROR(TRIM(INDEX($A263:$Z263,MATCH(Lists!$B$9,$A$1:$Z$1,0))&amp;""),""))</f>
        <v/>
      </c>
      <c r="AJ263" s="32">
        <f>IF(Lists!$B$10="","",IFERROR(TRIM(INDEX($A263:$Z263,MATCH(Lists!$B$10,$A$1:$Z$1,0))&amp;""),""))</f>
        <v/>
      </c>
      <c r="AK263" s="32">
        <f>IF(Lists!$B$11="","",IFERROR(TRIM(INDEX($A263:$Z263,MATCH(Lists!$B$11,$A$1:$Z$1,0))&amp;""),""))</f>
        <v/>
      </c>
      <c r="AL263" s="32">
        <f>MID(IF($AG263&lt;&gt;"",", "&amp;$AG263,"")&amp;IF($AH263&lt;&gt;"",", "&amp;$AH263,"")&amp;IF($AI263&lt;&gt;"",", "&amp;$AI263,"")&amp;IF($AJ263&lt;&gt;"",", "&amp;$AJ263,"")&amp;IF($AK263&lt;&gt;"",", "&amp;$AK263,""),3,300)</f>
        <v/>
      </c>
      <c r="AM263" s="32">
        <f>IF($AB263="","",IF(COUNTIF('Guest list'!$A$3:$A$202,$AB263)&gt;0,"Yes","No"))</f>
        <v/>
      </c>
    </row>
    <row r="264">
      <c r="AB264" s="32">
        <f>IF(Lists!$B$2="","",IFERROR(TRIM(INDEX($A264:$Z264,MATCH(Lists!$B$2,$A$1:$Z$1,0))&amp;""),""))</f>
        <v/>
      </c>
      <c r="AC264" s="32">
        <f>IF(Lists!$B$3="","",IFERROR(TRIM(INDEX($A264:$Z264,MATCH(Lists!$B$3,$A$1:$Z$1,0))&amp;""),""))</f>
        <v/>
      </c>
      <c r="AD264" s="32">
        <f>IF($AB264="","",IF($AC264=Lists!$B$4,1,0))</f>
        <v/>
      </c>
      <c r="AE264" s="32">
        <f>IFERROR(VALUE(IF(Lists!$B$5="","",IFERROR(TRIM(INDEX($A264:$Z264,MATCH(Lists!$B$5,$A$1:$Z$1,0))&amp;""),""))),"")</f>
        <v/>
      </c>
      <c r="AF264" s="32">
        <f>IF($AD264&lt;&gt;1,IF($AB264="","",0),MAX(1,N($AE264)+IF(UPPER(TRIM(Lists!$B$6&amp;""))="N",1,0)))</f>
        <v/>
      </c>
      <c r="AG264" s="32">
        <f>IF(Lists!$B$7="","",IFERROR(TRIM(INDEX($A264:$Z264,MATCH(Lists!$B$7,$A$1:$Z$1,0))&amp;""),""))</f>
        <v/>
      </c>
      <c r="AH264" s="32">
        <f>IF(Lists!$B$8="","",IFERROR(TRIM(INDEX($A264:$Z264,MATCH(Lists!$B$8,$A$1:$Z$1,0))&amp;""),""))</f>
        <v/>
      </c>
      <c r="AI264" s="32">
        <f>IF(Lists!$B$9="","",IFERROR(TRIM(INDEX($A264:$Z264,MATCH(Lists!$B$9,$A$1:$Z$1,0))&amp;""),""))</f>
        <v/>
      </c>
      <c r="AJ264" s="32">
        <f>IF(Lists!$B$10="","",IFERROR(TRIM(INDEX($A264:$Z264,MATCH(Lists!$B$10,$A$1:$Z$1,0))&amp;""),""))</f>
        <v/>
      </c>
      <c r="AK264" s="32">
        <f>IF(Lists!$B$11="","",IFERROR(TRIM(INDEX($A264:$Z264,MATCH(Lists!$B$11,$A$1:$Z$1,0))&amp;""),""))</f>
        <v/>
      </c>
      <c r="AL264" s="32">
        <f>MID(IF($AG264&lt;&gt;"",", "&amp;$AG264,"")&amp;IF($AH264&lt;&gt;"",", "&amp;$AH264,"")&amp;IF($AI264&lt;&gt;"",", "&amp;$AI264,"")&amp;IF($AJ264&lt;&gt;"",", "&amp;$AJ264,"")&amp;IF($AK264&lt;&gt;"",", "&amp;$AK264,""),3,300)</f>
        <v/>
      </c>
      <c r="AM264" s="32">
        <f>IF($AB264="","",IF(COUNTIF('Guest list'!$A$3:$A$202,$AB264)&gt;0,"Yes","No"))</f>
        <v/>
      </c>
    </row>
    <row r="265">
      <c r="AB265" s="32">
        <f>IF(Lists!$B$2="","",IFERROR(TRIM(INDEX($A265:$Z265,MATCH(Lists!$B$2,$A$1:$Z$1,0))&amp;""),""))</f>
        <v/>
      </c>
      <c r="AC265" s="32">
        <f>IF(Lists!$B$3="","",IFERROR(TRIM(INDEX($A265:$Z265,MATCH(Lists!$B$3,$A$1:$Z$1,0))&amp;""),""))</f>
        <v/>
      </c>
      <c r="AD265" s="32">
        <f>IF($AB265="","",IF($AC265=Lists!$B$4,1,0))</f>
        <v/>
      </c>
      <c r="AE265" s="32">
        <f>IFERROR(VALUE(IF(Lists!$B$5="","",IFERROR(TRIM(INDEX($A265:$Z265,MATCH(Lists!$B$5,$A$1:$Z$1,0))&amp;""),""))),"")</f>
        <v/>
      </c>
      <c r="AF265" s="32">
        <f>IF($AD265&lt;&gt;1,IF($AB265="","",0),MAX(1,N($AE265)+IF(UPPER(TRIM(Lists!$B$6&amp;""))="N",1,0)))</f>
        <v/>
      </c>
      <c r="AG265" s="32">
        <f>IF(Lists!$B$7="","",IFERROR(TRIM(INDEX($A265:$Z265,MATCH(Lists!$B$7,$A$1:$Z$1,0))&amp;""),""))</f>
        <v/>
      </c>
      <c r="AH265" s="32">
        <f>IF(Lists!$B$8="","",IFERROR(TRIM(INDEX($A265:$Z265,MATCH(Lists!$B$8,$A$1:$Z$1,0))&amp;""),""))</f>
        <v/>
      </c>
      <c r="AI265" s="32">
        <f>IF(Lists!$B$9="","",IFERROR(TRIM(INDEX($A265:$Z265,MATCH(Lists!$B$9,$A$1:$Z$1,0))&amp;""),""))</f>
        <v/>
      </c>
      <c r="AJ265" s="32">
        <f>IF(Lists!$B$10="","",IFERROR(TRIM(INDEX($A265:$Z265,MATCH(Lists!$B$10,$A$1:$Z$1,0))&amp;""),""))</f>
        <v/>
      </c>
      <c r="AK265" s="32">
        <f>IF(Lists!$B$11="","",IFERROR(TRIM(INDEX($A265:$Z265,MATCH(Lists!$B$11,$A$1:$Z$1,0))&amp;""),""))</f>
        <v/>
      </c>
      <c r="AL265" s="32">
        <f>MID(IF($AG265&lt;&gt;"",", "&amp;$AG265,"")&amp;IF($AH265&lt;&gt;"",", "&amp;$AH265,"")&amp;IF($AI265&lt;&gt;"",", "&amp;$AI265,"")&amp;IF($AJ265&lt;&gt;"",", "&amp;$AJ265,"")&amp;IF($AK265&lt;&gt;"",", "&amp;$AK265,""),3,300)</f>
        <v/>
      </c>
      <c r="AM265" s="32">
        <f>IF($AB265="","",IF(COUNTIF('Guest list'!$A$3:$A$202,$AB265)&gt;0,"Yes","No"))</f>
        <v/>
      </c>
    </row>
    <row r="266">
      <c r="AB266" s="32">
        <f>IF(Lists!$B$2="","",IFERROR(TRIM(INDEX($A266:$Z266,MATCH(Lists!$B$2,$A$1:$Z$1,0))&amp;""),""))</f>
        <v/>
      </c>
      <c r="AC266" s="32">
        <f>IF(Lists!$B$3="","",IFERROR(TRIM(INDEX($A266:$Z266,MATCH(Lists!$B$3,$A$1:$Z$1,0))&amp;""),""))</f>
        <v/>
      </c>
      <c r="AD266" s="32">
        <f>IF($AB266="","",IF($AC266=Lists!$B$4,1,0))</f>
        <v/>
      </c>
      <c r="AE266" s="32">
        <f>IFERROR(VALUE(IF(Lists!$B$5="","",IFERROR(TRIM(INDEX($A266:$Z266,MATCH(Lists!$B$5,$A$1:$Z$1,0))&amp;""),""))),"")</f>
        <v/>
      </c>
      <c r="AF266" s="32">
        <f>IF($AD266&lt;&gt;1,IF($AB266="","",0),MAX(1,N($AE266)+IF(UPPER(TRIM(Lists!$B$6&amp;""))="N",1,0)))</f>
        <v/>
      </c>
      <c r="AG266" s="32">
        <f>IF(Lists!$B$7="","",IFERROR(TRIM(INDEX($A266:$Z266,MATCH(Lists!$B$7,$A$1:$Z$1,0))&amp;""),""))</f>
        <v/>
      </c>
      <c r="AH266" s="32">
        <f>IF(Lists!$B$8="","",IFERROR(TRIM(INDEX($A266:$Z266,MATCH(Lists!$B$8,$A$1:$Z$1,0))&amp;""),""))</f>
        <v/>
      </c>
      <c r="AI266" s="32">
        <f>IF(Lists!$B$9="","",IFERROR(TRIM(INDEX($A266:$Z266,MATCH(Lists!$B$9,$A$1:$Z$1,0))&amp;""),""))</f>
        <v/>
      </c>
      <c r="AJ266" s="32">
        <f>IF(Lists!$B$10="","",IFERROR(TRIM(INDEX($A266:$Z266,MATCH(Lists!$B$10,$A$1:$Z$1,0))&amp;""),""))</f>
        <v/>
      </c>
      <c r="AK266" s="32">
        <f>IF(Lists!$B$11="","",IFERROR(TRIM(INDEX($A266:$Z266,MATCH(Lists!$B$11,$A$1:$Z$1,0))&amp;""),""))</f>
        <v/>
      </c>
      <c r="AL266" s="32">
        <f>MID(IF($AG266&lt;&gt;"",", "&amp;$AG266,"")&amp;IF($AH266&lt;&gt;"",", "&amp;$AH266,"")&amp;IF($AI266&lt;&gt;"",", "&amp;$AI266,"")&amp;IF($AJ266&lt;&gt;"",", "&amp;$AJ266,"")&amp;IF($AK266&lt;&gt;"",", "&amp;$AK266,""),3,300)</f>
        <v/>
      </c>
      <c r="AM266" s="32">
        <f>IF($AB266="","",IF(COUNTIF('Guest list'!$A$3:$A$202,$AB266)&gt;0,"Yes","No"))</f>
        <v/>
      </c>
    </row>
    <row r="267">
      <c r="AB267" s="32">
        <f>IF(Lists!$B$2="","",IFERROR(TRIM(INDEX($A267:$Z267,MATCH(Lists!$B$2,$A$1:$Z$1,0))&amp;""),""))</f>
        <v/>
      </c>
      <c r="AC267" s="32">
        <f>IF(Lists!$B$3="","",IFERROR(TRIM(INDEX($A267:$Z267,MATCH(Lists!$B$3,$A$1:$Z$1,0))&amp;""),""))</f>
        <v/>
      </c>
      <c r="AD267" s="32">
        <f>IF($AB267="","",IF($AC267=Lists!$B$4,1,0))</f>
        <v/>
      </c>
      <c r="AE267" s="32">
        <f>IFERROR(VALUE(IF(Lists!$B$5="","",IFERROR(TRIM(INDEX($A267:$Z267,MATCH(Lists!$B$5,$A$1:$Z$1,0))&amp;""),""))),"")</f>
        <v/>
      </c>
      <c r="AF267" s="32">
        <f>IF($AD267&lt;&gt;1,IF($AB267="","",0),MAX(1,N($AE267)+IF(UPPER(TRIM(Lists!$B$6&amp;""))="N",1,0)))</f>
        <v/>
      </c>
      <c r="AG267" s="32">
        <f>IF(Lists!$B$7="","",IFERROR(TRIM(INDEX($A267:$Z267,MATCH(Lists!$B$7,$A$1:$Z$1,0))&amp;""),""))</f>
        <v/>
      </c>
      <c r="AH267" s="32">
        <f>IF(Lists!$B$8="","",IFERROR(TRIM(INDEX($A267:$Z267,MATCH(Lists!$B$8,$A$1:$Z$1,0))&amp;""),""))</f>
        <v/>
      </c>
      <c r="AI267" s="32">
        <f>IF(Lists!$B$9="","",IFERROR(TRIM(INDEX($A267:$Z267,MATCH(Lists!$B$9,$A$1:$Z$1,0))&amp;""),""))</f>
        <v/>
      </c>
      <c r="AJ267" s="32">
        <f>IF(Lists!$B$10="","",IFERROR(TRIM(INDEX($A267:$Z267,MATCH(Lists!$B$10,$A$1:$Z$1,0))&amp;""),""))</f>
        <v/>
      </c>
      <c r="AK267" s="32">
        <f>IF(Lists!$B$11="","",IFERROR(TRIM(INDEX($A267:$Z267,MATCH(Lists!$B$11,$A$1:$Z$1,0))&amp;""),""))</f>
        <v/>
      </c>
      <c r="AL267" s="32">
        <f>MID(IF($AG267&lt;&gt;"",", "&amp;$AG267,"")&amp;IF($AH267&lt;&gt;"",", "&amp;$AH267,"")&amp;IF($AI267&lt;&gt;"",", "&amp;$AI267,"")&amp;IF($AJ267&lt;&gt;"",", "&amp;$AJ267,"")&amp;IF($AK267&lt;&gt;"",", "&amp;$AK267,""),3,300)</f>
        <v/>
      </c>
      <c r="AM267" s="32">
        <f>IF($AB267="","",IF(COUNTIF('Guest list'!$A$3:$A$202,$AB267)&gt;0,"Yes","No"))</f>
        <v/>
      </c>
    </row>
    <row r="268">
      <c r="AB268" s="32">
        <f>IF(Lists!$B$2="","",IFERROR(TRIM(INDEX($A268:$Z268,MATCH(Lists!$B$2,$A$1:$Z$1,0))&amp;""),""))</f>
        <v/>
      </c>
      <c r="AC268" s="32">
        <f>IF(Lists!$B$3="","",IFERROR(TRIM(INDEX($A268:$Z268,MATCH(Lists!$B$3,$A$1:$Z$1,0))&amp;""),""))</f>
        <v/>
      </c>
      <c r="AD268" s="32">
        <f>IF($AB268="","",IF($AC268=Lists!$B$4,1,0))</f>
        <v/>
      </c>
      <c r="AE268" s="32">
        <f>IFERROR(VALUE(IF(Lists!$B$5="","",IFERROR(TRIM(INDEX($A268:$Z268,MATCH(Lists!$B$5,$A$1:$Z$1,0))&amp;""),""))),"")</f>
        <v/>
      </c>
      <c r="AF268" s="32">
        <f>IF($AD268&lt;&gt;1,IF($AB268="","",0),MAX(1,N($AE268)+IF(UPPER(TRIM(Lists!$B$6&amp;""))="N",1,0)))</f>
        <v/>
      </c>
      <c r="AG268" s="32">
        <f>IF(Lists!$B$7="","",IFERROR(TRIM(INDEX($A268:$Z268,MATCH(Lists!$B$7,$A$1:$Z$1,0))&amp;""),""))</f>
        <v/>
      </c>
      <c r="AH268" s="32">
        <f>IF(Lists!$B$8="","",IFERROR(TRIM(INDEX($A268:$Z268,MATCH(Lists!$B$8,$A$1:$Z$1,0))&amp;""),""))</f>
        <v/>
      </c>
      <c r="AI268" s="32">
        <f>IF(Lists!$B$9="","",IFERROR(TRIM(INDEX($A268:$Z268,MATCH(Lists!$B$9,$A$1:$Z$1,0))&amp;""),""))</f>
        <v/>
      </c>
      <c r="AJ268" s="32">
        <f>IF(Lists!$B$10="","",IFERROR(TRIM(INDEX($A268:$Z268,MATCH(Lists!$B$10,$A$1:$Z$1,0))&amp;""),""))</f>
        <v/>
      </c>
      <c r="AK268" s="32">
        <f>IF(Lists!$B$11="","",IFERROR(TRIM(INDEX($A268:$Z268,MATCH(Lists!$B$11,$A$1:$Z$1,0))&amp;""),""))</f>
        <v/>
      </c>
      <c r="AL268" s="32">
        <f>MID(IF($AG268&lt;&gt;"",", "&amp;$AG268,"")&amp;IF($AH268&lt;&gt;"",", "&amp;$AH268,"")&amp;IF($AI268&lt;&gt;"",", "&amp;$AI268,"")&amp;IF($AJ268&lt;&gt;"",", "&amp;$AJ268,"")&amp;IF($AK268&lt;&gt;"",", "&amp;$AK268,""),3,300)</f>
        <v/>
      </c>
      <c r="AM268" s="32">
        <f>IF($AB268="","",IF(COUNTIF('Guest list'!$A$3:$A$202,$AB268)&gt;0,"Yes","No"))</f>
        <v/>
      </c>
    </row>
    <row r="269">
      <c r="AB269" s="32">
        <f>IF(Lists!$B$2="","",IFERROR(TRIM(INDEX($A269:$Z269,MATCH(Lists!$B$2,$A$1:$Z$1,0))&amp;""),""))</f>
        <v/>
      </c>
      <c r="AC269" s="32">
        <f>IF(Lists!$B$3="","",IFERROR(TRIM(INDEX($A269:$Z269,MATCH(Lists!$B$3,$A$1:$Z$1,0))&amp;""),""))</f>
        <v/>
      </c>
      <c r="AD269" s="32">
        <f>IF($AB269="","",IF($AC269=Lists!$B$4,1,0))</f>
        <v/>
      </c>
      <c r="AE269" s="32">
        <f>IFERROR(VALUE(IF(Lists!$B$5="","",IFERROR(TRIM(INDEX($A269:$Z269,MATCH(Lists!$B$5,$A$1:$Z$1,0))&amp;""),""))),"")</f>
        <v/>
      </c>
      <c r="AF269" s="32">
        <f>IF($AD269&lt;&gt;1,IF($AB269="","",0),MAX(1,N($AE269)+IF(UPPER(TRIM(Lists!$B$6&amp;""))="N",1,0)))</f>
        <v/>
      </c>
      <c r="AG269" s="32">
        <f>IF(Lists!$B$7="","",IFERROR(TRIM(INDEX($A269:$Z269,MATCH(Lists!$B$7,$A$1:$Z$1,0))&amp;""),""))</f>
        <v/>
      </c>
      <c r="AH269" s="32">
        <f>IF(Lists!$B$8="","",IFERROR(TRIM(INDEX($A269:$Z269,MATCH(Lists!$B$8,$A$1:$Z$1,0))&amp;""),""))</f>
        <v/>
      </c>
      <c r="AI269" s="32">
        <f>IF(Lists!$B$9="","",IFERROR(TRIM(INDEX($A269:$Z269,MATCH(Lists!$B$9,$A$1:$Z$1,0))&amp;""),""))</f>
        <v/>
      </c>
      <c r="AJ269" s="32">
        <f>IF(Lists!$B$10="","",IFERROR(TRIM(INDEX($A269:$Z269,MATCH(Lists!$B$10,$A$1:$Z$1,0))&amp;""),""))</f>
        <v/>
      </c>
      <c r="AK269" s="32">
        <f>IF(Lists!$B$11="","",IFERROR(TRIM(INDEX($A269:$Z269,MATCH(Lists!$B$11,$A$1:$Z$1,0))&amp;""),""))</f>
        <v/>
      </c>
      <c r="AL269" s="32">
        <f>MID(IF($AG269&lt;&gt;"",", "&amp;$AG269,"")&amp;IF($AH269&lt;&gt;"",", "&amp;$AH269,"")&amp;IF($AI269&lt;&gt;"",", "&amp;$AI269,"")&amp;IF($AJ269&lt;&gt;"",", "&amp;$AJ269,"")&amp;IF($AK269&lt;&gt;"",", "&amp;$AK269,""),3,300)</f>
        <v/>
      </c>
      <c r="AM269" s="32">
        <f>IF($AB269="","",IF(COUNTIF('Guest list'!$A$3:$A$202,$AB269)&gt;0,"Yes","No"))</f>
        <v/>
      </c>
    </row>
    <row r="270">
      <c r="AB270" s="32">
        <f>IF(Lists!$B$2="","",IFERROR(TRIM(INDEX($A270:$Z270,MATCH(Lists!$B$2,$A$1:$Z$1,0))&amp;""),""))</f>
        <v/>
      </c>
      <c r="AC270" s="32">
        <f>IF(Lists!$B$3="","",IFERROR(TRIM(INDEX($A270:$Z270,MATCH(Lists!$B$3,$A$1:$Z$1,0))&amp;""),""))</f>
        <v/>
      </c>
      <c r="AD270" s="32">
        <f>IF($AB270="","",IF($AC270=Lists!$B$4,1,0))</f>
        <v/>
      </c>
      <c r="AE270" s="32">
        <f>IFERROR(VALUE(IF(Lists!$B$5="","",IFERROR(TRIM(INDEX($A270:$Z270,MATCH(Lists!$B$5,$A$1:$Z$1,0))&amp;""),""))),"")</f>
        <v/>
      </c>
      <c r="AF270" s="32">
        <f>IF($AD270&lt;&gt;1,IF($AB270="","",0),MAX(1,N($AE270)+IF(UPPER(TRIM(Lists!$B$6&amp;""))="N",1,0)))</f>
        <v/>
      </c>
      <c r="AG270" s="32">
        <f>IF(Lists!$B$7="","",IFERROR(TRIM(INDEX($A270:$Z270,MATCH(Lists!$B$7,$A$1:$Z$1,0))&amp;""),""))</f>
        <v/>
      </c>
      <c r="AH270" s="32">
        <f>IF(Lists!$B$8="","",IFERROR(TRIM(INDEX($A270:$Z270,MATCH(Lists!$B$8,$A$1:$Z$1,0))&amp;""),""))</f>
        <v/>
      </c>
      <c r="AI270" s="32">
        <f>IF(Lists!$B$9="","",IFERROR(TRIM(INDEX($A270:$Z270,MATCH(Lists!$B$9,$A$1:$Z$1,0))&amp;""),""))</f>
        <v/>
      </c>
      <c r="AJ270" s="32">
        <f>IF(Lists!$B$10="","",IFERROR(TRIM(INDEX($A270:$Z270,MATCH(Lists!$B$10,$A$1:$Z$1,0))&amp;""),""))</f>
        <v/>
      </c>
      <c r="AK270" s="32">
        <f>IF(Lists!$B$11="","",IFERROR(TRIM(INDEX($A270:$Z270,MATCH(Lists!$B$11,$A$1:$Z$1,0))&amp;""),""))</f>
        <v/>
      </c>
      <c r="AL270" s="32">
        <f>MID(IF($AG270&lt;&gt;"",", "&amp;$AG270,"")&amp;IF($AH270&lt;&gt;"",", "&amp;$AH270,"")&amp;IF($AI270&lt;&gt;"",", "&amp;$AI270,"")&amp;IF($AJ270&lt;&gt;"",", "&amp;$AJ270,"")&amp;IF($AK270&lt;&gt;"",", "&amp;$AK270,""),3,300)</f>
        <v/>
      </c>
      <c r="AM270" s="32">
        <f>IF($AB270="","",IF(COUNTIF('Guest list'!$A$3:$A$202,$AB270)&gt;0,"Yes","No"))</f>
        <v/>
      </c>
    </row>
    <row r="271">
      <c r="AB271" s="32">
        <f>IF(Lists!$B$2="","",IFERROR(TRIM(INDEX($A271:$Z271,MATCH(Lists!$B$2,$A$1:$Z$1,0))&amp;""),""))</f>
        <v/>
      </c>
      <c r="AC271" s="32">
        <f>IF(Lists!$B$3="","",IFERROR(TRIM(INDEX($A271:$Z271,MATCH(Lists!$B$3,$A$1:$Z$1,0))&amp;""),""))</f>
        <v/>
      </c>
      <c r="AD271" s="32">
        <f>IF($AB271="","",IF($AC271=Lists!$B$4,1,0))</f>
        <v/>
      </c>
      <c r="AE271" s="32">
        <f>IFERROR(VALUE(IF(Lists!$B$5="","",IFERROR(TRIM(INDEX($A271:$Z271,MATCH(Lists!$B$5,$A$1:$Z$1,0))&amp;""),""))),"")</f>
        <v/>
      </c>
      <c r="AF271" s="32">
        <f>IF($AD271&lt;&gt;1,IF($AB271="","",0),MAX(1,N($AE271)+IF(UPPER(TRIM(Lists!$B$6&amp;""))="N",1,0)))</f>
        <v/>
      </c>
      <c r="AG271" s="32">
        <f>IF(Lists!$B$7="","",IFERROR(TRIM(INDEX($A271:$Z271,MATCH(Lists!$B$7,$A$1:$Z$1,0))&amp;""),""))</f>
        <v/>
      </c>
      <c r="AH271" s="32">
        <f>IF(Lists!$B$8="","",IFERROR(TRIM(INDEX($A271:$Z271,MATCH(Lists!$B$8,$A$1:$Z$1,0))&amp;""),""))</f>
        <v/>
      </c>
      <c r="AI271" s="32">
        <f>IF(Lists!$B$9="","",IFERROR(TRIM(INDEX($A271:$Z271,MATCH(Lists!$B$9,$A$1:$Z$1,0))&amp;""),""))</f>
        <v/>
      </c>
      <c r="AJ271" s="32">
        <f>IF(Lists!$B$10="","",IFERROR(TRIM(INDEX($A271:$Z271,MATCH(Lists!$B$10,$A$1:$Z$1,0))&amp;""),""))</f>
        <v/>
      </c>
      <c r="AK271" s="32">
        <f>IF(Lists!$B$11="","",IFERROR(TRIM(INDEX($A271:$Z271,MATCH(Lists!$B$11,$A$1:$Z$1,0))&amp;""),""))</f>
        <v/>
      </c>
      <c r="AL271" s="32">
        <f>MID(IF($AG271&lt;&gt;"",", "&amp;$AG271,"")&amp;IF($AH271&lt;&gt;"",", "&amp;$AH271,"")&amp;IF($AI271&lt;&gt;"",", "&amp;$AI271,"")&amp;IF($AJ271&lt;&gt;"",", "&amp;$AJ271,"")&amp;IF($AK271&lt;&gt;"",", "&amp;$AK271,""),3,300)</f>
        <v/>
      </c>
      <c r="AM271" s="32">
        <f>IF($AB271="","",IF(COUNTIF('Guest list'!$A$3:$A$202,$AB271)&gt;0,"Yes","No"))</f>
        <v/>
      </c>
    </row>
    <row r="272">
      <c r="AB272" s="32">
        <f>IF(Lists!$B$2="","",IFERROR(TRIM(INDEX($A272:$Z272,MATCH(Lists!$B$2,$A$1:$Z$1,0))&amp;""),""))</f>
        <v/>
      </c>
      <c r="AC272" s="32">
        <f>IF(Lists!$B$3="","",IFERROR(TRIM(INDEX($A272:$Z272,MATCH(Lists!$B$3,$A$1:$Z$1,0))&amp;""),""))</f>
        <v/>
      </c>
      <c r="AD272" s="32">
        <f>IF($AB272="","",IF($AC272=Lists!$B$4,1,0))</f>
        <v/>
      </c>
      <c r="AE272" s="32">
        <f>IFERROR(VALUE(IF(Lists!$B$5="","",IFERROR(TRIM(INDEX($A272:$Z272,MATCH(Lists!$B$5,$A$1:$Z$1,0))&amp;""),""))),"")</f>
        <v/>
      </c>
      <c r="AF272" s="32">
        <f>IF($AD272&lt;&gt;1,IF($AB272="","",0),MAX(1,N($AE272)+IF(UPPER(TRIM(Lists!$B$6&amp;""))="N",1,0)))</f>
        <v/>
      </c>
      <c r="AG272" s="32">
        <f>IF(Lists!$B$7="","",IFERROR(TRIM(INDEX($A272:$Z272,MATCH(Lists!$B$7,$A$1:$Z$1,0))&amp;""),""))</f>
        <v/>
      </c>
      <c r="AH272" s="32">
        <f>IF(Lists!$B$8="","",IFERROR(TRIM(INDEX($A272:$Z272,MATCH(Lists!$B$8,$A$1:$Z$1,0))&amp;""),""))</f>
        <v/>
      </c>
      <c r="AI272" s="32">
        <f>IF(Lists!$B$9="","",IFERROR(TRIM(INDEX($A272:$Z272,MATCH(Lists!$B$9,$A$1:$Z$1,0))&amp;""),""))</f>
        <v/>
      </c>
      <c r="AJ272" s="32">
        <f>IF(Lists!$B$10="","",IFERROR(TRIM(INDEX($A272:$Z272,MATCH(Lists!$B$10,$A$1:$Z$1,0))&amp;""),""))</f>
        <v/>
      </c>
      <c r="AK272" s="32">
        <f>IF(Lists!$B$11="","",IFERROR(TRIM(INDEX($A272:$Z272,MATCH(Lists!$B$11,$A$1:$Z$1,0))&amp;""),""))</f>
        <v/>
      </c>
      <c r="AL272" s="32">
        <f>MID(IF($AG272&lt;&gt;"",", "&amp;$AG272,"")&amp;IF($AH272&lt;&gt;"",", "&amp;$AH272,"")&amp;IF($AI272&lt;&gt;"",", "&amp;$AI272,"")&amp;IF($AJ272&lt;&gt;"",", "&amp;$AJ272,"")&amp;IF($AK272&lt;&gt;"",", "&amp;$AK272,""),3,300)</f>
        <v/>
      </c>
      <c r="AM272" s="32">
        <f>IF($AB272="","",IF(COUNTIF('Guest list'!$A$3:$A$202,$AB272)&gt;0,"Yes","No"))</f>
        <v/>
      </c>
    </row>
    <row r="273">
      <c r="AB273" s="32">
        <f>IF(Lists!$B$2="","",IFERROR(TRIM(INDEX($A273:$Z273,MATCH(Lists!$B$2,$A$1:$Z$1,0))&amp;""),""))</f>
        <v/>
      </c>
      <c r="AC273" s="32">
        <f>IF(Lists!$B$3="","",IFERROR(TRIM(INDEX($A273:$Z273,MATCH(Lists!$B$3,$A$1:$Z$1,0))&amp;""),""))</f>
        <v/>
      </c>
      <c r="AD273" s="32">
        <f>IF($AB273="","",IF($AC273=Lists!$B$4,1,0))</f>
        <v/>
      </c>
      <c r="AE273" s="32">
        <f>IFERROR(VALUE(IF(Lists!$B$5="","",IFERROR(TRIM(INDEX($A273:$Z273,MATCH(Lists!$B$5,$A$1:$Z$1,0))&amp;""),""))),"")</f>
        <v/>
      </c>
      <c r="AF273" s="32">
        <f>IF($AD273&lt;&gt;1,IF($AB273="","",0),MAX(1,N($AE273)+IF(UPPER(TRIM(Lists!$B$6&amp;""))="N",1,0)))</f>
        <v/>
      </c>
      <c r="AG273" s="32">
        <f>IF(Lists!$B$7="","",IFERROR(TRIM(INDEX($A273:$Z273,MATCH(Lists!$B$7,$A$1:$Z$1,0))&amp;""),""))</f>
        <v/>
      </c>
      <c r="AH273" s="32">
        <f>IF(Lists!$B$8="","",IFERROR(TRIM(INDEX($A273:$Z273,MATCH(Lists!$B$8,$A$1:$Z$1,0))&amp;""),""))</f>
        <v/>
      </c>
      <c r="AI273" s="32">
        <f>IF(Lists!$B$9="","",IFERROR(TRIM(INDEX($A273:$Z273,MATCH(Lists!$B$9,$A$1:$Z$1,0))&amp;""),""))</f>
        <v/>
      </c>
      <c r="AJ273" s="32">
        <f>IF(Lists!$B$10="","",IFERROR(TRIM(INDEX($A273:$Z273,MATCH(Lists!$B$10,$A$1:$Z$1,0))&amp;""),""))</f>
        <v/>
      </c>
      <c r="AK273" s="32">
        <f>IF(Lists!$B$11="","",IFERROR(TRIM(INDEX($A273:$Z273,MATCH(Lists!$B$11,$A$1:$Z$1,0))&amp;""),""))</f>
        <v/>
      </c>
      <c r="AL273" s="32">
        <f>MID(IF($AG273&lt;&gt;"",", "&amp;$AG273,"")&amp;IF($AH273&lt;&gt;"",", "&amp;$AH273,"")&amp;IF($AI273&lt;&gt;"",", "&amp;$AI273,"")&amp;IF($AJ273&lt;&gt;"",", "&amp;$AJ273,"")&amp;IF($AK273&lt;&gt;"",", "&amp;$AK273,""),3,300)</f>
        <v/>
      </c>
      <c r="AM273" s="32">
        <f>IF($AB273="","",IF(COUNTIF('Guest list'!$A$3:$A$202,$AB273)&gt;0,"Yes","No"))</f>
        <v/>
      </c>
    </row>
    <row r="274">
      <c r="AB274" s="32">
        <f>IF(Lists!$B$2="","",IFERROR(TRIM(INDEX($A274:$Z274,MATCH(Lists!$B$2,$A$1:$Z$1,0))&amp;""),""))</f>
        <v/>
      </c>
      <c r="AC274" s="32">
        <f>IF(Lists!$B$3="","",IFERROR(TRIM(INDEX($A274:$Z274,MATCH(Lists!$B$3,$A$1:$Z$1,0))&amp;""),""))</f>
        <v/>
      </c>
      <c r="AD274" s="32">
        <f>IF($AB274="","",IF($AC274=Lists!$B$4,1,0))</f>
        <v/>
      </c>
      <c r="AE274" s="32">
        <f>IFERROR(VALUE(IF(Lists!$B$5="","",IFERROR(TRIM(INDEX($A274:$Z274,MATCH(Lists!$B$5,$A$1:$Z$1,0))&amp;""),""))),"")</f>
        <v/>
      </c>
      <c r="AF274" s="32">
        <f>IF($AD274&lt;&gt;1,IF($AB274="","",0),MAX(1,N($AE274)+IF(UPPER(TRIM(Lists!$B$6&amp;""))="N",1,0)))</f>
        <v/>
      </c>
      <c r="AG274" s="32">
        <f>IF(Lists!$B$7="","",IFERROR(TRIM(INDEX($A274:$Z274,MATCH(Lists!$B$7,$A$1:$Z$1,0))&amp;""),""))</f>
        <v/>
      </c>
      <c r="AH274" s="32">
        <f>IF(Lists!$B$8="","",IFERROR(TRIM(INDEX($A274:$Z274,MATCH(Lists!$B$8,$A$1:$Z$1,0))&amp;""),""))</f>
        <v/>
      </c>
      <c r="AI274" s="32">
        <f>IF(Lists!$B$9="","",IFERROR(TRIM(INDEX($A274:$Z274,MATCH(Lists!$B$9,$A$1:$Z$1,0))&amp;""),""))</f>
        <v/>
      </c>
      <c r="AJ274" s="32">
        <f>IF(Lists!$B$10="","",IFERROR(TRIM(INDEX($A274:$Z274,MATCH(Lists!$B$10,$A$1:$Z$1,0))&amp;""),""))</f>
        <v/>
      </c>
      <c r="AK274" s="32">
        <f>IF(Lists!$B$11="","",IFERROR(TRIM(INDEX($A274:$Z274,MATCH(Lists!$B$11,$A$1:$Z$1,0))&amp;""),""))</f>
        <v/>
      </c>
      <c r="AL274" s="32">
        <f>MID(IF($AG274&lt;&gt;"",", "&amp;$AG274,"")&amp;IF($AH274&lt;&gt;"",", "&amp;$AH274,"")&amp;IF($AI274&lt;&gt;"",", "&amp;$AI274,"")&amp;IF($AJ274&lt;&gt;"",", "&amp;$AJ274,"")&amp;IF($AK274&lt;&gt;"",", "&amp;$AK274,""),3,300)</f>
        <v/>
      </c>
      <c r="AM274" s="32">
        <f>IF($AB274="","",IF(COUNTIF('Guest list'!$A$3:$A$202,$AB274)&gt;0,"Yes","No"))</f>
        <v/>
      </c>
    </row>
    <row r="275">
      <c r="AB275" s="32">
        <f>IF(Lists!$B$2="","",IFERROR(TRIM(INDEX($A275:$Z275,MATCH(Lists!$B$2,$A$1:$Z$1,0))&amp;""),""))</f>
        <v/>
      </c>
      <c r="AC275" s="32">
        <f>IF(Lists!$B$3="","",IFERROR(TRIM(INDEX($A275:$Z275,MATCH(Lists!$B$3,$A$1:$Z$1,0))&amp;""),""))</f>
        <v/>
      </c>
      <c r="AD275" s="32">
        <f>IF($AB275="","",IF($AC275=Lists!$B$4,1,0))</f>
        <v/>
      </c>
      <c r="AE275" s="32">
        <f>IFERROR(VALUE(IF(Lists!$B$5="","",IFERROR(TRIM(INDEX($A275:$Z275,MATCH(Lists!$B$5,$A$1:$Z$1,0))&amp;""),""))),"")</f>
        <v/>
      </c>
      <c r="AF275" s="32">
        <f>IF($AD275&lt;&gt;1,IF($AB275="","",0),MAX(1,N($AE275)+IF(UPPER(TRIM(Lists!$B$6&amp;""))="N",1,0)))</f>
        <v/>
      </c>
      <c r="AG275" s="32">
        <f>IF(Lists!$B$7="","",IFERROR(TRIM(INDEX($A275:$Z275,MATCH(Lists!$B$7,$A$1:$Z$1,0))&amp;""),""))</f>
        <v/>
      </c>
      <c r="AH275" s="32">
        <f>IF(Lists!$B$8="","",IFERROR(TRIM(INDEX($A275:$Z275,MATCH(Lists!$B$8,$A$1:$Z$1,0))&amp;""),""))</f>
        <v/>
      </c>
      <c r="AI275" s="32">
        <f>IF(Lists!$B$9="","",IFERROR(TRIM(INDEX($A275:$Z275,MATCH(Lists!$B$9,$A$1:$Z$1,0))&amp;""),""))</f>
        <v/>
      </c>
      <c r="AJ275" s="32">
        <f>IF(Lists!$B$10="","",IFERROR(TRIM(INDEX($A275:$Z275,MATCH(Lists!$B$10,$A$1:$Z$1,0))&amp;""),""))</f>
        <v/>
      </c>
      <c r="AK275" s="32">
        <f>IF(Lists!$B$11="","",IFERROR(TRIM(INDEX($A275:$Z275,MATCH(Lists!$B$11,$A$1:$Z$1,0))&amp;""),""))</f>
        <v/>
      </c>
      <c r="AL275" s="32">
        <f>MID(IF($AG275&lt;&gt;"",", "&amp;$AG275,"")&amp;IF($AH275&lt;&gt;"",", "&amp;$AH275,"")&amp;IF($AI275&lt;&gt;"",", "&amp;$AI275,"")&amp;IF($AJ275&lt;&gt;"",", "&amp;$AJ275,"")&amp;IF($AK275&lt;&gt;"",", "&amp;$AK275,""),3,300)</f>
        <v/>
      </c>
      <c r="AM275" s="32">
        <f>IF($AB275="","",IF(COUNTIF('Guest list'!$A$3:$A$202,$AB275)&gt;0,"Yes","No"))</f>
        <v/>
      </c>
    </row>
    <row r="276">
      <c r="AB276" s="32">
        <f>IF(Lists!$B$2="","",IFERROR(TRIM(INDEX($A276:$Z276,MATCH(Lists!$B$2,$A$1:$Z$1,0))&amp;""),""))</f>
        <v/>
      </c>
      <c r="AC276" s="32">
        <f>IF(Lists!$B$3="","",IFERROR(TRIM(INDEX($A276:$Z276,MATCH(Lists!$B$3,$A$1:$Z$1,0))&amp;""),""))</f>
        <v/>
      </c>
      <c r="AD276" s="32">
        <f>IF($AB276="","",IF($AC276=Lists!$B$4,1,0))</f>
        <v/>
      </c>
      <c r="AE276" s="32">
        <f>IFERROR(VALUE(IF(Lists!$B$5="","",IFERROR(TRIM(INDEX($A276:$Z276,MATCH(Lists!$B$5,$A$1:$Z$1,0))&amp;""),""))),"")</f>
        <v/>
      </c>
      <c r="AF276" s="32">
        <f>IF($AD276&lt;&gt;1,IF($AB276="","",0),MAX(1,N($AE276)+IF(UPPER(TRIM(Lists!$B$6&amp;""))="N",1,0)))</f>
        <v/>
      </c>
      <c r="AG276" s="32">
        <f>IF(Lists!$B$7="","",IFERROR(TRIM(INDEX($A276:$Z276,MATCH(Lists!$B$7,$A$1:$Z$1,0))&amp;""),""))</f>
        <v/>
      </c>
      <c r="AH276" s="32">
        <f>IF(Lists!$B$8="","",IFERROR(TRIM(INDEX($A276:$Z276,MATCH(Lists!$B$8,$A$1:$Z$1,0))&amp;""),""))</f>
        <v/>
      </c>
      <c r="AI276" s="32">
        <f>IF(Lists!$B$9="","",IFERROR(TRIM(INDEX($A276:$Z276,MATCH(Lists!$B$9,$A$1:$Z$1,0))&amp;""),""))</f>
        <v/>
      </c>
      <c r="AJ276" s="32">
        <f>IF(Lists!$B$10="","",IFERROR(TRIM(INDEX($A276:$Z276,MATCH(Lists!$B$10,$A$1:$Z$1,0))&amp;""),""))</f>
        <v/>
      </c>
      <c r="AK276" s="32">
        <f>IF(Lists!$B$11="","",IFERROR(TRIM(INDEX($A276:$Z276,MATCH(Lists!$B$11,$A$1:$Z$1,0))&amp;""),""))</f>
        <v/>
      </c>
      <c r="AL276" s="32">
        <f>MID(IF($AG276&lt;&gt;"",", "&amp;$AG276,"")&amp;IF($AH276&lt;&gt;"",", "&amp;$AH276,"")&amp;IF($AI276&lt;&gt;"",", "&amp;$AI276,"")&amp;IF($AJ276&lt;&gt;"",", "&amp;$AJ276,"")&amp;IF($AK276&lt;&gt;"",", "&amp;$AK276,""),3,300)</f>
        <v/>
      </c>
      <c r="AM276" s="32">
        <f>IF($AB276="","",IF(COUNTIF('Guest list'!$A$3:$A$202,$AB276)&gt;0,"Yes","No"))</f>
        <v/>
      </c>
    </row>
    <row r="277">
      <c r="AB277" s="32">
        <f>IF(Lists!$B$2="","",IFERROR(TRIM(INDEX($A277:$Z277,MATCH(Lists!$B$2,$A$1:$Z$1,0))&amp;""),""))</f>
        <v/>
      </c>
      <c r="AC277" s="32">
        <f>IF(Lists!$B$3="","",IFERROR(TRIM(INDEX($A277:$Z277,MATCH(Lists!$B$3,$A$1:$Z$1,0))&amp;""),""))</f>
        <v/>
      </c>
      <c r="AD277" s="32">
        <f>IF($AB277="","",IF($AC277=Lists!$B$4,1,0))</f>
        <v/>
      </c>
      <c r="AE277" s="32">
        <f>IFERROR(VALUE(IF(Lists!$B$5="","",IFERROR(TRIM(INDEX($A277:$Z277,MATCH(Lists!$B$5,$A$1:$Z$1,0))&amp;""),""))),"")</f>
        <v/>
      </c>
      <c r="AF277" s="32">
        <f>IF($AD277&lt;&gt;1,IF($AB277="","",0),MAX(1,N($AE277)+IF(UPPER(TRIM(Lists!$B$6&amp;""))="N",1,0)))</f>
        <v/>
      </c>
      <c r="AG277" s="32">
        <f>IF(Lists!$B$7="","",IFERROR(TRIM(INDEX($A277:$Z277,MATCH(Lists!$B$7,$A$1:$Z$1,0))&amp;""),""))</f>
        <v/>
      </c>
      <c r="AH277" s="32">
        <f>IF(Lists!$B$8="","",IFERROR(TRIM(INDEX($A277:$Z277,MATCH(Lists!$B$8,$A$1:$Z$1,0))&amp;""),""))</f>
        <v/>
      </c>
      <c r="AI277" s="32">
        <f>IF(Lists!$B$9="","",IFERROR(TRIM(INDEX($A277:$Z277,MATCH(Lists!$B$9,$A$1:$Z$1,0))&amp;""),""))</f>
        <v/>
      </c>
      <c r="AJ277" s="32">
        <f>IF(Lists!$B$10="","",IFERROR(TRIM(INDEX($A277:$Z277,MATCH(Lists!$B$10,$A$1:$Z$1,0))&amp;""),""))</f>
        <v/>
      </c>
      <c r="AK277" s="32">
        <f>IF(Lists!$B$11="","",IFERROR(TRIM(INDEX($A277:$Z277,MATCH(Lists!$B$11,$A$1:$Z$1,0))&amp;""),""))</f>
        <v/>
      </c>
      <c r="AL277" s="32">
        <f>MID(IF($AG277&lt;&gt;"",", "&amp;$AG277,"")&amp;IF($AH277&lt;&gt;"",", "&amp;$AH277,"")&amp;IF($AI277&lt;&gt;"",", "&amp;$AI277,"")&amp;IF($AJ277&lt;&gt;"",", "&amp;$AJ277,"")&amp;IF($AK277&lt;&gt;"",", "&amp;$AK277,""),3,300)</f>
        <v/>
      </c>
      <c r="AM277" s="32">
        <f>IF($AB277="","",IF(COUNTIF('Guest list'!$A$3:$A$202,$AB277)&gt;0,"Yes","No"))</f>
        <v/>
      </c>
    </row>
    <row r="278">
      <c r="AB278" s="32">
        <f>IF(Lists!$B$2="","",IFERROR(TRIM(INDEX($A278:$Z278,MATCH(Lists!$B$2,$A$1:$Z$1,0))&amp;""),""))</f>
        <v/>
      </c>
      <c r="AC278" s="32">
        <f>IF(Lists!$B$3="","",IFERROR(TRIM(INDEX($A278:$Z278,MATCH(Lists!$B$3,$A$1:$Z$1,0))&amp;""),""))</f>
        <v/>
      </c>
      <c r="AD278" s="32">
        <f>IF($AB278="","",IF($AC278=Lists!$B$4,1,0))</f>
        <v/>
      </c>
      <c r="AE278" s="32">
        <f>IFERROR(VALUE(IF(Lists!$B$5="","",IFERROR(TRIM(INDEX($A278:$Z278,MATCH(Lists!$B$5,$A$1:$Z$1,0))&amp;""),""))),"")</f>
        <v/>
      </c>
      <c r="AF278" s="32">
        <f>IF($AD278&lt;&gt;1,IF($AB278="","",0),MAX(1,N($AE278)+IF(UPPER(TRIM(Lists!$B$6&amp;""))="N",1,0)))</f>
        <v/>
      </c>
      <c r="AG278" s="32">
        <f>IF(Lists!$B$7="","",IFERROR(TRIM(INDEX($A278:$Z278,MATCH(Lists!$B$7,$A$1:$Z$1,0))&amp;""),""))</f>
        <v/>
      </c>
      <c r="AH278" s="32">
        <f>IF(Lists!$B$8="","",IFERROR(TRIM(INDEX($A278:$Z278,MATCH(Lists!$B$8,$A$1:$Z$1,0))&amp;""),""))</f>
        <v/>
      </c>
      <c r="AI278" s="32">
        <f>IF(Lists!$B$9="","",IFERROR(TRIM(INDEX($A278:$Z278,MATCH(Lists!$B$9,$A$1:$Z$1,0))&amp;""),""))</f>
        <v/>
      </c>
      <c r="AJ278" s="32">
        <f>IF(Lists!$B$10="","",IFERROR(TRIM(INDEX($A278:$Z278,MATCH(Lists!$B$10,$A$1:$Z$1,0))&amp;""),""))</f>
        <v/>
      </c>
      <c r="AK278" s="32">
        <f>IF(Lists!$B$11="","",IFERROR(TRIM(INDEX($A278:$Z278,MATCH(Lists!$B$11,$A$1:$Z$1,0))&amp;""),""))</f>
        <v/>
      </c>
      <c r="AL278" s="32">
        <f>MID(IF($AG278&lt;&gt;"",", "&amp;$AG278,"")&amp;IF($AH278&lt;&gt;"",", "&amp;$AH278,"")&amp;IF($AI278&lt;&gt;"",", "&amp;$AI278,"")&amp;IF($AJ278&lt;&gt;"",", "&amp;$AJ278,"")&amp;IF($AK278&lt;&gt;"",", "&amp;$AK278,""),3,300)</f>
        <v/>
      </c>
      <c r="AM278" s="32">
        <f>IF($AB278="","",IF(COUNTIF('Guest list'!$A$3:$A$202,$AB278)&gt;0,"Yes","No"))</f>
        <v/>
      </c>
    </row>
    <row r="279">
      <c r="AB279" s="32">
        <f>IF(Lists!$B$2="","",IFERROR(TRIM(INDEX($A279:$Z279,MATCH(Lists!$B$2,$A$1:$Z$1,0))&amp;""),""))</f>
        <v/>
      </c>
      <c r="AC279" s="32">
        <f>IF(Lists!$B$3="","",IFERROR(TRIM(INDEX($A279:$Z279,MATCH(Lists!$B$3,$A$1:$Z$1,0))&amp;""),""))</f>
        <v/>
      </c>
      <c r="AD279" s="32">
        <f>IF($AB279="","",IF($AC279=Lists!$B$4,1,0))</f>
        <v/>
      </c>
      <c r="AE279" s="32">
        <f>IFERROR(VALUE(IF(Lists!$B$5="","",IFERROR(TRIM(INDEX($A279:$Z279,MATCH(Lists!$B$5,$A$1:$Z$1,0))&amp;""),""))),"")</f>
        <v/>
      </c>
      <c r="AF279" s="32">
        <f>IF($AD279&lt;&gt;1,IF($AB279="","",0),MAX(1,N($AE279)+IF(UPPER(TRIM(Lists!$B$6&amp;""))="N",1,0)))</f>
        <v/>
      </c>
      <c r="AG279" s="32">
        <f>IF(Lists!$B$7="","",IFERROR(TRIM(INDEX($A279:$Z279,MATCH(Lists!$B$7,$A$1:$Z$1,0))&amp;""),""))</f>
        <v/>
      </c>
      <c r="AH279" s="32">
        <f>IF(Lists!$B$8="","",IFERROR(TRIM(INDEX($A279:$Z279,MATCH(Lists!$B$8,$A$1:$Z$1,0))&amp;""),""))</f>
        <v/>
      </c>
      <c r="AI279" s="32">
        <f>IF(Lists!$B$9="","",IFERROR(TRIM(INDEX($A279:$Z279,MATCH(Lists!$B$9,$A$1:$Z$1,0))&amp;""),""))</f>
        <v/>
      </c>
      <c r="AJ279" s="32">
        <f>IF(Lists!$B$10="","",IFERROR(TRIM(INDEX($A279:$Z279,MATCH(Lists!$B$10,$A$1:$Z$1,0))&amp;""),""))</f>
        <v/>
      </c>
      <c r="AK279" s="32">
        <f>IF(Lists!$B$11="","",IFERROR(TRIM(INDEX($A279:$Z279,MATCH(Lists!$B$11,$A$1:$Z$1,0))&amp;""),""))</f>
        <v/>
      </c>
      <c r="AL279" s="32">
        <f>MID(IF($AG279&lt;&gt;"",", "&amp;$AG279,"")&amp;IF($AH279&lt;&gt;"",", "&amp;$AH279,"")&amp;IF($AI279&lt;&gt;"",", "&amp;$AI279,"")&amp;IF($AJ279&lt;&gt;"",", "&amp;$AJ279,"")&amp;IF($AK279&lt;&gt;"",", "&amp;$AK279,""),3,300)</f>
        <v/>
      </c>
      <c r="AM279" s="32">
        <f>IF($AB279="","",IF(COUNTIF('Guest list'!$A$3:$A$202,$AB279)&gt;0,"Yes","No"))</f>
        <v/>
      </c>
    </row>
    <row r="280">
      <c r="AB280" s="32">
        <f>IF(Lists!$B$2="","",IFERROR(TRIM(INDEX($A280:$Z280,MATCH(Lists!$B$2,$A$1:$Z$1,0))&amp;""),""))</f>
        <v/>
      </c>
      <c r="AC280" s="32">
        <f>IF(Lists!$B$3="","",IFERROR(TRIM(INDEX($A280:$Z280,MATCH(Lists!$B$3,$A$1:$Z$1,0))&amp;""),""))</f>
        <v/>
      </c>
      <c r="AD280" s="32">
        <f>IF($AB280="","",IF($AC280=Lists!$B$4,1,0))</f>
        <v/>
      </c>
      <c r="AE280" s="32">
        <f>IFERROR(VALUE(IF(Lists!$B$5="","",IFERROR(TRIM(INDEX($A280:$Z280,MATCH(Lists!$B$5,$A$1:$Z$1,0))&amp;""),""))),"")</f>
        <v/>
      </c>
      <c r="AF280" s="32">
        <f>IF($AD280&lt;&gt;1,IF($AB280="","",0),MAX(1,N($AE280)+IF(UPPER(TRIM(Lists!$B$6&amp;""))="N",1,0)))</f>
        <v/>
      </c>
      <c r="AG280" s="32">
        <f>IF(Lists!$B$7="","",IFERROR(TRIM(INDEX($A280:$Z280,MATCH(Lists!$B$7,$A$1:$Z$1,0))&amp;""),""))</f>
        <v/>
      </c>
      <c r="AH280" s="32">
        <f>IF(Lists!$B$8="","",IFERROR(TRIM(INDEX($A280:$Z280,MATCH(Lists!$B$8,$A$1:$Z$1,0))&amp;""),""))</f>
        <v/>
      </c>
      <c r="AI280" s="32">
        <f>IF(Lists!$B$9="","",IFERROR(TRIM(INDEX($A280:$Z280,MATCH(Lists!$B$9,$A$1:$Z$1,0))&amp;""),""))</f>
        <v/>
      </c>
      <c r="AJ280" s="32">
        <f>IF(Lists!$B$10="","",IFERROR(TRIM(INDEX($A280:$Z280,MATCH(Lists!$B$10,$A$1:$Z$1,0))&amp;""),""))</f>
        <v/>
      </c>
      <c r="AK280" s="32">
        <f>IF(Lists!$B$11="","",IFERROR(TRIM(INDEX($A280:$Z280,MATCH(Lists!$B$11,$A$1:$Z$1,0))&amp;""),""))</f>
        <v/>
      </c>
      <c r="AL280" s="32">
        <f>MID(IF($AG280&lt;&gt;"",", "&amp;$AG280,"")&amp;IF($AH280&lt;&gt;"",", "&amp;$AH280,"")&amp;IF($AI280&lt;&gt;"",", "&amp;$AI280,"")&amp;IF($AJ280&lt;&gt;"",", "&amp;$AJ280,"")&amp;IF($AK280&lt;&gt;"",", "&amp;$AK280,""),3,300)</f>
        <v/>
      </c>
      <c r="AM280" s="32">
        <f>IF($AB280="","",IF(COUNTIF('Guest list'!$A$3:$A$202,$AB280)&gt;0,"Yes","No"))</f>
        <v/>
      </c>
    </row>
    <row r="281">
      <c r="AB281" s="32">
        <f>IF(Lists!$B$2="","",IFERROR(TRIM(INDEX($A281:$Z281,MATCH(Lists!$B$2,$A$1:$Z$1,0))&amp;""),""))</f>
        <v/>
      </c>
      <c r="AC281" s="32">
        <f>IF(Lists!$B$3="","",IFERROR(TRIM(INDEX($A281:$Z281,MATCH(Lists!$B$3,$A$1:$Z$1,0))&amp;""),""))</f>
        <v/>
      </c>
      <c r="AD281" s="32">
        <f>IF($AB281="","",IF($AC281=Lists!$B$4,1,0))</f>
        <v/>
      </c>
      <c r="AE281" s="32">
        <f>IFERROR(VALUE(IF(Lists!$B$5="","",IFERROR(TRIM(INDEX($A281:$Z281,MATCH(Lists!$B$5,$A$1:$Z$1,0))&amp;""),""))),"")</f>
        <v/>
      </c>
      <c r="AF281" s="32">
        <f>IF($AD281&lt;&gt;1,IF($AB281="","",0),MAX(1,N($AE281)+IF(UPPER(TRIM(Lists!$B$6&amp;""))="N",1,0)))</f>
        <v/>
      </c>
      <c r="AG281" s="32">
        <f>IF(Lists!$B$7="","",IFERROR(TRIM(INDEX($A281:$Z281,MATCH(Lists!$B$7,$A$1:$Z$1,0))&amp;""),""))</f>
        <v/>
      </c>
      <c r="AH281" s="32">
        <f>IF(Lists!$B$8="","",IFERROR(TRIM(INDEX($A281:$Z281,MATCH(Lists!$B$8,$A$1:$Z$1,0))&amp;""),""))</f>
        <v/>
      </c>
      <c r="AI281" s="32">
        <f>IF(Lists!$B$9="","",IFERROR(TRIM(INDEX($A281:$Z281,MATCH(Lists!$B$9,$A$1:$Z$1,0))&amp;""),""))</f>
        <v/>
      </c>
      <c r="AJ281" s="32">
        <f>IF(Lists!$B$10="","",IFERROR(TRIM(INDEX($A281:$Z281,MATCH(Lists!$B$10,$A$1:$Z$1,0))&amp;""),""))</f>
        <v/>
      </c>
      <c r="AK281" s="32">
        <f>IF(Lists!$B$11="","",IFERROR(TRIM(INDEX($A281:$Z281,MATCH(Lists!$B$11,$A$1:$Z$1,0))&amp;""),""))</f>
        <v/>
      </c>
      <c r="AL281" s="32">
        <f>MID(IF($AG281&lt;&gt;"",", "&amp;$AG281,"")&amp;IF($AH281&lt;&gt;"",", "&amp;$AH281,"")&amp;IF($AI281&lt;&gt;"",", "&amp;$AI281,"")&amp;IF($AJ281&lt;&gt;"",", "&amp;$AJ281,"")&amp;IF($AK281&lt;&gt;"",", "&amp;$AK281,""),3,300)</f>
        <v/>
      </c>
      <c r="AM281" s="32">
        <f>IF($AB281="","",IF(COUNTIF('Guest list'!$A$3:$A$202,$AB281)&gt;0,"Yes","No"))</f>
        <v/>
      </c>
    </row>
    <row r="282">
      <c r="AB282" s="32">
        <f>IF(Lists!$B$2="","",IFERROR(TRIM(INDEX($A282:$Z282,MATCH(Lists!$B$2,$A$1:$Z$1,0))&amp;""),""))</f>
        <v/>
      </c>
      <c r="AC282" s="32">
        <f>IF(Lists!$B$3="","",IFERROR(TRIM(INDEX($A282:$Z282,MATCH(Lists!$B$3,$A$1:$Z$1,0))&amp;""),""))</f>
        <v/>
      </c>
      <c r="AD282" s="32">
        <f>IF($AB282="","",IF($AC282=Lists!$B$4,1,0))</f>
        <v/>
      </c>
      <c r="AE282" s="32">
        <f>IFERROR(VALUE(IF(Lists!$B$5="","",IFERROR(TRIM(INDEX($A282:$Z282,MATCH(Lists!$B$5,$A$1:$Z$1,0))&amp;""),""))),"")</f>
        <v/>
      </c>
      <c r="AF282" s="32">
        <f>IF($AD282&lt;&gt;1,IF($AB282="","",0),MAX(1,N($AE282)+IF(UPPER(TRIM(Lists!$B$6&amp;""))="N",1,0)))</f>
        <v/>
      </c>
      <c r="AG282" s="32">
        <f>IF(Lists!$B$7="","",IFERROR(TRIM(INDEX($A282:$Z282,MATCH(Lists!$B$7,$A$1:$Z$1,0))&amp;""),""))</f>
        <v/>
      </c>
      <c r="AH282" s="32">
        <f>IF(Lists!$B$8="","",IFERROR(TRIM(INDEX($A282:$Z282,MATCH(Lists!$B$8,$A$1:$Z$1,0))&amp;""),""))</f>
        <v/>
      </c>
      <c r="AI282" s="32">
        <f>IF(Lists!$B$9="","",IFERROR(TRIM(INDEX($A282:$Z282,MATCH(Lists!$B$9,$A$1:$Z$1,0))&amp;""),""))</f>
        <v/>
      </c>
      <c r="AJ282" s="32">
        <f>IF(Lists!$B$10="","",IFERROR(TRIM(INDEX($A282:$Z282,MATCH(Lists!$B$10,$A$1:$Z$1,0))&amp;""),""))</f>
        <v/>
      </c>
      <c r="AK282" s="32">
        <f>IF(Lists!$B$11="","",IFERROR(TRIM(INDEX($A282:$Z282,MATCH(Lists!$B$11,$A$1:$Z$1,0))&amp;""),""))</f>
        <v/>
      </c>
      <c r="AL282" s="32">
        <f>MID(IF($AG282&lt;&gt;"",", "&amp;$AG282,"")&amp;IF($AH282&lt;&gt;"",", "&amp;$AH282,"")&amp;IF($AI282&lt;&gt;"",", "&amp;$AI282,"")&amp;IF($AJ282&lt;&gt;"",", "&amp;$AJ282,"")&amp;IF($AK282&lt;&gt;"",", "&amp;$AK282,""),3,300)</f>
        <v/>
      </c>
      <c r="AM282" s="32">
        <f>IF($AB282="","",IF(COUNTIF('Guest list'!$A$3:$A$202,$AB282)&gt;0,"Yes","No"))</f>
        <v/>
      </c>
    </row>
    <row r="283">
      <c r="AB283" s="32">
        <f>IF(Lists!$B$2="","",IFERROR(TRIM(INDEX($A283:$Z283,MATCH(Lists!$B$2,$A$1:$Z$1,0))&amp;""),""))</f>
        <v/>
      </c>
      <c r="AC283" s="32">
        <f>IF(Lists!$B$3="","",IFERROR(TRIM(INDEX($A283:$Z283,MATCH(Lists!$B$3,$A$1:$Z$1,0))&amp;""),""))</f>
        <v/>
      </c>
      <c r="AD283" s="32">
        <f>IF($AB283="","",IF($AC283=Lists!$B$4,1,0))</f>
        <v/>
      </c>
      <c r="AE283" s="32">
        <f>IFERROR(VALUE(IF(Lists!$B$5="","",IFERROR(TRIM(INDEX($A283:$Z283,MATCH(Lists!$B$5,$A$1:$Z$1,0))&amp;""),""))),"")</f>
        <v/>
      </c>
      <c r="AF283" s="32">
        <f>IF($AD283&lt;&gt;1,IF($AB283="","",0),MAX(1,N($AE283)+IF(UPPER(TRIM(Lists!$B$6&amp;""))="N",1,0)))</f>
        <v/>
      </c>
      <c r="AG283" s="32">
        <f>IF(Lists!$B$7="","",IFERROR(TRIM(INDEX($A283:$Z283,MATCH(Lists!$B$7,$A$1:$Z$1,0))&amp;""),""))</f>
        <v/>
      </c>
      <c r="AH283" s="32">
        <f>IF(Lists!$B$8="","",IFERROR(TRIM(INDEX($A283:$Z283,MATCH(Lists!$B$8,$A$1:$Z$1,0))&amp;""),""))</f>
        <v/>
      </c>
      <c r="AI283" s="32">
        <f>IF(Lists!$B$9="","",IFERROR(TRIM(INDEX($A283:$Z283,MATCH(Lists!$B$9,$A$1:$Z$1,0))&amp;""),""))</f>
        <v/>
      </c>
      <c r="AJ283" s="32">
        <f>IF(Lists!$B$10="","",IFERROR(TRIM(INDEX($A283:$Z283,MATCH(Lists!$B$10,$A$1:$Z$1,0))&amp;""),""))</f>
        <v/>
      </c>
      <c r="AK283" s="32">
        <f>IF(Lists!$B$11="","",IFERROR(TRIM(INDEX($A283:$Z283,MATCH(Lists!$B$11,$A$1:$Z$1,0))&amp;""),""))</f>
        <v/>
      </c>
      <c r="AL283" s="32">
        <f>MID(IF($AG283&lt;&gt;"",", "&amp;$AG283,"")&amp;IF($AH283&lt;&gt;"",", "&amp;$AH283,"")&amp;IF($AI283&lt;&gt;"",", "&amp;$AI283,"")&amp;IF($AJ283&lt;&gt;"",", "&amp;$AJ283,"")&amp;IF($AK283&lt;&gt;"",", "&amp;$AK283,""),3,300)</f>
        <v/>
      </c>
      <c r="AM283" s="32">
        <f>IF($AB283="","",IF(COUNTIF('Guest list'!$A$3:$A$202,$AB283)&gt;0,"Yes","No"))</f>
        <v/>
      </c>
    </row>
    <row r="284">
      <c r="AB284" s="32">
        <f>IF(Lists!$B$2="","",IFERROR(TRIM(INDEX($A284:$Z284,MATCH(Lists!$B$2,$A$1:$Z$1,0))&amp;""),""))</f>
        <v/>
      </c>
      <c r="AC284" s="32">
        <f>IF(Lists!$B$3="","",IFERROR(TRIM(INDEX($A284:$Z284,MATCH(Lists!$B$3,$A$1:$Z$1,0))&amp;""),""))</f>
        <v/>
      </c>
      <c r="AD284" s="32">
        <f>IF($AB284="","",IF($AC284=Lists!$B$4,1,0))</f>
        <v/>
      </c>
      <c r="AE284" s="32">
        <f>IFERROR(VALUE(IF(Lists!$B$5="","",IFERROR(TRIM(INDEX($A284:$Z284,MATCH(Lists!$B$5,$A$1:$Z$1,0))&amp;""),""))),"")</f>
        <v/>
      </c>
      <c r="AF284" s="32">
        <f>IF($AD284&lt;&gt;1,IF($AB284="","",0),MAX(1,N($AE284)+IF(UPPER(TRIM(Lists!$B$6&amp;""))="N",1,0)))</f>
        <v/>
      </c>
      <c r="AG284" s="32">
        <f>IF(Lists!$B$7="","",IFERROR(TRIM(INDEX($A284:$Z284,MATCH(Lists!$B$7,$A$1:$Z$1,0))&amp;""),""))</f>
        <v/>
      </c>
      <c r="AH284" s="32">
        <f>IF(Lists!$B$8="","",IFERROR(TRIM(INDEX($A284:$Z284,MATCH(Lists!$B$8,$A$1:$Z$1,0))&amp;""),""))</f>
        <v/>
      </c>
      <c r="AI284" s="32">
        <f>IF(Lists!$B$9="","",IFERROR(TRIM(INDEX($A284:$Z284,MATCH(Lists!$B$9,$A$1:$Z$1,0))&amp;""),""))</f>
        <v/>
      </c>
      <c r="AJ284" s="32">
        <f>IF(Lists!$B$10="","",IFERROR(TRIM(INDEX($A284:$Z284,MATCH(Lists!$B$10,$A$1:$Z$1,0))&amp;""),""))</f>
        <v/>
      </c>
      <c r="AK284" s="32">
        <f>IF(Lists!$B$11="","",IFERROR(TRIM(INDEX($A284:$Z284,MATCH(Lists!$B$11,$A$1:$Z$1,0))&amp;""),""))</f>
        <v/>
      </c>
      <c r="AL284" s="32">
        <f>MID(IF($AG284&lt;&gt;"",", "&amp;$AG284,"")&amp;IF($AH284&lt;&gt;"",", "&amp;$AH284,"")&amp;IF($AI284&lt;&gt;"",", "&amp;$AI284,"")&amp;IF($AJ284&lt;&gt;"",", "&amp;$AJ284,"")&amp;IF($AK284&lt;&gt;"",", "&amp;$AK284,""),3,300)</f>
        <v/>
      </c>
      <c r="AM284" s="32">
        <f>IF($AB284="","",IF(COUNTIF('Guest list'!$A$3:$A$202,$AB284)&gt;0,"Yes","No"))</f>
        <v/>
      </c>
    </row>
    <row r="285">
      <c r="AB285" s="32">
        <f>IF(Lists!$B$2="","",IFERROR(TRIM(INDEX($A285:$Z285,MATCH(Lists!$B$2,$A$1:$Z$1,0))&amp;""),""))</f>
        <v/>
      </c>
      <c r="AC285" s="32">
        <f>IF(Lists!$B$3="","",IFERROR(TRIM(INDEX($A285:$Z285,MATCH(Lists!$B$3,$A$1:$Z$1,0))&amp;""),""))</f>
        <v/>
      </c>
      <c r="AD285" s="32">
        <f>IF($AB285="","",IF($AC285=Lists!$B$4,1,0))</f>
        <v/>
      </c>
      <c r="AE285" s="32">
        <f>IFERROR(VALUE(IF(Lists!$B$5="","",IFERROR(TRIM(INDEX($A285:$Z285,MATCH(Lists!$B$5,$A$1:$Z$1,0))&amp;""),""))),"")</f>
        <v/>
      </c>
      <c r="AF285" s="32">
        <f>IF($AD285&lt;&gt;1,IF($AB285="","",0),MAX(1,N($AE285)+IF(UPPER(TRIM(Lists!$B$6&amp;""))="N",1,0)))</f>
        <v/>
      </c>
      <c r="AG285" s="32">
        <f>IF(Lists!$B$7="","",IFERROR(TRIM(INDEX($A285:$Z285,MATCH(Lists!$B$7,$A$1:$Z$1,0))&amp;""),""))</f>
        <v/>
      </c>
      <c r="AH285" s="32">
        <f>IF(Lists!$B$8="","",IFERROR(TRIM(INDEX($A285:$Z285,MATCH(Lists!$B$8,$A$1:$Z$1,0))&amp;""),""))</f>
        <v/>
      </c>
      <c r="AI285" s="32">
        <f>IF(Lists!$B$9="","",IFERROR(TRIM(INDEX($A285:$Z285,MATCH(Lists!$B$9,$A$1:$Z$1,0))&amp;""),""))</f>
        <v/>
      </c>
      <c r="AJ285" s="32">
        <f>IF(Lists!$B$10="","",IFERROR(TRIM(INDEX($A285:$Z285,MATCH(Lists!$B$10,$A$1:$Z$1,0))&amp;""),""))</f>
        <v/>
      </c>
      <c r="AK285" s="32">
        <f>IF(Lists!$B$11="","",IFERROR(TRIM(INDEX($A285:$Z285,MATCH(Lists!$B$11,$A$1:$Z$1,0))&amp;""),""))</f>
        <v/>
      </c>
      <c r="AL285" s="32">
        <f>MID(IF($AG285&lt;&gt;"",", "&amp;$AG285,"")&amp;IF($AH285&lt;&gt;"",", "&amp;$AH285,"")&amp;IF($AI285&lt;&gt;"",", "&amp;$AI285,"")&amp;IF($AJ285&lt;&gt;"",", "&amp;$AJ285,"")&amp;IF($AK285&lt;&gt;"",", "&amp;$AK285,""),3,300)</f>
        <v/>
      </c>
      <c r="AM285" s="32">
        <f>IF($AB285="","",IF(COUNTIF('Guest list'!$A$3:$A$202,$AB285)&gt;0,"Yes","No"))</f>
        <v/>
      </c>
    </row>
    <row r="286">
      <c r="AB286" s="32">
        <f>IF(Lists!$B$2="","",IFERROR(TRIM(INDEX($A286:$Z286,MATCH(Lists!$B$2,$A$1:$Z$1,0))&amp;""),""))</f>
        <v/>
      </c>
      <c r="AC286" s="32">
        <f>IF(Lists!$B$3="","",IFERROR(TRIM(INDEX($A286:$Z286,MATCH(Lists!$B$3,$A$1:$Z$1,0))&amp;""),""))</f>
        <v/>
      </c>
      <c r="AD286" s="32">
        <f>IF($AB286="","",IF($AC286=Lists!$B$4,1,0))</f>
        <v/>
      </c>
      <c r="AE286" s="32">
        <f>IFERROR(VALUE(IF(Lists!$B$5="","",IFERROR(TRIM(INDEX($A286:$Z286,MATCH(Lists!$B$5,$A$1:$Z$1,0))&amp;""),""))),"")</f>
        <v/>
      </c>
      <c r="AF286" s="32">
        <f>IF($AD286&lt;&gt;1,IF($AB286="","",0),MAX(1,N($AE286)+IF(UPPER(TRIM(Lists!$B$6&amp;""))="N",1,0)))</f>
        <v/>
      </c>
      <c r="AG286" s="32">
        <f>IF(Lists!$B$7="","",IFERROR(TRIM(INDEX($A286:$Z286,MATCH(Lists!$B$7,$A$1:$Z$1,0))&amp;""),""))</f>
        <v/>
      </c>
      <c r="AH286" s="32">
        <f>IF(Lists!$B$8="","",IFERROR(TRIM(INDEX($A286:$Z286,MATCH(Lists!$B$8,$A$1:$Z$1,0))&amp;""),""))</f>
        <v/>
      </c>
      <c r="AI286" s="32">
        <f>IF(Lists!$B$9="","",IFERROR(TRIM(INDEX($A286:$Z286,MATCH(Lists!$B$9,$A$1:$Z$1,0))&amp;""),""))</f>
        <v/>
      </c>
      <c r="AJ286" s="32">
        <f>IF(Lists!$B$10="","",IFERROR(TRIM(INDEX($A286:$Z286,MATCH(Lists!$B$10,$A$1:$Z$1,0))&amp;""),""))</f>
        <v/>
      </c>
      <c r="AK286" s="32">
        <f>IF(Lists!$B$11="","",IFERROR(TRIM(INDEX($A286:$Z286,MATCH(Lists!$B$11,$A$1:$Z$1,0))&amp;""),""))</f>
        <v/>
      </c>
      <c r="AL286" s="32">
        <f>MID(IF($AG286&lt;&gt;"",", "&amp;$AG286,"")&amp;IF($AH286&lt;&gt;"",", "&amp;$AH286,"")&amp;IF($AI286&lt;&gt;"",", "&amp;$AI286,"")&amp;IF($AJ286&lt;&gt;"",", "&amp;$AJ286,"")&amp;IF($AK286&lt;&gt;"",", "&amp;$AK286,""),3,300)</f>
        <v/>
      </c>
      <c r="AM286" s="32">
        <f>IF($AB286="","",IF(COUNTIF('Guest list'!$A$3:$A$202,$AB286)&gt;0,"Yes","No"))</f>
        <v/>
      </c>
    </row>
    <row r="287">
      <c r="AB287" s="32">
        <f>IF(Lists!$B$2="","",IFERROR(TRIM(INDEX($A287:$Z287,MATCH(Lists!$B$2,$A$1:$Z$1,0))&amp;""),""))</f>
        <v/>
      </c>
      <c r="AC287" s="32">
        <f>IF(Lists!$B$3="","",IFERROR(TRIM(INDEX($A287:$Z287,MATCH(Lists!$B$3,$A$1:$Z$1,0))&amp;""),""))</f>
        <v/>
      </c>
      <c r="AD287" s="32">
        <f>IF($AB287="","",IF($AC287=Lists!$B$4,1,0))</f>
        <v/>
      </c>
      <c r="AE287" s="32">
        <f>IFERROR(VALUE(IF(Lists!$B$5="","",IFERROR(TRIM(INDEX($A287:$Z287,MATCH(Lists!$B$5,$A$1:$Z$1,0))&amp;""),""))),"")</f>
        <v/>
      </c>
      <c r="AF287" s="32">
        <f>IF($AD287&lt;&gt;1,IF($AB287="","",0),MAX(1,N($AE287)+IF(UPPER(TRIM(Lists!$B$6&amp;""))="N",1,0)))</f>
        <v/>
      </c>
      <c r="AG287" s="32">
        <f>IF(Lists!$B$7="","",IFERROR(TRIM(INDEX($A287:$Z287,MATCH(Lists!$B$7,$A$1:$Z$1,0))&amp;""),""))</f>
        <v/>
      </c>
      <c r="AH287" s="32">
        <f>IF(Lists!$B$8="","",IFERROR(TRIM(INDEX($A287:$Z287,MATCH(Lists!$B$8,$A$1:$Z$1,0))&amp;""),""))</f>
        <v/>
      </c>
      <c r="AI287" s="32">
        <f>IF(Lists!$B$9="","",IFERROR(TRIM(INDEX($A287:$Z287,MATCH(Lists!$B$9,$A$1:$Z$1,0))&amp;""),""))</f>
        <v/>
      </c>
      <c r="AJ287" s="32">
        <f>IF(Lists!$B$10="","",IFERROR(TRIM(INDEX($A287:$Z287,MATCH(Lists!$B$10,$A$1:$Z$1,0))&amp;""),""))</f>
        <v/>
      </c>
      <c r="AK287" s="32">
        <f>IF(Lists!$B$11="","",IFERROR(TRIM(INDEX($A287:$Z287,MATCH(Lists!$B$11,$A$1:$Z$1,0))&amp;""),""))</f>
        <v/>
      </c>
      <c r="AL287" s="32">
        <f>MID(IF($AG287&lt;&gt;"",", "&amp;$AG287,"")&amp;IF($AH287&lt;&gt;"",", "&amp;$AH287,"")&amp;IF($AI287&lt;&gt;"",", "&amp;$AI287,"")&amp;IF($AJ287&lt;&gt;"",", "&amp;$AJ287,"")&amp;IF($AK287&lt;&gt;"",", "&amp;$AK287,""),3,300)</f>
        <v/>
      </c>
      <c r="AM287" s="32">
        <f>IF($AB287="","",IF(COUNTIF('Guest list'!$A$3:$A$202,$AB287)&gt;0,"Yes","No"))</f>
        <v/>
      </c>
    </row>
    <row r="288">
      <c r="AB288" s="32">
        <f>IF(Lists!$B$2="","",IFERROR(TRIM(INDEX($A288:$Z288,MATCH(Lists!$B$2,$A$1:$Z$1,0))&amp;""),""))</f>
        <v/>
      </c>
      <c r="AC288" s="32">
        <f>IF(Lists!$B$3="","",IFERROR(TRIM(INDEX($A288:$Z288,MATCH(Lists!$B$3,$A$1:$Z$1,0))&amp;""),""))</f>
        <v/>
      </c>
      <c r="AD288" s="32">
        <f>IF($AB288="","",IF($AC288=Lists!$B$4,1,0))</f>
        <v/>
      </c>
      <c r="AE288" s="32">
        <f>IFERROR(VALUE(IF(Lists!$B$5="","",IFERROR(TRIM(INDEX($A288:$Z288,MATCH(Lists!$B$5,$A$1:$Z$1,0))&amp;""),""))),"")</f>
        <v/>
      </c>
      <c r="AF288" s="32">
        <f>IF($AD288&lt;&gt;1,IF($AB288="","",0),MAX(1,N($AE288)+IF(UPPER(TRIM(Lists!$B$6&amp;""))="N",1,0)))</f>
        <v/>
      </c>
      <c r="AG288" s="32">
        <f>IF(Lists!$B$7="","",IFERROR(TRIM(INDEX($A288:$Z288,MATCH(Lists!$B$7,$A$1:$Z$1,0))&amp;""),""))</f>
        <v/>
      </c>
      <c r="AH288" s="32">
        <f>IF(Lists!$B$8="","",IFERROR(TRIM(INDEX($A288:$Z288,MATCH(Lists!$B$8,$A$1:$Z$1,0))&amp;""),""))</f>
        <v/>
      </c>
      <c r="AI288" s="32">
        <f>IF(Lists!$B$9="","",IFERROR(TRIM(INDEX($A288:$Z288,MATCH(Lists!$B$9,$A$1:$Z$1,0))&amp;""),""))</f>
        <v/>
      </c>
      <c r="AJ288" s="32">
        <f>IF(Lists!$B$10="","",IFERROR(TRIM(INDEX($A288:$Z288,MATCH(Lists!$B$10,$A$1:$Z$1,0))&amp;""),""))</f>
        <v/>
      </c>
      <c r="AK288" s="32">
        <f>IF(Lists!$B$11="","",IFERROR(TRIM(INDEX($A288:$Z288,MATCH(Lists!$B$11,$A$1:$Z$1,0))&amp;""),""))</f>
        <v/>
      </c>
      <c r="AL288" s="32">
        <f>MID(IF($AG288&lt;&gt;"",", "&amp;$AG288,"")&amp;IF($AH288&lt;&gt;"",", "&amp;$AH288,"")&amp;IF($AI288&lt;&gt;"",", "&amp;$AI288,"")&amp;IF($AJ288&lt;&gt;"",", "&amp;$AJ288,"")&amp;IF($AK288&lt;&gt;"",", "&amp;$AK288,""),3,300)</f>
        <v/>
      </c>
      <c r="AM288" s="32">
        <f>IF($AB288="","",IF(COUNTIF('Guest list'!$A$3:$A$202,$AB288)&gt;0,"Yes","No"))</f>
        <v/>
      </c>
    </row>
    <row r="289">
      <c r="AB289" s="32">
        <f>IF(Lists!$B$2="","",IFERROR(TRIM(INDEX($A289:$Z289,MATCH(Lists!$B$2,$A$1:$Z$1,0))&amp;""),""))</f>
        <v/>
      </c>
      <c r="AC289" s="32">
        <f>IF(Lists!$B$3="","",IFERROR(TRIM(INDEX($A289:$Z289,MATCH(Lists!$B$3,$A$1:$Z$1,0))&amp;""),""))</f>
        <v/>
      </c>
      <c r="AD289" s="32">
        <f>IF($AB289="","",IF($AC289=Lists!$B$4,1,0))</f>
        <v/>
      </c>
      <c r="AE289" s="32">
        <f>IFERROR(VALUE(IF(Lists!$B$5="","",IFERROR(TRIM(INDEX($A289:$Z289,MATCH(Lists!$B$5,$A$1:$Z$1,0))&amp;""),""))),"")</f>
        <v/>
      </c>
      <c r="AF289" s="32">
        <f>IF($AD289&lt;&gt;1,IF($AB289="","",0),MAX(1,N($AE289)+IF(UPPER(TRIM(Lists!$B$6&amp;""))="N",1,0)))</f>
        <v/>
      </c>
      <c r="AG289" s="32">
        <f>IF(Lists!$B$7="","",IFERROR(TRIM(INDEX($A289:$Z289,MATCH(Lists!$B$7,$A$1:$Z$1,0))&amp;""),""))</f>
        <v/>
      </c>
      <c r="AH289" s="32">
        <f>IF(Lists!$B$8="","",IFERROR(TRIM(INDEX($A289:$Z289,MATCH(Lists!$B$8,$A$1:$Z$1,0))&amp;""),""))</f>
        <v/>
      </c>
      <c r="AI289" s="32">
        <f>IF(Lists!$B$9="","",IFERROR(TRIM(INDEX($A289:$Z289,MATCH(Lists!$B$9,$A$1:$Z$1,0))&amp;""),""))</f>
        <v/>
      </c>
      <c r="AJ289" s="32">
        <f>IF(Lists!$B$10="","",IFERROR(TRIM(INDEX($A289:$Z289,MATCH(Lists!$B$10,$A$1:$Z$1,0))&amp;""),""))</f>
        <v/>
      </c>
      <c r="AK289" s="32">
        <f>IF(Lists!$B$11="","",IFERROR(TRIM(INDEX($A289:$Z289,MATCH(Lists!$B$11,$A$1:$Z$1,0))&amp;""),""))</f>
        <v/>
      </c>
      <c r="AL289" s="32">
        <f>MID(IF($AG289&lt;&gt;"",", "&amp;$AG289,"")&amp;IF($AH289&lt;&gt;"",", "&amp;$AH289,"")&amp;IF($AI289&lt;&gt;"",", "&amp;$AI289,"")&amp;IF($AJ289&lt;&gt;"",", "&amp;$AJ289,"")&amp;IF($AK289&lt;&gt;"",", "&amp;$AK289,""),3,300)</f>
        <v/>
      </c>
      <c r="AM289" s="32">
        <f>IF($AB289="","",IF(COUNTIF('Guest list'!$A$3:$A$202,$AB289)&gt;0,"Yes","No"))</f>
        <v/>
      </c>
    </row>
    <row r="290">
      <c r="AB290" s="32">
        <f>IF(Lists!$B$2="","",IFERROR(TRIM(INDEX($A290:$Z290,MATCH(Lists!$B$2,$A$1:$Z$1,0))&amp;""),""))</f>
        <v/>
      </c>
      <c r="AC290" s="32">
        <f>IF(Lists!$B$3="","",IFERROR(TRIM(INDEX($A290:$Z290,MATCH(Lists!$B$3,$A$1:$Z$1,0))&amp;""),""))</f>
        <v/>
      </c>
      <c r="AD290" s="32">
        <f>IF($AB290="","",IF($AC290=Lists!$B$4,1,0))</f>
        <v/>
      </c>
      <c r="AE290" s="32">
        <f>IFERROR(VALUE(IF(Lists!$B$5="","",IFERROR(TRIM(INDEX($A290:$Z290,MATCH(Lists!$B$5,$A$1:$Z$1,0))&amp;""),""))),"")</f>
        <v/>
      </c>
      <c r="AF290" s="32">
        <f>IF($AD290&lt;&gt;1,IF($AB290="","",0),MAX(1,N($AE290)+IF(UPPER(TRIM(Lists!$B$6&amp;""))="N",1,0)))</f>
        <v/>
      </c>
      <c r="AG290" s="32">
        <f>IF(Lists!$B$7="","",IFERROR(TRIM(INDEX($A290:$Z290,MATCH(Lists!$B$7,$A$1:$Z$1,0))&amp;""),""))</f>
        <v/>
      </c>
      <c r="AH290" s="32">
        <f>IF(Lists!$B$8="","",IFERROR(TRIM(INDEX($A290:$Z290,MATCH(Lists!$B$8,$A$1:$Z$1,0))&amp;""),""))</f>
        <v/>
      </c>
      <c r="AI290" s="32">
        <f>IF(Lists!$B$9="","",IFERROR(TRIM(INDEX($A290:$Z290,MATCH(Lists!$B$9,$A$1:$Z$1,0))&amp;""),""))</f>
        <v/>
      </c>
      <c r="AJ290" s="32">
        <f>IF(Lists!$B$10="","",IFERROR(TRIM(INDEX($A290:$Z290,MATCH(Lists!$B$10,$A$1:$Z$1,0))&amp;""),""))</f>
        <v/>
      </c>
      <c r="AK290" s="32">
        <f>IF(Lists!$B$11="","",IFERROR(TRIM(INDEX($A290:$Z290,MATCH(Lists!$B$11,$A$1:$Z$1,0))&amp;""),""))</f>
        <v/>
      </c>
      <c r="AL290" s="32">
        <f>MID(IF($AG290&lt;&gt;"",", "&amp;$AG290,"")&amp;IF($AH290&lt;&gt;"",", "&amp;$AH290,"")&amp;IF($AI290&lt;&gt;"",", "&amp;$AI290,"")&amp;IF($AJ290&lt;&gt;"",", "&amp;$AJ290,"")&amp;IF($AK290&lt;&gt;"",", "&amp;$AK290,""),3,300)</f>
        <v/>
      </c>
      <c r="AM290" s="32">
        <f>IF($AB290="","",IF(COUNTIF('Guest list'!$A$3:$A$202,$AB290)&gt;0,"Yes","No"))</f>
        <v/>
      </c>
    </row>
    <row r="291">
      <c r="AB291" s="32">
        <f>IF(Lists!$B$2="","",IFERROR(TRIM(INDEX($A291:$Z291,MATCH(Lists!$B$2,$A$1:$Z$1,0))&amp;""),""))</f>
        <v/>
      </c>
      <c r="AC291" s="32">
        <f>IF(Lists!$B$3="","",IFERROR(TRIM(INDEX($A291:$Z291,MATCH(Lists!$B$3,$A$1:$Z$1,0))&amp;""),""))</f>
        <v/>
      </c>
      <c r="AD291" s="32">
        <f>IF($AB291="","",IF($AC291=Lists!$B$4,1,0))</f>
        <v/>
      </c>
      <c r="AE291" s="32">
        <f>IFERROR(VALUE(IF(Lists!$B$5="","",IFERROR(TRIM(INDEX($A291:$Z291,MATCH(Lists!$B$5,$A$1:$Z$1,0))&amp;""),""))),"")</f>
        <v/>
      </c>
      <c r="AF291" s="32">
        <f>IF($AD291&lt;&gt;1,IF($AB291="","",0),MAX(1,N($AE291)+IF(UPPER(TRIM(Lists!$B$6&amp;""))="N",1,0)))</f>
        <v/>
      </c>
      <c r="AG291" s="32">
        <f>IF(Lists!$B$7="","",IFERROR(TRIM(INDEX($A291:$Z291,MATCH(Lists!$B$7,$A$1:$Z$1,0))&amp;""),""))</f>
        <v/>
      </c>
      <c r="AH291" s="32">
        <f>IF(Lists!$B$8="","",IFERROR(TRIM(INDEX($A291:$Z291,MATCH(Lists!$B$8,$A$1:$Z$1,0))&amp;""),""))</f>
        <v/>
      </c>
      <c r="AI291" s="32">
        <f>IF(Lists!$B$9="","",IFERROR(TRIM(INDEX($A291:$Z291,MATCH(Lists!$B$9,$A$1:$Z$1,0))&amp;""),""))</f>
        <v/>
      </c>
      <c r="AJ291" s="32">
        <f>IF(Lists!$B$10="","",IFERROR(TRIM(INDEX($A291:$Z291,MATCH(Lists!$B$10,$A$1:$Z$1,0))&amp;""),""))</f>
        <v/>
      </c>
      <c r="AK291" s="32">
        <f>IF(Lists!$B$11="","",IFERROR(TRIM(INDEX($A291:$Z291,MATCH(Lists!$B$11,$A$1:$Z$1,0))&amp;""),""))</f>
        <v/>
      </c>
      <c r="AL291" s="32">
        <f>MID(IF($AG291&lt;&gt;"",", "&amp;$AG291,"")&amp;IF($AH291&lt;&gt;"",", "&amp;$AH291,"")&amp;IF($AI291&lt;&gt;"",", "&amp;$AI291,"")&amp;IF($AJ291&lt;&gt;"",", "&amp;$AJ291,"")&amp;IF($AK291&lt;&gt;"",", "&amp;$AK291,""),3,300)</f>
        <v/>
      </c>
      <c r="AM291" s="32">
        <f>IF($AB291="","",IF(COUNTIF('Guest list'!$A$3:$A$202,$AB291)&gt;0,"Yes","No"))</f>
        <v/>
      </c>
    </row>
    <row r="292">
      <c r="AB292" s="32">
        <f>IF(Lists!$B$2="","",IFERROR(TRIM(INDEX($A292:$Z292,MATCH(Lists!$B$2,$A$1:$Z$1,0))&amp;""),""))</f>
        <v/>
      </c>
      <c r="AC292" s="32">
        <f>IF(Lists!$B$3="","",IFERROR(TRIM(INDEX($A292:$Z292,MATCH(Lists!$B$3,$A$1:$Z$1,0))&amp;""),""))</f>
        <v/>
      </c>
      <c r="AD292" s="32">
        <f>IF($AB292="","",IF($AC292=Lists!$B$4,1,0))</f>
        <v/>
      </c>
      <c r="AE292" s="32">
        <f>IFERROR(VALUE(IF(Lists!$B$5="","",IFERROR(TRIM(INDEX($A292:$Z292,MATCH(Lists!$B$5,$A$1:$Z$1,0))&amp;""),""))),"")</f>
        <v/>
      </c>
      <c r="AF292" s="32">
        <f>IF($AD292&lt;&gt;1,IF($AB292="","",0),MAX(1,N($AE292)+IF(UPPER(TRIM(Lists!$B$6&amp;""))="N",1,0)))</f>
        <v/>
      </c>
      <c r="AG292" s="32">
        <f>IF(Lists!$B$7="","",IFERROR(TRIM(INDEX($A292:$Z292,MATCH(Lists!$B$7,$A$1:$Z$1,0))&amp;""),""))</f>
        <v/>
      </c>
      <c r="AH292" s="32">
        <f>IF(Lists!$B$8="","",IFERROR(TRIM(INDEX($A292:$Z292,MATCH(Lists!$B$8,$A$1:$Z$1,0))&amp;""),""))</f>
        <v/>
      </c>
      <c r="AI292" s="32">
        <f>IF(Lists!$B$9="","",IFERROR(TRIM(INDEX($A292:$Z292,MATCH(Lists!$B$9,$A$1:$Z$1,0))&amp;""),""))</f>
        <v/>
      </c>
      <c r="AJ292" s="32">
        <f>IF(Lists!$B$10="","",IFERROR(TRIM(INDEX($A292:$Z292,MATCH(Lists!$B$10,$A$1:$Z$1,0))&amp;""),""))</f>
        <v/>
      </c>
      <c r="AK292" s="32">
        <f>IF(Lists!$B$11="","",IFERROR(TRIM(INDEX($A292:$Z292,MATCH(Lists!$B$11,$A$1:$Z$1,0))&amp;""),""))</f>
        <v/>
      </c>
      <c r="AL292" s="32">
        <f>MID(IF($AG292&lt;&gt;"",", "&amp;$AG292,"")&amp;IF($AH292&lt;&gt;"",", "&amp;$AH292,"")&amp;IF($AI292&lt;&gt;"",", "&amp;$AI292,"")&amp;IF($AJ292&lt;&gt;"",", "&amp;$AJ292,"")&amp;IF($AK292&lt;&gt;"",", "&amp;$AK292,""),3,300)</f>
        <v/>
      </c>
      <c r="AM292" s="32">
        <f>IF($AB292="","",IF(COUNTIF('Guest list'!$A$3:$A$202,$AB292)&gt;0,"Yes","No"))</f>
        <v/>
      </c>
    </row>
    <row r="293">
      <c r="AB293" s="32">
        <f>IF(Lists!$B$2="","",IFERROR(TRIM(INDEX($A293:$Z293,MATCH(Lists!$B$2,$A$1:$Z$1,0))&amp;""),""))</f>
        <v/>
      </c>
      <c r="AC293" s="32">
        <f>IF(Lists!$B$3="","",IFERROR(TRIM(INDEX($A293:$Z293,MATCH(Lists!$B$3,$A$1:$Z$1,0))&amp;""),""))</f>
        <v/>
      </c>
      <c r="AD293" s="32">
        <f>IF($AB293="","",IF($AC293=Lists!$B$4,1,0))</f>
        <v/>
      </c>
      <c r="AE293" s="32">
        <f>IFERROR(VALUE(IF(Lists!$B$5="","",IFERROR(TRIM(INDEX($A293:$Z293,MATCH(Lists!$B$5,$A$1:$Z$1,0))&amp;""),""))),"")</f>
        <v/>
      </c>
      <c r="AF293" s="32">
        <f>IF($AD293&lt;&gt;1,IF($AB293="","",0),MAX(1,N($AE293)+IF(UPPER(TRIM(Lists!$B$6&amp;""))="N",1,0)))</f>
        <v/>
      </c>
      <c r="AG293" s="32">
        <f>IF(Lists!$B$7="","",IFERROR(TRIM(INDEX($A293:$Z293,MATCH(Lists!$B$7,$A$1:$Z$1,0))&amp;""),""))</f>
        <v/>
      </c>
      <c r="AH293" s="32">
        <f>IF(Lists!$B$8="","",IFERROR(TRIM(INDEX($A293:$Z293,MATCH(Lists!$B$8,$A$1:$Z$1,0))&amp;""),""))</f>
        <v/>
      </c>
      <c r="AI293" s="32">
        <f>IF(Lists!$B$9="","",IFERROR(TRIM(INDEX($A293:$Z293,MATCH(Lists!$B$9,$A$1:$Z$1,0))&amp;""),""))</f>
        <v/>
      </c>
      <c r="AJ293" s="32">
        <f>IF(Lists!$B$10="","",IFERROR(TRIM(INDEX($A293:$Z293,MATCH(Lists!$B$10,$A$1:$Z$1,0))&amp;""),""))</f>
        <v/>
      </c>
      <c r="AK293" s="32">
        <f>IF(Lists!$B$11="","",IFERROR(TRIM(INDEX($A293:$Z293,MATCH(Lists!$B$11,$A$1:$Z$1,0))&amp;""),""))</f>
        <v/>
      </c>
      <c r="AL293" s="32">
        <f>MID(IF($AG293&lt;&gt;"",", "&amp;$AG293,"")&amp;IF($AH293&lt;&gt;"",", "&amp;$AH293,"")&amp;IF($AI293&lt;&gt;"",", "&amp;$AI293,"")&amp;IF($AJ293&lt;&gt;"",", "&amp;$AJ293,"")&amp;IF($AK293&lt;&gt;"",", "&amp;$AK293,""),3,300)</f>
        <v/>
      </c>
      <c r="AM293" s="32">
        <f>IF($AB293="","",IF(COUNTIF('Guest list'!$A$3:$A$202,$AB293)&gt;0,"Yes","No"))</f>
        <v/>
      </c>
    </row>
    <row r="294">
      <c r="AB294" s="32">
        <f>IF(Lists!$B$2="","",IFERROR(TRIM(INDEX($A294:$Z294,MATCH(Lists!$B$2,$A$1:$Z$1,0))&amp;""),""))</f>
        <v/>
      </c>
      <c r="AC294" s="32">
        <f>IF(Lists!$B$3="","",IFERROR(TRIM(INDEX($A294:$Z294,MATCH(Lists!$B$3,$A$1:$Z$1,0))&amp;""),""))</f>
        <v/>
      </c>
      <c r="AD294" s="32">
        <f>IF($AB294="","",IF($AC294=Lists!$B$4,1,0))</f>
        <v/>
      </c>
      <c r="AE294" s="32">
        <f>IFERROR(VALUE(IF(Lists!$B$5="","",IFERROR(TRIM(INDEX($A294:$Z294,MATCH(Lists!$B$5,$A$1:$Z$1,0))&amp;""),""))),"")</f>
        <v/>
      </c>
      <c r="AF294" s="32">
        <f>IF($AD294&lt;&gt;1,IF($AB294="","",0),MAX(1,N($AE294)+IF(UPPER(TRIM(Lists!$B$6&amp;""))="N",1,0)))</f>
        <v/>
      </c>
      <c r="AG294" s="32">
        <f>IF(Lists!$B$7="","",IFERROR(TRIM(INDEX($A294:$Z294,MATCH(Lists!$B$7,$A$1:$Z$1,0))&amp;""),""))</f>
        <v/>
      </c>
      <c r="AH294" s="32">
        <f>IF(Lists!$B$8="","",IFERROR(TRIM(INDEX($A294:$Z294,MATCH(Lists!$B$8,$A$1:$Z$1,0))&amp;""),""))</f>
        <v/>
      </c>
      <c r="AI294" s="32">
        <f>IF(Lists!$B$9="","",IFERROR(TRIM(INDEX($A294:$Z294,MATCH(Lists!$B$9,$A$1:$Z$1,0))&amp;""),""))</f>
        <v/>
      </c>
      <c r="AJ294" s="32">
        <f>IF(Lists!$B$10="","",IFERROR(TRIM(INDEX($A294:$Z294,MATCH(Lists!$B$10,$A$1:$Z$1,0))&amp;""),""))</f>
        <v/>
      </c>
      <c r="AK294" s="32">
        <f>IF(Lists!$B$11="","",IFERROR(TRIM(INDEX($A294:$Z294,MATCH(Lists!$B$11,$A$1:$Z$1,0))&amp;""),""))</f>
        <v/>
      </c>
      <c r="AL294" s="32">
        <f>MID(IF($AG294&lt;&gt;"",", "&amp;$AG294,"")&amp;IF($AH294&lt;&gt;"",", "&amp;$AH294,"")&amp;IF($AI294&lt;&gt;"",", "&amp;$AI294,"")&amp;IF($AJ294&lt;&gt;"",", "&amp;$AJ294,"")&amp;IF($AK294&lt;&gt;"",", "&amp;$AK294,""),3,300)</f>
        <v/>
      </c>
      <c r="AM294" s="32">
        <f>IF($AB294="","",IF(COUNTIF('Guest list'!$A$3:$A$202,$AB294)&gt;0,"Yes","No"))</f>
        <v/>
      </c>
    </row>
    <row r="295">
      <c r="AB295" s="32">
        <f>IF(Lists!$B$2="","",IFERROR(TRIM(INDEX($A295:$Z295,MATCH(Lists!$B$2,$A$1:$Z$1,0))&amp;""),""))</f>
        <v/>
      </c>
      <c r="AC295" s="32">
        <f>IF(Lists!$B$3="","",IFERROR(TRIM(INDEX($A295:$Z295,MATCH(Lists!$B$3,$A$1:$Z$1,0))&amp;""),""))</f>
        <v/>
      </c>
      <c r="AD295" s="32">
        <f>IF($AB295="","",IF($AC295=Lists!$B$4,1,0))</f>
        <v/>
      </c>
      <c r="AE295" s="32">
        <f>IFERROR(VALUE(IF(Lists!$B$5="","",IFERROR(TRIM(INDEX($A295:$Z295,MATCH(Lists!$B$5,$A$1:$Z$1,0))&amp;""),""))),"")</f>
        <v/>
      </c>
      <c r="AF295" s="32">
        <f>IF($AD295&lt;&gt;1,IF($AB295="","",0),MAX(1,N($AE295)+IF(UPPER(TRIM(Lists!$B$6&amp;""))="N",1,0)))</f>
        <v/>
      </c>
      <c r="AG295" s="32">
        <f>IF(Lists!$B$7="","",IFERROR(TRIM(INDEX($A295:$Z295,MATCH(Lists!$B$7,$A$1:$Z$1,0))&amp;""),""))</f>
        <v/>
      </c>
      <c r="AH295" s="32">
        <f>IF(Lists!$B$8="","",IFERROR(TRIM(INDEX($A295:$Z295,MATCH(Lists!$B$8,$A$1:$Z$1,0))&amp;""),""))</f>
        <v/>
      </c>
      <c r="AI295" s="32">
        <f>IF(Lists!$B$9="","",IFERROR(TRIM(INDEX($A295:$Z295,MATCH(Lists!$B$9,$A$1:$Z$1,0))&amp;""),""))</f>
        <v/>
      </c>
      <c r="AJ295" s="32">
        <f>IF(Lists!$B$10="","",IFERROR(TRIM(INDEX($A295:$Z295,MATCH(Lists!$B$10,$A$1:$Z$1,0))&amp;""),""))</f>
        <v/>
      </c>
      <c r="AK295" s="32">
        <f>IF(Lists!$B$11="","",IFERROR(TRIM(INDEX($A295:$Z295,MATCH(Lists!$B$11,$A$1:$Z$1,0))&amp;""),""))</f>
        <v/>
      </c>
      <c r="AL295" s="32">
        <f>MID(IF($AG295&lt;&gt;"",", "&amp;$AG295,"")&amp;IF($AH295&lt;&gt;"",", "&amp;$AH295,"")&amp;IF($AI295&lt;&gt;"",", "&amp;$AI295,"")&amp;IF($AJ295&lt;&gt;"",", "&amp;$AJ295,"")&amp;IF($AK295&lt;&gt;"",", "&amp;$AK295,""),3,300)</f>
        <v/>
      </c>
      <c r="AM295" s="32">
        <f>IF($AB295="","",IF(COUNTIF('Guest list'!$A$3:$A$202,$AB295)&gt;0,"Yes","No"))</f>
        <v/>
      </c>
    </row>
    <row r="296">
      <c r="AB296" s="32">
        <f>IF(Lists!$B$2="","",IFERROR(TRIM(INDEX($A296:$Z296,MATCH(Lists!$B$2,$A$1:$Z$1,0))&amp;""),""))</f>
        <v/>
      </c>
      <c r="AC296" s="32">
        <f>IF(Lists!$B$3="","",IFERROR(TRIM(INDEX($A296:$Z296,MATCH(Lists!$B$3,$A$1:$Z$1,0))&amp;""),""))</f>
        <v/>
      </c>
      <c r="AD296" s="32">
        <f>IF($AB296="","",IF($AC296=Lists!$B$4,1,0))</f>
        <v/>
      </c>
      <c r="AE296" s="32">
        <f>IFERROR(VALUE(IF(Lists!$B$5="","",IFERROR(TRIM(INDEX($A296:$Z296,MATCH(Lists!$B$5,$A$1:$Z$1,0))&amp;""),""))),"")</f>
        <v/>
      </c>
      <c r="AF296" s="32">
        <f>IF($AD296&lt;&gt;1,IF($AB296="","",0),MAX(1,N($AE296)+IF(UPPER(TRIM(Lists!$B$6&amp;""))="N",1,0)))</f>
        <v/>
      </c>
      <c r="AG296" s="32">
        <f>IF(Lists!$B$7="","",IFERROR(TRIM(INDEX($A296:$Z296,MATCH(Lists!$B$7,$A$1:$Z$1,0))&amp;""),""))</f>
        <v/>
      </c>
      <c r="AH296" s="32">
        <f>IF(Lists!$B$8="","",IFERROR(TRIM(INDEX($A296:$Z296,MATCH(Lists!$B$8,$A$1:$Z$1,0))&amp;""),""))</f>
        <v/>
      </c>
      <c r="AI296" s="32">
        <f>IF(Lists!$B$9="","",IFERROR(TRIM(INDEX($A296:$Z296,MATCH(Lists!$B$9,$A$1:$Z$1,0))&amp;""),""))</f>
        <v/>
      </c>
      <c r="AJ296" s="32">
        <f>IF(Lists!$B$10="","",IFERROR(TRIM(INDEX($A296:$Z296,MATCH(Lists!$B$10,$A$1:$Z$1,0))&amp;""),""))</f>
        <v/>
      </c>
      <c r="AK296" s="32">
        <f>IF(Lists!$B$11="","",IFERROR(TRIM(INDEX($A296:$Z296,MATCH(Lists!$B$11,$A$1:$Z$1,0))&amp;""),""))</f>
        <v/>
      </c>
      <c r="AL296" s="32">
        <f>MID(IF($AG296&lt;&gt;"",", "&amp;$AG296,"")&amp;IF($AH296&lt;&gt;"",", "&amp;$AH296,"")&amp;IF($AI296&lt;&gt;"",", "&amp;$AI296,"")&amp;IF($AJ296&lt;&gt;"",", "&amp;$AJ296,"")&amp;IF($AK296&lt;&gt;"",", "&amp;$AK296,""),3,300)</f>
        <v/>
      </c>
      <c r="AM296" s="32">
        <f>IF($AB296="","",IF(COUNTIF('Guest list'!$A$3:$A$202,$AB296)&gt;0,"Yes","No"))</f>
        <v/>
      </c>
    </row>
    <row r="297">
      <c r="AB297" s="32">
        <f>IF(Lists!$B$2="","",IFERROR(TRIM(INDEX($A297:$Z297,MATCH(Lists!$B$2,$A$1:$Z$1,0))&amp;""),""))</f>
        <v/>
      </c>
      <c r="AC297" s="32">
        <f>IF(Lists!$B$3="","",IFERROR(TRIM(INDEX($A297:$Z297,MATCH(Lists!$B$3,$A$1:$Z$1,0))&amp;""),""))</f>
        <v/>
      </c>
      <c r="AD297" s="32">
        <f>IF($AB297="","",IF($AC297=Lists!$B$4,1,0))</f>
        <v/>
      </c>
      <c r="AE297" s="32">
        <f>IFERROR(VALUE(IF(Lists!$B$5="","",IFERROR(TRIM(INDEX($A297:$Z297,MATCH(Lists!$B$5,$A$1:$Z$1,0))&amp;""),""))),"")</f>
        <v/>
      </c>
      <c r="AF297" s="32">
        <f>IF($AD297&lt;&gt;1,IF($AB297="","",0),MAX(1,N($AE297)+IF(UPPER(TRIM(Lists!$B$6&amp;""))="N",1,0)))</f>
        <v/>
      </c>
      <c r="AG297" s="32">
        <f>IF(Lists!$B$7="","",IFERROR(TRIM(INDEX($A297:$Z297,MATCH(Lists!$B$7,$A$1:$Z$1,0))&amp;""),""))</f>
        <v/>
      </c>
      <c r="AH297" s="32">
        <f>IF(Lists!$B$8="","",IFERROR(TRIM(INDEX($A297:$Z297,MATCH(Lists!$B$8,$A$1:$Z$1,0))&amp;""),""))</f>
        <v/>
      </c>
      <c r="AI297" s="32">
        <f>IF(Lists!$B$9="","",IFERROR(TRIM(INDEX($A297:$Z297,MATCH(Lists!$B$9,$A$1:$Z$1,0))&amp;""),""))</f>
        <v/>
      </c>
      <c r="AJ297" s="32">
        <f>IF(Lists!$B$10="","",IFERROR(TRIM(INDEX($A297:$Z297,MATCH(Lists!$B$10,$A$1:$Z$1,0))&amp;""),""))</f>
        <v/>
      </c>
      <c r="AK297" s="32">
        <f>IF(Lists!$B$11="","",IFERROR(TRIM(INDEX($A297:$Z297,MATCH(Lists!$B$11,$A$1:$Z$1,0))&amp;""),""))</f>
        <v/>
      </c>
      <c r="AL297" s="32">
        <f>MID(IF($AG297&lt;&gt;"",", "&amp;$AG297,"")&amp;IF($AH297&lt;&gt;"",", "&amp;$AH297,"")&amp;IF($AI297&lt;&gt;"",", "&amp;$AI297,"")&amp;IF($AJ297&lt;&gt;"",", "&amp;$AJ297,"")&amp;IF($AK297&lt;&gt;"",", "&amp;$AK297,""),3,300)</f>
        <v/>
      </c>
      <c r="AM297" s="32">
        <f>IF($AB297="","",IF(COUNTIF('Guest list'!$A$3:$A$202,$AB297)&gt;0,"Yes","No"))</f>
        <v/>
      </c>
    </row>
    <row r="298">
      <c r="AB298" s="32">
        <f>IF(Lists!$B$2="","",IFERROR(TRIM(INDEX($A298:$Z298,MATCH(Lists!$B$2,$A$1:$Z$1,0))&amp;""),""))</f>
        <v/>
      </c>
      <c r="AC298" s="32">
        <f>IF(Lists!$B$3="","",IFERROR(TRIM(INDEX($A298:$Z298,MATCH(Lists!$B$3,$A$1:$Z$1,0))&amp;""),""))</f>
        <v/>
      </c>
      <c r="AD298" s="32">
        <f>IF($AB298="","",IF($AC298=Lists!$B$4,1,0))</f>
        <v/>
      </c>
      <c r="AE298" s="32">
        <f>IFERROR(VALUE(IF(Lists!$B$5="","",IFERROR(TRIM(INDEX($A298:$Z298,MATCH(Lists!$B$5,$A$1:$Z$1,0))&amp;""),""))),"")</f>
        <v/>
      </c>
      <c r="AF298" s="32">
        <f>IF($AD298&lt;&gt;1,IF($AB298="","",0),MAX(1,N($AE298)+IF(UPPER(TRIM(Lists!$B$6&amp;""))="N",1,0)))</f>
        <v/>
      </c>
      <c r="AG298" s="32">
        <f>IF(Lists!$B$7="","",IFERROR(TRIM(INDEX($A298:$Z298,MATCH(Lists!$B$7,$A$1:$Z$1,0))&amp;""),""))</f>
        <v/>
      </c>
      <c r="AH298" s="32">
        <f>IF(Lists!$B$8="","",IFERROR(TRIM(INDEX($A298:$Z298,MATCH(Lists!$B$8,$A$1:$Z$1,0))&amp;""),""))</f>
        <v/>
      </c>
      <c r="AI298" s="32">
        <f>IF(Lists!$B$9="","",IFERROR(TRIM(INDEX($A298:$Z298,MATCH(Lists!$B$9,$A$1:$Z$1,0))&amp;""),""))</f>
        <v/>
      </c>
      <c r="AJ298" s="32">
        <f>IF(Lists!$B$10="","",IFERROR(TRIM(INDEX($A298:$Z298,MATCH(Lists!$B$10,$A$1:$Z$1,0))&amp;""),""))</f>
        <v/>
      </c>
      <c r="AK298" s="32">
        <f>IF(Lists!$B$11="","",IFERROR(TRIM(INDEX($A298:$Z298,MATCH(Lists!$B$11,$A$1:$Z$1,0))&amp;""),""))</f>
        <v/>
      </c>
      <c r="AL298" s="32">
        <f>MID(IF($AG298&lt;&gt;"",", "&amp;$AG298,"")&amp;IF($AH298&lt;&gt;"",", "&amp;$AH298,"")&amp;IF($AI298&lt;&gt;"",", "&amp;$AI298,"")&amp;IF($AJ298&lt;&gt;"",", "&amp;$AJ298,"")&amp;IF($AK298&lt;&gt;"",", "&amp;$AK298,""),3,300)</f>
        <v/>
      </c>
      <c r="AM298" s="32">
        <f>IF($AB298="","",IF(COUNTIF('Guest list'!$A$3:$A$202,$AB298)&gt;0,"Yes","No"))</f>
        <v/>
      </c>
    </row>
    <row r="299">
      <c r="AB299" s="32">
        <f>IF(Lists!$B$2="","",IFERROR(TRIM(INDEX($A299:$Z299,MATCH(Lists!$B$2,$A$1:$Z$1,0))&amp;""),""))</f>
        <v/>
      </c>
      <c r="AC299" s="32">
        <f>IF(Lists!$B$3="","",IFERROR(TRIM(INDEX($A299:$Z299,MATCH(Lists!$B$3,$A$1:$Z$1,0))&amp;""),""))</f>
        <v/>
      </c>
      <c r="AD299" s="32">
        <f>IF($AB299="","",IF($AC299=Lists!$B$4,1,0))</f>
        <v/>
      </c>
      <c r="AE299" s="32">
        <f>IFERROR(VALUE(IF(Lists!$B$5="","",IFERROR(TRIM(INDEX($A299:$Z299,MATCH(Lists!$B$5,$A$1:$Z$1,0))&amp;""),""))),"")</f>
        <v/>
      </c>
      <c r="AF299" s="32">
        <f>IF($AD299&lt;&gt;1,IF($AB299="","",0),MAX(1,N($AE299)+IF(UPPER(TRIM(Lists!$B$6&amp;""))="N",1,0)))</f>
        <v/>
      </c>
      <c r="AG299" s="32">
        <f>IF(Lists!$B$7="","",IFERROR(TRIM(INDEX($A299:$Z299,MATCH(Lists!$B$7,$A$1:$Z$1,0))&amp;""),""))</f>
        <v/>
      </c>
      <c r="AH299" s="32">
        <f>IF(Lists!$B$8="","",IFERROR(TRIM(INDEX($A299:$Z299,MATCH(Lists!$B$8,$A$1:$Z$1,0))&amp;""),""))</f>
        <v/>
      </c>
      <c r="AI299" s="32">
        <f>IF(Lists!$B$9="","",IFERROR(TRIM(INDEX($A299:$Z299,MATCH(Lists!$B$9,$A$1:$Z$1,0))&amp;""),""))</f>
        <v/>
      </c>
      <c r="AJ299" s="32">
        <f>IF(Lists!$B$10="","",IFERROR(TRIM(INDEX($A299:$Z299,MATCH(Lists!$B$10,$A$1:$Z$1,0))&amp;""),""))</f>
        <v/>
      </c>
      <c r="AK299" s="32">
        <f>IF(Lists!$B$11="","",IFERROR(TRIM(INDEX($A299:$Z299,MATCH(Lists!$B$11,$A$1:$Z$1,0))&amp;""),""))</f>
        <v/>
      </c>
      <c r="AL299" s="32">
        <f>MID(IF($AG299&lt;&gt;"",", "&amp;$AG299,"")&amp;IF($AH299&lt;&gt;"",", "&amp;$AH299,"")&amp;IF($AI299&lt;&gt;"",", "&amp;$AI299,"")&amp;IF($AJ299&lt;&gt;"",", "&amp;$AJ299,"")&amp;IF($AK299&lt;&gt;"",", "&amp;$AK299,""),3,300)</f>
        <v/>
      </c>
      <c r="AM299" s="32">
        <f>IF($AB299="","",IF(COUNTIF('Guest list'!$A$3:$A$202,$AB299)&gt;0,"Yes","No"))</f>
        <v/>
      </c>
    </row>
    <row r="300">
      <c r="AB300" s="32">
        <f>IF(Lists!$B$2="","",IFERROR(TRIM(INDEX($A300:$Z300,MATCH(Lists!$B$2,$A$1:$Z$1,0))&amp;""),""))</f>
        <v/>
      </c>
      <c r="AC300" s="32">
        <f>IF(Lists!$B$3="","",IFERROR(TRIM(INDEX($A300:$Z300,MATCH(Lists!$B$3,$A$1:$Z$1,0))&amp;""),""))</f>
        <v/>
      </c>
      <c r="AD300" s="32">
        <f>IF($AB300="","",IF($AC300=Lists!$B$4,1,0))</f>
        <v/>
      </c>
      <c r="AE300" s="32">
        <f>IFERROR(VALUE(IF(Lists!$B$5="","",IFERROR(TRIM(INDEX($A300:$Z300,MATCH(Lists!$B$5,$A$1:$Z$1,0))&amp;""),""))),"")</f>
        <v/>
      </c>
      <c r="AF300" s="32">
        <f>IF($AD300&lt;&gt;1,IF($AB300="","",0),MAX(1,N($AE300)+IF(UPPER(TRIM(Lists!$B$6&amp;""))="N",1,0)))</f>
        <v/>
      </c>
      <c r="AG300" s="32">
        <f>IF(Lists!$B$7="","",IFERROR(TRIM(INDEX($A300:$Z300,MATCH(Lists!$B$7,$A$1:$Z$1,0))&amp;""),""))</f>
        <v/>
      </c>
      <c r="AH300" s="32">
        <f>IF(Lists!$B$8="","",IFERROR(TRIM(INDEX($A300:$Z300,MATCH(Lists!$B$8,$A$1:$Z$1,0))&amp;""),""))</f>
        <v/>
      </c>
      <c r="AI300" s="32">
        <f>IF(Lists!$B$9="","",IFERROR(TRIM(INDEX($A300:$Z300,MATCH(Lists!$B$9,$A$1:$Z$1,0))&amp;""),""))</f>
        <v/>
      </c>
      <c r="AJ300" s="32">
        <f>IF(Lists!$B$10="","",IFERROR(TRIM(INDEX($A300:$Z300,MATCH(Lists!$B$10,$A$1:$Z$1,0))&amp;""),""))</f>
        <v/>
      </c>
      <c r="AK300" s="32">
        <f>IF(Lists!$B$11="","",IFERROR(TRIM(INDEX($A300:$Z300,MATCH(Lists!$B$11,$A$1:$Z$1,0))&amp;""),""))</f>
        <v/>
      </c>
      <c r="AL300" s="32">
        <f>MID(IF($AG300&lt;&gt;"",", "&amp;$AG300,"")&amp;IF($AH300&lt;&gt;"",", "&amp;$AH300,"")&amp;IF($AI300&lt;&gt;"",", "&amp;$AI300,"")&amp;IF($AJ300&lt;&gt;"",", "&amp;$AJ300,"")&amp;IF($AK300&lt;&gt;"",", "&amp;$AK300,""),3,300)</f>
        <v/>
      </c>
      <c r="AM300" s="32">
        <f>IF($AB300="","",IF(COUNTIF('Guest list'!$A$3:$A$202,$AB300)&gt;0,"Yes","No"))</f>
        <v/>
      </c>
    </row>
    <row r="301">
      <c r="AB301" s="32">
        <f>IF(Lists!$B$2="","",IFERROR(TRIM(INDEX($A301:$Z301,MATCH(Lists!$B$2,$A$1:$Z$1,0))&amp;""),""))</f>
        <v/>
      </c>
      <c r="AC301" s="32">
        <f>IF(Lists!$B$3="","",IFERROR(TRIM(INDEX($A301:$Z301,MATCH(Lists!$B$3,$A$1:$Z$1,0))&amp;""),""))</f>
        <v/>
      </c>
      <c r="AD301" s="32">
        <f>IF($AB301="","",IF($AC301=Lists!$B$4,1,0))</f>
        <v/>
      </c>
      <c r="AE301" s="32">
        <f>IFERROR(VALUE(IF(Lists!$B$5="","",IFERROR(TRIM(INDEX($A301:$Z301,MATCH(Lists!$B$5,$A$1:$Z$1,0))&amp;""),""))),"")</f>
        <v/>
      </c>
      <c r="AF301" s="32">
        <f>IF($AD301&lt;&gt;1,IF($AB301="","",0),MAX(1,N($AE301)+IF(UPPER(TRIM(Lists!$B$6&amp;""))="N",1,0)))</f>
        <v/>
      </c>
      <c r="AG301" s="32">
        <f>IF(Lists!$B$7="","",IFERROR(TRIM(INDEX($A301:$Z301,MATCH(Lists!$B$7,$A$1:$Z$1,0))&amp;""),""))</f>
        <v/>
      </c>
      <c r="AH301" s="32">
        <f>IF(Lists!$B$8="","",IFERROR(TRIM(INDEX($A301:$Z301,MATCH(Lists!$B$8,$A$1:$Z$1,0))&amp;""),""))</f>
        <v/>
      </c>
      <c r="AI301" s="32">
        <f>IF(Lists!$B$9="","",IFERROR(TRIM(INDEX($A301:$Z301,MATCH(Lists!$B$9,$A$1:$Z$1,0))&amp;""),""))</f>
        <v/>
      </c>
      <c r="AJ301" s="32">
        <f>IF(Lists!$B$10="","",IFERROR(TRIM(INDEX($A301:$Z301,MATCH(Lists!$B$10,$A$1:$Z$1,0))&amp;""),""))</f>
        <v/>
      </c>
      <c r="AK301" s="32">
        <f>IF(Lists!$B$11="","",IFERROR(TRIM(INDEX($A301:$Z301,MATCH(Lists!$B$11,$A$1:$Z$1,0))&amp;""),""))</f>
        <v/>
      </c>
      <c r="AL301" s="32">
        <f>MID(IF($AG301&lt;&gt;"",", "&amp;$AG301,"")&amp;IF($AH301&lt;&gt;"",", "&amp;$AH301,"")&amp;IF($AI301&lt;&gt;"",", "&amp;$AI301,"")&amp;IF($AJ301&lt;&gt;"",", "&amp;$AJ301,"")&amp;IF($AK301&lt;&gt;"",", "&amp;$AK301,""),3,300)</f>
        <v/>
      </c>
      <c r="AM301" s="32">
        <f>IF($AB301="","",IF(COUNTIF('Guest list'!$A$3:$A$202,$AB301)&gt;0,"Yes","No"))</f>
        <v/>
      </c>
    </row>
    <row r="302">
      <c r="AB302" s="32">
        <f>IF(Lists!$B$2="","",IFERROR(TRIM(INDEX($A302:$Z302,MATCH(Lists!$B$2,$A$1:$Z$1,0))&amp;""),""))</f>
        <v/>
      </c>
      <c r="AC302" s="32">
        <f>IF(Lists!$B$3="","",IFERROR(TRIM(INDEX($A302:$Z302,MATCH(Lists!$B$3,$A$1:$Z$1,0))&amp;""),""))</f>
        <v/>
      </c>
      <c r="AD302" s="32">
        <f>IF($AB302="","",IF($AC302=Lists!$B$4,1,0))</f>
        <v/>
      </c>
      <c r="AE302" s="32">
        <f>IFERROR(VALUE(IF(Lists!$B$5="","",IFERROR(TRIM(INDEX($A302:$Z302,MATCH(Lists!$B$5,$A$1:$Z$1,0))&amp;""),""))),"")</f>
        <v/>
      </c>
      <c r="AF302" s="32">
        <f>IF($AD302&lt;&gt;1,IF($AB302="","",0),MAX(1,N($AE302)+IF(UPPER(TRIM(Lists!$B$6&amp;""))="N",1,0)))</f>
        <v/>
      </c>
      <c r="AG302" s="32">
        <f>IF(Lists!$B$7="","",IFERROR(TRIM(INDEX($A302:$Z302,MATCH(Lists!$B$7,$A$1:$Z$1,0))&amp;""),""))</f>
        <v/>
      </c>
      <c r="AH302" s="32">
        <f>IF(Lists!$B$8="","",IFERROR(TRIM(INDEX($A302:$Z302,MATCH(Lists!$B$8,$A$1:$Z$1,0))&amp;""),""))</f>
        <v/>
      </c>
      <c r="AI302" s="32">
        <f>IF(Lists!$B$9="","",IFERROR(TRIM(INDEX($A302:$Z302,MATCH(Lists!$B$9,$A$1:$Z$1,0))&amp;""),""))</f>
        <v/>
      </c>
      <c r="AJ302" s="32">
        <f>IF(Lists!$B$10="","",IFERROR(TRIM(INDEX($A302:$Z302,MATCH(Lists!$B$10,$A$1:$Z$1,0))&amp;""),""))</f>
        <v/>
      </c>
      <c r="AK302" s="32">
        <f>IF(Lists!$B$11="","",IFERROR(TRIM(INDEX($A302:$Z302,MATCH(Lists!$B$11,$A$1:$Z$1,0))&amp;""),""))</f>
        <v/>
      </c>
      <c r="AL302" s="32">
        <f>MID(IF($AG302&lt;&gt;"",", "&amp;$AG302,"")&amp;IF($AH302&lt;&gt;"",", "&amp;$AH302,"")&amp;IF($AI302&lt;&gt;"",", "&amp;$AI302,"")&amp;IF($AJ302&lt;&gt;"",", "&amp;$AJ302,"")&amp;IF($AK302&lt;&gt;"",", "&amp;$AK302,""),3,300)</f>
        <v/>
      </c>
      <c r="AM302" s="32">
        <f>IF($AB302="","",IF(COUNTIF('Guest list'!$A$3:$A$202,$AB302)&gt;0,"Yes","No"))</f>
        <v/>
      </c>
    </row>
    <row r="303">
      <c r="AB303" s="32">
        <f>IF(Lists!$B$2="","",IFERROR(TRIM(INDEX($A303:$Z303,MATCH(Lists!$B$2,$A$1:$Z$1,0))&amp;""),""))</f>
        <v/>
      </c>
      <c r="AC303" s="32">
        <f>IF(Lists!$B$3="","",IFERROR(TRIM(INDEX($A303:$Z303,MATCH(Lists!$B$3,$A$1:$Z$1,0))&amp;""),""))</f>
        <v/>
      </c>
      <c r="AD303" s="32">
        <f>IF($AB303="","",IF($AC303=Lists!$B$4,1,0))</f>
        <v/>
      </c>
      <c r="AE303" s="32">
        <f>IFERROR(VALUE(IF(Lists!$B$5="","",IFERROR(TRIM(INDEX($A303:$Z303,MATCH(Lists!$B$5,$A$1:$Z$1,0))&amp;""),""))),"")</f>
        <v/>
      </c>
      <c r="AF303" s="32">
        <f>IF($AD303&lt;&gt;1,IF($AB303="","",0),MAX(1,N($AE303)+IF(UPPER(TRIM(Lists!$B$6&amp;""))="N",1,0)))</f>
        <v/>
      </c>
      <c r="AG303" s="32">
        <f>IF(Lists!$B$7="","",IFERROR(TRIM(INDEX($A303:$Z303,MATCH(Lists!$B$7,$A$1:$Z$1,0))&amp;""),""))</f>
        <v/>
      </c>
      <c r="AH303" s="32">
        <f>IF(Lists!$B$8="","",IFERROR(TRIM(INDEX($A303:$Z303,MATCH(Lists!$B$8,$A$1:$Z$1,0))&amp;""),""))</f>
        <v/>
      </c>
      <c r="AI303" s="32">
        <f>IF(Lists!$B$9="","",IFERROR(TRIM(INDEX($A303:$Z303,MATCH(Lists!$B$9,$A$1:$Z$1,0))&amp;""),""))</f>
        <v/>
      </c>
      <c r="AJ303" s="32">
        <f>IF(Lists!$B$10="","",IFERROR(TRIM(INDEX($A303:$Z303,MATCH(Lists!$B$10,$A$1:$Z$1,0))&amp;""),""))</f>
        <v/>
      </c>
      <c r="AK303" s="32">
        <f>IF(Lists!$B$11="","",IFERROR(TRIM(INDEX($A303:$Z303,MATCH(Lists!$B$11,$A$1:$Z$1,0))&amp;""),""))</f>
        <v/>
      </c>
      <c r="AL303" s="32">
        <f>MID(IF($AG303&lt;&gt;"",", "&amp;$AG303,"")&amp;IF($AH303&lt;&gt;"",", "&amp;$AH303,"")&amp;IF($AI303&lt;&gt;"",", "&amp;$AI303,"")&amp;IF($AJ303&lt;&gt;"",", "&amp;$AJ303,"")&amp;IF($AK303&lt;&gt;"",", "&amp;$AK303,""),3,300)</f>
        <v/>
      </c>
      <c r="AM303" s="32">
        <f>IF($AB303="","",IF(COUNTIF('Guest list'!$A$3:$A$202,$AB303)&gt;0,"Yes","No"))</f>
        <v/>
      </c>
    </row>
    <row r="304">
      <c r="AB304" s="32">
        <f>IF(Lists!$B$2="","",IFERROR(TRIM(INDEX($A304:$Z304,MATCH(Lists!$B$2,$A$1:$Z$1,0))&amp;""),""))</f>
        <v/>
      </c>
      <c r="AC304" s="32">
        <f>IF(Lists!$B$3="","",IFERROR(TRIM(INDEX($A304:$Z304,MATCH(Lists!$B$3,$A$1:$Z$1,0))&amp;""),""))</f>
        <v/>
      </c>
      <c r="AD304" s="32">
        <f>IF($AB304="","",IF($AC304=Lists!$B$4,1,0))</f>
        <v/>
      </c>
      <c r="AE304" s="32">
        <f>IFERROR(VALUE(IF(Lists!$B$5="","",IFERROR(TRIM(INDEX($A304:$Z304,MATCH(Lists!$B$5,$A$1:$Z$1,0))&amp;""),""))),"")</f>
        <v/>
      </c>
      <c r="AF304" s="32">
        <f>IF($AD304&lt;&gt;1,IF($AB304="","",0),MAX(1,N($AE304)+IF(UPPER(TRIM(Lists!$B$6&amp;""))="N",1,0)))</f>
        <v/>
      </c>
      <c r="AG304" s="32">
        <f>IF(Lists!$B$7="","",IFERROR(TRIM(INDEX($A304:$Z304,MATCH(Lists!$B$7,$A$1:$Z$1,0))&amp;""),""))</f>
        <v/>
      </c>
      <c r="AH304" s="32">
        <f>IF(Lists!$B$8="","",IFERROR(TRIM(INDEX($A304:$Z304,MATCH(Lists!$B$8,$A$1:$Z$1,0))&amp;""),""))</f>
        <v/>
      </c>
      <c r="AI304" s="32">
        <f>IF(Lists!$B$9="","",IFERROR(TRIM(INDEX($A304:$Z304,MATCH(Lists!$B$9,$A$1:$Z$1,0))&amp;""),""))</f>
        <v/>
      </c>
      <c r="AJ304" s="32">
        <f>IF(Lists!$B$10="","",IFERROR(TRIM(INDEX($A304:$Z304,MATCH(Lists!$B$10,$A$1:$Z$1,0))&amp;""),""))</f>
        <v/>
      </c>
      <c r="AK304" s="32">
        <f>IF(Lists!$B$11="","",IFERROR(TRIM(INDEX($A304:$Z304,MATCH(Lists!$B$11,$A$1:$Z$1,0))&amp;""),""))</f>
        <v/>
      </c>
      <c r="AL304" s="32">
        <f>MID(IF($AG304&lt;&gt;"",", "&amp;$AG304,"")&amp;IF($AH304&lt;&gt;"",", "&amp;$AH304,"")&amp;IF($AI304&lt;&gt;"",", "&amp;$AI304,"")&amp;IF($AJ304&lt;&gt;"",", "&amp;$AJ304,"")&amp;IF($AK304&lt;&gt;"",", "&amp;$AK304,""),3,300)</f>
        <v/>
      </c>
      <c r="AM304" s="32">
        <f>IF($AB304="","",IF(COUNTIF('Guest list'!$A$3:$A$202,$AB304)&gt;0,"Yes","No"))</f>
        <v/>
      </c>
    </row>
    <row r="305">
      <c r="AB305" s="32">
        <f>IF(Lists!$B$2="","",IFERROR(TRIM(INDEX($A305:$Z305,MATCH(Lists!$B$2,$A$1:$Z$1,0))&amp;""),""))</f>
        <v/>
      </c>
      <c r="AC305" s="32">
        <f>IF(Lists!$B$3="","",IFERROR(TRIM(INDEX($A305:$Z305,MATCH(Lists!$B$3,$A$1:$Z$1,0))&amp;""),""))</f>
        <v/>
      </c>
      <c r="AD305" s="32">
        <f>IF($AB305="","",IF($AC305=Lists!$B$4,1,0))</f>
        <v/>
      </c>
      <c r="AE305" s="32">
        <f>IFERROR(VALUE(IF(Lists!$B$5="","",IFERROR(TRIM(INDEX($A305:$Z305,MATCH(Lists!$B$5,$A$1:$Z$1,0))&amp;""),""))),"")</f>
        <v/>
      </c>
      <c r="AF305" s="32">
        <f>IF($AD305&lt;&gt;1,IF($AB305="","",0),MAX(1,N($AE305)+IF(UPPER(TRIM(Lists!$B$6&amp;""))="N",1,0)))</f>
        <v/>
      </c>
      <c r="AG305" s="32">
        <f>IF(Lists!$B$7="","",IFERROR(TRIM(INDEX($A305:$Z305,MATCH(Lists!$B$7,$A$1:$Z$1,0))&amp;""),""))</f>
        <v/>
      </c>
      <c r="AH305" s="32">
        <f>IF(Lists!$B$8="","",IFERROR(TRIM(INDEX($A305:$Z305,MATCH(Lists!$B$8,$A$1:$Z$1,0))&amp;""),""))</f>
        <v/>
      </c>
      <c r="AI305" s="32">
        <f>IF(Lists!$B$9="","",IFERROR(TRIM(INDEX($A305:$Z305,MATCH(Lists!$B$9,$A$1:$Z$1,0))&amp;""),""))</f>
        <v/>
      </c>
      <c r="AJ305" s="32">
        <f>IF(Lists!$B$10="","",IFERROR(TRIM(INDEX($A305:$Z305,MATCH(Lists!$B$10,$A$1:$Z$1,0))&amp;""),""))</f>
        <v/>
      </c>
      <c r="AK305" s="32">
        <f>IF(Lists!$B$11="","",IFERROR(TRIM(INDEX($A305:$Z305,MATCH(Lists!$B$11,$A$1:$Z$1,0))&amp;""),""))</f>
        <v/>
      </c>
      <c r="AL305" s="32">
        <f>MID(IF($AG305&lt;&gt;"",", "&amp;$AG305,"")&amp;IF($AH305&lt;&gt;"",", "&amp;$AH305,"")&amp;IF($AI305&lt;&gt;"",", "&amp;$AI305,"")&amp;IF($AJ305&lt;&gt;"",", "&amp;$AJ305,"")&amp;IF($AK305&lt;&gt;"",", "&amp;$AK305,""),3,300)</f>
        <v/>
      </c>
      <c r="AM305" s="32">
        <f>IF($AB305="","",IF(COUNTIF('Guest list'!$A$3:$A$202,$AB305)&gt;0,"Yes","No"))</f>
        <v/>
      </c>
    </row>
    <row r="306">
      <c r="AB306" s="32">
        <f>IF(Lists!$B$2="","",IFERROR(TRIM(INDEX($A306:$Z306,MATCH(Lists!$B$2,$A$1:$Z$1,0))&amp;""),""))</f>
        <v/>
      </c>
      <c r="AC306" s="32">
        <f>IF(Lists!$B$3="","",IFERROR(TRIM(INDEX($A306:$Z306,MATCH(Lists!$B$3,$A$1:$Z$1,0))&amp;""),""))</f>
        <v/>
      </c>
      <c r="AD306" s="32">
        <f>IF($AB306="","",IF($AC306=Lists!$B$4,1,0))</f>
        <v/>
      </c>
      <c r="AE306" s="32">
        <f>IFERROR(VALUE(IF(Lists!$B$5="","",IFERROR(TRIM(INDEX($A306:$Z306,MATCH(Lists!$B$5,$A$1:$Z$1,0))&amp;""),""))),"")</f>
        <v/>
      </c>
      <c r="AF306" s="32">
        <f>IF($AD306&lt;&gt;1,IF($AB306="","",0),MAX(1,N($AE306)+IF(UPPER(TRIM(Lists!$B$6&amp;""))="N",1,0)))</f>
        <v/>
      </c>
      <c r="AG306" s="32">
        <f>IF(Lists!$B$7="","",IFERROR(TRIM(INDEX($A306:$Z306,MATCH(Lists!$B$7,$A$1:$Z$1,0))&amp;""),""))</f>
        <v/>
      </c>
      <c r="AH306" s="32">
        <f>IF(Lists!$B$8="","",IFERROR(TRIM(INDEX($A306:$Z306,MATCH(Lists!$B$8,$A$1:$Z$1,0))&amp;""),""))</f>
        <v/>
      </c>
      <c r="AI306" s="32">
        <f>IF(Lists!$B$9="","",IFERROR(TRIM(INDEX($A306:$Z306,MATCH(Lists!$B$9,$A$1:$Z$1,0))&amp;""),""))</f>
        <v/>
      </c>
      <c r="AJ306" s="32">
        <f>IF(Lists!$B$10="","",IFERROR(TRIM(INDEX($A306:$Z306,MATCH(Lists!$B$10,$A$1:$Z$1,0))&amp;""),""))</f>
        <v/>
      </c>
      <c r="AK306" s="32">
        <f>IF(Lists!$B$11="","",IFERROR(TRIM(INDEX($A306:$Z306,MATCH(Lists!$B$11,$A$1:$Z$1,0))&amp;""),""))</f>
        <v/>
      </c>
      <c r="AL306" s="32">
        <f>MID(IF($AG306&lt;&gt;"",", "&amp;$AG306,"")&amp;IF($AH306&lt;&gt;"",", "&amp;$AH306,"")&amp;IF($AI306&lt;&gt;"",", "&amp;$AI306,"")&amp;IF($AJ306&lt;&gt;"",", "&amp;$AJ306,"")&amp;IF($AK306&lt;&gt;"",", "&amp;$AK306,""),3,300)</f>
        <v/>
      </c>
      <c r="AM306" s="32">
        <f>IF($AB306="","",IF(COUNTIF('Guest list'!$A$3:$A$202,$AB306)&gt;0,"Yes","No"))</f>
        <v/>
      </c>
    </row>
    <row r="307">
      <c r="AB307" s="32">
        <f>IF(Lists!$B$2="","",IFERROR(TRIM(INDEX($A307:$Z307,MATCH(Lists!$B$2,$A$1:$Z$1,0))&amp;""),""))</f>
        <v/>
      </c>
      <c r="AC307" s="32">
        <f>IF(Lists!$B$3="","",IFERROR(TRIM(INDEX($A307:$Z307,MATCH(Lists!$B$3,$A$1:$Z$1,0))&amp;""),""))</f>
        <v/>
      </c>
      <c r="AD307" s="32">
        <f>IF($AB307="","",IF($AC307=Lists!$B$4,1,0))</f>
        <v/>
      </c>
      <c r="AE307" s="32">
        <f>IFERROR(VALUE(IF(Lists!$B$5="","",IFERROR(TRIM(INDEX($A307:$Z307,MATCH(Lists!$B$5,$A$1:$Z$1,0))&amp;""),""))),"")</f>
        <v/>
      </c>
      <c r="AF307" s="32">
        <f>IF($AD307&lt;&gt;1,IF($AB307="","",0),MAX(1,N($AE307)+IF(UPPER(TRIM(Lists!$B$6&amp;""))="N",1,0)))</f>
        <v/>
      </c>
      <c r="AG307" s="32">
        <f>IF(Lists!$B$7="","",IFERROR(TRIM(INDEX($A307:$Z307,MATCH(Lists!$B$7,$A$1:$Z$1,0))&amp;""),""))</f>
        <v/>
      </c>
      <c r="AH307" s="32">
        <f>IF(Lists!$B$8="","",IFERROR(TRIM(INDEX($A307:$Z307,MATCH(Lists!$B$8,$A$1:$Z$1,0))&amp;""),""))</f>
        <v/>
      </c>
      <c r="AI307" s="32">
        <f>IF(Lists!$B$9="","",IFERROR(TRIM(INDEX($A307:$Z307,MATCH(Lists!$B$9,$A$1:$Z$1,0))&amp;""),""))</f>
        <v/>
      </c>
      <c r="AJ307" s="32">
        <f>IF(Lists!$B$10="","",IFERROR(TRIM(INDEX($A307:$Z307,MATCH(Lists!$B$10,$A$1:$Z$1,0))&amp;""),""))</f>
        <v/>
      </c>
      <c r="AK307" s="32">
        <f>IF(Lists!$B$11="","",IFERROR(TRIM(INDEX($A307:$Z307,MATCH(Lists!$B$11,$A$1:$Z$1,0))&amp;""),""))</f>
        <v/>
      </c>
      <c r="AL307" s="32">
        <f>MID(IF($AG307&lt;&gt;"",", "&amp;$AG307,"")&amp;IF($AH307&lt;&gt;"",", "&amp;$AH307,"")&amp;IF($AI307&lt;&gt;"",", "&amp;$AI307,"")&amp;IF($AJ307&lt;&gt;"",", "&amp;$AJ307,"")&amp;IF($AK307&lt;&gt;"",", "&amp;$AK307,""),3,300)</f>
        <v/>
      </c>
      <c r="AM307" s="32">
        <f>IF($AB307="","",IF(COUNTIF('Guest list'!$A$3:$A$202,$AB307)&gt;0,"Yes","No"))</f>
        <v/>
      </c>
    </row>
    <row r="308">
      <c r="AB308" s="32">
        <f>IF(Lists!$B$2="","",IFERROR(TRIM(INDEX($A308:$Z308,MATCH(Lists!$B$2,$A$1:$Z$1,0))&amp;""),""))</f>
        <v/>
      </c>
      <c r="AC308" s="32">
        <f>IF(Lists!$B$3="","",IFERROR(TRIM(INDEX($A308:$Z308,MATCH(Lists!$B$3,$A$1:$Z$1,0))&amp;""),""))</f>
        <v/>
      </c>
      <c r="AD308" s="32">
        <f>IF($AB308="","",IF($AC308=Lists!$B$4,1,0))</f>
        <v/>
      </c>
      <c r="AE308" s="32">
        <f>IFERROR(VALUE(IF(Lists!$B$5="","",IFERROR(TRIM(INDEX($A308:$Z308,MATCH(Lists!$B$5,$A$1:$Z$1,0))&amp;""),""))),"")</f>
        <v/>
      </c>
      <c r="AF308" s="32">
        <f>IF($AD308&lt;&gt;1,IF($AB308="","",0),MAX(1,N($AE308)+IF(UPPER(TRIM(Lists!$B$6&amp;""))="N",1,0)))</f>
        <v/>
      </c>
      <c r="AG308" s="32">
        <f>IF(Lists!$B$7="","",IFERROR(TRIM(INDEX($A308:$Z308,MATCH(Lists!$B$7,$A$1:$Z$1,0))&amp;""),""))</f>
        <v/>
      </c>
      <c r="AH308" s="32">
        <f>IF(Lists!$B$8="","",IFERROR(TRIM(INDEX($A308:$Z308,MATCH(Lists!$B$8,$A$1:$Z$1,0))&amp;""),""))</f>
        <v/>
      </c>
      <c r="AI308" s="32">
        <f>IF(Lists!$B$9="","",IFERROR(TRIM(INDEX($A308:$Z308,MATCH(Lists!$B$9,$A$1:$Z$1,0))&amp;""),""))</f>
        <v/>
      </c>
      <c r="AJ308" s="32">
        <f>IF(Lists!$B$10="","",IFERROR(TRIM(INDEX($A308:$Z308,MATCH(Lists!$B$10,$A$1:$Z$1,0))&amp;""),""))</f>
        <v/>
      </c>
      <c r="AK308" s="32">
        <f>IF(Lists!$B$11="","",IFERROR(TRIM(INDEX($A308:$Z308,MATCH(Lists!$B$11,$A$1:$Z$1,0))&amp;""),""))</f>
        <v/>
      </c>
      <c r="AL308" s="32">
        <f>MID(IF($AG308&lt;&gt;"",", "&amp;$AG308,"")&amp;IF($AH308&lt;&gt;"",", "&amp;$AH308,"")&amp;IF($AI308&lt;&gt;"",", "&amp;$AI308,"")&amp;IF($AJ308&lt;&gt;"",", "&amp;$AJ308,"")&amp;IF($AK308&lt;&gt;"",", "&amp;$AK308,""),3,300)</f>
        <v/>
      </c>
      <c r="AM308" s="32">
        <f>IF($AB308="","",IF(COUNTIF('Guest list'!$A$3:$A$202,$AB308)&gt;0,"Yes","No"))</f>
        <v/>
      </c>
    </row>
    <row r="309">
      <c r="AB309" s="32">
        <f>IF(Lists!$B$2="","",IFERROR(TRIM(INDEX($A309:$Z309,MATCH(Lists!$B$2,$A$1:$Z$1,0))&amp;""),""))</f>
        <v/>
      </c>
      <c r="AC309" s="32">
        <f>IF(Lists!$B$3="","",IFERROR(TRIM(INDEX($A309:$Z309,MATCH(Lists!$B$3,$A$1:$Z$1,0))&amp;""),""))</f>
        <v/>
      </c>
      <c r="AD309" s="32">
        <f>IF($AB309="","",IF($AC309=Lists!$B$4,1,0))</f>
        <v/>
      </c>
      <c r="AE309" s="32">
        <f>IFERROR(VALUE(IF(Lists!$B$5="","",IFERROR(TRIM(INDEX($A309:$Z309,MATCH(Lists!$B$5,$A$1:$Z$1,0))&amp;""),""))),"")</f>
        <v/>
      </c>
      <c r="AF309" s="32">
        <f>IF($AD309&lt;&gt;1,IF($AB309="","",0),MAX(1,N($AE309)+IF(UPPER(TRIM(Lists!$B$6&amp;""))="N",1,0)))</f>
        <v/>
      </c>
      <c r="AG309" s="32">
        <f>IF(Lists!$B$7="","",IFERROR(TRIM(INDEX($A309:$Z309,MATCH(Lists!$B$7,$A$1:$Z$1,0))&amp;""),""))</f>
        <v/>
      </c>
      <c r="AH309" s="32">
        <f>IF(Lists!$B$8="","",IFERROR(TRIM(INDEX($A309:$Z309,MATCH(Lists!$B$8,$A$1:$Z$1,0))&amp;""),""))</f>
        <v/>
      </c>
      <c r="AI309" s="32">
        <f>IF(Lists!$B$9="","",IFERROR(TRIM(INDEX($A309:$Z309,MATCH(Lists!$B$9,$A$1:$Z$1,0))&amp;""),""))</f>
        <v/>
      </c>
      <c r="AJ309" s="32">
        <f>IF(Lists!$B$10="","",IFERROR(TRIM(INDEX($A309:$Z309,MATCH(Lists!$B$10,$A$1:$Z$1,0))&amp;""),""))</f>
        <v/>
      </c>
      <c r="AK309" s="32">
        <f>IF(Lists!$B$11="","",IFERROR(TRIM(INDEX($A309:$Z309,MATCH(Lists!$B$11,$A$1:$Z$1,0))&amp;""),""))</f>
        <v/>
      </c>
      <c r="AL309" s="32">
        <f>MID(IF($AG309&lt;&gt;"",", "&amp;$AG309,"")&amp;IF($AH309&lt;&gt;"",", "&amp;$AH309,"")&amp;IF($AI309&lt;&gt;"",", "&amp;$AI309,"")&amp;IF($AJ309&lt;&gt;"",", "&amp;$AJ309,"")&amp;IF($AK309&lt;&gt;"",", "&amp;$AK309,""),3,300)</f>
        <v/>
      </c>
      <c r="AM309" s="32">
        <f>IF($AB309="","",IF(COUNTIF('Guest list'!$A$3:$A$202,$AB309)&gt;0,"Yes","No"))</f>
        <v/>
      </c>
    </row>
    <row r="310">
      <c r="AB310" s="32">
        <f>IF(Lists!$B$2="","",IFERROR(TRIM(INDEX($A310:$Z310,MATCH(Lists!$B$2,$A$1:$Z$1,0))&amp;""),""))</f>
        <v/>
      </c>
      <c r="AC310" s="32">
        <f>IF(Lists!$B$3="","",IFERROR(TRIM(INDEX($A310:$Z310,MATCH(Lists!$B$3,$A$1:$Z$1,0))&amp;""),""))</f>
        <v/>
      </c>
      <c r="AD310" s="32">
        <f>IF($AB310="","",IF($AC310=Lists!$B$4,1,0))</f>
        <v/>
      </c>
      <c r="AE310" s="32">
        <f>IFERROR(VALUE(IF(Lists!$B$5="","",IFERROR(TRIM(INDEX($A310:$Z310,MATCH(Lists!$B$5,$A$1:$Z$1,0))&amp;""),""))),"")</f>
        <v/>
      </c>
      <c r="AF310" s="32">
        <f>IF($AD310&lt;&gt;1,IF($AB310="","",0),MAX(1,N($AE310)+IF(UPPER(TRIM(Lists!$B$6&amp;""))="N",1,0)))</f>
        <v/>
      </c>
      <c r="AG310" s="32">
        <f>IF(Lists!$B$7="","",IFERROR(TRIM(INDEX($A310:$Z310,MATCH(Lists!$B$7,$A$1:$Z$1,0))&amp;""),""))</f>
        <v/>
      </c>
      <c r="AH310" s="32">
        <f>IF(Lists!$B$8="","",IFERROR(TRIM(INDEX($A310:$Z310,MATCH(Lists!$B$8,$A$1:$Z$1,0))&amp;""),""))</f>
        <v/>
      </c>
      <c r="AI310" s="32">
        <f>IF(Lists!$B$9="","",IFERROR(TRIM(INDEX($A310:$Z310,MATCH(Lists!$B$9,$A$1:$Z$1,0))&amp;""),""))</f>
        <v/>
      </c>
      <c r="AJ310" s="32">
        <f>IF(Lists!$B$10="","",IFERROR(TRIM(INDEX($A310:$Z310,MATCH(Lists!$B$10,$A$1:$Z$1,0))&amp;""),""))</f>
        <v/>
      </c>
      <c r="AK310" s="32">
        <f>IF(Lists!$B$11="","",IFERROR(TRIM(INDEX($A310:$Z310,MATCH(Lists!$B$11,$A$1:$Z$1,0))&amp;""),""))</f>
        <v/>
      </c>
      <c r="AL310" s="32">
        <f>MID(IF($AG310&lt;&gt;"",", "&amp;$AG310,"")&amp;IF($AH310&lt;&gt;"",", "&amp;$AH310,"")&amp;IF($AI310&lt;&gt;"",", "&amp;$AI310,"")&amp;IF($AJ310&lt;&gt;"",", "&amp;$AJ310,"")&amp;IF($AK310&lt;&gt;"",", "&amp;$AK310,""),3,300)</f>
        <v/>
      </c>
      <c r="AM310" s="32">
        <f>IF($AB310="","",IF(COUNTIF('Guest list'!$A$3:$A$202,$AB310)&gt;0,"Yes","No"))</f>
        <v/>
      </c>
    </row>
    <row r="311">
      <c r="AB311" s="32">
        <f>IF(Lists!$B$2="","",IFERROR(TRIM(INDEX($A311:$Z311,MATCH(Lists!$B$2,$A$1:$Z$1,0))&amp;""),""))</f>
        <v/>
      </c>
      <c r="AC311" s="32">
        <f>IF(Lists!$B$3="","",IFERROR(TRIM(INDEX($A311:$Z311,MATCH(Lists!$B$3,$A$1:$Z$1,0))&amp;""),""))</f>
        <v/>
      </c>
      <c r="AD311" s="32">
        <f>IF($AB311="","",IF($AC311=Lists!$B$4,1,0))</f>
        <v/>
      </c>
      <c r="AE311" s="32">
        <f>IFERROR(VALUE(IF(Lists!$B$5="","",IFERROR(TRIM(INDEX($A311:$Z311,MATCH(Lists!$B$5,$A$1:$Z$1,0))&amp;""),""))),"")</f>
        <v/>
      </c>
      <c r="AF311" s="32">
        <f>IF($AD311&lt;&gt;1,IF($AB311="","",0),MAX(1,N($AE311)+IF(UPPER(TRIM(Lists!$B$6&amp;""))="N",1,0)))</f>
        <v/>
      </c>
      <c r="AG311" s="32">
        <f>IF(Lists!$B$7="","",IFERROR(TRIM(INDEX($A311:$Z311,MATCH(Lists!$B$7,$A$1:$Z$1,0))&amp;""),""))</f>
        <v/>
      </c>
      <c r="AH311" s="32">
        <f>IF(Lists!$B$8="","",IFERROR(TRIM(INDEX($A311:$Z311,MATCH(Lists!$B$8,$A$1:$Z$1,0))&amp;""),""))</f>
        <v/>
      </c>
      <c r="AI311" s="32">
        <f>IF(Lists!$B$9="","",IFERROR(TRIM(INDEX($A311:$Z311,MATCH(Lists!$B$9,$A$1:$Z$1,0))&amp;""),""))</f>
        <v/>
      </c>
      <c r="AJ311" s="32">
        <f>IF(Lists!$B$10="","",IFERROR(TRIM(INDEX($A311:$Z311,MATCH(Lists!$B$10,$A$1:$Z$1,0))&amp;""),""))</f>
        <v/>
      </c>
      <c r="AK311" s="32">
        <f>IF(Lists!$B$11="","",IFERROR(TRIM(INDEX($A311:$Z311,MATCH(Lists!$B$11,$A$1:$Z$1,0))&amp;""),""))</f>
        <v/>
      </c>
      <c r="AL311" s="32">
        <f>MID(IF($AG311&lt;&gt;"",", "&amp;$AG311,"")&amp;IF($AH311&lt;&gt;"",", "&amp;$AH311,"")&amp;IF($AI311&lt;&gt;"",", "&amp;$AI311,"")&amp;IF($AJ311&lt;&gt;"",", "&amp;$AJ311,"")&amp;IF($AK311&lt;&gt;"",", "&amp;$AK311,""),3,300)</f>
        <v/>
      </c>
      <c r="AM311" s="32">
        <f>IF($AB311="","",IF(COUNTIF('Guest list'!$A$3:$A$202,$AB311)&gt;0,"Yes","No"))</f>
        <v/>
      </c>
    </row>
    <row r="312">
      <c r="AB312" s="32">
        <f>IF(Lists!$B$2="","",IFERROR(TRIM(INDEX($A312:$Z312,MATCH(Lists!$B$2,$A$1:$Z$1,0))&amp;""),""))</f>
        <v/>
      </c>
      <c r="AC312" s="32">
        <f>IF(Lists!$B$3="","",IFERROR(TRIM(INDEX($A312:$Z312,MATCH(Lists!$B$3,$A$1:$Z$1,0))&amp;""),""))</f>
        <v/>
      </c>
      <c r="AD312" s="32">
        <f>IF($AB312="","",IF($AC312=Lists!$B$4,1,0))</f>
        <v/>
      </c>
      <c r="AE312" s="32">
        <f>IFERROR(VALUE(IF(Lists!$B$5="","",IFERROR(TRIM(INDEX($A312:$Z312,MATCH(Lists!$B$5,$A$1:$Z$1,0))&amp;""),""))),"")</f>
        <v/>
      </c>
      <c r="AF312" s="32">
        <f>IF($AD312&lt;&gt;1,IF($AB312="","",0),MAX(1,N($AE312)+IF(UPPER(TRIM(Lists!$B$6&amp;""))="N",1,0)))</f>
        <v/>
      </c>
      <c r="AG312" s="32">
        <f>IF(Lists!$B$7="","",IFERROR(TRIM(INDEX($A312:$Z312,MATCH(Lists!$B$7,$A$1:$Z$1,0))&amp;""),""))</f>
        <v/>
      </c>
      <c r="AH312" s="32">
        <f>IF(Lists!$B$8="","",IFERROR(TRIM(INDEX($A312:$Z312,MATCH(Lists!$B$8,$A$1:$Z$1,0))&amp;""),""))</f>
        <v/>
      </c>
      <c r="AI312" s="32">
        <f>IF(Lists!$B$9="","",IFERROR(TRIM(INDEX($A312:$Z312,MATCH(Lists!$B$9,$A$1:$Z$1,0))&amp;""),""))</f>
        <v/>
      </c>
      <c r="AJ312" s="32">
        <f>IF(Lists!$B$10="","",IFERROR(TRIM(INDEX($A312:$Z312,MATCH(Lists!$B$10,$A$1:$Z$1,0))&amp;""),""))</f>
        <v/>
      </c>
      <c r="AK312" s="32">
        <f>IF(Lists!$B$11="","",IFERROR(TRIM(INDEX($A312:$Z312,MATCH(Lists!$B$11,$A$1:$Z$1,0))&amp;""),""))</f>
        <v/>
      </c>
      <c r="AL312" s="32">
        <f>MID(IF($AG312&lt;&gt;"",", "&amp;$AG312,"")&amp;IF($AH312&lt;&gt;"",", "&amp;$AH312,"")&amp;IF($AI312&lt;&gt;"",", "&amp;$AI312,"")&amp;IF($AJ312&lt;&gt;"",", "&amp;$AJ312,"")&amp;IF($AK312&lt;&gt;"",", "&amp;$AK312,""),3,300)</f>
        <v/>
      </c>
      <c r="AM312" s="32">
        <f>IF($AB312="","",IF(COUNTIF('Guest list'!$A$3:$A$202,$AB312)&gt;0,"Yes","No"))</f>
        <v/>
      </c>
    </row>
    <row r="313">
      <c r="AB313" s="32">
        <f>IF(Lists!$B$2="","",IFERROR(TRIM(INDEX($A313:$Z313,MATCH(Lists!$B$2,$A$1:$Z$1,0))&amp;""),""))</f>
        <v/>
      </c>
      <c r="AC313" s="32">
        <f>IF(Lists!$B$3="","",IFERROR(TRIM(INDEX($A313:$Z313,MATCH(Lists!$B$3,$A$1:$Z$1,0))&amp;""),""))</f>
        <v/>
      </c>
      <c r="AD313" s="32">
        <f>IF($AB313="","",IF($AC313=Lists!$B$4,1,0))</f>
        <v/>
      </c>
      <c r="AE313" s="32">
        <f>IFERROR(VALUE(IF(Lists!$B$5="","",IFERROR(TRIM(INDEX($A313:$Z313,MATCH(Lists!$B$5,$A$1:$Z$1,0))&amp;""),""))),"")</f>
        <v/>
      </c>
      <c r="AF313" s="32">
        <f>IF($AD313&lt;&gt;1,IF($AB313="","",0),MAX(1,N($AE313)+IF(UPPER(TRIM(Lists!$B$6&amp;""))="N",1,0)))</f>
        <v/>
      </c>
      <c r="AG313" s="32">
        <f>IF(Lists!$B$7="","",IFERROR(TRIM(INDEX($A313:$Z313,MATCH(Lists!$B$7,$A$1:$Z$1,0))&amp;""),""))</f>
        <v/>
      </c>
      <c r="AH313" s="32">
        <f>IF(Lists!$B$8="","",IFERROR(TRIM(INDEX($A313:$Z313,MATCH(Lists!$B$8,$A$1:$Z$1,0))&amp;""),""))</f>
        <v/>
      </c>
      <c r="AI313" s="32">
        <f>IF(Lists!$B$9="","",IFERROR(TRIM(INDEX($A313:$Z313,MATCH(Lists!$B$9,$A$1:$Z$1,0))&amp;""),""))</f>
        <v/>
      </c>
      <c r="AJ313" s="32">
        <f>IF(Lists!$B$10="","",IFERROR(TRIM(INDEX($A313:$Z313,MATCH(Lists!$B$10,$A$1:$Z$1,0))&amp;""),""))</f>
        <v/>
      </c>
      <c r="AK313" s="32">
        <f>IF(Lists!$B$11="","",IFERROR(TRIM(INDEX($A313:$Z313,MATCH(Lists!$B$11,$A$1:$Z$1,0))&amp;""),""))</f>
        <v/>
      </c>
      <c r="AL313" s="32">
        <f>MID(IF($AG313&lt;&gt;"",", "&amp;$AG313,"")&amp;IF($AH313&lt;&gt;"",", "&amp;$AH313,"")&amp;IF($AI313&lt;&gt;"",", "&amp;$AI313,"")&amp;IF($AJ313&lt;&gt;"",", "&amp;$AJ313,"")&amp;IF($AK313&lt;&gt;"",", "&amp;$AK313,""),3,300)</f>
        <v/>
      </c>
      <c r="AM313" s="32">
        <f>IF($AB313="","",IF(COUNTIF('Guest list'!$A$3:$A$202,$AB313)&gt;0,"Yes","No"))</f>
        <v/>
      </c>
    </row>
    <row r="314">
      <c r="AB314" s="32">
        <f>IF(Lists!$B$2="","",IFERROR(TRIM(INDEX($A314:$Z314,MATCH(Lists!$B$2,$A$1:$Z$1,0))&amp;""),""))</f>
        <v/>
      </c>
      <c r="AC314" s="32">
        <f>IF(Lists!$B$3="","",IFERROR(TRIM(INDEX($A314:$Z314,MATCH(Lists!$B$3,$A$1:$Z$1,0))&amp;""),""))</f>
        <v/>
      </c>
      <c r="AD314" s="32">
        <f>IF($AB314="","",IF($AC314=Lists!$B$4,1,0))</f>
        <v/>
      </c>
      <c r="AE314" s="32">
        <f>IFERROR(VALUE(IF(Lists!$B$5="","",IFERROR(TRIM(INDEX($A314:$Z314,MATCH(Lists!$B$5,$A$1:$Z$1,0))&amp;""),""))),"")</f>
        <v/>
      </c>
      <c r="AF314" s="32">
        <f>IF($AD314&lt;&gt;1,IF($AB314="","",0),MAX(1,N($AE314)+IF(UPPER(TRIM(Lists!$B$6&amp;""))="N",1,0)))</f>
        <v/>
      </c>
      <c r="AG314" s="32">
        <f>IF(Lists!$B$7="","",IFERROR(TRIM(INDEX($A314:$Z314,MATCH(Lists!$B$7,$A$1:$Z$1,0))&amp;""),""))</f>
        <v/>
      </c>
      <c r="AH314" s="32">
        <f>IF(Lists!$B$8="","",IFERROR(TRIM(INDEX($A314:$Z314,MATCH(Lists!$B$8,$A$1:$Z$1,0))&amp;""),""))</f>
        <v/>
      </c>
      <c r="AI314" s="32">
        <f>IF(Lists!$B$9="","",IFERROR(TRIM(INDEX($A314:$Z314,MATCH(Lists!$B$9,$A$1:$Z$1,0))&amp;""),""))</f>
        <v/>
      </c>
      <c r="AJ314" s="32">
        <f>IF(Lists!$B$10="","",IFERROR(TRIM(INDEX($A314:$Z314,MATCH(Lists!$B$10,$A$1:$Z$1,0))&amp;""),""))</f>
        <v/>
      </c>
      <c r="AK314" s="32">
        <f>IF(Lists!$B$11="","",IFERROR(TRIM(INDEX($A314:$Z314,MATCH(Lists!$B$11,$A$1:$Z$1,0))&amp;""),""))</f>
        <v/>
      </c>
      <c r="AL314" s="32">
        <f>MID(IF($AG314&lt;&gt;"",", "&amp;$AG314,"")&amp;IF($AH314&lt;&gt;"",", "&amp;$AH314,"")&amp;IF($AI314&lt;&gt;"",", "&amp;$AI314,"")&amp;IF($AJ314&lt;&gt;"",", "&amp;$AJ314,"")&amp;IF($AK314&lt;&gt;"",", "&amp;$AK314,""),3,300)</f>
        <v/>
      </c>
      <c r="AM314" s="32">
        <f>IF($AB314="","",IF(COUNTIF('Guest list'!$A$3:$A$202,$AB314)&gt;0,"Yes","No"))</f>
        <v/>
      </c>
    </row>
    <row r="315">
      <c r="AB315" s="32">
        <f>IF(Lists!$B$2="","",IFERROR(TRIM(INDEX($A315:$Z315,MATCH(Lists!$B$2,$A$1:$Z$1,0))&amp;""),""))</f>
        <v/>
      </c>
      <c r="AC315" s="32">
        <f>IF(Lists!$B$3="","",IFERROR(TRIM(INDEX($A315:$Z315,MATCH(Lists!$B$3,$A$1:$Z$1,0))&amp;""),""))</f>
        <v/>
      </c>
      <c r="AD315" s="32">
        <f>IF($AB315="","",IF($AC315=Lists!$B$4,1,0))</f>
        <v/>
      </c>
      <c r="AE315" s="32">
        <f>IFERROR(VALUE(IF(Lists!$B$5="","",IFERROR(TRIM(INDEX($A315:$Z315,MATCH(Lists!$B$5,$A$1:$Z$1,0))&amp;""),""))),"")</f>
        <v/>
      </c>
      <c r="AF315" s="32">
        <f>IF($AD315&lt;&gt;1,IF($AB315="","",0),MAX(1,N($AE315)+IF(UPPER(TRIM(Lists!$B$6&amp;""))="N",1,0)))</f>
        <v/>
      </c>
      <c r="AG315" s="32">
        <f>IF(Lists!$B$7="","",IFERROR(TRIM(INDEX($A315:$Z315,MATCH(Lists!$B$7,$A$1:$Z$1,0))&amp;""),""))</f>
        <v/>
      </c>
      <c r="AH315" s="32">
        <f>IF(Lists!$B$8="","",IFERROR(TRIM(INDEX($A315:$Z315,MATCH(Lists!$B$8,$A$1:$Z$1,0))&amp;""),""))</f>
        <v/>
      </c>
      <c r="AI315" s="32">
        <f>IF(Lists!$B$9="","",IFERROR(TRIM(INDEX($A315:$Z315,MATCH(Lists!$B$9,$A$1:$Z$1,0))&amp;""),""))</f>
        <v/>
      </c>
      <c r="AJ315" s="32">
        <f>IF(Lists!$B$10="","",IFERROR(TRIM(INDEX($A315:$Z315,MATCH(Lists!$B$10,$A$1:$Z$1,0))&amp;""),""))</f>
        <v/>
      </c>
      <c r="AK315" s="32">
        <f>IF(Lists!$B$11="","",IFERROR(TRIM(INDEX($A315:$Z315,MATCH(Lists!$B$11,$A$1:$Z$1,0))&amp;""),""))</f>
        <v/>
      </c>
      <c r="AL315" s="32">
        <f>MID(IF($AG315&lt;&gt;"",", "&amp;$AG315,"")&amp;IF($AH315&lt;&gt;"",", "&amp;$AH315,"")&amp;IF($AI315&lt;&gt;"",", "&amp;$AI315,"")&amp;IF($AJ315&lt;&gt;"",", "&amp;$AJ315,"")&amp;IF($AK315&lt;&gt;"",", "&amp;$AK315,""),3,300)</f>
        <v/>
      </c>
      <c r="AM315" s="32">
        <f>IF($AB315="","",IF(COUNTIF('Guest list'!$A$3:$A$202,$AB315)&gt;0,"Yes","No"))</f>
        <v/>
      </c>
    </row>
    <row r="316">
      <c r="AB316" s="32">
        <f>IF(Lists!$B$2="","",IFERROR(TRIM(INDEX($A316:$Z316,MATCH(Lists!$B$2,$A$1:$Z$1,0))&amp;""),""))</f>
        <v/>
      </c>
      <c r="AC316" s="32">
        <f>IF(Lists!$B$3="","",IFERROR(TRIM(INDEX($A316:$Z316,MATCH(Lists!$B$3,$A$1:$Z$1,0))&amp;""),""))</f>
        <v/>
      </c>
      <c r="AD316" s="32">
        <f>IF($AB316="","",IF($AC316=Lists!$B$4,1,0))</f>
        <v/>
      </c>
      <c r="AE316" s="32">
        <f>IFERROR(VALUE(IF(Lists!$B$5="","",IFERROR(TRIM(INDEX($A316:$Z316,MATCH(Lists!$B$5,$A$1:$Z$1,0))&amp;""),""))),"")</f>
        <v/>
      </c>
      <c r="AF316" s="32">
        <f>IF($AD316&lt;&gt;1,IF($AB316="","",0),MAX(1,N($AE316)+IF(UPPER(TRIM(Lists!$B$6&amp;""))="N",1,0)))</f>
        <v/>
      </c>
      <c r="AG316" s="32">
        <f>IF(Lists!$B$7="","",IFERROR(TRIM(INDEX($A316:$Z316,MATCH(Lists!$B$7,$A$1:$Z$1,0))&amp;""),""))</f>
        <v/>
      </c>
      <c r="AH316" s="32">
        <f>IF(Lists!$B$8="","",IFERROR(TRIM(INDEX($A316:$Z316,MATCH(Lists!$B$8,$A$1:$Z$1,0))&amp;""),""))</f>
        <v/>
      </c>
      <c r="AI316" s="32">
        <f>IF(Lists!$B$9="","",IFERROR(TRIM(INDEX($A316:$Z316,MATCH(Lists!$B$9,$A$1:$Z$1,0))&amp;""),""))</f>
        <v/>
      </c>
      <c r="AJ316" s="32">
        <f>IF(Lists!$B$10="","",IFERROR(TRIM(INDEX($A316:$Z316,MATCH(Lists!$B$10,$A$1:$Z$1,0))&amp;""),""))</f>
        <v/>
      </c>
      <c r="AK316" s="32">
        <f>IF(Lists!$B$11="","",IFERROR(TRIM(INDEX($A316:$Z316,MATCH(Lists!$B$11,$A$1:$Z$1,0))&amp;""),""))</f>
        <v/>
      </c>
      <c r="AL316" s="32">
        <f>MID(IF($AG316&lt;&gt;"",", "&amp;$AG316,"")&amp;IF($AH316&lt;&gt;"",", "&amp;$AH316,"")&amp;IF($AI316&lt;&gt;"",", "&amp;$AI316,"")&amp;IF($AJ316&lt;&gt;"",", "&amp;$AJ316,"")&amp;IF($AK316&lt;&gt;"",", "&amp;$AK316,""),3,300)</f>
        <v/>
      </c>
      <c r="AM316" s="32">
        <f>IF($AB316="","",IF(COUNTIF('Guest list'!$A$3:$A$202,$AB316)&gt;0,"Yes","No"))</f>
        <v/>
      </c>
    </row>
    <row r="317">
      <c r="AB317" s="32">
        <f>IF(Lists!$B$2="","",IFERROR(TRIM(INDEX($A317:$Z317,MATCH(Lists!$B$2,$A$1:$Z$1,0))&amp;""),""))</f>
        <v/>
      </c>
      <c r="AC317" s="32">
        <f>IF(Lists!$B$3="","",IFERROR(TRIM(INDEX($A317:$Z317,MATCH(Lists!$B$3,$A$1:$Z$1,0))&amp;""),""))</f>
        <v/>
      </c>
      <c r="AD317" s="32">
        <f>IF($AB317="","",IF($AC317=Lists!$B$4,1,0))</f>
        <v/>
      </c>
      <c r="AE317" s="32">
        <f>IFERROR(VALUE(IF(Lists!$B$5="","",IFERROR(TRIM(INDEX($A317:$Z317,MATCH(Lists!$B$5,$A$1:$Z$1,0))&amp;""),""))),"")</f>
        <v/>
      </c>
      <c r="AF317" s="32">
        <f>IF($AD317&lt;&gt;1,IF($AB317="","",0),MAX(1,N($AE317)+IF(UPPER(TRIM(Lists!$B$6&amp;""))="N",1,0)))</f>
        <v/>
      </c>
      <c r="AG317" s="32">
        <f>IF(Lists!$B$7="","",IFERROR(TRIM(INDEX($A317:$Z317,MATCH(Lists!$B$7,$A$1:$Z$1,0))&amp;""),""))</f>
        <v/>
      </c>
      <c r="AH317" s="32">
        <f>IF(Lists!$B$8="","",IFERROR(TRIM(INDEX($A317:$Z317,MATCH(Lists!$B$8,$A$1:$Z$1,0))&amp;""),""))</f>
        <v/>
      </c>
      <c r="AI317" s="32">
        <f>IF(Lists!$B$9="","",IFERROR(TRIM(INDEX($A317:$Z317,MATCH(Lists!$B$9,$A$1:$Z$1,0))&amp;""),""))</f>
        <v/>
      </c>
      <c r="AJ317" s="32">
        <f>IF(Lists!$B$10="","",IFERROR(TRIM(INDEX($A317:$Z317,MATCH(Lists!$B$10,$A$1:$Z$1,0))&amp;""),""))</f>
        <v/>
      </c>
      <c r="AK317" s="32">
        <f>IF(Lists!$B$11="","",IFERROR(TRIM(INDEX($A317:$Z317,MATCH(Lists!$B$11,$A$1:$Z$1,0))&amp;""),""))</f>
        <v/>
      </c>
      <c r="AL317" s="32">
        <f>MID(IF($AG317&lt;&gt;"",", "&amp;$AG317,"")&amp;IF($AH317&lt;&gt;"",", "&amp;$AH317,"")&amp;IF($AI317&lt;&gt;"",", "&amp;$AI317,"")&amp;IF($AJ317&lt;&gt;"",", "&amp;$AJ317,"")&amp;IF($AK317&lt;&gt;"",", "&amp;$AK317,""),3,300)</f>
        <v/>
      </c>
      <c r="AM317" s="32">
        <f>IF($AB317="","",IF(COUNTIF('Guest list'!$A$3:$A$202,$AB317)&gt;0,"Yes","No"))</f>
        <v/>
      </c>
    </row>
    <row r="318">
      <c r="AB318" s="32">
        <f>IF(Lists!$B$2="","",IFERROR(TRIM(INDEX($A318:$Z318,MATCH(Lists!$B$2,$A$1:$Z$1,0))&amp;""),""))</f>
        <v/>
      </c>
      <c r="AC318" s="32">
        <f>IF(Lists!$B$3="","",IFERROR(TRIM(INDEX($A318:$Z318,MATCH(Lists!$B$3,$A$1:$Z$1,0))&amp;""),""))</f>
        <v/>
      </c>
      <c r="AD318" s="32">
        <f>IF($AB318="","",IF($AC318=Lists!$B$4,1,0))</f>
        <v/>
      </c>
      <c r="AE318" s="32">
        <f>IFERROR(VALUE(IF(Lists!$B$5="","",IFERROR(TRIM(INDEX($A318:$Z318,MATCH(Lists!$B$5,$A$1:$Z$1,0))&amp;""),""))),"")</f>
        <v/>
      </c>
      <c r="AF318" s="32">
        <f>IF($AD318&lt;&gt;1,IF($AB318="","",0),MAX(1,N($AE318)+IF(UPPER(TRIM(Lists!$B$6&amp;""))="N",1,0)))</f>
        <v/>
      </c>
      <c r="AG318" s="32">
        <f>IF(Lists!$B$7="","",IFERROR(TRIM(INDEX($A318:$Z318,MATCH(Lists!$B$7,$A$1:$Z$1,0))&amp;""),""))</f>
        <v/>
      </c>
      <c r="AH318" s="32">
        <f>IF(Lists!$B$8="","",IFERROR(TRIM(INDEX($A318:$Z318,MATCH(Lists!$B$8,$A$1:$Z$1,0))&amp;""),""))</f>
        <v/>
      </c>
      <c r="AI318" s="32">
        <f>IF(Lists!$B$9="","",IFERROR(TRIM(INDEX($A318:$Z318,MATCH(Lists!$B$9,$A$1:$Z$1,0))&amp;""),""))</f>
        <v/>
      </c>
      <c r="AJ318" s="32">
        <f>IF(Lists!$B$10="","",IFERROR(TRIM(INDEX($A318:$Z318,MATCH(Lists!$B$10,$A$1:$Z$1,0))&amp;""),""))</f>
        <v/>
      </c>
      <c r="AK318" s="32">
        <f>IF(Lists!$B$11="","",IFERROR(TRIM(INDEX($A318:$Z318,MATCH(Lists!$B$11,$A$1:$Z$1,0))&amp;""),""))</f>
        <v/>
      </c>
      <c r="AL318" s="32">
        <f>MID(IF($AG318&lt;&gt;"",", "&amp;$AG318,"")&amp;IF($AH318&lt;&gt;"",", "&amp;$AH318,"")&amp;IF($AI318&lt;&gt;"",", "&amp;$AI318,"")&amp;IF($AJ318&lt;&gt;"",", "&amp;$AJ318,"")&amp;IF($AK318&lt;&gt;"",", "&amp;$AK318,""),3,300)</f>
        <v/>
      </c>
      <c r="AM318" s="32">
        <f>IF($AB318="","",IF(COUNTIF('Guest list'!$A$3:$A$202,$AB318)&gt;0,"Yes","No"))</f>
        <v/>
      </c>
    </row>
    <row r="319">
      <c r="AB319" s="32">
        <f>IF(Lists!$B$2="","",IFERROR(TRIM(INDEX($A319:$Z319,MATCH(Lists!$B$2,$A$1:$Z$1,0))&amp;""),""))</f>
        <v/>
      </c>
      <c r="AC319" s="32">
        <f>IF(Lists!$B$3="","",IFERROR(TRIM(INDEX($A319:$Z319,MATCH(Lists!$B$3,$A$1:$Z$1,0))&amp;""),""))</f>
        <v/>
      </c>
      <c r="AD319" s="32">
        <f>IF($AB319="","",IF($AC319=Lists!$B$4,1,0))</f>
        <v/>
      </c>
      <c r="AE319" s="32">
        <f>IFERROR(VALUE(IF(Lists!$B$5="","",IFERROR(TRIM(INDEX($A319:$Z319,MATCH(Lists!$B$5,$A$1:$Z$1,0))&amp;""),""))),"")</f>
        <v/>
      </c>
      <c r="AF319" s="32">
        <f>IF($AD319&lt;&gt;1,IF($AB319="","",0),MAX(1,N($AE319)+IF(UPPER(TRIM(Lists!$B$6&amp;""))="N",1,0)))</f>
        <v/>
      </c>
      <c r="AG319" s="32">
        <f>IF(Lists!$B$7="","",IFERROR(TRIM(INDEX($A319:$Z319,MATCH(Lists!$B$7,$A$1:$Z$1,0))&amp;""),""))</f>
        <v/>
      </c>
      <c r="AH319" s="32">
        <f>IF(Lists!$B$8="","",IFERROR(TRIM(INDEX($A319:$Z319,MATCH(Lists!$B$8,$A$1:$Z$1,0))&amp;""),""))</f>
        <v/>
      </c>
      <c r="AI319" s="32">
        <f>IF(Lists!$B$9="","",IFERROR(TRIM(INDEX($A319:$Z319,MATCH(Lists!$B$9,$A$1:$Z$1,0))&amp;""),""))</f>
        <v/>
      </c>
      <c r="AJ319" s="32">
        <f>IF(Lists!$B$10="","",IFERROR(TRIM(INDEX($A319:$Z319,MATCH(Lists!$B$10,$A$1:$Z$1,0))&amp;""),""))</f>
        <v/>
      </c>
      <c r="AK319" s="32">
        <f>IF(Lists!$B$11="","",IFERROR(TRIM(INDEX($A319:$Z319,MATCH(Lists!$B$11,$A$1:$Z$1,0))&amp;""),""))</f>
        <v/>
      </c>
      <c r="AL319" s="32">
        <f>MID(IF($AG319&lt;&gt;"",", "&amp;$AG319,"")&amp;IF($AH319&lt;&gt;"",", "&amp;$AH319,"")&amp;IF($AI319&lt;&gt;"",", "&amp;$AI319,"")&amp;IF($AJ319&lt;&gt;"",", "&amp;$AJ319,"")&amp;IF($AK319&lt;&gt;"",", "&amp;$AK319,""),3,300)</f>
        <v/>
      </c>
      <c r="AM319" s="32">
        <f>IF($AB319="","",IF(COUNTIF('Guest list'!$A$3:$A$202,$AB319)&gt;0,"Yes","No"))</f>
        <v/>
      </c>
    </row>
    <row r="320">
      <c r="AB320" s="32">
        <f>IF(Lists!$B$2="","",IFERROR(TRIM(INDEX($A320:$Z320,MATCH(Lists!$B$2,$A$1:$Z$1,0))&amp;""),""))</f>
        <v/>
      </c>
      <c r="AC320" s="32">
        <f>IF(Lists!$B$3="","",IFERROR(TRIM(INDEX($A320:$Z320,MATCH(Lists!$B$3,$A$1:$Z$1,0))&amp;""),""))</f>
        <v/>
      </c>
      <c r="AD320" s="32">
        <f>IF($AB320="","",IF($AC320=Lists!$B$4,1,0))</f>
        <v/>
      </c>
      <c r="AE320" s="32">
        <f>IFERROR(VALUE(IF(Lists!$B$5="","",IFERROR(TRIM(INDEX($A320:$Z320,MATCH(Lists!$B$5,$A$1:$Z$1,0))&amp;""),""))),"")</f>
        <v/>
      </c>
      <c r="AF320" s="32">
        <f>IF($AD320&lt;&gt;1,IF($AB320="","",0),MAX(1,N($AE320)+IF(UPPER(TRIM(Lists!$B$6&amp;""))="N",1,0)))</f>
        <v/>
      </c>
      <c r="AG320" s="32">
        <f>IF(Lists!$B$7="","",IFERROR(TRIM(INDEX($A320:$Z320,MATCH(Lists!$B$7,$A$1:$Z$1,0))&amp;""),""))</f>
        <v/>
      </c>
      <c r="AH320" s="32">
        <f>IF(Lists!$B$8="","",IFERROR(TRIM(INDEX($A320:$Z320,MATCH(Lists!$B$8,$A$1:$Z$1,0))&amp;""),""))</f>
        <v/>
      </c>
      <c r="AI320" s="32">
        <f>IF(Lists!$B$9="","",IFERROR(TRIM(INDEX($A320:$Z320,MATCH(Lists!$B$9,$A$1:$Z$1,0))&amp;""),""))</f>
        <v/>
      </c>
      <c r="AJ320" s="32">
        <f>IF(Lists!$B$10="","",IFERROR(TRIM(INDEX($A320:$Z320,MATCH(Lists!$B$10,$A$1:$Z$1,0))&amp;""),""))</f>
        <v/>
      </c>
      <c r="AK320" s="32">
        <f>IF(Lists!$B$11="","",IFERROR(TRIM(INDEX($A320:$Z320,MATCH(Lists!$B$11,$A$1:$Z$1,0))&amp;""),""))</f>
        <v/>
      </c>
      <c r="AL320" s="32">
        <f>MID(IF($AG320&lt;&gt;"",", "&amp;$AG320,"")&amp;IF($AH320&lt;&gt;"",", "&amp;$AH320,"")&amp;IF($AI320&lt;&gt;"",", "&amp;$AI320,"")&amp;IF($AJ320&lt;&gt;"",", "&amp;$AJ320,"")&amp;IF($AK320&lt;&gt;"",", "&amp;$AK320,""),3,300)</f>
        <v/>
      </c>
      <c r="AM320" s="32">
        <f>IF($AB320="","",IF(COUNTIF('Guest list'!$A$3:$A$202,$AB320)&gt;0,"Yes","No"))</f>
        <v/>
      </c>
    </row>
    <row r="321">
      <c r="AB321" s="32">
        <f>IF(Lists!$B$2="","",IFERROR(TRIM(INDEX($A321:$Z321,MATCH(Lists!$B$2,$A$1:$Z$1,0))&amp;""),""))</f>
        <v/>
      </c>
      <c r="AC321" s="32">
        <f>IF(Lists!$B$3="","",IFERROR(TRIM(INDEX($A321:$Z321,MATCH(Lists!$B$3,$A$1:$Z$1,0))&amp;""),""))</f>
        <v/>
      </c>
      <c r="AD321" s="32">
        <f>IF($AB321="","",IF($AC321=Lists!$B$4,1,0))</f>
        <v/>
      </c>
      <c r="AE321" s="32">
        <f>IFERROR(VALUE(IF(Lists!$B$5="","",IFERROR(TRIM(INDEX($A321:$Z321,MATCH(Lists!$B$5,$A$1:$Z$1,0))&amp;""),""))),"")</f>
        <v/>
      </c>
      <c r="AF321" s="32">
        <f>IF($AD321&lt;&gt;1,IF($AB321="","",0),MAX(1,N($AE321)+IF(UPPER(TRIM(Lists!$B$6&amp;""))="N",1,0)))</f>
        <v/>
      </c>
      <c r="AG321" s="32">
        <f>IF(Lists!$B$7="","",IFERROR(TRIM(INDEX($A321:$Z321,MATCH(Lists!$B$7,$A$1:$Z$1,0))&amp;""),""))</f>
        <v/>
      </c>
      <c r="AH321" s="32">
        <f>IF(Lists!$B$8="","",IFERROR(TRIM(INDEX($A321:$Z321,MATCH(Lists!$B$8,$A$1:$Z$1,0))&amp;""),""))</f>
        <v/>
      </c>
      <c r="AI321" s="32">
        <f>IF(Lists!$B$9="","",IFERROR(TRIM(INDEX($A321:$Z321,MATCH(Lists!$B$9,$A$1:$Z$1,0))&amp;""),""))</f>
        <v/>
      </c>
      <c r="AJ321" s="32">
        <f>IF(Lists!$B$10="","",IFERROR(TRIM(INDEX($A321:$Z321,MATCH(Lists!$B$10,$A$1:$Z$1,0))&amp;""),""))</f>
        <v/>
      </c>
      <c r="AK321" s="32">
        <f>IF(Lists!$B$11="","",IFERROR(TRIM(INDEX($A321:$Z321,MATCH(Lists!$B$11,$A$1:$Z$1,0))&amp;""),""))</f>
        <v/>
      </c>
      <c r="AL321" s="32">
        <f>MID(IF($AG321&lt;&gt;"",", "&amp;$AG321,"")&amp;IF($AH321&lt;&gt;"",", "&amp;$AH321,"")&amp;IF($AI321&lt;&gt;"",", "&amp;$AI321,"")&amp;IF($AJ321&lt;&gt;"",", "&amp;$AJ321,"")&amp;IF($AK321&lt;&gt;"",", "&amp;$AK321,""),3,300)</f>
        <v/>
      </c>
      <c r="AM321" s="32">
        <f>IF($AB321="","",IF(COUNTIF('Guest list'!$A$3:$A$202,$AB321)&gt;0,"Yes","No"))</f>
        <v/>
      </c>
    </row>
    <row r="322">
      <c r="AB322" s="32">
        <f>IF(Lists!$B$2="","",IFERROR(TRIM(INDEX($A322:$Z322,MATCH(Lists!$B$2,$A$1:$Z$1,0))&amp;""),""))</f>
        <v/>
      </c>
      <c r="AC322" s="32">
        <f>IF(Lists!$B$3="","",IFERROR(TRIM(INDEX($A322:$Z322,MATCH(Lists!$B$3,$A$1:$Z$1,0))&amp;""),""))</f>
        <v/>
      </c>
      <c r="AD322" s="32">
        <f>IF($AB322="","",IF($AC322=Lists!$B$4,1,0))</f>
        <v/>
      </c>
      <c r="AE322" s="32">
        <f>IFERROR(VALUE(IF(Lists!$B$5="","",IFERROR(TRIM(INDEX($A322:$Z322,MATCH(Lists!$B$5,$A$1:$Z$1,0))&amp;""),""))),"")</f>
        <v/>
      </c>
      <c r="AF322" s="32">
        <f>IF($AD322&lt;&gt;1,IF($AB322="","",0),MAX(1,N($AE322)+IF(UPPER(TRIM(Lists!$B$6&amp;""))="N",1,0)))</f>
        <v/>
      </c>
      <c r="AG322" s="32">
        <f>IF(Lists!$B$7="","",IFERROR(TRIM(INDEX($A322:$Z322,MATCH(Lists!$B$7,$A$1:$Z$1,0))&amp;""),""))</f>
        <v/>
      </c>
      <c r="AH322" s="32">
        <f>IF(Lists!$B$8="","",IFERROR(TRIM(INDEX($A322:$Z322,MATCH(Lists!$B$8,$A$1:$Z$1,0))&amp;""),""))</f>
        <v/>
      </c>
      <c r="AI322" s="32">
        <f>IF(Lists!$B$9="","",IFERROR(TRIM(INDEX($A322:$Z322,MATCH(Lists!$B$9,$A$1:$Z$1,0))&amp;""),""))</f>
        <v/>
      </c>
      <c r="AJ322" s="32">
        <f>IF(Lists!$B$10="","",IFERROR(TRIM(INDEX($A322:$Z322,MATCH(Lists!$B$10,$A$1:$Z$1,0))&amp;""),""))</f>
        <v/>
      </c>
      <c r="AK322" s="32">
        <f>IF(Lists!$B$11="","",IFERROR(TRIM(INDEX($A322:$Z322,MATCH(Lists!$B$11,$A$1:$Z$1,0))&amp;""),""))</f>
        <v/>
      </c>
      <c r="AL322" s="32">
        <f>MID(IF($AG322&lt;&gt;"",", "&amp;$AG322,"")&amp;IF($AH322&lt;&gt;"",", "&amp;$AH322,"")&amp;IF($AI322&lt;&gt;"",", "&amp;$AI322,"")&amp;IF($AJ322&lt;&gt;"",", "&amp;$AJ322,"")&amp;IF($AK322&lt;&gt;"",", "&amp;$AK322,""),3,300)</f>
        <v/>
      </c>
      <c r="AM322" s="32">
        <f>IF($AB322="","",IF(COUNTIF('Guest list'!$A$3:$A$202,$AB322)&gt;0,"Yes","No"))</f>
        <v/>
      </c>
    </row>
    <row r="323">
      <c r="AB323" s="32">
        <f>IF(Lists!$B$2="","",IFERROR(TRIM(INDEX($A323:$Z323,MATCH(Lists!$B$2,$A$1:$Z$1,0))&amp;""),""))</f>
        <v/>
      </c>
      <c r="AC323" s="32">
        <f>IF(Lists!$B$3="","",IFERROR(TRIM(INDEX($A323:$Z323,MATCH(Lists!$B$3,$A$1:$Z$1,0))&amp;""),""))</f>
        <v/>
      </c>
      <c r="AD323" s="32">
        <f>IF($AB323="","",IF($AC323=Lists!$B$4,1,0))</f>
        <v/>
      </c>
      <c r="AE323" s="32">
        <f>IFERROR(VALUE(IF(Lists!$B$5="","",IFERROR(TRIM(INDEX($A323:$Z323,MATCH(Lists!$B$5,$A$1:$Z$1,0))&amp;""),""))),"")</f>
        <v/>
      </c>
      <c r="AF323" s="32">
        <f>IF($AD323&lt;&gt;1,IF($AB323="","",0),MAX(1,N($AE323)+IF(UPPER(TRIM(Lists!$B$6&amp;""))="N",1,0)))</f>
        <v/>
      </c>
      <c r="AG323" s="32">
        <f>IF(Lists!$B$7="","",IFERROR(TRIM(INDEX($A323:$Z323,MATCH(Lists!$B$7,$A$1:$Z$1,0))&amp;""),""))</f>
        <v/>
      </c>
      <c r="AH323" s="32">
        <f>IF(Lists!$B$8="","",IFERROR(TRIM(INDEX($A323:$Z323,MATCH(Lists!$B$8,$A$1:$Z$1,0))&amp;""),""))</f>
        <v/>
      </c>
      <c r="AI323" s="32">
        <f>IF(Lists!$B$9="","",IFERROR(TRIM(INDEX($A323:$Z323,MATCH(Lists!$B$9,$A$1:$Z$1,0))&amp;""),""))</f>
        <v/>
      </c>
      <c r="AJ323" s="32">
        <f>IF(Lists!$B$10="","",IFERROR(TRIM(INDEX($A323:$Z323,MATCH(Lists!$B$10,$A$1:$Z$1,0))&amp;""),""))</f>
        <v/>
      </c>
      <c r="AK323" s="32">
        <f>IF(Lists!$B$11="","",IFERROR(TRIM(INDEX($A323:$Z323,MATCH(Lists!$B$11,$A$1:$Z$1,0))&amp;""),""))</f>
        <v/>
      </c>
      <c r="AL323" s="32">
        <f>MID(IF($AG323&lt;&gt;"",", "&amp;$AG323,"")&amp;IF($AH323&lt;&gt;"",", "&amp;$AH323,"")&amp;IF($AI323&lt;&gt;"",", "&amp;$AI323,"")&amp;IF($AJ323&lt;&gt;"",", "&amp;$AJ323,"")&amp;IF($AK323&lt;&gt;"",", "&amp;$AK323,""),3,300)</f>
        <v/>
      </c>
      <c r="AM323" s="32">
        <f>IF($AB323="","",IF(COUNTIF('Guest list'!$A$3:$A$202,$AB323)&gt;0,"Yes","No"))</f>
        <v/>
      </c>
    </row>
    <row r="324">
      <c r="AB324" s="32">
        <f>IF(Lists!$B$2="","",IFERROR(TRIM(INDEX($A324:$Z324,MATCH(Lists!$B$2,$A$1:$Z$1,0))&amp;""),""))</f>
        <v/>
      </c>
      <c r="AC324" s="32">
        <f>IF(Lists!$B$3="","",IFERROR(TRIM(INDEX($A324:$Z324,MATCH(Lists!$B$3,$A$1:$Z$1,0))&amp;""),""))</f>
        <v/>
      </c>
      <c r="AD324" s="32">
        <f>IF($AB324="","",IF($AC324=Lists!$B$4,1,0))</f>
        <v/>
      </c>
      <c r="AE324" s="32">
        <f>IFERROR(VALUE(IF(Lists!$B$5="","",IFERROR(TRIM(INDEX($A324:$Z324,MATCH(Lists!$B$5,$A$1:$Z$1,0))&amp;""),""))),"")</f>
        <v/>
      </c>
      <c r="AF324" s="32">
        <f>IF($AD324&lt;&gt;1,IF($AB324="","",0),MAX(1,N($AE324)+IF(UPPER(TRIM(Lists!$B$6&amp;""))="N",1,0)))</f>
        <v/>
      </c>
      <c r="AG324" s="32">
        <f>IF(Lists!$B$7="","",IFERROR(TRIM(INDEX($A324:$Z324,MATCH(Lists!$B$7,$A$1:$Z$1,0))&amp;""),""))</f>
        <v/>
      </c>
      <c r="AH324" s="32">
        <f>IF(Lists!$B$8="","",IFERROR(TRIM(INDEX($A324:$Z324,MATCH(Lists!$B$8,$A$1:$Z$1,0))&amp;""),""))</f>
        <v/>
      </c>
      <c r="AI324" s="32">
        <f>IF(Lists!$B$9="","",IFERROR(TRIM(INDEX($A324:$Z324,MATCH(Lists!$B$9,$A$1:$Z$1,0))&amp;""),""))</f>
        <v/>
      </c>
      <c r="AJ324" s="32">
        <f>IF(Lists!$B$10="","",IFERROR(TRIM(INDEX($A324:$Z324,MATCH(Lists!$B$10,$A$1:$Z$1,0))&amp;""),""))</f>
        <v/>
      </c>
      <c r="AK324" s="32">
        <f>IF(Lists!$B$11="","",IFERROR(TRIM(INDEX($A324:$Z324,MATCH(Lists!$B$11,$A$1:$Z$1,0))&amp;""),""))</f>
        <v/>
      </c>
      <c r="AL324" s="32">
        <f>MID(IF($AG324&lt;&gt;"",", "&amp;$AG324,"")&amp;IF($AH324&lt;&gt;"",", "&amp;$AH324,"")&amp;IF($AI324&lt;&gt;"",", "&amp;$AI324,"")&amp;IF($AJ324&lt;&gt;"",", "&amp;$AJ324,"")&amp;IF($AK324&lt;&gt;"",", "&amp;$AK324,""),3,300)</f>
        <v/>
      </c>
      <c r="AM324" s="32">
        <f>IF($AB324="","",IF(COUNTIF('Guest list'!$A$3:$A$202,$AB324)&gt;0,"Yes","No"))</f>
        <v/>
      </c>
    </row>
    <row r="325">
      <c r="AB325" s="32">
        <f>IF(Lists!$B$2="","",IFERROR(TRIM(INDEX($A325:$Z325,MATCH(Lists!$B$2,$A$1:$Z$1,0))&amp;""),""))</f>
        <v/>
      </c>
      <c r="AC325" s="32">
        <f>IF(Lists!$B$3="","",IFERROR(TRIM(INDEX($A325:$Z325,MATCH(Lists!$B$3,$A$1:$Z$1,0))&amp;""),""))</f>
        <v/>
      </c>
      <c r="AD325" s="32">
        <f>IF($AB325="","",IF($AC325=Lists!$B$4,1,0))</f>
        <v/>
      </c>
      <c r="AE325" s="32">
        <f>IFERROR(VALUE(IF(Lists!$B$5="","",IFERROR(TRIM(INDEX($A325:$Z325,MATCH(Lists!$B$5,$A$1:$Z$1,0))&amp;""),""))),"")</f>
        <v/>
      </c>
      <c r="AF325" s="32">
        <f>IF($AD325&lt;&gt;1,IF($AB325="","",0),MAX(1,N($AE325)+IF(UPPER(TRIM(Lists!$B$6&amp;""))="N",1,0)))</f>
        <v/>
      </c>
      <c r="AG325" s="32">
        <f>IF(Lists!$B$7="","",IFERROR(TRIM(INDEX($A325:$Z325,MATCH(Lists!$B$7,$A$1:$Z$1,0))&amp;""),""))</f>
        <v/>
      </c>
      <c r="AH325" s="32">
        <f>IF(Lists!$B$8="","",IFERROR(TRIM(INDEX($A325:$Z325,MATCH(Lists!$B$8,$A$1:$Z$1,0))&amp;""),""))</f>
        <v/>
      </c>
      <c r="AI325" s="32">
        <f>IF(Lists!$B$9="","",IFERROR(TRIM(INDEX($A325:$Z325,MATCH(Lists!$B$9,$A$1:$Z$1,0))&amp;""),""))</f>
        <v/>
      </c>
      <c r="AJ325" s="32">
        <f>IF(Lists!$B$10="","",IFERROR(TRIM(INDEX($A325:$Z325,MATCH(Lists!$B$10,$A$1:$Z$1,0))&amp;""),""))</f>
        <v/>
      </c>
      <c r="AK325" s="32">
        <f>IF(Lists!$B$11="","",IFERROR(TRIM(INDEX($A325:$Z325,MATCH(Lists!$B$11,$A$1:$Z$1,0))&amp;""),""))</f>
        <v/>
      </c>
      <c r="AL325" s="32">
        <f>MID(IF($AG325&lt;&gt;"",", "&amp;$AG325,"")&amp;IF($AH325&lt;&gt;"",", "&amp;$AH325,"")&amp;IF($AI325&lt;&gt;"",", "&amp;$AI325,"")&amp;IF($AJ325&lt;&gt;"",", "&amp;$AJ325,"")&amp;IF($AK325&lt;&gt;"",", "&amp;$AK325,""),3,300)</f>
        <v/>
      </c>
      <c r="AM325" s="32">
        <f>IF($AB325="","",IF(COUNTIF('Guest list'!$A$3:$A$202,$AB325)&gt;0,"Yes","No"))</f>
        <v/>
      </c>
    </row>
    <row r="326">
      <c r="AB326" s="32">
        <f>IF(Lists!$B$2="","",IFERROR(TRIM(INDEX($A326:$Z326,MATCH(Lists!$B$2,$A$1:$Z$1,0))&amp;""),""))</f>
        <v/>
      </c>
      <c r="AC326" s="32">
        <f>IF(Lists!$B$3="","",IFERROR(TRIM(INDEX($A326:$Z326,MATCH(Lists!$B$3,$A$1:$Z$1,0))&amp;""),""))</f>
        <v/>
      </c>
      <c r="AD326" s="32">
        <f>IF($AB326="","",IF($AC326=Lists!$B$4,1,0))</f>
        <v/>
      </c>
      <c r="AE326" s="32">
        <f>IFERROR(VALUE(IF(Lists!$B$5="","",IFERROR(TRIM(INDEX($A326:$Z326,MATCH(Lists!$B$5,$A$1:$Z$1,0))&amp;""),""))),"")</f>
        <v/>
      </c>
      <c r="AF326" s="32">
        <f>IF($AD326&lt;&gt;1,IF($AB326="","",0),MAX(1,N($AE326)+IF(UPPER(TRIM(Lists!$B$6&amp;""))="N",1,0)))</f>
        <v/>
      </c>
      <c r="AG326" s="32">
        <f>IF(Lists!$B$7="","",IFERROR(TRIM(INDEX($A326:$Z326,MATCH(Lists!$B$7,$A$1:$Z$1,0))&amp;""),""))</f>
        <v/>
      </c>
      <c r="AH326" s="32">
        <f>IF(Lists!$B$8="","",IFERROR(TRIM(INDEX($A326:$Z326,MATCH(Lists!$B$8,$A$1:$Z$1,0))&amp;""),""))</f>
        <v/>
      </c>
      <c r="AI326" s="32">
        <f>IF(Lists!$B$9="","",IFERROR(TRIM(INDEX($A326:$Z326,MATCH(Lists!$B$9,$A$1:$Z$1,0))&amp;""),""))</f>
        <v/>
      </c>
      <c r="AJ326" s="32">
        <f>IF(Lists!$B$10="","",IFERROR(TRIM(INDEX($A326:$Z326,MATCH(Lists!$B$10,$A$1:$Z$1,0))&amp;""),""))</f>
        <v/>
      </c>
      <c r="AK326" s="32">
        <f>IF(Lists!$B$11="","",IFERROR(TRIM(INDEX($A326:$Z326,MATCH(Lists!$B$11,$A$1:$Z$1,0))&amp;""),""))</f>
        <v/>
      </c>
      <c r="AL326" s="32">
        <f>MID(IF($AG326&lt;&gt;"",", "&amp;$AG326,"")&amp;IF($AH326&lt;&gt;"",", "&amp;$AH326,"")&amp;IF($AI326&lt;&gt;"",", "&amp;$AI326,"")&amp;IF($AJ326&lt;&gt;"",", "&amp;$AJ326,"")&amp;IF($AK326&lt;&gt;"",", "&amp;$AK326,""),3,300)</f>
        <v/>
      </c>
      <c r="AM326" s="32">
        <f>IF($AB326="","",IF(COUNTIF('Guest list'!$A$3:$A$202,$AB326)&gt;0,"Yes","No"))</f>
        <v/>
      </c>
    </row>
    <row r="327">
      <c r="AB327" s="32">
        <f>IF(Lists!$B$2="","",IFERROR(TRIM(INDEX($A327:$Z327,MATCH(Lists!$B$2,$A$1:$Z$1,0))&amp;""),""))</f>
        <v/>
      </c>
      <c r="AC327" s="32">
        <f>IF(Lists!$B$3="","",IFERROR(TRIM(INDEX($A327:$Z327,MATCH(Lists!$B$3,$A$1:$Z$1,0))&amp;""),""))</f>
        <v/>
      </c>
      <c r="AD327" s="32">
        <f>IF($AB327="","",IF($AC327=Lists!$B$4,1,0))</f>
        <v/>
      </c>
      <c r="AE327" s="32">
        <f>IFERROR(VALUE(IF(Lists!$B$5="","",IFERROR(TRIM(INDEX($A327:$Z327,MATCH(Lists!$B$5,$A$1:$Z$1,0))&amp;""),""))),"")</f>
        <v/>
      </c>
      <c r="AF327" s="32">
        <f>IF($AD327&lt;&gt;1,IF($AB327="","",0),MAX(1,N($AE327)+IF(UPPER(TRIM(Lists!$B$6&amp;""))="N",1,0)))</f>
        <v/>
      </c>
      <c r="AG327" s="32">
        <f>IF(Lists!$B$7="","",IFERROR(TRIM(INDEX($A327:$Z327,MATCH(Lists!$B$7,$A$1:$Z$1,0))&amp;""),""))</f>
        <v/>
      </c>
      <c r="AH327" s="32">
        <f>IF(Lists!$B$8="","",IFERROR(TRIM(INDEX($A327:$Z327,MATCH(Lists!$B$8,$A$1:$Z$1,0))&amp;""),""))</f>
        <v/>
      </c>
      <c r="AI327" s="32">
        <f>IF(Lists!$B$9="","",IFERROR(TRIM(INDEX($A327:$Z327,MATCH(Lists!$B$9,$A$1:$Z$1,0))&amp;""),""))</f>
        <v/>
      </c>
      <c r="AJ327" s="32">
        <f>IF(Lists!$B$10="","",IFERROR(TRIM(INDEX($A327:$Z327,MATCH(Lists!$B$10,$A$1:$Z$1,0))&amp;""),""))</f>
        <v/>
      </c>
      <c r="AK327" s="32">
        <f>IF(Lists!$B$11="","",IFERROR(TRIM(INDEX($A327:$Z327,MATCH(Lists!$B$11,$A$1:$Z$1,0))&amp;""),""))</f>
        <v/>
      </c>
      <c r="AL327" s="32">
        <f>MID(IF($AG327&lt;&gt;"",", "&amp;$AG327,"")&amp;IF($AH327&lt;&gt;"",", "&amp;$AH327,"")&amp;IF($AI327&lt;&gt;"",", "&amp;$AI327,"")&amp;IF($AJ327&lt;&gt;"",", "&amp;$AJ327,"")&amp;IF($AK327&lt;&gt;"",", "&amp;$AK327,""),3,300)</f>
        <v/>
      </c>
      <c r="AM327" s="32">
        <f>IF($AB327="","",IF(COUNTIF('Guest list'!$A$3:$A$202,$AB327)&gt;0,"Yes","No"))</f>
        <v/>
      </c>
    </row>
    <row r="328">
      <c r="AB328" s="32">
        <f>IF(Lists!$B$2="","",IFERROR(TRIM(INDEX($A328:$Z328,MATCH(Lists!$B$2,$A$1:$Z$1,0))&amp;""),""))</f>
        <v/>
      </c>
      <c r="AC328" s="32">
        <f>IF(Lists!$B$3="","",IFERROR(TRIM(INDEX($A328:$Z328,MATCH(Lists!$B$3,$A$1:$Z$1,0))&amp;""),""))</f>
        <v/>
      </c>
      <c r="AD328" s="32">
        <f>IF($AB328="","",IF($AC328=Lists!$B$4,1,0))</f>
        <v/>
      </c>
      <c r="AE328" s="32">
        <f>IFERROR(VALUE(IF(Lists!$B$5="","",IFERROR(TRIM(INDEX($A328:$Z328,MATCH(Lists!$B$5,$A$1:$Z$1,0))&amp;""),""))),"")</f>
        <v/>
      </c>
      <c r="AF328" s="32">
        <f>IF($AD328&lt;&gt;1,IF($AB328="","",0),MAX(1,N($AE328)+IF(UPPER(TRIM(Lists!$B$6&amp;""))="N",1,0)))</f>
        <v/>
      </c>
      <c r="AG328" s="32">
        <f>IF(Lists!$B$7="","",IFERROR(TRIM(INDEX($A328:$Z328,MATCH(Lists!$B$7,$A$1:$Z$1,0))&amp;""),""))</f>
        <v/>
      </c>
      <c r="AH328" s="32">
        <f>IF(Lists!$B$8="","",IFERROR(TRIM(INDEX($A328:$Z328,MATCH(Lists!$B$8,$A$1:$Z$1,0))&amp;""),""))</f>
        <v/>
      </c>
      <c r="AI328" s="32">
        <f>IF(Lists!$B$9="","",IFERROR(TRIM(INDEX($A328:$Z328,MATCH(Lists!$B$9,$A$1:$Z$1,0))&amp;""),""))</f>
        <v/>
      </c>
      <c r="AJ328" s="32">
        <f>IF(Lists!$B$10="","",IFERROR(TRIM(INDEX($A328:$Z328,MATCH(Lists!$B$10,$A$1:$Z$1,0))&amp;""),""))</f>
        <v/>
      </c>
      <c r="AK328" s="32">
        <f>IF(Lists!$B$11="","",IFERROR(TRIM(INDEX($A328:$Z328,MATCH(Lists!$B$11,$A$1:$Z$1,0))&amp;""),""))</f>
        <v/>
      </c>
      <c r="AL328" s="32">
        <f>MID(IF($AG328&lt;&gt;"",", "&amp;$AG328,"")&amp;IF($AH328&lt;&gt;"",", "&amp;$AH328,"")&amp;IF($AI328&lt;&gt;"",", "&amp;$AI328,"")&amp;IF($AJ328&lt;&gt;"",", "&amp;$AJ328,"")&amp;IF($AK328&lt;&gt;"",", "&amp;$AK328,""),3,300)</f>
        <v/>
      </c>
      <c r="AM328" s="32">
        <f>IF($AB328="","",IF(COUNTIF('Guest list'!$A$3:$A$202,$AB328)&gt;0,"Yes","No"))</f>
        <v/>
      </c>
    </row>
    <row r="329">
      <c r="AB329" s="32">
        <f>IF(Lists!$B$2="","",IFERROR(TRIM(INDEX($A329:$Z329,MATCH(Lists!$B$2,$A$1:$Z$1,0))&amp;""),""))</f>
        <v/>
      </c>
      <c r="AC329" s="32">
        <f>IF(Lists!$B$3="","",IFERROR(TRIM(INDEX($A329:$Z329,MATCH(Lists!$B$3,$A$1:$Z$1,0))&amp;""),""))</f>
        <v/>
      </c>
      <c r="AD329" s="32">
        <f>IF($AB329="","",IF($AC329=Lists!$B$4,1,0))</f>
        <v/>
      </c>
      <c r="AE329" s="32">
        <f>IFERROR(VALUE(IF(Lists!$B$5="","",IFERROR(TRIM(INDEX($A329:$Z329,MATCH(Lists!$B$5,$A$1:$Z$1,0))&amp;""),""))),"")</f>
        <v/>
      </c>
      <c r="AF329" s="32">
        <f>IF($AD329&lt;&gt;1,IF($AB329="","",0),MAX(1,N($AE329)+IF(UPPER(TRIM(Lists!$B$6&amp;""))="N",1,0)))</f>
        <v/>
      </c>
      <c r="AG329" s="32">
        <f>IF(Lists!$B$7="","",IFERROR(TRIM(INDEX($A329:$Z329,MATCH(Lists!$B$7,$A$1:$Z$1,0))&amp;""),""))</f>
        <v/>
      </c>
      <c r="AH329" s="32">
        <f>IF(Lists!$B$8="","",IFERROR(TRIM(INDEX($A329:$Z329,MATCH(Lists!$B$8,$A$1:$Z$1,0))&amp;""),""))</f>
        <v/>
      </c>
      <c r="AI329" s="32">
        <f>IF(Lists!$B$9="","",IFERROR(TRIM(INDEX($A329:$Z329,MATCH(Lists!$B$9,$A$1:$Z$1,0))&amp;""),""))</f>
        <v/>
      </c>
      <c r="AJ329" s="32">
        <f>IF(Lists!$B$10="","",IFERROR(TRIM(INDEX($A329:$Z329,MATCH(Lists!$B$10,$A$1:$Z$1,0))&amp;""),""))</f>
        <v/>
      </c>
      <c r="AK329" s="32">
        <f>IF(Lists!$B$11="","",IFERROR(TRIM(INDEX($A329:$Z329,MATCH(Lists!$B$11,$A$1:$Z$1,0))&amp;""),""))</f>
        <v/>
      </c>
      <c r="AL329" s="32">
        <f>MID(IF($AG329&lt;&gt;"",", "&amp;$AG329,"")&amp;IF($AH329&lt;&gt;"",", "&amp;$AH329,"")&amp;IF($AI329&lt;&gt;"",", "&amp;$AI329,"")&amp;IF($AJ329&lt;&gt;"",", "&amp;$AJ329,"")&amp;IF($AK329&lt;&gt;"",", "&amp;$AK329,""),3,300)</f>
        <v/>
      </c>
      <c r="AM329" s="32">
        <f>IF($AB329="","",IF(COUNTIF('Guest list'!$A$3:$A$202,$AB329)&gt;0,"Yes","No"))</f>
        <v/>
      </c>
    </row>
    <row r="330">
      <c r="AB330" s="32">
        <f>IF(Lists!$B$2="","",IFERROR(TRIM(INDEX($A330:$Z330,MATCH(Lists!$B$2,$A$1:$Z$1,0))&amp;""),""))</f>
        <v/>
      </c>
      <c r="AC330" s="32">
        <f>IF(Lists!$B$3="","",IFERROR(TRIM(INDEX($A330:$Z330,MATCH(Lists!$B$3,$A$1:$Z$1,0))&amp;""),""))</f>
        <v/>
      </c>
      <c r="AD330" s="32">
        <f>IF($AB330="","",IF($AC330=Lists!$B$4,1,0))</f>
        <v/>
      </c>
      <c r="AE330" s="32">
        <f>IFERROR(VALUE(IF(Lists!$B$5="","",IFERROR(TRIM(INDEX($A330:$Z330,MATCH(Lists!$B$5,$A$1:$Z$1,0))&amp;""),""))),"")</f>
        <v/>
      </c>
      <c r="AF330" s="32">
        <f>IF($AD330&lt;&gt;1,IF($AB330="","",0),MAX(1,N($AE330)+IF(UPPER(TRIM(Lists!$B$6&amp;""))="N",1,0)))</f>
        <v/>
      </c>
      <c r="AG330" s="32">
        <f>IF(Lists!$B$7="","",IFERROR(TRIM(INDEX($A330:$Z330,MATCH(Lists!$B$7,$A$1:$Z$1,0))&amp;""),""))</f>
        <v/>
      </c>
      <c r="AH330" s="32">
        <f>IF(Lists!$B$8="","",IFERROR(TRIM(INDEX($A330:$Z330,MATCH(Lists!$B$8,$A$1:$Z$1,0))&amp;""),""))</f>
        <v/>
      </c>
      <c r="AI330" s="32">
        <f>IF(Lists!$B$9="","",IFERROR(TRIM(INDEX($A330:$Z330,MATCH(Lists!$B$9,$A$1:$Z$1,0))&amp;""),""))</f>
        <v/>
      </c>
      <c r="AJ330" s="32">
        <f>IF(Lists!$B$10="","",IFERROR(TRIM(INDEX($A330:$Z330,MATCH(Lists!$B$10,$A$1:$Z$1,0))&amp;""),""))</f>
        <v/>
      </c>
      <c r="AK330" s="32">
        <f>IF(Lists!$B$11="","",IFERROR(TRIM(INDEX($A330:$Z330,MATCH(Lists!$B$11,$A$1:$Z$1,0))&amp;""),""))</f>
        <v/>
      </c>
      <c r="AL330" s="32">
        <f>MID(IF($AG330&lt;&gt;"",", "&amp;$AG330,"")&amp;IF($AH330&lt;&gt;"",", "&amp;$AH330,"")&amp;IF($AI330&lt;&gt;"",", "&amp;$AI330,"")&amp;IF($AJ330&lt;&gt;"",", "&amp;$AJ330,"")&amp;IF($AK330&lt;&gt;"",", "&amp;$AK330,""),3,300)</f>
        <v/>
      </c>
      <c r="AM330" s="32">
        <f>IF($AB330="","",IF(COUNTIF('Guest list'!$A$3:$A$202,$AB330)&gt;0,"Yes","No"))</f>
        <v/>
      </c>
    </row>
    <row r="331">
      <c r="AB331" s="32">
        <f>IF(Lists!$B$2="","",IFERROR(TRIM(INDEX($A331:$Z331,MATCH(Lists!$B$2,$A$1:$Z$1,0))&amp;""),""))</f>
        <v/>
      </c>
      <c r="AC331" s="32">
        <f>IF(Lists!$B$3="","",IFERROR(TRIM(INDEX($A331:$Z331,MATCH(Lists!$B$3,$A$1:$Z$1,0))&amp;""),""))</f>
        <v/>
      </c>
      <c r="AD331" s="32">
        <f>IF($AB331="","",IF($AC331=Lists!$B$4,1,0))</f>
        <v/>
      </c>
      <c r="AE331" s="32">
        <f>IFERROR(VALUE(IF(Lists!$B$5="","",IFERROR(TRIM(INDEX($A331:$Z331,MATCH(Lists!$B$5,$A$1:$Z$1,0))&amp;""),""))),"")</f>
        <v/>
      </c>
      <c r="AF331" s="32">
        <f>IF($AD331&lt;&gt;1,IF($AB331="","",0),MAX(1,N($AE331)+IF(UPPER(TRIM(Lists!$B$6&amp;""))="N",1,0)))</f>
        <v/>
      </c>
      <c r="AG331" s="32">
        <f>IF(Lists!$B$7="","",IFERROR(TRIM(INDEX($A331:$Z331,MATCH(Lists!$B$7,$A$1:$Z$1,0))&amp;""),""))</f>
        <v/>
      </c>
      <c r="AH331" s="32">
        <f>IF(Lists!$B$8="","",IFERROR(TRIM(INDEX($A331:$Z331,MATCH(Lists!$B$8,$A$1:$Z$1,0))&amp;""),""))</f>
        <v/>
      </c>
      <c r="AI331" s="32">
        <f>IF(Lists!$B$9="","",IFERROR(TRIM(INDEX($A331:$Z331,MATCH(Lists!$B$9,$A$1:$Z$1,0))&amp;""),""))</f>
        <v/>
      </c>
      <c r="AJ331" s="32">
        <f>IF(Lists!$B$10="","",IFERROR(TRIM(INDEX($A331:$Z331,MATCH(Lists!$B$10,$A$1:$Z$1,0))&amp;""),""))</f>
        <v/>
      </c>
      <c r="AK331" s="32">
        <f>IF(Lists!$B$11="","",IFERROR(TRIM(INDEX($A331:$Z331,MATCH(Lists!$B$11,$A$1:$Z$1,0))&amp;""),""))</f>
        <v/>
      </c>
      <c r="AL331" s="32">
        <f>MID(IF($AG331&lt;&gt;"",", "&amp;$AG331,"")&amp;IF($AH331&lt;&gt;"",", "&amp;$AH331,"")&amp;IF($AI331&lt;&gt;"",", "&amp;$AI331,"")&amp;IF($AJ331&lt;&gt;"",", "&amp;$AJ331,"")&amp;IF($AK331&lt;&gt;"",", "&amp;$AK331,""),3,300)</f>
        <v/>
      </c>
      <c r="AM331" s="32">
        <f>IF($AB331="","",IF(COUNTIF('Guest list'!$A$3:$A$202,$AB331)&gt;0,"Yes","No"))</f>
        <v/>
      </c>
    </row>
    <row r="332">
      <c r="AB332" s="32">
        <f>IF(Lists!$B$2="","",IFERROR(TRIM(INDEX($A332:$Z332,MATCH(Lists!$B$2,$A$1:$Z$1,0))&amp;""),""))</f>
        <v/>
      </c>
      <c r="AC332" s="32">
        <f>IF(Lists!$B$3="","",IFERROR(TRIM(INDEX($A332:$Z332,MATCH(Lists!$B$3,$A$1:$Z$1,0))&amp;""),""))</f>
        <v/>
      </c>
      <c r="AD332" s="32">
        <f>IF($AB332="","",IF($AC332=Lists!$B$4,1,0))</f>
        <v/>
      </c>
      <c r="AE332" s="32">
        <f>IFERROR(VALUE(IF(Lists!$B$5="","",IFERROR(TRIM(INDEX($A332:$Z332,MATCH(Lists!$B$5,$A$1:$Z$1,0))&amp;""),""))),"")</f>
        <v/>
      </c>
      <c r="AF332" s="32">
        <f>IF($AD332&lt;&gt;1,IF($AB332="","",0),MAX(1,N($AE332)+IF(UPPER(TRIM(Lists!$B$6&amp;""))="N",1,0)))</f>
        <v/>
      </c>
      <c r="AG332" s="32">
        <f>IF(Lists!$B$7="","",IFERROR(TRIM(INDEX($A332:$Z332,MATCH(Lists!$B$7,$A$1:$Z$1,0))&amp;""),""))</f>
        <v/>
      </c>
      <c r="AH332" s="32">
        <f>IF(Lists!$B$8="","",IFERROR(TRIM(INDEX($A332:$Z332,MATCH(Lists!$B$8,$A$1:$Z$1,0))&amp;""),""))</f>
        <v/>
      </c>
      <c r="AI332" s="32">
        <f>IF(Lists!$B$9="","",IFERROR(TRIM(INDEX($A332:$Z332,MATCH(Lists!$B$9,$A$1:$Z$1,0))&amp;""),""))</f>
        <v/>
      </c>
      <c r="AJ332" s="32">
        <f>IF(Lists!$B$10="","",IFERROR(TRIM(INDEX($A332:$Z332,MATCH(Lists!$B$10,$A$1:$Z$1,0))&amp;""),""))</f>
        <v/>
      </c>
      <c r="AK332" s="32">
        <f>IF(Lists!$B$11="","",IFERROR(TRIM(INDEX($A332:$Z332,MATCH(Lists!$B$11,$A$1:$Z$1,0))&amp;""),""))</f>
        <v/>
      </c>
      <c r="AL332" s="32">
        <f>MID(IF($AG332&lt;&gt;"",", "&amp;$AG332,"")&amp;IF($AH332&lt;&gt;"",", "&amp;$AH332,"")&amp;IF($AI332&lt;&gt;"",", "&amp;$AI332,"")&amp;IF($AJ332&lt;&gt;"",", "&amp;$AJ332,"")&amp;IF($AK332&lt;&gt;"",", "&amp;$AK332,""),3,300)</f>
        <v/>
      </c>
      <c r="AM332" s="32">
        <f>IF($AB332="","",IF(COUNTIF('Guest list'!$A$3:$A$202,$AB332)&gt;0,"Yes","No"))</f>
        <v/>
      </c>
    </row>
    <row r="333">
      <c r="AB333" s="32">
        <f>IF(Lists!$B$2="","",IFERROR(TRIM(INDEX($A333:$Z333,MATCH(Lists!$B$2,$A$1:$Z$1,0))&amp;""),""))</f>
        <v/>
      </c>
      <c r="AC333" s="32">
        <f>IF(Lists!$B$3="","",IFERROR(TRIM(INDEX($A333:$Z333,MATCH(Lists!$B$3,$A$1:$Z$1,0))&amp;""),""))</f>
        <v/>
      </c>
      <c r="AD333" s="32">
        <f>IF($AB333="","",IF($AC333=Lists!$B$4,1,0))</f>
        <v/>
      </c>
      <c r="AE333" s="32">
        <f>IFERROR(VALUE(IF(Lists!$B$5="","",IFERROR(TRIM(INDEX($A333:$Z333,MATCH(Lists!$B$5,$A$1:$Z$1,0))&amp;""),""))),"")</f>
        <v/>
      </c>
      <c r="AF333" s="32">
        <f>IF($AD333&lt;&gt;1,IF($AB333="","",0),MAX(1,N($AE333)+IF(UPPER(TRIM(Lists!$B$6&amp;""))="N",1,0)))</f>
        <v/>
      </c>
      <c r="AG333" s="32">
        <f>IF(Lists!$B$7="","",IFERROR(TRIM(INDEX($A333:$Z333,MATCH(Lists!$B$7,$A$1:$Z$1,0))&amp;""),""))</f>
        <v/>
      </c>
      <c r="AH333" s="32">
        <f>IF(Lists!$B$8="","",IFERROR(TRIM(INDEX($A333:$Z333,MATCH(Lists!$B$8,$A$1:$Z$1,0))&amp;""),""))</f>
        <v/>
      </c>
      <c r="AI333" s="32">
        <f>IF(Lists!$B$9="","",IFERROR(TRIM(INDEX($A333:$Z333,MATCH(Lists!$B$9,$A$1:$Z$1,0))&amp;""),""))</f>
        <v/>
      </c>
      <c r="AJ333" s="32">
        <f>IF(Lists!$B$10="","",IFERROR(TRIM(INDEX($A333:$Z333,MATCH(Lists!$B$10,$A$1:$Z$1,0))&amp;""),""))</f>
        <v/>
      </c>
      <c r="AK333" s="32">
        <f>IF(Lists!$B$11="","",IFERROR(TRIM(INDEX($A333:$Z333,MATCH(Lists!$B$11,$A$1:$Z$1,0))&amp;""),""))</f>
        <v/>
      </c>
      <c r="AL333" s="32">
        <f>MID(IF($AG333&lt;&gt;"",", "&amp;$AG333,"")&amp;IF($AH333&lt;&gt;"",", "&amp;$AH333,"")&amp;IF($AI333&lt;&gt;"",", "&amp;$AI333,"")&amp;IF($AJ333&lt;&gt;"",", "&amp;$AJ333,"")&amp;IF($AK333&lt;&gt;"",", "&amp;$AK333,""),3,300)</f>
        <v/>
      </c>
      <c r="AM333" s="32">
        <f>IF($AB333="","",IF(COUNTIF('Guest list'!$A$3:$A$202,$AB333)&gt;0,"Yes","No"))</f>
        <v/>
      </c>
    </row>
    <row r="334">
      <c r="AB334" s="32">
        <f>IF(Lists!$B$2="","",IFERROR(TRIM(INDEX($A334:$Z334,MATCH(Lists!$B$2,$A$1:$Z$1,0))&amp;""),""))</f>
        <v/>
      </c>
      <c r="AC334" s="32">
        <f>IF(Lists!$B$3="","",IFERROR(TRIM(INDEX($A334:$Z334,MATCH(Lists!$B$3,$A$1:$Z$1,0))&amp;""),""))</f>
        <v/>
      </c>
      <c r="AD334" s="32">
        <f>IF($AB334="","",IF($AC334=Lists!$B$4,1,0))</f>
        <v/>
      </c>
      <c r="AE334" s="32">
        <f>IFERROR(VALUE(IF(Lists!$B$5="","",IFERROR(TRIM(INDEX($A334:$Z334,MATCH(Lists!$B$5,$A$1:$Z$1,0))&amp;""),""))),"")</f>
        <v/>
      </c>
      <c r="AF334" s="32">
        <f>IF($AD334&lt;&gt;1,IF($AB334="","",0),MAX(1,N($AE334)+IF(UPPER(TRIM(Lists!$B$6&amp;""))="N",1,0)))</f>
        <v/>
      </c>
      <c r="AG334" s="32">
        <f>IF(Lists!$B$7="","",IFERROR(TRIM(INDEX($A334:$Z334,MATCH(Lists!$B$7,$A$1:$Z$1,0))&amp;""),""))</f>
        <v/>
      </c>
      <c r="AH334" s="32">
        <f>IF(Lists!$B$8="","",IFERROR(TRIM(INDEX($A334:$Z334,MATCH(Lists!$B$8,$A$1:$Z$1,0))&amp;""),""))</f>
        <v/>
      </c>
      <c r="AI334" s="32">
        <f>IF(Lists!$B$9="","",IFERROR(TRIM(INDEX($A334:$Z334,MATCH(Lists!$B$9,$A$1:$Z$1,0))&amp;""),""))</f>
        <v/>
      </c>
      <c r="AJ334" s="32">
        <f>IF(Lists!$B$10="","",IFERROR(TRIM(INDEX($A334:$Z334,MATCH(Lists!$B$10,$A$1:$Z$1,0))&amp;""),""))</f>
        <v/>
      </c>
      <c r="AK334" s="32">
        <f>IF(Lists!$B$11="","",IFERROR(TRIM(INDEX($A334:$Z334,MATCH(Lists!$B$11,$A$1:$Z$1,0))&amp;""),""))</f>
        <v/>
      </c>
      <c r="AL334" s="32">
        <f>MID(IF($AG334&lt;&gt;"",", "&amp;$AG334,"")&amp;IF($AH334&lt;&gt;"",", "&amp;$AH334,"")&amp;IF($AI334&lt;&gt;"",", "&amp;$AI334,"")&amp;IF($AJ334&lt;&gt;"",", "&amp;$AJ334,"")&amp;IF($AK334&lt;&gt;"",", "&amp;$AK334,""),3,300)</f>
        <v/>
      </c>
      <c r="AM334" s="32">
        <f>IF($AB334="","",IF(COUNTIF('Guest list'!$A$3:$A$202,$AB334)&gt;0,"Yes","No"))</f>
        <v/>
      </c>
    </row>
    <row r="335">
      <c r="AB335" s="32">
        <f>IF(Lists!$B$2="","",IFERROR(TRIM(INDEX($A335:$Z335,MATCH(Lists!$B$2,$A$1:$Z$1,0))&amp;""),""))</f>
        <v/>
      </c>
      <c r="AC335" s="32">
        <f>IF(Lists!$B$3="","",IFERROR(TRIM(INDEX($A335:$Z335,MATCH(Lists!$B$3,$A$1:$Z$1,0))&amp;""),""))</f>
        <v/>
      </c>
      <c r="AD335" s="32">
        <f>IF($AB335="","",IF($AC335=Lists!$B$4,1,0))</f>
        <v/>
      </c>
      <c r="AE335" s="32">
        <f>IFERROR(VALUE(IF(Lists!$B$5="","",IFERROR(TRIM(INDEX($A335:$Z335,MATCH(Lists!$B$5,$A$1:$Z$1,0))&amp;""),""))),"")</f>
        <v/>
      </c>
      <c r="AF335" s="32">
        <f>IF($AD335&lt;&gt;1,IF($AB335="","",0),MAX(1,N($AE335)+IF(UPPER(TRIM(Lists!$B$6&amp;""))="N",1,0)))</f>
        <v/>
      </c>
      <c r="AG335" s="32">
        <f>IF(Lists!$B$7="","",IFERROR(TRIM(INDEX($A335:$Z335,MATCH(Lists!$B$7,$A$1:$Z$1,0))&amp;""),""))</f>
        <v/>
      </c>
      <c r="AH335" s="32">
        <f>IF(Lists!$B$8="","",IFERROR(TRIM(INDEX($A335:$Z335,MATCH(Lists!$B$8,$A$1:$Z$1,0))&amp;""),""))</f>
        <v/>
      </c>
      <c r="AI335" s="32">
        <f>IF(Lists!$B$9="","",IFERROR(TRIM(INDEX($A335:$Z335,MATCH(Lists!$B$9,$A$1:$Z$1,0))&amp;""),""))</f>
        <v/>
      </c>
      <c r="AJ335" s="32">
        <f>IF(Lists!$B$10="","",IFERROR(TRIM(INDEX($A335:$Z335,MATCH(Lists!$B$10,$A$1:$Z$1,0))&amp;""),""))</f>
        <v/>
      </c>
      <c r="AK335" s="32">
        <f>IF(Lists!$B$11="","",IFERROR(TRIM(INDEX($A335:$Z335,MATCH(Lists!$B$11,$A$1:$Z$1,0))&amp;""),""))</f>
        <v/>
      </c>
      <c r="AL335" s="32">
        <f>MID(IF($AG335&lt;&gt;"",", "&amp;$AG335,"")&amp;IF($AH335&lt;&gt;"",", "&amp;$AH335,"")&amp;IF($AI335&lt;&gt;"",", "&amp;$AI335,"")&amp;IF($AJ335&lt;&gt;"",", "&amp;$AJ335,"")&amp;IF($AK335&lt;&gt;"",", "&amp;$AK335,""),3,300)</f>
        <v/>
      </c>
      <c r="AM335" s="32">
        <f>IF($AB335="","",IF(COUNTIF('Guest list'!$A$3:$A$202,$AB335)&gt;0,"Yes","No"))</f>
        <v/>
      </c>
    </row>
    <row r="336">
      <c r="AB336" s="32">
        <f>IF(Lists!$B$2="","",IFERROR(TRIM(INDEX($A336:$Z336,MATCH(Lists!$B$2,$A$1:$Z$1,0))&amp;""),""))</f>
        <v/>
      </c>
      <c r="AC336" s="32">
        <f>IF(Lists!$B$3="","",IFERROR(TRIM(INDEX($A336:$Z336,MATCH(Lists!$B$3,$A$1:$Z$1,0))&amp;""),""))</f>
        <v/>
      </c>
      <c r="AD336" s="32">
        <f>IF($AB336="","",IF($AC336=Lists!$B$4,1,0))</f>
        <v/>
      </c>
      <c r="AE336" s="32">
        <f>IFERROR(VALUE(IF(Lists!$B$5="","",IFERROR(TRIM(INDEX($A336:$Z336,MATCH(Lists!$B$5,$A$1:$Z$1,0))&amp;""),""))),"")</f>
        <v/>
      </c>
      <c r="AF336" s="32">
        <f>IF($AD336&lt;&gt;1,IF($AB336="","",0),MAX(1,N($AE336)+IF(UPPER(TRIM(Lists!$B$6&amp;""))="N",1,0)))</f>
        <v/>
      </c>
      <c r="AG336" s="32">
        <f>IF(Lists!$B$7="","",IFERROR(TRIM(INDEX($A336:$Z336,MATCH(Lists!$B$7,$A$1:$Z$1,0))&amp;""),""))</f>
        <v/>
      </c>
      <c r="AH336" s="32">
        <f>IF(Lists!$B$8="","",IFERROR(TRIM(INDEX($A336:$Z336,MATCH(Lists!$B$8,$A$1:$Z$1,0))&amp;""),""))</f>
        <v/>
      </c>
      <c r="AI336" s="32">
        <f>IF(Lists!$B$9="","",IFERROR(TRIM(INDEX($A336:$Z336,MATCH(Lists!$B$9,$A$1:$Z$1,0))&amp;""),""))</f>
        <v/>
      </c>
      <c r="AJ336" s="32">
        <f>IF(Lists!$B$10="","",IFERROR(TRIM(INDEX($A336:$Z336,MATCH(Lists!$B$10,$A$1:$Z$1,0))&amp;""),""))</f>
        <v/>
      </c>
      <c r="AK336" s="32">
        <f>IF(Lists!$B$11="","",IFERROR(TRIM(INDEX($A336:$Z336,MATCH(Lists!$B$11,$A$1:$Z$1,0))&amp;""),""))</f>
        <v/>
      </c>
      <c r="AL336" s="32">
        <f>MID(IF($AG336&lt;&gt;"",", "&amp;$AG336,"")&amp;IF($AH336&lt;&gt;"",", "&amp;$AH336,"")&amp;IF($AI336&lt;&gt;"",", "&amp;$AI336,"")&amp;IF($AJ336&lt;&gt;"",", "&amp;$AJ336,"")&amp;IF($AK336&lt;&gt;"",", "&amp;$AK336,""),3,300)</f>
        <v/>
      </c>
      <c r="AM336" s="32">
        <f>IF($AB336="","",IF(COUNTIF('Guest list'!$A$3:$A$202,$AB336)&gt;0,"Yes","No"))</f>
        <v/>
      </c>
    </row>
    <row r="337">
      <c r="AB337" s="32">
        <f>IF(Lists!$B$2="","",IFERROR(TRIM(INDEX($A337:$Z337,MATCH(Lists!$B$2,$A$1:$Z$1,0))&amp;""),""))</f>
        <v/>
      </c>
      <c r="AC337" s="32">
        <f>IF(Lists!$B$3="","",IFERROR(TRIM(INDEX($A337:$Z337,MATCH(Lists!$B$3,$A$1:$Z$1,0))&amp;""),""))</f>
        <v/>
      </c>
      <c r="AD337" s="32">
        <f>IF($AB337="","",IF($AC337=Lists!$B$4,1,0))</f>
        <v/>
      </c>
      <c r="AE337" s="32">
        <f>IFERROR(VALUE(IF(Lists!$B$5="","",IFERROR(TRIM(INDEX($A337:$Z337,MATCH(Lists!$B$5,$A$1:$Z$1,0))&amp;""),""))),"")</f>
        <v/>
      </c>
      <c r="AF337" s="32">
        <f>IF($AD337&lt;&gt;1,IF($AB337="","",0),MAX(1,N($AE337)+IF(UPPER(TRIM(Lists!$B$6&amp;""))="N",1,0)))</f>
        <v/>
      </c>
      <c r="AG337" s="32">
        <f>IF(Lists!$B$7="","",IFERROR(TRIM(INDEX($A337:$Z337,MATCH(Lists!$B$7,$A$1:$Z$1,0))&amp;""),""))</f>
        <v/>
      </c>
      <c r="AH337" s="32">
        <f>IF(Lists!$B$8="","",IFERROR(TRIM(INDEX($A337:$Z337,MATCH(Lists!$B$8,$A$1:$Z$1,0))&amp;""),""))</f>
        <v/>
      </c>
      <c r="AI337" s="32">
        <f>IF(Lists!$B$9="","",IFERROR(TRIM(INDEX($A337:$Z337,MATCH(Lists!$B$9,$A$1:$Z$1,0))&amp;""),""))</f>
        <v/>
      </c>
      <c r="AJ337" s="32">
        <f>IF(Lists!$B$10="","",IFERROR(TRIM(INDEX($A337:$Z337,MATCH(Lists!$B$10,$A$1:$Z$1,0))&amp;""),""))</f>
        <v/>
      </c>
      <c r="AK337" s="32">
        <f>IF(Lists!$B$11="","",IFERROR(TRIM(INDEX($A337:$Z337,MATCH(Lists!$B$11,$A$1:$Z$1,0))&amp;""),""))</f>
        <v/>
      </c>
      <c r="AL337" s="32">
        <f>MID(IF($AG337&lt;&gt;"",", "&amp;$AG337,"")&amp;IF($AH337&lt;&gt;"",", "&amp;$AH337,"")&amp;IF($AI337&lt;&gt;"",", "&amp;$AI337,"")&amp;IF($AJ337&lt;&gt;"",", "&amp;$AJ337,"")&amp;IF($AK337&lt;&gt;"",", "&amp;$AK337,""),3,300)</f>
        <v/>
      </c>
      <c r="AM337" s="32">
        <f>IF($AB337="","",IF(COUNTIF('Guest list'!$A$3:$A$202,$AB337)&gt;0,"Yes","No"))</f>
        <v/>
      </c>
    </row>
    <row r="338">
      <c r="AB338" s="32">
        <f>IF(Lists!$B$2="","",IFERROR(TRIM(INDEX($A338:$Z338,MATCH(Lists!$B$2,$A$1:$Z$1,0))&amp;""),""))</f>
        <v/>
      </c>
      <c r="AC338" s="32">
        <f>IF(Lists!$B$3="","",IFERROR(TRIM(INDEX($A338:$Z338,MATCH(Lists!$B$3,$A$1:$Z$1,0))&amp;""),""))</f>
        <v/>
      </c>
      <c r="AD338" s="32">
        <f>IF($AB338="","",IF($AC338=Lists!$B$4,1,0))</f>
        <v/>
      </c>
      <c r="AE338" s="32">
        <f>IFERROR(VALUE(IF(Lists!$B$5="","",IFERROR(TRIM(INDEX($A338:$Z338,MATCH(Lists!$B$5,$A$1:$Z$1,0))&amp;""),""))),"")</f>
        <v/>
      </c>
      <c r="AF338" s="32">
        <f>IF($AD338&lt;&gt;1,IF($AB338="","",0),MAX(1,N($AE338)+IF(UPPER(TRIM(Lists!$B$6&amp;""))="N",1,0)))</f>
        <v/>
      </c>
      <c r="AG338" s="32">
        <f>IF(Lists!$B$7="","",IFERROR(TRIM(INDEX($A338:$Z338,MATCH(Lists!$B$7,$A$1:$Z$1,0))&amp;""),""))</f>
        <v/>
      </c>
      <c r="AH338" s="32">
        <f>IF(Lists!$B$8="","",IFERROR(TRIM(INDEX($A338:$Z338,MATCH(Lists!$B$8,$A$1:$Z$1,0))&amp;""),""))</f>
        <v/>
      </c>
      <c r="AI338" s="32">
        <f>IF(Lists!$B$9="","",IFERROR(TRIM(INDEX($A338:$Z338,MATCH(Lists!$B$9,$A$1:$Z$1,0))&amp;""),""))</f>
        <v/>
      </c>
      <c r="AJ338" s="32">
        <f>IF(Lists!$B$10="","",IFERROR(TRIM(INDEX($A338:$Z338,MATCH(Lists!$B$10,$A$1:$Z$1,0))&amp;""),""))</f>
        <v/>
      </c>
      <c r="AK338" s="32">
        <f>IF(Lists!$B$11="","",IFERROR(TRIM(INDEX($A338:$Z338,MATCH(Lists!$B$11,$A$1:$Z$1,0))&amp;""),""))</f>
        <v/>
      </c>
      <c r="AL338" s="32">
        <f>MID(IF($AG338&lt;&gt;"",", "&amp;$AG338,"")&amp;IF($AH338&lt;&gt;"",", "&amp;$AH338,"")&amp;IF($AI338&lt;&gt;"",", "&amp;$AI338,"")&amp;IF($AJ338&lt;&gt;"",", "&amp;$AJ338,"")&amp;IF($AK338&lt;&gt;"",", "&amp;$AK338,""),3,300)</f>
        <v/>
      </c>
      <c r="AM338" s="32">
        <f>IF($AB338="","",IF(COUNTIF('Guest list'!$A$3:$A$202,$AB338)&gt;0,"Yes","No"))</f>
        <v/>
      </c>
    </row>
    <row r="339">
      <c r="AB339" s="32">
        <f>IF(Lists!$B$2="","",IFERROR(TRIM(INDEX($A339:$Z339,MATCH(Lists!$B$2,$A$1:$Z$1,0))&amp;""),""))</f>
        <v/>
      </c>
      <c r="AC339" s="32">
        <f>IF(Lists!$B$3="","",IFERROR(TRIM(INDEX($A339:$Z339,MATCH(Lists!$B$3,$A$1:$Z$1,0))&amp;""),""))</f>
        <v/>
      </c>
      <c r="AD339" s="32">
        <f>IF($AB339="","",IF($AC339=Lists!$B$4,1,0))</f>
        <v/>
      </c>
      <c r="AE339" s="32">
        <f>IFERROR(VALUE(IF(Lists!$B$5="","",IFERROR(TRIM(INDEX($A339:$Z339,MATCH(Lists!$B$5,$A$1:$Z$1,0))&amp;""),""))),"")</f>
        <v/>
      </c>
      <c r="AF339" s="32">
        <f>IF($AD339&lt;&gt;1,IF($AB339="","",0),MAX(1,N($AE339)+IF(UPPER(TRIM(Lists!$B$6&amp;""))="N",1,0)))</f>
        <v/>
      </c>
      <c r="AG339" s="32">
        <f>IF(Lists!$B$7="","",IFERROR(TRIM(INDEX($A339:$Z339,MATCH(Lists!$B$7,$A$1:$Z$1,0))&amp;""),""))</f>
        <v/>
      </c>
      <c r="AH339" s="32">
        <f>IF(Lists!$B$8="","",IFERROR(TRIM(INDEX($A339:$Z339,MATCH(Lists!$B$8,$A$1:$Z$1,0))&amp;""),""))</f>
        <v/>
      </c>
      <c r="AI339" s="32">
        <f>IF(Lists!$B$9="","",IFERROR(TRIM(INDEX($A339:$Z339,MATCH(Lists!$B$9,$A$1:$Z$1,0))&amp;""),""))</f>
        <v/>
      </c>
      <c r="AJ339" s="32">
        <f>IF(Lists!$B$10="","",IFERROR(TRIM(INDEX($A339:$Z339,MATCH(Lists!$B$10,$A$1:$Z$1,0))&amp;""),""))</f>
        <v/>
      </c>
      <c r="AK339" s="32">
        <f>IF(Lists!$B$11="","",IFERROR(TRIM(INDEX($A339:$Z339,MATCH(Lists!$B$11,$A$1:$Z$1,0))&amp;""),""))</f>
        <v/>
      </c>
      <c r="AL339" s="32">
        <f>MID(IF($AG339&lt;&gt;"",", "&amp;$AG339,"")&amp;IF($AH339&lt;&gt;"",", "&amp;$AH339,"")&amp;IF($AI339&lt;&gt;"",", "&amp;$AI339,"")&amp;IF($AJ339&lt;&gt;"",", "&amp;$AJ339,"")&amp;IF($AK339&lt;&gt;"",", "&amp;$AK339,""),3,300)</f>
        <v/>
      </c>
      <c r="AM339" s="32">
        <f>IF($AB339="","",IF(COUNTIF('Guest list'!$A$3:$A$202,$AB339)&gt;0,"Yes","No"))</f>
        <v/>
      </c>
    </row>
    <row r="340">
      <c r="AB340" s="32">
        <f>IF(Lists!$B$2="","",IFERROR(TRIM(INDEX($A340:$Z340,MATCH(Lists!$B$2,$A$1:$Z$1,0))&amp;""),""))</f>
        <v/>
      </c>
      <c r="AC340" s="32">
        <f>IF(Lists!$B$3="","",IFERROR(TRIM(INDEX($A340:$Z340,MATCH(Lists!$B$3,$A$1:$Z$1,0))&amp;""),""))</f>
        <v/>
      </c>
      <c r="AD340" s="32">
        <f>IF($AB340="","",IF($AC340=Lists!$B$4,1,0))</f>
        <v/>
      </c>
      <c r="AE340" s="32">
        <f>IFERROR(VALUE(IF(Lists!$B$5="","",IFERROR(TRIM(INDEX($A340:$Z340,MATCH(Lists!$B$5,$A$1:$Z$1,0))&amp;""),""))),"")</f>
        <v/>
      </c>
      <c r="AF340" s="32">
        <f>IF($AD340&lt;&gt;1,IF($AB340="","",0),MAX(1,N($AE340)+IF(UPPER(TRIM(Lists!$B$6&amp;""))="N",1,0)))</f>
        <v/>
      </c>
      <c r="AG340" s="32">
        <f>IF(Lists!$B$7="","",IFERROR(TRIM(INDEX($A340:$Z340,MATCH(Lists!$B$7,$A$1:$Z$1,0))&amp;""),""))</f>
        <v/>
      </c>
      <c r="AH340" s="32">
        <f>IF(Lists!$B$8="","",IFERROR(TRIM(INDEX($A340:$Z340,MATCH(Lists!$B$8,$A$1:$Z$1,0))&amp;""),""))</f>
        <v/>
      </c>
      <c r="AI340" s="32">
        <f>IF(Lists!$B$9="","",IFERROR(TRIM(INDEX($A340:$Z340,MATCH(Lists!$B$9,$A$1:$Z$1,0))&amp;""),""))</f>
        <v/>
      </c>
      <c r="AJ340" s="32">
        <f>IF(Lists!$B$10="","",IFERROR(TRIM(INDEX($A340:$Z340,MATCH(Lists!$B$10,$A$1:$Z$1,0))&amp;""),""))</f>
        <v/>
      </c>
      <c r="AK340" s="32">
        <f>IF(Lists!$B$11="","",IFERROR(TRIM(INDEX($A340:$Z340,MATCH(Lists!$B$11,$A$1:$Z$1,0))&amp;""),""))</f>
        <v/>
      </c>
      <c r="AL340" s="32">
        <f>MID(IF($AG340&lt;&gt;"",", "&amp;$AG340,"")&amp;IF($AH340&lt;&gt;"",", "&amp;$AH340,"")&amp;IF($AI340&lt;&gt;"",", "&amp;$AI340,"")&amp;IF($AJ340&lt;&gt;"",", "&amp;$AJ340,"")&amp;IF($AK340&lt;&gt;"",", "&amp;$AK340,""),3,300)</f>
        <v/>
      </c>
      <c r="AM340" s="32">
        <f>IF($AB340="","",IF(COUNTIF('Guest list'!$A$3:$A$202,$AB340)&gt;0,"Yes","No"))</f>
        <v/>
      </c>
    </row>
    <row r="341">
      <c r="AB341" s="32">
        <f>IF(Lists!$B$2="","",IFERROR(TRIM(INDEX($A341:$Z341,MATCH(Lists!$B$2,$A$1:$Z$1,0))&amp;""),""))</f>
        <v/>
      </c>
      <c r="AC341" s="32">
        <f>IF(Lists!$B$3="","",IFERROR(TRIM(INDEX($A341:$Z341,MATCH(Lists!$B$3,$A$1:$Z$1,0))&amp;""),""))</f>
        <v/>
      </c>
      <c r="AD341" s="32">
        <f>IF($AB341="","",IF($AC341=Lists!$B$4,1,0))</f>
        <v/>
      </c>
      <c r="AE341" s="32">
        <f>IFERROR(VALUE(IF(Lists!$B$5="","",IFERROR(TRIM(INDEX($A341:$Z341,MATCH(Lists!$B$5,$A$1:$Z$1,0))&amp;""),""))),"")</f>
        <v/>
      </c>
      <c r="AF341" s="32">
        <f>IF($AD341&lt;&gt;1,IF($AB341="","",0),MAX(1,N($AE341)+IF(UPPER(TRIM(Lists!$B$6&amp;""))="N",1,0)))</f>
        <v/>
      </c>
      <c r="AG341" s="32">
        <f>IF(Lists!$B$7="","",IFERROR(TRIM(INDEX($A341:$Z341,MATCH(Lists!$B$7,$A$1:$Z$1,0))&amp;""),""))</f>
        <v/>
      </c>
      <c r="AH341" s="32">
        <f>IF(Lists!$B$8="","",IFERROR(TRIM(INDEX($A341:$Z341,MATCH(Lists!$B$8,$A$1:$Z$1,0))&amp;""),""))</f>
        <v/>
      </c>
      <c r="AI341" s="32">
        <f>IF(Lists!$B$9="","",IFERROR(TRIM(INDEX($A341:$Z341,MATCH(Lists!$B$9,$A$1:$Z$1,0))&amp;""),""))</f>
        <v/>
      </c>
      <c r="AJ341" s="32">
        <f>IF(Lists!$B$10="","",IFERROR(TRIM(INDEX($A341:$Z341,MATCH(Lists!$B$10,$A$1:$Z$1,0))&amp;""),""))</f>
        <v/>
      </c>
      <c r="AK341" s="32">
        <f>IF(Lists!$B$11="","",IFERROR(TRIM(INDEX($A341:$Z341,MATCH(Lists!$B$11,$A$1:$Z$1,0))&amp;""),""))</f>
        <v/>
      </c>
      <c r="AL341" s="32">
        <f>MID(IF($AG341&lt;&gt;"",", "&amp;$AG341,"")&amp;IF($AH341&lt;&gt;"",", "&amp;$AH341,"")&amp;IF($AI341&lt;&gt;"",", "&amp;$AI341,"")&amp;IF($AJ341&lt;&gt;"",", "&amp;$AJ341,"")&amp;IF($AK341&lt;&gt;"",", "&amp;$AK341,""),3,300)</f>
        <v/>
      </c>
      <c r="AM341" s="32">
        <f>IF($AB341="","",IF(COUNTIF('Guest list'!$A$3:$A$202,$AB341)&gt;0,"Yes","No"))</f>
        <v/>
      </c>
    </row>
    <row r="342">
      <c r="AB342" s="32">
        <f>IF(Lists!$B$2="","",IFERROR(TRIM(INDEX($A342:$Z342,MATCH(Lists!$B$2,$A$1:$Z$1,0))&amp;""),""))</f>
        <v/>
      </c>
      <c r="AC342" s="32">
        <f>IF(Lists!$B$3="","",IFERROR(TRIM(INDEX($A342:$Z342,MATCH(Lists!$B$3,$A$1:$Z$1,0))&amp;""),""))</f>
        <v/>
      </c>
      <c r="AD342" s="32">
        <f>IF($AB342="","",IF($AC342=Lists!$B$4,1,0))</f>
        <v/>
      </c>
      <c r="AE342" s="32">
        <f>IFERROR(VALUE(IF(Lists!$B$5="","",IFERROR(TRIM(INDEX($A342:$Z342,MATCH(Lists!$B$5,$A$1:$Z$1,0))&amp;""),""))),"")</f>
        <v/>
      </c>
      <c r="AF342" s="32">
        <f>IF($AD342&lt;&gt;1,IF($AB342="","",0),MAX(1,N($AE342)+IF(UPPER(TRIM(Lists!$B$6&amp;""))="N",1,0)))</f>
        <v/>
      </c>
      <c r="AG342" s="32">
        <f>IF(Lists!$B$7="","",IFERROR(TRIM(INDEX($A342:$Z342,MATCH(Lists!$B$7,$A$1:$Z$1,0))&amp;""),""))</f>
        <v/>
      </c>
      <c r="AH342" s="32">
        <f>IF(Lists!$B$8="","",IFERROR(TRIM(INDEX($A342:$Z342,MATCH(Lists!$B$8,$A$1:$Z$1,0))&amp;""),""))</f>
        <v/>
      </c>
      <c r="AI342" s="32">
        <f>IF(Lists!$B$9="","",IFERROR(TRIM(INDEX($A342:$Z342,MATCH(Lists!$B$9,$A$1:$Z$1,0))&amp;""),""))</f>
        <v/>
      </c>
      <c r="AJ342" s="32">
        <f>IF(Lists!$B$10="","",IFERROR(TRIM(INDEX($A342:$Z342,MATCH(Lists!$B$10,$A$1:$Z$1,0))&amp;""),""))</f>
        <v/>
      </c>
      <c r="AK342" s="32">
        <f>IF(Lists!$B$11="","",IFERROR(TRIM(INDEX($A342:$Z342,MATCH(Lists!$B$11,$A$1:$Z$1,0))&amp;""),""))</f>
        <v/>
      </c>
      <c r="AL342" s="32">
        <f>MID(IF($AG342&lt;&gt;"",", "&amp;$AG342,"")&amp;IF($AH342&lt;&gt;"",", "&amp;$AH342,"")&amp;IF($AI342&lt;&gt;"",", "&amp;$AI342,"")&amp;IF($AJ342&lt;&gt;"",", "&amp;$AJ342,"")&amp;IF($AK342&lt;&gt;"",", "&amp;$AK342,""),3,300)</f>
        <v/>
      </c>
      <c r="AM342" s="32">
        <f>IF($AB342="","",IF(COUNTIF('Guest list'!$A$3:$A$202,$AB342)&gt;0,"Yes","No"))</f>
        <v/>
      </c>
    </row>
    <row r="343">
      <c r="AB343" s="32">
        <f>IF(Lists!$B$2="","",IFERROR(TRIM(INDEX($A343:$Z343,MATCH(Lists!$B$2,$A$1:$Z$1,0))&amp;""),""))</f>
        <v/>
      </c>
      <c r="AC343" s="32">
        <f>IF(Lists!$B$3="","",IFERROR(TRIM(INDEX($A343:$Z343,MATCH(Lists!$B$3,$A$1:$Z$1,0))&amp;""),""))</f>
        <v/>
      </c>
      <c r="AD343" s="32">
        <f>IF($AB343="","",IF($AC343=Lists!$B$4,1,0))</f>
        <v/>
      </c>
      <c r="AE343" s="32">
        <f>IFERROR(VALUE(IF(Lists!$B$5="","",IFERROR(TRIM(INDEX($A343:$Z343,MATCH(Lists!$B$5,$A$1:$Z$1,0))&amp;""),""))),"")</f>
        <v/>
      </c>
      <c r="AF343" s="32">
        <f>IF($AD343&lt;&gt;1,IF($AB343="","",0),MAX(1,N($AE343)+IF(UPPER(TRIM(Lists!$B$6&amp;""))="N",1,0)))</f>
        <v/>
      </c>
      <c r="AG343" s="32">
        <f>IF(Lists!$B$7="","",IFERROR(TRIM(INDEX($A343:$Z343,MATCH(Lists!$B$7,$A$1:$Z$1,0))&amp;""),""))</f>
        <v/>
      </c>
      <c r="AH343" s="32">
        <f>IF(Lists!$B$8="","",IFERROR(TRIM(INDEX($A343:$Z343,MATCH(Lists!$B$8,$A$1:$Z$1,0))&amp;""),""))</f>
        <v/>
      </c>
      <c r="AI343" s="32">
        <f>IF(Lists!$B$9="","",IFERROR(TRIM(INDEX($A343:$Z343,MATCH(Lists!$B$9,$A$1:$Z$1,0))&amp;""),""))</f>
        <v/>
      </c>
      <c r="AJ343" s="32">
        <f>IF(Lists!$B$10="","",IFERROR(TRIM(INDEX($A343:$Z343,MATCH(Lists!$B$10,$A$1:$Z$1,0))&amp;""),""))</f>
        <v/>
      </c>
      <c r="AK343" s="32">
        <f>IF(Lists!$B$11="","",IFERROR(TRIM(INDEX($A343:$Z343,MATCH(Lists!$B$11,$A$1:$Z$1,0))&amp;""),""))</f>
        <v/>
      </c>
      <c r="AL343" s="32">
        <f>MID(IF($AG343&lt;&gt;"",", "&amp;$AG343,"")&amp;IF($AH343&lt;&gt;"",", "&amp;$AH343,"")&amp;IF($AI343&lt;&gt;"",", "&amp;$AI343,"")&amp;IF($AJ343&lt;&gt;"",", "&amp;$AJ343,"")&amp;IF($AK343&lt;&gt;"",", "&amp;$AK343,""),3,300)</f>
        <v/>
      </c>
      <c r="AM343" s="32">
        <f>IF($AB343="","",IF(COUNTIF('Guest list'!$A$3:$A$202,$AB343)&gt;0,"Yes","No"))</f>
        <v/>
      </c>
    </row>
    <row r="344">
      <c r="AB344" s="32">
        <f>IF(Lists!$B$2="","",IFERROR(TRIM(INDEX($A344:$Z344,MATCH(Lists!$B$2,$A$1:$Z$1,0))&amp;""),""))</f>
        <v/>
      </c>
      <c r="AC344" s="32">
        <f>IF(Lists!$B$3="","",IFERROR(TRIM(INDEX($A344:$Z344,MATCH(Lists!$B$3,$A$1:$Z$1,0))&amp;""),""))</f>
        <v/>
      </c>
      <c r="AD344" s="32">
        <f>IF($AB344="","",IF($AC344=Lists!$B$4,1,0))</f>
        <v/>
      </c>
      <c r="AE344" s="32">
        <f>IFERROR(VALUE(IF(Lists!$B$5="","",IFERROR(TRIM(INDEX($A344:$Z344,MATCH(Lists!$B$5,$A$1:$Z$1,0))&amp;""),""))),"")</f>
        <v/>
      </c>
      <c r="AF344" s="32">
        <f>IF($AD344&lt;&gt;1,IF($AB344="","",0),MAX(1,N($AE344)+IF(UPPER(TRIM(Lists!$B$6&amp;""))="N",1,0)))</f>
        <v/>
      </c>
      <c r="AG344" s="32">
        <f>IF(Lists!$B$7="","",IFERROR(TRIM(INDEX($A344:$Z344,MATCH(Lists!$B$7,$A$1:$Z$1,0))&amp;""),""))</f>
        <v/>
      </c>
      <c r="AH344" s="32">
        <f>IF(Lists!$B$8="","",IFERROR(TRIM(INDEX($A344:$Z344,MATCH(Lists!$B$8,$A$1:$Z$1,0))&amp;""),""))</f>
        <v/>
      </c>
      <c r="AI344" s="32">
        <f>IF(Lists!$B$9="","",IFERROR(TRIM(INDEX($A344:$Z344,MATCH(Lists!$B$9,$A$1:$Z$1,0))&amp;""),""))</f>
        <v/>
      </c>
      <c r="AJ344" s="32">
        <f>IF(Lists!$B$10="","",IFERROR(TRIM(INDEX($A344:$Z344,MATCH(Lists!$B$10,$A$1:$Z$1,0))&amp;""),""))</f>
        <v/>
      </c>
      <c r="AK344" s="32">
        <f>IF(Lists!$B$11="","",IFERROR(TRIM(INDEX($A344:$Z344,MATCH(Lists!$B$11,$A$1:$Z$1,0))&amp;""),""))</f>
        <v/>
      </c>
      <c r="AL344" s="32">
        <f>MID(IF($AG344&lt;&gt;"",", "&amp;$AG344,"")&amp;IF($AH344&lt;&gt;"",", "&amp;$AH344,"")&amp;IF($AI344&lt;&gt;"",", "&amp;$AI344,"")&amp;IF($AJ344&lt;&gt;"",", "&amp;$AJ344,"")&amp;IF($AK344&lt;&gt;"",", "&amp;$AK344,""),3,300)</f>
        <v/>
      </c>
      <c r="AM344" s="32">
        <f>IF($AB344="","",IF(COUNTIF('Guest list'!$A$3:$A$202,$AB344)&gt;0,"Yes","No"))</f>
        <v/>
      </c>
    </row>
    <row r="345">
      <c r="AB345" s="32">
        <f>IF(Lists!$B$2="","",IFERROR(TRIM(INDEX($A345:$Z345,MATCH(Lists!$B$2,$A$1:$Z$1,0))&amp;""),""))</f>
        <v/>
      </c>
      <c r="AC345" s="32">
        <f>IF(Lists!$B$3="","",IFERROR(TRIM(INDEX($A345:$Z345,MATCH(Lists!$B$3,$A$1:$Z$1,0))&amp;""),""))</f>
        <v/>
      </c>
      <c r="AD345" s="32">
        <f>IF($AB345="","",IF($AC345=Lists!$B$4,1,0))</f>
        <v/>
      </c>
      <c r="AE345" s="32">
        <f>IFERROR(VALUE(IF(Lists!$B$5="","",IFERROR(TRIM(INDEX($A345:$Z345,MATCH(Lists!$B$5,$A$1:$Z$1,0))&amp;""),""))),"")</f>
        <v/>
      </c>
      <c r="AF345" s="32">
        <f>IF($AD345&lt;&gt;1,IF($AB345="","",0),MAX(1,N($AE345)+IF(UPPER(TRIM(Lists!$B$6&amp;""))="N",1,0)))</f>
        <v/>
      </c>
      <c r="AG345" s="32">
        <f>IF(Lists!$B$7="","",IFERROR(TRIM(INDEX($A345:$Z345,MATCH(Lists!$B$7,$A$1:$Z$1,0))&amp;""),""))</f>
        <v/>
      </c>
      <c r="AH345" s="32">
        <f>IF(Lists!$B$8="","",IFERROR(TRIM(INDEX($A345:$Z345,MATCH(Lists!$B$8,$A$1:$Z$1,0))&amp;""),""))</f>
        <v/>
      </c>
      <c r="AI345" s="32">
        <f>IF(Lists!$B$9="","",IFERROR(TRIM(INDEX($A345:$Z345,MATCH(Lists!$B$9,$A$1:$Z$1,0))&amp;""),""))</f>
        <v/>
      </c>
      <c r="AJ345" s="32">
        <f>IF(Lists!$B$10="","",IFERROR(TRIM(INDEX($A345:$Z345,MATCH(Lists!$B$10,$A$1:$Z$1,0))&amp;""),""))</f>
        <v/>
      </c>
      <c r="AK345" s="32">
        <f>IF(Lists!$B$11="","",IFERROR(TRIM(INDEX($A345:$Z345,MATCH(Lists!$B$11,$A$1:$Z$1,0))&amp;""),""))</f>
        <v/>
      </c>
      <c r="AL345" s="32">
        <f>MID(IF($AG345&lt;&gt;"",", "&amp;$AG345,"")&amp;IF($AH345&lt;&gt;"",", "&amp;$AH345,"")&amp;IF($AI345&lt;&gt;"",", "&amp;$AI345,"")&amp;IF($AJ345&lt;&gt;"",", "&amp;$AJ345,"")&amp;IF($AK345&lt;&gt;"",", "&amp;$AK345,""),3,300)</f>
        <v/>
      </c>
      <c r="AM345" s="32">
        <f>IF($AB345="","",IF(COUNTIF('Guest list'!$A$3:$A$202,$AB345)&gt;0,"Yes","No"))</f>
        <v/>
      </c>
    </row>
    <row r="346">
      <c r="AB346" s="32">
        <f>IF(Lists!$B$2="","",IFERROR(TRIM(INDEX($A346:$Z346,MATCH(Lists!$B$2,$A$1:$Z$1,0))&amp;""),""))</f>
        <v/>
      </c>
      <c r="AC346" s="32">
        <f>IF(Lists!$B$3="","",IFERROR(TRIM(INDEX($A346:$Z346,MATCH(Lists!$B$3,$A$1:$Z$1,0))&amp;""),""))</f>
        <v/>
      </c>
      <c r="AD346" s="32">
        <f>IF($AB346="","",IF($AC346=Lists!$B$4,1,0))</f>
        <v/>
      </c>
      <c r="AE346" s="32">
        <f>IFERROR(VALUE(IF(Lists!$B$5="","",IFERROR(TRIM(INDEX($A346:$Z346,MATCH(Lists!$B$5,$A$1:$Z$1,0))&amp;""),""))),"")</f>
        <v/>
      </c>
      <c r="AF346" s="32">
        <f>IF($AD346&lt;&gt;1,IF($AB346="","",0),MAX(1,N($AE346)+IF(UPPER(TRIM(Lists!$B$6&amp;""))="N",1,0)))</f>
        <v/>
      </c>
      <c r="AG346" s="32">
        <f>IF(Lists!$B$7="","",IFERROR(TRIM(INDEX($A346:$Z346,MATCH(Lists!$B$7,$A$1:$Z$1,0))&amp;""),""))</f>
        <v/>
      </c>
      <c r="AH346" s="32">
        <f>IF(Lists!$B$8="","",IFERROR(TRIM(INDEX($A346:$Z346,MATCH(Lists!$B$8,$A$1:$Z$1,0))&amp;""),""))</f>
        <v/>
      </c>
      <c r="AI346" s="32">
        <f>IF(Lists!$B$9="","",IFERROR(TRIM(INDEX($A346:$Z346,MATCH(Lists!$B$9,$A$1:$Z$1,0))&amp;""),""))</f>
        <v/>
      </c>
      <c r="AJ346" s="32">
        <f>IF(Lists!$B$10="","",IFERROR(TRIM(INDEX($A346:$Z346,MATCH(Lists!$B$10,$A$1:$Z$1,0))&amp;""),""))</f>
        <v/>
      </c>
      <c r="AK346" s="32">
        <f>IF(Lists!$B$11="","",IFERROR(TRIM(INDEX($A346:$Z346,MATCH(Lists!$B$11,$A$1:$Z$1,0))&amp;""),""))</f>
        <v/>
      </c>
      <c r="AL346" s="32">
        <f>MID(IF($AG346&lt;&gt;"",", "&amp;$AG346,"")&amp;IF($AH346&lt;&gt;"",", "&amp;$AH346,"")&amp;IF($AI346&lt;&gt;"",", "&amp;$AI346,"")&amp;IF($AJ346&lt;&gt;"",", "&amp;$AJ346,"")&amp;IF($AK346&lt;&gt;"",", "&amp;$AK346,""),3,300)</f>
        <v/>
      </c>
      <c r="AM346" s="32">
        <f>IF($AB346="","",IF(COUNTIF('Guest list'!$A$3:$A$202,$AB346)&gt;0,"Yes","No"))</f>
        <v/>
      </c>
    </row>
    <row r="347">
      <c r="AB347" s="32">
        <f>IF(Lists!$B$2="","",IFERROR(TRIM(INDEX($A347:$Z347,MATCH(Lists!$B$2,$A$1:$Z$1,0))&amp;""),""))</f>
        <v/>
      </c>
      <c r="AC347" s="32">
        <f>IF(Lists!$B$3="","",IFERROR(TRIM(INDEX($A347:$Z347,MATCH(Lists!$B$3,$A$1:$Z$1,0))&amp;""),""))</f>
        <v/>
      </c>
      <c r="AD347" s="32">
        <f>IF($AB347="","",IF($AC347=Lists!$B$4,1,0))</f>
        <v/>
      </c>
      <c r="AE347" s="32">
        <f>IFERROR(VALUE(IF(Lists!$B$5="","",IFERROR(TRIM(INDEX($A347:$Z347,MATCH(Lists!$B$5,$A$1:$Z$1,0))&amp;""),""))),"")</f>
        <v/>
      </c>
      <c r="AF347" s="32">
        <f>IF($AD347&lt;&gt;1,IF($AB347="","",0),MAX(1,N($AE347)+IF(UPPER(TRIM(Lists!$B$6&amp;""))="N",1,0)))</f>
        <v/>
      </c>
      <c r="AG347" s="32">
        <f>IF(Lists!$B$7="","",IFERROR(TRIM(INDEX($A347:$Z347,MATCH(Lists!$B$7,$A$1:$Z$1,0))&amp;""),""))</f>
        <v/>
      </c>
      <c r="AH347" s="32">
        <f>IF(Lists!$B$8="","",IFERROR(TRIM(INDEX($A347:$Z347,MATCH(Lists!$B$8,$A$1:$Z$1,0))&amp;""),""))</f>
        <v/>
      </c>
      <c r="AI347" s="32">
        <f>IF(Lists!$B$9="","",IFERROR(TRIM(INDEX($A347:$Z347,MATCH(Lists!$B$9,$A$1:$Z$1,0))&amp;""),""))</f>
        <v/>
      </c>
      <c r="AJ347" s="32">
        <f>IF(Lists!$B$10="","",IFERROR(TRIM(INDEX($A347:$Z347,MATCH(Lists!$B$10,$A$1:$Z$1,0))&amp;""),""))</f>
        <v/>
      </c>
      <c r="AK347" s="32">
        <f>IF(Lists!$B$11="","",IFERROR(TRIM(INDEX($A347:$Z347,MATCH(Lists!$B$11,$A$1:$Z$1,0))&amp;""),""))</f>
        <v/>
      </c>
      <c r="AL347" s="32">
        <f>MID(IF($AG347&lt;&gt;"",", "&amp;$AG347,"")&amp;IF($AH347&lt;&gt;"",", "&amp;$AH347,"")&amp;IF($AI347&lt;&gt;"",", "&amp;$AI347,"")&amp;IF($AJ347&lt;&gt;"",", "&amp;$AJ347,"")&amp;IF($AK347&lt;&gt;"",", "&amp;$AK347,""),3,300)</f>
        <v/>
      </c>
      <c r="AM347" s="32">
        <f>IF($AB347="","",IF(COUNTIF('Guest list'!$A$3:$A$202,$AB347)&gt;0,"Yes","No"))</f>
        <v/>
      </c>
    </row>
    <row r="348">
      <c r="AB348" s="32">
        <f>IF(Lists!$B$2="","",IFERROR(TRIM(INDEX($A348:$Z348,MATCH(Lists!$B$2,$A$1:$Z$1,0))&amp;""),""))</f>
        <v/>
      </c>
      <c r="AC348" s="32">
        <f>IF(Lists!$B$3="","",IFERROR(TRIM(INDEX($A348:$Z348,MATCH(Lists!$B$3,$A$1:$Z$1,0))&amp;""),""))</f>
        <v/>
      </c>
      <c r="AD348" s="32">
        <f>IF($AB348="","",IF($AC348=Lists!$B$4,1,0))</f>
        <v/>
      </c>
      <c r="AE348" s="32">
        <f>IFERROR(VALUE(IF(Lists!$B$5="","",IFERROR(TRIM(INDEX($A348:$Z348,MATCH(Lists!$B$5,$A$1:$Z$1,0))&amp;""),""))),"")</f>
        <v/>
      </c>
      <c r="AF348" s="32">
        <f>IF($AD348&lt;&gt;1,IF($AB348="","",0),MAX(1,N($AE348)+IF(UPPER(TRIM(Lists!$B$6&amp;""))="N",1,0)))</f>
        <v/>
      </c>
      <c r="AG348" s="32">
        <f>IF(Lists!$B$7="","",IFERROR(TRIM(INDEX($A348:$Z348,MATCH(Lists!$B$7,$A$1:$Z$1,0))&amp;""),""))</f>
        <v/>
      </c>
      <c r="AH348" s="32">
        <f>IF(Lists!$B$8="","",IFERROR(TRIM(INDEX($A348:$Z348,MATCH(Lists!$B$8,$A$1:$Z$1,0))&amp;""),""))</f>
        <v/>
      </c>
      <c r="AI348" s="32">
        <f>IF(Lists!$B$9="","",IFERROR(TRIM(INDEX($A348:$Z348,MATCH(Lists!$B$9,$A$1:$Z$1,0))&amp;""),""))</f>
        <v/>
      </c>
      <c r="AJ348" s="32">
        <f>IF(Lists!$B$10="","",IFERROR(TRIM(INDEX($A348:$Z348,MATCH(Lists!$B$10,$A$1:$Z$1,0))&amp;""),""))</f>
        <v/>
      </c>
      <c r="AK348" s="32">
        <f>IF(Lists!$B$11="","",IFERROR(TRIM(INDEX($A348:$Z348,MATCH(Lists!$B$11,$A$1:$Z$1,0))&amp;""),""))</f>
        <v/>
      </c>
      <c r="AL348" s="32">
        <f>MID(IF($AG348&lt;&gt;"",", "&amp;$AG348,"")&amp;IF($AH348&lt;&gt;"",", "&amp;$AH348,"")&amp;IF($AI348&lt;&gt;"",", "&amp;$AI348,"")&amp;IF($AJ348&lt;&gt;"",", "&amp;$AJ348,"")&amp;IF($AK348&lt;&gt;"",", "&amp;$AK348,""),3,300)</f>
        <v/>
      </c>
      <c r="AM348" s="32">
        <f>IF($AB348="","",IF(COUNTIF('Guest list'!$A$3:$A$202,$AB348)&gt;0,"Yes","No"))</f>
        <v/>
      </c>
    </row>
    <row r="349">
      <c r="AB349" s="32">
        <f>IF(Lists!$B$2="","",IFERROR(TRIM(INDEX($A349:$Z349,MATCH(Lists!$B$2,$A$1:$Z$1,0))&amp;""),""))</f>
        <v/>
      </c>
      <c r="AC349" s="32">
        <f>IF(Lists!$B$3="","",IFERROR(TRIM(INDEX($A349:$Z349,MATCH(Lists!$B$3,$A$1:$Z$1,0))&amp;""),""))</f>
        <v/>
      </c>
      <c r="AD349" s="32">
        <f>IF($AB349="","",IF($AC349=Lists!$B$4,1,0))</f>
        <v/>
      </c>
      <c r="AE349" s="32">
        <f>IFERROR(VALUE(IF(Lists!$B$5="","",IFERROR(TRIM(INDEX($A349:$Z349,MATCH(Lists!$B$5,$A$1:$Z$1,0))&amp;""),""))),"")</f>
        <v/>
      </c>
      <c r="AF349" s="32">
        <f>IF($AD349&lt;&gt;1,IF($AB349="","",0),MAX(1,N($AE349)+IF(UPPER(TRIM(Lists!$B$6&amp;""))="N",1,0)))</f>
        <v/>
      </c>
      <c r="AG349" s="32">
        <f>IF(Lists!$B$7="","",IFERROR(TRIM(INDEX($A349:$Z349,MATCH(Lists!$B$7,$A$1:$Z$1,0))&amp;""),""))</f>
        <v/>
      </c>
      <c r="AH349" s="32">
        <f>IF(Lists!$B$8="","",IFERROR(TRIM(INDEX($A349:$Z349,MATCH(Lists!$B$8,$A$1:$Z$1,0))&amp;""),""))</f>
        <v/>
      </c>
      <c r="AI349" s="32">
        <f>IF(Lists!$B$9="","",IFERROR(TRIM(INDEX($A349:$Z349,MATCH(Lists!$B$9,$A$1:$Z$1,0))&amp;""),""))</f>
        <v/>
      </c>
      <c r="AJ349" s="32">
        <f>IF(Lists!$B$10="","",IFERROR(TRIM(INDEX($A349:$Z349,MATCH(Lists!$B$10,$A$1:$Z$1,0))&amp;""),""))</f>
        <v/>
      </c>
      <c r="AK349" s="32">
        <f>IF(Lists!$B$11="","",IFERROR(TRIM(INDEX($A349:$Z349,MATCH(Lists!$B$11,$A$1:$Z$1,0))&amp;""),""))</f>
        <v/>
      </c>
      <c r="AL349" s="32">
        <f>MID(IF($AG349&lt;&gt;"",", "&amp;$AG349,"")&amp;IF($AH349&lt;&gt;"",", "&amp;$AH349,"")&amp;IF($AI349&lt;&gt;"",", "&amp;$AI349,"")&amp;IF($AJ349&lt;&gt;"",", "&amp;$AJ349,"")&amp;IF($AK349&lt;&gt;"",", "&amp;$AK349,""),3,300)</f>
        <v/>
      </c>
      <c r="AM349" s="32">
        <f>IF($AB349="","",IF(COUNTIF('Guest list'!$A$3:$A$202,$AB349)&gt;0,"Yes","No"))</f>
        <v/>
      </c>
    </row>
    <row r="350">
      <c r="AB350" s="32">
        <f>IF(Lists!$B$2="","",IFERROR(TRIM(INDEX($A350:$Z350,MATCH(Lists!$B$2,$A$1:$Z$1,0))&amp;""),""))</f>
        <v/>
      </c>
      <c r="AC350" s="32">
        <f>IF(Lists!$B$3="","",IFERROR(TRIM(INDEX($A350:$Z350,MATCH(Lists!$B$3,$A$1:$Z$1,0))&amp;""),""))</f>
        <v/>
      </c>
      <c r="AD350" s="32">
        <f>IF($AB350="","",IF($AC350=Lists!$B$4,1,0))</f>
        <v/>
      </c>
      <c r="AE350" s="32">
        <f>IFERROR(VALUE(IF(Lists!$B$5="","",IFERROR(TRIM(INDEX($A350:$Z350,MATCH(Lists!$B$5,$A$1:$Z$1,0))&amp;""),""))),"")</f>
        <v/>
      </c>
      <c r="AF350" s="32">
        <f>IF($AD350&lt;&gt;1,IF($AB350="","",0),MAX(1,N($AE350)+IF(UPPER(TRIM(Lists!$B$6&amp;""))="N",1,0)))</f>
        <v/>
      </c>
      <c r="AG350" s="32">
        <f>IF(Lists!$B$7="","",IFERROR(TRIM(INDEX($A350:$Z350,MATCH(Lists!$B$7,$A$1:$Z$1,0))&amp;""),""))</f>
        <v/>
      </c>
      <c r="AH350" s="32">
        <f>IF(Lists!$B$8="","",IFERROR(TRIM(INDEX($A350:$Z350,MATCH(Lists!$B$8,$A$1:$Z$1,0))&amp;""),""))</f>
        <v/>
      </c>
      <c r="AI350" s="32">
        <f>IF(Lists!$B$9="","",IFERROR(TRIM(INDEX($A350:$Z350,MATCH(Lists!$B$9,$A$1:$Z$1,0))&amp;""),""))</f>
        <v/>
      </c>
      <c r="AJ350" s="32">
        <f>IF(Lists!$B$10="","",IFERROR(TRIM(INDEX($A350:$Z350,MATCH(Lists!$B$10,$A$1:$Z$1,0))&amp;""),""))</f>
        <v/>
      </c>
      <c r="AK350" s="32">
        <f>IF(Lists!$B$11="","",IFERROR(TRIM(INDEX($A350:$Z350,MATCH(Lists!$B$11,$A$1:$Z$1,0))&amp;""),""))</f>
        <v/>
      </c>
      <c r="AL350" s="32">
        <f>MID(IF($AG350&lt;&gt;"",", "&amp;$AG350,"")&amp;IF($AH350&lt;&gt;"",", "&amp;$AH350,"")&amp;IF($AI350&lt;&gt;"",", "&amp;$AI350,"")&amp;IF($AJ350&lt;&gt;"",", "&amp;$AJ350,"")&amp;IF($AK350&lt;&gt;"",", "&amp;$AK350,""),3,300)</f>
        <v/>
      </c>
      <c r="AM350" s="32">
        <f>IF($AB350="","",IF(COUNTIF('Guest list'!$A$3:$A$202,$AB350)&gt;0,"Yes","No"))</f>
        <v/>
      </c>
    </row>
    <row r="351">
      <c r="AB351" s="32">
        <f>IF(Lists!$B$2="","",IFERROR(TRIM(INDEX($A351:$Z351,MATCH(Lists!$B$2,$A$1:$Z$1,0))&amp;""),""))</f>
        <v/>
      </c>
      <c r="AC351" s="32">
        <f>IF(Lists!$B$3="","",IFERROR(TRIM(INDEX($A351:$Z351,MATCH(Lists!$B$3,$A$1:$Z$1,0))&amp;""),""))</f>
        <v/>
      </c>
      <c r="AD351" s="32">
        <f>IF($AB351="","",IF($AC351=Lists!$B$4,1,0))</f>
        <v/>
      </c>
      <c r="AE351" s="32">
        <f>IFERROR(VALUE(IF(Lists!$B$5="","",IFERROR(TRIM(INDEX($A351:$Z351,MATCH(Lists!$B$5,$A$1:$Z$1,0))&amp;""),""))),"")</f>
        <v/>
      </c>
      <c r="AF351" s="32">
        <f>IF($AD351&lt;&gt;1,IF($AB351="","",0),MAX(1,N($AE351)+IF(UPPER(TRIM(Lists!$B$6&amp;""))="N",1,0)))</f>
        <v/>
      </c>
      <c r="AG351" s="32">
        <f>IF(Lists!$B$7="","",IFERROR(TRIM(INDEX($A351:$Z351,MATCH(Lists!$B$7,$A$1:$Z$1,0))&amp;""),""))</f>
        <v/>
      </c>
      <c r="AH351" s="32">
        <f>IF(Lists!$B$8="","",IFERROR(TRIM(INDEX($A351:$Z351,MATCH(Lists!$B$8,$A$1:$Z$1,0))&amp;""),""))</f>
        <v/>
      </c>
      <c r="AI351" s="32">
        <f>IF(Lists!$B$9="","",IFERROR(TRIM(INDEX($A351:$Z351,MATCH(Lists!$B$9,$A$1:$Z$1,0))&amp;""),""))</f>
        <v/>
      </c>
      <c r="AJ351" s="32">
        <f>IF(Lists!$B$10="","",IFERROR(TRIM(INDEX($A351:$Z351,MATCH(Lists!$B$10,$A$1:$Z$1,0))&amp;""),""))</f>
        <v/>
      </c>
      <c r="AK351" s="32">
        <f>IF(Lists!$B$11="","",IFERROR(TRIM(INDEX($A351:$Z351,MATCH(Lists!$B$11,$A$1:$Z$1,0))&amp;""),""))</f>
        <v/>
      </c>
      <c r="AL351" s="32">
        <f>MID(IF($AG351&lt;&gt;"",", "&amp;$AG351,"")&amp;IF($AH351&lt;&gt;"",", "&amp;$AH351,"")&amp;IF($AI351&lt;&gt;"",", "&amp;$AI351,"")&amp;IF($AJ351&lt;&gt;"",", "&amp;$AJ351,"")&amp;IF($AK351&lt;&gt;"",", "&amp;$AK351,""),3,300)</f>
        <v/>
      </c>
      <c r="AM351" s="32">
        <f>IF($AB351="","",IF(COUNTIF('Guest list'!$A$3:$A$202,$AB351)&gt;0,"Yes","No"))</f>
        <v/>
      </c>
    </row>
    <row r="352">
      <c r="AB352" s="32">
        <f>IF(Lists!$B$2="","",IFERROR(TRIM(INDEX($A352:$Z352,MATCH(Lists!$B$2,$A$1:$Z$1,0))&amp;""),""))</f>
        <v/>
      </c>
      <c r="AC352" s="32">
        <f>IF(Lists!$B$3="","",IFERROR(TRIM(INDEX($A352:$Z352,MATCH(Lists!$B$3,$A$1:$Z$1,0))&amp;""),""))</f>
        <v/>
      </c>
      <c r="AD352" s="32">
        <f>IF($AB352="","",IF($AC352=Lists!$B$4,1,0))</f>
        <v/>
      </c>
      <c r="AE352" s="32">
        <f>IFERROR(VALUE(IF(Lists!$B$5="","",IFERROR(TRIM(INDEX($A352:$Z352,MATCH(Lists!$B$5,$A$1:$Z$1,0))&amp;""),""))),"")</f>
        <v/>
      </c>
      <c r="AF352" s="32">
        <f>IF($AD352&lt;&gt;1,IF($AB352="","",0),MAX(1,N($AE352)+IF(UPPER(TRIM(Lists!$B$6&amp;""))="N",1,0)))</f>
        <v/>
      </c>
      <c r="AG352" s="32">
        <f>IF(Lists!$B$7="","",IFERROR(TRIM(INDEX($A352:$Z352,MATCH(Lists!$B$7,$A$1:$Z$1,0))&amp;""),""))</f>
        <v/>
      </c>
      <c r="AH352" s="32">
        <f>IF(Lists!$B$8="","",IFERROR(TRIM(INDEX($A352:$Z352,MATCH(Lists!$B$8,$A$1:$Z$1,0))&amp;""),""))</f>
        <v/>
      </c>
      <c r="AI352" s="32">
        <f>IF(Lists!$B$9="","",IFERROR(TRIM(INDEX($A352:$Z352,MATCH(Lists!$B$9,$A$1:$Z$1,0))&amp;""),""))</f>
        <v/>
      </c>
      <c r="AJ352" s="32">
        <f>IF(Lists!$B$10="","",IFERROR(TRIM(INDEX($A352:$Z352,MATCH(Lists!$B$10,$A$1:$Z$1,0))&amp;""),""))</f>
        <v/>
      </c>
      <c r="AK352" s="32">
        <f>IF(Lists!$B$11="","",IFERROR(TRIM(INDEX($A352:$Z352,MATCH(Lists!$B$11,$A$1:$Z$1,0))&amp;""),""))</f>
        <v/>
      </c>
      <c r="AL352" s="32">
        <f>MID(IF($AG352&lt;&gt;"",", "&amp;$AG352,"")&amp;IF($AH352&lt;&gt;"",", "&amp;$AH352,"")&amp;IF($AI352&lt;&gt;"",", "&amp;$AI352,"")&amp;IF($AJ352&lt;&gt;"",", "&amp;$AJ352,"")&amp;IF($AK352&lt;&gt;"",", "&amp;$AK352,""),3,300)</f>
        <v/>
      </c>
      <c r="AM352" s="32">
        <f>IF($AB352="","",IF(COUNTIF('Guest list'!$A$3:$A$202,$AB352)&gt;0,"Yes","No"))</f>
        <v/>
      </c>
    </row>
    <row r="353">
      <c r="AB353" s="32">
        <f>IF(Lists!$B$2="","",IFERROR(TRIM(INDEX($A353:$Z353,MATCH(Lists!$B$2,$A$1:$Z$1,0))&amp;""),""))</f>
        <v/>
      </c>
      <c r="AC353" s="32">
        <f>IF(Lists!$B$3="","",IFERROR(TRIM(INDEX($A353:$Z353,MATCH(Lists!$B$3,$A$1:$Z$1,0))&amp;""),""))</f>
        <v/>
      </c>
      <c r="AD353" s="32">
        <f>IF($AB353="","",IF($AC353=Lists!$B$4,1,0))</f>
        <v/>
      </c>
      <c r="AE353" s="32">
        <f>IFERROR(VALUE(IF(Lists!$B$5="","",IFERROR(TRIM(INDEX($A353:$Z353,MATCH(Lists!$B$5,$A$1:$Z$1,0))&amp;""),""))),"")</f>
        <v/>
      </c>
      <c r="AF353" s="32">
        <f>IF($AD353&lt;&gt;1,IF($AB353="","",0),MAX(1,N($AE353)+IF(UPPER(TRIM(Lists!$B$6&amp;""))="N",1,0)))</f>
        <v/>
      </c>
      <c r="AG353" s="32">
        <f>IF(Lists!$B$7="","",IFERROR(TRIM(INDEX($A353:$Z353,MATCH(Lists!$B$7,$A$1:$Z$1,0))&amp;""),""))</f>
        <v/>
      </c>
      <c r="AH353" s="32">
        <f>IF(Lists!$B$8="","",IFERROR(TRIM(INDEX($A353:$Z353,MATCH(Lists!$B$8,$A$1:$Z$1,0))&amp;""),""))</f>
        <v/>
      </c>
      <c r="AI353" s="32">
        <f>IF(Lists!$B$9="","",IFERROR(TRIM(INDEX($A353:$Z353,MATCH(Lists!$B$9,$A$1:$Z$1,0))&amp;""),""))</f>
        <v/>
      </c>
      <c r="AJ353" s="32">
        <f>IF(Lists!$B$10="","",IFERROR(TRIM(INDEX($A353:$Z353,MATCH(Lists!$B$10,$A$1:$Z$1,0))&amp;""),""))</f>
        <v/>
      </c>
      <c r="AK353" s="32">
        <f>IF(Lists!$B$11="","",IFERROR(TRIM(INDEX($A353:$Z353,MATCH(Lists!$B$11,$A$1:$Z$1,0))&amp;""),""))</f>
        <v/>
      </c>
      <c r="AL353" s="32">
        <f>MID(IF($AG353&lt;&gt;"",", "&amp;$AG353,"")&amp;IF($AH353&lt;&gt;"",", "&amp;$AH353,"")&amp;IF($AI353&lt;&gt;"",", "&amp;$AI353,"")&amp;IF($AJ353&lt;&gt;"",", "&amp;$AJ353,"")&amp;IF($AK353&lt;&gt;"",", "&amp;$AK353,""),3,300)</f>
        <v/>
      </c>
      <c r="AM353" s="32">
        <f>IF($AB353="","",IF(COUNTIF('Guest list'!$A$3:$A$202,$AB353)&gt;0,"Yes","No"))</f>
        <v/>
      </c>
    </row>
    <row r="354">
      <c r="AB354" s="32">
        <f>IF(Lists!$B$2="","",IFERROR(TRIM(INDEX($A354:$Z354,MATCH(Lists!$B$2,$A$1:$Z$1,0))&amp;""),""))</f>
        <v/>
      </c>
      <c r="AC354" s="32">
        <f>IF(Lists!$B$3="","",IFERROR(TRIM(INDEX($A354:$Z354,MATCH(Lists!$B$3,$A$1:$Z$1,0))&amp;""),""))</f>
        <v/>
      </c>
      <c r="AD354" s="32">
        <f>IF($AB354="","",IF($AC354=Lists!$B$4,1,0))</f>
        <v/>
      </c>
      <c r="AE354" s="32">
        <f>IFERROR(VALUE(IF(Lists!$B$5="","",IFERROR(TRIM(INDEX($A354:$Z354,MATCH(Lists!$B$5,$A$1:$Z$1,0))&amp;""),""))),"")</f>
        <v/>
      </c>
      <c r="AF354" s="32">
        <f>IF($AD354&lt;&gt;1,IF($AB354="","",0),MAX(1,N($AE354)+IF(UPPER(TRIM(Lists!$B$6&amp;""))="N",1,0)))</f>
        <v/>
      </c>
      <c r="AG354" s="32">
        <f>IF(Lists!$B$7="","",IFERROR(TRIM(INDEX($A354:$Z354,MATCH(Lists!$B$7,$A$1:$Z$1,0))&amp;""),""))</f>
        <v/>
      </c>
      <c r="AH354" s="32">
        <f>IF(Lists!$B$8="","",IFERROR(TRIM(INDEX($A354:$Z354,MATCH(Lists!$B$8,$A$1:$Z$1,0))&amp;""),""))</f>
        <v/>
      </c>
      <c r="AI354" s="32">
        <f>IF(Lists!$B$9="","",IFERROR(TRIM(INDEX($A354:$Z354,MATCH(Lists!$B$9,$A$1:$Z$1,0))&amp;""),""))</f>
        <v/>
      </c>
      <c r="AJ354" s="32">
        <f>IF(Lists!$B$10="","",IFERROR(TRIM(INDEX($A354:$Z354,MATCH(Lists!$B$10,$A$1:$Z$1,0))&amp;""),""))</f>
        <v/>
      </c>
      <c r="AK354" s="32">
        <f>IF(Lists!$B$11="","",IFERROR(TRIM(INDEX($A354:$Z354,MATCH(Lists!$B$11,$A$1:$Z$1,0))&amp;""),""))</f>
        <v/>
      </c>
      <c r="AL354" s="32">
        <f>MID(IF($AG354&lt;&gt;"",", "&amp;$AG354,"")&amp;IF($AH354&lt;&gt;"",", "&amp;$AH354,"")&amp;IF($AI354&lt;&gt;"",", "&amp;$AI354,"")&amp;IF($AJ354&lt;&gt;"",", "&amp;$AJ354,"")&amp;IF($AK354&lt;&gt;"",", "&amp;$AK354,""),3,300)</f>
        <v/>
      </c>
      <c r="AM354" s="32">
        <f>IF($AB354="","",IF(COUNTIF('Guest list'!$A$3:$A$202,$AB354)&gt;0,"Yes","No"))</f>
        <v/>
      </c>
    </row>
    <row r="355">
      <c r="AB355" s="32">
        <f>IF(Lists!$B$2="","",IFERROR(TRIM(INDEX($A355:$Z355,MATCH(Lists!$B$2,$A$1:$Z$1,0))&amp;""),""))</f>
        <v/>
      </c>
      <c r="AC355" s="32">
        <f>IF(Lists!$B$3="","",IFERROR(TRIM(INDEX($A355:$Z355,MATCH(Lists!$B$3,$A$1:$Z$1,0))&amp;""),""))</f>
        <v/>
      </c>
      <c r="AD355" s="32">
        <f>IF($AB355="","",IF($AC355=Lists!$B$4,1,0))</f>
        <v/>
      </c>
      <c r="AE355" s="32">
        <f>IFERROR(VALUE(IF(Lists!$B$5="","",IFERROR(TRIM(INDEX($A355:$Z355,MATCH(Lists!$B$5,$A$1:$Z$1,0))&amp;""),""))),"")</f>
        <v/>
      </c>
      <c r="AF355" s="32">
        <f>IF($AD355&lt;&gt;1,IF($AB355="","",0),MAX(1,N($AE355)+IF(UPPER(TRIM(Lists!$B$6&amp;""))="N",1,0)))</f>
        <v/>
      </c>
      <c r="AG355" s="32">
        <f>IF(Lists!$B$7="","",IFERROR(TRIM(INDEX($A355:$Z355,MATCH(Lists!$B$7,$A$1:$Z$1,0))&amp;""),""))</f>
        <v/>
      </c>
      <c r="AH355" s="32">
        <f>IF(Lists!$B$8="","",IFERROR(TRIM(INDEX($A355:$Z355,MATCH(Lists!$B$8,$A$1:$Z$1,0))&amp;""),""))</f>
        <v/>
      </c>
      <c r="AI355" s="32">
        <f>IF(Lists!$B$9="","",IFERROR(TRIM(INDEX($A355:$Z355,MATCH(Lists!$B$9,$A$1:$Z$1,0))&amp;""),""))</f>
        <v/>
      </c>
      <c r="AJ355" s="32">
        <f>IF(Lists!$B$10="","",IFERROR(TRIM(INDEX($A355:$Z355,MATCH(Lists!$B$10,$A$1:$Z$1,0))&amp;""),""))</f>
        <v/>
      </c>
      <c r="AK355" s="32">
        <f>IF(Lists!$B$11="","",IFERROR(TRIM(INDEX($A355:$Z355,MATCH(Lists!$B$11,$A$1:$Z$1,0))&amp;""),""))</f>
        <v/>
      </c>
      <c r="AL355" s="32">
        <f>MID(IF($AG355&lt;&gt;"",", "&amp;$AG355,"")&amp;IF($AH355&lt;&gt;"",", "&amp;$AH355,"")&amp;IF($AI355&lt;&gt;"",", "&amp;$AI355,"")&amp;IF($AJ355&lt;&gt;"",", "&amp;$AJ355,"")&amp;IF($AK355&lt;&gt;"",", "&amp;$AK355,""),3,300)</f>
        <v/>
      </c>
      <c r="AM355" s="32">
        <f>IF($AB355="","",IF(COUNTIF('Guest list'!$A$3:$A$202,$AB355)&gt;0,"Yes","No"))</f>
        <v/>
      </c>
    </row>
    <row r="356">
      <c r="AB356" s="32">
        <f>IF(Lists!$B$2="","",IFERROR(TRIM(INDEX($A356:$Z356,MATCH(Lists!$B$2,$A$1:$Z$1,0))&amp;""),""))</f>
        <v/>
      </c>
      <c r="AC356" s="32">
        <f>IF(Lists!$B$3="","",IFERROR(TRIM(INDEX($A356:$Z356,MATCH(Lists!$B$3,$A$1:$Z$1,0))&amp;""),""))</f>
        <v/>
      </c>
      <c r="AD356" s="32">
        <f>IF($AB356="","",IF($AC356=Lists!$B$4,1,0))</f>
        <v/>
      </c>
      <c r="AE356" s="32">
        <f>IFERROR(VALUE(IF(Lists!$B$5="","",IFERROR(TRIM(INDEX($A356:$Z356,MATCH(Lists!$B$5,$A$1:$Z$1,0))&amp;""),""))),"")</f>
        <v/>
      </c>
      <c r="AF356" s="32">
        <f>IF($AD356&lt;&gt;1,IF($AB356="","",0),MAX(1,N($AE356)+IF(UPPER(TRIM(Lists!$B$6&amp;""))="N",1,0)))</f>
        <v/>
      </c>
      <c r="AG356" s="32">
        <f>IF(Lists!$B$7="","",IFERROR(TRIM(INDEX($A356:$Z356,MATCH(Lists!$B$7,$A$1:$Z$1,0))&amp;""),""))</f>
        <v/>
      </c>
      <c r="AH356" s="32">
        <f>IF(Lists!$B$8="","",IFERROR(TRIM(INDEX($A356:$Z356,MATCH(Lists!$B$8,$A$1:$Z$1,0))&amp;""),""))</f>
        <v/>
      </c>
      <c r="AI356" s="32">
        <f>IF(Lists!$B$9="","",IFERROR(TRIM(INDEX($A356:$Z356,MATCH(Lists!$B$9,$A$1:$Z$1,0))&amp;""),""))</f>
        <v/>
      </c>
      <c r="AJ356" s="32">
        <f>IF(Lists!$B$10="","",IFERROR(TRIM(INDEX($A356:$Z356,MATCH(Lists!$B$10,$A$1:$Z$1,0))&amp;""),""))</f>
        <v/>
      </c>
      <c r="AK356" s="32">
        <f>IF(Lists!$B$11="","",IFERROR(TRIM(INDEX($A356:$Z356,MATCH(Lists!$B$11,$A$1:$Z$1,0))&amp;""),""))</f>
        <v/>
      </c>
      <c r="AL356" s="32">
        <f>MID(IF($AG356&lt;&gt;"",", "&amp;$AG356,"")&amp;IF($AH356&lt;&gt;"",", "&amp;$AH356,"")&amp;IF($AI356&lt;&gt;"",", "&amp;$AI356,"")&amp;IF($AJ356&lt;&gt;"",", "&amp;$AJ356,"")&amp;IF($AK356&lt;&gt;"",", "&amp;$AK356,""),3,300)</f>
        <v/>
      </c>
      <c r="AM356" s="32">
        <f>IF($AB356="","",IF(COUNTIF('Guest list'!$A$3:$A$202,$AB356)&gt;0,"Yes","No"))</f>
        <v/>
      </c>
    </row>
    <row r="357">
      <c r="AB357" s="32">
        <f>IF(Lists!$B$2="","",IFERROR(TRIM(INDEX($A357:$Z357,MATCH(Lists!$B$2,$A$1:$Z$1,0))&amp;""),""))</f>
        <v/>
      </c>
      <c r="AC357" s="32">
        <f>IF(Lists!$B$3="","",IFERROR(TRIM(INDEX($A357:$Z357,MATCH(Lists!$B$3,$A$1:$Z$1,0))&amp;""),""))</f>
        <v/>
      </c>
      <c r="AD357" s="32">
        <f>IF($AB357="","",IF($AC357=Lists!$B$4,1,0))</f>
        <v/>
      </c>
      <c r="AE357" s="32">
        <f>IFERROR(VALUE(IF(Lists!$B$5="","",IFERROR(TRIM(INDEX($A357:$Z357,MATCH(Lists!$B$5,$A$1:$Z$1,0))&amp;""),""))),"")</f>
        <v/>
      </c>
      <c r="AF357" s="32">
        <f>IF($AD357&lt;&gt;1,IF($AB357="","",0),MAX(1,N($AE357)+IF(UPPER(TRIM(Lists!$B$6&amp;""))="N",1,0)))</f>
        <v/>
      </c>
      <c r="AG357" s="32">
        <f>IF(Lists!$B$7="","",IFERROR(TRIM(INDEX($A357:$Z357,MATCH(Lists!$B$7,$A$1:$Z$1,0))&amp;""),""))</f>
        <v/>
      </c>
      <c r="AH357" s="32">
        <f>IF(Lists!$B$8="","",IFERROR(TRIM(INDEX($A357:$Z357,MATCH(Lists!$B$8,$A$1:$Z$1,0))&amp;""),""))</f>
        <v/>
      </c>
      <c r="AI357" s="32">
        <f>IF(Lists!$B$9="","",IFERROR(TRIM(INDEX($A357:$Z357,MATCH(Lists!$B$9,$A$1:$Z$1,0))&amp;""),""))</f>
        <v/>
      </c>
      <c r="AJ357" s="32">
        <f>IF(Lists!$B$10="","",IFERROR(TRIM(INDEX($A357:$Z357,MATCH(Lists!$B$10,$A$1:$Z$1,0))&amp;""),""))</f>
        <v/>
      </c>
      <c r="AK357" s="32">
        <f>IF(Lists!$B$11="","",IFERROR(TRIM(INDEX($A357:$Z357,MATCH(Lists!$B$11,$A$1:$Z$1,0))&amp;""),""))</f>
        <v/>
      </c>
      <c r="AL357" s="32">
        <f>MID(IF($AG357&lt;&gt;"",", "&amp;$AG357,"")&amp;IF($AH357&lt;&gt;"",", "&amp;$AH357,"")&amp;IF($AI357&lt;&gt;"",", "&amp;$AI357,"")&amp;IF($AJ357&lt;&gt;"",", "&amp;$AJ357,"")&amp;IF($AK357&lt;&gt;"",", "&amp;$AK357,""),3,300)</f>
        <v/>
      </c>
      <c r="AM357" s="32">
        <f>IF($AB357="","",IF(COUNTIF('Guest list'!$A$3:$A$202,$AB357)&gt;0,"Yes","No"))</f>
        <v/>
      </c>
    </row>
    <row r="358">
      <c r="AB358" s="32">
        <f>IF(Lists!$B$2="","",IFERROR(TRIM(INDEX($A358:$Z358,MATCH(Lists!$B$2,$A$1:$Z$1,0))&amp;""),""))</f>
        <v/>
      </c>
      <c r="AC358" s="32">
        <f>IF(Lists!$B$3="","",IFERROR(TRIM(INDEX($A358:$Z358,MATCH(Lists!$B$3,$A$1:$Z$1,0))&amp;""),""))</f>
        <v/>
      </c>
      <c r="AD358" s="32">
        <f>IF($AB358="","",IF($AC358=Lists!$B$4,1,0))</f>
        <v/>
      </c>
      <c r="AE358" s="32">
        <f>IFERROR(VALUE(IF(Lists!$B$5="","",IFERROR(TRIM(INDEX($A358:$Z358,MATCH(Lists!$B$5,$A$1:$Z$1,0))&amp;""),""))),"")</f>
        <v/>
      </c>
      <c r="AF358" s="32">
        <f>IF($AD358&lt;&gt;1,IF($AB358="","",0),MAX(1,N($AE358)+IF(UPPER(TRIM(Lists!$B$6&amp;""))="N",1,0)))</f>
        <v/>
      </c>
      <c r="AG358" s="32">
        <f>IF(Lists!$B$7="","",IFERROR(TRIM(INDEX($A358:$Z358,MATCH(Lists!$B$7,$A$1:$Z$1,0))&amp;""),""))</f>
        <v/>
      </c>
      <c r="AH358" s="32">
        <f>IF(Lists!$B$8="","",IFERROR(TRIM(INDEX($A358:$Z358,MATCH(Lists!$B$8,$A$1:$Z$1,0))&amp;""),""))</f>
        <v/>
      </c>
      <c r="AI358" s="32">
        <f>IF(Lists!$B$9="","",IFERROR(TRIM(INDEX($A358:$Z358,MATCH(Lists!$B$9,$A$1:$Z$1,0))&amp;""),""))</f>
        <v/>
      </c>
      <c r="AJ358" s="32">
        <f>IF(Lists!$B$10="","",IFERROR(TRIM(INDEX($A358:$Z358,MATCH(Lists!$B$10,$A$1:$Z$1,0))&amp;""),""))</f>
        <v/>
      </c>
      <c r="AK358" s="32">
        <f>IF(Lists!$B$11="","",IFERROR(TRIM(INDEX($A358:$Z358,MATCH(Lists!$B$11,$A$1:$Z$1,0))&amp;""),""))</f>
        <v/>
      </c>
      <c r="AL358" s="32">
        <f>MID(IF($AG358&lt;&gt;"",", "&amp;$AG358,"")&amp;IF($AH358&lt;&gt;"",", "&amp;$AH358,"")&amp;IF($AI358&lt;&gt;"",", "&amp;$AI358,"")&amp;IF($AJ358&lt;&gt;"",", "&amp;$AJ358,"")&amp;IF($AK358&lt;&gt;"",", "&amp;$AK358,""),3,300)</f>
        <v/>
      </c>
      <c r="AM358" s="32">
        <f>IF($AB358="","",IF(COUNTIF('Guest list'!$A$3:$A$202,$AB358)&gt;0,"Yes","No"))</f>
        <v/>
      </c>
    </row>
    <row r="359">
      <c r="AB359" s="32">
        <f>IF(Lists!$B$2="","",IFERROR(TRIM(INDEX($A359:$Z359,MATCH(Lists!$B$2,$A$1:$Z$1,0))&amp;""),""))</f>
        <v/>
      </c>
      <c r="AC359" s="32">
        <f>IF(Lists!$B$3="","",IFERROR(TRIM(INDEX($A359:$Z359,MATCH(Lists!$B$3,$A$1:$Z$1,0))&amp;""),""))</f>
        <v/>
      </c>
      <c r="AD359" s="32">
        <f>IF($AB359="","",IF($AC359=Lists!$B$4,1,0))</f>
        <v/>
      </c>
      <c r="AE359" s="32">
        <f>IFERROR(VALUE(IF(Lists!$B$5="","",IFERROR(TRIM(INDEX($A359:$Z359,MATCH(Lists!$B$5,$A$1:$Z$1,0))&amp;""),""))),"")</f>
        <v/>
      </c>
      <c r="AF359" s="32">
        <f>IF($AD359&lt;&gt;1,IF($AB359="","",0),MAX(1,N($AE359)+IF(UPPER(TRIM(Lists!$B$6&amp;""))="N",1,0)))</f>
        <v/>
      </c>
      <c r="AG359" s="32">
        <f>IF(Lists!$B$7="","",IFERROR(TRIM(INDEX($A359:$Z359,MATCH(Lists!$B$7,$A$1:$Z$1,0))&amp;""),""))</f>
        <v/>
      </c>
      <c r="AH359" s="32">
        <f>IF(Lists!$B$8="","",IFERROR(TRIM(INDEX($A359:$Z359,MATCH(Lists!$B$8,$A$1:$Z$1,0))&amp;""),""))</f>
        <v/>
      </c>
      <c r="AI359" s="32">
        <f>IF(Lists!$B$9="","",IFERROR(TRIM(INDEX($A359:$Z359,MATCH(Lists!$B$9,$A$1:$Z$1,0))&amp;""),""))</f>
        <v/>
      </c>
      <c r="AJ359" s="32">
        <f>IF(Lists!$B$10="","",IFERROR(TRIM(INDEX($A359:$Z359,MATCH(Lists!$B$10,$A$1:$Z$1,0))&amp;""),""))</f>
        <v/>
      </c>
      <c r="AK359" s="32">
        <f>IF(Lists!$B$11="","",IFERROR(TRIM(INDEX($A359:$Z359,MATCH(Lists!$B$11,$A$1:$Z$1,0))&amp;""),""))</f>
        <v/>
      </c>
      <c r="AL359" s="32">
        <f>MID(IF($AG359&lt;&gt;"",", "&amp;$AG359,"")&amp;IF($AH359&lt;&gt;"",", "&amp;$AH359,"")&amp;IF($AI359&lt;&gt;"",", "&amp;$AI359,"")&amp;IF($AJ359&lt;&gt;"",", "&amp;$AJ359,"")&amp;IF($AK359&lt;&gt;"",", "&amp;$AK359,""),3,300)</f>
        <v/>
      </c>
      <c r="AM359" s="32">
        <f>IF($AB359="","",IF(COUNTIF('Guest list'!$A$3:$A$202,$AB359)&gt;0,"Yes","No"))</f>
        <v/>
      </c>
    </row>
    <row r="360">
      <c r="AB360" s="32">
        <f>IF(Lists!$B$2="","",IFERROR(TRIM(INDEX($A360:$Z360,MATCH(Lists!$B$2,$A$1:$Z$1,0))&amp;""),""))</f>
        <v/>
      </c>
      <c r="AC360" s="32">
        <f>IF(Lists!$B$3="","",IFERROR(TRIM(INDEX($A360:$Z360,MATCH(Lists!$B$3,$A$1:$Z$1,0))&amp;""),""))</f>
        <v/>
      </c>
      <c r="AD360" s="32">
        <f>IF($AB360="","",IF($AC360=Lists!$B$4,1,0))</f>
        <v/>
      </c>
      <c r="AE360" s="32">
        <f>IFERROR(VALUE(IF(Lists!$B$5="","",IFERROR(TRIM(INDEX($A360:$Z360,MATCH(Lists!$B$5,$A$1:$Z$1,0))&amp;""),""))),"")</f>
        <v/>
      </c>
      <c r="AF360" s="32">
        <f>IF($AD360&lt;&gt;1,IF($AB360="","",0),MAX(1,N($AE360)+IF(UPPER(TRIM(Lists!$B$6&amp;""))="N",1,0)))</f>
        <v/>
      </c>
      <c r="AG360" s="32">
        <f>IF(Lists!$B$7="","",IFERROR(TRIM(INDEX($A360:$Z360,MATCH(Lists!$B$7,$A$1:$Z$1,0))&amp;""),""))</f>
        <v/>
      </c>
      <c r="AH360" s="32">
        <f>IF(Lists!$B$8="","",IFERROR(TRIM(INDEX($A360:$Z360,MATCH(Lists!$B$8,$A$1:$Z$1,0))&amp;""),""))</f>
        <v/>
      </c>
      <c r="AI360" s="32">
        <f>IF(Lists!$B$9="","",IFERROR(TRIM(INDEX($A360:$Z360,MATCH(Lists!$B$9,$A$1:$Z$1,0))&amp;""),""))</f>
        <v/>
      </c>
      <c r="AJ360" s="32">
        <f>IF(Lists!$B$10="","",IFERROR(TRIM(INDEX($A360:$Z360,MATCH(Lists!$B$10,$A$1:$Z$1,0))&amp;""),""))</f>
        <v/>
      </c>
      <c r="AK360" s="32">
        <f>IF(Lists!$B$11="","",IFERROR(TRIM(INDEX($A360:$Z360,MATCH(Lists!$B$11,$A$1:$Z$1,0))&amp;""),""))</f>
        <v/>
      </c>
      <c r="AL360" s="32">
        <f>MID(IF($AG360&lt;&gt;"",", "&amp;$AG360,"")&amp;IF($AH360&lt;&gt;"",", "&amp;$AH360,"")&amp;IF($AI360&lt;&gt;"",", "&amp;$AI360,"")&amp;IF($AJ360&lt;&gt;"",", "&amp;$AJ360,"")&amp;IF($AK360&lt;&gt;"",", "&amp;$AK360,""),3,300)</f>
        <v/>
      </c>
      <c r="AM360" s="32">
        <f>IF($AB360="","",IF(COUNTIF('Guest list'!$A$3:$A$202,$AB360)&gt;0,"Yes","No"))</f>
        <v/>
      </c>
    </row>
    <row r="361">
      <c r="AB361" s="32">
        <f>IF(Lists!$B$2="","",IFERROR(TRIM(INDEX($A361:$Z361,MATCH(Lists!$B$2,$A$1:$Z$1,0))&amp;""),""))</f>
        <v/>
      </c>
      <c r="AC361" s="32">
        <f>IF(Lists!$B$3="","",IFERROR(TRIM(INDEX($A361:$Z361,MATCH(Lists!$B$3,$A$1:$Z$1,0))&amp;""),""))</f>
        <v/>
      </c>
      <c r="AD361" s="32">
        <f>IF($AB361="","",IF($AC361=Lists!$B$4,1,0))</f>
        <v/>
      </c>
      <c r="AE361" s="32">
        <f>IFERROR(VALUE(IF(Lists!$B$5="","",IFERROR(TRIM(INDEX($A361:$Z361,MATCH(Lists!$B$5,$A$1:$Z$1,0))&amp;""),""))),"")</f>
        <v/>
      </c>
      <c r="AF361" s="32">
        <f>IF($AD361&lt;&gt;1,IF($AB361="","",0),MAX(1,N($AE361)+IF(UPPER(TRIM(Lists!$B$6&amp;""))="N",1,0)))</f>
        <v/>
      </c>
      <c r="AG361" s="32">
        <f>IF(Lists!$B$7="","",IFERROR(TRIM(INDEX($A361:$Z361,MATCH(Lists!$B$7,$A$1:$Z$1,0))&amp;""),""))</f>
        <v/>
      </c>
      <c r="AH361" s="32">
        <f>IF(Lists!$B$8="","",IFERROR(TRIM(INDEX($A361:$Z361,MATCH(Lists!$B$8,$A$1:$Z$1,0))&amp;""),""))</f>
        <v/>
      </c>
      <c r="AI361" s="32">
        <f>IF(Lists!$B$9="","",IFERROR(TRIM(INDEX($A361:$Z361,MATCH(Lists!$B$9,$A$1:$Z$1,0))&amp;""),""))</f>
        <v/>
      </c>
      <c r="AJ361" s="32">
        <f>IF(Lists!$B$10="","",IFERROR(TRIM(INDEX($A361:$Z361,MATCH(Lists!$B$10,$A$1:$Z$1,0))&amp;""),""))</f>
        <v/>
      </c>
      <c r="AK361" s="32">
        <f>IF(Lists!$B$11="","",IFERROR(TRIM(INDEX($A361:$Z361,MATCH(Lists!$B$11,$A$1:$Z$1,0))&amp;""),""))</f>
        <v/>
      </c>
      <c r="AL361" s="32">
        <f>MID(IF($AG361&lt;&gt;"",", "&amp;$AG361,"")&amp;IF($AH361&lt;&gt;"",", "&amp;$AH361,"")&amp;IF($AI361&lt;&gt;"",", "&amp;$AI361,"")&amp;IF($AJ361&lt;&gt;"",", "&amp;$AJ361,"")&amp;IF($AK361&lt;&gt;"",", "&amp;$AK361,""),3,300)</f>
        <v/>
      </c>
      <c r="AM361" s="32">
        <f>IF($AB361="","",IF(COUNTIF('Guest list'!$A$3:$A$202,$AB361)&gt;0,"Yes","No"))</f>
        <v/>
      </c>
    </row>
    <row r="362">
      <c r="AB362" s="32">
        <f>IF(Lists!$B$2="","",IFERROR(TRIM(INDEX($A362:$Z362,MATCH(Lists!$B$2,$A$1:$Z$1,0))&amp;""),""))</f>
        <v/>
      </c>
      <c r="AC362" s="32">
        <f>IF(Lists!$B$3="","",IFERROR(TRIM(INDEX($A362:$Z362,MATCH(Lists!$B$3,$A$1:$Z$1,0))&amp;""),""))</f>
        <v/>
      </c>
      <c r="AD362" s="32">
        <f>IF($AB362="","",IF($AC362=Lists!$B$4,1,0))</f>
        <v/>
      </c>
      <c r="AE362" s="32">
        <f>IFERROR(VALUE(IF(Lists!$B$5="","",IFERROR(TRIM(INDEX($A362:$Z362,MATCH(Lists!$B$5,$A$1:$Z$1,0))&amp;""),""))),"")</f>
        <v/>
      </c>
      <c r="AF362" s="32">
        <f>IF($AD362&lt;&gt;1,IF($AB362="","",0),MAX(1,N($AE362)+IF(UPPER(TRIM(Lists!$B$6&amp;""))="N",1,0)))</f>
        <v/>
      </c>
      <c r="AG362" s="32">
        <f>IF(Lists!$B$7="","",IFERROR(TRIM(INDEX($A362:$Z362,MATCH(Lists!$B$7,$A$1:$Z$1,0))&amp;""),""))</f>
        <v/>
      </c>
      <c r="AH362" s="32">
        <f>IF(Lists!$B$8="","",IFERROR(TRIM(INDEX($A362:$Z362,MATCH(Lists!$B$8,$A$1:$Z$1,0))&amp;""),""))</f>
        <v/>
      </c>
      <c r="AI362" s="32">
        <f>IF(Lists!$B$9="","",IFERROR(TRIM(INDEX($A362:$Z362,MATCH(Lists!$B$9,$A$1:$Z$1,0))&amp;""),""))</f>
        <v/>
      </c>
      <c r="AJ362" s="32">
        <f>IF(Lists!$B$10="","",IFERROR(TRIM(INDEX($A362:$Z362,MATCH(Lists!$B$10,$A$1:$Z$1,0))&amp;""),""))</f>
        <v/>
      </c>
      <c r="AK362" s="32">
        <f>IF(Lists!$B$11="","",IFERROR(TRIM(INDEX($A362:$Z362,MATCH(Lists!$B$11,$A$1:$Z$1,0))&amp;""),""))</f>
        <v/>
      </c>
      <c r="AL362" s="32">
        <f>MID(IF($AG362&lt;&gt;"",", "&amp;$AG362,"")&amp;IF($AH362&lt;&gt;"",", "&amp;$AH362,"")&amp;IF($AI362&lt;&gt;"",", "&amp;$AI362,"")&amp;IF($AJ362&lt;&gt;"",", "&amp;$AJ362,"")&amp;IF($AK362&lt;&gt;"",", "&amp;$AK362,""),3,300)</f>
        <v/>
      </c>
      <c r="AM362" s="32">
        <f>IF($AB362="","",IF(COUNTIF('Guest list'!$A$3:$A$202,$AB362)&gt;0,"Yes","No"))</f>
        <v/>
      </c>
    </row>
    <row r="363">
      <c r="AB363" s="32">
        <f>IF(Lists!$B$2="","",IFERROR(TRIM(INDEX($A363:$Z363,MATCH(Lists!$B$2,$A$1:$Z$1,0))&amp;""),""))</f>
        <v/>
      </c>
      <c r="AC363" s="32">
        <f>IF(Lists!$B$3="","",IFERROR(TRIM(INDEX($A363:$Z363,MATCH(Lists!$B$3,$A$1:$Z$1,0))&amp;""),""))</f>
        <v/>
      </c>
      <c r="AD363" s="32">
        <f>IF($AB363="","",IF($AC363=Lists!$B$4,1,0))</f>
        <v/>
      </c>
      <c r="AE363" s="32">
        <f>IFERROR(VALUE(IF(Lists!$B$5="","",IFERROR(TRIM(INDEX($A363:$Z363,MATCH(Lists!$B$5,$A$1:$Z$1,0))&amp;""),""))),"")</f>
        <v/>
      </c>
      <c r="AF363" s="32">
        <f>IF($AD363&lt;&gt;1,IF($AB363="","",0),MAX(1,N($AE363)+IF(UPPER(TRIM(Lists!$B$6&amp;""))="N",1,0)))</f>
        <v/>
      </c>
      <c r="AG363" s="32">
        <f>IF(Lists!$B$7="","",IFERROR(TRIM(INDEX($A363:$Z363,MATCH(Lists!$B$7,$A$1:$Z$1,0))&amp;""),""))</f>
        <v/>
      </c>
      <c r="AH363" s="32">
        <f>IF(Lists!$B$8="","",IFERROR(TRIM(INDEX($A363:$Z363,MATCH(Lists!$B$8,$A$1:$Z$1,0))&amp;""),""))</f>
        <v/>
      </c>
      <c r="AI363" s="32">
        <f>IF(Lists!$B$9="","",IFERROR(TRIM(INDEX($A363:$Z363,MATCH(Lists!$B$9,$A$1:$Z$1,0))&amp;""),""))</f>
        <v/>
      </c>
      <c r="AJ363" s="32">
        <f>IF(Lists!$B$10="","",IFERROR(TRIM(INDEX($A363:$Z363,MATCH(Lists!$B$10,$A$1:$Z$1,0))&amp;""),""))</f>
        <v/>
      </c>
      <c r="AK363" s="32">
        <f>IF(Lists!$B$11="","",IFERROR(TRIM(INDEX($A363:$Z363,MATCH(Lists!$B$11,$A$1:$Z$1,0))&amp;""),""))</f>
        <v/>
      </c>
      <c r="AL363" s="32">
        <f>MID(IF($AG363&lt;&gt;"",", "&amp;$AG363,"")&amp;IF($AH363&lt;&gt;"",", "&amp;$AH363,"")&amp;IF($AI363&lt;&gt;"",", "&amp;$AI363,"")&amp;IF($AJ363&lt;&gt;"",", "&amp;$AJ363,"")&amp;IF($AK363&lt;&gt;"",", "&amp;$AK363,""),3,300)</f>
        <v/>
      </c>
      <c r="AM363" s="32">
        <f>IF($AB363="","",IF(COUNTIF('Guest list'!$A$3:$A$202,$AB363)&gt;0,"Yes","No"))</f>
        <v/>
      </c>
    </row>
    <row r="364">
      <c r="AB364" s="32">
        <f>IF(Lists!$B$2="","",IFERROR(TRIM(INDEX($A364:$Z364,MATCH(Lists!$B$2,$A$1:$Z$1,0))&amp;""),""))</f>
        <v/>
      </c>
      <c r="AC364" s="32">
        <f>IF(Lists!$B$3="","",IFERROR(TRIM(INDEX($A364:$Z364,MATCH(Lists!$B$3,$A$1:$Z$1,0))&amp;""),""))</f>
        <v/>
      </c>
      <c r="AD364" s="32">
        <f>IF($AB364="","",IF($AC364=Lists!$B$4,1,0))</f>
        <v/>
      </c>
      <c r="AE364" s="32">
        <f>IFERROR(VALUE(IF(Lists!$B$5="","",IFERROR(TRIM(INDEX($A364:$Z364,MATCH(Lists!$B$5,$A$1:$Z$1,0))&amp;""),""))),"")</f>
        <v/>
      </c>
      <c r="AF364" s="32">
        <f>IF($AD364&lt;&gt;1,IF($AB364="","",0),MAX(1,N($AE364)+IF(UPPER(TRIM(Lists!$B$6&amp;""))="N",1,0)))</f>
        <v/>
      </c>
      <c r="AG364" s="32">
        <f>IF(Lists!$B$7="","",IFERROR(TRIM(INDEX($A364:$Z364,MATCH(Lists!$B$7,$A$1:$Z$1,0))&amp;""),""))</f>
        <v/>
      </c>
      <c r="AH364" s="32">
        <f>IF(Lists!$B$8="","",IFERROR(TRIM(INDEX($A364:$Z364,MATCH(Lists!$B$8,$A$1:$Z$1,0))&amp;""),""))</f>
        <v/>
      </c>
      <c r="AI364" s="32">
        <f>IF(Lists!$B$9="","",IFERROR(TRIM(INDEX($A364:$Z364,MATCH(Lists!$B$9,$A$1:$Z$1,0))&amp;""),""))</f>
        <v/>
      </c>
      <c r="AJ364" s="32">
        <f>IF(Lists!$B$10="","",IFERROR(TRIM(INDEX($A364:$Z364,MATCH(Lists!$B$10,$A$1:$Z$1,0))&amp;""),""))</f>
        <v/>
      </c>
      <c r="AK364" s="32">
        <f>IF(Lists!$B$11="","",IFERROR(TRIM(INDEX($A364:$Z364,MATCH(Lists!$B$11,$A$1:$Z$1,0))&amp;""),""))</f>
        <v/>
      </c>
      <c r="AL364" s="32">
        <f>MID(IF($AG364&lt;&gt;"",", "&amp;$AG364,"")&amp;IF($AH364&lt;&gt;"",", "&amp;$AH364,"")&amp;IF($AI364&lt;&gt;"",", "&amp;$AI364,"")&amp;IF($AJ364&lt;&gt;"",", "&amp;$AJ364,"")&amp;IF($AK364&lt;&gt;"",", "&amp;$AK364,""),3,300)</f>
        <v/>
      </c>
      <c r="AM364" s="32">
        <f>IF($AB364="","",IF(COUNTIF('Guest list'!$A$3:$A$202,$AB364)&gt;0,"Yes","No"))</f>
        <v/>
      </c>
    </row>
    <row r="365">
      <c r="AB365" s="32">
        <f>IF(Lists!$B$2="","",IFERROR(TRIM(INDEX($A365:$Z365,MATCH(Lists!$B$2,$A$1:$Z$1,0))&amp;""),""))</f>
        <v/>
      </c>
      <c r="AC365" s="32">
        <f>IF(Lists!$B$3="","",IFERROR(TRIM(INDEX($A365:$Z365,MATCH(Lists!$B$3,$A$1:$Z$1,0))&amp;""),""))</f>
        <v/>
      </c>
      <c r="AD365" s="32">
        <f>IF($AB365="","",IF($AC365=Lists!$B$4,1,0))</f>
        <v/>
      </c>
      <c r="AE365" s="32">
        <f>IFERROR(VALUE(IF(Lists!$B$5="","",IFERROR(TRIM(INDEX($A365:$Z365,MATCH(Lists!$B$5,$A$1:$Z$1,0))&amp;""),""))),"")</f>
        <v/>
      </c>
      <c r="AF365" s="32">
        <f>IF($AD365&lt;&gt;1,IF($AB365="","",0),MAX(1,N($AE365)+IF(UPPER(TRIM(Lists!$B$6&amp;""))="N",1,0)))</f>
        <v/>
      </c>
      <c r="AG365" s="32">
        <f>IF(Lists!$B$7="","",IFERROR(TRIM(INDEX($A365:$Z365,MATCH(Lists!$B$7,$A$1:$Z$1,0))&amp;""),""))</f>
        <v/>
      </c>
      <c r="AH365" s="32">
        <f>IF(Lists!$B$8="","",IFERROR(TRIM(INDEX($A365:$Z365,MATCH(Lists!$B$8,$A$1:$Z$1,0))&amp;""),""))</f>
        <v/>
      </c>
      <c r="AI365" s="32">
        <f>IF(Lists!$B$9="","",IFERROR(TRIM(INDEX($A365:$Z365,MATCH(Lists!$B$9,$A$1:$Z$1,0))&amp;""),""))</f>
        <v/>
      </c>
      <c r="AJ365" s="32">
        <f>IF(Lists!$B$10="","",IFERROR(TRIM(INDEX($A365:$Z365,MATCH(Lists!$B$10,$A$1:$Z$1,0))&amp;""),""))</f>
        <v/>
      </c>
      <c r="AK365" s="32">
        <f>IF(Lists!$B$11="","",IFERROR(TRIM(INDEX($A365:$Z365,MATCH(Lists!$B$11,$A$1:$Z$1,0))&amp;""),""))</f>
        <v/>
      </c>
      <c r="AL365" s="32">
        <f>MID(IF($AG365&lt;&gt;"",", "&amp;$AG365,"")&amp;IF($AH365&lt;&gt;"",", "&amp;$AH365,"")&amp;IF($AI365&lt;&gt;"",", "&amp;$AI365,"")&amp;IF($AJ365&lt;&gt;"",", "&amp;$AJ365,"")&amp;IF($AK365&lt;&gt;"",", "&amp;$AK365,""),3,300)</f>
        <v/>
      </c>
      <c r="AM365" s="32">
        <f>IF($AB365="","",IF(COUNTIF('Guest list'!$A$3:$A$202,$AB365)&gt;0,"Yes","No"))</f>
        <v/>
      </c>
    </row>
    <row r="366">
      <c r="AB366" s="32">
        <f>IF(Lists!$B$2="","",IFERROR(TRIM(INDEX($A366:$Z366,MATCH(Lists!$B$2,$A$1:$Z$1,0))&amp;""),""))</f>
        <v/>
      </c>
      <c r="AC366" s="32">
        <f>IF(Lists!$B$3="","",IFERROR(TRIM(INDEX($A366:$Z366,MATCH(Lists!$B$3,$A$1:$Z$1,0))&amp;""),""))</f>
        <v/>
      </c>
      <c r="AD366" s="32">
        <f>IF($AB366="","",IF($AC366=Lists!$B$4,1,0))</f>
        <v/>
      </c>
      <c r="AE366" s="32">
        <f>IFERROR(VALUE(IF(Lists!$B$5="","",IFERROR(TRIM(INDEX($A366:$Z366,MATCH(Lists!$B$5,$A$1:$Z$1,0))&amp;""),""))),"")</f>
        <v/>
      </c>
      <c r="AF366" s="32">
        <f>IF($AD366&lt;&gt;1,IF($AB366="","",0),MAX(1,N($AE366)+IF(UPPER(TRIM(Lists!$B$6&amp;""))="N",1,0)))</f>
        <v/>
      </c>
      <c r="AG366" s="32">
        <f>IF(Lists!$B$7="","",IFERROR(TRIM(INDEX($A366:$Z366,MATCH(Lists!$B$7,$A$1:$Z$1,0))&amp;""),""))</f>
        <v/>
      </c>
      <c r="AH366" s="32">
        <f>IF(Lists!$B$8="","",IFERROR(TRIM(INDEX($A366:$Z366,MATCH(Lists!$B$8,$A$1:$Z$1,0))&amp;""),""))</f>
        <v/>
      </c>
      <c r="AI366" s="32">
        <f>IF(Lists!$B$9="","",IFERROR(TRIM(INDEX($A366:$Z366,MATCH(Lists!$B$9,$A$1:$Z$1,0))&amp;""),""))</f>
        <v/>
      </c>
      <c r="AJ366" s="32">
        <f>IF(Lists!$B$10="","",IFERROR(TRIM(INDEX($A366:$Z366,MATCH(Lists!$B$10,$A$1:$Z$1,0))&amp;""),""))</f>
        <v/>
      </c>
      <c r="AK366" s="32">
        <f>IF(Lists!$B$11="","",IFERROR(TRIM(INDEX($A366:$Z366,MATCH(Lists!$B$11,$A$1:$Z$1,0))&amp;""),""))</f>
        <v/>
      </c>
      <c r="AL366" s="32">
        <f>MID(IF($AG366&lt;&gt;"",", "&amp;$AG366,"")&amp;IF($AH366&lt;&gt;"",", "&amp;$AH366,"")&amp;IF($AI366&lt;&gt;"",", "&amp;$AI366,"")&amp;IF($AJ366&lt;&gt;"",", "&amp;$AJ366,"")&amp;IF($AK366&lt;&gt;"",", "&amp;$AK366,""),3,300)</f>
        <v/>
      </c>
      <c r="AM366" s="32">
        <f>IF($AB366="","",IF(COUNTIF('Guest list'!$A$3:$A$202,$AB366)&gt;0,"Yes","No"))</f>
        <v/>
      </c>
    </row>
    <row r="367">
      <c r="AB367" s="32">
        <f>IF(Lists!$B$2="","",IFERROR(TRIM(INDEX($A367:$Z367,MATCH(Lists!$B$2,$A$1:$Z$1,0))&amp;""),""))</f>
        <v/>
      </c>
      <c r="AC367" s="32">
        <f>IF(Lists!$B$3="","",IFERROR(TRIM(INDEX($A367:$Z367,MATCH(Lists!$B$3,$A$1:$Z$1,0))&amp;""),""))</f>
        <v/>
      </c>
      <c r="AD367" s="32">
        <f>IF($AB367="","",IF($AC367=Lists!$B$4,1,0))</f>
        <v/>
      </c>
      <c r="AE367" s="32">
        <f>IFERROR(VALUE(IF(Lists!$B$5="","",IFERROR(TRIM(INDEX($A367:$Z367,MATCH(Lists!$B$5,$A$1:$Z$1,0))&amp;""),""))),"")</f>
        <v/>
      </c>
      <c r="AF367" s="32">
        <f>IF($AD367&lt;&gt;1,IF($AB367="","",0),MAX(1,N($AE367)+IF(UPPER(TRIM(Lists!$B$6&amp;""))="N",1,0)))</f>
        <v/>
      </c>
      <c r="AG367" s="32">
        <f>IF(Lists!$B$7="","",IFERROR(TRIM(INDEX($A367:$Z367,MATCH(Lists!$B$7,$A$1:$Z$1,0))&amp;""),""))</f>
        <v/>
      </c>
      <c r="AH367" s="32">
        <f>IF(Lists!$B$8="","",IFERROR(TRIM(INDEX($A367:$Z367,MATCH(Lists!$B$8,$A$1:$Z$1,0))&amp;""),""))</f>
        <v/>
      </c>
      <c r="AI367" s="32">
        <f>IF(Lists!$B$9="","",IFERROR(TRIM(INDEX($A367:$Z367,MATCH(Lists!$B$9,$A$1:$Z$1,0))&amp;""),""))</f>
        <v/>
      </c>
      <c r="AJ367" s="32">
        <f>IF(Lists!$B$10="","",IFERROR(TRIM(INDEX($A367:$Z367,MATCH(Lists!$B$10,$A$1:$Z$1,0))&amp;""),""))</f>
        <v/>
      </c>
      <c r="AK367" s="32">
        <f>IF(Lists!$B$11="","",IFERROR(TRIM(INDEX($A367:$Z367,MATCH(Lists!$B$11,$A$1:$Z$1,0))&amp;""),""))</f>
        <v/>
      </c>
      <c r="AL367" s="32">
        <f>MID(IF($AG367&lt;&gt;"",", "&amp;$AG367,"")&amp;IF($AH367&lt;&gt;"",", "&amp;$AH367,"")&amp;IF($AI367&lt;&gt;"",", "&amp;$AI367,"")&amp;IF($AJ367&lt;&gt;"",", "&amp;$AJ367,"")&amp;IF($AK367&lt;&gt;"",", "&amp;$AK367,""),3,300)</f>
        <v/>
      </c>
      <c r="AM367" s="32">
        <f>IF($AB367="","",IF(COUNTIF('Guest list'!$A$3:$A$202,$AB367)&gt;0,"Yes","No"))</f>
        <v/>
      </c>
    </row>
    <row r="368">
      <c r="AB368" s="32">
        <f>IF(Lists!$B$2="","",IFERROR(TRIM(INDEX($A368:$Z368,MATCH(Lists!$B$2,$A$1:$Z$1,0))&amp;""),""))</f>
        <v/>
      </c>
      <c r="AC368" s="32">
        <f>IF(Lists!$B$3="","",IFERROR(TRIM(INDEX($A368:$Z368,MATCH(Lists!$B$3,$A$1:$Z$1,0))&amp;""),""))</f>
        <v/>
      </c>
      <c r="AD368" s="32">
        <f>IF($AB368="","",IF($AC368=Lists!$B$4,1,0))</f>
        <v/>
      </c>
      <c r="AE368" s="32">
        <f>IFERROR(VALUE(IF(Lists!$B$5="","",IFERROR(TRIM(INDEX($A368:$Z368,MATCH(Lists!$B$5,$A$1:$Z$1,0))&amp;""),""))),"")</f>
        <v/>
      </c>
      <c r="AF368" s="32">
        <f>IF($AD368&lt;&gt;1,IF($AB368="","",0),MAX(1,N($AE368)+IF(UPPER(TRIM(Lists!$B$6&amp;""))="N",1,0)))</f>
        <v/>
      </c>
      <c r="AG368" s="32">
        <f>IF(Lists!$B$7="","",IFERROR(TRIM(INDEX($A368:$Z368,MATCH(Lists!$B$7,$A$1:$Z$1,0))&amp;""),""))</f>
        <v/>
      </c>
      <c r="AH368" s="32">
        <f>IF(Lists!$B$8="","",IFERROR(TRIM(INDEX($A368:$Z368,MATCH(Lists!$B$8,$A$1:$Z$1,0))&amp;""),""))</f>
        <v/>
      </c>
      <c r="AI368" s="32">
        <f>IF(Lists!$B$9="","",IFERROR(TRIM(INDEX($A368:$Z368,MATCH(Lists!$B$9,$A$1:$Z$1,0))&amp;""),""))</f>
        <v/>
      </c>
      <c r="AJ368" s="32">
        <f>IF(Lists!$B$10="","",IFERROR(TRIM(INDEX($A368:$Z368,MATCH(Lists!$B$10,$A$1:$Z$1,0))&amp;""),""))</f>
        <v/>
      </c>
      <c r="AK368" s="32">
        <f>IF(Lists!$B$11="","",IFERROR(TRIM(INDEX($A368:$Z368,MATCH(Lists!$B$11,$A$1:$Z$1,0))&amp;""),""))</f>
        <v/>
      </c>
      <c r="AL368" s="32">
        <f>MID(IF($AG368&lt;&gt;"",", "&amp;$AG368,"")&amp;IF($AH368&lt;&gt;"",", "&amp;$AH368,"")&amp;IF($AI368&lt;&gt;"",", "&amp;$AI368,"")&amp;IF($AJ368&lt;&gt;"",", "&amp;$AJ368,"")&amp;IF($AK368&lt;&gt;"",", "&amp;$AK368,""),3,300)</f>
        <v/>
      </c>
      <c r="AM368" s="32">
        <f>IF($AB368="","",IF(COUNTIF('Guest list'!$A$3:$A$202,$AB368)&gt;0,"Yes","No"))</f>
        <v/>
      </c>
    </row>
    <row r="369">
      <c r="AB369" s="32">
        <f>IF(Lists!$B$2="","",IFERROR(TRIM(INDEX($A369:$Z369,MATCH(Lists!$B$2,$A$1:$Z$1,0))&amp;""),""))</f>
        <v/>
      </c>
      <c r="AC369" s="32">
        <f>IF(Lists!$B$3="","",IFERROR(TRIM(INDEX($A369:$Z369,MATCH(Lists!$B$3,$A$1:$Z$1,0))&amp;""),""))</f>
        <v/>
      </c>
      <c r="AD369" s="32">
        <f>IF($AB369="","",IF($AC369=Lists!$B$4,1,0))</f>
        <v/>
      </c>
      <c r="AE369" s="32">
        <f>IFERROR(VALUE(IF(Lists!$B$5="","",IFERROR(TRIM(INDEX($A369:$Z369,MATCH(Lists!$B$5,$A$1:$Z$1,0))&amp;""),""))),"")</f>
        <v/>
      </c>
      <c r="AF369" s="32">
        <f>IF($AD369&lt;&gt;1,IF($AB369="","",0),MAX(1,N($AE369)+IF(UPPER(TRIM(Lists!$B$6&amp;""))="N",1,0)))</f>
        <v/>
      </c>
      <c r="AG369" s="32">
        <f>IF(Lists!$B$7="","",IFERROR(TRIM(INDEX($A369:$Z369,MATCH(Lists!$B$7,$A$1:$Z$1,0))&amp;""),""))</f>
        <v/>
      </c>
      <c r="AH369" s="32">
        <f>IF(Lists!$B$8="","",IFERROR(TRIM(INDEX($A369:$Z369,MATCH(Lists!$B$8,$A$1:$Z$1,0))&amp;""),""))</f>
        <v/>
      </c>
      <c r="AI369" s="32">
        <f>IF(Lists!$B$9="","",IFERROR(TRIM(INDEX($A369:$Z369,MATCH(Lists!$B$9,$A$1:$Z$1,0))&amp;""),""))</f>
        <v/>
      </c>
      <c r="AJ369" s="32">
        <f>IF(Lists!$B$10="","",IFERROR(TRIM(INDEX($A369:$Z369,MATCH(Lists!$B$10,$A$1:$Z$1,0))&amp;""),""))</f>
        <v/>
      </c>
      <c r="AK369" s="32">
        <f>IF(Lists!$B$11="","",IFERROR(TRIM(INDEX($A369:$Z369,MATCH(Lists!$B$11,$A$1:$Z$1,0))&amp;""),""))</f>
        <v/>
      </c>
      <c r="AL369" s="32">
        <f>MID(IF($AG369&lt;&gt;"",", "&amp;$AG369,"")&amp;IF($AH369&lt;&gt;"",", "&amp;$AH369,"")&amp;IF($AI369&lt;&gt;"",", "&amp;$AI369,"")&amp;IF($AJ369&lt;&gt;"",", "&amp;$AJ369,"")&amp;IF($AK369&lt;&gt;"",", "&amp;$AK369,""),3,300)</f>
        <v/>
      </c>
      <c r="AM369" s="32">
        <f>IF($AB369="","",IF(COUNTIF('Guest list'!$A$3:$A$202,$AB369)&gt;0,"Yes","No"))</f>
        <v/>
      </c>
    </row>
    <row r="370">
      <c r="AB370" s="32">
        <f>IF(Lists!$B$2="","",IFERROR(TRIM(INDEX($A370:$Z370,MATCH(Lists!$B$2,$A$1:$Z$1,0))&amp;""),""))</f>
        <v/>
      </c>
      <c r="AC370" s="32">
        <f>IF(Lists!$B$3="","",IFERROR(TRIM(INDEX($A370:$Z370,MATCH(Lists!$B$3,$A$1:$Z$1,0))&amp;""),""))</f>
        <v/>
      </c>
      <c r="AD370" s="32">
        <f>IF($AB370="","",IF($AC370=Lists!$B$4,1,0))</f>
        <v/>
      </c>
      <c r="AE370" s="32">
        <f>IFERROR(VALUE(IF(Lists!$B$5="","",IFERROR(TRIM(INDEX($A370:$Z370,MATCH(Lists!$B$5,$A$1:$Z$1,0))&amp;""),""))),"")</f>
        <v/>
      </c>
      <c r="AF370" s="32">
        <f>IF($AD370&lt;&gt;1,IF($AB370="","",0),MAX(1,N($AE370)+IF(UPPER(TRIM(Lists!$B$6&amp;""))="N",1,0)))</f>
        <v/>
      </c>
      <c r="AG370" s="32">
        <f>IF(Lists!$B$7="","",IFERROR(TRIM(INDEX($A370:$Z370,MATCH(Lists!$B$7,$A$1:$Z$1,0))&amp;""),""))</f>
        <v/>
      </c>
      <c r="AH370" s="32">
        <f>IF(Lists!$B$8="","",IFERROR(TRIM(INDEX($A370:$Z370,MATCH(Lists!$B$8,$A$1:$Z$1,0))&amp;""),""))</f>
        <v/>
      </c>
      <c r="AI370" s="32">
        <f>IF(Lists!$B$9="","",IFERROR(TRIM(INDEX($A370:$Z370,MATCH(Lists!$B$9,$A$1:$Z$1,0))&amp;""),""))</f>
        <v/>
      </c>
      <c r="AJ370" s="32">
        <f>IF(Lists!$B$10="","",IFERROR(TRIM(INDEX($A370:$Z370,MATCH(Lists!$B$10,$A$1:$Z$1,0))&amp;""),""))</f>
        <v/>
      </c>
      <c r="AK370" s="32">
        <f>IF(Lists!$B$11="","",IFERROR(TRIM(INDEX($A370:$Z370,MATCH(Lists!$B$11,$A$1:$Z$1,0))&amp;""),""))</f>
        <v/>
      </c>
      <c r="AL370" s="32">
        <f>MID(IF($AG370&lt;&gt;"",", "&amp;$AG370,"")&amp;IF($AH370&lt;&gt;"",", "&amp;$AH370,"")&amp;IF($AI370&lt;&gt;"",", "&amp;$AI370,"")&amp;IF($AJ370&lt;&gt;"",", "&amp;$AJ370,"")&amp;IF($AK370&lt;&gt;"",", "&amp;$AK370,""),3,300)</f>
        <v/>
      </c>
      <c r="AM370" s="32">
        <f>IF($AB370="","",IF(COUNTIF('Guest list'!$A$3:$A$202,$AB370)&gt;0,"Yes","No"))</f>
        <v/>
      </c>
    </row>
    <row r="371">
      <c r="AB371" s="32">
        <f>IF(Lists!$B$2="","",IFERROR(TRIM(INDEX($A371:$Z371,MATCH(Lists!$B$2,$A$1:$Z$1,0))&amp;""),""))</f>
        <v/>
      </c>
      <c r="AC371" s="32">
        <f>IF(Lists!$B$3="","",IFERROR(TRIM(INDEX($A371:$Z371,MATCH(Lists!$B$3,$A$1:$Z$1,0))&amp;""),""))</f>
        <v/>
      </c>
      <c r="AD371" s="32">
        <f>IF($AB371="","",IF($AC371=Lists!$B$4,1,0))</f>
        <v/>
      </c>
      <c r="AE371" s="32">
        <f>IFERROR(VALUE(IF(Lists!$B$5="","",IFERROR(TRIM(INDEX($A371:$Z371,MATCH(Lists!$B$5,$A$1:$Z$1,0))&amp;""),""))),"")</f>
        <v/>
      </c>
      <c r="AF371" s="32">
        <f>IF($AD371&lt;&gt;1,IF($AB371="","",0),MAX(1,N($AE371)+IF(UPPER(TRIM(Lists!$B$6&amp;""))="N",1,0)))</f>
        <v/>
      </c>
      <c r="AG371" s="32">
        <f>IF(Lists!$B$7="","",IFERROR(TRIM(INDEX($A371:$Z371,MATCH(Lists!$B$7,$A$1:$Z$1,0))&amp;""),""))</f>
        <v/>
      </c>
      <c r="AH371" s="32">
        <f>IF(Lists!$B$8="","",IFERROR(TRIM(INDEX($A371:$Z371,MATCH(Lists!$B$8,$A$1:$Z$1,0))&amp;""),""))</f>
        <v/>
      </c>
      <c r="AI371" s="32">
        <f>IF(Lists!$B$9="","",IFERROR(TRIM(INDEX($A371:$Z371,MATCH(Lists!$B$9,$A$1:$Z$1,0))&amp;""),""))</f>
        <v/>
      </c>
      <c r="AJ371" s="32">
        <f>IF(Lists!$B$10="","",IFERROR(TRIM(INDEX($A371:$Z371,MATCH(Lists!$B$10,$A$1:$Z$1,0))&amp;""),""))</f>
        <v/>
      </c>
      <c r="AK371" s="32">
        <f>IF(Lists!$B$11="","",IFERROR(TRIM(INDEX($A371:$Z371,MATCH(Lists!$B$11,$A$1:$Z$1,0))&amp;""),""))</f>
        <v/>
      </c>
      <c r="AL371" s="32">
        <f>MID(IF($AG371&lt;&gt;"",", "&amp;$AG371,"")&amp;IF($AH371&lt;&gt;"",", "&amp;$AH371,"")&amp;IF($AI371&lt;&gt;"",", "&amp;$AI371,"")&amp;IF($AJ371&lt;&gt;"",", "&amp;$AJ371,"")&amp;IF($AK371&lt;&gt;"",", "&amp;$AK371,""),3,300)</f>
        <v/>
      </c>
      <c r="AM371" s="32">
        <f>IF($AB371="","",IF(COUNTIF('Guest list'!$A$3:$A$202,$AB371)&gt;0,"Yes","No"))</f>
        <v/>
      </c>
    </row>
    <row r="372">
      <c r="AB372" s="32">
        <f>IF(Lists!$B$2="","",IFERROR(TRIM(INDEX($A372:$Z372,MATCH(Lists!$B$2,$A$1:$Z$1,0))&amp;""),""))</f>
        <v/>
      </c>
      <c r="AC372" s="32">
        <f>IF(Lists!$B$3="","",IFERROR(TRIM(INDEX($A372:$Z372,MATCH(Lists!$B$3,$A$1:$Z$1,0))&amp;""),""))</f>
        <v/>
      </c>
      <c r="AD372" s="32">
        <f>IF($AB372="","",IF($AC372=Lists!$B$4,1,0))</f>
        <v/>
      </c>
      <c r="AE372" s="32">
        <f>IFERROR(VALUE(IF(Lists!$B$5="","",IFERROR(TRIM(INDEX($A372:$Z372,MATCH(Lists!$B$5,$A$1:$Z$1,0))&amp;""),""))),"")</f>
        <v/>
      </c>
      <c r="AF372" s="32">
        <f>IF($AD372&lt;&gt;1,IF($AB372="","",0),MAX(1,N($AE372)+IF(UPPER(TRIM(Lists!$B$6&amp;""))="N",1,0)))</f>
        <v/>
      </c>
      <c r="AG372" s="32">
        <f>IF(Lists!$B$7="","",IFERROR(TRIM(INDEX($A372:$Z372,MATCH(Lists!$B$7,$A$1:$Z$1,0))&amp;""),""))</f>
        <v/>
      </c>
      <c r="AH372" s="32">
        <f>IF(Lists!$B$8="","",IFERROR(TRIM(INDEX($A372:$Z372,MATCH(Lists!$B$8,$A$1:$Z$1,0))&amp;""),""))</f>
        <v/>
      </c>
      <c r="AI372" s="32">
        <f>IF(Lists!$B$9="","",IFERROR(TRIM(INDEX($A372:$Z372,MATCH(Lists!$B$9,$A$1:$Z$1,0))&amp;""),""))</f>
        <v/>
      </c>
      <c r="AJ372" s="32">
        <f>IF(Lists!$B$10="","",IFERROR(TRIM(INDEX($A372:$Z372,MATCH(Lists!$B$10,$A$1:$Z$1,0))&amp;""),""))</f>
        <v/>
      </c>
      <c r="AK372" s="32">
        <f>IF(Lists!$B$11="","",IFERROR(TRIM(INDEX($A372:$Z372,MATCH(Lists!$B$11,$A$1:$Z$1,0))&amp;""),""))</f>
        <v/>
      </c>
      <c r="AL372" s="32">
        <f>MID(IF($AG372&lt;&gt;"",", "&amp;$AG372,"")&amp;IF($AH372&lt;&gt;"",", "&amp;$AH372,"")&amp;IF($AI372&lt;&gt;"",", "&amp;$AI372,"")&amp;IF($AJ372&lt;&gt;"",", "&amp;$AJ372,"")&amp;IF($AK372&lt;&gt;"",", "&amp;$AK372,""),3,300)</f>
        <v/>
      </c>
      <c r="AM372" s="32">
        <f>IF($AB372="","",IF(COUNTIF('Guest list'!$A$3:$A$202,$AB372)&gt;0,"Yes","No"))</f>
        <v/>
      </c>
    </row>
    <row r="373">
      <c r="AB373" s="32">
        <f>IF(Lists!$B$2="","",IFERROR(TRIM(INDEX($A373:$Z373,MATCH(Lists!$B$2,$A$1:$Z$1,0))&amp;""),""))</f>
        <v/>
      </c>
      <c r="AC373" s="32">
        <f>IF(Lists!$B$3="","",IFERROR(TRIM(INDEX($A373:$Z373,MATCH(Lists!$B$3,$A$1:$Z$1,0))&amp;""),""))</f>
        <v/>
      </c>
      <c r="AD373" s="32">
        <f>IF($AB373="","",IF($AC373=Lists!$B$4,1,0))</f>
        <v/>
      </c>
      <c r="AE373" s="32">
        <f>IFERROR(VALUE(IF(Lists!$B$5="","",IFERROR(TRIM(INDEX($A373:$Z373,MATCH(Lists!$B$5,$A$1:$Z$1,0))&amp;""),""))),"")</f>
        <v/>
      </c>
      <c r="AF373" s="32">
        <f>IF($AD373&lt;&gt;1,IF($AB373="","",0),MAX(1,N($AE373)+IF(UPPER(TRIM(Lists!$B$6&amp;""))="N",1,0)))</f>
        <v/>
      </c>
      <c r="AG373" s="32">
        <f>IF(Lists!$B$7="","",IFERROR(TRIM(INDEX($A373:$Z373,MATCH(Lists!$B$7,$A$1:$Z$1,0))&amp;""),""))</f>
        <v/>
      </c>
      <c r="AH373" s="32">
        <f>IF(Lists!$B$8="","",IFERROR(TRIM(INDEX($A373:$Z373,MATCH(Lists!$B$8,$A$1:$Z$1,0))&amp;""),""))</f>
        <v/>
      </c>
      <c r="AI373" s="32">
        <f>IF(Lists!$B$9="","",IFERROR(TRIM(INDEX($A373:$Z373,MATCH(Lists!$B$9,$A$1:$Z$1,0))&amp;""),""))</f>
        <v/>
      </c>
      <c r="AJ373" s="32">
        <f>IF(Lists!$B$10="","",IFERROR(TRIM(INDEX($A373:$Z373,MATCH(Lists!$B$10,$A$1:$Z$1,0))&amp;""),""))</f>
        <v/>
      </c>
      <c r="AK373" s="32">
        <f>IF(Lists!$B$11="","",IFERROR(TRIM(INDEX($A373:$Z373,MATCH(Lists!$B$11,$A$1:$Z$1,0))&amp;""),""))</f>
        <v/>
      </c>
      <c r="AL373" s="32">
        <f>MID(IF($AG373&lt;&gt;"",", "&amp;$AG373,"")&amp;IF($AH373&lt;&gt;"",", "&amp;$AH373,"")&amp;IF($AI373&lt;&gt;"",", "&amp;$AI373,"")&amp;IF($AJ373&lt;&gt;"",", "&amp;$AJ373,"")&amp;IF($AK373&lt;&gt;"",", "&amp;$AK373,""),3,300)</f>
        <v/>
      </c>
      <c r="AM373" s="32">
        <f>IF($AB373="","",IF(COUNTIF('Guest list'!$A$3:$A$202,$AB373)&gt;0,"Yes","No"))</f>
        <v/>
      </c>
    </row>
    <row r="374">
      <c r="AB374" s="32">
        <f>IF(Lists!$B$2="","",IFERROR(TRIM(INDEX($A374:$Z374,MATCH(Lists!$B$2,$A$1:$Z$1,0))&amp;""),""))</f>
        <v/>
      </c>
      <c r="AC374" s="32">
        <f>IF(Lists!$B$3="","",IFERROR(TRIM(INDEX($A374:$Z374,MATCH(Lists!$B$3,$A$1:$Z$1,0))&amp;""),""))</f>
        <v/>
      </c>
      <c r="AD374" s="32">
        <f>IF($AB374="","",IF($AC374=Lists!$B$4,1,0))</f>
        <v/>
      </c>
      <c r="AE374" s="32">
        <f>IFERROR(VALUE(IF(Lists!$B$5="","",IFERROR(TRIM(INDEX($A374:$Z374,MATCH(Lists!$B$5,$A$1:$Z$1,0))&amp;""),""))),"")</f>
        <v/>
      </c>
      <c r="AF374" s="32">
        <f>IF($AD374&lt;&gt;1,IF($AB374="","",0),MAX(1,N($AE374)+IF(UPPER(TRIM(Lists!$B$6&amp;""))="N",1,0)))</f>
        <v/>
      </c>
      <c r="AG374" s="32">
        <f>IF(Lists!$B$7="","",IFERROR(TRIM(INDEX($A374:$Z374,MATCH(Lists!$B$7,$A$1:$Z$1,0))&amp;""),""))</f>
        <v/>
      </c>
      <c r="AH374" s="32">
        <f>IF(Lists!$B$8="","",IFERROR(TRIM(INDEX($A374:$Z374,MATCH(Lists!$B$8,$A$1:$Z$1,0))&amp;""),""))</f>
        <v/>
      </c>
      <c r="AI374" s="32">
        <f>IF(Lists!$B$9="","",IFERROR(TRIM(INDEX($A374:$Z374,MATCH(Lists!$B$9,$A$1:$Z$1,0))&amp;""),""))</f>
        <v/>
      </c>
      <c r="AJ374" s="32">
        <f>IF(Lists!$B$10="","",IFERROR(TRIM(INDEX($A374:$Z374,MATCH(Lists!$B$10,$A$1:$Z$1,0))&amp;""),""))</f>
        <v/>
      </c>
      <c r="AK374" s="32">
        <f>IF(Lists!$B$11="","",IFERROR(TRIM(INDEX($A374:$Z374,MATCH(Lists!$B$11,$A$1:$Z$1,0))&amp;""),""))</f>
        <v/>
      </c>
      <c r="AL374" s="32">
        <f>MID(IF($AG374&lt;&gt;"",", "&amp;$AG374,"")&amp;IF($AH374&lt;&gt;"",", "&amp;$AH374,"")&amp;IF($AI374&lt;&gt;"",", "&amp;$AI374,"")&amp;IF($AJ374&lt;&gt;"",", "&amp;$AJ374,"")&amp;IF($AK374&lt;&gt;"",", "&amp;$AK374,""),3,300)</f>
        <v/>
      </c>
      <c r="AM374" s="32">
        <f>IF($AB374="","",IF(COUNTIF('Guest list'!$A$3:$A$202,$AB374)&gt;0,"Yes","No"))</f>
        <v/>
      </c>
    </row>
    <row r="375">
      <c r="AB375" s="32">
        <f>IF(Lists!$B$2="","",IFERROR(TRIM(INDEX($A375:$Z375,MATCH(Lists!$B$2,$A$1:$Z$1,0))&amp;""),""))</f>
        <v/>
      </c>
      <c r="AC375" s="32">
        <f>IF(Lists!$B$3="","",IFERROR(TRIM(INDEX($A375:$Z375,MATCH(Lists!$B$3,$A$1:$Z$1,0))&amp;""),""))</f>
        <v/>
      </c>
      <c r="AD375" s="32">
        <f>IF($AB375="","",IF($AC375=Lists!$B$4,1,0))</f>
        <v/>
      </c>
      <c r="AE375" s="32">
        <f>IFERROR(VALUE(IF(Lists!$B$5="","",IFERROR(TRIM(INDEX($A375:$Z375,MATCH(Lists!$B$5,$A$1:$Z$1,0))&amp;""),""))),"")</f>
        <v/>
      </c>
      <c r="AF375" s="32">
        <f>IF($AD375&lt;&gt;1,IF($AB375="","",0),MAX(1,N($AE375)+IF(UPPER(TRIM(Lists!$B$6&amp;""))="N",1,0)))</f>
        <v/>
      </c>
      <c r="AG375" s="32">
        <f>IF(Lists!$B$7="","",IFERROR(TRIM(INDEX($A375:$Z375,MATCH(Lists!$B$7,$A$1:$Z$1,0))&amp;""),""))</f>
        <v/>
      </c>
      <c r="AH375" s="32">
        <f>IF(Lists!$B$8="","",IFERROR(TRIM(INDEX($A375:$Z375,MATCH(Lists!$B$8,$A$1:$Z$1,0))&amp;""),""))</f>
        <v/>
      </c>
      <c r="AI375" s="32">
        <f>IF(Lists!$B$9="","",IFERROR(TRIM(INDEX($A375:$Z375,MATCH(Lists!$B$9,$A$1:$Z$1,0))&amp;""),""))</f>
        <v/>
      </c>
      <c r="AJ375" s="32">
        <f>IF(Lists!$B$10="","",IFERROR(TRIM(INDEX($A375:$Z375,MATCH(Lists!$B$10,$A$1:$Z$1,0))&amp;""),""))</f>
        <v/>
      </c>
      <c r="AK375" s="32">
        <f>IF(Lists!$B$11="","",IFERROR(TRIM(INDEX($A375:$Z375,MATCH(Lists!$B$11,$A$1:$Z$1,0))&amp;""),""))</f>
        <v/>
      </c>
      <c r="AL375" s="32">
        <f>MID(IF($AG375&lt;&gt;"",", "&amp;$AG375,"")&amp;IF($AH375&lt;&gt;"",", "&amp;$AH375,"")&amp;IF($AI375&lt;&gt;"",", "&amp;$AI375,"")&amp;IF($AJ375&lt;&gt;"",", "&amp;$AJ375,"")&amp;IF($AK375&lt;&gt;"",", "&amp;$AK375,""),3,300)</f>
        <v/>
      </c>
      <c r="AM375" s="32">
        <f>IF($AB375="","",IF(COUNTIF('Guest list'!$A$3:$A$202,$AB375)&gt;0,"Yes","No"))</f>
        <v/>
      </c>
    </row>
    <row r="376">
      <c r="AB376" s="32">
        <f>IF(Lists!$B$2="","",IFERROR(TRIM(INDEX($A376:$Z376,MATCH(Lists!$B$2,$A$1:$Z$1,0))&amp;""),""))</f>
        <v/>
      </c>
      <c r="AC376" s="32">
        <f>IF(Lists!$B$3="","",IFERROR(TRIM(INDEX($A376:$Z376,MATCH(Lists!$B$3,$A$1:$Z$1,0))&amp;""),""))</f>
        <v/>
      </c>
      <c r="AD376" s="32">
        <f>IF($AB376="","",IF($AC376=Lists!$B$4,1,0))</f>
        <v/>
      </c>
      <c r="AE376" s="32">
        <f>IFERROR(VALUE(IF(Lists!$B$5="","",IFERROR(TRIM(INDEX($A376:$Z376,MATCH(Lists!$B$5,$A$1:$Z$1,0))&amp;""),""))),"")</f>
        <v/>
      </c>
      <c r="AF376" s="32">
        <f>IF($AD376&lt;&gt;1,IF($AB376="","",0),MAX(1,N($AE376)+IF(UPPER(TRIM(Lists!$B$6&amp;""))="N",1,0)))</f>
        <v/>
      </c>
      <c r="AG376" s="32">
        <f>IF(Lists!$B$7="","",IFERROR(TRIM(INDEX($A376:$Z376,MATCH(Lists!$B$7,$A$1:$Z$1,0))&amp;""),""))</f>
        <v/>
      </c>
      <c r="AH376" s="32">
        <f>IF(Lists!$B$8="","",IFERROR(TRIM(INDEX($A376:$Z376,MATCH(Lists!$B$8,$A$1:$Z$1,0))&amp;""),""))</f>
        <v/>
      </c>
      <c r="AI376" s="32">
        <f>IF(Lists!$B$9="","",IFERROR(TRIM(INDEX($A376:$Z376,MATCH(Lists!$B$9,$A$1:$Z$1,0))&amp;""),""))</f>
        <v/>
      </c>
      <c r="AJ376" s="32">
        <f>IF(Lists!$B$10="","",IFERROR(TRIM(INDEX($A376:$Z376,MATCH(Lists!$B$10,$A$1:$Z$1,0))&amp;""),""))</f>
        <v/>
      </c>
      <c r="AK376" s="32">
        <f>IF(Lists!$B$11="","",IFERROR(TRIM(INDEX($A376:$Z376,MATCH(Lists!$B$11,$A$1:$Z$1,0))&amp;""),""))</f>
        <v/>
      </c>
      <c r="AL376" s="32">
        <f>MID(IF($AG376&lt;&gt;"",", "&amp;$AG376,"")&amp;IF($AH376&lt;&gt;"",", "&amp;$AH376,"")&amp;IF($AI376&lt;&gt;"",", "&amp;$AI376,"")&amp;IF($AJ376&lt;&gt;"",", "&amp;$AJ376,"")&amp;IF($AK376&lt;&gt;"",", "&amp;$AK376,""),3,300)</f>
        <v/>
      </c>
      <c r="AM376" s="32">
        <f>IF($AB376="","",IF(COUNTIF('Guest list'!$A$3:$A$202,$AB376)&gt;0,"Yes","No"))</f>
        <v/>
      </c>
    </row>
    <row r="377">
      <c r="AB377" s="32">
        <f>IF(Lists!$B$2="","",IFERROR(TRIM(INDEX($A377:$Z377,MATCH(Lists!$B$2,$A$1:$Z$1,0))&amp;""),""))</f>
        <v/>
      </c>
      <c r="AC377" s="32">
        <f>IF(Lists!$B$3="","",IFERROR(TRIM(INDEX($A377:$Z377,MATCH(Lists!$B$3,$A$1:$Z$1,0))&amp;""),""))</f>
        <v/>
      </c>
      <c r="AD377" s="32">
        <f>IF($AB377="","",IF($AC377=Lists!$B$4,1,0))</f>
        <v/>
      </c>
      <c r="AE377" s="32">
        <f>IFERROR(VALUE(IF(Lists!$B$5="","",IFERROR(TRIM(INDEX($A377:$Z377,MATCH(Lists!$B$5,$A$1:$Z$1,0))&amp;""),""))),"")</f>
        <v/>
      </c>
      <c r="AF377" s="32">
        <f>IF($AD377&lt;&gt;1,IF($AB377="","",0),MAX(1,N($AE377)+IF(UPPER(TRIM(Lists!$B$6&amp;""))="N",1,0)))</f>
        <v/>
      </c>
      <c r="AG377" s="32">
        <f>IF(Lists!$B$7="","",IFERROR(TRIM(INDEX($A377:$Z377,MATCH(Lists!$B$7,$A$1:$Z$1,0))&amp;""),""))</f>
        <v/>
      </c>
      <c r="AH377" s="32">
        <f>IF(Lists!$B$8="","",IFERROR(TRIM(INDEX($A377:$Z377,MATCH(Lists!$B$8,$A$1:$Z$1,0))&amp;""),""))</f>
        <v/>
      </c>
      <c r="AI377" s="32">
        <f>IF(Lists!$B$9="","",IFERROR(TRIM(INDEX($A377:$Z377,MATCH(Lists!$B$9,$A$1:$Z$1,0))&amp;""),""))</f>
        <v/>
      </c>
      <c r="AJ377" s="32">
        <f>IF(Lists!$B$10="","",IFERROR(TRIM(INDEX($A377:$Z377,MATCH(Lists!$B$10,$A$1:$Z$1,0))&amp;""),""))</f>
        <v/>
      </c>
      <c r="AK377" s="32">
        <f>IF(Lists!$B$11="","",IFERROR(TRIM(INDEX($A377:$Z377,MATCH(Lists!$B$11,$A$1:$Z$1,0))&amp;""),""))</f>
        <v/>
      </c>
      <c r="AL377" s="32">
        <f>MID(IF($AG377&lt;&gt;"",", "&amp;$AG377,"")&amp;IF($AH377&lt;&gt;"",", "&amp;$AH377,"")&amp;IF($AI377&lt;&gt;"",", "&amp;$AI377,"")&amp;IF($AJ377&lt;&gt;"",", "&amp;$AJ377,"")&amp;IF($AK377&lt;&gt;"",", "&amp;$AK377,""),3,300)</f>
        <v/>
      </c>
      <c r="AM377" s="32">
        <f>IF($AB377="","",IF(COUNTIF('Guest list'!$A$3:$A$202,$AB377)&gt;0,"Yes","No"))</f>
        <v/>
      </c>
    </row>
    <row r="378">
      <c r="AB378" s="32">
        <f>IF(Lists!$B$2="","",IFERROR(TRIM(INDEX($A378:$Z378,MATCH(Lists!$B$2,$A$1:$Z$1,0))&amp;""),""))</f>
        <v/>
      </c>
      <c r="AC378" s="32">
        <f>IF(Lists!$B$3="","",IFERROR(TRIM(INDEX($A378:$Z378,MATCH(Lists!$B$3,$A$1:$Z$1,0))&amp;""),""))</f>
        <v/>
      </c>
      <c r="AD378" s="32">
        <f>IF($AB378="","",IF($AC378=Lists!$B$4,1,0))</f>
        <v/>
      </c>
      <c r="AE378" s="32">
        <f>IFERROR(VALUE(IF(Lists!$B$5="","",IFERROR(TRIM(INDEX($A378:$Z378,MATCH(Lists!$B$5,$A$1:$Z$1,0))&amp;""),""))),"")</f>
        <v/>
      </c>
      <c r="AF378" s="32">
        <f>IF($AD378&lt;&gt;1,IF($AB378="","",0),MAX(1,N($AE378)+IF(UPPER(TRIM(Lists!$B$6&amp;""))="N",1,0)))</f>
        <v/>
      </c>
      <c r="AG378" s="32">
        <f>IF(Lists!$B$7="","",IFERROR(TRIM(INDEX($A378:$Z378,MATCH(Lists!$B$7,$A$1:$Z$1,0))&amp;""),""))</f>
        <v/>
      </c>
      <c r="AH378" s="32">
        <f>IF(Lists!$B$8="","",IFERROR(TRIM(INDEX($A378:$Z378,MATCH(Lists!$B$8,$A$1:$Z$1,0))&amp;""),""))</f>
        <v/>
      </c>
      <c r="AI378" s="32">
        <f>IF(Lists!$B$9="","",IFERROR(TRIM(INDEX($A378:$Z378,MATCH(Lists!$B$9,$A$1:$Z$1,0))&amp;""),""))</f>
        <v/>
      </c>
      <c r="AJ378" s="32">
        <f>IF(Lists!$B$10="","",IFERROR(TRIM(INDEX($A378:$Z378,MATCH(Lists!$B$10,$A$1:$Z$1,0))&amp;""),""))</f>
        <v/>
      </c>
      <c r="AK378" s="32">
        <f>IF(Lists!$B$11="","",IFERROR(TRIM(INDEX($A378:$Z378,MATCH(Lists!$B$11,$A$1:$Z$1,0))&amp;""),""))</f>
        <v/>
      </c>
      <c r="AL378" s="32">
        <f>MID(IF($AG378&lt;&gt;"",", "&amp;$AG378,"")&amp;IF($AH378&lt;&gt;"",", "&amp;$AH378,"")&amp;IF($AI378&lt;&gt;"",", "&amp;$AI378,"")&amp;IF($AJ378&lt;&gt;"",", "&amp;$AJ378,"")&amp;IF($AK378&lt;&gt;"",", "&amp;$AK378,""),3,300)</f>
        <v/>
      </c>
      <c r="AM378" s="32">
        <f>IF($AB378="","",IF(COUNTIF('Guest list'!$A$3:$A$202,$AB378)&gt;0,"Yes","No"))</f>
        <v/>
      </c>
    </row>
    <row r="379">
      <c r="AB379" s="32">
        <f>IF(Lists!$B$2="","",IFERROR(TRIM(INDEX($A379:$Z379,MATCH(Lists!$B$2,$A$1:$Z$1,0))&amp;""),""))</f>
        <v/>
      </c>
      <c r="AC379" s="32">
        <f>IF(Lists!$B$3="","",IFERROR(TRIM(INDEX($A379:$Z379,MATCH(Lists!$B$3,$A$1:$Z$1,0))&amp;""),""))</f>
        <v/>
      </c>
      <c r="AD379" s="32">
        <f>IF($AB379="","",IF($AC379=Lists!$B$4,1,0))</f>
        <v/>
      </c>
      <c r="AE379" s="32">
        <f>IFERROR(VALUE(IF(Lists!$B$5="","",IFERROR(TRIM(INDEX($A379:$Z379,MATCH(Lists!$B$5,$A$1:$Z$1,0))&amp;""),""))),"")</f>
        <v/>
      </c>
      <c r="AF379" s="32">
        <f>IF($AD379&lt;&gt;1,IF($AB379="","",0),MAX(1,N($AE379)+IF(UPPER(TRIM(Lists!$B$6&amp;""))="N",1,0)))</f>
        <v/>
      </c>
      <c r="AG379" s="32">
        <f>IF(Lists!$B$7="","",IFERROR(TRIM(INDEX($A379:$Z379,MATCH(Lists!$B$7,$A$1:$Z$1,0))&amp;""),""))</f>
        <v/>
      </c>
      <c r="AH379" s="32">
        <f>IF(Lists!$B$8="","",IFERROR(TRIM(INDEX($A379:$Z379,MATCH(Lists!$B$8,$A$1:$Z$1,0))&amp;""),""))</f>
        <v/>
      </c>
      <c r="AI379" s="32">
        <f>IF(Lists!$B$9="","",IFERROR(TRIM(INDEX($A379:$Z379,MATCH(Lists!$B$9,$A$1:$Z$1,0))&amp;""),""))</f>
        <v/>
      </c>
      <c r="AJ379" s="32">
        <f>IF(Lists!$B$10="","",IFERROR(TRIM(INDEX($A379:$Z379,MATCH(Lists!$B$10,$A$1:$Z$1,0))&amp;""),""))</f>
        <v/>
      </c>
      <c r="AK379" s="32">
        <f>IF(Lists!$B$11="","",IFERROR(TRIM(INDEX($A379:$Z379,MATCH(Lists!$B$11,$A$1:$Z$1,0))&amp;""),""))</f>
        <v/>
      </c>
      <c r="AL379" s="32">
        <f>MID(IF($AG379&lt;&gt;"",", "&amp;$AG379,"")&amp;IF($AH379&lt;&gt;"",", "&amp;$AH379,"")&amp;IF($AI379&lt;&gt;"",", "&amp;$AI379,"")&amp;IF($AJ379&lt;&gt;"",", "&amp;$AJ379,"")&amp;IF($AK379&lt;&gt;"",", "&amp;$AK379,""),3,300)</f>
        <v/>
      </c>
      <c r="AM379" s="32">
        <f>IF($AB379="","",IF(COUNTIF('Guest list'!$A$3:$A$202,$AB379)&gt;0,"Yes","No"))</f>
        <v/>
      </c>
    </row>
    <row r="380">
      <c r="AB380" s="32">
        <f>IF(Lists!$B$2="","",IFERROR(TRIM(INDEX($A380:$Z380,MATCH(Lists!$B$2,$A$1:$Z$1,0))&amp;""),""))</f>
        <v/>
      </c>
      <c r="AC380" s="32">
        <f>IF(Lists!$B$3="","",IFERROR(TRIM(INDEX($A380:$Z380,MATCH(Lists!$B$3,$A$1:$Z$1,0))&amp;""),""))</f>
        <v/>
      </c>
      <c r="AD380" s="32">
        <f>IF($AB380="","",IF($AC380=Lists!$B$4,1,0))</f>
        <v/>
      </c>
      <c r="AE380" s="32">
        <f>IFERROR(VALUE(IF(Lists!$B$5="","",IFERROR(TRIM(INDEX($A380:$Z380,MATCH(Lists!$B$5,$A$1:$Z$1,0))&amp;""),""))),"")</f>
        <v/>
      </c>
      <c r="AF380" s="32">
        <f>IF($AD380&lt;&gt;1,IF($AB380="","",0),MAX(1,N($AE380)+IF(UPPER(TRIM(Lists!$B$6&amp;""))="N",1,0)))</f>
        <v/>
      </c>
      <c r="AG380" s="32">
        <f>IF(Lists!$B$7="","",IFERROR(TRIM(INDEX($A380:$Z380,MATCH(Lists!$B$7,$A$1:$Z$1,0))&amp;""),""))</f>
        <v/>
      </c>
      <c r="AH380" s="32">
        <f>IF(Lists!$B$8="","",IFERROR(TRIM(INDEX($A380:$Z380,MATCH(Lists!$B$8,$A$1:$Z$1,0))&amp;""),""))</f>
        <v/>
      </c>
      <c r="AI380" s="32">
        <f>IF(Lists!$B$9="","",IFERROR(TRIM(INDEX($A380:$Z380,MATCH(Lists!$B$9,$A$1:$Z$1,0))&amp;""),""))</f>
        <v/>
      </c>
      <c r="AJ380" s="32">
        <f>IF(Lists!$B$10="","",IFERROR(TRIM(INDEX($A380:$Z380,MATCH(Lists!$B$10,$A$1:$Z$1,0))&amp;""),""))</f>
        <v/>
      </c>
      <c r="AK380" s="32">
        <f>IF(Lists!$B$11="","",IFERROR(TRIM(INDEX($A380:$Z380,MATCH(Lists!$B$11,$A$1:$Z$1,0))&amp;""),""))</f>
        <v/>
      </c>
      <c r="AL380" s="32">
        <f>MID(IF($AG380&lt;&gt;"",", "&amp;$AG380,"")&amp;IF($AH380&lt;&gt;"",", "&amp;$AH380,"")&amp;IF($AI380&lt;&gt;"",", "&amp;$AI380,"")&amp;IF($AJ380&lt;&gt;"",", "&amp;$AJ380,"")&amp;IF($AK380&lt;&gt;"",", "&amp;$AK380,""),3,300)</f>
        <v/>
      </c>
      <c r="AM380" s="32">
        <f>IF($AB380="","",IF(COUNTIF('Guest list'!$A$3:$A$202,$AB380)&gt;0,"Yes","No"))</f>
        <v/>
      </c>
    </row>
    <row r="381">
      <c r="AB381" s="32">
        <f>IF(Lists!$B$2="","",IFERROR(TRIM(INDEX($A381:$Z381,MATCH(Lists!$B$2,$A$1:$Z$1,0))&amp;""),""))</f>
        <v/>
      </c>
      <c r="AC381" s="32">
        <f>IF(Lists!$B$3="","",IFERROR(TRIM(INDEX($A381:$Z381,MATCH(Lists!$B$3,$A$1:$Z$1,0))&amp;""),""))</f>
        <v/>
      </c>
      <c r="AD381" s="32">
        <f>IF($AB381="","",IF($AC381=Lists!$B$4,1,0))</f>
        <v/>
      </c>
      <c r="AE381" s="32">
        <f>IFERROR(VALUE(IF(Lists!$B$5="","",IFERROR(TRIM(INDEX($A381:$Z381,MATCH(Lists!$B$5,$A$1:$Z$1,0))&amp;""),""))),"")</f>
        <v/>
      </c>
      <c r="AF381" s="32">
        <f>IF($AD381&lt;&gt;1,IF($AB381="","",0),MAX(1,N($AE381)+IF(UPPER(TRIM(Lists!$B$6&amp;""))="N",1,0)))</f>
        <v/>
      </c>
      <c r="AG381" s="32">
        <f>IF(Lists!$B$7="","",IFERROR(TRIM(INDEX($A381:$Z381,MATCH(Lists!$B$7,$A$1:$Z$1,0))&amp;""),""))</f>
        <v/>
      </c>
      <c r="AH381" s="32">
        <f>IF(Lists!$B$8="","",IFERROR(TRIM(INDEX($A381:$Z381,MATCH(Lists!$B$8,$A$1:$Z$1,0))&amp;""),""))</f>
        <v/>
      </c>
      <c r="AI381" s="32">
        <f>IF(Lists!$B$9="","",IFERROR(TRIM(INDEX($A381:$Z381,MATCH(Lists!$B$9,$A$1:$Z$1,0))&amp;""),""))</f>
        <v/>
      </c>
      <c r="AJ381" s="32">
        <f>IF(Lists!$B$10="","",IFERROR(TRIM(INDEX($A381:$Z381,MATCH(Lists!$B$10,$A$1:$Z$1,0))&amp;""),""))</f>
        <v/>
      </c>
      <c r="AK381" s="32">
        <f>IF(Lists!$B$11="","",IFERROR(TRIM(INDEX($A381:$Z381,MATCH(Lists!$B$11,$A$1:$Z$1,0))&amp;""),""))</f>
        <v/>
      </c>
      <c r="AL381" s="32">
        <f>MID(IF($AG381&lt;&gt;"",", "&amp;$AG381,"")&amp;IF($AH381&lt;&gt;"",", "&amp;$AH381,"")&amp;IF($AI381&lt;&gt;"",", "&amp;$AI381,"")&amp;IF($AJ381&lt;&gt;"",", "&amp;$AJ381,"")&amp;IF($AK381&lt;&gt;"",", "&amp;$AK381,""),3,300)</f>
        <v/>
      </c>
      <c r="AM381" s="32">
        <f>IF($AB381="","",IF(COUNTIF('Guest list'!$A$3:$A$202,$AB381)&gt;0,"Yes","No"))</f>
        <v/>
      </c>
    </row>
    <row r="382">
      <c r="AB382" s="32">
        <f>IF(Lists!$B$2="","",IFERROR(TRIM(INDEX($A382:$Z382,MATCH(Lists!$B$2,$A$1:$Z$1,0))&amp;""),""))</f>
        <v/>
      </c>
      <c r="AC382" s="32">
        <f>IF(Lists!$B$3="","",IFERROR(TRIM(INDEX($A382:$Z382,MATCH(Lists!$B$3,$A$1:$Z$1,0))&amp;""),""))</f>
        <v/>
      </c>
      <c r="AD382" s="32">
        <f>IF($AB382="","",IF($AC382=Lists!$B$4,1,0))</f>
        <v/>
      </c>
      <c r="AE382" s="32">
        <f>IFERROR(VALUE(IF(Lists!$B$5="","",IFERROR(TRIM(INDEX($A382:$Z382,MATCH(Lists!$B$5,$A$1:$Z$1,0))&amp;""),""))),"")</f>
        <v/>
      </c>
      <c r="AF382" s="32">
        <f>IF($AD382&lt;&gt;1,IF($AB382="","",0),MAX(1,N($AE382)+IF(UPPER(TRIM(Lists!$B$6&amp;""))="N",1,0)))</f>
        <v/>
      </c>
      <c r="AG382" s="32">
        <f>IF(Lists!$B$7="","",IFERROR(TRIM(INDEX($A382:$Z382,MATCH(Lists!$B$7,$A$1:$Z$1,0))&amp;""),""))</f>
        <v/>
      </c>
      <c r="AH382" s="32">
        <f>IF(Lists!$B$8="","",IFERROR(TRIM(INDEX($A382:$Z382,MATCH(Lists!$B$8,$A$1:$Z$1,0))&amp;""),""))</f>
        <v/>
      </c>
      <c r="AI382" s="32">
        <f>IF(Lists!$B$9="","",IFERROR(TRIM(INDEX($A382:$Z382,MATCH(Lists!$B$9,$A$1:$Z$1,0))&amp;""),""))</f>
        <v/>
      </c>
      <c r="AJ382" s="32">
        <f>IF(Lists!$B$10="","",IFERROR(TRIM(INDEX($A382:$Z382,MATCH(Lists!$B$10,$A$1:$Z$1,0))&amp;""),""))</f>
        <v/>
      </c>
      <c r="AK382" s="32">
        <f>IF(Lists!$B$11="","",IFERROR(TRIM(INDEX($A382:$Z382,MATCH(Lists!$B$11,$A$1:$Z$1,0))&amp;""),""))</f>
        <v/>
      </c>
      <c r="AL382" s="32">
        <f>MID(IF($AG382&lt;&gt;"",", "&amp;$AG382,"")&amp;IF($AH382&lt;&gt;"",", "&amp;$AH382,"")&amp;IF($AI382&lt;&gt;"",", "&amp;$AI382,"")&amp;IF($AJ382&lt;&gt;"",", "&amp;$AJ382,"")&amp;IF($AK382&lt;&gt;"",", "&amp;$AK382,""),3,300)</f>
        <v/>
      </c>
      <c r="AM382" s="32">
        <f>IF($AB382="","",IF(COUNTIF('Guest list'!$A$3:$A$202,$AB382)&gt;0,"Yes","No"))</f>
        <v/>
      </c>
    </row>
    <row r="383">
      <c r="AB383" s="32">
        <f>IF(Lists!$B$2="","",IFERROR(TRIM(INDEX($A383:$Z383,MATCH(Lists!$B$2,$A$1:$Z$1,0))&amp;""),""))</f>
        <v/>
      </c>
      <c r="AC383" s="32">
        <f>IF(Lists!$B$3="","",IFERROR(TRIM(INDEX($A383:$Z383,MATCH(Lists!$B$3,$A$1:$Z$1,0))&amp;""),""))</f>
        <v/>
      </c>
      <c r="AD383" s="32">
        <f>IF($AB383="","",IF($AC383=Lists!$B$4,1,0))</f>
        <v/>
      </c>
      <c r="AE383" s="32">
        <f>IFERROR(VALUE(IF(Lists!$B$5="","",IFERROR(TRIM(INDEX($A383:$Z383,MATCH(Lists!$B$5,$A$1:$Z$1,0))&amp;""),""))),"")</f>
        <v/>
      </c>
      <c r="AF383" s="32">
        <f>IF($AD383&lt;&gt;1,IF($AB383="","",0),MAX(1,N($AE383)+IF(UPPER(TRIM(Lists!$B$6&amp;""))="N",1,0)))</f>
        <v/>
      </c>
      <c r="AG383" s="32">
        <f>IF(Lists!$B$7="","",IFERROR(TRIM(INDEX($A383:$Z383,MATCH(Lists!$B$7,$A$1:$Z$1,0))&amp;""),""))</f>
        <v/>
      </c>
      <c r="AH383" s="32">
        <f>IF(Lists!$B$8="","",IFERROR(TRIM(INDEX($A383:$Z383,MATCH(Lists!$B$8,$A$1:$Z$1,0))&amp;""),""))</f>
        <v/>
      </c>
      <c r="AI383" s="32">
        <f>IF(Lists!$B$9="","",IFERROR(TRIM(INDEX($A383:$Z383,MATCH(Lists!$B$9,$A$1:$Z$1,0))&amp;""),""))</f>
        <v/>
      </c>
      <c r="AJ383" s="32">
        <f>IF(Lists!$B$10="","",IFERROR(TRIM(INDEX($A383:$Z383,MATCH(Lists!$B$10,$A$1:$Z$1,0))&amp;""),""))</f>
        <v/>
      </c>
      <c r="AK383" s="32">
        <f>IF(Lists!$B$11="","",IFERROR(TRIM(INDEX($A383:$Z383,MATCH(Lists!$B$11,$A$1:$Z$1,0))&amp;""),""))</f>
        <v/>
      </c>
      <c r="AL383" s="32">
        <f>MID(IF($AG383&lt;&gt;"",", "&amp;$AG383,"")&amp;IF($AH383&lt;&gt;"",", "&amp;$AH383,"")&amp;IF($AI383&lt;&gt;"",", "&amp;$AI383,"")&amp;IF($AJ383&lt;&gt;"",", "&amp;$AJ383,"")&amp;IF($AK383&lt;&gt;"",", "&amp;$AK383,""),3,300)</f>
        <v/>
      </c>
      <c r="AM383" s="32">
        <f>IF($AB383="","",IF(COUNTIF('Guest list'!$A$3:$A$202,$AB383)&gt;0,"Yes","No"))</f>
        <v/>
      </c>
    </row>
    <row r="384">
      <c r="AB384" s="32">
        <f>IF(Lists!$B$2="","",IFERROR(TRIM(INDEX($A384:$Z384,MATCH(Lists!$B$2,$A$1:$Z$1,0))&amp;""),""))</f>
        <v/>
      </c>
      <c r="AC384" s="32">
        <f>IF(Lists!$B$3="","",IFERROR(TRIM(INDEX($A384:$Z384,MATCH(Lists!$B$3,$A$1:$Z$1,0))&amp;""),""))</f>
        <v/>
      </c>
      <c r="AD384" s="32">
        <f>IF($AB384="","",IF($AC384=Lists!$B$4,1,0))</f>
        <v/>
      </c>
      <c r="AE384" s="32">
        <f>IFERROR(VALUE(IF(Lists!$B$5="","",IFERROR(TRIM(INDEX($A384:$Z384,MATCH(Lists!$B$5,$A$1:$Z$1,0))&amp;""),""))),"")</f>
        <v/>
      </c>
      <c r="AF384" s="32">
        <f>IF($AD384&lt;&gt;1,IF($AB384="","",0),MAX(1,N($AE384)+IF(UPPER(TRIM(Lists!$B$6&amp;""))="N",1,0)))</f>
        <v/>
      </c>
      <c r="AG384" s="32">
        <f>IF(Lists!$B$7="","",IFERROR(TRIM(INDEX($A384:$Z384,MATCH(Lists!$B$7,$A$1:$Z$1,0))&amp;""),""))</f>
        <v/>
      </c>
      <c r="AH384" s="32">
        <f>IF(Lists!$B$8="","",IFERROR(TRIM(INDEX($A384:$Z384,MATCH(Lists!$B$8,$A$1:$Z$1,0))&amp;""),""))</f>
        <v/>
      </c>
      <c r="AI384" s="32">
        <f>IF(Lists!$B$9="","",IFERROR(TRIM(INDEX($A384:$Z384,MATCH(Lists!$B$9,$A$1:$Z$1,0))&amp;""),""))</f>
        <v/>
      </c>
      <c r="AJ384" s="32">
        <f>IF(Lists!$B$10="","",IFERROR(TRIM(INDEX($A384:$Z384,MATCH(Lists!$B$10,$A$1:$Z$1,0))&amp;""),""))</f>
        <v/>
      </c>
      <c r="AK384" s="32">
        <f>IF(Lists!$B$11="","",IFERROR(TRIM(INDEX($A384:$Z384,MATCH(Lists!$B$11,$A$1:$Z$1,0))&amp;""),""))</f>
        <v/>
      </c>
      <c r="AL384" s="32">
        <f>MID(IF($AG384&lt;&gt;"",", "&amp;$AG384,"")&amp;IF($AH384&lt;&gt;"",", "&amp;$AH384,"")&amp;IF($AI384&lt;&gt;"",", "&amp;$AI384,"")&amp;IF($AJ384&lt;&gt;"",", "&amp;$AJ384,"")&amp;IF($AK384&lt;&gt;"",", "&amp;$AK384,""),3,300)</f>
        <v/>
      </c>
      <c r="AM384" s="32">
        <f>IF($AB384="","",IF(COUNTIF('Guest list'!$A$3:$A$202,$AB384)&gt;0,"Yes","No"))</f>
        <v/>
      </c>
    </row>
    <row r="385">
      <c r="AB385" s="32">
        <f>IF(Lists!$B$2="","",IFERROR(TRIM(INDEX($A385:$Z385,MATCH(Lists!$B$2,$A$1:$Z$1,0))&amp;""),""))</f>
        <v/>
      </c>
      <c r="AC385" s="32">
        <f>IF(Lists!$B$3="","",IFERROR(TRIM(INDEX($A385:$Z385,MATCH(Lists!$B$3,$A$1:$Z$1,0))&amp;""),""))</f>
        <v/>
      </c>
      <c r="AD385" s="32">
        <f>IF($AB385="","",IF($AC385=Lists!$B$4,1,0))</f>
        <v/>
      </c>
      <c r="AE385" s="32">
        <f>IFERROR(VALUE(IF(Lists!$B$5="","",IFERROR(TRIM(INDEX($A385:$Z385,MATCH(Lists!$B$5,$A$1:$Z$1,0))&amp;""),""))),"")</f>
        <v/>
      </c>
      <c r="AF385" s="32">
        <f>IF($AD385&lt;&gt;1,IF($AB385="","",0),MAX(1,N($AE385)+IF(UPPER(TRIM(Lists!$B$6&amp;""))="N",1,0)))</f>
        <v/>
      </c>
      <c r="AG385" s="32">
        <f>IF(Lists!$B$7="","",IFERROR(TRIM(INDEX($A385:$Z385,MATCH(Lists!$B$7,$A$1:$Z$1,0))&amp;""),""))</f>
        <v/>
      </c>
      <c r="AH385" s="32">
        <f>IF(Lists!$B$8="","",IFERROR(TRIM(INDEX($A385:$Z385,MATCH(Lists!$B$8,$A$1:$Z$1,0))&amp;""),""))</f>
        <v/>
      </c>
      <c r="AI385" s="32">
        <f>IF(Lists!$B$9="","",IFERROR(TRIM(INDEX($A385:$Z385,MATCH(Lists!$B$9,$A$1:$Z$1,0))&amp;""),""))</f>
        <v/>
      </c>
      <c r="AJ385" s="32">
        <f>IF(Lists!$B$10="","",IFERROR(TRIM(INDEX($A385:$Z385,MATCH(Lists!$B$10,$A$1:$Z$1,0))&amp;""),""))</f>
        <v/>
      </c>
      <c r="AK385" s="32">
        <f>IF(Lists!$B$11="","",IFERROR(TRIM(INDEX($A385:$Z385,MATCH(Lists!$B$11,$A$1:$Z$1,0))&amp;""),""))</f>
        <v/>
      </c>
      <c r="AL385" s="32">
        <f>MID(IF($AG385&lt;&gt;"",", "&amp;$AG385,"")&amp;IF($AH385&lt;&gt;"",", "&amp;$AH385,"")&amp;IF($AI385&lt;&gt;"",", "&amp;$AI385,"")&amp;IF($AJ385&lt;&gt;"",", "&amp;$AJ385,"")&amp;IF($AK385&lt;&gt;"",", "&amp;$AK385,""),3,300)</f>
        <v/>
      </c>
      <c r="AM385" s="32">
        <f>IF($AB385="","",IF(COUNTIF('Guest list'!$A$3:$A$202,$AB385)&gt;0,"Yes","No"))</f>
        <v/>
      </c>
    </row>
    <row r="386">
      <c r="AB386" s="32">
        <f>IF(Lists!$B$2="","",IFERROR(TRIM(INDEX($A386:$Z386,MATCH(Lists!$B$2,$A$1:$Z$1,0))&amp;""),""))</f>
        <v/>
      </c>
      <c r="AC386" s="32">
        <f>IF(Lists!$B$3="","",IFERROR(TRIM(INDEX($A386:$Z386,MATCH(Lists!$B$3,$A$1:$Z$1,0))&amp;""),""))</f>
        <v/>
      </c>
      <c r="AD386" s="32">
        <f>IF($AB386="","",IF($AC386=Lists!$B$4,1,0))</f>
        <v/>
      </c>
      <c r="AE386" s="32">
        <f>IFERROR(VALUE(IF(Lists!$B$5="","",IFERROR(TRIM(INDEX($A386:$Z386,MATCH(Lists!$B$5,$A$1:$Z$1,0))&amp;""),""))),"")</f>
        <v/>
      </c>
      <c r="AF386" s="32">
        <f>IF($AD386&lt;&gt;1,IF($AB386="","",0),MAX(1,N($AE386)+IF(UPPER(TRIM(Lists!$B$6&amp;""))="N",1,0)))</f>
        <v/>
      </c>
      <c r="AG386" s="32">
        <f>IF(Lists!$B$7="","",IFERROR(TRIM(INDEX($A386:$Z386,MATCH(Lists!$B$7,$A$1:$Z$1,0))&amp;""),""))</f>
        <v/>
      </c>
      <c r="AH386" s="32">
        <f>IF(Lists!$B$8="","",IFERROR(TRIM(INDEX($A386:$Z386,MATCH(Lists!$B$8,$A$1:$Z$1,0))&amp;""),""))</f>
        <v/>
      </c>
      <c r="AI386" s="32">
        <f>IF(Lists!$B$9="","",IFERROR(TRIM(INDEX($A386:$Z386,MATCH(Lists!$B$9,$A$1:$Z$1,0))&amp;""),""))</f>
        <v/>
      </c>
      <c r="AJ386" s="32">
        <f>IF(Lists!$B$10="","",IFERROR(TRIM(INDEX($A386:$Z386,MATCH(Lists!$B$10,$A$1:$Z$1,0))&amp;""),""))</f>
        <v/>
      </c>
      <c r="AK386" s="32">
        <f>IF(Lists!$B$11="","",IFERROR(TRIM(INDEX($A386:$Z386,MATCH(Lists!$B$11,$A$1:$Z$1,0))&amp;""),""))</f>
        <v/>
      </c>
      <c r="AL386" s="32">
        <f>MID(IF($AG386&lt;&gt;"",", "&amp;$AG386,"")&amp;IF($AH386&lt;&gt;"",", "&amp;$AH386,"")&amp;IF($AI386&lt;&gt;"",", "&amp;$AI386,"")&amp;IF($AJ386&lt;&gt;"",", "&amp;$AJ386,"")&amp;IF($AK386&lt;&gt;"",", "&amp;$AK386,""),3,300)</f>
        <v/>
      </c>
      <c r="AM386" s="32">
        <f>IF($AB386="","",IF(COUNTIF('Guest list'!$A$3:$A$202,$AB386)&gt;0,"Yes","No"))</f>
        <v/>
      </c>
    </row>
    <row r="387">
      <c r="AB387" s="32">
        <f>IF(Lists!$B$2="","",IFERROR(TRIM(INDEX($A387:$Z387,MATCH(Lists!$B$2,$A$1:$Z$1,0))&amp;""),""))</f>
        <v/>
      </c>
      <c r="AC387" s="32">
        <f>IF(Lists!$B$3="","",IFERROR(TRIM(INDEX($A387:$Z387,MATCH(Lists!$B$3,$A$1:$Z$1,0))&amp;""),""))</f>
        <v/>
      </c>
      <c r="AD387" s="32">
        <f>IF($AB387="","",IF($AC387=Lists!$B$4,1,0))</f>
        <v/>
      </c>
      <c r="AE387" s="32">
        <f>IFERROR(VALUE(IF(Lists!$B$5="","",IFERROR(TRIM(INDEX($A387:$Z387,MATCH(Lists!$B$5,$A$1:$Z$1,0))&amp;""),""))),"")</f>
        <v/>
      </c>
      <c r="AF387" s="32">
        <f>IF($AD387&lt;&gt;1,IF($AB387="","",0),MAX(1,N($AE387)+IF(UPPER(TRIM(Lists!$B$6&amp;""))="N",1,0)))</f>
        <v/>
      </c>
      <c r="AG387" s="32">
        <f>IF(Lists!$B$7="","",IFERROR(TRIM(INDEX($A387:$Z387,MATCH(Lists!$B$7,$A$1:$Z$1,0))&amp;""),""))</f>
        <v/>
      </c>
      <c r="AH387" s="32">
        <f>IF(Lists!$B$8="","",IFERROR(TRIM(INDEX($A387:$Z387,MATCH(Lists!$B$8,$A$1:$Z$1,0))&amp;""),""))</f>
        <v/>
      </c>
      <c r="AI387" s="32">
        <f>IF(Lists!$B$9="","",IFERROR(TRIM(INDEX($A387:$Z387,MATCH(Lists!$B$9,$A$1:$Z$1,0))&amp;""),""))</f>
        <v/>
      </c>
      <c r="AJ387" s="32">
        <f>IF(Lists!$B$10="","",IFERROR(TRIM(INDEX($A387:$Z387,MATCH(Lists!$B$10,$A$1:$Z$1,0))&amp;""),""))</f>
        <v/>
      </c>
      <c r="AK387" s="32">
        <f>IF(Lists!$B$11="","",IFERROR(TRIM(INDEX($A387:$Z387,MATCH(Lists!$B$11,$A$1:$Z$1,0))&amp;""),""))</f>
        <v/>
      </c>
      <c r="AL387" s="32">
        <f>MID(IF($AG387&lt;&gt;"",", "&amp;$AG387,"")&amp;IF($AH387&lt;&gt;"",", "&amp;$AH387,"")&amp;IF($AI387&lt;&gt;"",", "&amp;$AI387,"")&amp;IF($AJ387&lt;&gt;"",", "&amp;$AJ387,"")&amp;IF($AK387&lt;&gt;"",", "&amp;$AK387,""),3,300)</f>
        <v/>
      </c>
      <c r="AM387" s="32">
        <f>IF($AB387="","",IF(COUNTIF('Guest list'!$A$3:$A$202,$AB387)&gt;0,"Yes","No"))</f>
        <v/>
      </c>
    </row>
    <row r="388">
      <c r="AB388" s="32">
        <f>IF(Lists!$B$2="","",IFERROR(TRIM(INDEX($A388:$Z388,MATCH(Lists!$B$2,$A$1:$Z$1,0))&amp;""),""))</f>
        <v/>
      </c>
      <c r="AC388" s="32">
        <f>IF(Lists!$B$3="","",IFERROR(TRIM(INDEX($A388:$Z388,MATCH(Lists!$B$3,$A$1:$Z$1,0))&amp;""),""))</f>
        <v/>
      </c>
      <c r="AD388" s="32">
        <f>IF($AB388="","",IF($AC388=Lists!$B$4,1,0))</f>
        <v/>
      </c>
      <c r="AE388" s="32">
        <f>IFERROR(VALUE(IF(Lists!$B$5="","",IFERROR(TRIM(INDEX($A388:$Z388,MATCH(Lists!$B$5,$A$1:$Z$1,0))&amp;""),""))),"")</f>
        <v/>
      </c>
      <c r="AF388" s="32">
        <f>IF($AD388&lt;&gt;1,IF($AB388="","",0),MAX(1,N($AE388)+IF(UPPER(TRIM(Lists!$B$6&amp;""))="N",1,0)))</f>
        <v/>
      </c>
      <c r="AG388" s="32">
        <f>IF(Lists!$B$7="","",IFERROR(TRIM(INDEX($A388:$Z388,MATCH(Lists!$B$7,$A$1:$Z$1,0))&amp;""),""))</f>
        <v/>
      </c>
      <c r="AH388" s="32">
        <f>IF(Lists!$B$8="","",IFERROR(TRIM(INDEX($A388:$Z388,MATCH(Lists!$B$8,$A$1:$Z$1,0))&amp;""),""))</f>
        <v/>
      </c>
      <c r="AI388" s="32">
        <f>IF(Lists!$B$9="","",IFERROR(TRIM(INDEX($A388:$Z388,MATCH(Lists!$B$9,$A$1:$Z$1,0))&amp;""),""))</f>
        <v/>
      </c>
      <c r="AJ388" s="32">
        <f>IF(Lists!$B$10="","",IFERROR(TRIM(INDEX($A388:$Z388,MATCH(Lists!$B$10,$A$1:$Z$1,0))&amp;""),""))</f>
        <v/>
      </c>
      <c r="AK388" s="32">
        <f>IF(Lists!$B$11="","",IFERROR(TRIM(INDEX($A388:$Z388,MATCH(Lists!$B$11,$A$1:$Z$1,0))&amp;""),""))</f>
        <v/>
      </c>
      <c r="AL388" s="32">
        <f>MID(IF($AG388&lt;&gt;"",", "&amp;$AG388,"")&amp;IF($AH388&lt;&gt;"",", "&amp;$AH388,"")&amp;IF($AI388&lt;&gt;"",", "&amp;$AI388,"")&amp;IF($AJ388&lt;&gt;"",", "&amp;$AJ388,"")&amp;IF($AK388&lt;&gt;"",", "&amp;$AK388,""),3,300)</f>
        <v/>
      </c>
      <c r="AM388" s="32">
        <f>IF($AB388="","",IF(COUNTIF('Guest list'!$A$3:$A$202,$AB388)&gt;0,"Yes","No"))</f>
        <v/>
      </c>
    </row>
    <row r="389">
      <c r="AB389" s="32">
        <f>IF(Lists!$B$2="","",IFERROR(TRIM(INDEX($A389:$Z389,MATCH(Lists!$B$2,$A$1:$Z$1,0))&amp;""),""))</f>
        <v/>
      </c>
      <c r="AC389" s="32">
        <f>IF(Lists!$B$3="","",IFERROR(TRIM(INDEX($A389:$Z389,MATCH(Lists!$B$3,$A$1:$Z$1,0))&amp;""),""))</f>
        <v/>
      </c>
      <c r="AD389" s="32">
        <f>IF($AB389="","",IF($AC389=Lists!$B$4,1,0))</f>
        <v/>
      </c>
      <c r="AE389" s="32">
        <f>IFERROR(VALUE(IF(Lists!$B$5="","",IFERROR(TRIM(INDEX($A389:$Z389,MATCH(Lists!$B$5,$A$1:$Z$1,0))&amp;""),""))),"")</f>
        <v/>
      </c>
      <c r="AF389" s="32">
        <f>IF($AD389&lt;&gt;1,IF($AB389="","",0),MAX(1,N($AE389)+IF(UPPER(TRIM(Lists!$B$6&amp;""))="N",1,0)))</f>
        <v/>
      </c>
      <c r="AG389" s="32">
        <f>IF(Lists!$B$7="","",IFERROR(TRIM(INDEX($A389:$Z389,MATCH(Lists!$B$7,$A$1:$Z$1,0))&amp;""),""))</f>
        <v/>
      </c>
      <c r="AH389" s="32">
        <f>IF(Lists!$B$8="","",IFERROR(TRIM(INDEX($A389:$Z389,MATCH(Lists!$B$8,$A$1:$Z$1,0))&amp;""),""))</f>
        <v/>
      </c>
      <c r="AI389" s="32">
        <f>IF(Lists!$B$9="","",IFERROR(TRIM(INDEX($A389:$Z389,MATCH(Lists!$B$9,$A$1:$Z$1,0))&amp;""),""))</f>
        <v/>
      </c>
      <c r="AJ389" s="32">
        <f>IF(Lists!$B$10="","",IFERROR(TRIM(INDEX($A389:$Z389,MATCH(Lists!$B$10,$A$1:$Z$1,0))&amp;""),""))</f>
        <v/>
      </c>
      <c r="AK389" s="32">
        <f>IF(Lists!$B$11="","",IFERROR(TRIM(INDEX($A389:$Z389,MATCH(Lists!$B$11,$A$1:$Z$1,0))&amp;""),""))</f>
        <v/>
      </c>
      <c r="AL389" s="32">
        <f>MID(IF($AG389&lt;&gt;"",", "&amp;$AG389,"")&amp;IF($AH389&lt;&gt;"",", "&amp;$AH389,"")&amp;IF($AI389&lt;&gt;"",", "&amp;$AI389,"")&amp;IF($AJ389&lt;&gt;"",", "&amp;$AJ389,"")&amp;IF($AK389&lt;&gt;"",", "&amp;$AK389,""),3,300)</f>
        <v/>
      </c>
      <c r="AM389" s="32">
        <f>IF($AB389="","",IF(COUNTIF('Guest list'!$A$3:$A$202,$AB389)&gt;0,"Yes","No"))</f>
        <v/>
      </c>
    </row>
    <row r="390">
      <c r="AB390" s="32">
        <f>IF(Lists!$B$2="","",IFERROR(TRIM(INDEX($A390:$Z390,MATCH(Lists!$B$2,$A$1:$Z$1,0))&amp;""),""))</f>
        <v/>
      </c>
      <c r="AC390" s="32">
        <f>IF(Lists!$B$3="","",IFERROR(TRIM(INDEX($A390:$Z390,MATCH(Lists!$B$3,$A$1:$Z$1,0))&amp;""),""))</f>
        <v/>
      </c>
      <c r="AD390" s="32">
        <f>IF($AB390="","",IF($AC390=Lists!$B$4,1,0))</f>
        <v/>
      </c>
      <c r="AE390" s="32">
        <f>IFERROR(VALUE(IF(Lists!$B$5="","",IFERROR(TRIM(INDEX($A390:$Z390,MATCH(Lists!$B$5,$A$1:$Z$1,0))&amp;""),""))),"")</f>
        <v/>
      </c>
      <c r="AF390" s="32">
        <f>IF($AD390&lt;&gt;1,IF($AB390="","",0),MAX(1,N($AE390)+IF(UPPER(TRIM(Lists!$B$6&amp;""))="N",1,0)))</f>
        <v/>
      </c>
      <c r="AG390" s="32">
        <f>IF(Lists!$B$7="","",IFERROR(TRIM(INDEX($A390:$Z390,MATCH(Lists!$B$7,$A$1:$Z$1,0))&amp;""),""))</f>
        <v/>
      </c>
      <c r="AH390" s="32">
        <f>IF(Lists!$B$8="","",IFERROR(TRIM(INDEX($A390:$Z390,MATCH(Lists!$B$8,$A$1:$Z$1,0))&amp;""),""))</f>
        <v/>
      </c>
      <c r="AI390" s="32">
        <f>IF(Lists!$B$9="","",IFERROR(TRIM(INDEX($A390:$Z390,MATCH(Lists!$B$9,$A$1:$Z$1,0))&amp;""),""))</f>
        <v/>
      </c>
      <c r="AJ390" s="32">
        <f>IF(Lists!$B$10="","",IFERROR(TRIM(INDEX($A390:$Z390,MATCH(Lists!$B$10,$A$1:$Z$1,0))&amp;""),""))</f>
        <v/>
      </c>
      <c r="AK390" s="32">
        <f>IF(Lists!$B$11="","",IFERROR(TRIM(INDEX($A390:$Z390,MATCH(Lists!$B$11,$A$1:$Z$1,0))&amp;""),""))</f>
        <v/>
      </c>
      <c r="AL390" s="32">
        <f>MID(IF($AG390&lt;&gt;"",", "&amp;$AG390,"")&amp;IF($AH390&lt;&gt;"",", "&amp;$AH390,"")&amp;IF($AI390&lt;&gt;"",", "&amp;$AI390,"")&amp;IF($AJ390&lt;&gt;"",", "&amp;$AJ390,"")&amp;IF($AK390&lt;&gt;"",", "&amp;$AK390,""),3,300)</f>
        <v/>
      </c>
      <c r="AM390" s="32">
        <f>IF($AB390="","",IF(COUNTIF('Guest list'!$A$3:$A$202,$AB390)&gt;0,"Yes","No"))</f>
        <v/>
      </c>
    </row>
    <row r="391">
      <c r="AB391" s="32">
        <f>IF(Lists!$B$2="","",IFERROR(TRIM(INDEX($A391:$Z391,MATCH(Lists!$B$2,$A$1:$Z$1,0))&amp;""),""))</f>
        <v/>
      </c>
      <c r="AC391" s="32">
        <f>IF(Lists!$B$3="","",IFERROR(TRIM(INDEX($A391:$Z391,MATCH(Lists!$B$3,$A$1:$Z$1,0))&amp;""),""))</f>
        <v/>
      </c>
      <c r="AD391" s="32">
        <f>IF($AB391="","",IF($AC391=Lists!$B$4,1,0))</f>
        <v/>
      </c>
      <c r="AE391" s="32">
        <f>IFERROR(VALUE(IF(Lists!$B$5="","",IFERROR(TRIM(INDEX($A391:$Z391,MATCH(Lists!$B$5,$A$1:$Z$1,0))&amp;""),""))),"")</f>
        <v/>
      </c>
      <c r="AF391" s="32">
        <f>IF($AD391&lt;&gt;1,IF($AB391="","",0),MAX(1,N($AE391)+IF(UPPER(TRIM(Lists!$B$6&amp;""))="N",1,0)))</f>
        <v/>
      </c>
      <c r="AG391" s="32">
        <f>IF(Lists!$B$7="","",IFERROR(TRIM(INDEX($A391:$Z391,MATCH(Lists!$B$7,$A$1:$Z$1,0))&amp;""),""))</f>
        <v/>
      </c>
      <c r="AH391" s="32">
        <f>IF(Lists!$B$8="","",IFERROR(TRIM(INDEX($A391:$Z391,MATCH(Lists!$B$8,$A$1:$Z$1,0))&amp;""),""))</f>
        <v/>
      </c>
      <c r="AI391" s="32">
        <f>IF(Lists!$B$9="","",IFERROR(TRIM(INDEX($A391:$Z391,MATCH(Lists!$B$9,$A$1:$Z$1,0))&amp;""),""))</f>
        <v/>
      </c>
      <c r="AJ391" s="32">
        <f>IF(Lists!$B$10="","",IFERROR(TRIM(INDEX($A391:$Z391,MATCH(Lists!$B$10,$A$1:$Z$1,0))&amp;""),""))</f>
        <v/>
      </c>
      <c r="AK391" s="32">
        <f>IF(Lists!$B$11="","",IFERROR(TRIM(INDEX($A391:$Z391,MATCH(Lists!$B$11,$A$1:$Z$1,0))&amp;""),""))</f>
        <v/>
      </c>
      <c r="AL391" s="32">
        <f>MID(IF($AG391&lt;&gt;"",", "&amp;$AG391,"")&amp;IF($AH391&lt;&gt;"",", "&amp;$AH391,"")&amp;IF($AI391&lt;&gt;"",", "&amp;$AI391,"")&amp;IF($AJ391&lt;&gt;"",", "&amp;$AJ391,"")&amp;IF($AK391&lt;&gt;"",", "&amp;$AK391,""),3,300)</f>
        <v/>
      </c>
      <c r="AM391" s="32">
        <f>IF($AB391="","",IF(COUNTIF('Guest list'!$A$3:$A$202,$AB391)&gt;0,"Yes","No"))</f>
        <v/>
      </c>
    </row>
    <row r="392">
      <c r="AB392" s="32">
        <f>IF(Lists!$B$2="","",IFERROR(TRIM(INDEX($A392:$Z392,MATCH(Lists!$B$2,$A$1:$Z$1,0))&amp;""),""))</f>
        <v/>
      </c>
      <c r="AC392" s="32">
        <f>IF(Lists!$B$3="","",IFERROR(TRIM(INDEX($A392:$Z392,MATCH(Lists!$B$3,$A$1:$Z$1,0))&amp;""),""))</f>
        <v/>
      </c>
      <c r="AD392" s="32">
        <f>IF($AB392="","",IF($AC392=Lists!$B$4,1,0))</f>
        <v/>
      </c>
      <c r="AE392" s="32">
        <f>IFERROR(VALUE(IF(Lists!$B$5="","",IFERROR(TRIM(INDEX($A392:$Z392,MATCH(Lists!$B$5,$A$1:$Z$1,0))&amp;""),""))),"")</f>
        <v/>
      </c>
      <c r="AF392" s="32">
        <f>IF($AD392&lt;&gt;1,IF($AB392="","",0),MAX(1,N($AE392)+IF(UPPER(TRIM(Lists!$B$6&amp;""))="N",1,0)))</f>
        <v/>
      </c>
      <c r="AG392" s="32">
        <f>IF(Lists!$B$7="","",IFERROR(TRIM(INDEX($A392:$Z392,MATCH(Lists!$B$7,$A$1:$Z$1,0))&amp;""),""))</f>
        <v/>
      </c>
      <c r="AH392" s="32">
        <f>IF(Lists!$B$8="","",IFERROR(TRIM(INDEX($A392:$Z392,MATCH(Lists!$B$8,$A$1:$Z$1,0))&amp;""),""))</f>
        <v/>
      </c>
      <c r="AI392" s="32">
        <f>IF(Lists!$B$9="","",IFERROR(TRIM(INDEX($A392:$Z392,MATCH(Lists!$B$9,$A$1:$Z$1,0))&amp;""),""))</f>
        <v/>
      </c>
      <c r="AJ392" s="32">
        <f>IF(Lists!$B$10="","",IFERROR(TRIM(INDEX($A392:$Z392,MATCH(Lists!$B$10,$A$1:$Z$1,0))&amp;""),""))</f>
        <v/>
      </c>
      <c r="AK392" s="32">
        <f>IF(Lists!$B$11="","",IFERROR(TRIM(INDEX($A392:$Z392,MATCH(Lists!$B$11,$A$1:$Z$1,0))&amp;""),""))</f>
        <v/>
      </c>
      <c r="AL392" s="32">
        <f>MID(IF($AG392&lt;&gt;"",", "&amp;$AG392,"")&amp;IF($AH392&lt;&gt;"",", "&amp;$AH392,"")&amp;IF($AI392&lt;&gt;"",", "&amp;$AI392,"")&amp;IF($AJ392&lt;&gt;"",", "&amp;$AJ392,"")&amp;IF($AK392&lt;&gt;"",", "&amp;$AK392,""),3,300)</f>
        <v/>
      </c>
      <c r="AM392" s="32">
        <f>IF($AB392="","",IF(COUNTIF('Guest list'!$A$3:$A$202,$AB392)&gt;0,"Yes","No"))</f>
        <v/>
      </c>
    </row>
    <row r="393">
      <c r="AB393" s="32">
        <f>IF(Lists!$B$2="","",IFERROR(TRIM(INDEX($A393:$Z393,MATCH(Lists!$B$2,$A$1:$Z$1,0))&amp;""),""))</f>
        <v/>
      </c>
      <c r="AC393" s="32">
        <f>IF(Lists!$B$3="","",IFERROR(TRIM(INDEX($A393:$Z393,MATCH(Lists!$B$3,$A$1:$Z$1,0))&amp;""),""))</f>
        <v/>
      </c>
      <c r="AD393" s="32">
        <f>IF($AB393="","",IF($AC393=Lists!$B$4,1,0))</f>
        <v/>
      </c>
      <c r="AE393" s="32">
        <f>IFERROR(VALUE(IF(Lists!$B$5="","",IFERROR(TRIM(INDEX($A393:$Z393,MATCH(Lists!$B$5,$A$1:$Z$1,0))&amp;""),""))),"")</f>
        <v/>
      </c>
      <c r="AF393" s="32">
        <f>IF($AD393&lt;&gt;1,IF($AB393="","",0),MAX(1,N($AE393)+IF(UPPER(TRIM(Lists!$B$6&amp;""))="N",1,0)))</f>
        <v/>
      </c>
      <c r="AG393" s="32">
        <f>IF(Lists!$B$7="","",IFERROR(TRIM(INDEX($A393:$Z393,MATCH(Lists!$B$7,$A$1:$Z$1,0))&amp;""),""))</f>
        <v/>
      </c>
      <c r="AH393" s="32">
        <f>IF(Lists!$B$8="","",IFERROR(TRIM(INDEX($A393:$Z393,MATCH(Lists!$B$8,$A$1:$Z$1,0))&amp;""),""))</f>
        <v/>
      </c>
      <c r="AI393" s="32">
        <f>IF(Lists!$B$9="","",IFERROR(TRIM(INDEX($A393:$Z393,MATCH(Lists!$B$9,$A$1:$Z$1,0))&amp;""),""))</f>
        <v/>
      </c>
      <c r="AJ393" s="32">
        <f>IF(Lists!$B$10="","",IFERROR(TRIM(INDEX($A393:$Z393,MATCH(Lists!$B$10,$A$1:$Z$1,0))&amp;""),""))</f>
        <v/>
      </c>
      <c r="AK393" s="32">
        <f>IF(Lists!$B$11="","",IFERROR(TRIM(INDEX($A393:$Z393,MATCH(Lists!$B$11,$A$1:$Z$1,0))&amp;""),""))</f>
        <v/>
      </c>
      <c r="AL393" s="32">
        <f>MID(IF($AG393&lt;&gt;"",", "&amp;$AG393,"")&amp;IF($AH393&lt;&gt;"",", "&amp;$AH393,"")&amp;IF($AI393&lt;&gt;"",", "&amp;$AI393,"")&amp;IF($AJ393&lt;&gt;"",", "&amp;$AJ393,"")&amp;IF($AK393&lt;&gt;"",", "&amp;$AK393,""),3,300)</f>
        <v/>
      </c>
      <c r="AM393" s="32">
        <f>IF($AB393="","",IF(COUNTIF('Guest list'!$A$3:$A$202,$AB393)&gt;0,"Yes","No"))</f>
        <v/>
      </c>
    </row>
    <row r="394">
      <c r="AB394" s="32">
        <f>IF(Lists!$B$2="","",IFERROR(TRIM(INDEX($A394:$Z394,MATCH(Lists!$B$2,$A$1:$Z$1,0))&amp;""),""))</f>
        <v/>
      </c>
      <c r="AC394" s="32">
        <f>IF(Lists!$B$3="","",IFERROR(TRIM(INDEX($A394:$Z394,MATCH(Lists!$B$3,$A$1:$Z$1,0))&amp;""),""))</f>
        <v/>
      </c>
      <c r="AD394" s="32">
        <f>IF($AB394="","",IF($AC394=Lists!$B$4,1,0))</f>
        <v/>
      </c>
      <c r="AE394" s="32">
        <f>IFERROR(VALUE(IF(Lists!$B$5="","",IFERROR(TRIM(INDEX($A394:$Z394,MATCH(Lists!$B$5,$A$1:$Z$1,0))&amp;""),""))),"")</f>
        <v/>
      </c>
      <c r="AF394" s="32">
        <f>IF($AD394&lt;&gt;1,IF($AB394="","",0),MAX(1,N($AE394)+IF(UPPER(TRIM(Lists!$B$6&amp;""))="N",1,0)))</f>
        <v/>
      </c>
      <c r="AG394" s="32">
        <f>IF(Lists!$B$7="","",IFERROR(TRIM(INDEX($A394:$Z394,MATCH(Lists!$B$7,$A$1:$Z$1,0))&amp;""),""))</f>
        <v/>
      </c>
      <c r="AH394" s="32">
        <f>IF(Lists!$B$8="","",IFERROR(TRIM(INDEX($A394:$Z394,MATCH(Lists!$B$8,$A$1:$Z$1,0))&amp;""),""))</f>
        <v/>
      </c>
      <c r="AI394" s="32">
        <f>IF(Lists!$B$9="","",IFERROR(TRIM(INDEX($A394:$Z394,MATCH(Lists!$B$9,$A$1:$Z$1,0))&amp;""),""))</f>
        <v/>
      </c>
      <c r="AJ394" s="32">
        <f>IF(Lists!$B$10="","",IFERROR(TRIM(INDEX($A394:$Z394,MATCH(Lists!$B$10,$A$1:$Z$1,0))&amp;""),""))</f>
        <v/>
      </c>
      <c r="AK394" s="32">
        <f>IF(Lists!$B$11="","",IFERROR(TRIM(INDEX($A394:$Z394,MATCH(Lists!$B$11,$A$1:$Z$1,0))&amp;""),""))</f>
        <v/>
      </c>
      <c r="AL394" s="32">
        <f>MID(IF($AG394&lt;&gt;"",", "&amp;$AG394,"")&amp;IF($AH394&lt;&gt;"",", "&amp;$AH394,"")&amp;IF($AI394&lt;&gt;"",", "&amp;$AI394,"")&amp;IF($AJ394&lt;&gt;"",", "&amp;$AJ394,"")&amp;IF($AK394&lt;&gt;"",", "&amp;$AK394,""),3,300)</f>
        <v/>
      </c>
      <c r="AM394" s="32">
        <f>IF($AB394="","",IF(COUNTIF('Guest list'!$A$3:$A$202,$AB394)&gt;0,"Yes","No"))</f>
        <v/>
      </c>
    </row>
    <row r="395">
      <c r="AB395" s="32">
        <f>IF(Lists!$B$2="","",IFERROR(TRIM(INDEX($A395:$Z395,MATCH(Lists!$B$2,$A$1:$Z$1,0))&amp;""),""))</f>
        <v/>
      </c>
      <c r="AC395" s="32">
        <f>IF(Lists!$B$3="","",IFERROR(TRIM(INDEX($A395:$Z395,MATCH(Lists!$B$3,$A$1:$Z$1,0))&amp;""),""))</f>
        <v/>
      </c>
      <c r="AD395" s="32">
        <f>IF($AB395="","",IF($AC395=Lists!$B$4,1,0))</f>
        <v/>
      </c>
      <c r="AE395" s="32">
        <f>IFERROR(VALUE(IF(Lists!$B$5="","",IFERROR(TRIM(INDEX($A395:$Z395,MATCH(Lists!$B$5,$A$1:$Z$1,0))&amp;""),""))),"")</f>
        <v/>
      </c>
      <c r="AF395" s="32">
        <f>IF($AD395&lt;&gt;1,IF($AB395="","",0),MAX(1,N($AE395)+IF(UPPER(TRIM(Lists!$B$6&amp;""))="N",1,0)))</f>
        <v/>
      </c>
      <c r="AG395" s="32">
        <f>IF(Lists!$B$7="","",IFERROR(TRIM(INDEX($A395:$Z395,MATCH(Lists!$B$7,$A$1:$Z$1,0))&amp;""),""))</f>
        <v/>
      </c>
      <c r="AH395" s="32">
        <f>IF(Lists!$B$8="","",IFERROR(TRIM(INDEX($A395:$Z395,MATCH(Lists!$B$8,$A$1:$Z$1,0))&amp;""),""))</f>
        <v/>
      </c>
      <c r="AI395" s="32">
        <f>IF(Lists!$B$9="","",IFERROR(TRIM(INDEX($A395:$Z395,MATCH(Lists!$B$9,$A$1:$Z$1,0))&amp;""),""))</f>
        <v/>
      </c>
      <c r="AJ395" s="32">
        <f>IF(Lists!$B$10="","",IFERROR(TRIM(INDEX($A395:$Z395,MATCH(Lists!$B$10,$A$1:$Z$1,0))&amp;""),""))</f>
        <v/>
      </c>
      <c r="AK395" s="32">
        <f>IF(Lists!$B$11="","",IFERROR(TRIM(INDEX($A395:$Z395,MATCH(Lists!$B$11,$A$1:$Z$1,0))&amp;""),""))</f>
        <v/>
      </c>
      <c r="AL395" s="32">
        <f>MID(IF($AG395&lt;&gt;"",", "&amp;$AG395,"")&amp;IF($AH395&lt;&gt;"",", "&amp;$AH395,"")&amp;IF($AI395&lt;&gt;"",", "&amp;$AI395,"")&amp;IF($AJ395&lt;&gt;"",", "&amp;$AJ395,"")&amp;IF($AK395&lt;&gt;"",", "&amp;$AK395,""),3,300)</f>
        <v/>
      </c>
      <c r="AM395" s="32">
        <f>IF($AB395="","",IF(COUNTIF('Guest list'!$A$3:$A$202,$AB395)&gt;0,"Yes","No"))</f>
        <v/>
      </c>
    </row>
    <row r="396">
      <c r="AB396" s="32">
        <f>IF(Lists!$B$2="","",IFERROR(TRIM(INDEX($A396:$Z396,MATCH(Lists!$B$2,$A$1:$Z$1,0))&amp;""),""))</f>
        <v/>
      </c>
      <c r="AC396" s="32">
        <f>IF(Lists!$B$3="","",IFERROR(TRIM(INDEX($A396:$Z396,MATCH(Lists!$B$3,$A$1:$Z$1,0))&amp;""),""))</f>
        <v/>
      </c>
      <c r="AD396" s="32">
        <f>IF($AB396="","",IF($AC396=Lists!$B$4,1,0))</f>
        <v/>
      </c>
      <c r="AE396" s="32">
        <f>IFERROR(VALUE(IF(Lists!$B$5="","",IFERROR(TRIM(INDEX($A396:$Z396,MATCH(Lists!$B$5,$A$1:$Z$1,0))&amp;""),""))),"")</f>
        <v/>
      </c>
      <c r="AF396" s="32">
        <f>IF($AD396&lt;&gt;1,IF($AB396="","",0),MAX(1,N($AE396)+IF(UPPER(TRIM(Lists!$B$6&amp;""))="N",1,0)))</f>
        <v/>
      </c>
      <c r="AG396" s="32">
        <f>IF(Lists!$B$7="","",IFERROR(TRIM(INDEX($A396:$Z396,MATCH(Lists!$B$7,$A$1:$Z$1,0))&amp;""),""))</f>
        <v/>
      </c>
      <c r="AH396" s="32">
        <f>IF(Lists!$B$8="","",IFERROR(TRIM(INDEX($A396:$Z396,MATCH(Lists!$B$8,$A$1:$Z$1,0))&amp;""),""))</f>
        <v/>
      </c>
      <c r="AI396" s="32">
        <f>IF(Lists!$B$9="","",IFERROR(TRIM(INDEX($A396:$Z396,MATCH(Lists!$B$9,$A$1:$Z$1,0))&amp;""),""))</f>
        <v/>
      </c>
      <c r="AJ396" s="32">
        <f>IF(Lists!$B$10="","",IFERROR(TRIM(INDEX($A396:$Z396,MATCH(Lists!$B$10,$A$1:$Z$1,0))&amp;""),""))</f>
        <v/>
      </c>
      <c r="AK396" s="32">
        <f>IF(Lists!$B$11="","",IFERROR(TRIM(INDEX($A396:$Z396,MATCH(Lists!$B$11,$A$1:$Z$1,0))&amp;""),""))</f>
        <v/>
      </c>
      <c r="AL396" s="32">
        <f>MID(IF($AG396&lt;&gt;"",", "&amp;$AG396,"")&amp;IF($AH396&lt;&gt;"",", "&amp;$AH396,"")&amp;IF($AI396&lt;&gt;"",", "&amp;$AI396,"")&amp;IF($AJ396&lt;&gt;"",", "&amp;$AJ396,"")&amp;IF($AK396&lt;&gt;"",", "&amp;$AK396,""),3,300)</f>
        <v/>
      </c>
      <c r="AM396" s="32">
        <f>IF($AB396="","",IF(COUNTIF('Guest list'!$A$3:$A$202,$AB396)&gt;0,"Yes","No"))</f>
        <v/>
      </c>
    </row>
    <row r="397">
      <c r="AB397" s="32">
        <f>IF(Lists!$B$2="","",IFERROR(TRIM(INDEX($A397:$Z397,MATCH(Lists!$B$2,$A$1:$Z$1,0))&amp;""),""))</f>
        <v/>
      </c>
      <c r="AC397" s="32">
        <f>IF(Lists!$B$3="","",IFERROR(TRIM(INDEX($A397:$Z397,MATCH(Lists!$B$3,$A$1:$Z$1,0))&amp;""),""))</f>
        <v/>
      </c>
      <c r="AD397" s="32">
        <f>IF($AB397="","",IF($AC397=Lists!$B$4,1,0))</f>
        <v/>
      </c>
      <c r="AE397" s="32">
        <f>IFERROR(VALUE(IF(Lists!$B$5="","",IFERROR(TRIM(INDEX($A397:$Z397,MATCH(Lists!$B$5,$A$1:$Z$1,0))&amp;""),""))),"")</f>
        <v/>
      </c>
      <c r="AF397" s="32">
        <f>IF($AD397&lt;&gt;1,IF($AB397="","",0),MAX(1,N($AE397)+IF(UPPER(TRIM(Lists!$B$6&amp;""))="N",1,0)))</f>
        <v/>
      </c>
      <c r="AG397" s="32">
        <f>IF(Lists!$B$7="","",IFERROR(TRIM(INDEX($A397:$Z397,MATCH(Lists!$B$7,$A$1:$Z$1,0))&amp;""),""))</f>
        <v/>
      </c>
      <c r="AH397" s="32">
        <f>IF(Lists!$B$8="","",IFERROR(TRIM(INDEX($A397:$Z397,MATCH(Lists!$B$8,$A$1:$Z$1,0))&amp;""),""))</f>
        <v/>
      </c>
      <c r="AI397" s="32">
        <f>IF(Lists!$B$9="","",IFERROR(TRIM(INDEX($A397:$Z397,MATCH(Lists!$B$9,$A$1:$Z$1,0))&amp;""),""))</f>
        <v/>
      </c>
      <c r="AJ397" s="32">
        <f>IF(Lists!$B$10="","",IFERROR(TRIM(INDEX($A397:$Z397,MATCH(Lists!$B$10,$A$1:$Z$1,0))&amp;""),""))</f>
        <v/>
      </c>
      <c r="AK397" s="32">
        <f>IF(Lists!$B$11="","",IFERROR(TRIM(INDEX($A397:$Z397,MATCH(Lists!$B$11,$A$1:$Z$1,0))&amp;""),""))</f>
        <v/>
      </c>
      <c r="AL397" s="32">
        <f>MID(IF($AG397&lt;&gt;"",", "&amp;$AG397,"")&amp;IF($AH397&lt;&gt;"",", "&amp;$AH397,"")&amp;IF($AI397&lt;&gt;"",", "&amp;$AI397,"")&amp;IF($AJ397&lt;&gt;"",", "&amp;$AJ397,"")&amp;IF($AK397&lt;&gt;"",", "&amp;$AK397,""),3,300)</f>
        <v/>
      </c>
      <c r="AM397" s="32">
        <f>IF($AB397="","",IF(COUNTIF('Guest list'!$A$3:$A$202,$AB397)&gt;0,"Yes","No"))</f>
        <v/>
      </c>
    </row>
    <row r="398">
      <c r="AB398" s="32">
        <f>IF(Lists!$B$2="","",IFERROR(TRIM(INDEX($A398:$Z398,MATCH(Lists!$B$2,$A$1:$Z$1,0))&amp;""),""))</f>
        <v/>
      </c>
      <c r="AC398" s="32">
        <f>IF(Lists!$B$3="","",IFERROR(TRIM(INDEX($A398:$Z398,MATCH(Lists!$B$3,$A$1:$Z$1,0))&amp;""),""))</f>
        <v/>
      </c>
      <c r="AD398" s="32">
        <f>IF($AB398="","",IF($AC398=Lists!$B$4,1,0))</f>
        <v/>
      </c>
      <c r="AE398" s="32">
        <f>IFERROR(VALUE(IF(Lists!$B$5="","",IFERROR(TRIM(INDEX($A398:$Z398,MATCH(Lists!$B$5,$A$1:$Z$1,0))&amp;""),""))),"")</f>
        <v/>
      </c>
      <c r="AF398" s="32">
        <f>IF($AD398&lt;&gt;1,IF($AB398="","",0),MAX(1,N($AE398)+IF(UPPER(TRIM(Lists!$B$6&amp;""))="N",1,0)))</f>
        <v/>
      </c>
      <c r="AG398" s="32">
        <f>IF(Lists!$B$7="","",IFERROR(TRIM(INDEX($A398:$Z398,MATCH(Lists!$B$7,$A$1:$Z$1,0))&amp;""),""))</f>
        <v/>
      </c>
      <c r="AH398" s="32">
        <f>IF(Lists!$B$8="","",IFERROR(TRIM(INDEX($A398:$Z398,MATCH(Lists!$B$8,$A$1:$Z$1,0))&amp;""),""))</f>
        <v/>
      </c>
      <c r="AI398" s="32">
        <f>IF(Lists!$B$9="","",IFERROR(TRIM(INDEX($A398:$Z398,MATCH(Lists!$B$9,$A$1:$Z$1,0))&amp;""),""))</f>
        <v/>
      </c>
      <c r="AJ398" s="32">
        <f>IF(Lists!$B$10="","",IFERROR(TRIM(INDEX($A398:$Z398,MATCH(Lists!$B$10,$A$1:$Z$1,0))&amp;""),""))</f>
        <v/>
      </c>
      <c r="AK398" s="32">
        <f>IF(Lists!$B$11="","",IFERROR(TRIM(INDEX($A398:$Z398,MATCH(Lists!$B$11,$A$1:$Z$1,0))&amp;""),""))</f>
        <v/>
      </c>
      <c r="AL398" s="32">
        <f>MID(IF($AG398&lt;&gt;"",", "&amp;$AG398,"")&amp;IF($AH398&lt;&gt;"",", "&amp;$AH398,"")&amp;IF($AI398&lt;&gt;"",", "&amp;$AI398,"")&amp;IF($AJ398&lt;&gt;"",", "&amp;$AJ398,"")&amp;IF($AK398&lt;&gt;"",", "&amp;$AK398,""),3,300)</f>
        <v/>
      </c>
      <c r="AM398" s="32">
        <f>IF($AB398="","",IF(COUNTIF('Guest list'!$A$3:$A$202,$AB398)&gt;0,"Yes","No"))</f>
        <v/>
      </c>
    </row>
    <row r="399">
      <c r="AB399" s="32">
        <f>IF(Lists!$B$2="","",IFERROR(TRIM(INDEX($A399:$Z399,MATCH(Lists!$B$2,$A$1:$Z$1,0))&amp;""),""))</f>
        <v/>
      </c>
      <c r="AC399" s="32">
        <f>IF(Lists!$B$3="","",IFERROR(TRIM(INDEX($A399:$Z399,MATCH(Lists!$B$3,$A$1:$Z$1,0))&amp;""),""))</f>
        <v/>
      </c>
      <c r="AD399" s="32">
        <f>IF($AB399="","",IF($AC399=Lists!$B$4,1,0))</f>
        <v/>
      </c>
      <c r="AE399" s="32">
        <f>IFERROR(VALUE(IF(Lists!$B$5="","",IFERROR(TRIM(INDEX($A399:$Z399,MATCH(Lists!$B$5,$A$1:$Z$1,0))&amp;""),""))),"")</f>
        <v/>
      </c>
      <c r="AF399" s="32">
        <f>IF($AD399&lt;&gt;1,IF($AB399="","",0),MAX(1,N($AE399)+IF(UPPER(TRIM(Lists!$B$6&amp;""))="N",1,0)))</f>
        <v/>
      </c>
      <c r="AG399" s="32">
        <f>IF(Lists!$B$7="","",IFERROR(TRIM(INDEX($A399:$Z399,MATCH(Lists!$B$7,$A$1:$Z$1,0))&amp;""),""))</f>
        <v/>
      </c>
      <c r="AH399" s="32">
        <f>IF(Lists!$B$8="","",IFERROR(TRIM(INDEX($A399:$Z399,MATCH(Lists!$B$8,$A$1:$Z$1,0))&amp;""),""))</f>
        <v/>
      </c>
      <c r="AI399" s="32">
        <f>IF(Lists!$B$9="","",IFERROR(TRIM(INDEX($A399:$Z399,MATCH(Lists!$B$9,$A$1:$Z$1,0))&amp;""),""))</f>
        <v/>
      </c>
      <c r="AJ399" s="32">
        <f>IF(Lists!$B$10="","",IFERROR(TRIM(INDEX($A399:$Z399,MATCH(Lists!$B$10,$A$1:$Z$1,0))&amp;""),""))</f>
        <v/>
      </c>
      <c r="AK399" s="32">
        <f>IF(Lists!$B$11="","",IFERROR(TRIM(INDEX($A399:$Z399,MATCH(Lists!$B$11,$A$1:$Z$1,0))&amp;""),""))</f>
        <v/>
      </c>
      <c r="AL399" s="32">
        <f>MID(IF($AG399&lt;&gt;"",", "&amp;$AG399,"")&amp;IF($AH399&lt;&gt;"",", "&amp;$AH399,"")&amp;IF($AI399&lt;&gt;"",", "&amp;$AI399,"")&amp;IF($AJ399&lt;&gt;"",", "&amp;$AJ399,"")&amp;IF($AK399&lt;&gt;"",", "&amp;$AK399,""),3,300)</f>
        <v/>
      </c>
      <c r="AM399" s="32">
        <f>IF($AB399="","",IF(COUNTIF('Guest list'!$A$3:$A$202,$AB399)&gt;0,"Yes","No"))</f>
        <v/>
      </c>
    </row>
    <row r="400">
      <c r="AB400" s="32">
        <f>IF(Lists!$B$2="","",IFERROR(TRIM(INDEX($A400:$Z400,MATCH(Lists!$B$2,$A$1:$Z$1,0))&amp;""),""))</f>
        <v/>
      </c>
      <c r="AC400" s="32">
        <f>IF(Lists!$B$3="","",IFERROR(TRIM(INDEX($A400:$Z400,MATCH(Lists!$B$3,$A$1:$Z$1,0))&amp;""),""))</f>
        <v/>
      </c>
      <c r="AD400" s="32">
        <f>IF($AB400="","",IF($AC400=Lists!$B$4,1,0))</f>
        <v/>
      </c>
      <c r="AE400" s="32">
        <f>IFERROR(VALUE(IF(Lists!$B$5="","",IFERROR(TRIM(INDEX($A400:$Z400,MATCH(Lists!$B$5,$A$1:$Z$1,0))&amp;""),""))),"")</f>
        <v/>
      </c>
      <c r="AF400" s="32">
        <f>IF($AD400&lt;&gt;1,IF($AB400="","",0),MAX(1,N($AE400)+IF(UPPER(TRIM(Lists!$B$6&amp;""))="N",1,0)))</f>
        <v/>
      </c>
      <c r="AG400" s="32">
        <f>IF(Lists!$B$7="","",IFERROR(TRIM(INDEX($A400:$Z400,MATCH(Lists!$B$7,$A$1:$Z$1,0))&amp;""),""))</f>
        <v/>
      </c>
      <c r="AH400" s="32">
        <f>IF(Lists!$B$8="","",IFERROR(TRIM(INDEX($A400:$Z400,MATCH(Lists!$B$8,$A$1:$Z$1,0))&amp;""),""))</f>
        <v/>
      </c>
      <c r="AI400" s="32">
        <f>IF(Lists!$B$9="","",IFERROR(TRIM(INDEX($A400:$Z400,MATCH(Lists!$B$9,$A$1:$Z$1,0))&amp;""),""))</f>
        <v/>
      </c>
      <c r="AJ400" s="32">
        <f>IF(Lists!$B$10="","",IFERROR(TRIM(INDEX($A400:$Z400,MATCH(Lists!$B$10,$A$1:$Z$1,0))&amp;""),""))</f>
        <v/>
      </c>
      <c r="AK400" s="32">
        <f>IF(Lists!$B$11="","",IFERROR(TRIM(INDEX($A400:$Z400,MATCH(Lists!$B$11,$A$1:$Z$1,0))&amp;""),""))</f>
        <v/>
      </c>
      <c r="AL400" s="32">
        <f>MID(IF($AG400&lt;&gt;"",", "&amp;$AG400,"")&amp;IF($AH400&lt;&gt;"",", "&amp;$AH400,"")&amp;IF($AI400&lt;&gt;"",", "&amp;$AI400,"")&amp;IF($AJ400&lt;&gt;"",", "&amp;$AJ400,"")&amp;IF($AK400&lt;&gt;"",", "&amp;$AK400,""),3,300)</f>
        <v/>
      </c>
      <c r="AM400" s="32">
        <f>IF($AB400="","",IF(COUNTIF('Guest list'!$A$3:$A$202,$AB400)&gt;0,"Yes","No"))</f>
        <v/>
      </c>
    </row>
    <row r="401">
      <c r="AB401" s="32">
        <f>IF(Lists!$B$2="","",IFERROR(TRIM(INDEX($A401:$Z401,MATCH(Lists!$B$2,$A$1:$Z$1,0))&amp;""),""))</f>
        <v/>
      </c>
      <c r="AC401" s="32">
        <f>IF(Lists!$B$3="","",IFERROR(TRIM(INDEX($A401:$Z401,MATCH(Lists!$B$3,$A$1:$Z$1,0))&amp;""),""))</f>
        <v/>
      </c>
      <c r="AD401" s="32">
        <f>IF($AB401="","",IF($AC401=Lists!$B$4,1,0))</f>
        <v/>
      </c>
      <c r="AE401" s="32">
        <f>IFERROR(VALUE(IF(Lists!$B$5="","",IFERROR(TRIM(INDEX($A401:$Z401,MATCH(Lists!$B$5,$A$1:$Z$1,0))&amp;""),""))),"")</f>
        <v/>
      </c>
      <c r="AF401" s="32">
        <f>IF($AD401&lt;&gt;1,IF($AB401="","",0),MAX(1,N($AE401)+IF(UPPER(TRIM(Lists!$B$6&amp;""))="N",1,0)))</f>
        <v/>
      </c>
      <c r="AG401" s="32">
        <f>IF(Lists!$B$7="","",IFERROR(TRIM(INDEX($A401:$Z401,MATCH(Lists!$B$7,$A$1:$Z$1,0))&amp;""),""))</f>
        <v/>
      </c>
      <c r="AH401" s="32">
        <f>IF(Lists!$B$8="","",IFERROR(TRIM(INDEX($A401:$Z401,MATCH(Lists!$B$8,$A$1:$Z$1,0))&amp;""),""))</f>
        <v/>
      </c>
      <c r="AI401" s="32">
        <f>IF(Lists!$B$9="","",IFERROR(TRIM(INDEX($A401:$Z401,MATCH(Lists!$B$9,$A$1:$Z$1,0))&amp;""),""))</f>
        <v/>
      </c>
      <c r="AJ401" s="32">
        <f>IF(Lists!$B$10="","",IFERROR(TRIM(INDEX($A401:$Z401,MATCH(Lists!$B$10,$A$1:$Z$1,0))&amp;""),""))</f>
        <v/>
      </c>
      <c r="AK401" s="32">
        <f>IF(Lists!$B$11="","",IFERROR(TRIM(INDEX($A401:$Z401,MATCH(Lists!$B$11,$A$1:$Z$1,0))&amp;""),""))</f>
        <v/>
      </c>
      <c r="AL401" s="32">
        <f>MID(IF($AG401&lt;&gt;"",", "&amp;$AG401,"")&amp;IF($AH401&lt;&gt;"",", "&amp;$AH401,"")&amp;IF($AI401&lt;&gt;"",", "&amp;$AI401,"")&amp;IF($AJ401&lt;&gt;"",", "&amp;$AJ401,"")&amp;IF($AK401&lt;&gt;"",", "&amp;$AK401,""),3,300)</f>
        <v/>
      </c>
      <c r="AM401" s="32">
        <f>IF($AB401="","",IF(COUNTIF('Guest list'!$A$3:$A$202,$AB401)&gt;0,"Yes","No"))</f>
        <v/>
      </c>
    </row>
  </sheetData>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8F8499"/>
    <outlinePr summaryBelow="1" summaryRight="1"/>
    <pageSetUpPr/>
  </sheetPr>
  <dimension ref="A1:C23"/>
  <sheetViews>
    <sheetView workbookViewId="0">
      <pane ySplit="1" topLeftCell="A2" activePane="bottomLeft" state="frozen"/>
      <selection pane="bottomLeft" activeCell="A1" sqref="A1"/>
    </sheetView>
  </sheetViews>
  <sheetFormatPr baseColWidth="8" defaultRowHeight="15"/>
  <cols>
    <col width="52" customWidth="1" min="1" max="1"/>
    <col width="44" customWidth="1" min="2" max="2"/>
    <col width="40" customWidth="1" min="3" max="3"/>
  </cols>
  <sheetData>
    <row r="1" ht="32" customHeight="1">
      <c r="A1" s="4" t="inlineStr">
        <is>
          <t>What the sheet looks for</t>
        </is>
      </c>
      <c r="B1" s="4" t="inlineStr">
        <is>
          <t>Header or answer in your export (edit if you renamed it)</t>
        </is>
      </c>
      <c r="C1" s="4" t="inlineStr">
        <is>
          <t>Using the plain RSVP template? Type this instead</t>
        </is>
      </c>
    </row>
    <row r="2">
      <c r="A2" s="25" t="inlineStr">
        <is>
          <t>Household name question</t>
        </is>
      </c>
      <c r="B2" s="22" t="inlineStr">
        <is>
          <t>Household or family name</t>
        </is>
      </c>
      <c r="C2" s="33" t="inlineStr">
        <is>
          <t>Your name</t>
        </is>
      </c>
    </row>
    <row r="3">
      <c r="A3" s="25" t="inlineStr">
        <is>
          <t>Coming question</t>
        </is>
      </c>
      <c r="B3" s="22" t="inlineStr">
        <is>
          <t>Will you be joining us?</t>
        </is>
      </c>
      <c r="C3" s="33" t="inlineStr">
        <is>
          <t>Will you attend?</t>
        </is>
      </c>
    </row>
    <row r="4">
      <c r="A4" s="25" t="inlineStr">
        <is>
          <t>The answer that means yes</t>
        </is>
      </c>
      <c r="B4" s="22" t="inlineStr">
        <is>
          <t>Joyfully accepts</t>
        </is>
      </c>
      <c r="C4" s="33" t="inlineStr">
        <is>
          <t>Yes</t>
        </is>
      </c>
    </row>
    <row r="5">
      <c r="A5" s="25" t="inlineStr">
        <is>
          <t>How many question</t>
        </is>
      </c>
      <c r="B5" s="22" t="inlineStr">
        <is>
          <t>How many of you are coming?</t>
        </is>
      </c>
      <c r="C5" s="33" t="inlineStr">
        <is>
          <t>Number of guests</t>
        </is>
      </c>
    </row>
    <row r="6">
      <c r="A6" s="25" t="inlineStr">
        <is>
          <t>Does the how many answer include the person replying? (Y or N)</t>
        </is>
      </c>
      <c r="B6" s="22" t="inlineStr">
        <is>
          <t>Y</t>
        </is>
      </c>
      <c r="C6" s="33" t="inlineStr">
        <is>
          <t>N</t>
        </is>
      </c>
    </row>
    <row r="7">
      <c r="A7" s="25" t="inlineStr">
        <is>
          <t>Meal question 1</t>
        </is>
      </c>
      <c r="B7" s="22" t="inlineStr">
        <is>
          <t>First guest's meal</t>
        </is>
      </c>
      <c r="C7" s="33" t="inlineStr">
        <is>
          <t>(leave empty)</t>
        </is>
      </c>
    </row>
    <row r="8">
      <c r="A8" s="25" t="inlineStr">
        <is>
          <t>Meal question 2</t>
        </is>
      </c>
      <c r="B8" s="22" t="inlineStr">
        <is>
          <t>Second guest's meal</t>
        </is>
      </c>
      <c r="C8" s="33" t="inlineStr">
        <is>
          <t>(leave empty)</t>
        </is>
      </c>
    </row>
    <row r="9">
      <c r="A9" s="25" t="inlineStr">
        <is>
          <t>Meal question 3</t>
        </is>
      </c>
      <c r="B9" s="22" t="inlineStr">
        <is>
          <t>Third guest's meal</t>
        </is>
      </c>
      <c r="C9" s="33" t="inlineStr">
        <is>
          <t>(leave empty)</t>
        </is>
      </c>
    </row>
    <row r="10">
      <c r="A10" s="25" t="inlineStr">
        <is>
          <t>Meal question 4</t>
        </is>
      </c>
      <c r="B10" s="22" t="inlineStr">
        <is>
          <t>Fourth guest's meal</t>
        </is>
      </c>
      <c r="C10" s="33" t="inlineStr">
        <is>
          <t>(leave empty)</t>
        </is>
      </c>
    </row>
    <row r="11">
      <c r="A11" s="25" t="inlineStr">
        <is>
          <t>Notes question</t>
        </is>
      </c>
      <c r="B11" s="22" t="inlineStr">
        <is>
          <t>Allergies or dietary needs</t>
        </is>
      </c>
      <c r="C11" s="33" t="inlineStr">
        <is>
          <t>Anything we should know?</t>
        </is>
      </c>
    </row>
    <row r="15">
      <c r="A15" s="34" t="inlineStr">
        <is>
          <t>Meal options to count (edit to match your menu)</t>
        </is>
      </c>
    </row>
    <row r="16">
      <c r="A16" s="25" t="inlineStr">
        <is>
          <t>Meal option 1</t>
        </is>
      </c>
      <c r="B16" s="22" t="inlineStr">
        <is>
          <t>Chicken</t>
        </is>
      </c>
    </row>
    <row r="17">
      <c r="A17" s="25" t="inlineStr">
        <is>
          <t>Meal option 2</t>
        </is>
      </c>
      <c r="B17" s="22" t="inlineStr">
        <is>
          <t>Fish</t>
        </is>
      </c>
    </row>
    <row r="18">
      <c r="A18" s="25" t="inlineStr">
        <is>
          <t>Meal option 3</t>
        </is>
      </c>
      <c r="B18" s="22" t="inlineStr">
        <is>
          <t>Vegetarian</t>
        </is>
      </c>
    </row>
    <row r="19">
      <c r="A19" s="25" t="inlineStr">
        <is>
          <t>Meal option 4</t>
        </is>
      </c>
      <c r="B19" s="22" t="inlineStr">
        <is>
          <t>Child's meal</t>
        </is>
      </c>
    </row>
    <row r="20">
      <c r="A20" s="25" t="inlineStr">
        <is>
          <t>Meal option 5</t>
        </is>
      </c>
      <c r="B20" s="22" t="n"/>
    </row>
    <row r="21">
      <c r="A21" s="25" t="inlineStr">
        <is>
          <t>Meal option 6</t>
        </is>
      </c>
      <c r="B21" s="22" t="n"/>
    </row>
    <row r="23">
      <c r="A23" s="15" t="inlineStr">
        <is>
          <t>The sheet finds columns by these names, so the column order in your export does not matter.</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2026-10-28T11:06:11Z</dcterms:created>
  <dcterms:modified xmlns:dcterms="http://purl.org/dc/terms/" xmlns:xsi="http://www.w3.org/2001/XMLSchema-instance" xsi:type="dcterms:W3CDTF">2026-10-28T11:06:12Z</dcterms:modified>
</cp:coreProperties>
</file>