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Calculator" sheetId="2" state="visible" r:id="rId2"/>
    <sheet xmlns:r="http://schemas.openxmlformats.org/officeDocument/2006/relationships" name="Reminder plan" sheetId="3" state="visible" r:id="rId3"/>
  </sheets>
  <definedNames/>
  <calcPr calcId="124519" fullCalcOnLoad="1"/>
</workbook>
</file>

<file path=xl/styles.xml><?xml version="1.0" encoding="utf-8"?>
<styleSheet xmlns="http://schemas.openxmlformats.org/spreadsheetml/2006/main">
  <numFmts count="2">
    <numFmt numFmtId="164" formatCode="0.0%"/>
    <numFmt numFmtId="165" formatCode="yyyy-mm-dd"/>
  </numFmts>
  <fonts count="13">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b val="1"/>
      <color rgb="00231A2E"/>
      <sz val="16"/>
    </font>
    <font>
      <name val="Arial"/>
      <color rgb="005E5468"/>
      <sz val="10"/>
    </font>
    <font>
      <name val="Arial"/>
      <color rgb="005E5468"/>
      <sz val="9"/>
    </font>
    <font>
      <name val="Arial"/>
      <i val="1"/>
      <color rgb="005E5468"/>
      <sz val="10"/>
    </font>
  </fonts>
  <fills count="8">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7A4A00"/>
      </patternFill>
    </fill>
    <fill>
      <patternFill patternType="solid">
        <fgColor rgb="005E5468"/>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44">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pivotButton="0" quotePrefix="0" xfId="0"/>
    <xf numFmtId="0" fontId="9" fillId="0" borderId="0" pivotButton="0" quotePrefix="0" xfId="0"/>
    <xf numFmtId="0" fontId="10" fillId="0" borderId="0" pivotButton="0" quotePrefix="0" xfId="0"/>
    <xf numFmtId="0" fontId="7" fillId="0" borderId="0" pivotButton="0" quotePrefix="0" xfId="0"/>
    <xf numFmtId="0" fontId="3" fillId="6" borderId="1" applyAlignment="1" pivotButton="0" quotePrefix="0" xfId="0">
      <alignment vertical="center" wrapText="1"/>
    </xf>
    <xf numFmtId="0" fontId="3" fillId="7" borderId="1" applyAlignment="1" pivotButton="0" quotePrefix="0" xfId="0">
      <alignment vertical="center" wrapText="1"/>
    </xf>
    <xf numFmtId="0" fontId="12" fillId="3" borderId="1" pivotButton="0" quotePrefix="0" xfId="0"/>
    <xf numFmtId="3" fontId="12" fillId="3" borderId="1" applyAlignment="1" pivotButton="0" quotePrefix="0" xfId="0">
      <alignment horizontal="center"/>
    </xf>
    <xf numFmtId="3" fontId="6" fillId="4" borderId="1" applyAlignment="1" pivotButton="0" quotePrefix="0" xfId="0">
      <alignment horizontal="center"/>
    </xf>
    <xf numFmtId="164" fontId="6" fillId="4" borderId="1" applyAlignment="1" pivotButton="0" quotePrefix="0" xfId="0">
      <alignment horizontal="center"/>
    </xf>
    <xf numFmtId="0" fontId="6" fillId="4" borderId="1" pivotButton="0" quotePrefix="0" xfId="0"/>
    <xf numFmtId="0" fontId="11" fillId="4" borderId="1" applyAlignment="1" pivotButton="0" quotePrefix="0" xfId="0">
      <alignment horizontal="center"/>
    </xf>
    <xf numFmtId="0" fontId="6" fillId="3" borderId="1" pivotButton="0" quotePrefix="0" xfId="0"/>
    <xf numFmtId="3" fontId="6" fillId="3" borderId="1" applyAlignment="1" pivotButton="0" quotePrefix="0" xfId="0">
      <alignment horizontal="center"/>
    </xf>
    <xf numFmtId="0" fontId="5" fillId="5" borderId="1" pivotButton="0" quotePrefix="0" xfId="0"/>
    <xf numFmtId="3" fontId="5" fillId="4" borderId="1" applyAlignment="1" pivotButton="0" quotePrefix="0" xfId="0">
      <alignment horizontal="center"/>
    </xf>
    <xf numFmtId="164" fontId="5" fillId="4" borderId="1" applyAlignment="1" pivotButton="0" quotePrefix="0" xfId="0">
      <alignment horizontal="center"/>
    </xf>
    <xf numFmtId="0" fontId="5" fillId="4" borderId="1" applyAlignment="1" pivotButton="0" quotePrefix="0" xfId="0">
      <alignment horizontal="center"/>
    </xf>
    <xf numFmtId="0" fontId="6" fillId="0" borderId="1" pivotButton="0" quotePrefix="0" xfId="0"/>
    <xf numFmtId="165" fontId="0" fillId="3" borderId="1" applyAlignment="1" pivotButton="0" quotePrefix="0" xfId="0">
      <alignment horizontal="center"/>
    </xf>
    <xf numFmtId="165" fontId="12" fillId="0" borderId="1" applyAlignment="1" pivotButton="0" quotePrefix="0" xfId="0">
      <alignment horizontal="center"/>
    </xf>
    <xf numFmtId="165" fontId="5" fillId="4" borderId="1" applyAlignment="1" pivotButton="0" quotePrefix="0" xfId="0">
      <alignment horizontal="center"/>
    </xf>
    <xf numFmtId="0" fontId="5" fillId="0" borderId="1" pivotButton="0" quotePrefix="0" xfId="0"/>
    <xf numFmtId="0" fontId="8" fillId="0" borderId="1" applyAlignment="1" pivotButton="0" quotePrefix="0" xfId="0">
      <alignment horizontal="center"/>
    </xf>
    <xf numFmtId="0" fontId="12" fillId="0" borderId="1" applyAlignment="1" pivotButton="0" quotePrefix="0" xfId="0">
      <alignment horizontal="center"/>
    </xf>
    <xf numFmtId="0" fontId="6" fillId="4" borderId="1" applyAlignment="1" pivotButton="0" quotePrefix="0" xfId="0">
      <alignment horizontal="center"/>
    </xf>
    <xf numFmtId="165" fontId="6" fillId="4" borderId="1" applyAlignment="1" pivotButton="0" quotePrefix="0" xfId="0">
      <alignment horizontal="center"/>
    </xf>
    <xf numFmtId="0" fontId="6" fillId="3" borderId="1" applyAlignment="1" pivotButton="0" quotePrefix="0" xfId="0">
      <alignment horizontal="center"/>
    </xf>
    <xf numFmtId="0" fontId="5" fillId="0" borderId="0" pivotButton="0" quotePrefix="0" xfId="0"/>
    <xf numFmtId="1" fontId="5" fillId="4" borderId="1"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Response rate by row (completed / eligible invited)</a:t>
            </a:r>
          </a:p>
        </rich>
      </tx>
    </title>
    <plotArea>
      <barChart>
        <barDir val="bar"/>
        <grouping val="clustered"/>
        <ser>
          <idx val="0"/>
          <order val="0"/>
          <spPr>
            <a:solidFill xmlns:a="http://schemas.openxmlformats.org/drawingml/2006/main">
              <a:srgbClr val="4B2E83"/>
            </a:solidFill>
            <a:ln xmlns:a="http://schemas.openxmlformats.org/drawingml/2006/main">
              <a:prstDash val="solid"/>
            </a:ln>
          </spPr>
          <dLbls>
            <showLegendKey val="0"/>
            <showVal val="1"/>
            <showCatName val="0"/>
            <showSerName val="0"/>
          </dLbls>
          <cat>
            <numRef>
              <f>'Calculator'!$A$6:$A$25</f>
            </numRef>
          </cat>
          <val>
            <numRef>
              <f>'Calculator'!$I$6:$I$25</f>
            </numRef>
          </val>
        </ser>
        <gapWidth val="150"/>
        <axId val="10"/>
        <axId val="100"/>
      </barChart>
      <catAx>
        <axId val="10"/>
        <scaling>
          <orientation val="minMax"/>
        </scaling>
        <delete val="0"/>
        <axPos val="l"/>
        <numFmt formatCode="0%" sourceLinked="0"/>
        <majorTickMark val="none"/>
        <minorTickMark val="none"/>
        <crossAx val="100"/>
        <lblOffset val="100"/>
      </catAx>
      <valAx>
        <axId val="100"/>
        <scaling>
          <orientation val="minMax"/>
          <max val="1"/>
          <min val="0"/>
        </scaling>
        <delete val="0"/>
        <axPos val="l"/>
        <majorGridlines/>
        <numFmt formatCode="0%" sourceLinked="0"/>
        <majorTickMark val="none"/>
        <minorTickMark val="none"/>
        <crossAx val="10"/>
      </valAx>
    </plotArea>
    <plotVisOnly val="1"/>
    <dispBlanksAs val="gap"/>
  </chart>
</chartSpace>
</file>

<file path=xl/comments/comment1.xml><?xml version="1.0" encoding="utf-8"?>
<comments xmlns="http://schemas.openxmlformats.org/spreadsheetml/2006/main">
  <authors>
    <author>HornetForms</author>
  </authors>
  <commentList>
    <comment ref="A5" authorId="0" shapeId="0">
      <text>
        <t>A name for the row, such as "Email to customers" or "Wave 2, new members".</t>
      </text>
    </comment>
    <comment ref="B5" authorId="0" shapeId="0">
      <text>
        <t>How many people you sent the survey to in this wave or channel. A number, not text.</t>
      </text>
    </comment>
    <comment ref="C5" authorId="0" shapeId="0">
      <text>
        <t>Invitations that never arrived, such as bounced emails. Leave blank or type 0 if none.</t>
      </text>
    </comment>
    <comment ref="D5" authorId="0" shapeId="0">
      <text>
        <t>People you know should not have been invited: they left the list, or they are outside the group you meant to survey. Leave blank or type 0 if none.</t>
      </text>
    </comment>
    <comment ref="E5" authorId="0" shapeId="0">
      <text>
        <t>How many people opened the form and began answering. In HornetForms, the built-in analytics show starts. Leave blank if you do not know it.</t>
      </text>
    </comment>
    <comment ref="F5" authorId="0" shapeId="0">
      <text>
        <t>How many finished and sent their answers: your response count for this wave or channel.</t>
      </text>
    </comment>
    <comment ref="G5" authorId="0" shapeId="0">
      <text>
        <t>Invited minus not eligible.</t>
      </text>
    </comment>
    <comment ref="H5" authorId="0" shapeId="0">
      <text>
        <t>Invited minus bounced minus not eligible.</t>
      </text>
    </comment>
    <comment ref="I5" authorId="0" shapeId="0">
      <text>
        <t>The closest match here to AAPOR Response Rate 1 (RR1), the minimum response rate. Bounced invitations stay in the denominator, because AAPOR treats an undelivered email as a case of unknown eligibility. Simplified: partial answers count as not completed.</t>
      </text>
    </comment>
    <comment ref="J5" authorId="0" shapeId="0">
      <text>
        <t>Leaves bounced invitations out, as if none of those people were eligible. AAPOR's RR5 makes that kind of assumption and calls it appropriate only when it is valid. Say which rate you report.</t>
      </text>
    </comment>
    <comment ref="K5" authorId="0" shapeId="0">
      <text>
        <t>Of the people who began, how many finished. Not an AAPOR response rate. Blank when started is blank.</t>
      </text>
    </comment>
    <comment ref="L5" authorId="0" shapeId="0">
      <text>
        <t>OK when the row counts. Anything else explains why the row is left out of the totals.</t>
      </text>
    </comment>
    <comment ref="M5" authorId="0" shapeId="0">
      <text>
        <t>1 when the row counts in the totals.</t>
      </text>
    </comment>
    <comment ref="N5" authorId="0" shapeId="0">
      <text>
        <t>Used for the total completion rate.</t>
      </text>
    </comment>
    <comment ref="O5" authorId="0" shapeId="0">
      <text>
        <t>Used for the total completion rate.</t>
      </text>
    </comment>
    <comment ref="E27" authorId="0" shapeId="0">
      <text>
        <t>Only rows with a started count. The total completion rate uses only those rows.</t>
      </text>
    </comment>
  </commentList>
</comments>
</file>

<file path=xl/comments/comment2.xml><?xml version="1.0" encoding="utf-8"?>
<comments xmlns="http://schemas.openxmlformats.org/spreadsheetml/2006/main">
  <authors>
    <author>HornetForms</author>
  </authors>
  <commentList>
    <comment ref="B6" authorId="0" shapeId="0">
      <text>
        <t>The day the first invitation goes out. Once you type it, the examples switch off.</t>
      </text>
    </comment>
    <comment ref="B7" authorId="0" shapeId="0">
      <text>
        <t>The last day people can answer. In HornetForms, set the same date and time as the form's close date.</t>
      </text>
    </comment>
  </commentList>
</comments>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30</row>
      <rowOff>0</rowOff>
    </from>
    <ext cx="6480000" cy="36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tabColor rgb="00231A2E"/>
    <outlinePr summaryBelow="1" summaryRight="1"/>
    <pageSetUpPr/>
  </sheetPr>
  <dimension ref="A1:D28"/>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1"/>
    <row r="2">
      <c r="B2" s="1" t="inlineStr">
        <is>
          <t>Survey response rate calculator</t>
        </is>
      </c>
    </row>
    <row r="3">
      <c r="B3" s="2" t="inlineStr">
        <is>
          <t>Type invited, bounced, started and completed for each wave or channel. Get your response rates, completion rate and a reminder schedule. Works in Excel and Google Sheets.</t>
        </is>
      </c>
    </row>
    <row r="4"/>
    <row r="5">
      <c r="B5" s="3" t="inlineStr">
        <is>
          <t>Step</t>
        </is>
      </c>
      <c r="C5" s="3" t="inlineStr">
        <is>
          <t>What to do</t>
        </is>
      </c>
      <c r="D5" s="3" t="inlineStr">
        <is>
          <t>How</t>
        </is>
      </c>
    </row>
    <row r="6" ht="44" customHeight="1">
      <c r="B6" s="4" t="n">
        <v>1</v>
      </c>
      <c r="C6" s="5" t="inlineStr">
        <is>
          <t>Clear the examples</t>
        </is>
      </c>
      <c r="D6" s="6" t="inlineStr">
        <is>
          <t>On the Calculator tab, select A6 to F25 and press Delete. The red warning goes away.</t>
        </is>
      </c>
    </row>
    <row r="7" ht="51" customHeight="1">
      <c r="B7" s="4" t="n">
        <v>2</v>
      </c>
      <c r="C7" s="5" t="inlineStr">
        <is>
          <t>Type one row per wave or channel</t>
        </is>
      </c>
      <c r="D7" s="6" t="inlineStr">
        <is>
          <t>Invited, bounced, not eligible (if you know any), started (optional) and completed. Use one row per group of different people. Reminders to the same people do not get a new row.</t>
        </is>
      </c>
    </row>
    <row r="8" ht="44" customHeight="1">
      <c r="B8" s="4" t="n">
        <v>3</v>
      </c>
      <c r="C8" s="5" t="inlineStr">
        <is>
          <t>Find started and completed in HornetForms</t>
        </is>
      </c>
      <c r="D8" s="6" t="inlineStr">
        <is>
          <t>The built-in analytics show views, starts and completions. Your response count is the completed number.</t>
        </is>
      </c>
    </row>
    <row r="9" ht="44" customHeight="1">
      <c r="B9" s="4" t="n">
        <v>4</v>
      </c>
      <c r="C9" s="5" t="inlineStr">
        <is>
          <t>Read the rates</t>
        </is>
      </c>
      <c r="D9" s="6" t="inlineStr">
        <is>
          <t>Two response rates (one keeps bounced invitations in, one leaves them out), the completion rate, a Check column and totals for every row that counts.</t>
        </is>
      </c>
    </row>
    <row r="10" ht="44" customHeight="1">
      <c r="B10" s="4" t="n">
        <v>5</v>
      </c>
      <c r="C10" s="5" t="inlineStr">
        <is>
          <t>Plan your reminders</t>
        </is>
      </c>
      <c r="D10" s="6" t="inlineStr">
        <is>
          <t>On the Reminder plan tab, type your send date, close date and the days between messages. The sheet works out each date and flags weekends and dates after the close.</t>
        </is>
      </c>
    </row>
    <row r="11"/>
    <row r="12">
      <c r="B12" s="7" t="inlineStr">
        <is>
          <t>Colour key</t>
        </is>
      </c>
    </row>
    <row r="13">
      <c r="C13" s="8" t="inlineStr">
        <is>
          <t>Yellow</t>
        </is>
      </c>
      <c r="D13" s="9" t="inlineStr">
        <is>
          <t>You type or pick here.</t>
        </is>
      </c>
    </row>
    <row r="14">
      <c r="C14" s="10" t="inlineStr">
        <is>
          <t>Grey</t>
        </is>
      </c>
      <c r="D14" s="9" t="inlineStr">
        <is>
          <t>Worked out for you. Please do not type here.</t>
        </is>
      </c>
    </row>
    <row r="15">
      <c r="C15" s="11" t="inlineStr">
        <is>
          <t>Dark</t>
        </is>
      </c>
      <c r="D15" s="9" t="inlineStr">
        <is>
          <t>Column names. Please keep them as they are.</t>
        </is>
      </c>
    </row>
    <row r="16"/>
    <row r="17">
      <c r="B17" s="7" t="inlineStr">
        <is>
          <t>Good to know</t>
        </is>
      </c>
    </row>
    <row r="18" ht="48" customHeight="1">
      <c r="C18" s="12" t="inlineStr">
        <is>
          <t>Response rate here = completed divided by eligible people invited. AAPOR's Standard Definitions call the strict version Response Rate 1 (RR1), the minimum response rate. This sheet is a simplified version for a list of people you invited yourself.</t>
        </is>
      </c>
    </row>
    <row r="19" ht="34" customHeight="1">
      <c r="C19" s="12" t="inlineStr">
        <is>
          <t>AAPOR treats an undelivered email as a case of unknown eligibility, so the first response rate keeps bounced invitations in the denominator. The second leaves them out. Report which one you used.</t>
        </is>
      </c>
    </row>
    <row r="20" ht="34" customHeight="1">
      <c r="C20" s="12" t="inlineStr">
        <is>
          <t>Shared a public link, a post or a QR code poster? Nobody knows how many people saw the invitation, so there is no denominator and no response rate. Track views, starts and completions in the built-in analytics instead.</t>
        </is>
      </c>
    </row>
    <row r="21" ht="34" customHeight="1">
      <c r="C21" s="12" t="inlineStr">
        <is>
          <t>Completion rate (completed divided by started) is not an AAPOR response rate. It tells you whether the form itself loses people.</t>
        </is>
      </c>
    </row>
    <row r="22" ht="28" customHeight="1">
      <c r="C22" s="12" t="inlineStr">
        <is>
          <t>Numbers typed or pasted as text, such as "500", do not count. The Check column names the problem.</t>
        </is>
      </c>
    </row>
    <row r="23" ht="28" customHeight="1">
      <c r="C23" s="12" t="inlineStr">
        <is>
          <t>With no rows the results stay blank instead of showing an error.</t>
        </is>
      </c>
    </row>
    <row r="24"/>
    <row r="25">
      <c r="B25" s="7" t="inlineStr">
        <is>
          <t>Example data</t>
        </is>
      </c>
    </row>
    <row r="26" ht="32" customHeight="1">
      <c r="C26" s="13" t="inlineStr">
        <is>
          <t>Rows 6 to 8 on Calculator are the three EXAMPLE rows from the guide, and the Reminder plan tab shows EXAMPLE dates until you type your own send date.</t>
        </is>
      </c>
    </row>
    <row r="27"/>
    <row r="28">
      <c r="C28" s="14" t="inlineStr">
        <is>
          <t>Made by HornetForms, https://hornetforms.com/blog/survey-response-rate</t>
        </is>
      </c>
    </row>
  </sheetData>
  <mergeCells count="7">
    <mergeCell ref="C20:D20"/>
    <mergeCell ref="C21:D21"/>
    <mergeCell ref="C19:D19"/>
    <mergeCell ref="C26:D26"/>
    <mergeCell ref="C22:D22"/>
    <mergeCell ref="C18:D18"/>
    <mergeCell ref="C23:D23"/>
  </mergeCells>
  <pageMargins left="0.75" right="0.75" top="1" bottom="1" header="0.5" footer="0.5"/>
</worksheet>
</file>

<file path=xl/worksheets/sheet2.xml><?xml version="1.0" encoding="utf-8"?>
<worksheet xmlns="http://schemas.openxmlformats.org/spreadsheetml/2006/main">
  <sheetPr>
    <tabColor rgb="004B2E83"/>
    <outlinePr summaryBelow="1" summaryRight="1"/>
    <pageSetUpPr/>
  </sheetPr>
  <dimension ref="A1:O29"/>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4" customWidth="1" min="1" max="1"/>
    <col width="11" customWidth="1" min="2" max="2"/>
    <col width="13" customWidth="1" min="3" max="3"/>
    <col width="13" customWidth="1" min="4" max="4"/>
    <col width="12" customWidth="1" min="5" max="5"/>
    <col width="12" customWidth="1" min="6" max="6"/>
    <col width="11" customWidth="1" min="7" max="7"/>
    <col width="11" customWidth="1" min="8" max="8"/>
    <col width="18" customWidth="1" min="9" max="9"/>
    <col width="18" customWidth="1" min="10" max="10"/>
    <col width="16" customWidth="1" min="11" max="11"/>
    <col width="34" customWidth="1" min="12" max="12"/>
    <col width="10" customWidth="1" min="13" max="13"/>
    <col width="14" customWidth="1" min="14" max="14"/>
    <col width="13" customWidth="1" min="15" max="15"/>
  </cols>
  <sheetData>
    <row r="1">
      <c r="A1" s="15" t="inlineStr">
        <is>
          <t>Survey response rate calculator</t>
        </is>
      </c>
    </row>
    <row r="2">
      <c r="A2" s="16" t="inlineStr">
        <is>
          <t>One row per wave of new invitations or per channel (a list, a group, a newsletter). Reminders to the same people do not get a new row: update that row's completed count.</t>
        </is>
      </c>
    </row>
    <row r="3">
      <c r="A3" s="17">
        <f>IF(COUNTIF($A$6:$A$25,"EXAMPLE*")&gt;0,"You are looking at EXAMPLE data. Clear A6 to F25, then type your own rows.","")</f>
        <v/>
      </c>
    </row>
    <row r="5" ht="58" customHeight="1">
      <c r="A5" s="18" t="inlineStr">
        <is>
          <t>Wave or channel</t>
        </is>
      </c>
      <c r="B5" s="18" t="inlineStr">
        <is>
          <t>Invited</t>
        </is>
      </c>
      <c r="C5" s="18" t="inlineStr">
        <is>
          <t>Bounced
(not delivered)</t>
        </is>
      </c>
      <c r="D5" s="18" t="inlineStr">
        <is>
          <t>Not eligible
(known)</t>
        </is>
      </c>
      <c r="E5" s="18" t="inlineStr">
        <is>
          <t>Started
(optional)</t>
        </is>
      </c>
      <c r="F5" s="18" t="inlineStr">
        <is>
          <t>Completed</t>
        </is>
      </c>
      <c r="G5" s="3" t="inlineStr">
        <is>
          <t>Eligible
invited</t>
        </is>
      </c>
      <c r="H5" s="3" t="inlineStr">
        <is>
          <t>Eligible
delivered</t>
        </is>
      </c>
      <c r="I5" s="3" t="inlineStr">
        <is>
          <t>Response rate
(completed / eligible invited)</t>
        </is>
      </c>
      <c r="J5" s="3" t="inlineStr">
        <is>
          <t>Response rate
(completed / eligible delivered)</t>
        </is>
      </c>
      <c r="K5" s="3" t="inlineStr">
        <is>
          <t>Completion rate
(completed / started)</t>
        </is>
      </c>
      <c r="L5" s="3" t="inlineStr">
        <is>
          <t>Check</t>
        </is>
      </c>
      <c r="M5" s="19" t="inlineStr">
        <is>
          <t>Counted
(helper)</t>
        </is>
      </c>
      <c r="N5" s="19" t="inlineStr">
        <is>
          <t>Completed where
started known
(helper)</t>
        </is>
      </c>
      <c r="O5" s="19" t="inlineStr">
        <is>
          <t>Started, counted
(helper)</t>
        </is>
      </c>
    </row>
    <row r="6">
      <c r="A6" s="20" t="inlineStr">
        <is>
          <t>EXAMPLE 1: email to customers</t>
        </is>
      </c>
      <c r="B6" s="21" t="n">
        <v>500</v>
      </c>
      <c r="C6" s="21" t="n">
        <v>20</v>
      </c>
      <c r="D6" s="21" t="n">
        <v>5</v>
      </c>
      <c r="E6" s="21" t="n">
        <v>160</v>
      </c>
      <c r="F6" s="21" t="n">
        <v>120</v>
      </c>
      <c r="G6" s="22">
        <f>IF(M6=1,N(B6)-N(D6),"")</f>
        <v/>
      </c>
      <c r="H6" s="22">
        <f>IF(M6=1,N(B6)-N(C6)-N(D6),"")</f>
        <v/>
      </c>
      <c r="I6" s="23">
        <f>IF(M6=1,IF(N(G6)&gt;0,N(F6)/N(G6),""),"")</f>
        <v/>
      </c>
      <c r="J6" s="23">
        <f>IF(M6=1,IF(N(H6)&gt;0,N(F6)/N(H6),""),"")</f>
        <v/>
      </c>
      <c r="K6" s="23">
        <f>IF(AND(M6=1,AND(ISNUMBER(E6),NOT(ISTEXT(E6)))),IF(N(E6)&gt;0,N(F6)/N(E6),""),"")</f>
        <v/>
      </c>
      <c r="L6" s="24">
        <f>IF(COUNTA(A6:F6)=0,"",IF(NOT(AND(ISNUMBER(B6),NOT(ISTEXT(B6)))),"Type the number invited as a number",IF(NOT(AND(ISNUMBER(F6),NOT(ISTEXT(F6)))),"Type the number completed as a number",IF(OR(AND(LEN(C6&amp;"")&gt;0,NOT(AND(ISNUMBER(C6),NOT(ISTEXT(C6))))),AND(LEN(D6&amp;"")&gt;0,NOT(AND(ISNUMBER(D6),NOT(ISTEXT(D6))))),AND(LEN(E6&amp;"")&gt;0,NOT(AND(ISNUMBER(E6),NOT(ISTEXT(E6)))))),"Bounced, not eligible and started take numbers or stay blank",IF(MIN(N(B6),N(C6),N(D6),N(E6),N(F6))&lt;0,"No negative numbers",IF(N(C6)+N(D6)&gt;=N(B6),"Bounced plus not eligible must be less than invited",IF(N(F6)&gt;N(B6)-N(C6)-N(D6),"Completed is more than eligible delivered",IF(AND(AND(ISNUMBER(E6),NOT(ISTEXT(E6))),N(F6)&gt;N(E6)),"Completed is more than started","OK"))))))))</f>
        <v/>
      </c>
      <c r="M6" s="25">
        <f>IF(L6="OK",1,0)</f>
        <v/>
      </c>
      <c r="N6" s="25">
        <f>IF(AND(M6=1,AND(ISNUMBER(E6),NOT(ISTEXT(E6)))),N(F6),"")</f>
        <v/>
      </c>
      <c r="O6" s="25">
        <f>IF(AND(M6=1,AND(ISNUMBER(E6),NOT(ISTEXT(E6)))),N(E6),"")</f>
        <v/>
      </c>
    </row>
    <row r="7">
      <c r="A7" s="20" t="inlineStr">
        <is>
          <t>EXAMPLE 2: member newsletter link</t>
        </is>
      </c>
      <c r="B7" s="21" t="n">
        <v>1200</v>
      </c>
      <c r="C7" s="21" t="n">
        <v>0</v>
      </c>
      <c r="D7" s="21" t="n">
        <v>0</v>
      </c>
      <c r="E7" s="21" t="n">
        <v>300</v>
      </c>
      <c r="F7" s="21" t="n">
        <v>252</v>
      </c>
      <c r="G7" s="22">
        <f>IF(M7=1,N(B7)-N(D7),"")</f>
        <v/>
      </c>
      <c r="H7" s="22">
        <f>IF(M7=1,N(B7)-N(C7)-N(D7),"")</f>
        <v/>
      </c>
      <c r="I7" s="23">
        <f>IF(M7=1,IF(N(G7)&gt;0,N(F7)/N(G7),""),"")</f>
        <v/>
      </c>
      <c r="J7" s="23">
        <f>IF(M7=1,IF(N(H7)&gt;0,N(F7)/N(H7),""),"")</f>
        <v/>
      </c>
      <c r="K7" s="23">
        <f>IF(AND(M7=1,AND(ISNUMBER(E7),NOT(ISTEXT(E7)))),IF(N(E7)&gt;0,N(F7)/N(E7),""),"")</f>
        <v/>
      </c>
      <c r="L7" s="24">
        <f>IF(COUNTA(A7:F7)=0,"",IF(NOT(AND(ISNUMBER(B7),NOT(ISTEXT(B7)))),"Type the number invited as a number",IF(NOT(AND(ISNUMBER(F7),NOT(ISTEXT(F7)))),"Type the number completed as a number",IF(OR(AND(LEN(C7&amp;"")&gt;0,NOT(AND(ISNUMBER(C7),NOT(ISTEXT(C7))))),AND(LEN(D7&amp;"")&gt;0,NOT(AND(ISNUMBER(D7),NOT(ISTEXT(D7))))),AND(LEN(E7&amp;"")&gt;0,NOT(AND(ISNUMBER(E7),NOT(ISTEXT(E7)))))),"Bounced, not eligible and started take numbers or stay blank",IF(MIN(N(B7),N(C7),N(D7),N(E7),N(F7))&lt;0,"No negative numbers",IF(N(C7)+N(D7)&gt;=N(B7),"Bounced plus not eligible must be less than invited",IF(N(F7)&gt;N(B7)-N(C7)-N(D7),"Completed is more than eligible delivered",IF(AND(AND(ISNUMBER(E7),NOT(ISTEXT(E7))),N(F7)&gt;N(E7)),"Completed is more than started","OK"))))))))</f>
        <v/>
      </c>
      <c r="M7" s="25">
        <f>IF(L7="OK",1,0)</f>
        <v/>
      </c>
      <c r="N7" s="25">
        <f>IF(AND(M7=1,AND(ISNUMBER(E7),NOT(ISTEXT(E7)))),N(F7),"")</f>
        <v/>
      </c>
      <c r="O7" s="25">
        <f>IF(AND(M7=1,AND(ISNUMBER(E7),NOT(ISTEXT(E7)))),N(E7),"")</f>
        <v/>
      </c>
    </row>
    <row r="8">
      <c r="A8" s="20" t="inlineStr">
        <is>
          <t>EXAMPLE 3: workshop attendees</t>
        </is>
      </c>
      <c r="B8" s="21" t="n">
        <v>40</v>
      </c>
      <c r="C8" s="21" t="n">
        <v>2</v>
      </c>
      <c r="D8" s="21" t="n">
        <v>0</v>
      </c>
      <c r="E8" s="21" t="n"/>
      <c r="F8" s="21" t="n">
        <v>26</v>
      </c>
      <c r="G8" s="22">
        <f>IF(M8=1,N(B8)-N(D8),"")</f>
        <v/>
      </c>
      <c r="H8" s="22">
        <f>IF(M8=1,N(B8)-N(C8)-N(D8),"")</f>
        <v/>
      </c>
      <c r="I8" s="23">
        <f>IF(M8=1,IF(N(G8)&gt;0,N(F8)/N(G8),""),"")</f>
        <v/>
      </c>
      <c r="J8" s="23">
        <f>IF(M8=1,IF(N(H8)&gt;0,N(F8)/N(H8),""),"")</f>
        <v/>
      </c>
      <c r="K8" s="23">
        <f>IF(AND(M8=1,AND(ISNUMBER(E8),NOT(ISTEXT(E8)))),IF(N(E8)&gt;0,N(F8)/N(E8),""),"")</f>
        <v/>
      </c>
      <c r="L8" s="24">
        <f>IF(COUNTA(A8:F8)=0,"",IF(NOT(AND(ISNUMBER(B8),NOT(ISTEXT(B8)))),"Type the number invited as a number",IF(NOT(AND(ISNUMBER(F8),NOT(ISTEXT(F8)))),"Type the number completed as a number",IF(OR(AND(LEN(C8&amp;"")&gt;0,NOT(AND(ISNUMBER(C8),NOT(ISTEXT(C8))))),AND(LEN(D8&amp;"")&gt;0,NOT(AND(ISNUMBER(D8),NOT(ISTEXT(D8))))),AND(LEN(E8&amp;"")&gt;0,NOT(AND(ISNUMBER(E8),NOT(ISTEXT(E8)))))),"Bounced, not eligible and started take numbers or stay blank",IF(MIN(N(B8),N(C8),N(D8),N(E8),N(F8))&lt;0,"No negative numbers",IF(N(C8)+N(D8)&gt;=N(B8),"Bounced plus not eligible must be less than invited",IF(N(F8)&gt;N(B8)-N(C8)-N(D8),"Completed is more than eligible delivered",IF(AND(AND(ISNUMBER(E8),NOT(ISTEXT(E8))),N(F8)&gt;N(E8)),"Completed is more than started","OK"))))))))</f>
        <v/>
      </c>
      <c r="M8" s="25">
        <f>IF(L8="OK",1,0)</f>
        <v/>
      </c>
      <c r="N8" s="25">
        <f>IF(AND(M8=1,AND(ISNUMBER(E8),NOT(ISTEXT(E8)))),N(F8),"")</f>
        <v/>
      </c>
      <c r="O8" s="25">
        <f>IF(AND(M8=1,AND(ISNUMBER(E8),NOT(ISTEXT(E8)))),N(E8),"")</f>
        <v/>
      </c>
    </row>
    <row r="9">
      <c r="A9" s="26" t="n"/>
      <c r="B9" s="27" t="n"/>
      <c r="C9" s="27" t="n"/>
      <c r="D9" s="27" t="n"/>
      <c r="E9" s="27" t="n"/>
      <c r="F9" s="27" t="n"/>
      <c r="G9" s="22">
        <f>IF(M9=1,N(B9)-N(D9),"")</f>
        <v/>
      </c>
      <c r="H9" s="22">
        <f>IF(M9=1,N(B9)-N(C9)-N(D9),"")</f>
        <v/>
      </c>
      <c r="I9" s="23">
        <f>IF(M9=1,IF(N(G9)&gt;0,N(F9)/N(G9),""),"")</f>
        <v/>
      </c>
      <c r="J9" s="23">
        <f>IF(M9=1,IF(N(H9)&gt;0,N(F9)/N(H9),""),"")</f>
        <v/>
      </c>
      <c r="K9" s="23">
        <f>IF(AND(M9=1,AND(ISNUMBER(E9),NOT(ISTEXT(E9)))),IF(N(E9)&gt;0,N(F9)/N(E9),""),"")</f>
        <v/>
      </c>
      <c r="L9" s="24">
        <f>IF(COUNTA(A9:F9)=0,"",IF(NOT(AND(ISNUMBER(B9),NOT(ISTEXT(B9)))),"Type the number invited as a number",IF(NOT(AND(ISNUMBER(F9),NOT(ISTEXT(F9)))),"Type the number completed as a number",IF(OR(AND(LEN(C9&amp;"")&gt;0,NOT(AND(ISNUMBER(C9),NOT(ISTEXT(C9))))),AND(LEN(D9&amp;"")&gt;0,NOT(AND(ISNUMBER(D9),NOT(ISTEXT(D9))))),AND(LEN(E9&amp;"")&gt;0,NOT(AND(ISNUMBER(E9),NOT(ISTEXT(E9)))))),"Bounced, not eligible and started take numbers or stay blank",IF(MIN(N(B9),N(C9),N(D9),N(E9),N(F9))&lt;0,"No negative numbers",IF(N(C9)+N(D9)&gt;=N(B9),"Bounced plus not eligible must be less than invited",IF(N(F9)&gt;N(B9)-N(C9)-N(D9),"Completed is more than eligible delivered",IF(AND(AND(ISNUMBER(E9),NOT(ISTEXT(E9))),N(F9)&gt;N(E9)),"Completed is more than started","OK"))))))))</f>
        <v/>
      </c>
      <c r="M9" s="25">
        <f>IF(L9="OK",1,0)</f>
        <v/>
      </c>
      <c r="N9" s="25">
        <f>IF(AND(M9=1,AND(ISNUMBER(E9),NOT(ISTEXT(E9)))),N(F9),"")</f>
        <v/>
      </c>
      <c r="O9" s="25">
        <f>IF(AND(M9=1,AND(ISNUMBER(E9),NOT(ISTEXT(E9)))),N(E9),"")</f>
        <v/>
      </c>
    </row>
    <row r="10">
      <c r="A10" s="26" t="n"/>
      <c r="B10" s="27" t="n"/>
      <c r="C10" s="27" t="n"/>
      <c r="D10" s="27" t="n"/>
      <c r="E10" s="27" t="n"/>
      <c r="F10" s="27" t="n"/>
      <c r="G10" s="22">
        <f>IF(M10=1,N(B10)-N(D10),"")</f>
        <v/>
      </c>
      <c r="H10" s="22">
        <f>IF(M10=1,N(B10)-N(C10)-N(D10),"")</f>
        <v/>
      </c>
      <c r="I10" s="23">
        <f>IF(M10=1,IF(N(G10)&gt;0,N(F10)/N(G10),""),"")</f>
        <v/>
      </c>
      <c r="J10" s="23">
        <f>IF(M10=1,IF(N(H10)&gt;0,N(F10)/N(H10),""),"")</f>
        <v/>
      </c>
      <c r="K10" s="23">
        <f>IF(AND(M10=1,AND(ISNUMBER(E10),NOT(ISTEXT(E10)))),IF(N(E10)&gt;0,N(F10)/N(E10),""),"")</f>
        <v/>
      </c>
      <c r="L10" s="24">
        <f>IF(COUNTA(A10:F10)=0,"",IF(NOT(AND(ISNUMBER(B10),NOT(ISTEXT(B10)))),"Type the number invited as a number",IF(NOT(AND(ISNUMBER(F10),NOT(ISTEXT(F10)))),"Type the number completed as a number",IF(OR(AND(LEN(C10&amp;"")&gt;0,NOT(AND(ISNUMBER(C10),NOT(ISTEXT(C10))))),AND(LEN(D10&amp;"")&gt;0,NOT(AND(ISNUMBER(D10),NOT(ISTEXT(D10))))),AND(LEN(E10&amp;"")&gt;0,NOT(AND(ISNUMBER(E10),NOT(ISTEXT(E10)))))),"Bounced, not eligible and started take numbers or stay blank",IF(MIN(N(B10),N(C10),N(D10),N(E10),N(F10))&lt;0,"No negative numbers",IF(N(C10)+N(D10)&gt;=N(B10),"Bounced plus not eligible must be less than invited",IF(N(F10)&gt;N(B10)-N(C10)-N(D10),"Completed is more than eligible delivered",IF(AND(AND(ISNUMBER(E10),NOT(ISTEXT(E10))),N(F10)&gt;N(E10)),"Completed is more than started","OK"))))))))</f>
        <v/>
      </c>
      <c r="M10" s="25">
        <f>IF(L10="OK",1,0)</f>
        <v/>
      </c>
      <c r="N10" s="25">
        <f>IF(AND(M10=1,AND(ISNUMBER(E10),NOT(ISTEXT(E10)))),N(F10),"")</f>
        <v/>
      </c>
      <c r="O10" s="25">
        <f>IF(AND(M10=1,AND(ISNUMBER(E10),NOT(ISTEXT(E10)))),N(E10),"")</f>
        <v/>
      </c>
    </row>
    <row r="11">
      <c r="A11" s="26" t="n"/>
      <c r="B11" s="27" t="n"/>
      <c r="C11" s="27" t="n"/>
      <c r="D11" s="27" t="n"/>
      <c r="E11" s="27" t="n"/>
      <c r="F11" s="27" t="n"/>
      <c r="G11" s="22">
        <f>IF(M11=1,N(B11)-N(D11),"")</f>
        <v/>
      </c>
      <c r="H11" s="22">
        <f>IF(M11=1,N(B11)-N(C11)-N(D11),"")</f>
        <v/>
      </c>
      <c r="I11" s="23">
        <f>IF(M11=1,IF(N(G11)&gt;0,N(F11)/N(G11),""),"")</f>
        <v/>
      </c>
      <c r="J11" s="23">
        <f>IF(M11=1,IF(N(H11)&gt;0,N(F11)/N(H11),""),"")</f>
        <v/>
      </c>
      <c r="K11" s="23">
        <f>IF(AND(M11=1,AND(ISNUMBER(E11),NOT(ISTEXT(E11)))),IF(N(E11)&gt;0,N(F11)/N(E11),""),"")</f>
        <v/>
      </c>
      <c r="L11" s="24">
        <f>IF(COUNTA(A11:F11)=0,"",IF(NOT(AND(ISNUMBER(B11),NOT(ISTEXT(B11)))),"Type the number invited as a number",IF(NOT(AND(ISNUMBER(F11),NOT(ISTEXT(F11)))),"Type the number completed as a number",IF(OR(AND(LEN(C11&amp;"")&gt;0,NOT(AND(ISNUMBER(C11),NOT(ISTEXT(C11))))),AND(LEN(D11&amp;"")&gt;0,NOT(AND(ISNUMBER(D11),NOT(ISTEXT(D11))))),AND(LEN(E11&amp;"")&gt;0,NOT(AND(ISNUMBER(E11),NOT(ISTEXT(E11)))))),"Bounced, not eligible and started take numbers or stay blank",IF(MIN(N(B11),N(C11),N(D11),N(E11),N(F11))&lt;0,"No negative numbers",IF(N(C11)+N(D11)&gt;=N(B11),"Bounced plus not eligible must be less than invited",IF(N(F11)&gt;N(B11)-N(C11)-N(D11),"Completed is more than eligible delivered",IF(AND(AND(ISNUMBER(E11),NOT(ISTEXT(E11))),N(F11)&gt;N(E11)),"Completed is more than started","OK"))))))))</f>
        <v/>
      </c>
      <c r="M11" s="25">
        <f>IF(L11="OK",1,0)</f>
        <v/>
      </c>
      <c r="N11" s="25">
        <f>IF(AND(M11=1,AND(ISNUMBER(E11),NOT(ISTEXT(E11)))),N(F11),"")</f>
        <v/>
      </c>
      <c r="O11" s="25">
        <f>IF(AND(M11=1,AND(ISNUMBER(E11),NOT(ISTEXT(E11)))),N(E11),"")</f>
        <v/>
      </c>
    </row>
    <row r="12">
      <c r="A12" s="26" t="n"/>
      <c r="B12" s="27" t="n"/>
      <c r="C12" s="27" t="n"/>
      <c r="D12" s="27" t="n"/>
      <c r="E12" s="27" t="n"/>
      <c r="F12" s="27" t="n"/>
      <c r="G12" s="22">
        <f>IF(M12=1,N(B12)-N(D12),"")</f>
        <v/>
      </c>
      <c r="H12" s="22">
        <f>IF(M12=1,N(B12)-N(C12)-N(D12),"")</f>
        <v/>
      </c>
      <c r="I12" s="23">
        <f>IF(M12=1,IF(N(G12)&gt;0,N(F12)/N(G12),""),"")</f>
        <v/>
      </c>
      <c r="J12" s="23">
        <f>IF(M12=1,IF(N(H12)&gt;0,N(F12)/N(H12),""),"")</f>
        <v/>
      </c>
      <c r="K12" s="23">
        <f>IF(AND(M12=1,AND(ISNUMBER(E12),NOT(ISTEXT(E12)))),IF(N(E12)&gt;0,N(F12)/N(E12),""),"")</f>
        <v/>
      </c>
      <c r="L12" s="24">
        <f>IF(COUNTA(A12:F12)=0,"",IF(NOT(AND(ISNUMBER(B12),NOT(ISTEXT(B12)))),"Type the number invited as a number",IF(NOT(AND(ISNUMBER(F12),NOT(ISTEXT(F12)))),"Type the number completed as a number",IF(OR(AND(LEN(C12&amp;"")&gt;0,NOT(AND(ISNUMBER(C12),NOT(ISTEXT(C12))))),AND(LEN(D12&amp;"")&gt;0,NOT(AND(ISNUMBER(D12),NOT(ISTEXT(D12))))),AND(LEN(E12&amp;"")&gt;0,NOT(AND(ISNUMBER(E12),NOT(ISTEXT(E12)))))),"Bounced, not eligible and started take numbers or stay blank",IF(MIN(N(B12),N(C12),N(D12),N(E12),N(F12))&lt;0,"No negative numbers",IF(N(C12)+N(D12)&gt;=N(B12),"Bounced plus not eligible must be less than invited",IF(N(F12)&gt;N(B12)-N(C12)-N(D12),"Completed is more than eligible delivered",IF(AND(AND(ISNUMBER(E12),NOT(ISTEXT(E12))),N(F12)&gt;N(E12)),"Completed is more than started","OK"))))))))</f>
        <v/>
      </c>
      <c r="M12" s="25">
        <f>IF(L12="OK",1,0)</f>
        <v/>
      </c>
      <c r="N12" s="25">
        <f>IF(AND(M12=1,AND(ISNUMBER(E12),NOT(ISTEXT(E12)))),N(F12),"")</f>
        <v/>
      </c>
      <c r="O12" s="25">
        <f>IF(AND(M12=1,AND(ISNUMBER(E12),NOT(ISTEXT(E12)))),N(E12),"")</f>
        <v/>
      </c>
    </row>
    <row r="13">
      <c r="A13" s="26" t="n"/>
      <c r="B13" s="27" t="n"/>
      <c r="C13" s="27" t="n"/>
      <c r="D13" s="27" t="n"/>
      <c r="E13" s="27" t="n"/>
      <c r="F13" s="27" t="n"/>
      <c r="G13" s="22">
        <f>IF(M13=1,N(B13)-N(D13),"")</f>
        <v/>
      </c>
      <c r="H13" s="22">
        <f>IF(M13=1,N(B13)-N(C13)-N(D13),"")</f>
        <v/>
      </c>
      <c r="I13" s="23">
        <f>IF(M13=1,IF(N(G13)&gt;0,N(F13)/N(G13),""),"")</f>
        <v/>
      </c>
      <c r="J13" s="23">
        <f>IF(M13=1,IF(N(H13)&gt;0,N(F13)/N(H13),""),"")</f>
        <v/>
      </c>
      <c r="K13" s="23">
        <f>IF(AND(M13=1,AND(ISNUMBER(E13),NOT(ISTEXT(E13)))),IF(N(E13)&gt;0,N(F13)/N(E13),""),"")</f>
        <v/>
      </c>
      <c r="L13" s="24">
        <f>IF(COUNTA(A13:F13)=0,"",IF(NOT(AND(ISNUMBER(B13),NOT(ISTEXT(B13)))),"Type the number invited as a number",IF(NOT(AND(ISNUMBER(F13),NOT(ISTEXT(F13)))),"Type the number completed as a number",IF(OR(AND(LEN(C13&amp;"")&gt;0,NOT(AND(ISNUMBER(C13),NOT(ISTEXT(C13))))),AND(LEN(D13&amp;"")&gt;0,NOT(AND(ISNUMBER(D13),NOT(ISTEXT(D13))))),AND(LEN(E13&amp;"")&gt;0,NOT(AND(ISNUMBER(E13),NOT(ISTEXT(E13)))))),"Bounced, not eligible and started take numbers or stay blank",IF(MIN(N(B13),N(C13),N(D13),N(E13),N(F13))&lt;0,"No negative numbers",IF(N(C13)+N(D13)&gt;=N(B13),"Bounced plus not eligible must be less than invited",IF(N(F13)&gt;N(B13)-N(C13)-N(D13),"Completed is more than eligible delivered",IF(AND(AND(ISNUMBER(E13),NOT(ISTEXT(E13))),N(F13)&gt;N(E13)),"Completed is more than started","OK"))))))))</f>
        <v/>
      </c>
      <c r="M13" s="25">
        <f>IF(L13="OK",1,0)</f>
        <v/>
      </c>
      <c r="N13" s="25">
        <f>IF(AND(M13=1,AND(ISNUMBER(E13),NOT(ISTEXT(E13)))),N(F13),"")</f>
        <v/>
      </c>
      <c r="O13" s="25">
        <f>IF(AND(M13=1,AND(ISNUMBER(E13),NOT(ISTEXT(E13)))),N(E13),"")</f>
        <v/>
      </c>
    </row>
    <row r="14">
      <c r="A14" s="26" t="n"/>
      <c r="B14" s="27" t="n"/>
      <c r="C14" s="27" t="n"/>
      <c r="D14" s="27" t="n"/>
      <c r="E14" s="27" t="n"/>
      <c r="F14" s="27" t="n"/>
      <c r="G14" s="22">
        <f>IF(M14=1,N(B14)-N(D14),"")</f>
        <v/>
      </c>
      <c r="H14" s="22">
        <f>IF(M14=1,N(B14)-N(C14)-N(D14),"")</f>
        <v/>
      </c>
      <c r="I14" s="23">
        <f>IF(M14=1,IF(N(G14)&gt;0,N(F14)/N(G14),""),"")</f>
        <v/>
      </c>
      <c r="J14" s="23">
        <f>IF(M14=1,IF(N(H14)&gt;0,N(F14)/N(H14),""),"")</f>
        <v/>
      </c>
      <c r="K14" s="23">
        <f>IF(AND(M14=1,AND(ISNUMBER(E14),NOT(ISTEXT(E14)))),IF(N(E14)&gt;0,N(F14)/N(E14),""),"")</f>
        <v/>
      </c>
      <c r="L14" s="24">
        <f>IF(COUNTA(A14:F14)=0,"",IF(NOT(AND(ISNUMBER(B14),NOT(ISTEXT(B14)))),"Type the number invited as a number",IF(NOT(AND(ISNUMBER(F14),NOT(ISTEXT(F14)))),"Type the number completed as a number",IF(OR(AND(LEN(C14&amp;"")&gt;0,NOT(AND(ISNUMBER(C14),NOT(ISTEXT(C14))))),AND(LEN(D14&amp;"")&gt;0,NOT(AND(ISNUMBER(D14),NOT(ISTEXT(D14))))),AND(LEN(E14&amp;"")&gt;0,NOT(AND(ISNUMBER(E14),NOT(ISTEXT(E14)))))),"Bounced, not eligible and started take numbers or stay blank",IF(MIN(N(B14),N(C14),N(D14),N(E14),N(F14))&lt;0,"No negative numbers",IF(N(C14)+N(D14)&gt;=N(B14),"Bounced plus not eligible must be less than invited",IF(N(F14)&gt;N(B14)-N(C14)-N(D14),"Completed is more than eligible delivered",IF(AND(AND(ISNUMBER(E14),NOT(ISTEXT(E14))),N(F14)&gt;N(E14)),"Completed is more than started","OK"))))))))</f>
        <v/>
      </c>
      <c r="M14" s="25">
        <f>IF(L14="OK",1,0)</f>
        <v/>
      </c>
      <c r="N14" s="25">
        <f>IF(AND(M14=1,AND(ISNUMBER(E14),NOT(ISTEXT(E14)))),N(F14),"")</f>
        <v/>
      </c>
      <c r="O14" s="25">
        <f>IF(AND(M14=1,AND(ISNUMBER(E14),NOT(ISTEXT(E14)))),N(E14),"")</f>
        <v/>
      </c>
    </row>
    <row r="15">
      <c r="A15" s="26" t="n"/>
      <c r="B15" s="27" t="n"/>
      <c r="C15" s="27" t="n"/>
      <c r="D15" s="27" t="n"/>
      <c r="E15" s="27" t="n"/>
      <c r="F15" s="27" t="n"/>
      <c r="G15" s="22">
        <f>IF(M15=1,N(B15)-N(D15),"")</f>
        <v/>
      </c>
      <c r="H15" s="22">
        <f>IF(M15=1,N(B15)-N(C15)-N(D15),"")</f>
        <v/>
      </c>
      <c r="I15" s="23">
        <f>IF(M15=1,IF(N(G15)&gt;0,N(F15)/N(G15),""),"")</f>
        <v/>
      </c>
      <c r="J15" s="23">
        <f>IF(M15=1,IF(N(H15)&gt;0,N(F15)/N(H15),""),"")</f>
        <v/>
      </c>
      <c r="K15" s="23">
        <f>IF(AND(M15=1,AND(ISNUMBER(E15),NOT(ISTEXT(E15)))),IF(N(E15)&gt;0,N(F15)/N(E15),""),"")</f>
        <v/>
      </c>
      <c r="L15" s="24">
        <f>IF(COUNTA(A15:F15)=0,"",IF(NOT(AND(ISNUMBER(B15),NOT(ISTEXT(B15)))),"Type the number invited as a number",IF(NOT(AND(ISNUMBER(F15),NOT(ISTEXT(F15)))),"Type the number completed as a number",IF(OR(AND(LEN(C15&amp;"")&gt;0,NOT(AND(ISNUMBER(C15),NOT(ISTEXT(C15))))),AND(LEN(D15&amp;"")&gt;0,NOT(AND(ISNUMBER(D15),NOT(ISTEXT(D15))))),AND(LEN(E15&amp;"")&gt;0,NOT(AND(ISNUMBER(E15),NOT(ISTEXT(E15)))))),"Bounced, not eligible and started take numbers or stay blank",IF(MIN(N(B15),N(C15),N(D15),N(E15),N(F15))&lt;0,"No negative numbers",IF(N(C15)+N(D15)&gt;=N(B15),"Bounced plus not eligible must be less than invited",IF(N(F15)&gt;N(B15)-N(C15)-N(D15),"Completed is more than eligible delivered",IF(AND(AND(ISNUMBER(E15),NOT(ISTEXT(E15))),N(F15)&gt;N(E15)),"Completed is more than started","OK"))))))))</f>
        <v/>
      </c>
      <c r="M15" s="25">
        <f>IF(L15="OK",1,0)</f>
        <v/>
      </c>
      <c r="N15" s="25">
        <f>IF(AND(M15=1,AND(ISNUMBER(E15),NOT(ISTEXT(E15)))),N(F15),"")</f>
        <v/>
      </c>
      <c r="O15" s="25">
        <f>IF(AND(M15=1,AND(ISNUMBER(E15),NOT(ISTEXT(E15)))),N(E15),"")</f>
        <v/>
      </c>
    </row>
    <row r="16">
      <c r="A16" s="26" t="n"/>
      <c r="B16" s="27" t="n"/>
      <c r="C16" s="27" t="n"/>
      <c r="D16" s="27" t="n"/>
      <c r="E16" s="27" t="n"/>
      <c r="F16" s="27" t="n"/>
      <c r="G16" s="22">
        <f>IF(M16=1,N(B16)-N(D16),"")</f>
        <v/>
      </c>
      <c r="H16" s="22">
        <f>IF(M16=1,N(B16)-N(C16)-N(D16),"")</f>
        <v/>
      </c>
      <c r="I16" s="23">
        <f>IF(M16=1,IF(N(G16)&gt;0,N(F16)/N(G16),""),"")</f>
        <v/>
      </c>
      <c r="J16" s="23">
        <f>IF(M16=1,IF(N(H16)&gt;0,N(F16)/N(H16),""),"")</f>
        <v/>
      </c>
      <c r="K16" s="23">
        <f>IF(AND(M16=1,AND(ISNUMBER(E16),NOT(ISTEXT(E16)))),IF(N(E16)&gt;0,N(F16)/N(E16),""),"")</f>
        <v/>
      </c>
      <c r="L16" s="24">
        <f>IF(COUNTA(A16:F16)=0,"",IF(NOT(AND(ISNUMBER(B16),NOT(ISTEXT(B16)))),"Type the number invited as a number",IF(NOT(AND(ISNUMBER(F16),NOT(ISTEXT(F16)))),"Type the number completed as a number",IF(OR(AND(LEN(C16&amp;"")&gt;0,NOT(AND(ISNUMBER(C16),NOT(ISTEXT(C16))))),AND(LEN(D16&amp;"")&gt;0,NOT(AND(ISNUMBER(D16),NOT(ISTEXT(D16))))),AND(LEN(E16&amp;"")&gt;0,NOT(AND(ISNUMBER(E16),NOT(ISTEXT(E16)))))),"Bounced, not eligible and started take numbers or stay blank",IF(MIN(N(B16),N(C16),N(D16),N(E16),N(F16))&lt;0,"No negative numbers",IF(N(C16)+N(D16)&gt;=N(B16),"Bounced plus not eligible must be less than invited",IF(N(F16)&gt;N(B16)-N(C16)-N(D16),"Completed is more than eligible delivered",IF(AND(AND(ISNUMBER(E16),NOT(ISTEXT(E16))),N(F16)&gt;N(E16)),"Completed is more than started","OK"))))))))</f>
        <v/>
      </c>
      <c r="M16" s="25">
        <f>IF(L16="OK",1,0)</f>
        <v/>
      </c>
      <c r="N16" s="25">
        <f>IF(AND(M16=1,AND(ISNUMBER(E16),NOT(ISTEXT(E16)))),N(F16),"")</f>
        <v/>
      </c>
      <c r="O16" s="25">
        <f>IF(AND(M16=1,AND(ISNUMBER(E16),NOT(ISTEXT(E16)))),N(E16),"")</f>
        <v/>
      </c>
    </row>
    <row r="17">
      <c r="A17" s="26" t="n"/>
      <c r="B17" s="27" t="n"/>
      <c r="C17" s="27" t="n"/>
      <c r="D17" s="27" t="n"/>
      <c r="E17" s="27" t="n"/>
      <c r="F17" s="27" t="n"/>
      <c r="G17" s="22">
        <f>IF(M17=1,N(B17)-N(D17),"")</f>
        <v/>
      </c>
      <c r="H17" s="22">
        <f>IF(M17=1,N(B17)-N(C17)-N(D17),"")</f>
        <v/>
      </c>
      <c r="I17" s="23">
        <f>IF(M17=1,IF(N(G17)&gt;0,N(F17)/N(G17),""),"")</f>
        <v/>
      </c>
      <c r="J17" s="23">
        <f>IF(M17=1,IF(N(H17)&gt;0,N(F17)/N(H17),""),"")</f>
        <v/>
      </c>
      <c r="K17" s="23">
        <f>IF(AND(M17=1,AND(ISNUMBER(E17),NOT(ISTEXT(E17)))),IF(N(E17)&gt;0,N(F17)/N(E17),""),"")</f>
        <v/>
      </c>
      <c r="L17" s="24">
        <f>IF(COUNTA(A17:F17)=0,"",IF(NOT(AND(ISNUMBER(B17),NOT(ISTEXT(B17)))),"Type the number invited as a number",IF(NOT(AND(ISNUMBER(F17),NOT(ISTEXT(F17)))),"Type the number completed as a number",IF(OR(AND(LEN(C17&amp;"")&gt;0,NOT(AND(ISNUMBER(C17),NOT(ISTEXT(C17))))),AND(LEN(D17&amp;"")&gt;0,NOT(AND(ISNUMBER(D17),NOT(ISTEXT(D17))))),AND(LEN(E17&amp;"")&gt;0,NOT(AND(ISNUMBER(E17),NOT(ISTEXT(E17)))))),"Bounced, not eligible and started take numbers or stay blank",IF(MIN(N(B17),N(C17),N(D17),N(E17),N(F17))&lt;0,"No negative numbers",IF(N(C17)+N(D17)&gt;=N(B17),"Bounced plus not eligible must be less than invited",IF(N(F17)&gt;N(B17)-N(C17)-N(D17),"Completed is more than eligible delivered",IF(AND(AND(ISNUMBER(E17),NOT(ISTEXT(E17))),N(F17)&gt;N(E17)),"Completed is more than started","OK"))))))))</f>
        <v/>
      </c>
      <c r="M17" s="25">
        <f>IF(L17="OK",1,0)</f>
        <v/>
      </c>
      <c r="N17" s="25">
        <f>IF(AND(M17=1,AND(ISNUMBER(E17),NOT(ISTEXT(E17)))),N(F17),"")</f>
        <v/>
      </c>
      <c r="O17" s="25">
        <f>IF(AND(M17=1,AND(ISNUMBER(E17),NOT(ISTEXT(E17)))),N(E17),"")</f>
        <v/>
      </c>
    </row>
    <row r="18">
      <c r="A18" s="26" t="n"/>
      <c r="B18" s="27" t="n"/>
      <c r="C18" s="27" t="n"/>
      <c r="D18" s="27" t="n"/>
      <c r="E18" s="27" t="n"/>
      <c r="F18" s="27" t="n"/>
      <c r="G18" s="22">
        <f>IF(M18=1,N(B18)-N(D18),"")</f>
        <v/>
      </c>
      <c r="H18" s="22">
        <f>IF(M18=1,N(B18)-N(C18)-N(D18),"")</f>
        <v/>
      </c>
      <c r="I18" s="23">
        <f>IF(M18=1,IF(N(G18)&gt;0,N(F18)/N(G18),""),"")</f>
        <v/>
      </c>
      <c r="J18" s="23">
        <f>IF(M18=1,IF(N(H18)&gt;0,N(F18)/N(H18),""),"")</f>
        <v/>
      </c>
      <c r="K18" s="23">
        <f>IF(AND(M18=1,AND(ISNUMBER(E18),NOT(ISTEXT(E18)))),IF(N(E18)&gt;0,N(F18)/N(E18),""),"")</f>
        <v/>
      </c>
      <c r="L18" s="24">
        <f>IF(COUNTA(A18:F18)=0,"",IF(NOT(AND(ISNUMBER(B18),NOT(ISTEXT(B18)))),"Type the number invited as a number",IF(NOT(AND(ISNUMBER(F18),NOT(ISTEXT(F18)))),"Type the number completed as a number",IF(OR(AND(LEN(C18&amp;"")&gt;0,NOT(AND(ISNUMBER(C18),NOT(ISTEXT(C18))))),AND(LEN(D18&amp;"")&gt;0,NOT(AND(ISNUMBER(D18),NOT(ISTEXT(D18))))),AND(LEN(E18&amp;"")&gt;0,NOT(AND(ISNUMBER(E18),NOT(ISTEXT(E18)))))),"Bounced, not eligible and started take numbers or stay blank",IF(MIN(N(B18),N(C18),N(D18),N(E18),N(F18))&lt;0,"No negative numbers",IF(N(C18)+N(D18)&gt;=N(B18),"Bounced plus not eligible must be less than invited",IF(N(F18)&gt;N(B18)-N(C18)-N(D18),"Completed is more than eligible delivered",IF(AND(AND(ISNUMBER(E18),NOT(ISTEXT(E18))),N(F18)&gt;N(E18)),"Completed is more than started","OK"))))))))</f>
        <v/>
      </c>
      <c r="M18" s="25">
        <f>IF(L18="OK",1,0)</f>
        <v/>
      </c>
      <c r="N18" s="25">
        <f>IF(AND(M18=1,AND(ISNUMBER(E18),NOT(ISTEXT(E18)))),N(F18),"")</f>
        <v/>
      </c>
      <c r="O18" s="25">
        <f>IF(AND(M18=1,AND(ISNUMBER(E18),NOT(ISTEXT(E18)))),N(E18),"")</f>
        <v/>
      </c>
    </row>
    <row r="19">
      <c r="A19" s="26" t="n"/>
      <c r="B19" s="27" t="n"/>
      <c r="C19" s="27" t="n"/>
      <c r="D19" s="27" t="n"/>
      <c r="E19" s="27" t="n"/>
      <c r="F19" s="27" t="n"/>
      <c r="G19" s="22">
        <f>IF(M19=1,N(B19)-N(D19),"")</f>
        <v/>
      </c>
      <c r="H19" s="22">
        <f>IF(M19=1,N(B19)-N(C19)-N(D19),"")</f>
        <v/>
      </c>
      <c r="I19" s="23">
        <f>IF(M19=1,IF(N(G19)&gt;0,N(F19)/N(G19),""),"")</f>
        <v/>
      </c>
      <c r="J19" s="23">
        <f>IF(M19=1,IF(N(H19)&gt;0,N(F19)/N(H19),""),"")</f>
        <v/>
      </c>
      <c r="K19" s="23">
        <f>IF(AND(M19=1,AND(ISNUMBER(E19),NOT(ISTEXT(E19)))),IF(N(E19)&gt;0,N(F19)/N(E19),""),"")</f>
        <v/>
      </c>
      <c r="L19" s="24">
        <f>IF(COUNTA(A19:F19)=0,"",IF(NOT(AND(ISNUMBER(B19),NOT(ISTEXT(B19)))),"Type the number invited as a number",IF(NOT(AND(ISNUMBER(F19),NOT(ISTEXT(F19)))),"Type the number completed as a number",IF(OR(AND(LEN(C19&amp;"")&gt;0,NOT(AND(ISNUMBER(C19),NOT(ISTEXT(C19))))),AND(LEN(D19&amp;"")&gt;0,NOT(AND(ISNUMBER(D19),NOT(ISTEXT(D19))))),AND(LEN(E19&amp;"")&gt;0,NOT(AND(ISNUMBER(E19),NOT(ISTEXT(E19)))))),"Bounced, not eligible and started take numbers or stay blank",IF(MIN(N(B19),N(C19),N(D19),N(E19),N(F19))&lt;0,"No negative numbers",IF(N(C19)+N(D19)&gt;=N(B19),"Bounced plus not eligible must be less than invited",IF(N(F19)&gt;N(B19)-N(C19)-N(D19),"Completed is more than eligible delivered",IF(AND(AND(ISNUMBER(E19),NOT(ISTEXT(E19))),N(F19)&gt;N(E19)),"Completed is more than started","OK"))))))))</f>
        <v/>
      </c>
      <c r="M19" s="25">
        <f>IF(L19="OK",1,0)</f>
        <v/>
      </c>
      <c r="N19" s="25">
        <f>IF(AND(M19=1,AND(ISNUMBER(E19),NOT(ISTEXT(E19)))),N(F19),"")</f>
        <v/>
      </c>
      <c r="O19" s="25">
        <f>IF(AND(M19=1,AND(ISNUMBER(E19),NOT(ISTEXT(E19)))),N(E19),"")</f>
        <v/>
      </c>
    </row>
    <row r="20">
      <c r="A20" s="26" t="n"/>
      <c r="B20" s="27" t="n"/>
      <c r="C20" s="27" t="n"/>
      <c r="D20" s="27" t="n"/>
      <c r="E20" s="27" t="n"/>
      <c r="F20" s="27" t="n"/>
      <c r="G20" s="22">
        <f>IF(M20=1,N(B20)-N(D20),"")</f>
        <v/>
      </c>
      <c r="H20" s="22">
        <f>IF(M20=1,N(B20)-N(C20)-N(D20),"")</f>
        <v/>
      </c>
      <c r="I20" s="23">
        <f>IF(M20=1,IF(N(G20)&gt;0,N(F20)/N(G20),""),"")</f>
        <v/>
      </c>
      <c r="J20" s="23">
        <f>IF(M20=1,IF(N(H20)&gt;0,N(F20)/N(H20),""),"")</f>
        <v/>
      </c>
      <c r="K20" s="23">
        <f>IF(AND(M20=1,AND(ISNUMBER(E20),NOT(ISTEXT(E20)))),IF(N(E20)&gt;0,N(F20)/N(E20),""),"")</f>
        <v/>
      </c>
      <c r="L20" s="24">
        <f>IF(COUNTA(A20:F20)=0,"",IF(NOT(AND(ISNUMBER(B20),NOT(ISTEXT(B20)))),"Type the number invited as a number",IF(NOT(AND(ISNUMBER(F20),NOT(ISTEXT(F20)))),"Type the number completed as a number",IF(OR(AND(LEN(C20&amp;"")&gt;0,NOT(AND(ISNUMBER(C20),NOT(ISTEXT(C20))))),AND(LEN(D20&amp;"")&gt;0,NOT(AND(ISNUMBER(D20),NOT(ISTEXT(D20))))),AND(LEN(E20&amp;"")&gt;0,NOT(AND(ISNUMBER(E20),NOT(ISTEXT(E20)))))),"Bounced, not eligible and started take numbers or stay blank",IF(MIN(N(B20),N(C20),N(D20),N(E20),N(F20))&lt;0,"No negative numbers",IF(N(C20)+N(D20)&gt;=N(B20),"Bounced plus not eligible must be less than invited",IF(N(F20)&gt;N(B20)-N(C20)-N(D20),"Completed is more than eligible delivered",IF(AND(AND(ISNUMBER(E20),NOT(ISTEXT(E20))),N(F20)&gt;N(E20)),"Completed is more than started","OK"))))))))</f>
        <v/>
      </c>
      <c r="M20" s="25">
        <f>IF(L20="OK",1,0)</f>
        <v/>
      </c>
      <c r="N20" s="25">
        <f>IF(AND(M20=1,AND(ISNUMBER(E20),NOT(ISTEXT(E20)))),N(F20),"")</f>
        <v/>
      </c>
      <c r="O20" s="25">
        <f>IF(AND(M20=1,AND(ISNUMBER(E20),NOT(ISTEXT(E20)))),N(E20),"")</f>
        <v/>
      </c>
    </row>
    <row r="21">
      <c r="A21" s="26" t="n"/>
      <c r="B21" s="27" t="n"/>
      <c r="C21" s="27" t="n"/>
      <c r="D21" s="27" t="n"/>
      <c r="E21" s="27" t="n"/>
      <c r="F21" s="27" t="n"/>
      <c r="G21" s="22">
        <f>IF(M21=1,N(B21)-N(D21),"")</f>
        <v/>
      </c>
      <c r="H21" s="22">
        <f>IF(M21=1,N(B21)-N(C21)-N(D21),"")</f>
        <v/>
      </c>
      <c r="I21" s="23">
        <f>IF(M21=1,IF(N(G21)&gt;0,N(F21)/N(G21),""),"")</f>
        <v/>
      </c>
      <c r="J21" s="23">
        <f>IF(M21=1,IF(N(H21)&gt;0,N(F21)/N(H21),""),"")</f>
        <v/>
      </c>
      <c r="K21" s="23">
        <f>IF(AND(M21=1,AND(ISNUMBER(E21),NOT(ISTEXT(E21)))),IF(N(E21)&gt;0,N(F21)/N(E21),""),"")</f>
        <v/>
      </c>
      <c r="L21" s="24">
        <f>IF(COUNTA(A21:F21)=0,"",IF(NOT(AND(ISNUMBER(B21),NOT(ISTEXT(B21)))),"Type the number invited as a number",IF(NOT(AND(ISNUMBER(F21),NOT(ISTEXT(F21)))),"Type the number completed as a number",IF(OR(AND(LEN(C21&amp;"")&gt;0,NOT(AND(ISNUMBER(C21),NOT(ISTEXT(C21))))),AND(LEN(D21&amp;"")&gt;0,NOT(AND(ISNUMBER(D21),NOT(ISTEXT(D21))))),AND(LEN(E21&amp;"")&gt;0,NOT(AND(ISNUMBER(E21),NOT(ISTEXT(E21)))))),"Bounced, not eligible and started take numbers or stay blank",IF(MIN(N(B21),N(C21),N(D21),N(E21),N(F21))&lt;0,"No negative numbers",IF(N(C21)+N(D21)&gt;=N(B21),"Bounced plus not eligible must be less than invited",IF(N(F21)&gt;N(B21)-N(C21)-N(D21),"Completed is more than eligible delivered",IF(AND(AND(ISNUMBER(E21),NOT(ISTEXT(E21))),N(F21)&gt;N(E21)),"Completed is more than started","OK"))))))))</f>
        <v/>
      </c>
      <c r="M21" s="25">
        <f>IF(L21="OK",1,0)</f>
        <v/>
      </c>
      <c r="N21" s="25">
        <f>IF(AND(M21=1,AND(ISNUMBER(E21),NOT(ISTEXT(E21)))),N(F21),"")</f>
        <v/>
      </c>
      <c r="O21" s="25">
        <f>IF(AND(M21=1,AND(ISNUMBER(E21),NOT(ISTEXT(E21)))),N(E21),"")</f>
        <v/>
      </c>
    </row>
    <row r="22">
      <c r="A22" s="26" t="n"/>
      <c r="B22" s="27" t="n"/>
      <c r="C22" s="27" t="n"/>
      <c r="D22" s="27" t="n"/>
      <c r="E22" s="27" t="n"/>
      <c r="F22" s="27" t="n"/>
      <c r="G22" s="22">
        <f>IF(M22=1,N(B22)-N(D22),"")</f>
        <v/>
      </c>
      <c r="H22" s="22">
        <f>IF(M22=1,N(B22)-N(C22)-N(D22),"")</f>
        <v/>
      </c>
      <c r="I22" s="23">
        <f>IF(M22=1,IF(N(G22)&gt;0,N(F22)/N(G22),""),"")</f>
        <v/>
      </c>
      <c r="J22" s="23">
        <f>IF(M22=1,IF(N(H22)&gt;0,N(F22)/N(H22),""),"")</f>
        <v/>
      </c>
      <c r="K22" s="23">
        <f>IF(AND(M22=1,AND(ISNUMBER(E22),NOT(ISTEXT(E22)))),IF(N(E22)&gt;0,N(F22)/N(E22),""),"")</f>
        <v/>
      </c>
      <c r="L22" s="24">
        <f>IF(COUNTA(A22:F22)=0,"",IF(NOT(AND(ISNUMBER(B22),NOT(ISTEXT(B22)))),"Type the number invited as a number",IF(NOT(AND(ISNUMBER(F22),NOT(ISTEXT(F22)))),"Type the number completed as a number",IF(OR(AND(LEN(C22&amp;"")&gt;0,NOT(AND(ISNUMBER(C22),NOT(ISTEXT(C22))))),AND(LEN(D22&amp;"")&gt;0,NOT(AND(ISNUMBER(D22),NOT(ISTEXT(D22))))),AND(LEN(E22&amp;"")&gt;0,NOT(AND(ISNUMBER(E22),NOT(ISTEXT(E22)))))),"Bounced, not eligible and started take numbers or stay blank",IF(MIN(N(B22),N(C22),N(D22),N(E22),N(F22))&lt;0,"No negative numbers",IF(N(C22)+N(D22)&gt;=N(B22),"Bounced plus not eligible must be less than invited",IF(N(F22)&gt;N(B22)-N(C22)-N(D22),"Completed is more than eligible delivered",IF(AND(AND(ISNUMBER(E22),NOT(ISTEXT(E22))),N(F22)&gt;N(E22)),"Completed is more than started","OK"))))))))</f>
        <v/>
      </c>
      <c r="M22" s="25">
        <f>IF(L22="OK",1,0)</f>
        <v/>
      </c>
      <c r="N22" s="25">
        <f>IF(AND(M22=1,AND(ISNUMBER(E22),NOT(ISTEXT(E22)))),N(F22),"")</f>
        <v/>
      </c>
      <c r="O22" s="25">
        <f>IF(AND(M22=1,AND(ISNUMBER(E22),NOT(ISTEXT(E22)))),N(E22),"")</f>
        <v/>
      </c>
    </row>
    <row r="23">
      <c r="A23" s="26" t="n"/>
      <c r="B23" s="27" t="n"/>
      <c r="C23" s="27" t="n"/>
      <c r="D23" s="27" t="n"/>
      <c r="E23" s="27" t="n"/>
      <c r="F23" s="27" t="n"/>
      <c r="G23" s="22">
        <f>IF(M23=1,N(B23)-N(D23),"")</f>
        <v/>
      </c>
      <c r="H23" s="22">
        <f>IF(M23=1,N(B23)-N(C23)-N(D23),"")</f>
        <v/>
      </c>
      <c r="I23" s="23">
        <f>IF(M23=1,IF(N(G23)&gt;0,N(F23)/N(G23),""),"")</f>
        <v/>
      </c>
      <c r="J23" s="23">
        <f>IF(M23=1,IF(N(H23)&gt;0,N(F23)/N(H23),""),"")</f>
        <v/>
      </c>
      <c r="K23" s="23">
        <f>IF(AND(M23=1,AND(ISNUMBER(E23),NOT(ISTEXT(E23)))),IF(N(E23)&gt;0,N(F23)/N(E23),""),"")</f>
        <v/>
      </c>
      <c r="L23" s="24">
        <f>IF(COUNTA(A23:F23)=0,"",IF(NOT(AND(ISNUMBER(B23),NOT(ISTEXT(B23)))),"Type the number invited as a number",IF(NOT(AND(ISNUMBER(F23),NOT(ISTEXT(F23)))),"Type the number completed as a number",IF(OR(AND(LEN(C23&amp;"")&gt;0,NOT(AND(ISNUMBER(C23),NOT(ISTEXT(C23))))),AND(LEN(D23&amp;"")&gt;0,NOT(AND(ISNUMBER(D23),NOT(ISTEXT(D23))))),AND(LEN(E23&amp;"")&gt;0,NOT(AND(ISNUMBER(E23),NOT(ISTEXT(E23)))))),"Bounced, not eligible and started take numbers or stay blank",IF(MIN(N(B23),N(C23),N(D23),N(E23),N(F23))&lt;0,"No negative numbers",IF(N(C23)+N(D23)&gt;=N(B23),"Bounced plus not eligible must be less than invited",IF(N(F23)&gt;N(B23)-N(C23)-N(D23),"Completed is more than eligible delivered",IF(AND(AND(ISNUMBER(E23),NOT(ISTEXT(E23))),N(F23)&gt;N(E23)),"Completed is more than started","OK"))))))))</f>
        <v/>
      </c>
      <c r="M23" s="25">
        <f>IF(L23="OK",1,0)</f>
        <v/>
      </c>
      <c r="N23" s="25">
        <f>IF(AND(M23=1,AND(ISNUMBER(E23),NOT(ISTEXT(E23)))),N(F23),"")</f>
        <v/>
      </c>
      <c r="O23" s="25">
        <f>IF(AND(M23=1,AND(ISNUMBER(E23),NOT(ISTEXT(E23)))),N(E23),"")</f>
        <v/>
      </c>
    </row>
    <row r="24">
      <c r="A24" s="26" t="n"/>
      <c r="B24" s="27" t="n"/>
      <c r="C24" s="27" t="n"/>
      <c r="D24" s="27" t="n"/>
      <c r="E24" s="27" t="n"/>
      <c r="F24" s="27" t="n"/>
      <c r="G24" s="22">
        <f>IF(M24=1,N(B24)-N(D24),"")</f>
        <v/>
      </c>
      <c r="H24" s="22">
        <f>IF(M24=1,N(B24)-N(C24)-N(D24),"")</f>
        <v/>
      </c>
      <c r="I24" s="23">
        <f>IF(M24=1,IF(N(G24)&gt;0,N(F24)/N(G24),""),"")</f>
        <v/>
      </c>
      <c r="J24" s="23">
        <f>IF(M24=1,IF(N(H24)&gt;0,N(F24)/N(H24),""),"")</f>
        <v/>
      </c>
      <c r="K24" s="23">
        <f>IF(AND(M24=1,AND(ISNUMBER(E24),NOT(ISTEXT(E24)))),IF(N(E24)&gt;0,N(F24)/N(E24),""),"")</f>
        <v/>
      </c>
      <c r="L24" s="24">
        <f>IF(COUNTA(A24:F24)=0,"",IF(NOT(AND(ISNUMBER(B24),NOT(ISTEXT(B24)))),"Type the number invited as a number",IF(NOT(AND(ISNUMBER(F24),NOT(ISTEXT(F24)))),"Type the number completed as a number",IF(OR(AND(LEN(C24&amp;"")&gt;0,NOT(AND(ISNUMBER(C24),NOT(ISTEXT(C24))))),AND(LEN(D24&amp;"")&gt;0,NOT(AND(ISNUMBER(D24),NOT(ISTEXT(D24))))),AND(LEN(E24&amp;"")&gt;0,NOT(AND(ISNUMBER(E24),NOT(ISTEXT(E24)))))),"Bounced, not eligible and started take numbers or stay blank",IF(MIN(N(B24),N(C24),N(D24),N(E24),N(F24))&lt;0,"No negative numbers",IF(N(C24)+N(D24)&gt;=N(B24),"Bounced plus not eligible must be less than invited",IF(N(F24)&gt;N(B24)-N(C24)-N(D24),"Completed is more than eligible delivered",IF(AND(AND(ISNUMBER(E24),NOT(ISTEXT(E24))),N(F24)&gt;N(E24)),"Completed is more than started","OK"))))))))</f>
        <v/>
      </c>
      <c r="M24" s="25">
        <f>IF(L24="OK",1,0)</f>
        <v/>
      </c>
      <c r="N24" s="25">
        <f>IF(AND(M24=1,AND(ISNUMBER(E24),NOT(ISTEXT(E24)))),N(F24),"")</f>
        <v/>
      </c>
      <c r="O24" s="25">
        <f>IF(AND(M24=1,AND(ISNUMBER(E24),NOT(ISTEXT(E24)))),N(E24),"")</f>
        <v/>
      </c>
    </row>
    <row r="25">
      <c r="A25" s="26" t="n"/>
      <c r="B25" s="27" t="n"/>
      <c r="C25" s="27" t="n"/>
      <c r="D25" s="27" t="n"/>
      <c r="E25" s="27" t="n"/>
      <c r="F25" s="27" t="n"/>
      <c r="G25" s="22">
        <f>IF(M25=1,N(B25)-N(D25),"")</f>
        <v/>
      </c>
      <c r="H25" s="22">
        <f>IF(M25=1,N(B25)-N(C25)-N(D25),"")</f>
        <v/>
      </c>
      <c r="I25" s="23">
        <f>IF(M25=1,IF(N(G25)&gt;0,N(F25)/N(G25),""),"")</f>
        <v/>
      </c>
      <c r="J25" s="23">
        <f>IF(M25=1,IF(N(H25)&gt;0,N(F25)/N(H25),""),"")</f>
        <v/>
      </c>
      <c r="K25" s="23">
        <f>IF(AND(M25=1,AND(ISNUMBER(E25),NOT(ISTEXT(E25)))),IF(N(E25)&gt;0,N(F25)/N(E25),""),"")</f>
        <v/>
      </c>
      <c r="L25" s="24">
        <f>IF(COUNTA(A25:F25)=0,"",IF(NOT(AND(ISNUMBER(B25),NOT(ISTEXT(B25)))),"Type the number invited as a number",IF(NOT(AND(ISNUMBER(F25),NOT(ISTEXT(F25)))),"Type the number completed as a number",IF(OR(AND(LEN(C25&amp;"")&gt;0,NOT(AND(ISNUMBER(C25),NOT(ISTEXT(C25))))),AND(LEN(D25&amp;"")&gt;0,NOT(AND(ISNUMBER(D25),NOT(ISTEXT(D25))))),AND(LEN(E25&amp;"")&gt;0,NOT(AND(ISNUMBER(E25),NOT(ISTEXT(E25)))))),"Bounced, not eligible and started take numbers or stay blank",IF(MIN(N(B25),N(C25),N(D25),N(E25),N(F25))&lt;0,"No negative numbers",IF(N(C25)+N(D25)&gt;=N(B25),"Bounced plus not eligible must be less than invited",IF(N(F25)&gt;N(B25)-N(C25)-N(D25),"Completed is more than eligible delivered",IF(AND(AND(ISNUMBER(E25),NOT(ISTEXT(E25))),N(F25)&gt;N(E25)),"Completed is more than started","OK"))))))))</f>
        <v/>
      </c>
      <c r="M25" s="25">
        <f>IF(L25="OK",1,0)</f>
        <v/>
      </c>
      <c r="N25" s="25">
        <f>IF(AND(M25=1,AND(ISNUMBER(E25),NOT(ISTEXT(E25)))),N(F25),"")</f>
        <v/>
      </c>
      <c r="O25" s="25">
        <f>IF(AND(M25=1,AND(ISNUMBER(E25),NOT(ISTEXT(E25)))),N(E25),"")</f>
        <v/>
      </c>
    </row>
    <row r="27" ht="22" customHeight="1">
      <c r="A27" s="28" t="inlineStr">
        <is>
          <t>All counted rows</t>
        </is>
      </c>
      <c r="B27" s="29">
        <f>SUMIF($M$6:$M$25,1,$B$6:$B$25)</f>
        <v/>
      </c>
      <c r="C27" s="29">
        <f>SUMIF($M$6:$M$25,1,$C$6:$C$25)</f>
        <v/>
      </c>
      <c r="D27" s="29">
        <f>SUMIF($M$6:$M$25,1,$D$6:$D$25)</f>
        <v/>
      </c>
      <c r="E27" s="29">
        <f>SUM($O$6:$O$25)</f>
        <v/>
      </c>
      <c r="F27" s="29">
        <f>SUMIF($M$6:$M$25,1,$F$6:$F$25)</f>
        <v/>
      </c>
      <c r="G27" s="29">
        <f>SUM($G$6:$G$25)</f>
        <v/>
      </c>
      <c r="H27" s="29">
        <f>SUM($H$6:$H$25)</f>
        <v/>
      </c>
      <c r="I27" s="30">
        <f>IF(N(G27)&gt;0,F27/G27,"")</f>
        <v/>
      </c>
      <c r="J27" s="30">
        <f>IF(N(H27)&gt;0,F27/H27,"")</f>
        <v/>
      </c>
      <c r="K27" s="30">
        <f>IF(N(E27)&gt;0,SUM($N$6:$N$25)/E27,"")</f>
        <v/>
      </c>
      <c r="L27" s="10">
        <f>IF(SUM($M$6:$M$25)=0,"",SUM($M$6:$M$25)&amp;" rows counted")</f>
        <v/>
      </c>
      <c r="M27" s="31">
        <f>SUM($M$6:$M$25)</f>
        <v/>
      </c>
      <c r="N27" s="31">
        <f>SUM($N$6:$N$25)</f>
        <v/>
      </c>
      <c r="O27" s="31">
        <f>SUM($O$6:$O$25)</f>
        <v/>
      </c>
    </row>
    <row r="28">
      <c r="A28" s="14" t="inlineStr">
        <is>
          <t>Rows the Check column does not mark OK stay out of the totals. Rates show blanks until a row counts.</t>
        </is>
      </c>
    </row>
    <row r="29">
      <c r="A29" s="14" t="inlineStr">
        <is>
          <t>Report the rate with its denominator, for example: "Response rate: 120 completed of 495 eligible people invited (24.2%)."</t>
        </is>
      </c>
    </row>
  </sheetData>
  <dataValidations count="1">
    <dataValidation sqref="B6:F25" showDropDown="0" showInputMessage="1" showErrorMessage="1" allowBlank="1" errorTitle="Count" error="Type a whole number of people, 0 or more." promptTitle="Count" prompt="A whole number of people. Leave optional columns blank if you do not know them." type="whole" errorStyle="warning" operator="between">
      <formula1>0</formula1>
      <formula2>100000000</formula2>
    </dataValidation>
  </dataValidations>
  <pageMargins left="0.75" right="0.75" top="1" bottom="1" header="0.5" footer="0.5"/>
  <drawing xmlns:r="http://schemas.openxmlformats.org/officeDocument/2006/relationships" r:id="rId1"/>
  <legacyDrawing xmlns:r="http://schemas.openxmlformats.org/officeDocument/2006/relationships" r:id="anysvml"/>
</worksheet>
</file>

<file path=xl/worksheets/sheet3.xml><?xml version="1.0" encoding="utf-8"?>
<worksheet xmlns="http://schemas.openxmlformats.org/spreadsheetml/2006/main">
  <sheetPr>
    <tabColor rgb="00F5B83D"/>
    <outlinePr summaryBelow="1" summaryRight="1"/>
    <pageSetUpPr/>
  </sheetPr>
  <dimension ref="A1:G21"/>
  <sheetViews>
    <sheetView workbookViewId="0">
      <selection activeCell="A1" sqref="A1"/>
    </sheetView>
  </sheetViews>
  <sheetFormatPr baseColWidth="8" defaultRowHeight="15"/>
  <cols>
    <col width="36" customWidth="1" min="1" max="1"/>
    <col width="18" customWidth="1" min="2" max="2"/>
    <col width="14" customWidth="1" min="3" max="3"/>
    <col width="12" customWidth="1" min="4" max="4"/>
    <col width="14" customWidth="1" min="5" max="5"/>
    <col width="13" customWidth="1" min="6" max="6"/>
    <col width="40" customWidth="1" min="7" max="7"/>
  </cols>
  <sheetData>
    <row r="1">
      <c r="A1" s="15" t="inlineStr">
        <is>
          <t>Reminder plan</t>
        </is>
      </c>
    </row>
    <row r="2">
      <c r="A2" s="16" t="inlineStr">
        <is>
          <t>Type your send date and the number of days you want between messages. The sheet works out each date. Reminders are your own messages: send them from your email, chat or newsletter tool to the people who have not answered.</t>
        </is>
      </c>
    </row>
    <row r="3">
      <c r="A3" s="17">
        <f>IF(ISNUMBER(B6),"","You are looking at EXAMPLE dates and gaps. Type your own send date in B6.")</f>
        <v/>
      </c>
    </row>
    <row r="5" ht="22" customHeight="1">
      <c r="A5" s="3" t="inlineStr">
        <is>
          <t>Date</t>
        </is>
      </c>
      <c r="B5" s="3" t="inlineStr">
        <is>
          <t>Your date</t>
        </is>
      </c>
      <c r="C5" s="3" t="inlineStr">
        <is>
          <t>Example</t>
        </is>
      </c>
      <c r="D5" s="3" t="inlineStr">
        <is>
          <t>In use</t>
        </is>
      </c>
    </row>
    <row r="6">
      <c r="A6" s="32" t="inlineStr">
        <is>
          <t>Send date (the invitation goes out)</t>
        </is>
      </c>
      <c r="B6" s="33" t="n"/>
      <c r="C6" s="34" t="n">
        <v>46447</v>
      </c>
      <c r="D6" s="35">
        <f>IF(ISNUMBER(B6),B6,C6)</f>
        <v/>
      </c>
    </row>
    <row r="7">
      <c r="A7" s="32" t="inlineStr">
        <is>
          <t>Close date (optional)</t>
        </is>
      </c>
      <c r="B7" s="33" t="n"/>
      <c r="C7" s="34" t="n">
        <v>46461</v>
      </c>
      <c r="D7" s="35">
        <f>IF(ISNUMBER(B7),B7,IF(ISNUMBER(B6),"",C7))</f>
        <v/>
      </c>
    </row>
    <row r="10" ht="46" customHeight="1">
      <c r="A10" s="3" t="inlineStr">
        <is>
          <t>Message</t>
        </is>
      </c>
      <c r="B10" s="18" t="inlineStr">
        <is>
          <t>Your gap
(days after the
previous message)</t>
        </is>
      </c>
      <c r="C10" s="3" t="inlineStr">
        <is>
          <t>Example gap</t>
        </is>
      </c>
      <c r="D10" s="3" t="inlineStr">
        <is>
          <t>Gap in use</t>
        </is>
      </c>
      <c r="E10" s="3" t="inlineStr">
        <is>
          <t>Date</t>
        </is>
      </c>
      <c r="F10" s="3" t="inlineStr">
        <is>
          <t>Day</t>
        </is>
      </c>
      <c r="G10" s="3" t="inlineStr">
        <is>
          <t>Check</t>
        </is>
      </c>
    </row>
    <row r="11">
      <c r="A11" s="36" t="inlineStr">
        <is>
          <t>Invitation</t>
        </is>
      </c>
      <c r="B11" s="37" t="inlineStr">
        <is>
          <t>Send date</t>
        </is>
      </c>
      <c r="C11" s="38" t="inlineStr">
        <is>
          <t>Send date</t>
        </is>
      </c>
      <c r="D11" s="39" t="n">
        <v>0</v>
      </c>
      <c r="E11" s="40">
        <f>IF(ISNUMBER($D$6),$D$6,"")</f>
        <v/>
      </c>
      <c r="F11" s="39">
        <f>IF(ISNUMBER(E11),CHOOSE(WEEKDAY(E11),"Sunday","Monday","Tuesday","Wednesday","Thursday","Friday","Saturday"),"")</f>
        <v/>
      </c>
      <c r="G11" s="24">
        <f>IF(NOT(ISNUMBER(E11)),"",IF(OR(WEEKDAY(E11)=1,WEEKDAY(E11)=7),"Falls on a weekend","OK"))</f>
        <v/>
      </c>
    </row>
    <row r="12">
      <c r="A12" s="36" t="inlineStr">
        <is>
          <t>Reminder 1</t>
        </is>
      </c>
      <c r="B12" s="41" t="n"/>
      <c r="C12" s="38" t="n">
        <v>4</v>
      </c>
      <c r="D12" s="39">
        <f>IF(ISNUMBER(B12),B12,IF(ISNUMBER($B$6),"",IF(ISNUMBER(C12),C12,"")))</f>
        <v/>
      </c>
      <c r="E12" s="40">
        <f>IF(AND(ISNUMBER(D12),ISNUMBER(E11)),E11+D12,"")</f>
        <v/>
      </c>
      <c r="F12" s="39">
        <f>IF(ISNUMBER(E12),CHOOSE(WEEKDAY(E12),"Sunday","Monday","Tuesday","Wednesday","Thursday","Friday","Saturday"),"")</f>
        <v/>
      </c>
      <c r="G12" s="24">
        <f>IF(NOT(ISNUMBER(E12)),"",IF(D12&lt;1,"Use a gap of 1 day or more",IF(AND(ISNUMBER($D$7),E12&gt;$D$7),"After your close date",IF(OR(WEEKDAY(E12)=1,WEEKDAY(E12)=7),"Falls on a weekend","OK"))))</f>
        <v/>
      </c>
    </row>
    <row r="13">
      <c r="A13" s="36" t="inlineStr">
        <is>
          <t>Reminder 2</t>
        </is>
      </c>
      <c r="B13" s="41" t="n"/>
      <c r="C13" s="38" t="n">
        <v>7</v>
      </c>
      <c r="D13" s="39">
        <f>IF(ISNUMBER(B13),B13,IF(ISNUMBER($B$6),"",IF(ISNUMBER(C13),C13,"")))</f>
        <v/>
      </c>
      <c r="E13" s="40">
        <f>IF(AND(ISNUMBER(D13),ISNUMBER(E12)),E12+D13,"")</f>
        <v/>
      </c>
      <c r="F13" s="39">
        <f>IF(ISNUMBER(E13),CHOOSE(WEEKDAY(E13),"Sunday","Monday","Tuesday","Wednesday","Thursday","Friday","Saturday"),"")</f>
        <v/>
      </c>
      <c r="G13" s="24">
        <f>IF(NOT(ISNUMBER(E13)),"",IF(D13&lt;1,"Use a gap of 1 day or more",IF(AND(ISNUMBER($D$7),E13&gt;$D$7),"After your close date",IF(OR(WEEKDAY(E13)=1,WEEKDAY(E13)=7),"Falls on a weekend","OK"))))</f>
        <v/>
      </c>
    </row>
    <row r="14">
      <c r="A14" s="36" t="inlineStr">
        <is>
          <t>Reminder 3</t>
        </is>
      </c>
      <c r="B14" s="41" t="n"/>
      <c r="C14" s="38" t="n"/>
      <c r="D14" s="39">
        <f>IF(ISNUMBER(B14),B14,IF(ISNUMBER($B$6),"",IF(ISNUMBER(C14),C14,"")))</f>
        <v/>
      </c>
      <c r="E14" s="40">
        <f>IF(AND(ISNUMBER(D14),ISNUMBER(E13)),E13+D14,"")</f>
        <v/>
      </c>
      <c r="F14" s="39">
        <f>IF(ISNUMBER(E14),CHOOSE(WEEKDAY(E14),"Sunday","Monday","Tuesday","Wednesday","Thursday","Friday","Saturday"),"")</f>
        <v/>
      </c>
      <c r="G14" s="24">
        <f>IF(NOT(ISNUMBER(E14)),"",IF(D14&lt;1,"Use a gap of 1 day or more",IF(AND(ISNUMBER($D$7),E14&gt;$D$7),"After your close date",IF(OR(WEEKDAY(E14)=1,WEEKDAY(E14)=7),"Falls on a weekend","OK"))))</f>
        <v/>
      </c>
    </row>
    <row r="15">
      <c r="A15" s="36" t="inlineStr">
        <is>
          <t>Reminder 4</t>
        </is>
      </c>
      <c r="B15" s="41" t="n"/>
      <c r="C15" s="38" t="n"/>
      <c r="D15" s="39">
        <f>IF(ISNUMBER(B15),B15,IF(ISNUMBER($B$6),"",IF(ISNUMBER(C15),C15,"")))</f>
        <v/>
      </c>
      <c r="E15" s="40">
        <f>IF(AND(ISNUMBER(D15),ISNUMBER(E14)),E14+D15,"")</f>
        <v/>
      </c>
      <c r="F15" s="39">
        <f>IF(ISNUMBER(E15),CHOOSE(WEEKDAY(E15),"Sunday","Monday","Tuesday","Wednesday","Thursday","Friday","Saturday"),"")</f>
        <v/>
      </c>
      <c r="G15" s="24">
        <f>IF(NOT(ISNUMBER(E15)),"",IF(D15&lt;1,"Use a gap of 1 day or more",IF(AND(ISNUMBER($D$7),E15&gt;$D$7),"After your close date",IF(OR(WEEKDAY(E15)=1,WEEKDAY(E15)=7),"Falls on a weekend","OK"))))</f>
        <v/>
      </c>
    </row>
    <row r="16">
      <c r="A16" s="36" t="inlineStr">
        <is>
          <t>Form closes</t>
        </is>
      </c>
      <c r="B16" s="37" t="inlineStr">
        <is>
          <t>Close date</t>
        </is>
      </c>
      <c r="C16" s="38" t="inlineStr">
        <is>
          <t>Close date</t>
        </is>
      </c>
      <c r="D16" s="39" t="n"/>
      <c r="E16" s="40">
        <f>IF(ISNUMBER($D$7),$D$7,"")</f>
        <v/>
      </c>
      <c r="F16" s="39">
        <f>IF(ISNUMBER(E16),CHOOSE(WEEKDAY(E16),"Sunday","Monday","Tuesday","Wednesday","Thursday","Friday","Saturday"),"")</f>
        <v/>
      </c>
      <c r="G16" s="24">
        <f>IF(AND(ISNUMBER(E16),ISNUMBER(E11)),IF(E16&lt;=E11,"Close date is on or before the send date","OK"),"")</f>
        <v/>
      </c>
    </row>
    <row r="18">
      <c r="A18" s="42" t="inlineStr">
        <is>
          <t>Days the survey is open</t>
        </is>
      </c>
      <c r="E18" s="43">
        <f>IF(AND(ISNUMBER(E16),ISNUMBER(E11)),E16-E11,"")</f>
        <v/>
      </c>
    </row>
    <row r="20">
      <c r="A20" s="14" t="inlineStr">
        <is>
          <t>The example gaps (4 and 7 days) only show how the sheet works. No rule fixes the gaps: pick what suits the people you are asking.</t>
        </is>
      </c>
    </row>
    <row r="21">
      <c r="A21" s="14" t="inlineStr">
        <is>
          <t>Send reminders only to people who have not answered. You can tell who answered when the form asks for an email address, or when each person gets a link with their own hidden field value, such as ?id=1042.</t>
        </is>
      </c>
    </row>
  </sheetData>
  <dataValidations count="2">
    <dataValidation sqref="B6:B7" showDropDown="0" showInputMessage="1" showErrorMessage="1" allowBlank="1" errorTitle="Date" error="Type a date, for example 2027-03-01." promptTitle="Date" prompt="Type a date, for example 2027-03-01." type="date" errorStyle="warning" operator="between">
      <formula1>36526</formula1>
      <formula2>73051</formula2>
    </dataValidation>
    <dataValidation sqref="B12:B15" showDropDown="0" showInputMessage="1" showErrorMessage="1" allowBlank="1" errorTitle="Gap" error="Type a whole number from 1 to 365." promptTitle="Gap" prompt="Days after the previous message. Leave blank for no more reminders." type="whole" errorStyle="warning" operator="between">
      <formula1>1</formula1>
      <formula2>365</formula2>
    </dataValidation>
  </dataValidations>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2026-10-28T15:09:27Z</dcterms:created>
  <dcterms:modified xmlns:dcterms="http://purl.org/dc/terms/" xmlns:xsi="http://www.w3.org/2001/XMLSchema-instance" xsi:type="dcterms:W3CDTF">2026-10-28T15:09:27Z</dcterms:modified>
</cp:coreProperties>
</file>