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ferrals" sheetId="2" state="visible" r:id="rId2"/>
    <sheet xmlns:r="http://schemas.openxmlformats.org/officeDocument/2006/relationships" name="Summary" sheetId="3" state="visible" r:id="rId3"/>
    <sheet xmlns:r="http://schemas.openxmlformats.org/officeDocument/2006/relationships" name="Settings" sheetId="4" state="visible" r:id="rId4"/>
    <sheet xmlns:r="http://schemas.openxmlformats.org/officeDocument/2006/relationships" name="Lists"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
      <name val="Arial"/>
      <b val="1"/>
      <color rgb="005E5468"/>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10" fillId="0" borderId="1" applyAlignment="1" pivotButton="0" quotePrefix="0" xfId="0">
      <alignment horizontal="center" vertical="center"/>
    </xf>
    <xf numFmtId="164" fontId="6" fillId="3" borderId="1" applyAlignment="1" pivotButton="0" quotePrefix="0" xfId="0">
      <alignment horizontal="center" vertical="center"/>
    </xf>
    <xf numFmtId="0" fontId="6" fillId="3" borderId="1" applyAlignment="1" pivotButton="0" quotePrefix="0" xfId="0">
      <alignment horizontal="left" vertical="center"/>
    </xf>
    <xf numFmtId="0" fontId="5" fillId="3" borderId="1" applyAlignment="1" pivotButton="0" quotePrefix="0" xfId="0">
      <alignment horizontal="center" vertical="center"/>
    </xf>
    <xf numFmtId="3" fontId="6" fillId="3" borderId="1" applyAlignment="1" pivotButton="0" quotePrefix="0" xfId="0">
      <alignment horizontal="center" vertical="center"/>
    </xf>
    <xf numFmtId="164" fontId="10" fillId="4" borderId="1" applyAlignment="1" pivotButton="0" quotePrefix="0" xfId="0">
      <alignment horizontal="center" vertical="center"/>
    </xf>
    <xf numFmtId="0" fontId="12" fillId="4" borderId="1" applyAlignment="1" pivotButton="0" quotePrefix="0" xfId="0">
      <alignment horizontal="center" vertical="center"/>
    </xf>
    <xf numFmtId="0" fontId="6" fillId="4" borderId="1" applyAlignment="1" pivotButton="0" quotePrefix="0" xfId="0">
      <alignment horizontal="left"/>
    </xf>
    <xf numFmtId="0" fontId="6" fillId="4" borderId="1" applyAlignment="1" pivotButton="0" quotePrefix="0" xfId="0">
      <alignment horizontal="center"/>
    </xf>
    <xf numFmtId="3" fontId="6" fillId="4" borderId="1" applyAlignment="1" pivotButton="0" quotePrefix="0" xfId="0">
      <alignment horizontal="center"/>
    </xf>
    <xf numFmtId="0" fontId="5" fillId="4" borderId="1" applyAlignment="1" pivotButton="0" quotePrefix="0" xfId="0">
      <alignment horizontal="left"/>
    </xf>
    <xf numFmtId="0" fontId="5" fillId="4" borderId="1" applyAlignment="1" pivotButton="0" quotePrefix="0" xfId="0">
      <alignment horizontal="center"/>
    </xf>
    <xf numFmtId="9" fontId="6" fillId="4" borderId="1" applyAlignment="1" pivotButton="0" quotePrefix="0" xfId="0">
      <alignment horizontal="center"/>
    </xf>
    <xf numFmtId="0" fontId="6" fillId="0" borderId="1" applyAlignment="1" pivotButton="0" quotePrefix="0" xfId="0">
      <alignment vertical="center" wrapText="1"/>
    </xf>
    <xf numFmtId="0" fontId="5" fillId="3" borderId="1" applyAlignment="1" pivotButton="0" quotePrefix="0" xfId="0">
      <alignment horizontal="center"/>
    </xf>
    <xf numFmtId="0" fontId="11" fillId="0" borderId="1" applyAlignment="1" pivotButton="0" quotePrefix="0" xfId="0">
      <alignment horizontal="center"/>
    </xf>
    <xf numFmtId="164" fontId="5" fillId="3" borderId="1" applyAlignment="1" pivotButton="0" quotePrefix="0" xfId="0">
      <alignment horizontal="center"/>
    </xf>
    <xf numFmtId="164" fontId="5" fillId="4" borderId="1" applyAlignment="1" pivotButton="0" quotePrefix="0" xfId="0">
      <alignment horizontal="center"/>
    </xf>
    <xf numFmtId="0" fontId="6" fillId="3" borderId="1" pivotButton="0" quotePrefix="0" xfId="0"/>
    <xf numFmtId="0" fontId="6" fillId="0" borderId="1" pivotButton="0" quotePrefix="0" xfId="0"/>
  </cellXfs>
  <cellStyles count="1">
    <cellStyle name="Normal" xfId="0" builtinId="0" hidden="0"/>
  </cellStyles>
  <dxfs count="3">
    <dxf>
      <font>
        <name val="Arial"/>
        <b val="1"/>
        <color rgb="008A1C12"/>
      </font>
      <fill>
        <patternFill patternType="solid">
          <bgColor rgb="00F8D9D5"/>
        </patternFill>
      </fill>
    </dxf>
    <dxf>
      <font>
        <name val="Arial"/>
        <color rgb="008F8499"/>
      </font>
    </dxf>
    <dxf>
      <font>
        <name val="Arial"/>
        <b val="1"/>
        <color rgb="008A1C1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G5" authorId="0" shapeId="0">
      <text>
        <t>Received, Contacted, Interviewing, Offer made, Hired, Not hired or Withdrew.</t>
      </text>
    </comment>
    <comment ref="I5" authorId="0" shapeId="0">
      <text>
        <t>The reward your policy sets for this role, as a number. The amounts in the example rows are examples only.</t>
      </text>
    </comment>
    <comment ref="J5" authorId="0" shapeId="0">
      <text>
        <t>Worked out: start date plus the waiting period on Settings, once Stage is Hired. Please do not type here.</t>
      </text>
    </comment>
    <comment ref="K5" authorId="0" shapeId="0">
      <text>
        <t>On the due date, do the referrer and the new hire both still work here? Pick Yes or No. Leave empty until the due date.</t>
      </text>
    </comment>
    <comment ref="M5" authorId="0" shapeId="0">
      <text>
        <t>In process (not hired yet), No reward (not hired or withdrew), Add start date, Waiting (due date ahead), Due now, Paid (Paid on has a date) or Not payable (you picked No in the column before).</t>
      </text>
    </comment>
    <comment ref="O5" authorId="0" shapeId="0">
      <text>
        <t>Update due: the referral is still open and the referrer has not heard from you in the number of days on Settings. Send outcome: the Stage is Hired, Not hired or Withdrew and Last update to referrer is empty. OK otherwise.</t>
      </text>
    </comment>
  </commentList>
</comments>
</file>

<file path=xl/comments/comment2.xml><?xml version="1.0" encoding="utf-8"?>
<comments xmlns="http://schemas.openxmlformats.org/spreadsheetml/2006/main">
  <authors>
    <author>HornetForms</author>
  </authors>
  <commentList>
    <comment ref="B5" authorId="0" shapeId="0">
      <text>
        <t>How many days a referred hire works before the reward is due. 90 is only an example. Leave empty to use the example in the next column.</t>
      </text>
    </comment>
    <comment ref="B6" authorId="0" shapeId="0">
      <text>
        <t>Flags a referral when the referrer has not heard from you in this many days. 14 is only an example. Leave empty to use the example in the next column.</t>
      </text>
    </comment>
    <comment ref="B7" authorId="0" shapeId="0">
      <text>
        <t>Type a date to see the sheet as of that day. Leave empty to use today.</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231A2E"/>
    <outlinePr summaryBelow="1" summaryRight="1"/>
    <pageSetUpPr/>
  </sheetPr>
  <dimension ref="A1: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Referral tracker</t>
        </is>
      </c>
    </row>
    <row r="3">
      <c r="B3" s="2" t="inlineStr">
        <is>
          <t>Track every employee referral, work out when each reward is due, and see who needs an update. Works in Excel and Google Sheets.</t>
        </is>
      </c>
    </row>
    <row r="4"/>
    <row r="5">
      <c r="B5" s="3" t="inlineStr">
        <is>
          <t>Step</t>
        </is>
      </c>
      <c r="C5" s="3" t="inlineStr">
        <is>
          <t>What to do</t>
        </is>
      </c>
      <c r="D5" s="3" t="inlineStr">
        <is>
          <t>How</t>
        </is>
      </c>
    </row>
    <row r="6" ht="51" customHeight="1">
      <c r="B6" s="4" t="n">
        <v>1</v>
      </c>
      <c r="C6" s="5" t="inlineStr">
        <is>
          <t>Set your numbers</t>
        </is>
      </c>
      <c r="D6" s="6" t="inlineStr">
        <is>
          <t>On Settings, type your waiting period (the days a new hire works before the reward is due) and how often you want to update referrers. Leave them empty to use the examples, 90 and 14 days.</t>
        </is>
      </c>
    </row>
    <row r="7" ht="44" customHeight="1">
      <c r="B7" s="4" t="n">
        <v>2</v>
      </c>
      <c r="C7" s="5" t="inlineStr">
        <is>
          <t>Clear the example</t>
        </is>
      </c>
      <c r="D7" s="6" t="inlineStr">
        <is>
          <t>On Referrals, delete the rows marked EXAMPLE in the Notes column.</t>
        </is>
      </c>
    </row>
    <row r="8" ht="44" customHeight="1">
      <c r="B8" s="4" t="n">
        <v>3</v>
      </c>
      <c r="C8" s="5" t="inlineStr">
        <is>
          <t>Add each referral</t>
        </is>
      </c>
      <c r="D8" s="6" t="inlineStr">
        <is>
          <t>Type the date, the referrer, the candidate, the role and the reward from your policy. Copy them from your referral form's responses if you use one.</t>
        </is>
      </c>
    </row>
    <row r="9" ht="51" customHeight="1">
      <c r="B9" s="4" t="n">
        <v>4</v>
      </c>
      <c r="C9" s="5" t="inlineStr">
        <is>
          <t>Move it along</t>
        </is>
      </c>
      <c r="D9" s="6" t="inlineStr">
        <is>
          <t>Pick a Stage as the referral moves. When someone is hired, type their start date: the reward due date fills in. Type the date you last updated the referrer in Last update to referrer.</t>
        </is>
      </c>
    </row>
    <row r="10" ht="51" customHeight="1">
      <c r="B10" s="4" t="n">
        <v>5</v>
      </c>
      <c r="C10" s="5" t="inlineStr">
        <is>
          <t>Pay on time</t>
        </is>
      </c>
      <c r="D10" s="6" t="inlineStr">
        <is>
          <t>When Reward status says Due now, check both people still work here, pick Yes, pay the reward and type the date in Paid on. The Summary shows what is due and who needs an update.</t>
        </is>
      </c>
    </row>
    <row r="11"/>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where they are.</t>
        </is>
      </c>
    </row>
    <row r="16"/>
    <row r="17">
      <c r="B17" s="7" t="inlineStr">
        <is>
          <t>Good to know</t>
        </is>
      </c>
    </row>
    <row r="18" ht="28" customHeight="1">
      <c r="C18" s="12" t="inlineStr">
        <is>
          <t>Reward due date = start date + the waiting period. Weekends and holidays are not skipped.</t>
        </is>
      </c>
    </row>
    <row r="19" ht="28" customHeight="1">
      <c r="C19" s="12" t="inlineStr">
        <is>
          <t>Every reward amount and number in this file is an example. Use the amounts in your own written policy.</t>
        </is>
      </c>
    </row>
    <row r="20" ht="28" customHeight="1">
      <c r="C20" s="12" t="inlineStr">
        <is>
          <t>Rules on bonuses, pay and tax differ by country and state. Check local law and ask your payroll provider.</t>
        </is>
      </c>
    </row>
    <row r="21" ht="34" customHeight="1">
      <c r="C21" s="12" t="inlineStr">
        <is>
          <t>Update status uses today's date, so it changes each time you open the file. Type a date on Settings to see the sheet as of that day.</t>
        </is>
      </c>
    </row>
    <row r="22" ht="28" customHeight="1">
      <c r="C22" s="12" t="inlineStr">
        <is>
          <t>This file holds people's names. Keep it where only the right people can open it.</t>
        </is>
      </c>
    </row>
    <row r="23" ht="28" customHeight="1">
      <c r="C23" s="12" t="inlineStr">
        <is>
          <t>There is room for 200 referrals.</t>
        </is>
      </c>
    </row>
    <row r="24"/>
    <row r="25">
      <c r="B25" s="7" t="inlineStr">
        <is>
          <t>Example data</t>
        </is>
      </c>
    </row>
    <row r="26" ht="32" customHeight="1">
      <c r="C26" s="13" t="inlineStr">
        <is>
          <t>Rows 1 to 7 on Referrals are EXAMPLE data with invented people and amounts, so you can see the statuses work. Delete the rows marked EXAMPLE in Notes before you add your own.</t>
        </is>
      </c>
    </row>
    <row r="27"/>
    <row r="28">
      <c r="C28" s="14" t="inlineStr">
        <is>
          <t>Made by HornetForms, hornetforms.com</t>
        </is>
      </c>
    </row>
  </sheetData>
  <mergeCells count="7">
    <mergeCell ref="C20:D20"/>
    <mergeCell ref="C21:D21"/>
    <mergeCell ref="C19:D19"/>
    <mergeCell ref="C26:D26"/>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P205"/>
  <sheetViews>
    <sheetView workbookViewId="0">
      <pane xSplit="5" ySplit="5" topLeftCell="F6" activePane="bottomRight" state="frozen"/>
      <selection pane="topRight"/>
      <selection pane="bottomLeft"/>
      <selection pane="bottomRight" activeCell="A1" sqref="A1"/>
    </sheetView>
  </sheetViews>
  <sheetFormatPr baseColWidth="8" defaultRowHeight="15"/>
  <cols>
    <col width="5" customWidth="1" min="1" max="1"/>
    <col width="12" customWidth="1" min="2" max="2"/>
    <col width="16" customWidth="1" min="3" max="3"/>
    <col width="14" customWidth="1" min="4" max="4"/>
    <col width="16" customWidth="1" min="5" max="5"/>
    <col width="24" customWidth="1" min="6" max="6"/>
    <col width="13" customWidth="1" min="7" max="7"/>
    <col width="12" customWidth="1" min="8" max="8"/>
    <col width="9" customWidth="1" min="9" max="9"/>
    <col width="13" customWidth="1" min="10" max="10"/>
    <col width="14" customWidth="1" min="11" max="11"/>
    <col width="12" customWidth="1" min="12" max="12"/>
    <col width="14" customWidth="1" min="13" max="13"/>
    <col width="13" customWidth="1" min="14" max="14"/>
    <col width="14" customWidth="1" min="15" max="15"/>
    <col width="26" customWidth="1" min="16" max="16"/>
  </cols>
  <sheetData>
    <row r="1">
      <c r="A1" s="15" t="inlineStr">
        <is>
          <t>Referral tracker</t>
        </is>
      </c>
    </row>
    <row r="2">
      <c r="A2" s="16" t="inlineStr">
        <is>
          <t>One row per referral. Type in the yellow columns. The reward due date, reward status and update status fill in on their own.</t>
        </is>
      </c>
    </row>
    <row r="3">
      <c r="A3" s="17">
        <f>IF(COUNTIF($P$6:$P$205,"EXAMPLE*")&gt;0,"You are looking at EXAMPLE data. Delete the rows marked EXAMPLE in Notes, then add your own.","")</f>
        <v/>
      </c>
    </row>
    <row r="5" ht="46" customHeight="1">
      <c r="A5" s="3" t="inlineStr">
        <is>
          <t>#</t>
        </is>
      </c>
      <c r="B5" s="18" t="inlineStr">
        <is>
          <t>Referred on</t>
        </is>
      </c>
      <c r="C5" s="18" t="inlineStr">
        <is>
          <t>Referrer</t>
        </is>
      </c>
      <c r="D5" s="18" t="inlineStr">
        <is>
          <t>Referrer's team</t>
        </is>
      </c>
      <c r="E5" s="18" t="inlineStr">
        <is>
          <t>Candidate</t>
        </is>
      </c>
      <c r="F5" s="18" t="inlineStr">
        <is>
          <t>Role</t>
        </is>
      </c>
      <c r="G5" s="18" t="inlineStr">
        <is>
          <t>Stage</t>
        </is>
      </c>
      <c r="H5" s="18" t="inlineStr">
        <is>
          <t>Start date</t>
        </is>
      </c>
      <c r="I5" s="18" t="inlineStr">
        <is>
          <t>Reward</t>
        </is>
      </c>
      <c r="J5" s="19" t="inlineStr">
        <is>
          <t>Reward due date</t>
        </is>
      </c>
      <c r="K5" s="18" t="inlineStr">
        <is>
          <t>Both still here on due date?</t>
        </is>
      </c>
      <c r="L5" s="18" t="inlineStr">
        <is>
          <t>Paid on</t>
        </is>
      </c>
      <c r="M5" s="19" t="inlineStr">
        <is>
          <t>Reward status</t>
        </is>
      </c>
      <c r="N5" s="18" t="inlineStr">
        <is>
          <t>Last update to referrer</t>
        </is>
      </c>
      <c r="O5" s="19" t="inlineStr">
        <is>
          <t>Update status</t>
        </is>
      </c>
      <c r="P5" s="18" t="inlineStr">
        <is>
          <t>Notes</t>
        </is>
      </c>
    </row>
    <row r="6">
      <c r="A6" s="20" t="n">
        <v>1</v>
      </c>
      <c r="B6" s="21" t="n">
        <v>46237</v>
      </c>
      <c r="C6" s="22" t="inlineStr">
        <is>
          <t>Ana Lopez</t>
        </is>
      </c>
      <c r="D6" s="22" t="inlineStr">
        <is>
          <t>Support</t>
        </is>
      </c>
      <c r="E6" s="22" t="inlineStr">
        <is>
          <t>Jamie Chen</t>
        </is>
      </c>
      <c r="F6" s="22" t="inlineStr">
        <is>
          <t>Customer success manager</t>
        </is>
      </c>
      <c r="G6" s="23" t="inlineStr">
        <is>
          <t>Hired</t>
        </is>
      </c>
      <c r="H6" s="21" t="n">
        <v>46266</v>
      </c>
      <c r="I6" s="24" t="n">
        <v>500</v>
      </c>
      <c r="J6" s="25">
        <f>IF(AND($G6="Hired",ISNUMBER($H6)),$H6+Settings!$D$5,"")</f>
        <v/>
      </c>
      <c r="K6" s="23" t="inlineStr">
        <is>
          <t>Yes</t>
        </is>
      </c>
      <c r="L6" s="21" t="n">
        <v>46360</v>
      </c>
      <c r="M6" s="26">
        <f>IF(AND($C6="",$E6=""),"",IF(ISNUMBER($L6),"Paid",IF(OR($G6="Not hired",$G6="Withdrew"),"No reward",IF($G6&lt;&gt;"Hired","In process",IF(NOT(ISNUMBER($J6)),"Add start date",IF($K6="No","Not payable",IF($J6&gt;Settings!$D$7,"Waiting","Due now")))))))</f>
        <v/>
      </c>
      <c r="N6" s="21" t="n">
        <v>46262</v>
      </c>
      <c r="O6" s="26">
        <f>IF(AND($C6="",$E6=""),"",IF(OR($G6="",$G6="Received",$G6="Contacted",$G6="Interviewing",$G6="Offer made"),IF(Settings!$D$7-MAX($B6,$N6)&gt;Settings!$D$6,"Update due","OK"),IF(ISNUMBER($N6),"OK","Send outcome")))</f>
        <v/>
      </c>
      <c r="P6" s="22" t="inlineStr">
        <is>
          <t>EXAMPLE row, delete me</t>
        </is>
      </c>
    </row>
    <row r="7">
      <c r="A7" s="20" t="n">
        <v>2</v>
      </c>
      <c r="B7" s="21" t="n">
        <v>46254</v>
      </c>
      <c r="C7" s="22" t="inlineStr">
        <is>
          <t>Lena Novak</t>
        </is>
      </c>
      <c r="D7" s="22" t="inlineStr">
        <is>
          <t>Sales</t>
        </is>
      </c>
      <c r="E7" s="22" t="inlineStr">
        <is>
          <t>Chris Doyle</t>
        </is>
      </c>
      <c r="F7" s="22" t="inlineStr">
        <is>
          <t>Account executive</t>
        </is>
      </c>
      <c r="G7" s="23" t="inlineStr">
        <is>
          <t>Hired</t>
        </is>
      </c>
      <c r="H7" s="21" t="n">
        <v>46279</v>
      </c>
      <c r="I7" s="24" t="n">
        <v>500</v>
      </c>
      <c r="J7" s="25">
        <f>IF(AND($G7="Hired",ISNUMBER($H7)),$H7+Settings!$D$5,"")</f>
        <v/>
      </c>
      <c r="K7" s="23" t="inlineStr">
        <is>
          <t>Yes</t>
        </is>
      </c>
      <c r="L7" s="21" t="n"/>
      <c r="M7" s="26">
        <f>IF(AND($C7="",$E7=""),"",IF(ISNUMBER($L7),"Paid",IF(OR($G7="Not hired",$G7="Withdrew"),"No reward",IF($G7&lt;&gt;"Hired","In process",IF(NOT(ISNUMBER($J7)),"Add start date",IF($K7="No","Not payable",IF($J7&gt;Settings!$D$7,"Waiting","Due now")))))))</f>
        <v/>
      </c>
      <c r="N7" s="21" t="n">
        <v>46275</v>
      </c>
      <c r="O7" s="26">
        <f>IF(AND($C7="",$E7=""),"",IF(OR($G7="",$G7="Received",$G7="Contacted",$G7="Interviewing",$G7="Offer made"),IF(Settings!$D$7-MAX($B7,$N7)&gt;Settings!$D$6,"Update due","OK"),IF(ISNUMBER($N7),"OK","Send outcome")))</f>
        <v/>
      </c>
      <c r="P7" s="22" t="inlineStr">
        <is>
          <t>EXAMPLE row, delete me</t>
        </is>
      </c>
    </row>
    <row r="8">
      <c r="A8" s="20" t="n">
        <v>3</v>
      </c>
      <c r="B8" s="21" t="n">
        <v>46279</v>
      </c>
      <c r="C8" s="22" t="inlineStr">
        <is>
          <t>Sam Okafor</t>
        </is>
      </c>
      <c r="D8" s="22" t="inlineStr">
        <is>
          <t>Engineering</t>
        </is>
      </c>
      <c r="E8" s="22" t="inlineStr">
        <is>
          <t>Riley Park</t>
        </is>
      </c>
      <c r="F8" s="22" t="inlineStr">
        <is>
          <t>Software engineer</t>
        </is>
      </c>
      <c r="G8" s="23" t="inlineStr">
        <is>
          <t>Hired</t>
        </is>
      </c>
      <c r="H8" s="21" t="n">
        <v>46314</v>
      </c>
      <c r="I8" s="24" t="n">
        <v>1000</v>
      </c>
      <c r="J8" s="25">
        <f>IF(AND($G8="Hired",ISNUMBER($H8)),$H8+Settings!$D$5,"")</f>
        <v/>
      </c>
      <c r="K8" s="23" t="n"/>
      <c r="L8" s="21" t="n"/>
      <c r="M8" s="26">
        <f>IF(AND($C8="",$E8=""),"",IF(ISNUMBER($L8),"Paid",IF(OR($G8="Not hired",$G8="Withdrew"),"No reward",IF($G8&lt;&gt;"Hired","In process",IF(NOT(ISNUMBER($J8)),"Add start date",IF($K8="No","Not payable",IF($J8&gt;Settings!$D$7,"Waiting","Due now")))))))</f>
        <v/>
      </c>
      <c r="N8" s="21" t="n">
        <v>46307</v>
      </c>
      <c r="O8" s="26">
        <f>IF(AND($C8="",$E8=""),"",IF(OR($G8="",$G8="Received",$G8="Contacted",$G8="Interviewing",$G8="Offer made"),IF(Settings!$D$7-MAX($B8,$N8)&gt;Settings!$D$6,"Update due","OK"),IF(ISNUMBER($N8),"OK","Send outcome")))</f>
        <v/>
      </c>
      <c r="P8" s="22" t="inlineStr">
        <is>
          <t>EXAMPLE row, delete me</t>
        </is>
      </c>
    </row>
    <row r="9">
      <c r="A9" s="20" t="n">
        <v>4</v>
      </c>
      <c r="B9" s="21" t="n">
        <v>46204</v>
      </c>
      <c r="C9" s="22" t="inlineStr">
        <is>
          <t>Sam Okafor</t>
        </is>
      </c>
      <c r="D9" s="22" t="inlineStr">
        <is>
          <t>Engineering</t>
        </is>
      </c>
      <c r="E9" s="22" t="inlineStr">
        <is>
          <t>Alex Kim</t>
        </is>
      </c>
      <c r="F9" s="22" t="inlineStr">
        <is>
          <t>Software engineer</t>
        </is>
      </c>
      <c r="G9" s="23" t="inlineStr">
        <is>
          <t>Hired</t>
        </is>
      </c>
      <c r="H9" s="21" t="n">
        <v>46237</v>
      </c>
      <c r="I9" s="24" t="n">
        <v>1000</v>
      </c>
      <c r="J9" s="25">
        <f>IF(AND($G9="Hired",ISNUMBER($H9)),$H9+Settings!$D$5,"")</f>
        <v/>
      </c>
      <c r="K9" s="23" t="inlineStr">
        <is>
          <t>No</t>
        </is>
      </c>
      <c r="L9" s="21" t="n"/>
      <c r="M9" s="26">
        <f>IF(AND($C9="",$E9=""),"",IF(ISNUMBER($L9),"Paid",IF(OR($G9="Not hired",$G9="Withdrew"),"No reward",IF($G9&lt;&gt;"Hired","In process",IF(NOT(ISNUMBER($J9)),"Add start date",IF($K9="No","Not payable",IF($J9&gt;Settings!$D$7,"Waiting","Due now")))))))</f>
        <v/>
      </c>
      <c r="N9" s="21" t="n">
        <v>46230</v>
      </c>
      <c r="O9" s="26">
        <f>IF(AND($C9="",$E9=""),"",IF(OR($G9="",$G9="Received",$G9="Contacted",$G9="Interviewing",$G9="Offer made"),IF(Settings!$D$7-MAX($B9,$N9)&gt;Settings!$D$6,"Update due","OK"),IF(ISNUMBER($N9),"OK","Send outcome")))</f>
        <v/>
      </c>
      <c r="P9" s="22" t="inlineStr">
        <is>
          <t>EXAMPLE row, delete me</t>
        </is>
      </c>
    </row>
    <row r="10">
      <c r="A10" s="20" t="n">
        <v>5</v>
      </c>
      <c r="B10" s="21" t="n">
        <v>46328</v>
      </c>
      <c r="C10" s="22" t="inlineStr">
        <is>
          <t>Omar Hassan</t>
        </is>
      </c>
      <c r="D10" s="22" t="inlineStr">
        <is>
          <t>Design</t>
        </is>
      </c>
      <c r="E10" s="22" t="inlineStr">
        <is>
          <t>Priya Shah</t>
        </is>
      </c>
      <c r="F10" s="22" t="inlineStr">
        <is>
          <t>Product designer</t>
        </is>
      </c>
      <c r="G10" s="23" t="inlineStr">
        <is>
          <t>Interviewing</t>
        </is>
      </c>
      <c r="H10" s="21" t="n"/>
      <c r="I10" s="24" t="n">
        <v>500</v>
      </c>
      <c r="J10" s="25">
        <f>IF(AND($G10="Hired",ISNUMBER($H10)),$H10+Settings!$D$5,"")</f>
        <v/>
      </c>
      <c r="K10" s="23" t="n"/>
      <c r="L10" s="21" t="n"/>
      <c r="M10" s="26">
        <f>IF(AND($C10="",$E10=""),"",IF(ISNUMBER($L10),"Paid",IF(OR($G10="Not hired",$G10="Withdrew"),"No reward",IF($G10&lt;&gt;"Hired","In process",IF(NOT(ISNUMBER($J10)),"Add start date",IF($K10="No","Not payable",IF($J10&gt;Settings!$D$7,"Waiting","Due now")))))))</f>
        <v/>
      </c>
      <c r="N10" s="21" t="n">
        <v>46346</v>
      </c>
      <c r="O10" s="26">
        <f>IF(AND($C10="",$E10=""),"",IF(OR($G10="",$G10="Received",$G10="Contacted",$G10="Interviewing",$G10="Offer made"),IF(Settings!$D$7-MAX($B10,$N10)&gt;Settings!$D$6,"Update due","OK"),IF(ISNUMBER($N10),"OK","Send outcome")))</f>
        <v/>
      </c>
      <c r="P10" s="22" t="inlineStr">
        <is>
          <t>EXAMPLE row, delete me</t>
        </is>
      </c>
    </row>
    <row r="11">
      <c r="A11" s="20" t="n">
        <v>6</v>
      </c>
      <c r="B11" s="21" t="n">
        <v>46366</v>
      </c>
      <c r="C11" s="22" t="inlineStr">
        <is>
          <t>Ana Lopez</t>
        </is>
      </c>
      <c r="D11" s="22" t="inlineStr">
        <is>
          <t>Support</t>
        </is>
      </c>
      <c r="E11" s="22" t="inlineStr">
        <is>
          <t>Tom Reid</t>
        </is>
      </c>
      <c r="F11" s="22" t="inlineStr">
        <is>
          <t>Customer success manager</t>
        </is>
      </c>
      <c r="G11" s="23" t="inlineStr">
        <is>
          <t>Received</t>
        </is>
      </c>
      <c r="H11" s="21" t="n"/>
      <c r="I11" s="24" t="n">
        <v>500</v>
      </c>
      <c r="J11" s="25">
        <f>IF(AND($G11="Hired",ISNUMBER($H11)),$H11+Settings!$D$5,"")</f>
        <v/>
      </c>
      <c r="K11" s="23" t="n"/>
      <c r="L11" s="21" t="n"/>
      <c r="M11" s="26">
        <f>IF(AND($C11="",$E11=""),"",IF(ISNUMBER($L11),"Paid",IF(OR($G11="Not hired",$G11="Withdrew"),"No reward",IF($G11&lt;&gt;"Hired","In process",IF(NOT(ISNUMBER($J11)),"Add start date",IF($K11="No","Not payable",IF($J11&gt;Settings!$D$7,"Waiting","Due now")))))))</f>
        <v/>
      </c>
      <c r="N11" s="21" t="n"/>
      <c r="O11" s="26">
        <f>IF(AND($C11="",$E11=""),"",IF(OR($G11="",$G11="Received",$G11="Contacted",$G11="Interviewing",$G11="Offer made"),IF(Settings!$D$7-MAX($B11,$N11)&gt;Settings!$D$6,"Update due","OK"),IF(ISNUMBER($N11),"OK","Send outcome")))</f>
        <v/>
      </c>
      <c r="P11" s="22" t="inlineStr">
        <is>
          <t>EXAMPLE row, delete me</t>
        </is>
      </c>
    </row>
    <row r="12">
      <c r="A12" s="20" t="n">
        <v>7</v>
      </c>
      <c r="B12" s="21" t="n">
        <v>46300</v>
      </c>
      <c r="C12" s="22" t="inlineStr">
        <is>
          <t>Mia Brooks</t>
        </is>
      </c>
      <c r="D12" s="22" t="inlineStr">
        <is>
          <t>Marketing</t>
        </is>
      </c>
      <c r="E12" s="22" t="inlineStr">
        <is>
          <t>Dan Cole</t>
        </is>
      </c>
      <c r="F12" s="22" t="inlineStr">
        <is>
          <t>Software engineer</t>
        </is>
      </c>
      <c r="G12" s="23" t="inlineStr">
        <is>
          <t>Not hired</t>
        </is>
      </c>
      <c r="H12" s="21" t="n"/>
      <c r="I12" s="24" t="n">
        <v>1000</v>
      </c>
      <c r="J12" s="25">
        <f>IF(AND($G12="Hired",ISNUMBER($H12)),$H12+Settings!$D$5,"")</f>
        <v/>
      </c>
      <c r="K12" s="23" t="n"/>
      <c r="L12" s="21" t="n"/>
      <c r="M12" s="26">
        <f>IF(AND($C12="",$E12=""),"",IF(ISNUMBER($L12),"Paid",IF(OR($G12="Not hired",$G12="Withdrew"),"No reward",IF($G12&lt;&gt;"Hired","In process",IF(NOT(ISNUMBER($J12)),"Add start date",IF($K12="No","Not payable",IF($J12&gt;Settings!$D$7,"Waiting","Due now")))))))</f>
        <v/>
      </c>
      <c r="N12" s="21" t="n">
        <v>46329</v>
      </c>
      <c r="O12" s="26">
        <f>IF(AND($C12="",$E12=""),"",IF(OR($G12="",$G12="Received",$G12="Contacted",$G12="Interviewing",$G12="Offer made"),IF(Settings!$D$7-MAX($B12,$N12)&gt;Settings!$D$6,"Update due","OK"),IF(ISNUMBER($N12),"OK","Send outcome")))</f>
        <v/>
      </c>
      <c r="P12" s="22" t="inlineStr">
        <is>
          <t>EXAMPLE row, delete me</t>
        </is>
      </c>
    </row>
    <row r="13">
      <c r="A13" s="20" t="n">
        <v>8</v>
      </c>
      <c r="B13" s="21" t="n"/>
      <c r="C13" s="22" t="n"/>
      <c r="D13" s="22" t="n"/>
      <c r="E13" s="22" t="n"/>
      <c r="F13" s="22" t="n"/>
      <c r="G13" s="23" t="n"/>
      <c r="H13" s="21" t="n"/>
      <c r="I13" s="24" t="n"/>
      <c r="J13" s="25">
        <f>IF(AND($G13="Hired",ISNUMBER($H13)),$H13+Settings!$D$5,"")</f>
        <v/>
      </c>
      <c r="K13" s="23" t="n"/>
      <c r="L13" s="21" t="n"/>
      <c r="M13" s="26">
        <f>IF(AND($C13="",$E13=""),"",IF(ISNUMBER($L13),"Paid",IF(OR($G13="Not hired",$G13="Withdrew"),"No reward",IF($G13&lt;&gt;"Hired","In process",IF(NOT(ISNUMBER($J13)),"Add start date",IF($K13="No","Not payable",IF($J13&gt;Settings!$D$7,"Waiting","Due now")))))))</f>
        <v/>
      </c>
      <c r="N13" s="21" t="n"/>
      <c r="O13" s="26">
        <f>IF(AND($C13="",$E13=""),"",IF(OR($G13="",$G13="Received",$G13="Contacted",$G13="Interviewing",$G13="Offer made"),IF(Settings!$D$7-MAX($B13,$N13)&gt;Settings!$D$6,"Update due","OK"),IF(ISNUMBER($N13),"OK","Send outcome")))</f>
        <v/>
      </c>
      <c r="P13" s="22" t="n"/>
    </row>
    <row r="14">
      <c r="A14" s="20" t="n">
        <v>9</v>
      </c>
      <c r="B14" s="21" t="n"/>
      <c r="C14" s="22" t="n"/>
      <c r="D14" s="22" t="n"/>
      <c r="E14" s="22" t="n"/>
      <c r="F14" s="22" t="n"/>
      <c r="G14" s="23" t="n"/>
      <c r="H14" s="21" t="n"/>
      <c r="I14" s="24" t="n"/>
      <c r="J14" s="25">
        <f>IF(AND($G14="Hired",ISNUMBER($H14)),$H14+Settings!$D$5,"")</f>
        <v/>
      </c>
      <c r="K14" s="23" t="n"/>
      <c r="L14" s="21" t="n"/>
      <c r="M14" s="26">
        <f>IF(AND($C14="",$E14=""),"",IF(ISNUMBER($L14),"Paid",IF(OR($G14="Not hired",$G14="Withdrew"),"No reward",IF($G14&lt;&gt;"Hired","In process",IF(NOT(ISNUMBER($J14)),"Add start date",IF($K14="No","Not payable",IF($J14&gt;Settings!$D$7,"Waiting","Due now")))))))</f>
        <v/>
      </c>
      <c r="N14" s="21" t="n"/>
      <c r="O14" s="26">
        <f>IF(AND($C14="",$E14=""),"",IF(OR($G14="",$G14="Received",$G14="Contacted",$G14="Interviewing",$G14="Offer made"),IF(Settings!$D$7-MAX($B14,$N14)&gt;Settings!$D$6,"Update due","OK"),IF(ISNUMBER($N14),"OK","Send outcome")))</f>
        <v/>
      </c>
      <c r="P14" s="22" t="n"/>
    </row>
    <row r="15">
      <c r="A15" s="20" t="n">
        <v>10</v>
      </c>
      <c r="B15" s="21" t="n"/>
      <c r="C15" s="22" t="n"/>
      <c r="D15" s="22" t="n"/>
      <c r="E15" s="22" t="n"/>
      <c r="F15" s="22" t="n"/>
      <c r="G15" s="23" t="n"/>
      <c r="H15" s="21" t="n"/>
      <c r="I15" s="24" t="n"/>
      <c r="J15" s="25">
        <f>IF(AND($G15="Hired",ISNUMBER($H15)),$H15+Settings!$D$5,"")</f>
        <v/>
      </c>
      <c r="K15" s="23" t="n"/>
      <c r="L15" s="21" t="n"/>
      <c r="M15" s="26">
        <f>IF(AND($C15="",$E15=""),"",IF(ISNUMBER($L15),"Paid",IF(OR($G15="Not hired",$G15="Withdrew"),"No reward",IF($G15&lt;&gt;"Hired","In process",IF(NOT(ISNUMBER($J15)),"Add start date",IF($K15="No","Not payable",IF($J15&gt;Settings!$D$7,"Waiting","Due now")))))))</f>
        <v/>
      </c>
      <c r="N15" s="21" t="n"/>
      <c r="O15" s="26">
        <f>IF(AND($C15="",$E15=""),"",IF(OR($G15="",$G15="Received",$G15="Contacted",$G15="Interviewing",$G15="Offer made"),IF(Settings!$D$7-MAX($B15,$N15)&gt;Settings!$D$6,"Update due","OK"),IF(ISNUMBER($N15),"OK","Send outcome")))</f>
        <v/>
      </c>
      <c r="P15" s="22" t="n"/>
    </row>
    <row r="16">
      <c r="A16" s="20" t="n">
        <v>11</v>
      </c>
      <c r="B16" s="21" t="n"/>
      <c r="C16" s="22" t="n"/>
      <c r="D16" s="22" t="n"/>
      <c r="E16" s="22" t="n"/>
      <c r="F16" s="22" t="n"/>
      <c r="G16" s="23" t="n"/>
      <c r="H16" s="21" t="n"/>
      <c r="I16" s="24" t="n"/>
      <c r="J16" s="25">
        <f>IF(AND($G16="Hired",ISNUMBER($H16)),$H16+Settings!$D$5,"")</f>
        <v/>
      </c>
      <c r="K16" s="23" t="n"/>
      <c r="L16" s="21" t="n"/>
      <c r="M16" s="26">
        <f>IF(AND($C16="",$E16=""),"",IF(ISNUMBER($L16),"Paid",IF(OR($G16="Not hired",$G16="Withdrew"),"No reward",IF($G16&lt;&gt;"Hired","In process",IF(NOT(ISNUMBER($J16)),"Add start date",IF($K16="No","Not payable",IF($J16&gt;Settings!$D$7,"Waiting","Due now")))))))</f>
        <v/>
      </c>
      <c r="N16" s="21" t="n"/>
      <c r="O16" s="26">
        <f>IF(AND($C16="",$E16=""),"",IF(OR($G16="",$G16="Received",$G16="Contacted",$G16="Interviewing",$G16="Offer made"),IF(Settings!$D$7-MAX($B16,$N16)&gt;Settings!$D$6,"Update due","OK"),IF(ISNUMBER($N16),"OK","Send outcome")))</f>
        <v/>
      </c>
      <c r="P16" s="22" t="n"/>
    </row>
    <row r="17">
      <c r="A17" s="20" t="n">
        <v>12</v>
      </c>
      <c r="B17" s="21" t="n"/>
      <c r="C17" s="22" t="n"/>
      <c r="D17" s="22" t="n"/>
      <c r="E17" s="22" t="n"/>
      <c r="F17" s="22" t="n"/>
      <c r="G17" s="23" t="n"/>
      <c r="H17" s="21" t="n"/>
      <c r="I17" s="24" t="n"/>
      <c r="J17" s="25">
        <f>IF(AND($G17="Hired",ISNUMBER($H17)),$H17+Settings!$D$5,"")</f>
        <v/>
      </c>
      <c r="K17" s="23" t="n"/>
      <c r="L17" s="21" t="n"/>
      <c r="M17" s="26">
        <f>IF(AND($C17="",$E17=""),"",IF(ISNUMBER($L17),"Paid",IF(OR($G17="Not hired",$G17="Withdrew"),"No reward",IF($G17&lt;&gt;"Hired","In process",IF(NOT(ISNUMBER($J17)),"Add start date",IF($K17="No","Not payable",IF($J17&gt;Settings!$D$7,"Waiting","Due now")))))))</f>
        <v/>
      </c>
      <c r="N17" s="21" t="n"/>
      <c r="O17" s="26">
        <f>IF(AND($C17="",$E17=""),"",IF(OR($G17="",$G17="Received",$G17="Contacted",$G17="Interviewing",$G17="Offer made"),IF(Settings!$D$7-MAX($B17,$N17)&gt;Settings!$D$6,"Update due","OK"),IF(ISNUMBER($N17),"OK","Send outcome")))</f>
        <v/>
      </c>
      <c r="P17" s="22" t="n"/>
    </row>
    <row r="18">
      <c r="A18" s="20" t="n">
        <v>13</v>
      </c>
      <c r="B18" s="21" t="n"/>
      <c r="C18" s="22" t="n"/>
      <c r="D18" s="22" t="n"/>
      <c r="E18" s="22" t="n"/>
      <c r="F18" s="22" t="n"/>
      <c r="G18" s="23" t="n"/>
      <c r="H18" s="21" t="n"/>
      <c r="I18" s="24" t="n"/>
      <c r="J18" s="25">
        <f>IF(AND($G18="Hired",ISNUMBER($H18)),$H18+Settings!$D$5,"")</f>
        <v/>
      </c>
      <c r="K18" s="23" t="n"/>
      <c r="L18" s="21" t="n"/>
      <c r="M18" s="26">
        <f>IF(AND($C18="",$E18=""),"",IF(ISNUMBER($L18),"Paid",IF(OR($G18="Not hired",$G18="Withdrew"),"No reward",IF($G18&lt;&gt;"Hired","In process",IF(NOT(ISNUMBER($J18)),"Add start date",IF($K18="No","Not payable",IF($J18&gt;Settings!$D$7,"Waiting","Due now")))))))</f>
        <v/>
      </c>
      <c r="N18" s="21" t="n"/>
      <c r="O18" s="26">
        <f>IF(AND($C18="",$E18=""),"",IF(OR($G18="",$G18="Received",$G18="Contacted",$G18="Interviewing",$G18="Offer made"),IF(Settings!$D$7-MAX($B18,$N18)&gt;Settings!$D$6,"Update due","OK"),IF(ISNUMBER($N18),"OK","Send outcome")))</f>
        <v/>
      </c>
      <c r="P18" s="22" t="n"/>
    </row>
    <row r="19">
      <c r="A19" s="20" t="n">
        <v>14</v>
      </c>
      <c r="B19" s="21" t="n"/>
      <c r="C19" s="22" t="n"/>
      <c r="D19" s="22" t="n"/>
      <c r="E19" s="22" t="n"/>
      <c r="F19" s="22" t="n"/>
      <c r="G19" s="23" t="n"/>
      <c r="H19" s="21" t="n"/>
      <c r="I19" s="24" t="n"/>
      <c r="J19" s="25">
        <f>IF(AND($G19="Hired",ISNUMBER($H19)),$H19+Settings!$D$5,"")</f>
        <v/>
      </c>
      <c r="K19" s="23" t="n"/>
      <c r="L19" s="21" t="n"/>
      <c r="M19" s="26">
        <f>IF(AND($C19="",$E19=""),"",IF(ISNUMBER($L19),"Paid",IF(OR($G19="Not hired",$G19="Withdrew"),"No reward",IF($G19&lt;&gt;"Hired","In process",IF(NOT(ISNUMBER($J19)),"Add start date",IF($K19="No","Not payable",IF($J19&gt;Settings!$D$7,"Waiting","Due now")))))))</f>
        <v/>
      </c>
      <c r="N19" s="21" t="n"/>
      <c r="O19" s="26">
        <f>IF(AND($C19="",$E19=""),"",IF(OR($G19="",$G19="Received",$G19="Contacted",$G19="Interviewing",$G19="Offer made"),IF(Settings!$D$7-MAX($B19,$N19)&gt;Settings!$D$6,"Update due","OK"),IF(ISNUMBER($N19),"OK","Send outcome")))</f>
        <v/>
      </c>
      <c r="P19" s="22" t="n"/>
    </row>
    <row r="20">
      <c r="A20" s="20" t="n">
        <v>15</v>
      </c>
      <c r="B20" s="21" t="n"/>
      <c r="C20" s="22" t="n"/>
      <c r="D20" s="22" t="n"/>
      <c r="E20" s="22" t="n"/>
      <c r="F20" s="22" t="n"/>
      <c r="G20" s="23" t="n"/>
      <c r="H20" s="21" t="n"/>
      <c r="I20" s="24" t="n"/>
      <c r="J20" s="25">
        <f>IF(AND($G20="Hired",ISNUMBER($H20)),$H20+Settings!$D$5,"")</f>
        <v/>
      </c>
      <c r="K20" s="23" t="n"/>
      <c r="L20" s="21" t="n"/>
      <c r="M20" s="26">
        <f>IF(AND($C20="",$E20=""),"",IF(ISNUMBER($L20),"Paid",IF(OR($G20="Not hired",$G20="Withdrew"),"No reward",IF($G20&lt;&gt;"Hired","In process",IF(NOT(ISNUMBER($J20)),"Add start date",IF($K20="No","Not payable",IF($J20&gt;Settings!$D$7,"Waiting","Due now")))))))</f>
        <v/>
      </c>
      <c r="N20" s="21" t="n"/>
      <c r="O20" s="26">
        <f>IF(AND($C20="",$E20=""),"",IF(OR($G20="",$G20="Received",$G20="Contacted",$G20="Interviewing",$G20="Offer made"),IF(Settings!$D$7-MAX($B20,$N20)&gt;Settings!$D$6,"Update due","OK"),IF(ISNUMBER($N20),"OK","Send outcome")))</f>
        <v/>
      </c>
      <c r="P20" s="22" t="n"/>
    </row>
    <row r="21">
      <c r="A21" s="20" t="n">
        <v>16</v>
      </c>
      <c r="B21" s="21" t="n"/>
      <c r="C21" s="22" t="n"/>
      <c r="D21" s="22" t="n"/>
      <c r="E21" s="22" t="n"/>
      <c r="F21" s="22" t="n"/>
      <c r="G21" s="23" t="n"/>
      <c r="H21" s="21" t="n"/>
      <c r="I21" s="24" t="n"/>
      <c r="J21" s="25">
        <f>IF(AND($G21="Hired",ISNUMBER($H21)),$H21+Settings!$D$5,"")</f>
        <v/>
      </c>
      <c r="K21" s="23" t="n"/>
      <c r="L21" s="21" t="n"/>
      <c r="M21" s="26">
        <f>IF(AND($C21="",$E21=""),"",IF(ISNUMBER($L21),"Paid",IF(OR($G21="Not hired",$G21="Withdrew"),"No reward",IF($G21&lt;&gt;"Hired","In process",IF(NOT(ISNUMBER($J21)),"Add start date",IF($K21="No","Not payable",IF($J21&gt;Settings!$D$7,"Waiting","Due now")))))))</f>
        <v/>
      </c>
      <c r="N21" s="21" t="n"/>
      <c r="O21" s="26">
        <f>IF(AND($C21="",$E21=""),"",IF(OR($G21="",$G21="Received",$G21="Contacted",$G21="Interviewing",$G21="Offer made"),IF(Settings!$D$7-MAX($B21,$N21)&gt;Settings!$D$6,"Update due","OK"),IF(ISNUMBER($N21),"OK","Send outcome")))</f>
        <v/>
      </c>
      <c r="P21" s="22" t="n"/>
    </row>
    <row r="22">
      <c r="A22" s="20" t="n">
        <v>17</v>
      </c>
      <c r="B22" s="21" t="n"/>
      <c r="C22" s="22" t="n"/>
      <c r="D22" s="22" t="n"/>
      <c r="E22" s="22" t="n"/>
      <c r="F22" s="22" t="n"/>
      <c r="G22" s="23" t="n"/>
      <c r="H22" s="21" t="n"/>
      <c r="I22" s="24" t="n"/>
      <c r="J22" s="25">
        <f>IF(AND($G22="Hired",ISNUMBER($H22)),$H22+Settings!$D$5,"")</f>
        <v/>
      </c>
      <c r="K22" s="23" t="n"/>
      <c r="L22" s="21" t="n"/>
      <c r="M22" s="26">
        <f>IF(AND($C22="",$E22=""),"",IF(ISNUMBER($L22),"Paid",IF(OR($G22="Not hired",$G22="Withdrew"),"No reward",IF($G22&lt;&gt;"Hired","In process",IF(NOT(ISNUMBER($J22)),"Add start date",IF($K22="No","Not payable",IF($J22&gt;Settings!$D$7,"Waiting","Due now")))))))</f>
        <v/>
      </c>
      <c r="N22" s="21" t="n"/>
      <c r="O22" s="26">
        <f>IF(AND($C22="",$E22=""),"",IF(OR($G22="",$G22="Received",$G22="Contacted",$G22="Interviewing",$G22="Offer made"),IF(Settings!$D$7-MAX($B22,$N22)&gt;Settings!$D$6,"Update due","OK"),IF(ISNUMBER($N22),"OK","Send outcome")))</f>
        <v/>
      </c>
      <c r="P22" s="22" t="n"/>
    </row>
    <row r="23">
      <c r="A23" s="20" t="n">
        <v>18</v>
      </c>
      <c r="B23" s="21" t="n"/>
      <c r="C23" s="22" t="n"/>
      <c r="D23" s="22" t="n"/>
      <c r="E23" s="22" t="n"/>
      <c r="F23" s="22" t="n"/>
      <c r="G23" s="23" t="n"/>
      <c r="H23" s="21" t="n"/>
      <c r="I23" s="24" t="n"/>
      <c r="J23" s="25">
        <f>IF(AND($G23="Hired",ISNUMBER($H23)),$H23+Settings!$D$5,"")</f>
        <v/>
      </c>
      <c r="K23" s="23" t="n"/>
      <c r="L23" s="21" t="n"/>
      <c r="M23" s="26">
        <f>IF(AND($C23="",$E23=""),"",IF(ISNUMBER($L23),"Paid",IF(OR($G23="Not hired",$G23="Withdrew"),"No reward",IF($G23&lt;&gt;"Hired","In process",IF(NOT(ISNUMBER($J23)),"Add start date",IF($K23="No","Not payable",IF($J23&gt;Settings!$D$7,"Waiting","Due now")))))))</f>
        <v/>
      </c>
      <c r="N23" s="21" t="n"/>
      <c r="O23" s="26">
        <f>IF(AND($C23="",$E23=""),"",IF(OR($G23="",$G23="Received",$G23="Contacted",$G23="Interviewing",$G23="Offer made"),IF(Settings!$D$7-MAX($B23,$N23)&gt;Settings!$D$6,"Update due","OK"),IF(ISNUMBER($N23),"OK","Send outcome")))</f>
        <v/>
      </c>
      <c r="P23" s="22" t="n"/>
    </row>
    <row r="24">
      <c r="A24" s="20" t="n">
        <v>19</v>
      </c>
      <c r="B24" s="21" t="n"/>
      <c r="C24" s="22" t="n"/>
      <c r="D24" s="22" t="n"/>
      <c r="E24" s="22" t="n"/>
      <c r="F24" s="22" t="n"/>
      <c r="G24" s="23" t="n"/>
      <c r="H24" s="21" t="n"/>
      <c r="I24" s="24" t="n"/>
      <c r="J24" s="25">
        <f>IF(AND($G24="Hired",ISNUMBER($H24)),$H24+Settings!$D$5,"")</f>
        <v/>
      </c>
      <c r="K24" s="23" t="n"/>
      <c r="L24" s="21" t="n"/>
      <c r="M24" s="26">
        <f>IF(AND($C24="",$E24=""),"",IF(ISNUMBER($L24),"Paid",IF(OR($G24="Not hired",$G24="Withdrew"),"No reward",IF($G24&lt;&gt;"Hired","In process",IF(NOT(ISNUMBER($J24)),"Add start date",IF($K24="No","Not payable",IF($J24&gt;Settings!$D$7,"Waiting","Due now")))))))</f>
        <v/>
      </c>
      <c r="N24" s="21" t="n"/>
      <c r="O24" s="26">
        <f>IF(AND($C24="",$E24=""),"",IF(OR($G24="",$G24="Received",$G24="Contacted",$G24="Interviewing",$G24="Offer made"),IF(Settings!$D$7-MAX($B24,$N24)&gt;Settings!$D$6,"Update due","OK"),IF(ISNUMBER($N24),"OK","Send outcome")))</f>
        <v/>
      </c>
      <c r="P24" s="22" t="n"/>
    </row>
    <row r="25">
      <c r="A25" s="20" t="n">
        <v>20</v>
      </c>
      <c r="B25" s="21" t="n"/>
      <c r="C25" s="22" t="n"/>
      <c r="D25" s="22" t="n"/>
      <c r="E25" s="22" t="n"/>
      <c r="F25" s="22" t="n"/>
      <c r="G25" s="23" t="n"/>
      <c r="H25" s="21" t="n"/>
      <c r="I25" s="24" t="n"/>
      <c r="J25" s="25">
        <f>IF(AND($G25="Hired",ISNUMBER($H25)),$H25+Settings!$D$5,"")</f>
        <v/>
      </c>
      <c r="K25" s="23" t="n"/>
      <c r="L25" s="21" t="n"/>
      <c r="M25" s="26">
        <f>IF(AND($C25="",$E25=""),"",IF(ISNUMBER($L25),"Paid",IF(OR($G25="Not hired",$G25="Withdrew"),"No reward",IF($G25&lt;&gt;"Hired","In process",IF(NOT(ISNUMBER($J25)),"Add start date",IF($K25="No","Not payable",IF($J25&gt;Settings!$D$7,"Waiting","Due now")))))))</f>
        <v/>
      </c>
      <c r="N25" s="21" t="n"/>
      <c r="O25" s="26">
        <f>IF(AND($C25="",$E25=""),"",IF(OR($G25="",$G25="Received",$G25="Contacted",$G25="Interviewing",$G25="Offer made"),IF(Settings!$D$7-MAX($B25,$N25)&gt;Settings!$D$6,"Update due","OK"),IF(ISNUMBER($N25),"OK","Send outcome")))</f>
        <v/>
      </c>
      <c r="P25" s="22" t="n"/>
    </row>
    <row r="26">
      <c r="A26" s="20" t="n">
        <v>21</v>
      </c>
      <c r="B26" s="21" t="n"/>
      <c r="C26" s="22" t="n"/>
      <c r="D26" s="22" t="n"/>
      <c r="E26" s="22" t="n"/>
      <c r="F26" s="22" t="n"/>
      <c r="G26" s="23" t="n"/>
      <c r="H26" s="21" t="n"/>
      <c r="I26" s="24" t="n"/>
      <c r="J26" s="25">
        <f>IF(AND($G26="Hired",ISNUMBER($H26)),$H26+Settings!$D$5,"")</f>
        <v/>
      </c>
      <c r="K26" s="23" t="n"/>
      <c r="L26" s="21" t="n"/>
      <c r="M26" s="26">
        <f>IF(AND($C26="",$E26=""),"",IF(ISNUMBER($L26),"Paid",IF(OR($G26="Not hired",$G26="Withdrew"),"No reward",IF($G26&lt;&gt;"Hired","In process",IF(NOT(ISNUMBER($J26)),"Add start date",IF($K26="No","Not payable",IF($J26&gt;Settings!$D$7,"Waiting","Due now")))))))</f>
        <v/>
      </c>
      <c r="N26" s="21" t="n"/>
      <c r="O26" s="26">
        <f>IF(AND($C26="",$E26=""),"",IF(OR($G26="",$G26="Received",$G26="Contacted",$G26="Interviewing",$G26="Offer made"),IF(Settings!$D$7-MAX($B26,$N26)&gt;Settings!$D$6,"Update due","OK"),IF(ISNUMBER($N26),"OK","Send outcome")))</f>
        <v/>
      </c>
      <c r="P26" s="22" t="n"/>
    </row>
    <row r="27">
      <c r="A27" s="20" t="n">
        <v>22</v>
      </c>
      <c r="B27" s="21" t="n"/>
      <c r="C27" s="22" t="n"/>
      <c r="D27" s="22" t="n"/>
      <c r="E27" s="22" t="n"/>
      <c r="F27" s="22" t="n"/>
      <c r="G27" s="23" t="n"/>
      <c r="H27" s="21" t="n"/>
      <c r="I27" s="24" t="n"/>
      <c r="J27" s="25">
        <f>IF(AND($G27="Hired",ISNUMBER($H27)),$H27+Settings!$D$5,"")</f>
        <v/>
      </c>
      <c r="K27" s="23" t="n"/>
      <c r="L27" s="21" t="n"/>
      <c r="M27" s="26">
        <f>IF(AND($C27="",$E27=""),"",IF(ISNUMBER($L27),"Paid",IF(OR($G27="Not hired",$G27="Withdrew"),"No reward",IF($G27&lt;&gt;"Hired","In process",IF(NOT(ISNUMBER($J27)),"Add start date",IF($K27="No","Not payable",IF($J27&gt;Settings!$D$7,"Waiting","Due now")))))))</f>
        <v/>
      </c>
      <c r="N27" s="21" t="n"/>
      <c r="O27" s="26">
        <f>IF(AND($C27="",$E27=""),"",IF(OR($G27="",$G27="Received",$G27="Contacted",$G27="Interviewing",$G27="Offer made"),IF(Settings!$D$7-MAX($B27,$N27)&gt;Settings!$D$6,"Update due","OK"),IF(ISNUMBER($N27),"OK","Send outcome")))</f>
        <v/>
      </c>
      <c r="P27" s="22" t="n"/>
    </row>
    <row r="28">
      <c r="A28" s="20" t="n">
        <v>23</v>
      </c>
      <c r="B28" s="21" t="n"/>
      <c r="C28" s="22" t="n"/>
      <c r="D28" s="22" t="n"/>
      <c r="E28" s="22" t="n"/>
      <c r="F28" s="22" t="n"/>
      <c r="G28" s="23" t="n"/>
      <c r="H28" s="21" t="n"/>
      <c r="I28" s="24" t="n"/>
      <c r="J28" s="25">
        <f>IF(AND($G28="Hired",ISNUMBER($H28)),$H28+Settings!$D$5,"")</f>
        <v/>
      </c>
      <c r="K28" s="23" t="n"/>
      <c r="L28" s="21" t="n"/>
      <c r="M28" s="26">
        <f>IF(AND($C28="",$E28=""),"",IF(ISNUMBER($L28),"Paid",IF(OR($G28="Not hired",$G28="Withdrew"),"No reward",IF($G28&lt;&gt;"Hired","In process",IF(NOT(ISNUMBER($J28)),"Add start date",IF($K28="No","Not payable",IF($J28&gt;Settings!$D$7,"Waiting","Due now")))))))</f>
        <v/>
      </c>
      <c r="N28" s="21" t="n"/>
      <c r="O28" s="26">
        <f>IF(AND($C28="",$E28=""),"",IF(OR($G28="",$G28="Received",$G28="Contacted",$G28="Interviewing",$G28="Offer made"),IF(Settings!$D$7-MAX($B28,$N28)&gt;Settings!$D$6,"Update due","OK"),IF(ISNUMBER($N28),"OK","Send outcome")))</f>
        <v/>
      </c>
      <c r="P28" s="22" t="n"/>
    </row>
    <row r="29">
      <c r="A29" s="20" t="n">
        <v>24</v>
      </c>
      <c r="B29" s="21" t="n"/>
      <c r="C29" s="22" t="n"/>
      <c r="D29" s="22" t="n"/>
      <c r="E29" s="22" t="n"/>
      <c r="F29" s="22" t="n"/>
      <c r="G29" s="23" t="n"/>
      <c r="H29" s="21" t="n"/>
      <c r="I29" s="24" t="n"/>
      <c r="J29" s="25">
        <f>IF(AND($G29="Hired",ISNUMBER($H29)),$H29+Settings!$D$5,"")</f>
        <v/>
      </c>
      <c r="K29" s="23" t="n"/>
      <c r="L29" s="21" t="n"/>
      <c r="M29" s="26">
        <f>IF(AND($C29="",$E29=""),"",IF(ISNUMBER($L29),"Paid",IF(OR($G29="Not hired",$G29="Withdrew"),"No reward",IF($G29&lt;&gt;"Hired","In process",IF(NOT(ISNUMBER($J29)),"Add start date",IF($K29="No","Not payable",IF($J29&gt;Settings!$D$7,"Waiting","Due now")))))))</f>
        <v/>
      </c>
      <c r="N29" s="21" t="n"/>
      <c r="O29" s="26">
        <f>IF(AND($C29="",$E29=""),"",IF(OR($G29="",$G29="Received",$G29="Contacted",$G29="Interviewing",$G29="Offer made"),IF(Settings!$D$7-MAX($B29,$N29)&gt;Settings!$D$6,"Update due","OK"),IF(ISNUMBER($N29),"OK","Send outcome")))</f>
        <v/>
      </c>
      <c r="P29" s="22" t="n"/>
    </row>
    <row r="30">
      <c r="A30" s="20" t="n">
        <v>25</v>
      </c>
      <c r="B30" s="21" t="n"/>
      <c r="C30" s="22" t="n"/>
      <c r="D30" s="22" t="n"/>
      <c r="E30" s="22" t="n"/>
      <c r="F30" s="22" t="n"/>
      <c r="G30" s="23" t="n"/>
      <c r="H30" s="21" t="n"/>
      <c r="I30" s="24" t="n"/>
      <c r="J30" s="25">
        <f>IF(AND($G30="Hired",ISNUMBER($H30)),$H30+Settings!$D$5,"")</f>
        <v/>
      </c>
      <c r="K30" s="23" t="n"/>
      <c r="L30" s="21" t="n"/>
      <c r="M30" s="26">
        <f>IF(AND($C30="",$E30=""),"",IF(ISNUMBER($L30),"Paid",IF(OR($G30="Not hired",$G30="Withdrew"),"No reward",IF($G30&lt;&gt;"Hired","In process",IF(NOT(ISNUMBER($J30)),"Add start date",IF($K30="No","Not payable",IF($J30&gt;Settings!$D$7,"Waiting","Due now")))))))</f>
        <v/>
      </c>
      <c r="N30" s="21" t="n"/>
      <c r="O30" s="26">
        <f>IF(AND($C30="",$E30=""),"",IF(OR($G30="",$G30="Received",$G30="Contacted",$G30="Interviewing",$G30="Offer made"),IF(Settings!$D$7-MAX($B30,$N30)&gt;Settings!$D$6,"Update due","OK"),IF(ISNUMBER($N30),"OK","Send outcome")))</f>
        <v/>
      </c>
      <c r="P30" s="22" t="n"/>
    </row>
    <row r="31">
      <c r="A31" s="20" t="n">
        <v>26</v>
      </c>
      <c r="B31" s="21" t="n"/>
      <c r="C31" s="22" t="n"/>
      <c r="D31" s="22" t="n"/>
      <c r="E31" s="22" t="n"/>
      <c r="F31" s="22" t="n"/>
      <c r="G31" s="23" t="n"/>
      <c r="H31" s="21" t="n"/>
      <c r="I31" s="24" t="n"/>
      <c r="J31" s="25">
        <f>IF(AND($G31="Hired",ISNUMBER($H31)),$H31+Settings!$D$5,"")</f>
        <v/>
      </c>
      <c r="K31" s="23" t="n"/>
      <c r="L31" s="21" t="n"/>
      <c r="M31" s="26">
        <f>IF(AND($C31="",$E31=""),"",IF(ISNUMBER($L31),"Paid",IF(OR($G31="Not hired",$G31="Withdrew"),"No reward",IF($G31&lt;&gt;"Hired","In process",IF(NOT(ISNUMBER($J31)),"Add start date",IF($K31="No","Not payable",IF($J31&gt;Settings!$D$7,"Waiting","Due now")))))))</f>
        <v/>
      </c>
      <c r="N31" s="21" t="n"/>
      <c r="O31" s="26">
        <f>IF(AND($C31="",$E31=""),"",IF(OR($G31="",$G31="Received",$G31="Contacted",$G31="Interviewing",$G31="Offer made"),IF(Settings!$D$7-MAX($B31,$N31)&gt;Settings!$D$6,"Update due","OK"),IF(ISNUMBER($N31),"OK","Send outcome")))</f>
        <v/>
      </c>
      <c r="P31" s="22" t="n"/>
    </row>
    <row r="32">
      <c r="A32" s="20" t="n">
        <v>27</v>
      </c>
      <c r="B32" s="21" t="n"/>
      <c r="C32" s="22" t="n"/>
      <c r="D32" s="22" t="n"/>
      <c r="E32" s="22" t="n"/>
      <c r="F32" s="22" t="n"/>
      <c r="G32" s="23" t="n"/>
      <c r="H32" s="21" t="n"/>
      <c r="I32" s="24" t="n"/>
      <c r="J32" s="25">
        <f>IF(AND($G32="Hired",ISNUMBER($H32)),$H32+Settings!$D$5,"")</f>
        <v/>
      </c>
      <c r="K32" s="23" t="n"/>
      <c r="L32" s="21" t="n"/>
      <c r="M32" s="26">
        <f>IF(AND($C32="",$E32=""),"",IF(ISNUMBER($L32),"Paid",IF(OR($G32="Not hired",$G32="Withdrew"),"No reward",IF($G32&lt;&gt;"Hired","In process",IF(NOT(ISNUMBER($J32)),"Add start date",IF($K32="No","Not payable",IF($J32&gt;Settings!$D$7,"Waiting","Due now")))))))</f>
        <v/>
      </c>
      <c r="N32" s="21" t="n"/>
      <c r="O32" s="26">
        <f>IF(AND($C32="",$E32=""),"",IF(OR($G32="",$G32="Received",$G32="Contacted",$G32="Interviewing",$G32="Offer made"),IF(Settings!$D$7-MAX($B32,$N32)&gt;Settings!$D$6,"Update due","OK"),IF(ISNUMBER($N32),"OK","Send outcome")))</f>
        <v/>
      </c>
      <c r="P32" s="22" t="n"/>
    </row>
    <row r="33">
      <c r="A33" s="20" t="n">
        <v>28</v>
      </c>
      <c r="B33" s="21" t="n"/>
      <c r="C33" s="22" t="n"/>
      <c r="D33" s="22" t="n"/>
      <c r="E33" s="22" t="n"/>
      <c r="F33" s="22" t="n"/>
      <c r="G33" s="23" t="n"/>
      <c r="H33" s="21" t="n"/>
      <c r="I33" s="24" t="n"/>
      <c r="J33" s="25">
        <f>IF(AND($G33="Hired",ISNUMBER($H33)),$H33+Settings!$D$5,"")</f>
        <v/>
      </c>
      <c r="K33" s="23" t="n"/>
      <c r="L33" s="21" t="n"/>
      <c r="M33" s="26">
        <f>IF(AND($C33="",$E33=""),"",IF(ISNUMBER($L33),"Paid",IF(OR($G33="Not hired",$G33="Withdrew"),"No reward",IF($G33&lt;&gt;"Hired","In process",IF(NOT(ISNUMBER($J33)),"Add start date",IF($K33="No","Not payable",IF($J33&gt;Settings!$D$7,"Waiting","Due now")))))))</f>
        <v/>
      </c>
      <c r="N33" s="21" t="n"/>
      <c r="O33" s="26">
        <f>IF(AND($C33="",$E33=""),"",IF(OR($G33="",$G33="Received",$G33="Contacted",$G33="Interviewing",$G33="Offer made"),IF(Settings!$D$7-MAX($B33,$N33)&gt;Settings!$D$6,"Update due","OK"),IF(ISNUMBER($N33),"OK","Send outcome")))</f>
        <v/>
      </c>
      <c r="P33" s="22" t="n"/>
    </row>
    <row r="34">
      <c r="A34" s="20" t="n">
        <v>29</v>
      </c>
      <c r="B34" s="21" t="n"/>
      <c r="C34" s="22" t="n"/>
      <c r="D34" s="22" t="n"/>
      <c r="E34" s="22" t="n"/>
      <c r="F34" s="22" t="n"/>
      <c r="G34" s="23" t="n"/>
      <c r="H34" s="21" t="n"/>
      <c r="I34" s="24" t="n"/>
      <c r="J34" s="25">
        <f>IF(AND($G34="Hired",ISNUMBER($H34)),$H34+Settings!$D$5,"")</f>
        <v/>
      </c>
      <c r="K34" s="23" t="n"/>
      <c r="L34" s="21" t="n"/>
      <c r="M34" s="26">
        <f>IF(AND($C34="",$E34=""),"",IF(ISNUMBER($L34),"Paid",IF(OR($G34="Not hired",$G34="Withdrew"),"No reward",IF($G34&lt;&gt;"Hired","In process",IF(NOT(ISNUMBER($J34)),"Add start date",IF($K34="No","Not payable",IF($J34&gt;Settings!$D$7,"Waiting","Due now")))))))</f>
        <v/>
      </c>
      <c r="N34" s="21" t="n"/>
      <c r="O34" s="26">
        <f>IF(AND($C34="",$E34=""),"",IF(OR($G34="",$G34="Received",$G34="Contacted",$G34="Interviewing",$G34="Offer made"),IF(Settings!$D$7-MAX($B34,$N34)&gt;Settings!$D$6,"Update due","OK"),IF(ISNUMBER($N34),"OK","Send outcome")))</f>
        <v/>
      </c>
      <c r="P34" s="22" t="n"/>
    </row>
    <row r="35">
      <c r="A35" s="20" t="n">
        <v>30</v>
      </c>
      <c r="B35" s="21" t="n"/>
      <c r="C35" s="22" t="n"/>
      <c r="D35" s="22" t="n"/>
      <c r="E35" s="22" t="n"/>
      <c r="F35" s="22" t="n"/>
      <c r="G35" s="23" t="n"/>
      <c r="H35" s="21" t="n"/>
      <c r="I35" s="24" t="n"/>
      <c r="J35" s="25">
        <f>IF(AND($G35="Hired",ISNUMBER($H35)),$H35+Settings!$D$5,"")</f>
        <v/>
      </c>
      <c r="K35" s="23" t="n"/>
      <c r="L35" s="21" t="n"/>
      <c r="M35" s="26">
        <f>IF(AND($C35="",$E35=""),"",IF(ISNUMBER($L35),"Paid",IF(OR($G35="Not hired",$G35="Withdrew"),"No reward",IF($G35&lt;&gt;"Hired","In process",IF(NOT(ISNUMBER($J35)),"Add start date",IF($K35="No","Not payable",IF($J35&gt;Settings!$D$7,"Waiting","Due now")))))))</f>
        <v/>
      </c>
      <c r="N35" s="21" t="n"/>
      <c r="O35" s="26">
        <f>IF(AND($C35="",$E35=""),"",IF(OR($G35="",$G35="Received",$G35="Contacted",$G35="Interviewing",$G35="Offer made"),IF(Settings!$D$7-MAX($B35,$N35)&gt;Settings!$D$6,"Update due","OK"),IF(ISNUMBER($N35),"OK","Send outcome")))</f>
        <v/>
      </c>
      <c r="P35" s="22" t="n"/>
    </row>
    <row r="36">
      <c r="A36" s="20" t="n">
        <v>31</v>
      </c>
      <c r="B36" s="21" t="n"/>
      <c r="C36" s="22" t="n"/>
      <c r="D36" s="22" t="n"/>
      <c r="E36" s="22" t="n"/>
      <c r="F36" s="22" t="n"/>
      <c r="G36" s="23" t="n"/>
      <c r="H36" s="21" t="n"/>
      <c r="I36" s="24" t="n"/>
      <c r="J36" s="25">
        <f>IF(AND($G36="Hired",ISNUMBER($H36)),$H36+Settings!$D$5,"")</f>
        <v/>
      </c>
      <c r="K36" s="23" t="n"/>
      <c r="L36" s="21" t="n"/>
      <c r="M36" s="26">
        <f>IF(AND($C36="",$E36=""),"",IF(ISNUMBER($L36),"Paid",IF(OR($G36="Not hired",$G36="Withdrew"),"No reward",IF($G36&lt;&gt;"Hired","In process",IF(NOT(ISNUMBER($J36)),"Add start date",IF($K36="No","Not payable",IF($J36&gt;Settings!$D$7,"Waiting","Due now")))))))</f>
        <v/>
      </c>
      <c r="N36" s="21" t="n"/>
      <c r="O36" s="26">
        <f>IF(AND($C36="",$E36=""),"",IF(OR($G36="",$G36="Received",$G36="Contacted",$G36="Interviewing",$G36="Offer made"),IF(Settings!$D$7-MAX($B36,$N36)&gt;Settings!$D$6,"Update due","OK"),IF(ISNUMBER($N36),"OK","Send outcome")))</f>
        <v/>
      </c>
      <c r="P36" s="22" t="n"/>
    </row>
    <row r="37">
      <c r="A37" s="20" t="n">
        <v>32</v>
      </c>
      <c r="B37" s="21" t="n"/>
      <c r="C37" s="22" t="n"/>
      <c r="D37" s="22" t="n"/>
      <c r="E37" s="22" t="n"/>
      <c r="F37" s="22" t="n"/>
      <c r="G37" s="23" t="n"/>
      <c r="H37" s="21" t="n"/>
      <c r="I37" s="24" t="n"/>
      <c r="J37" s="25">
        <f>IF(AND($G37="Hired",ISNUMBER($H37)),$H37+Settings!$D$5,"")</f>
        <v/>
      </c>
      <c r="K37" s="23" t="n"/>
      <c r="L37" s="21" t="n"/>
      <c r="M37" s="26">
        <f>IF(AND($C37="",$E37=""),"",IF(ISNUMBER($L37),"Paid",IF(OR($G37="Not hired",$G37="Withdrew"),"No reward",IF($G37&lt;&gt;"Hired","In process",IF(NOT(ISNUMBER($J37)),"Add start date",IF($K37="No","Not payable",IF($J37&gt;Settings!$D$7,"Waiting","Due now")))))))</f>
        <v/>
      </c>
      <c r="N37" s="21" t="n"/>
      <c r="O37" s="26">
        <f>IF(AND($C37="",$E37=""),"",IF(OR($G37="",$G37="Received",$G37="Contacted",$G37="Interviewing",$G37="Offer made"),IF(Settings!$D$7-MAX($B37,$N37)&gt;Settings!$D$6,"Update due","OK"),IF(ISNUMBER($N37),"OK","Send outcome")))</f>
        <v/>
      </c>
      <c r="P37" s="22" t="n"/>
    </row>
    <row r="38">
      <c r="A38" s="20" t="n">
        <v>33</v>
      </c>
      <c r="B38" s="21" t="n"/>
      <c r="C38" s="22" t="n"/>
      <c r="D38" s="22" t="n"/>
      <c r="E38" s="22" t="n"/>
      <c r="F38" s="22" t="n"/>
      <c r="G38" s="23" t="n"/>
      <c r="H38" s="21" t="n"/>
      <c r="I38" s="24" t="n"/>
      <c r="J38" s="25">
        <f>IF(AND($G38="Hired",ISNUMBER($H38)),$H38+Settings!$D$5,"")</f>
        <v/>
      </c>
      <c r="K38" s="23" t="n"/>
      <c r="L38" s="21" t="n"/>
      <c r="M38" s="26">
        <f>IF(AND($C38="",$E38=""),"",IF(ISNUMBER($L38),"Paid",IF(OR($G38="Not hired",$G38="Withdrew"),"No reward",IF($G38&lt;&gt;"Hired","In process",IF(NOT(ISNUMBER($J38)),"Add start date",IF($K38="No","Not payable",IF($J38&gt;Settings!$D$7,"Waiting","Due now")))))))</f>
        <v/>
      </c>
      <c r="N38" s="21" t="n"/>
      <c r="O38" s="26">
        <f>IF(AND($C38="",$E38=""),"",IF(OR($G38="",$G38="Received",$G38="Contacted",$G38="Interviewing",$G38="Offer made"),IF(Settings!$D$7-MAX($B38,$N38)&gt;Settings!$D$6,"Update due","OK"),IF(ISNUMBER($N38),"OK","Send outcome")))</f>
        <v/>
      </c>
      <c r="P38" s="22" t="n"/>
    </row>
    <row r="39">
      <c r="A39" s="20" t="n">
        <v>34</v>
      </c>
      <c r="B39" s="21" t="n"/>
      <c r="C39" s="22" t="n"/>
      <c r="D39" s="22" t="n"/>
      <c r="E39" s="22" t="n"/>
      <c r="F39" s="22" t="n"/>
      <c r="G39" s="23" t="n"/>
      <c r="H39" s="21" t="n"/>
      <c r="I39" s="24" t="n"/>
      <c r="J39" s="25">
        <f>IF(AND($G39="Hired",ISNUMBER($H39)),$H39+Settings!$D$5,"")</f>
        <v/>
      </c>
      <c r="K39" s="23" t="n"/>
      <c r="L39" s="21" t="n"/>
      <c r="M39" s="26">
        <f>IF(AND($C39="",$E39=""),"",IF(ISNUMBER($L39),"Paid",IF(OR($G39="Not hired",$G39="Withdrew"),"No reward",IF($G39&lt;&gt;"Hired","In process",IF(NOT(ISNUMBER($J39)),"Add start date",IF($K39="No","Not payable",IF($J39&gt;Settings!$D$7,"Waiting","Due now")))))))</f>
        <v/>
      </c>
      <c r="N39" s="21" t="n"/>
      <c r="O39" s="26">
        <f>IF(AND($C39="",$E39=""),"",IF(OR($G39="",$G39="Received",$G39="Contacted",$G39="Interviewing",$G39="Offer made"),IF(Settings!$D$7-MAX($B39,$N39)&gt;Settings!$D$6,"Update due","OK"),IF(ISNUMBER($N39),"OK","Send outcome")))</f>
        <v/>
      </c>
      <c r="P39" s="22" t="n"/>
    </row>
    <row r="40">
      <c r="A40" s="20" t="n">
        <v>35</v>
      </c>
      <c r="B40" s="21" t="n"/>
      <c r="C40" s="22" t="n"/>
      <c r="D40" s="22" t="n"/>
      <c r="E40" s="22" t="n"/>
      <c r="F40" s="22" t="n"/>
      <c r="G40" s="23" t="n"/>
      <c r="H40" s="21" t="n"/>
      <c r="I40" s="24" t="n"/>
      <c r="J40" s="25">
        <f>IF(AND($G40="Hired",ISNUMBER($H40)),$H40+Settings!$D$5,"")</f>
        <v/>
      </c>
      <c r="K40" s="23" t="n"/>
      <c r="L40" s="21" t="n"/>
      <c r="M40" s="26">
        <f>IF(AND($C40="",$E40=""),"",IF(ISNUMBER($L40),"Paid",IF(OR($G40="Not hired",$G40="Withdrew"),"No reward",IF($G40&lt;&gt;"Hired","In process",IF(NOT(ISNUMBER($J40)),"Add start date",IF($K40="No","Not payable",IF($J40&gt;Settings!$D$7,"Waiting","Due now")))))))</f>
        <v/>
      </c>
      <c r="N40" s="21" t="n"/>
      <c r="O40" s="26">
        <f>IF(AND($C40="",$E40=""),"",IF(OR($G40="",$G40="Received",$G40="Contacted",$G40="Interviewing",$G40="Offer made"),IF(Settings!$D$7-MAX($B40,$N40)&gt;Settings!$D$6,"Update due","OK"),IF(ISNUMBER($N40),"OK","Send outcome")))</f>
        <v/>
      </c>
      <c r="P40" s="22" t="n"/>
    </row>
    <row r="41">
      <c r="A41" s="20" t="n">
        <v>36</v>
      </c>
      <c r="B41" s="21" t="n"/>
      <c r="C41" s="22" t="n"/>
      <c r="D41" s="22" t="n"/>
      <c r="E41" s="22" t="n"/>
      <c r="F41" s="22" t="n"/>
      <c r="G41" s="23" t="n"/>
      <c r="H41" s="21" t="n"/>
      <c r="I41" s="24" t="n"/>
      <c r="J41" s="25">
        <f>IF(AND($G41="Hired",ISNUMBER($H41)),$H41+Settings!$D$5,"")</f>
        <v/>
      </c>
      <c r="K41" s="23" t="n"/>
      <c r="L41" s="21" t="n"/>
      <c r="M41" s="26">
        <f>IF(AND($C41="",$E41=""),"",IF(ISNUMBER($L41),"Paid",IF(OR($G41="Not hired",$G41="Withdrew"),"No reward",IF($G41&lt;&gt;"Hired","In process",IF(NOT(ISNUMBER($J41)),"Add start date",IF($K41="No","Not payable",IF($J41&gt;Settings!$D$7,"Waiting","Due now")))))))</f>
        <v/>
      </c>
      <c r="N41" s="21" t="n"/>
      <c r="O41" s="26">
        <f>IF(AND($C41="",$E41=""),"",IF(OR($G41="",$G41="Received",$G41="Contacted",$G41="Interviewing",$G41="Offer made"),IF(Settings!$D$7-MAX($B41,$N41)&gt;Settings!$D$6,"Update due","OK"),IF(ISNUMBER($N41),"OK","Send outcome")))</f>
        <v/>
      </c>
      <c r="P41" s="22" t="n"/>
    </row>
    <row r="42">
      <c r="A42" s="20" t="n">
        <v>37</v>
      </c>
      <c r="B42" s="21" t="n"/>
      <c r="C42" s="22" t="n"/>
      <c r="D42" s="22" t="n"/>
      <c r="E42" s="22" t="n"/>
      <c r="F42" s="22" t="n"/>
      <c r="G42" s="23" t="n"/>
      <c r="H42" s="21" t="n"/>
      <c r="I42" s="24" t="n"/>
      <c r="J42" s="25">
        <f>IF(AND($G42="Hired",ISNUMBER($H42)),$H42+Settings!$D$5,"")</f>
        <v/>
      </c>
      <c r="K42" s="23" t="n"/>
      <c r="L42" s="21" t="n"/>
      <c r="M42" s="26">
        <f>IF(AND($C42="",$E42=""),"",IF(ISNUMBER($L42),"Paid",IF(OR($G42="Not hired",$G42="Withdrew"),"No reward",IF($G42&lt;&gt;"Hired","In process",IF(NOT(ISNUMBER($J42)),"Add start date",IF($K42="No","Not payable",IF($J42&gt;Settings!$D$7,"Waiting","Due now")))))))</f>
        <v/>
      </c>
      <c r="N42" s="21" t="n"/>
      <c r="O42" s="26">
        <f>IF(AND($C42="",$E42=""),"",IF(OR($G42="",$G42="Received",$G42="Contacted",$G42="Interviewing",$G42="Offer made"),IF(Settings!$D$7-MAX($B42,$N42)&gt;Settings!$D$6,"Update due","OK"),IF(ISNUMBER($N42),"OK","Send outcome")))</f>
        <v/>
      </c>
      <c r="P42" s="22" t="n"/>
    </row>
    <row r="43">
      <c r="A43" s="20" t="n">
        <v>38</v>
      </c>
      <c r="B43" s="21" t="n"/>
      <c r="C43" s="22" t="n"/>
      <c r="D43" s="22" t="n"/>
      <c r="E43" s="22" t="n"/>
      <c r="F43" s="22" t="n"/>
      <c r="G43" s="23" t="n"/>
      <c r="H43" s="21" t="n"/>
      <c r="I43" s="24" t="n"/>
      <c r="J43" s="25">
        <f>IF(AND($G43="Hired",ISNUMBER($H43)),$H43+Settings!$D$5,"")</f>
        <v/>
      </c>
      <c r="K43" s="23" t="n"/>
      <c r="L43" s="21" t="n"/>
      <c r="M43" s="26">
        <f>IF(AND($C43="",$E43=""),"",IF(ISNUMBER($L43),"Paid",IF(OR($G43="Not hired",$G43="Withdrew"),"No reward",IF($G43&lt;&gt;"Hired","In process",IF(NOT(ISNUMBER($J43)),"Add start date",IF($K43="No","Not payable",IF($J43&gt;Settings!$D$7,"Waiting","Due now")))))))</f>
        <v/>
      </c>
      <c r="N43" s="21" t="n"/>
      <c r="O43" s="26">
        <f>IF(AND($C43="",$E43=""),"",IF(OR($G43="",$G43="Received",$G43="Contacted",$G43="Interviewing",$G43="Offer made"),IF(Settings!$D$7-MAX($B43,$N43)&gt;Settings!$D$6,"Update due","OK"),IF(ISNUMBER($N43),"OK","Send outcome")))</f>
        <v/>
      </c>
      <c r="P43" s="22" t="n"/>
    </row>
    <row r="44">
      <c r="A44" s="20" t="n">
        <v>39</v>
      </c>
      <c r="B44" s="21" t="n"/>
      <c r="C44" s="22" t="n"/>
      <c r="D44" s="22" t="n"/>
      <c r="E44" s="22" t="n"/>
      <c r="F44" s="22" t="n"/>
      <c r="G44" s="23" t="n"/>
      <c r="H44" s="21" t="n"/>
      <c r="I44" s="24" t="n"/>
      <c r="J44" s="25">
        <f>IF(AND($G44="Hired",ISNUMBER($H44)),$H44+Settings!$D$5,"")</f>
        <v/>
      </c>
      <c r="K44" s="23" t="n"/>
      <c r="L44" s="21" t="n"/>
      <c r="M44" s="26">
        <f>IF(AND($C44="",$E44=""),"",IF(ISNUMBER($L44),"Paid",IF(OR($G44="Not hired",$G44="Withdrew"),"No reward",IF($G44&lt;&gt;"Hired","In process",IF(NOT(ISNUMBER($J44)),"Add start date",IF($K44="No","Not payable",IF($J44&gt;Settings!$D$7,"Waiting","Due now")))))))</f>
        <v/>
      </c>
      <c r="N44" s="21" t="n"/>
      <c r="O44" s="26">
        <f>IF(AND($C44="",$E44=""),"",IF(OR($G44="",$G44="Received",$G44="Contacted",$G44="Interviewing",$G44="Offer made"),IF(Settings!$D$7-MAX($B44,$N44)&gt;Settings!$D$6,"Update due","OK"),IF(ISNUMBER($N44),"OK","Send outcome")))</f>
        <v/>
      </c>
      <c r="P44" s="22" t="n"/>
    </row>
    <row r="45">
      <c r="A45" s="20" t="n">
        <v>40</v>
      </c>
      <c r="B45" s="21" t="n"/>
      <c r="C45" s="22" t="n"/>
      <c r="D45" s="22" t="n"/>
      <c r="E45" s="22" t="n"/>
      <c r="F45" s="22" t="n"/>
      <c r="G45" s="23" t="n"/>
      <c r="H45" s="21" t="n"/>
      <c r="I45" s="24" t="n"/>
      <c r="J45" s="25">
        <f>IF(AND($G45="Hired",ISNUMBER($H45)),$H45+Settings!$D$5,"")</f>
        <v/>
      </c>
      <c r="K45" s="23" t="n"/>
      <c r="L45" s="21" t="n"/>
      <c r="M45" s="26">
        <f>IF(AND($C45="",$E45=""),"",IF(ISNUMBER($L45),"Paid",IF(OR($G45="Not hired",$G45="Withdrew"),"No reward",IF($G45&lt;&gt;"Hired","In process",IF(NOT(ISNUMBER($J45)),"Add start date",IF($K45="No","Not payable",IF($J45&gt;Settings!$D$7,"Waiting","Due now")))))))</f>
        <v/>
      </c>
      <c r="N45" s="21" t="n"/>
      <c r="O45" s="26">
        <f>IF(AND($C45="",$E45=""),"",IF(OR($G45="",$G45="Received",$G45="Contacted",$G45="Interviewing",$G45="Offer made"),IF(Settings!$D$7-MAX($B45,$N45)&gt;Settings!$D$6,"Update due","OK"),IF(ISNUMBER($N45),"OK","Send outcome")))</f>
        <v/>
      </c>
      <c r="P45" s="22" t="n"/>
    </row>
    <row r="46">
      <c r="A46" s="20" t="n">
        <v>41</v>
      </c>
      <c r="B46" s="21" t="n"/>
      <c r="C46" s="22" t="n"/>
      <c r="D46" s="22" t="n"/>
      <c r="E46" s="22" t="n"/>
      <c r="F46" s="22" t="n"/>
      <c r="G46" s="23" t="n"/>
      <c r="H46" s="21" t="n"/>
      <c r="I46" s="24" t="n"/>
      <c r="J46" s="25">
        <f>IF(AND($G46="Hired",ISNUMBER($H46)),$H46+Settings!$D$5,"")</f>
        <v/>
      </c>
      <c r="K46" s="23" t="n"/>
      <c r="L46" s="21" t="n"/>
      <c r="M46" s="26">
        <f>IF(AND($C46="",$E46=""),"",IF(ISNUMBER($L46),"Paid",IF(OR($G46="Not hired",$G46="Withdrew"),"No reward",IF($G46&lt;&gt;"Hired","In process",IF(NOT(ISNUMBER($J46)),"Add start date",IF($K46="No","Not payable",IF($J46&gt;Settings!$D$7,"Waiting","Due now")))))))</f>
        <v/>
      </c>
      <c r="N46" s="21" t="n"/>
      <c r="O46" s="26">
        <f>IF(AND($C46="",$E46=""),"",IF(OR($G46="",$G46="Received",$G46="Contacted",$G46="Interviewing",$G46="Offer made"),IF(Settings!$D$7-MAX($B46,$N46)&gt;Settings!$D$6,"Update due","OK"),IF(ISNUMBER($N46),"OK","Send outcome")))</f>
        <v/>
      </c>
      <c r="P46" s="22" t="n"/>
    </row>
    <row r="47">
      <c r="A47" s="20" t="n">
        <v>42</v>
      </c>
      <c r="B47" s="21" t="n"/>
      <c r="C47" s="22" t="n"/>
      <c r="D47" s="22" t="n"/>
      <c r="E47" s="22" t="n"/>
      <c r="F47" s="22" t="n"/>
      <c r="G47" s="23" t="n"/>
      <c r="H47" s="21" t="n"/>
      <c r="I47" s="24" t="n"/>
      <c r="J47" s="25">
        <f>IF(AND($G47="Hired",ISNUMBER($H47)),$H47+Settings!$D$5,"")</f>
        <v/>
      </c>
      <c r="K47" s="23" t="n"/>
      <c r="L47" s="21" t="n"/>
      <c r="M47" s="26">
        <f>IF(AND($C47="",$E47=""),"",IF(ISNUMBER($L47),"Paid",IF(OR($G47="Not hired",$G47="Withdrew"),"No reward",IF($G47&lt;&gt;"Hired","In process",IF(NOT(ISNUMBER($J47)),"Add start date",IF($K47="No","Not payable",IF($J47&gt;Settings!$D$7,"Waiting","Due now")))))))</f>
        <v/>
      </c>
      <c r="N47" s="21" t="n"/>
      <c r="O47" s="26">
        <f>IF(AND($C47="",$E47=""),"",IF(OR($G47="",$G47="Received",$G47="Contacted",$G47="Interviewing",$G47="Offer made"),IF(Settings!$D$7-MAX($B47,$N47)&gt;Settings!$D$6,"Update due","OK"),IF(ISNUMBER($N47),"OK","Send outcome")))</f>
        <v/>
      </c>
      <c r="P47" s="22" t="n"/>
    </row>
    <row r="48">
      <c r="A48" s="20" t="n">
        <v>43</v>
      </c>
      <c r="B48" s="21" t="n"/>
      <c r="C48" s="22" t="n"/>
      <c r="D48" s="22" t="n"/>
      <c r="E48" s="22" t="n"/>
      <c r="F48" s="22" t="n"/>
      <c r="G48" s="23" t="n"/>
      <c r="H48" s="21" t="n"/>
      <c r="I48" s="24" t="n"/>
      <c r="J48" s="25">
        <f>IF(AND($G48="Hired",ISNUMBER($H48)),$H48+Settings!$D$5,"")</f>
        <v/>
      </c>
      <c r="K48" s="23" t="n"/>
      <c r="L48" s="21" t="n"/>
      <c r="M48" s="26">
        <f>IF(AND($C48="",$E48=""),"",IF(ISNUMBER($L48),"Paid",IF(OR($G48="Not hired",$G48="Withdrew"),"No reward",IF($G48&lt;&gt;"Hired","In process",IF(NOT(ISNUMBER($J48)),"Add start date",IF($K48="No","Not payable",IF($J48&gt;Settings!$D$7,"Waiting","Due now")))))))</f>
        <v/>
      </c>
      <c r="N48" s="21" t="n"/>
      <c r="O48" s="26">
        <f>IF(AND($C48="",$E48=""),"",IF(OR($G48="",$G48="Received",$G48="Contacted",$G48="Interviewing",$G48="Offer made"),IF(Settings!$D$7-MAX($B48,$N48)&gt;Settings!$D$6,"Update due","OK"),IF(ISNUMBER($N48),"OK","Send outcome")))</f>
        <v/>
      </c>
      <c r="P48" s="22" t="n"/>
    </row>
    <row r="49">
      <c r="A49" s="20" t="n">
        <v>44</v>
      </c>
      <c r="B49" s="21" t="n"/>
      <c r="C49" s="22" t="n"/>
      <c r="D49" s="22" t="n"/>
      <c r="E49" s="22" t="n"/>
      <c r="F49" s="22" t="n"/>
      <c r="G49" s="23" t="n"/>
      <c r="H49" s="21" t="n"/>
      <c r="I49" s="24" t="n"/>
      <c r="J49" s="25">
        <f>IF(AND($G49="Hired",ISNUMBER($H49)),$H49+Settings!$D$5,"")</f>
        <v/>
      </c>
      <c r="K49" s="23" t="n"/>
      <c r="L49" s="21" t="n"/>
      <c r="M49" s="26">
        <f>IF(AND($C49="",$E49=""),"",IF(ISNUMBER($L49),"Paid",IF(OR($G49="Not hired",$G49="Withdrew"),"No reward",IF($G49&lt;&gt;"Hired","In process",IF(NOT(ISNUMBER($J49)),"Add start date",IF($K49="No","Not payable",IF($J49&gt;Settings!$D$7,"Waiting","Due now")))))))</f>
        <v/>
      </c>
      <c r="N49" s="21" t="n"/>
      <c r="O49" s="26">
        <f>IF(AND($C49="",$E49=""),"",IF(OR($G49="",$G49="Received",$G49="Contacted",$G49="Interviewing",$G49="Offer made"),IF(Settings!$D$7-MAX($B49,$N49)&gt;Settings!$D$6,"Update due","OK"),IF(ISNUMBER($N49),"OK","Send outcome")))</f>
        <v/>
      </c>
      <c r="P49" s="22" t="n"/>
    </row>
    <row r="50">
      <c r="A50" s="20" t="n">
        <v>45</v>
      </c>
      <c r="B50" s="21" t="n"/>
      <c r="C50" s="22" t="n"/>
      <c r="D50" s="22" t="n"/>
      <c r="E50" s="22" t="n"/>
      <c r="F50" s="22" t="n"/>
      <c r="G50" s="23" t="n"/>
      <c r="H50" s="21" t="n"/>
      <c r="I50" s="24" t="n"/>
      <c r="J50" s="25">
        <f>IF(AND($G50="Hired",ISNUMBER($H50)),$H50+Settings!$D$5,"")</f>
        <v/>
      </c>
      <c r="K50" s="23" t="n"/>
      <c r="L50" s="21" t="n"/>
      <c r="M50" s="26">
        <f>IF(AND($C50="",$E50=""),"",IF(ISNUMBER($L50),"Paid",IF(OR($G50="Not hired",$G50="Withdrew"),"No reward",IF($G50&lt;&gt;"Hired","In process",IF(NOT(ISNUMBER($J50)),"Add start date",IF($K50="No","Not payable",IF($J50&gt;Settings!$D$7,"Waiting","Due now")))))))</f>
        <v/>
      </c>
      <c r="N50" s="21" t="n"/>
      <c r="O50" s="26">
        <f>IF(AND($C50="",$E50=""),"",IF(OR($G50="",$G50="Received",$G50="Contacted",$G50="Interviewing",$G50="Offer made"),IF(Settings!$D$7-MAX($B50,$N50)&gt;Settings!$D$6,"Update due","OK"),IF(ISNUMBER($N50),"OK","Send outcome")))</f>
        <v/>
      </c>
      <c r="P50" s="22" t="n"/>
    </row>
    <row r="51">
      <c r="A51" s="20" t="n">
        <v>46</v>
      </c>
      <c r="B51" s="21" t="n"/>
      <c r="C51" s="22" t="n"/>
      <c r="D51" s="22" t="n"/>
      <c r="E51" s="22" t="n"/>
      <c r="F51" s="22" t="n"/>
      <c r="G51" s="23" t="n"/>
      <c r="H51" s="21" t="n"/>
      <c r="I51" s="24" t="n"/>
      <c r="J51" s="25">
        <f>IF(AND($G51="Hired",ISNUMBER($H51)),$H51+Settings!$D$5,"")</f>
        <v/>
      </c>
      <c r="K51" s="23" t="n"/>
      <c r="L51" s="21" t="n"/>
      <c r="M51" s="26">
        <f>IF(AND($C51="",$E51=""),"",IF(ISNUMBER($L51),"Paid",IF(OR($G51="Not hired",$G51="Withdrew"),"No reward",IF($G51&lt;&gt;"Hired","In process",IF(NOT(ISNUMBER($J51)),"Add start date",IF($K51="No","Not payable",IF($J51&gt;Settings!$D$7,"Waiting","Due now")))))))</f>
        <v/>
      </c>
      <c r="N51" s="21" t="n"/>
      <c r="O51" s="26">
        <f>IF(AND($C51="",$E51=""),"",IF(OR($G51="",$G51="Received",$G51="Contacted",$G51="Interviewing",$G51="Offer made"),IF(Settings!$D$7-MAX($B51,$N51)&gt;Settings!$D$6,"Update due","OK"),IF(ISNUMBER($N51),"OK","Send outcome")))</f>
        <v/>
      </c>
      <c r="P51" s="22" t="n"/>
    </row>
    <row r="52">
      <c r="A52" s="20" t="n">
        <v>47</v>
      </c>
      <c r="B52" s="21" t="n"/>
      <c r="C52" s="22" t="n"/>
      <c r="D52" s="22" t="n"/>
      <c r="E52" s="22" t="n"/>
      <c r="F52" s="22" t="n"/>
      <c r="G52" s="23" t="n"/>
      <c r="H52" s="21" t="n"/>
      <c r="I52" s="24" t="n"/>
      <c r="J52" s="25">
        <f>IF(AND($G52="Hired",ISNUMBER($H52)),$H52+Settings!$D$5,"")</f>
        <v/>
      </c>
      <c r="K52" s="23" t="n"/>
      <c r="L52" s="21" t="n"/>
      <c r="M52" s="26">
        <f>IF(AND($C52="",$E52=""),"",IF(ISNUMBER($L52),"Paid",IF(OR($G52="Not hired",$G52="Withdrew"),"No reward",IF($G52&lt;&gt;"Hired","In process",IF(NOT(ISNUMBER($J52)),"Add start date",IF($K52="No","Not payable",IF($J52&gt;Settings!$D$7,"Waiting","Due now")))))))</f>
        <v/>
      </c>
      <c r="N52" s="21" t="n"/>
      <c r="O52" s="26">
        <f>IF(AND($C52="",$E52=""),"",IF(OR($G52="",$G52="Received",$G52="Contacted",$G52="Interviewing",$G52="Offer made"),IF(Settings!$D$7-MAX($B52,$N52)&gt;Settings!$D$6,"Update due","OK"),IF(ISNUMBER($N52),"OK","Send outcome")))</f>
        <v/>
      </c>
      <c r="P52" s="22" t="n"/>
    </row>
    <row r="53">
      <c r="A53" s="20" t="n">
        <v>48</v>
      </c>
      <c r="B53" s="21" t="n"/>
      <c r="C53" s="22" t="n"/>
      <c r="D53" s="22" t="n"/>
      <c r="E53" s="22" t="n"/>
      <c r="F53" s="22" t="n"/>
      <c r="G53" s="23" t="n"/>
      <c r="H53" s="21" t="n"/>
      <c r="I53" s="24" t="n"/>
      <c r="J53" s="25">
        <f>IF(AND($G53="Hired",ISNUMBER($H53)),$H53+Settings!$D$5,"")</f>
        <v/>
      </c>
      <c r="K53" s="23" t="n"/>
      <c r="L53" s="21" t="n"/>
      <c r="M53" s="26">
        <f>IF(AND($C53="",$E53=""),"",IF(ISNUMBER($L53),"Paid",IF(OR($G53="Not hired",$G53="Withdrew"),"No reward",IF($G53&lt;&gt;"Hired","In process",IF(NOT(ISNUMBER($J53)),"Add start date",IF($K53="No","Not payable",IF($J53&gt;Settings!$D$7,"Waiting","Due now")))))))</f>
        <v/>
      </c>
      <c r="N53" s="21" t="n"/>
      <c r="O53" s="26">
        <f>IF(AND($C53="",$E53=""),"",IF(OR($G53="",$G53="Received",$G53="Contacted",$G53="Interviewing",$G53="Offer made"),IF(Settings!$D$7-MAX($B53,$N53)&gt;Settings!$D$6,"Update due","OK"),IF(ISNUMBER($N53),"OK","Send outcome")))</f>
        <v/>
      </c>
      <c r="P53" s="22" t="n"/>
    </row>
    <row r="54">
      <c r="A54" s="20" t="n">
        <v>49</v>
      </c>
      <c r="B54" s="21" t="n"/>
      <c r="C54" s="22" t="n"/>
      <c r="D54" s="22" t="n"/>
      <c r="E54" s="22" t="n"/>
      <c r="F54" s="22" t="n"/>
      <c r="G54" s="23" t="n"/>
      <c r="H54" s="21" t="n"/>
      <c r="I54" s="24" t="n"/>
      <c r="J54" s="25">
        <f>IF(AND($G54="Hired",ISNUMBER($H54)),$H54+Settings!$D$5,"")</f>
        <v/>
      </c>
      <c r="K54" s="23" t="n"/>
      <c r="L54" s="21" t="n"/>
      <c r="M54" s="26">
        <f>IF(AND($C54="",$E54=""),"",IF(ISNUMBER($L54),"Paid",IF(OR($G54="Not hired",$G54="Withdrew"),"No reward",IF($G54&lt;&gt;"Hired","In process",IF(NOT(ISNUMBER($J54)),"Add start date",IF($K54="No","Not payable",IF($J54&gt;Settings!$D$7,"Waiting","Due now")))))))</f>
        <v/>
      </c>
      <c r="N54" s="21" t="n"/>
      <c r="O54" s="26">
        <f>IF(AND($C54="",$E54=""),"",IF(OR($G54="",$G54="Received",$G54="Contacted",$G54="Interviewing",$G54="Offer made"),IF(Settings!$D$7-MAX($B54,$N54)&gt;Settings!$D$6,"Update due","OK"),IF(ISNUMBER($N54),"OK","Send outcome")))</f>
        <v/>
      </c>
      <c r="P54" s="22" t="n"/>
    </row>
    <row r="55">
      <c r="A55" s="20" t="n">
        <v>50</v>
      </c>
      <c r="B55" s="21" t="n"/>
      <c r="C55" s="22" t="n"/>
      <c r="D55" s="22" t="n"/>
      <c r="E55" s="22" t="n"/>
      <c r="F55" s="22" t="n"/>
      <c r="G55" s="23" t="n"/>
      <c r="H55" s="21" t="n"/>
      <c r="I55" s="24" t="n"/>
      <c r="J55" s="25">
        <f>IF(AND($G55="Hired",ISNUMBER($H55)),$H55+Settings!$D$5,"")</f>
        <v/>
      </c>
      <c r="K55" s="23" t="n"/>
      <c r="L55" s="21" t="n"/>
      <c r="M55" s="26">
        <f>IF(AND($C55="",$E55=""),"",IF(ISNUMBER($L55),"Paid",IF(OR($G55="Not hired",$G55="Withdrew"),"No reward",IF($G55&lt;&gt;"Hired","In process",IF(NOT(ISNUMBER($J55)),"Add start date",IF($K55="No","Not payable",IF($J55&gt;Settings!$D$7,"Waiting","Due now")))))))</f>
        <v/>
      </c>
      <c r="N55" s="21" t="n"/>
      <c r="O55" s="26">
        <f>IF(AND($C55="",$E55=""),"",IF(OR($G55="",$G55="Received",$G55="Contacted",$G55="Interviewing",$G55="Offer made"),IF(Settings!$D$7-MAX($B55,$N55)&gt;Settings!$D$6,"Update due","OK"),IF(ISNUMBER($N55),"OK","Send outcome")))</f>
        <v/>
      </c>
      <c r="P55" s="22" t="n"/>
    </row>
    <row r="56">
      <c r="A56" s="20" t="n">
        <v>51</v>
      </c>
      <c r="B56" s="21" t="n"/>
      <c r="C56" s="22" t="n"/>
      <c r="D56" s="22" t="n"/>
      <c r="E56" s="22" t="n"/>
      <c r="F56" s="22" t="n"/>
      <c r="G56" s="23" t="n"/>
      <c r="H56" s="21" t="n"/>
      <c r="I56" s="24" t="n"/>
      <c r="J56" s="25">
        <f>IF(AND($G56="Hired",ISNUMBER($H56)),$H56+Settings!$D$5,"")</f>
        <v/>
      </c>
      <c r="K56" s="23" t="n"/>
      <c r="L56" s="21" t="n"/>
      <c r="M56" s="26">
        <f>IF(AND($C56="",$E56=""),"",IF(ISNUMBER($L56),"Paid",IF(OR($G56="Not hired",$G56="Withdrew"),"No reward",IF($G56&lt;&gt;"Hired","In process",IF(NOT(ISNUMBER($J56)),"Add start date",IF($K56="No","Not payable",IF($J56&gt;Settings!$D$7,"Waiting","Due now")))))))</f>
        <v/>
      </c>
      <c r="N56" s="21" t="n"/>
      <c r="O56" s="26">
        <f>IF(AND($C56="",$E56=""),"",IF(OR($G56="",$G56="Received",$G56="Contacted",$G56="Interviewing",$G56="Offer made"),IF(Settings!$D$7-MAX($B56,$N56)&gt;Settings!$D$6,"Update due","OK"),IF(ISNUMBER($N56),"OK","Send outcome")))</f>
        <v/>
      </c>
      <c r="P56" s="22" t="n"/>
    </row>
    <row r="57">
      <c r="A57" s="20" t="n">
        <v>52</v>
      </c>
      <c r="B57" s="21" t="n"/>
      <c r="C57" s="22" t="n"/>
      <c r="D57" s="22" t="n"/>
      <c r="E57" s="22" t="n"/>
      <c r="F57" s="22" t="n"/>
      <c r="G57" s="23" t="n"/>
      <c r="H57" s="21" t="n"/>
      <c r="I57" s="24" t="n"/>
      <c r="J57" s="25">
        <f>IF(AND($G57="Hired",ISNUMBER($H57)),$H57+Settings!$D$5,"")</f>
        <v/>
      </c>
      <c r="K57" s="23" t="n"/>
      <c r="L57" s="21" t="n"/>
      <c r="M57" s="26">
        <f>IF(AND($C57="",$E57=""),"",IF(ISNUMBER($L57),"Paid",IF(OR($G57="Not hired",$G57="Withdrew"),"No reward",IF($G57&lt;&gt;"Hired","In process",IF(NOT(ISNUMBER($J57)),"Add start date",IF($K57="No","Not payable",IF($J57&gt;Settings!$D$7,"Waiting","Due now")))))))</f>
        <v/>
      </c>
      <c r="N57" s="21" t="n"/>
      <c r="O57" s="26">
        <f>IF(AND($C57="",$E57=""),"",IF(OR($G57="",$G57="Received",$G57="Contacted",$G57="Interviewing",$G57="Offer made"),IF(Settings!$D$7-MAX($B57,$N57)&gt;Settings!$D$6,"Update due","OK"),IF(ISNUMBER($N57),"OK","Send outcome")))</f>
        <v/>
      </c>
      <c r="P57" s="22" t="n"/>
    </row>
    <row r="58">
      <c r="A58" s="20" t="n">
        <v>53</v>
      </c>
      <c r="B58" s="21" t="n"/>
      <c r="C58" s="22" t="n"/>
      <c r="D58" s="22" t="n"/>
      <c r="E58" s="22" t="n"/>
      <c r="F58" s="22" t="n"/>
      <c r="G58" s="23" t="n"/>
      <c r="H58" s="21" t="n"/>
      <c r="I58" s="24" t="n"/>
      <c r="J58" s="25">
        <f>IF(AND($G58="Hired",ISNUMBER($H58)),$H58+Settings!$D$5,"")</f>
        <v/>
      </c>
      <c r="K58" s="23" t="n"/>
      <c r="L58" s="21" t="n"/>
      <c r="M58" s="26">
        <f>IF(AND($C58="",$E58=""),"",IF(ISNUMBER($L58),"Paid",IF(OR($G58="Not hired",$G58="Withdrew"),"No reward",IF($G58&lt;&gt;"Hired","In process",IF(NOT(ISNUMBER($J58)),"Add start date",IF($K58="No","Not payable",IF($J58&gt;Settings!$D$7,"Waiting","Due now")))))))</f>
        <v/>
      </c>
      <c r="N58" s="21" t="n"/>
      <c r="O58" s="26">
        <f>IF(AND($C58="",$E58=""),"",IF(OR($G58="",$G58="Received",$G58="Contacted",$G58="Interviewing",$G58="Offer made"),IF(Settings!$D$7-MAX($B58,$N58)&gt;Settings!$D$6,"Update due","OK"),IF(ISNUMBER($N58),"OK","Send outcome")))</f>
        <v/>
      </c>
      <c r="P58" s="22" t="n"/>
    </row>
    <row r="59">
      <c r="A59" s="20" t="n">
        <v>54</v>
      </c>
      <c r="B59" s="21" t="n"/>
      <c r="C59" s="22" t="n"/>
      <c r="D59" s="22" t="n"/>
      <c r="E59" s="22" t="n"/>
      <c r="F59" s="22" t="n"/>
      <c r="G59" s="23" t="n"/>
      <c r="H59" s="21" t="n"/>
      <c r="I59" s="24" t="n"/>
      <c r="J59" s="25">
        <f>IF(AND($G59="Hired",ISNUMBER($H59)),$H59+Settings!$D$5,"")</f>
        <v/>
      </c>
      <c r="K59" s="23" t="n"/>
      <c r="L59" s="21" t="n"/>
      <c r="M59" s="26">
        <f>IF(AND($C59="",$E59=""),"",IF(ISNUMBER($L59),"Paid",IF(OR($G59="Not hired",$G59="Withdrew"),"No reward",IF($G59&lt;&gt;"Hired","In process",IF(NOT(ISNUMBER($J59)),"Add start date",IF($K59="No","Not payable",IF($J59&gt;Settings!$D$7,"Waiting","Due now")))))))</f>
        <v/>
      </c>
      <c r="N59" s="21" t="n"/>
      <c r="O59" s="26">
        <f>IF(AND($C59="",$E59=""),"",IF(OR($G59="",$G59="Received",$G59="Contacted",$G59="Interviewing",$G59="Offer made"),IF(Settings!$D$7-MAX($B59,$N59)&gt;Settings!$D$6,"Update due","OK"),IF(ISNUMBER($N59),"OK","Send outcome")))</f>
        <v/>
      </c>
      <c r="P59" s="22" t="n"/>
    </row>
    <row r="60">
      <c r="A60" s="20" t="n">
        <v>55</v>
      </c>
      <c r="B60" s="21" t="n"/>
      <c r="C60" s="22" t="n"/>
      <c r="D60" s="22" t="n"/>
      <c r="E60" s="22" t="n"/>
      <c r="F60" s="22" t="n"/>
      <c r="G60" s="23" t="n"/>
      <c r="H60" s="21" t="n"/>
      <c r="I60" s="24" t="n"/>
      <c r="J60" s="25">
        <f>IF(AND($G60="Hired",ISNUMBER($H60)),$H60+Settings!$D$5,"")</f>
        <v/>
      </c>
      <c r="K60" s="23" t="n"/>
      <c r="L60" s="21" t="n"/>
      <c r="M60" s="26">
        <f>IF(AND($C60="",$E60=""),"",IF(ISNUMBER($L60),"Paid",IF(OR($G60="Not hired",$G60="Withdrew"),"No reward",IF($G60&lt;&gt;"Hired","In process",IF(NOT(ISNUMBER($J60)),"Add start date",IF($K60="No","Not payable",IF($J60&gt;Settings!$D$7,"Waiting","Due now")))))))</f>
        <v/>
      </c>
      <c r="N60" s="21" t="n"/>
      <c r="O60" s="26">
        <f>IF(AND($C60="",$E60=""),"",IF(OR($G60="",$G60="Received",$G60="Contacted",$G60="Interviewing",$G60="Offer made"),IF(Settings!$D$7-MAX($B60,$N60)&gt;Settings!$D$6,"Update due","OK"),IF(ISNUMBER($N60),"OK","Send outcome")))</f>
        <v/>
      </c>
      <c r="P60" s="22" t="n"/>
    </row>
    <row r="61">
      <c r="A61" s="20" t="n">
        <v>56</v>
      </c>
      <c r="B61" s="21" t="n"/>
      <c r="C61" s="22" t="n"/>
      <c r="D61" s="22" t="n"/>
      <c r="E61" s="22" t="n"/>
      <c r="F61" s="22" t="n"/>
      <c r="G61" s="23" t="n"/>
      <c r="H61" s="21" t="n"/>
      <c r="I61" s="24" t="n"/>
      <c r="J61" s="25">
        <f>IF(AND($G61="Hired",ISNUMBER($H61)),$H61+Settings!$D$5,"")</f>
        <v/>
      </c>
      <c r="K61" s="23" t="n"/>
      <c r="L61" s="21" t="n"/>
      <c r="M61" s="26">
        <f>IF(AND($C61="",$E61=""),"",IF(ISNUMBER($L61),"Paid",IF(OR($G61="Not hired",$G61="Withdrew"),"No reward",IF($G61&lt;&gt;"Hired","In process",IF(NOT(ISNUMBER($J61)),"Add start date",IF($K61="No","Not payable",IF($J61&gt;Settings!$D$7,"Waiting","Due now")))))))</f>
        <v/>
      </c>
      <c r="N61" s="21" t="n"/>
      <c r="O61" s="26">
        <f>IF(AND($C61="",$E61=""),"",IF(OR($G61="",$G61="Received",$G61="Contacted",$G61="Interviewing",$G61="Offer made"),IF(Settings!$D$7-MAX($B61,$N61)&gt;Settings!$D$6,"Update due","OK"),IF(ISNUMBER($N61),"OK","Send outcome")))</f>
        <v/>
      </c>
      <c r="P61" s="22" t="n"/>
    </row>
    <row r="62">
      <c r="A62" s="20" t="n">
        <v>57</v>
      </c>
      <c r="B62" s="21" t="n"/>
      <c r="C62" s="22" t="n"/>
      <c r="D62" s="22" t="n"/>
      <c r="E62" s="22" t="n"/>
      <c r="F62" s="22" t="n"/>
      <c r="G62" s="23" t="n"/>
      <c r="H62" s="21" t="n"/>
      <c r="I62" s="24" t="n"/>
      <c r="J62" s="25">
        <f>IF(AND($G62="Hired",ISNUMBER($H62)),$H62+Settings!$D$5,"")</f>
        <v/>
      </c>
      <c r="K62" s="23" t="n"/>
      <c r="L62" s="21" t="n"/>
      <c r="M62" s="26">
        <f>IF(AND($C62="",$E62=""),"",IF(ISNUMBER($L62),"Paid",IF(OR($G62="Not hired",$G62="Withdrew"),"No reward",IF($G62&lt;&gt;"Hired","In process",IF(NOT(ISNUMBER($J62)),"Add start date",IF($K62="No","Not payable",IF($J62&gt;Settings!$D$7,"Waiting","Due now")))))))</f>
        <v/>
      </c>
      <c r="N62" s="21" t="n"/>
      <c r="O62" s="26">
        <f>IF(AND($C62="",$E62=""),"",IF(OR($G62="",$G62="Received",$G62="Contacted",$G62="Interviewing",$G62="Offer made"),IF(Settings!$D$7-MAX($B62,$N62)&gt;Settings!$D$6,"Update due","OK"),IF(ISNUMBER($N62),"OK","Send outcome")))</f>
        <v/>
      </c>
      <c r="P62" s="22" t="n"/>
    </row>
    <row r="63">
      <c r="A63" s="20" t="n">
        <v>58</v>
      </c>
      <c r="B63" s="21" t="n"/>
      <c r="C63" s="22" t="n"/>
      <c r="D63" s="22" t="n"/>
      <c r="E63" s="22" t="n"/>
      <c r="F63" s="22" t="n"/>
      <c r="G63" s="23" t="n"/>
      <c r="H63" s="21" t="n"/>
      <c r="I63" s="24" t="n"/>
      <c r="J63" s="25">
        <f>IF(AND($G63="Hired",ISNUMBER($H63)),$H63+Settings!$D$5,"")</f>
        <v/>
      </c>
      <c r="K63" s="23" t="n"/>
      <c r="L63" s="21" t="n"/>
      <c r="M63" s="26">
        <f>IF(AND($C63="",$E63=""),"",IF(ISNUMBER($L63),"Paid",IF(OR($G63="Not hired",$G63="Withdrew"),"No reward",IF($G63&lt;&gt;"Hired","In process",IF(NOT(ISNUMBER($J63)),"Add start date",IF($K63="No","Not payable",IF($J63&gt;Settings!$D$7,"Waiting","Due now")))))))</f>
        <v/>
      </c>
      <c r="N63" s="21" t="n"/>
      <c r="O63" s="26">
        <f>IF(AND($C63="",$E63=""),"",IF(OR($G63="",$G63="Received",$G63="Contacted",$G63="Interviewing",$G63="Offer made"),IF(Settings!$D$7-MAX($B63,$N63)&gt;Settings!$D$6,"Update due","OK"),IF(ISNUMBER($N63),"OK","Send outcome")))</f>
        <v/>
      </c>
      <c r="P63" s="22" t="n"/>
    </row>
    <row r="64">
      <c r="A64" s="20" t="n">
        <v>59</v>
      </c>
      <c r="B64" s="21" t="n"/>
      <c r="C64" s="22" t="n"/>
      <c r="D64" s="22" t="n"/>
      <c r="E64" s="22" t="n"/>
      <c r="F64" s="22" t="n"/>
      <c r="G64" s="23" t="n"/>
      <c r="H64" s="21" t="n"/>
      <c r="I64" s="24" t="n"/>
      <c r="J64" s="25">
        <f>IF(AND($G64="Hired",ISNUMBER($H64)),$H64+Settings!$D$5,"")</f>
        <v/>
      </c>
      <c r="K64" s="23" t="n"/>
      <c r="L64" s="21" t="n"/>
      <c r="M64" s="26">
        <f>IF(AND($C64="",$E64=""),"",IF(ISNUMBER($L64),"Paid",IF(OR($G64="Not hired",$G64="Withdrew"),"No reward",IF($G64&lt;&gt;"Hired","In process",IF(NOT(ISNUMBER($J64)),"Add start date",IF($K64="No","Not payable",IF($J64&gt;Settings!$D$7,"Waiting","Due now")))))))</f>
        <v/>
      </c>
      <c r="N64" s="21" t="n"/>
      <c r="O64" s="26">
        <f>IF(AND($C64="",$E64=""),"",IF(OR($G64="",$G64="Received",$G64="Contacted",$G64="Interviewing",$G64="Offer made"),IF(Settings!$D$7-MAX($B64,$N64)&gt;Settings!$D$6,"Update due","OK"),IF(ISNUMBER($N64),"OK","Send outcome")))</f>
        <v/>
      </c>
      <c r="P64" s="22" t="n"/>
    </row>
    <row r="65">
      <c r="A65" s="20" t="n">
        <v>60</v>
      </c>
      <c r="B65" s="21" t="n"/>
      <c r="C65" s="22" t="n"/>
      <c r="D65" s="22" t="n"/>
      <c r="E65" s="22" t="n"/>
      <c r="F65" s="22" t="n"/>
      <c r="G65" s="23" t="n"/>
      <c r="H65" s="21" t="n"/>
      <c r="I65" s="24" t="n"/>
      <c r="J65" s="25">
        <f>IF(AND($G65="Hired",ISNUMBER($H65)),$H65+Settings!$D$5,"")</f>
        <v/>
      </c>
      <c r="K65" s="23" t="n"/>
      <c r="L65" s="21" t="n"/>
      <c r="M65" s="26">
        <f>IF(AND($C65="",$E65=""),"",IF(ISNUMBER($L65),"Paid",IF(OR($G65="Not hired",$G65="Withdrew"),"No reward",IF($G65&lt;&gt;"Hired","In process",IF(NOT(ISNUMBER($J65)),"Add start date",IF($K65="No","Not payable",IF($J65&gt;Settings!$D$7,"Waiting","Due now")))))))</f>
        <v/>
      </c>
      <c r="N65" s="21" t="n"/>
      <c r="O65" s="26">
        <f>IF(AND($C65="",$E65=""),"",IF(OR($G65="",$G65="Received",$G65="Contacted",$G65="Interviewing",$G65="Offer made"),IF(Settings!$D$7-MAX($B65,$N65)&gt;Settings!$D$6,"Update due","OK"),IF(ISNUMBER($N65),"OK","Send outcome")))</f>
        <v/>
      </c>
      <c r="P65" s="22" t="n"/>
    </row>
    <row r="66">
      <c r="A66" s="20" t="n">
        <v>61</v>
      </c>
      <c r="B66" s="21" t="n"/>
      <c r="C66" s="22" t="n"/>
      <c r="D66" s="22" t="n"/>
      <c r="E66" s="22" t="n"/>
      <c r="F66" s="22" t="n"/>
      <c r="G66" s="23" t="n"/>
      <c r="H66" s="21" t="n"/>
      <c r="I66" s="24" t="n"/>
      <c r="J66" s="25">
        <f>IF(AND($G66="Hired",ISNUMBER($H66)),$H66+Settings!$D$5,"")</f>
        <v/>
      </c>
      <c r="K66" s="23" t="n"/>
      <c r="L66" s="21" t="n"/>
      <c r="M66" s="26">
        <f>IF(AND($C66="",$E66=""),"",IF(ISNUMBER($L66),"Paid",IF(OR($G66="Not hired",$G66="Withdrew"),"No reward",IF($G66&lt;&gt;"Hired","In process",IF(NOT(ISNUMBER($J66)),"Add start date",IF($K66="No","Not payable",IF($J66&gt;Settings!$D$7,"Waiting","Due now")))))))</f>
        <v/>
      </c>
      <c r="N66" s="21" t="n"/>
      <c r="O66" s="26">
        <f>IF(AND($C66="",$E66=""),"",IF(OR($G66="",$G66="Received",$G66="Contacted",$G66="Interviewing",$G66="Offer made"),IF(Settings!$D$7-MAX($B66,$N66)&gt;Settings!$D$6,"Update due","OK"),IF(ISNUMBER($N66),"OK","Send outcome")))</f>
        <v/>
      </c>
      <c r="P66" s="22" t="n"/>
    </row>
    <row r="67">
      <c r="A67" s="20" t="n">
        <v>62</v>
      </c>
      <c r="B67" s="21" t="n"/>
      <c r="C67" s="22" t="n"/>
      <c r="D67" s="22" t="n"/>
      <c r="E67" s="22" t="n"/>
      <c r="F67" s="22" t="n"/>
      <c r="G67" s="23" t="n"/>
      <c r="H67" s="21" t="n"/>
      <c r="I67" s="24" t="n"/>
      <c r="J67" s="25">
        <f>IF(AND($G67="Hired",ISNUMBER($H67)),$H67+Settings!$D$5,"")</f>
        <v/>
      </c>
      <c r="K67" s="23" t="n"/>
      <c r="L67" s="21" t="n"/>
      <c r="M67" s="26">
        <f>IF(AND($C67="",$E67=""),"",IF(ISNUMBER($L67),"Paid",IF(OR($G67="Not hired",$G67="Withdrew"),"No reward",IF($G67&lt;&gt;"Hired","In process",IF(NOT(ISNUMBER($J67)),"Add start date",IF($K67="No","Not payable",IF($J67&gt;Settings!$D$7,"Waiting","Due now")))))))</f>
        <v/>
      </c>
      <c r="N67" s="21" t="n"/>
      <c r="O67" s="26">
        <f>IF(AND($C67="",$E67=""),"",IF(OR($G67="",$G67="Received",$G67="Contacted",$G67="Interviewing",$G67="Offer made"),IF(Settings!$D$7-MAX($B67,$N67)&gt;Settings!$D$6,"Update due","OK"),IF(ISNUMBER($N67),"OK","Send outcome")))</f>
        <v/>
      </c>
      <c r="P67" s="22" t="n"/>
    </row>
    <row r="68">
      <c r="A68" s="20" t="n">
        <v>63</v>
      </c>
      <c r="B68" s="21" t="n"/>
      <c r="C68" s="22" t="n"/>
      <c r="D68" s="22" t="n"/>
      <c r="E68" s="22" t="n"/>
      <c r="F68" s="22" t="n"/>
      <c r="G68" s="23" t="n"/>
      <c r="H68" s="21" t="n"/>
      <c r="I68" s="24" t="n"/>
      <c r="J68" s="25">
        <f>IF(AND($G68="Hired",ISNUMBER($H68)),$H68+Settings!$D$5,"")</f>
        <v/>
      </c>
      <c r="K68" s="23" t="n"/>
      <c r="L68" s="21" t="n"/>
      <c r="M68" s="26">
        <f>IF(AND($C68="",$E68=""),"",IF(ISNUMBER($L68),"Paid",IF(OR($G68="Not hired",$G68="Withdrew"),"No reward",IF($G68&lt;&gt;"Hired","In process",IF(NOT(ISNUMBER($J68)),"Add start date",IF($K68="No","Not payable",IF($J68&gt;Settings!$D$7,"Waiting","Due now")))))))</f>
        <v/>
      </c>
      <c r="N68" s="21" t="n"/>
      <c r="O68" s="26">
        <f>IF(AND($C68="",$E68=""),"",IF(OR($G68="",$G68="Received",$G68="Contacted",$G68="Interviewing",$G68="Offer made"),IF(Settings!$D$7-MAX($B68,$N68)&gt;Settings!$D$6,"Update due","OK"),IF(ISNUMBER($N68),"OK","Send outcome")))</f>
        <v/>
      </c>
      <c r="P68" s="22" t="n"/>
    </row>
    <row r="69">
      <c r="A69" s="20" t="n">
        <v>64</v>
      </c>
      <c r="B69" s="21" t="n"/>
      <c r="C69" s="22" t="n"/>
      <c r="D69" s="22" t="n"/>
      <c r="E69" s="22" t="n"/>
      <c r="F69" s="22" t="n"/>
      <c r="G69" s="23" t="n"/>
      <c r="H69" s="21" t="n"/>
      <c r="I69" s="24" t="n"/>
      <c r="J69" s="25">
        <f>IF(AND($G69="Hired",ISNUMBER($H69)),$H69+Settings!$D$5,"")</f>
        <v/>
      </c>
      <c r="K69" s="23" t="n"/>
      <c r="L69" s="21" t="n"/>
      <c r="M69" s="26">
        <f>IF(AND($C69="",$E69=""),"",IF(ISNUMBER($L69),"Paid",IF(OR($G69="Not hired",$G69="Withdrew"),"No reward",IF($G69&lt;&gt;"Hired","In process",IF(NOT(ISNUMBER($J69)),"Add start date",IF($K69="No","Not payable",IF($J69&gt;Settings!$D$7,"Waiting","Due now")))))))</f>
        <v/>
      </c>
      <c r="N69" s="21" t="n"/>
      <c r="O69" s="26">
        <f>IF(AND($C69="",$E69=""),"",IF(OR($G69="",$G69="Received",$G69="Contacted",$G69="Interviewing",$G69="Offer made"),IF(Settings!$D$7-MAX($B69,$N69)&gt;Settings!$D$6,"Update due","OK"),IF(ISNUMBER($N69),"OK","Send outcome")))</f>
        <v/>
      </c>
      <c r="P69" s="22" t="n"/>
    </row>
    <row r="70">
      <c r="A70" s="20" t="n">
        <v>65</v>
      </c>
      <c r="B70" s="21" t="n"/>
      <c r="C70" s="22" t="n"/>
      <c r="D70" s="22" t="n"/>
      <c r="E70" s="22" t="n"/>
      <c r="F70" s="22" t="n"/>
      <c r="G70" s="23" t="n"/>
      <c r="H70" s="21" t="n"/>
      <c r="I70" s="24" t="n"/>
      <c r="J70" s="25">
        <f>IF(AND($G70="Hired",ISNUMBER($H70)),$H70+Settings!$D$5,"")</f>
        <v/>
      </c>
      <c r="K70" s="23" t="n"/>
      <c r="L70" s="21" t="n"/>
      <c r="M70" s="26">
        <f>IF(AND($C70="",$E70=""),"",IF(ISNUMBER($L70),"Paid",IF(OR($G70="Not hired",$G70="Withdrew"),"No reward",IF($G70&lt;&gt;"Hired","In process",IF(NOT(ISNUMBER($J70)),"Add start date",IF($K70="No","Not payable",IF($J70&gt;Settings!$D$7,"Waiting","Due now")))))))</f>
        <v/>
      </c>
      <c r="N70" s="21" t="n"/>
      <c r="O70" s="26">
        <f>IF(AND($C70="",$E70=""),"",IF(OR($G70="",$G70="Received",$G70="Contacted",$G70="Interviewing",$G70="Offer made"),IF(Settings!$D$7-MAX($B70,$N70)&gt;Settings!$D$6,"Update due","OK"),IF(ISNUMBER($N70),"OK","Send outcome")))</f>
        <v/>
      </c>
      <c r="P70" s="22" t="n"/>
    </row>
    <row r="71">
      <c r="A71" s="20" t="n">
        <v>66</v>
      </c>
      <c r="B71" s="21" t="n"/>
      <c r="C71" s="22" t="n"/>
      <c r="D71" s="22" t="n"/>
      <c r="E71" s="22" t="n"/>
      <c r="F71" s="22" t="n"/>
      <c r="G71" s="23" t="n"/>
      <c r="H71" s="21" t="n"/>
      <c r="I71" s="24" t="n"/>
      <c r="J71" s="25">
        <f>IF(AND($G71="Hired",ISNUMBER($H71)),$H71+Settings!$D$5,"")</f>
        <v/>
      </c>
      <c r="K71" s="23" t="n"/>
      <c r="L71" s="21" t="n"/>
      <c r="M71" s="26">
        <f>IF(AND($C71="",$E71=""),"",IF(ISNUMBER($L71),"Paid",IF(OR($G71="Not hired",$G71="Withdrew"),"No reward",IF($G71&lt;&gt;"Hired","In process",IF(NOT(ISNUMBER($J71)),"Add start date",IF($K71="No","Not payable",IF($J71&gt;Settings!$D$7,"Waiting","Due now")))))))</f>
        <v/>
      </c>
      <c r="N71" s="21" t="n"/>
      <c r="O71" s="26">
        <f>IF(AND($C71="",$E71=""),"",IF(OR($G71="",$G71="Received",$G71="Contacted",$G71="Interviewing",$G71="Offer made"),IF(Settings!$D$7-MAX($B71,$N71)&gt;Settings!$D$6,"Update due","OK"),IF(ISNUMBER($N71),"OK","Send outcome")))</f>
        <v/>
      </c>
      <c r="P71" s="22" t="n"/>
    </row>
    <row r="72">
      <c r="A72" s="20" t="n">
        <v>67</v>
      </c>
      <c r="B72" s="21" t="n"/>
      <c r="C72" s="22" t="n"/>
      <c r="D72" s="22" t="n"/>
      <c r="E72" s="22" t="n"/>
      <c r="F72" s="22" t="n"/>
      <c r="G72" s="23" t="n"/>
      <c r="H72" s="21" t="n"/>
      <c r="I72" s="24" t="n"/>
      <c r="J72" s="25">
        <f>IF(AND($G72="Hired",ISNUMBER($H72)),$H72+Settings!$D$5,"")</f>
        <v/>
      </c>
      <c r="K72" s="23" t="n"/>
      <c r="L72" s="21" t="n"/>
      <c r="M72" s="26">
        <f>IF(AND($C72="",$E72=""),"",IF(ISNUMBER($L72),"Paid",IF(OR($G72="Not hired",$G72="Withdrew"),"No reward",IF($G72&lt;&gt;"Hired","In process",IF(NOT(ISNUMBER($J72)),"Add start date",IF($K72="No","Not payable",IF($J72&gt;Settings!$D$7,"Waiting","Due now")))))))</f>
        <v/>
      </c>
      <c r="N72" s="21" t="n"/>
      <c r="O72" s="26">
        <f>IF(AND($C72="",$E72=""),"",IF(OR($G72="",$G72="Received",$G72="Contacted",$G72="Interviewing",$G72="Offer made"),IF(Settings!$D$7-MAX($B72,$N72)&gt;Settings!$D$6,"Update due","OK"),IF(ISNUMBER($N72),"OK","Send outcome")))</f>
        <v/>
      </c>
      <c r="P72" s="22" t="n"/>
    </row>
    <row r="73">
      <c r="A73" s="20" t="n">
        <v>68</v>
      </c>
      <c r="B73" s="21" t="n"/>
      <c r="C73" s="22" t="n"/>
      <c r="D73" s="22" t="n"/>
      <c r="E73" s="22" t="n"/>
      <c r="F73" s="22" t="n"/>
      <c r="G73" s="23" t="n"/>
      <c r="H73" s="21" t="n"/>
      <c r="I73" s="24" t="n"/>
      <c r="J73" s="25">
        <f>IF(AND($G73="Hired",ISNUMBER($H73)),$H73+Settings!$D$5,"")</f>
        <v/>
      </c>
      <c r="K73" s="23" t="n"/>
      <c r="L73" s="21" t="n"/>
      <c r="M73" s="26">
        <f>IF(AND($C73="",$E73=""),"",IF(ISNUMBER($L73),"Paid",IF(OR($G73="Not hired",$G73="Withdrew"),"No reward",IF($G73&lt;&gt;"Hired","In process",IF(NOT(ISNUMBER($J73)),"Add start date",IF($K73="No","Not payable",IF($J73&gt;Settings!$D$7,"Waiting","Due now")))))))</f>
        <v/>
      </c>
      <c r="N73" s="21" t="n"/>
      <c r="O73" s="26">
        <f>IF(AND($C73="",$E73=""),"",IF(OR($G73="",$G73="Received",$G73="Contacted",$G73="Interviewing",$G73="Offer made"),IF(Settings!$D$7-MAX($B73,$N73)&gt;Settings!$D$6,"Update due","OK"),IF(ISNUMBER($N73),"OK","Send outcome")))</f>
        <v/>
      </c>
      <c r="P73" s="22" t="n"/>
    </row>
    <row r="74">
      <c r="A74" s="20" t="n">
        <v>69</v>
      </c>
      <c r="B74" s="21" t="n"/>
      <c r="C74" s="22" t="n"/>
      <c r="D74" s="22" t="n"/>
      <c r="E74" s="22" t="n"/>
      <c r="F74" s="22" t="n"/>
      <c r="G74" s="23" t="n"/>
      <c r="H74" s="21" t="n"/>
      <c r="I74" s="24" t="n"/>
      <c r="J74" s="25">
        <f>IF(AND($G74="Hired",ISNUMBER($H74)),$H74+Settings!$D$5,"")</f>
        <v/>
      </c>
      <c r="K74" s="23" t="n"/>
      <c r="L74" s="21" t="n"/>
      <c r="M74" s="26">
        <f>IF(AND($C74="",$E74=""),"",IF(ISNUMBER($L74),"Paid",IF(OR($G74="Not hired",$G74="Withdrew"),"No reward",IF($G74&lt;&gt;"Hired","In process",IF(NOT(ISNUMBER($J74)),"Add start date",IF($K74="No","Not payable",IF($J74&gt;Settings!$D$7,"Waiting","Due now")))))))</f>
        <v/>
      </c>
      <c r="N74" s="21" t="n"/>
      <c r="O74" s="26">
        <f>IF(AND($C74="",$E74=""),"",IF(OR($G74="",$G74="Received",$G74="Contacted",$G74="Interviewing",$G74="Offer made"),IF(Settings!$D$7-MAX($B74,$N74)&gt;Settings!$D$6,"Update due","OK"),IF(ISNUMBER($N74),"OK","Send outcome")))</f>
        <v/>
      </c>
      <c r="P74" s="22" t="n"/>
    </row>
    <row r="75">
      <c r="A75" s="20" t="n">
        <v>70</v>
      </c>
      <c r="B75" s="21" t="n"/>
      <c r="C75" s="22" t="n"/>
      <c r="D75" s="22" t="n"/>
      <c r="E75" s="22" t="n"/>
      <c r="F75" s="22" t="n"/>
      <c r="G75" s="23" t="n"/>
      <c r="H75" s="21" t="n"/>
      <c r="I75" s="24" t="n"/>
      <c r="J75" s="25">
        <f>IF(AND($G75="Hired",ISNUMBER($H75)),$H75+Settings!$D$5,"")</f>
        <v/>
      </c>
      <c r="K75" s="23" t="n"/>
      <c r="L75" s="21" t="n"/>
      <c r="M75" s="26">
        <f>IF(AND($C75="",$E75=""),"",IF(ISNUMBER($L75),"Paid",IF(OR($G75="Not hired",$G75="Withdrew"),"No reward",IF($G75&lt;&gt;"Hired","In process",IF(NOT(ISNUMBER($J75)),"Add start date",IF($K75="No","Not payable",IF($J75&gt;Settings!$D$7,"Waiting","Due now")))))))</f>
        <v/>
      </c>
      <c r="N75" s="21" t="n"/>
      <c r="O75" s="26">
        <f>IF(AND($C75="",$E75=""),"",IF(OR($G75="",$G75="Received",$G75="Contacted",$G75="Interviewing",$G75="Offer made"),IF(Settings!$D$7-MAX($B75,$N75)&gt;Settings!$D$6,"Update due","OK"),IF(ISNUMBER($N75),"OK","Send outcome")))</f>
        <v/>
      </c>
      <c r="P75" s="22" t="n"/>
    </row>
    <row r="76">
      <c r="A76" s="20" t="n">
        <v>71</v>
      </c>
      <c r="B76" s="21" t="n"/>
      <c r="C76" s="22" t="n"/>
      <c r="D76" s="22" t="n"/>
      <c r="E76" s="22" t="n"/>
      <c r="F76" s="22" t="n"/>
      <c r="G76" s="23" t="n"/>
      <c r="H76" s="21" t="n"/>
      <c r="I76" s="24" t="n"/>
      <c r="J76" s="25">
        <f>IF(AND($G76="Hired",ISNUMBER($H76)),$H76+Settings!$D$5,"")</f>
        <v/>
      </c>
      <c r="K76" s="23" t="n"/>
      <c r="L76" s="21" t="n"/>
      <c r="M76" s="26">
        <f>IF(AND($C76="",$E76=""),"",IF(ISNUMBER($L76),"Paid",IF(OR($G76="Not hired",$G76="Withdrew"),"No reward",IF($G76&lt;&gt;"Hired","In process",IF(NOT(ISNUMBER($J76)),"Add start date",IF($K76="No","Not payable",IF($J76&gt;Settings!$D$7,"Waiting","Due now")))))))</f>
        <v/>
      </c>
      <c r="N76" s="21" t="n"/>
      <c r="O76" s="26">
        <f>IF(AND($C76="",$E76=""),"",IF(OR($G76="",$G76="Received",$G76="Contacted",$G76="Interviewing",$G76="Offer made"),IF(Settings!$D$7-MAX($B76,$N76)&gt;Settings!$D$6,"Update due","OK"),IF(ISNUMBER($N76),"OK","Send outcome")))</f>
        <v/>
      </c>
      <c r="P76" s="22" t="n"/>
    </row>
    <row r="77">
      <c r="A77" s="20" t="n">
        <v>72</v>
      </c>
      <c r="B77" s="21" t="n"/>
      <c r="C77" s="22" t="n"/>
      <c r="D77" s="22" t="n"/>
      <c r="E77" s="22" t="n"/>
      <c r="F77" s="22" t="n"/>
      <c r="G77" s="23" t="n"/>
      <c r="H77" s="21" t="n"/>
      <c r="I77" s="24" t="n"/>
      <c r="J77" s="25">
        <f>IF(AND($G77="Hired",ISNUMBER($H77)),$H77+Settings!$D$5,"")</f>
        <v/>
      </c>
      <c r="K77" s="23" t="n"/>
      <c r="L77" s="21" t="n"/>
      <c r="M77" s="26">
        <f>IF(AND($C77="",$E77=""),"",IF(ISNUMBER($L77),"Paid",IF(OR($G77="Not hired",$G77="Withdrew"),"No reward",IF($G77&lt;&gt;"Hired","In process",IF(NOT(ISNUMBER($J77)),"Add start date",IF($K77="No","Not payable",IF($J77&gt;Settings!$D$7,"Waiting","Due now")))))))</f>
        <v/>
      </c>
      <c r="N77" s="21" t="n"/>
      <c r="O77" s="26">
        <f>IF(AND($C77="",$E77=""),"",IF(OR($G77="",$G77="Received",$G77="Contacted",$G77="Interviewing",$G77="Offer made"),IF(Settings!$D$7-MAX($B77,$N77)&gt;Settings!$D$6,"Update due","OK"),IF(ISNUMBER($N77),"OK","Send outcome")))</f>
        <v/>
      </c>
      <c r="P77" s="22" t="n"/>
    </row>
    <row r="78">
      <c r="A78" s="20" t="n">
        <v>73</v>
      </c>
      <c r="B78" s="21" t="n"/>
      <c r="C78" s="22" t="n"/>
      <c r="D78" s="22" t="n"/>
      <c r="E78" s="22" t="n"/>
      <c r="F78" s="22" t="n"/>
      <c r="G78" s="23" t="n"/>
      <c r="H78" s="21" t="n"/>
      <c r="I78" s="24" t="n"/>
      <c r="J78" s="25">
        <f>IF(AND($G78="Hired",ISNUMBER($H78)),$H78+Settings!$D$5,"")</f>
        <v/>
      </c>
      <c r="K78" s="23" t="n"/>
      <c r="L78" s="21" t="n"/>
      <c r="M78" s="26">
        <f>IF(AND($C78="",$E78=""),"",IF(ISNUMBER($L78),"Paid",IF(OR($G78="Not hired",$G78="Withdrew"),"No reward",IF($G78&lt;&gt;"Hired","In process",IF(NOT(ISNUMBER($J78)),"Add start date",IF($K78="No","Not payable",IF($J78&gt;Settings!$D$7,"Waiting","Due now")))))))</f>
        <v/>
      </c>
      <c r="N78" s="21" t="n"/>
      <c r="O78" s="26">
        <f>IF(AND($C78="",$E78=""),"",IF(OR($G78="",$G78="Received",$G78="Contacted",$G78="Interviewing",$G78="Offer made"),IF(Settings!$D$7-MAX($B78,$N78)&gt;Settings!$D$6,"Update due","OK"),IF(ISNUMBER($N78),"OK","Send outcome")))</f>
        <v/>
      </c>
      <c r="P78" s="22" t="n"/>
    </row>
    <row r="79">
      <c r="A79" s="20" t="n">
        <v>74</v>
      </c>
      <c r="B79" s="21" t="n"/>
      <c r="C79" s="22" t="n"/>
      <c r="D79" s="22" t="n"/>
      <c r="E79" s="22" t="n"/>
      <c r="F79" s="22" t="n"/>
      <c r="G79" s="23" t="n"/>
      <c r="H79" s="21" t="n"/>
      <c r="I79" s="24" t="n"/>
      <c r="J79" s="25">
        <f>IF(AND($G79="Hired",ISNUMBER($H79)),$H79+Settings!$D$5,"")</f>
        <v/>
      </c>
      <c r="K79" s="23" t="n"/>
      <c r="L79" s="21" t="n"/>
      <c r="M79" s="26">
        <f>IF(AND($C79="",$E79=""),"",IF(ISNUMBER($L79),"Paid",IF(OR($G79="Not hired",$G79="Withdrew"),"No reward",IF($G79&lt;&gt;"Hired","In process",IF(NOT(ISNUMBER($J79)),"Add start date",IF($K79="No","Not payable",IF($J79&gt;Settings!$D$7,"Waiting","Due now")))))))</f>
        <v/>
      </c>
      <c r="N79" s="21" t="n"/>
      <c r="O79" s="26">
        <f>IF(AND($C79="",$E79=""),"",IF(OR($G79="",$G79="Received",$G79="Contacted",$G79="Interviewing",$G79="Offer made"),IF(Settings!$D$7-MAX($B79,$N79)&gt;Settings!$D$6,"Update due","OK"),IF(ISNUMBER($N79),"OK","Send outcome")))</f>
        <v/>
      </c>
      <c r="P79" s="22" t="n"/>
    </row>
    <row r="80">
      <c r="A80" s="20" t="n">
        <v>75</v>
      </c>
      <c r="B80" s="21" t="n"/>
      <c r="C80" s="22" t="n"/>
      <c r="D80" s="22" t="n"/>
      <c r="E80" s="22" t="n"/>
      <c r="F80" s="22" t="n"/>
      <c r="G80" s="23" t="n"/>
      <c r="H80" s="21" t="n"/>
      <c r="I80" s="24" t="n"/>
      <c r="J80" s="25">
        <f>IF(AND($G80="Hired",ISNUMBER($H80)),$H80+Settings!$D$5,"")</f>
        <v/>
      </c>
      <c r="K80" s="23" t="n"/>
      <c r="L80" s="21" t="n"/>
      <c r="M80" s="26">
        <f>IF(AND($C80="",$E80=""),"",IF(ISNUMBER($L80),"Paid",IF(OR($G80="Not hired",$G80="Withdrew"),"No reward",IF($G80&lt;&gt;"Hired","In process",IF(NOT(ISNUMBER($J80)),"Add start date",IF($K80="No","Not payable",IF($J80&gt;Settings!$D$7,"Waiting","Due now")))))))</f>
        <v/>
      </c>
      <c r="N80" s="21" t="n"/>
      <c r="O80" s="26">
        <f>IF(AND($C80="",$E80=""),"",IF(OR($G80="",$G80="Received",$G80="Contacted",$G80="Interviewing",$G80="Offer made"),IF(Settings!$D$7-MAX($B80,$N80)&gt;Settings!$D$6,"Update due","OK"),IF(ISNUMBER($N80),"OK","Send outcome")))</f>
        <v/>
      </c>
      <c r="P80" s="22" t="n"/>
    </row>
    <row r="81">
      <c r="A81" s="20" t="n">
        <v>76</v>
      </c>
      <c r="B81" s="21" t="n"/>
      <c r="C81" s="22" t="n"/>
      <c r="D81" s="22" t="n"/>
      <c r="E81" s="22" t="n"/>
      <c r="F81" s="22" t="n"/>
      <c r="G81" s="23" t="n"/>
      <c r="H81" s="21" t="n"/>
      <c r="I81" s="24" t="n"/>
      <c r="J81" s="25">
        <f>IF(AND($G81="Hired",ISNUMBER($H81)),$H81+Settings!$D$5,"")</f>
        <v/>
      </c>
      <c r="K81" s="23" t="n"/>
      <c r="L81" s="21" t="n"/>
      <c r="M81" s="26">
        <f>IF(AND($C81="",$E81=""),"",IF(ISNUMBER($L81),"Paid",IF(OR($G81="Not hired",$G81="Withdrew"),"No reward",IF($G81&lt;&gt;"Hired","In process",IF(NOT(ISNUMBER($J81)),"Add start date",IF($K81="No","Not payable",IF($J81&gt;Settings!$D$7,"Waiting","Due now")))))))</f>
        <v/>
      </c>
      <c r="N81" s="21" t="n"/>
      <c r="O81" s="26">
        <f>IF(AND($C81="",$E81=""),"",IF(OR($G81="",$G81="Received",$G81="Contacted",$G81="Interviewing",$G81="Offer made"),IF(Settings!$D$7-MAX($B81,$N81)&gt;Settings!$D$6,"Update due","OK"),IF(ISNUMBER($N81),"OK","Send outcome")))</f>
        <v/>
      </c>
      <c r="P81" s="22" t="n"/>
    </row>
    <row r="82">
      <c r="A82" s="20" t="n">
        <v>77</v>
      </c>
      <c r="B82" s="21" t="n"/>
      <c r="C82" s="22" t="n"/>
      <c r="D82" s="22" t="n"/>
      <c r="E82" s="22" t="n"/>
      <c r="F82" s="22" t="n"/>
      <c r="G82" s="23" t="n"/>
      <c r="H82" s="21" t="n"/>
      <c r="I82" s="24" t="n"/>
      <c r="J82" s="25">
        <f>IF(AND($G82="Hired",ISNUMBER($H82)),$H82+Settings!$D$5,"")</f>
        <v/>
      </c>
      <c r="K82" s="23" t="n"/>
      <c r="L82" s="21" t="n"/>
      <c r="M82" s="26">
        <f>IF(AND($C82="",$E82=""),"",IF(ISNUMBER($L82),"Paid",IF(OR($G82="Not hired",$G82="Withdrew"),"No reward",IF($G82&lt;&gt;"Hired","In process",IF(NOT(ISNUMBER($J82)),"Add start date",IF($K82="No","Not payable",IF($J82&gt;Settings!$D$7,"Waiting","Due now")))))))</f>
        <v/>
      </c>
      <c r="N82" s="21" t="n"/>
      <c r="O82" s="26">
        <f>IF(AND($C82="",$E82=""),"",IF(OR($G82="",$G82="Received",$G82="Contacted",$G82="Interviewing",$G82="Offer made"),IF(Settings!$D$7-MAX($B82,$N82)&gt;Settings!$D$6,"Update due","OK"),IF(ISNUMBER($N82),"OK","Send outcome")))</f>
        <v/>
      </c>
      <c r="P82" s="22" t="n"/>
    </row>
    <row r="83">
      <c r="A83" s="20" t="n">
        <v>78</v>
      </c>
      <c r="B83" s="21" t="n"/>
      <c r="C83" s="22" t="n"/>
      <c r="D83" s="22" t="n"/>
      <c r="E83" s="22" t="n"/>
      <c r="F83" s="22" t="n"/>
      <c r="G83" s="23" t="n"/>
      <c r="H83" s="21" t="n"/>
      <c r="I83" s="24" t="n"/>
      <c r="J83" s="25">
        <f>IF(AND($G83="Hired",ISNUMBER($H83)),$H83+Settings!$D$5,"")</f>
        <v/>
      </c>
      <c r="K83" s="23" t="n"/>
      <c r="L83" s="21" t="n"/>
      <c r="M83" s="26">
        <f>IF(AND($C83="",$E83=""),"",IF(ISNUMBER($L83),"Paid",IF(OR($G83="Not hired",$G83="Withdrew"),"No reward",IF($G83&lt;&gt;"Hired","In process",IF(NOT(ISNUMBER($J83)),"Add start date",IF($K83="No","Not payable",IF($J83&gt;Settings!$D$7,"Waiting","Due now")))))))</f>
        <v/>
      </c>
      <c r="N83" s="21" t="n"/>
      <c r="O83" s="26">
        <f>IF(AND($C83="",$E83=""),"",IF(OR($G83="",$G83="Received",$G83="Contacted",$G83="Interviewing",$G83="Offer made"),IF(Settings!$D$7-MAX($B83,$N83)&gt;Settings!$D$6,"Update due","OK"),IF(ISNUMBER($N83),"OK","Send outcome")))</f>
        <v/>
      </c>
      <c r="P83" s="22" t="n"/>
    </row>
    <row r="84">
      <c r="A84" s="20" t="n">
        <v>79</v>
      </c>
      <c r="B84" s="21" t="n"/>
      <c r="C84" s="22" t="n"/>
      <c r="D84" s="22" t="n"/>
      <c r="E84" s="22" t="n"/>
      <c r="F84" s="22" t="n"/>
      <c r="G84" s="23" t="n"/>
      <c r="H84" s="21" t="n"/>
      <c r="I84" s="24" t="n"/>
      <c r="J84" s="25">
        <f>IF(AND($G84="Hired",ISNUMBER($H84)),$H84+Settings!$D$5,"")</f>
        <v/>
      </c>
      <c r="K84" s="23" t="n"/>
      <c r="L84" s="21" t="n"/>
      <c r="M84" s="26">
        <f>IF(AND($C84="",$E84=""),"",IF(ISNUMBER($L84),"Paid",IF(OR($G84="Not hired",$G84="Withdrew"),"No reward",IF($G84&lt;&gt;"Hired","In process",IF(NOT(ISNUMBER($J84)),"Add start date",IF($K84="No","Not payable",IF($J84&gt;Settings!$D$7,"Waiting","Due now")))))))</f>
        <v/>
      </c>
      <c r="N84" s="21" t="n"/>
      <c r="O84" s="26">
        <f>IF(AND($C84="",$E84=""),"",IF(OR($G84="",$G84="Received",$G84="Contacted",$G84="Interviewing",$G84="Offer made"),IF(Settings!$D$7-MAX($B84,$N84)&gt;Settings!$D$6,"Update due","OK"),IF(ISNUMBER($N84),"OK","Send outcome")))</f>
        <v/>
      </c>
      <c r="P84" s="22" t="n"/>
    </row>
    <row r="85">
      <c r="A85" s="20" t="n">
        <v>80</v>
      </c>
      <c r="B85" s="21" t="n"/>
      <c r="C85" s="22" t="n"/>
      <c r="D85" s="22" t="n"/>
      <c r="E85" s="22" t="n"/>
      <c r="F85" s="22" t="n"/>
      <c r="G85" s="23" t="n"/>
      <c r="H85" s="21" t="n"/>
      <c r="I85" s="24" t="n"/>
      <c r="J85" s="25">
        <f>IF(AND($G85="Hired",ISNUMBER($H85)),$H85+Settings!$D$5,"")</f>
        <v/>
      </c>
      <c r="K85" s="23" t="n"/>
      <c r="L85" s="21" t="n"/>
      <c r="M85" s="26">
        <f>IF(AND($C85="",$E85=""),"",IF(ISNUMBER($L85),"Paid",IF(OR($G85="Not hired",$G85="Withdrew"),"No reward",IF($G85&lt;&gt;"Hired","In process",IF(NOT(ISNUMBER($J85)),"Add start date",IF($K85="No","Not payable",IF($J85&gt;Settings!$D$7,"Waiting","Due now")))))))</f>
        <v/>
      </c>
      <c r="N85" s="21" t="n"/>
      <c r="O85" s="26">
        <f>IF(AND($C85="",$E85=""),"",IF(OR($G85="",$G85="Received",$G85="Contacted",$G85="Interviewing",$G85="Offer made"),IF(Settings!$D$7-MAX($B85,$N85)&gt;Settings!$D$6,"Update due","OK"),IF(ISNUMBER($N85),"OK","Send outcome")))</f>
        <v/>
      </c>
      <c r="P85" s="22" t="n"/>
    </row>
    <row r="86">
      <c r="A86" s="20" t="n">
        <v>81</v>
      </c>
      <c r="B86" s="21" t="n"/>
      <c r="C86" s="22" t="n"/>
      <c r="D86" s="22" t="n"/>
      <c r="E86" s="22" t="n"/>
      <c r="F86" s="22" t="n"/>
      <c r="G86" s="23" t="n"/>
      <c r="H86" s="21" t="n"/>
      <c r="I86" s="24" t="n"/>
      <c r="J86" s="25">
        <f>IF(AND($G86="Hired",ISNUMBER($H86)),$H86+Settings!$D$5,"")</f>
        <v/>
      </c>
      <c r="K86" s="23" t="n"/>
      <c r="L86" s="21" t="n"/>
      <c r="M86" s="26">
        <f>IF(AND($C86="",$E86=""),"",IF(ISNUMBER($L86),"Paid",IF(OR($G86="Not hired",$G86="Withdrew"),"No reward",IF($G86&lt;&gt;"Hired","In process",IF(NOT(ISNUMBER($J86)),"Add start date",IF($K86="No","Not payable",IF($J86&gt;Settings!$D$7,"Waiting","Due now")))))))</f>
        <v/>
      </c>
      <c r="N86" s="21" t="n"/>
      <c r="O86" s="26">
        <f>IF(AND($C86="",$E86=""),"",IF(OR($G86="",$G86="Received",$G86="Contacted",$G86="Interviewing",$G86="Offer made"),IF(Settings!$D$7-MAX($B86,$N86)&gt;Settings!$D$6,"Update due","OK"),IF(ISNUMBER($N86),"OK","Send outcome")))</f>
        <v/>
      </c>
      <c r="P86" s="22" t="n"/>
    </row>
    <row r="87">
      <c r="A87" s="20" t="n">
        <v>82</v>
      </c>
      <c r="B87" s="21" t="n"/>
      <c r="C87" s="22" t="n"/>
      <c r="D87" s="22" t="n"/>
      <c r="E87" s="22" t="n"/>
      <c r="F87" s="22" t="n"/>
      <c r="G87" s="23" t="n"/>
      <c r="H87" s="21" t="n"/>
      <c r="I87" s="24" t="n"/>
      <c r="J87" s="25">
        <f>IF(AND($G87="Hired",ISNUMBER($H87)),$H87+Settings!$D$5,"")</f>
        <v/>
      </c>
      <c r="K87" s="23" t="n"/>
      <c r="L87" s="21" t="n"/>
      <c r="M87" s="26">
        <f>IF(AND($C87="",$E87=""),"",IF(ISNUMBER($L87),"Paid",IF(OR($G87="Not hired",$G87="Withdrew"),"No reward",IF($G87&lt;&gt;"Hired","In process",IF(NOT(ISNUMBER($J87)),"Add start date",IF($K87="No","Not payable",IF($J87&gt;Settings!$D$7,"Waiting","Due now")))))))</f>
        <v/>
      </c>
      <c r="N87" s="21" t="n"/>
      <c r="O87" s="26">
        <f>IF(AND($C87="",$E87=""),"",IF(OR($G87="",$G87="Received",$G87="Contacted",$G87="Interviewing",$G87="Offer made"),IF(Settings!$D$7-MAX($B87,$N87)&gt;Settings!$D$6,"Update due","OK"),IF(ISNUMBER($N87),"OK","Send outcome")))</f>
        <v/>
      </c>
      <c r="P87" s="22" t="n"/>
    </row>
    <row r="88">
      <c r="A88" s="20" t="n">
        <v>83</v>
      </c>
      <c r="B88" s="21" t="n"/>
      <c r="C88" s="22" t="n"/>
      <c r="D88" s="22" t="n"/>
      <c r="E88" s="22" t="n"/>
      <c r="F88" s="22" t="n"/>
      <c r="G88" s="23" t="n"/>
      <c r="H88" s="21" t="n"/>
      <c r="I88" s="24" t="n"/>
      <c r="J88" s="25">
        <f>IF(AND($G88="Hired",ISNUMBER($H88)),$H88+Settings!$D$5,"")</f>
        <v/>
      </c>
      <c r="K88" s="23" t="n"/>
      <c r="L88" s="21" t="n"/>
      <c r="M88" s="26">
        <f>IF(AND($C88="",$E88=""),"",IF(ISNUMBER($L88),"Paid",IF(OR($G88="Not hired",$G88="Withdrew"),"No reward",IF($G88&lt;&gt;"Hired","In process",IF(NOT(ISNUMBER($J88)),"Add start date",IF($K88="No","Not payable",IF($J88&gt;Settings!$D$7,"Waiting","Due now")))))))</f>
        <v/>
      </c>
      <c r="N88" s="21" t="n"/>
      <c r="O88" s="26">
        <f>IF(AND($C88="",$E88=""),"",IF(OR($G88="",$G88="Received",$G88="Contacted",$G88="Interviewing",$G88="Offer made"),IF(Settings!$D$7-MAX($B88,$N88)&gt;Settings!$D$6,"Update due","OK"),IF(ISNUMBER($N88),"OK","Send outcome")))</f>
        <v/>
      </c>
      <c r="P88" s="22" t="n"/>
    </row>
    <row r="89">
      <c r="A89" s="20" t="n">
        <v>84</v>
      </c>
      <c r="B89" s="21" t="n"/>
      <c r="C89" s="22" t="n"/>
      <c r="D89" s="22" t="n"/>
      <c r="E89" s="22" t="n"/>
      <c r="F89" s="22" t="n"/>
      <c r="G89" s="23" t="n"/>
      <c r="H89" s="21" t="n"/>
      <c r="I89" s="24" t="n"/>
      <c r="J89" s="25">
        <f>IF(AND($G89="Hired",ISNUMBER($H89)),$H89+Settings!$D$5,"")</f>
        <v/>
      </c>
      <c r="K89" s="23" t="n"/>
      <c r="L89" s="21" t="n"/>
      <c r="M89" s="26">
        <f>IF(AND($C89="",$E89=""),"",IF(ISNUMBER($L89),"Paid",IF(OR($G89="Not hired",$G89="Withdrew"),"No reward",IF($G89&lt;&gt;"Hired","In process",IF(NOT(ISNUMBER($J89)),"Add start date",IF($K89="No","Not payable",IF($J89&gt;Settings!$D$7,"Waiting","Due now")))))))</f>
        <v/>
      </c>
      <c r="N89" s="21" t="n"/>
      <c r="O89" s="26">
        <f>IF(AND($C89="",$E89=""),"",IF(OR($G89="",$G89="Received",$G89="Contacted",$G89="Interviewing",$G89="Offer made"),IF(Settings!$D$7-MAX($B89,$N89)&gt;Settings!$D$6,"Update due","OK"),IF(ISNUMBER($N89),"OK","Send outcome")))</f>
        <v/>
      </c>
      <c r="P89" s="22" t="n"/>
    </row>
    <row r="90">
      <c r="A90" s="20" t="n">
        <v>85</v>
      </c>
      <c r="B90" s="21" t="n"/>
      <c r="C90" s="22" t="n"/>
      <c r="D90" s="22" t="n"/>
      <c r="E90" s="22" t="n"/>
      <c r="F90" s="22" t="n"/>
      <c r="G90" s="23" t="n"/>
      <c r="H90" s="21" t="n"/>
      <c r="I90" s="24" t="n"/>
      <c r="J90" s="25">
        <f>IF(AND($G90="Hired",ISNUMBER($H90)),$H90+Settings!$D$5,"")</f>
        <v/>
      </c>
      <c r="K90" s="23" t="n"/>
      <c r="L90" s="21" t="n"/>
      <c r="M90" s="26">
        <f>IF(AND($C90="",$E90=""),"",IF(ISNUMBER($L90),"Paid",IF(OR($G90="Not hired",$G90="Withdrew"),"No reward",IF($G90&lt;&gt;"Hired","In process",IF(NOT(ISNUMBER($J90)),"Add start date",IF($K90="No","Not payable",IF($J90&gt;Settings!$D$7,"Waiting","Due now")))))))</f>
        <v/>
      </c>
      <c r="N90" s="21" t="n"/>
      <c r="O90" s="26">
        <f>IF(AND($C90="",$E90=""),"",IF(OR($G90="",$G90="Received",$G90="Contacted",$G90="Interviewing",$G90="Offer made"),IF(Settings!$D$7-MAX($B90,$N90)&gt;Settings!$D$6,"Update due","OK"),IF(ISNUMBER($N90),"OK","Send outcome")))</f>
        <v/>
      </c>
      <c r="P90" s="22" t="n"/>
    </row>
    <row r="91">
      <c r="A91" s="20" t="n">
        <v>86</v>
      </c>
      <c r="B91" s="21" t="n"/>
      <c r="C91" s="22" t="n"/>
      <c r="D91" s="22" t="n"/>
      <c r="E91" s="22" t="n"/>
      <c r="F91" s="22" t="n"/>
      <c r="G91" s="23" t="n"/>
      <c r="H91" s="21" t="n"/>
      <c r="I91" s="24" t="n"/>
      <c r="J91" s="25">
        <f>IF(AND($G91="Hired",ISNUMBER($H91)),$H91+Settings!$D$5,"")</f>
        <v/>
      </c>
      <c r="K91" s="23" t="n"/>
      <c r="L91" s="21" t="n"/>
      <c r="M91" s="26">
        <f>IF(AND($C91="",$E91=""),"",IF(ISNUMBER($L91),"Paid",IF(OR($G91="Not hired",$G91="Withdrew"),"No reward",IF($G91&lt;&gt;"Hired","In process",IF(NOT(ISNUMBER($J91)),"Add start date",IF($K91="No","Not payable",IF($J91&gt;Settings!$D$7,"Waiting","Due now")))))))</f>
        <v/>
      </c>
      <c r="N91" s="21" t="n"/>
      <c r="O91" s="26">
        <f>IF(AND($C91="",$E91=""),"",IF(OR($G91="",$G91="Received",$G91="Contacted",$G91="Interviewing",$G91="Offer made"),IF(Settings!$D$7-MAX($B91,$N91)&gt;Settings!$D$6,"Update due","OK"),IF(ISNUMBER($N91),"OK","Send outcome")))</f>
        <v/>
      </c>
      <c r="P91" s="22" t="n"/>
    </row>
    <row r="92">
      <c r="A92" s="20" t="n">
        <v>87</v>
      </c>
      <c r="B92" s="21" t="n"/>
      <c r="C92" s="22" t="n"/>
      <c r="D92" s="22" t="n"/>
      <c r="E92" s="22" t="n"/>
      <c r="F92" s="22" t="n"/>
      <c r="G92" s="23" t="n"/>
      <c r="H92" s="21" t="n"/>
      <c r="I92" s="24" t="n"/>
      <c r="J92" s="25">
        <f>IF(AND($G92="Hired",ISNUMBER($H92)),$H92+Settings!$D$5,"")</f>
        <v/>
      </c>
      <c r="K92" s="23" t="n"/>
      <c r="L92" s="21" t="n"/>
      <c r="M92" s="26">
        <f>IF(AND($C92="",$E92=""),"",IF(ISNUMBER($L92),"Paid",IF(OR($G92="Not hired",$G92="Withdrew"),"No reward",IF($G92&lt;&gt;"Hired","In process",IF(NOT(ISNUMBER($J92)),"Add start date",IF($K92="No","Not payable",IF($J92&gt;Settings!$D$7,"Waiting","Due now")))))))</f>
        <v/>
      </c>
      <c r="N92" s="21" t="n"/>
      <c r="O92" s="26">
        <f>IF(AND($C92="",$E92=""),"",IF(OR($G92="",$G92="Received",$G92="Contacted",$G92="Interviewing",$G92="Offer made"),IF(Settings!$D$7-MAX($B92,$N92)&gt;Settings!$D$6,"Update due","OK"),IF(ISNUMBER($N92),"OK","Send outcome")))</f>
        <v/>
      </c>
      <c r="P92" s="22" t="n"/>
    </row>
    <row r="93">
      <c r="A93" s="20" t="n">
        <v>88</v>
      </c>
      <c r="B93" s="21" t="n"/>
      <c r="C93" s="22" t="n"/>
      <c r="D93" s="22" t="n"/>
      <c r="E93" s="22" t="n"/>
      <c r="F93" s="22" t="n"/>
      <c r="G93" s="23" t="n"/>
      <c r="H93" s="21" t="n"/>
      <c r="I93" s="24" t="n"/>
      <c r="J93" s="25">
        <f>IF(AND($G93="Hired",ISNUMBER($H93)),$H93+Settings!$D$5,"")</f>
        <v/>
      </c>
      <c r="K93" s="23" t="n"/>
      <c r="L93" s="21" t="n"/>
      <c r="M93" s="26">
        <f>IF(AND($C93="",$E93=""),"",IF(ISNUMBER($L93),"Paid",IF(OR($G93="Not hired",$G93="Withdrew"),"No reward",IF($G93&lt;&gt;"Hired","In process",IF(NOT(ISNUMBER($J93)),"Add start date",IF($K93="No","Not payable",IF($J93&gt;Settings!$D$7,"Waiting","Due now")))))))</f>
        <v/>
      </c>
      <c r="N93" s="21" t="n"/>
      <c r="O93" s="26">
        <f>IF(AND($C93="",$E93=""),"",IF(OR($G93="",$G93="Received",$G93="Contacted",$G93="Interviewing",$G93="Offer made"),IF(Settings!$D$7-MAX($B93,$N93)&gt;Settings!$D$6,"Update due","OK"),IF(ISNUMBER($N93),"OK","Send outcome")))</f>
        <v/>
      </c>
      <c r="P93" s="22" t="n"/>
    </row>
    <row r="94">
      <c r="A94" s="20" t="n">
        <v>89</v>
      </c>
      <c r="B94" s="21" t="n"/>
      <c r="C94" s="22" t="n"/>
      <c r="D94" s="22" t="n"/>
      <c r="E94" s="22" t="n"/>
      <c r="F94" s="22" t="n"/>
      <c r="G94" s="23" t="n"/>
      <c r="H94" s="21" t="n"/>
      <c r="I94" s="24" t="n"/>
      <c r="J94" s="25">
        <f>IF(AND($G94="Hired",ISNUMBER($H94)),$H94+Settings!$D$5,"")</f>
        <v/>
      </c>
      <c r="K94" s="23" t="n"/>
      <c r="L94" s="21" t="n"/>
      <c r="M94" s="26">
        <f>IF(AND($C94="",$E94=""),"",IF(ISNUMBER($L94),"Paid",IF(OR($G94="Not hired",$G94="Withdrew"),"No reward",IF($G94&lt;&gt;"Hired","In process",IF(NOT(ISNUMBER($J94)),"Add start date",IF($K94="No","Not payable",IF($J94&gt;Settings!$D$7,"Waiting","Due now")))))))</f>
        <v/>
      </c>
      <c r="N94" s="21" t="n"/>
      <c r="O94" s="26">
        <f>IF(AND($C94="",$E94=""),"",IF(OR($G94="",$G94="Received",$G94="Contacted",$G94="Interviewing",$G94="Offer made"),IF(Settings!$D$7-MAX($B94,$N94)&gt;Settings!$D$6,"Update due","OK"),IF(ISNUMBER($N94),"OK","Send outcome")))</f>
        <v/>
      </c>
      <c r="P94" s="22" t="n"/>
    </row>
    <row r="95">
      <c r="A95" s="20" t="n">
        <v>90</v>
      </c>
      <c r="B95" s="21" t="n"/>
      <c r="C95" s="22" t="n"/>
      <c r="D95" s="22" t="n"/>
      <c r="E95" s="22" t="n"/>
      <c r="F95" s="22" t="n"/>
      <c r="G95" s="23" t="n"/>
      <c r="H95" s="21" t="n"/>
      <c r="I95" s="24" t="n"/>
      <c r="J95" s="25">
        <f>IF(AND($G95="Hired",ISNUMBER($H95)),$H95+Settings!$D$5,"")</f>
        <v/>
      </c>
      <c r="K95" s="23" t="n"/>
      <c r="L95" s="21" t="n"/>
      <c r="M95" s="26">
        <f>IF(AND($C95="",$E95=""),"",IF(ISNUMBER($L95),"Paid",IF(OR($G95="Not hired",$G95="Withdrew"),"No reward",IF($G95&lt;&gt;"Hired","In process",IF(NOT(ISNUMBER($J95)),"Add start date",IF($K95="No","Not payable",IF($J95&gt;Settings!$D$7,"Waiting","Due now")))))))</f>
        <v/>
      </c>
      <c r="N95" s="21" t="n"/>
      <c r="O95" s="26">
        <f>IF(AND($C95="",$E95=""),"",IF(OR($G95="",$G95="Received",$G95="Contacted",$G95="Interviewing",$G95="Offer made"),IF(Settings!$D$7-MAX($B95,$N95)&gt;Settings!$D$6,"Update due","OK"),IF(ISNUMBER($N95),"OK","Send outcome")))</f>
        <v/>
      </c>
      <c r="P95" s="22" t="n"/>
    </row>
    <row r="96">
      <c r="A96" s="20" t="n">
        <v>91</v>
      </c>
      <c r="B96" s="21" t="n"/>
      <c r="C96" s="22" t="n"/>
      <c r="D96" s="22" t="n"/>
      <c r="E96" s="22" t="n"/>
      <c r="F96" s="22" t="n"/>
      <c r="G96" s="23" t="n"/>
      <c r="H96" s="21" t="n"/>
      <c r="I96" s="24" t="n"/>
      <c r="J96" s="25">
        <f>IF(AND($G96="Hired",ISNUMBER($H96)),$H96+Settings!$D$5,"")</f>
        <v/>
      </c>
      <c r="K96" s="23" t="n"/>
      <c r="L96" s="21" t="n"/>
      <c r="M96" s="26">
        <f>IF(AND($C96="",$E96=""),"",IF(ISNUMBER($L96),"Paid",IF(OR($G96="Not hired",$G96="Withdrew"),"No reward",IF($G96&lt;&gt;"Hired","In process",IF(NOT(ISNUMBER($J96)),"Add start date",IF($K96="No","Not payable",IF($J96&gt;Settings!$D$7,"Waiting","Due now")))))))</f>
        <v/>
      </c>
      <c r="N96" s="21" t="n"/>
      <c r="O96" s="26">
        <f>IF(AND($C96="",$E96=""),"",IF(OR($G96="",$G96="Received",$G96="Contacted",$G96="Interviewing",$G96="Offer made"),IF(Settings!$D$7-MAX($B96,$N96)&gt;Settings!$D$6,"Update due","OK"),IF(ISNUMBER($N96),"OK","Send outcome")))</f>
        <v/>
      </c>
      <c r="P96" s="22" t="n"/>
    </row>
    <row r="97">
      <c r="A97" s="20" t="n">
        <v>92</v>
      </c>
      <c r="B97" s="21" t="n"/>
      <c r="C97" s="22" t="n"/>
      <c r="D97" s="22" t="n"/>
      <c r="E97" s="22" t="n"/>
      <c r="F97" s="22" t="n"/>
      <c r="G97" s="23" t="n"/>
      <c r="H97" s="21" t="n"/>
      <c r="I97" s="24" t="n"/>
      <c r="J97" s="25">
        <f>IF(AND($G97="Hired",ISNUMBER($H97)),$H97+Settings!$D$5,"")</f>
        <v/>
      </c>
      <c r="K97" s="23" t="n"/>
      <c r="L97" s="21" t="n"/>
      <c r="M97" s="26">
        <f>IF(AND($C97="",$E97=""),"",IF(ISNUMBER($L97),"Paid",IF(OR($G97="Not hired",$G97="Withdrew"),"No reward",IF($G97&lt;&gt;"Hired","In process",IF(NOT(ISNUMBER($J97)),"Add start date",IF($K97="No","Not payable",IF($J97&gt;Settings!$D$7,"Waiting","Due now")))))))</f>
        <v/>
      </c>
      <c r="N97" s="21" t="n"/>
      <c r="O97" s="26">
        <f>IF(AND($C97="",$E97=""),"",IF(OR($G97="",$G97="Received",$G97="Contacted",$G97="Interviewing",$G97="Offer made"),IF(Settings!$D$7-MAX($B97,$N97)&gt;Settings!$D$6,"Update due","OK"),IF(ISNUMBER($N97),"OK","Send outcome")))</f>
        <v/>
      </c>
      <c r="P97" s="22" t="n"/>
    </row>
    <row r="98">
      <c r="A98" s="20" t="n">
        <v>93</v>
      </c>
      <c r="B98" s="21" t="n"/>
      <c r="C98" s="22" t="n"/>
      <c r="D98" s="22" t="n"/>
      <c r="E98" s="22" t="n"/>
      <c r="F98" s="22" t="n"/>
      <c r="G98" s="23" t="n"/>
      <c r="H98" s="21" t="n"/>
      <c r="I98" s="24" t="n"/>
      <c r="J98" s="25">
        <f>IF(AND($G98="Hired",ISNUMBER($H98)),$H98+Settings!$D$5,"")</f>
        <v/>
      </c>
      <c r="K98" s="23" t="n"/>
      <c r="L98" s="21" t="n"/>
      <c r="M98" s="26">
        <f>IF(AND($C98="",$E98=""),"",IF(ISNUMBER($L98),"Paid",IF(OR($G98="Not hired",$G98="Withdrew"),"No reward",IF($G98&lt;&gt;"Hired","In process",IF(NOT(ISNUMBER($J98)),"Add start date",IF($K98="No","Not payable",IF($J98&gt;Settings!$D$7,"Waiting","Due now")))))))</f>
        <v/>
      </c>
      <c r="N98" s="21" t="n"/>
      <c r="O98" s="26">
        <f>IF(AND($C98="",$E98=""),"",IF(OR($G98="",$G98="Received",$G98="Contacted",$G98="Interviewing",$G98="Offer made"),IF(Settings!$D$7-MAX($B98,$N98)&gt;Settings!$D$6,"Update due","OK"),IF(ISNUMBER($N98),"OK","Send outcome")))</f>
        <v/>
      </c>
      <c r="P98" s="22" t="n"/>
    </row>
    <row r="99">
      <c r="A99" s="20" t="n">
        <v>94</v>
      </c>
      <c r="B99" s="21" t="n"/>
      <c r="C99" s="22" t="n"/>
      <c r="D99" s="22" t="n"/>
      <c r="E99" s="22" t="n"/>
      <c r="F99" s="22" t="n"/>
      <c r="G99" s="23" t="n"/>
      <c r="H99" s="21" t="n"/>
      <c r="I99" s="24" t="n"/>
      <c r="J99" s="25">
        <f>IF(AND($G99="Hired",ISNUMBER($H99)),$H99+Settings!$D$5,"")</f>
        <v/>
      </c>
      <c r="K99" s="23" t="n"/>
      <c r="L99" s="21" t="n"/>
      <c r="M99" s="26">
        <f>IF(AND($C99="",$E99=""),"",IF(ISNUMBER($L99),"Paid",IF(OR($G99="Not hired",$G99="Withdrew"),"No reward",IF($G99&lt;&gt;"Hired","In process",IF(NOT(ISNUMBER($J99)),"Add start date",IF($K99="No","Not payable",IF($J99&gt;Settings!$D$7,"Waiting","Due now")))))))</f>
        <v/>
      </c>
      <c r="N99" s="21" t="n"/>
      <c r="O99" s="26">
        <f>IF(AND($C99="",$E99=""),"",IF(OR($G99="",$G99="Received",$G99="Contacted",$G99="Interviewing",$G99="Offer made"),IF(Settings!$D$7-MAX($B99,$N99)&gt;Settings!$D$6,"Update due","OK"),IF(ISNUMBER($N99),"OK","Send outcome")))</f>
        <v/>
      </c>
      <c r="P99" s="22" t="n"/>
    </row>
    <row r="100">
      <c r="A100" s="20" t="n">
        <v>95</v>
      </c>
      <c r="B100" s="21" t="n"/>
      <c r="C100" s="22" t="n"/>
      <c r="D100" s="22" t="n"/>
      <c r="E100" s="22" t="n"/>
      <c r="F100" s="22" t="n"/>
      <c r="G100" s="23" t="n"/>
      <c r="H100" s="21" t="n"/>
      <c r="I100" s="24" t="n"/>
      <c r="J100" s="25">
        <f>IF(AND($G100="Hired",ISNUMBER($H100)),$H100+Settings!$D$5,"")</f>
        <v/>
      </c>
      <c r="K100" s="23" t="n"/>
      <c r="L100" s="21" t="n"/>
      <c r="M100" s="26">
        <f>IF(AND($C100="",$E100=""),"",IF(ISNUMBER($L100),"Paid",IF(OR($G100="Not hired",$G100="Withdrew"),"No reward",IF($G100&lt;&gt;"Hired","In process",IF(NOT(ISNUMBER($J100)),"Add start date",IF($K100="No","Not payable",IF($J100&gt;Settings!$D$7,"Waiting","Due now")))))))</f>
        <v/>
      </c>
      <c r="N100" s="21" t="n"/>
      <c r="O100" s="26">
        <f>IF(AND($C100="",$E100=""),"",IF(OR($G100="",$G100="Received",$G100="Contacted",$G100="Interviewing",$G100="Offer made"),IF(Settings!$D$7-MAX($B100,$N100)&gt;Settings!$D$6,"Update due","OK"),IF(ISNUMBER($N100),"OK","Send outcome")))</f>
        <v/>
      </c>
      <c r="P100" s="22" t="n"/>
    </row>
    <row r="101">
      <c r="A101" s="20" t="n">
        <v>96</v>
      </c>
      <c r="B101" s="21" t="n"/>
      <c r="C101" s="22" t="n"/>
      <c r="D101" s="22" t="n"/>
      <c r="E101" s="22" t="n"/>
      <c r="F101" s="22" t="n"/>
      <c r="G101" s="23" t="n"/>
      <c r="H101" s="21" t="n"/>
      <c r="I101" s="24" t="n"/>
      <c r="J101" s="25">
        <f>IF(AND($G101="Hired",ISNUMBER($H101)),$H101+Settings!$D$5,"")</f>
        <v/>
      </c>
      <c r="K101" s="23" t="n"/>
      <c r="L101" s="21" t="n"/>
      <c r="M101" s="26">
        <f>IF(AND($C101="",$E101=""),"",IF(ISNUMBER($L101),"Paid",IF(OR($G101="Not hired",$G101="Withdrew"),"No reward",IF($G101&lt;&gt;"Hired","In process",IF(NOT(ISNUMBER($J101)),"Add start date",IF($K101="No","Not payable",IF($J101&gt;Settings!$D$7,"Waiting","Due now")))))))</f>
        <v/>
      </c>
      <c r="N101" s="21" t="n"/>
      <c r="O101" s="26">
        <f>IF(AND($C101="",$E101=""),"",IF(OR($G101="",$G101="Received",$G101="Contacted",$G101="Interviewing",$G101="Offer made"),IF(Settings!$D$7-MAX($B101,$N101)&gt;Settings!$D$6,"Update due","OK"),IF(ISNUMBER($N101),"OK","Send outcome")))</f>
        <v/>
      </c>
      <c r="P101" s="22" t="n"/>
    </row>
    <row r="102">
      <c r="A102" s="20" t="n">
        <v>97</v>
      </c>
      <c r="B102" s="21" t="n"/>
      <c r="C102" s="22" t="n"/>
      <c r="D102" s="22" t="n"/>
      <c r="E102" s="22" t="n"/>
      <c r="F102" s="22" t="n"/>
      <c r="G102" s="23" t="n"/>
      <c r="H102" s="21" t="n"/>
      <c r="I102" s="24" t="n"/>
      <c r="J102" s="25">
        <f>IF(AND($G102="Hired",ISNUMBER($H102)),$H102+Settings!$D$5,"")</f>
        <v/>
      </c>
      <c r="K102" s="23" t="n"/>
      <c r="L102" s="21" t="n"/>
      <c r="M102" s="26">
        <f>IF(AND($C102="",$E102=""),"",IF(ISNUMBER($L102),"Paid",IF(OR($G102="Not hired",$G102="Withdrew"),"No reward",IF($G102&lt;&gt;"Hired","In process",IF(NOT(ISNUMBER($J102)),"Add start date",IF($K102="No","Not payable",IF($J102&gt;Settings!$D$7,"Waiting","Due now")))))))</f>
        <v/>
      </c>
      <c r="N102" s="21" t="n"/>
      <c r="O102" s="26">
        <f>IF(AND($C102="",$E102=""),"",IF(OR($G102="",$G102="Received",$G102="Contacted",$G102="Interviewing",$G102="Offer made"),IF(Settings!$D$7-MAX($B102,$N102)&gt;Settings!$D$6,"Update due","OK"),IF(ISNUMBER($N102),"OK","Send outcome")))</f>
        <v/>
      </c>
      <c r="P102" s="22" t="n"/>
    </row>
    <row r="103">
      <c r="A103" s="20" t="n">
        <v>98</v>
      </c>
      <c r="B103" s="21" t="n"/>
      <c r="C103" s="22" t="n"/>
      <c r="D103" s="22" t="n"/>
      <c r="E103" s="22" t="n"/>
      <c r="F103" s="22" t="n"/>
      <c r="G103" s="23" t="n"/>
      <c r="H103" s="21" t="n"/>
      <c r="I103" s="24" t="n"/>
      <c r="J103" s="25">
        <f>IF(AND($G103="Hired",ISNUMBER($H103)),$H103+Settings!$D$5,"")</f>
        <v/>
      </c>
      <c r="K103" s="23" t="n"/>
      <c r="L103" s="21" t="n"/>
      <c r="M103" s="26">
        <f>IF(AND($C103="",$E103=""),"",IF(ISNUMBER($L103),"Paid",IF(OR($G103="Not hired",$G103="Withdrew"),"No reward",IF($G103&lt;&gt;"Hired","In process",IF(NOT(ISNUMBER($J103)),"Add start date",IF($K103="No","Not payable",IF($J103&gt;Settings!$D$7,"Waiting","Due now")))))))</f>
        <v/>
      </c>
      <c r="N103" s="21" t="n"/>
      <c r="O103" s="26">
        <f>IF(AND($C103="",$E103=""),"",IF(OR($G103="",$G103="Received",$G103="Contacted",$G103="Interviewing",$G103="Offer made"),IF(Settings!$D$7-MAX($B103,$N103)&gt;Settings!$D$6,"Update due","OK"),IF(ISNUMBER($N103),"OK","Send outcome")))</f>
        <v/>
      </c>
      <c r="P103" s="22" t="n"/>
    </row>
    <row r="104">
      <c r="A104" s="20" t="n">
        <v>99</v>
      </c>
      <c r="B104" s="21" t="n"/>
      <c r="C104" s="22" t="n"/>
      <c r="D104" s="22" t="n"/>
      <c r="E104" s="22" t="n"/>
      <c r="F104" s="22" t="n"/>
      <c r="G104" s="23" t="n"/>
      <c r="H104" s="21" t="n"/>
      <c r="I104" s="24" t="n"/>
      <c r="J104" s="25">
        <f>IF(AND($G104="Hired",ISNUMBER($H104)),$H104+Settings!$D$5,"")</f>
        <v/>
      </c>
      <c r="K104" s="23" t="n"/>
      <c r="L104" s="21" t="n"/>
      <c r="M104" s="26">
        <f>IF(AND($C104="",$E104=""),"",IF(ISNUMBER($L104),"Paid",IF(OR($G104="Not hired",$G104="Withdrew"),"No reward",IF($G104&lt;&gt;"Hired","In process",IF(NOT(ISNUMBER($J104)),"Add start date",IF($K104="No","Not payable",IF($J104&gt;Settings!$D$7,"Waiting","Due now")))))))</f>
        <v/>
      </c>
      <c r="N104" s="21" t="n"/>
      <c r="O104" s="26">
        <f>IF(AND($C104="",$E104=""),"",IF(OR($G104="",$G104="Received",$G104="Contacted",$G104="Interviewing",$G104="Offer made"),IF(Settings!$D$7-MAX($B104,$N104)&gt;Settings!$D$6,"Update due","OK"),IF(ISNUMBER($N104),"OK","Send outcome")))</f>
        <v/>
      </c>
      <c r="P104" s="22" t="n"/>
    </row>
    <row r="105">
      <c r="A105" s="20" t="n">
        <v>100</v>
      </c>
      <c r="B105" s="21" t="n"/>
      <c r="C105" s="22" t="n"/>
      <c r="D105" s="22" t="n"/>
      <c r="E105" s="22" t="n"/>
      <c r="F105" s="22" t="n"/>
      <c r="G105" s="23" t="n"/>
      <c r="H105" s="21" t="n"/>
      <c r="I105" s="24" t="n"/>
      <c r="J105" s="25">
        <f>IF(AND($G105="Hired",ISNUMBER($H105)),$H105+Settings!$D$5,"")</f>
        <v/>
      </c>
      <c r="K105" s="23" t="n"/>
      <c r="L105" s="21" t="n"/>
      <c r="M105" s="26">
        <f>IF(AND($C105="",$E105=""),"",IF(ISNUMBER($L105),"Paid",IF(OR($G105="Not hired",$G105="Withdrew"),"No reward",IF($G105&lt;&gt;"Hired","In process",IF(NOT(ISNUMBER($J105)),"Add start date",IF($K105="No","Not payable",IF($J105&gt;Settings!$D$7,"Waiting","Due now")))))))</f>
        <v/>
      </c>
      <c r="N105" s="21" t="n"/>
      <c r="O105" s="26">
        <f>IF(AND($C105="",$E105=""),"",IF(OR($G105="",$G105="Received",$G105="Contacted",$G105="Interviewing",$G105="Offer made"),IF(Settings!$D$7-MAX($B105,$N105)&gt;Settings!$D$6,"Update due","OK"),IF(ISNUMBER($N105),"OK","Send outcome")))</f>
        <v/>
      </c>
      <c r="P105" s="22" t="n"/>
    </row>
    <row r="106">
      <c r="A106" s="20" t="n">
        <v>101</v>
      </c>
      <c r="B106" s="21" t="n"/>
      <c r="C106" s="22" t="n"/>
      <c r="D106" s="22" t="n"/>
      <c r="E106" s="22" t="n"/>
      <c r="F106" s="22" t="n"/>
      <c r="G106" s="23" t="n"/>
      <c r="H106" s="21" t="n"/>
      <c r="I106" s="24" t="n"/>
      <c r="J106" s="25">
        <f>IF(AND($G106="Hired",ISNUMBER($H106)),$H106+Settings!$D$5,"")</f>
        <v/>
      </c>
      <c r="K106" s="23" t="n"/>
      <c r="L106" s="21" t="n"/>
      <c r="M106" s="26">
        <f>IF(AND($C106="",$E106=""),"",IF(ISNUMBER($L106),"Paid",IF(OR($G106="Not hired",$G106="Withdrew"),"No reward",IF($G106&lt;&gt;"Hired","In process",IF(NOT(ISNUMBER($J106)),"Add start date",IF($K106="No","Not payable",IF($J106&gt;Settings!$D$7,"Waiting","Due now")))))))</f>
        <v/>
      </c>
      <c r="N106" s="21" t="n"/>
      <c r="O106" s="26">
        <f>IF(AND($C106="",$E106=""),"",IF(OR($G106="",$G106="Received",$G106="Contacted",$G106="Interviewing",$G106="Offer made"),IF(Settings!$D$7-MAX($B106,$N106)&gt;Settings!$D$6,"Update due","OK"),IF(ISNUMBER($N106),"OK","Send outcome")))</f>
        <v/>
      </c>
      <c r="P106" s="22" t="n"/>
    </row>
    <row r="107">
      <c r="A107" s="20" t="n">
        <v>102</v>
      </c>
      <c r="B107" s="21" t="n"/>
      <c r="C107" s="22" t="n"/>
      <c r="D107" s="22" t="n"/>
      <c r="E107" s="22" t="n"/>
      <c r="F107" s="22" t="n"/>
      <c r="G107" s="23" t="n"/>
      <c r="H107" s="21" t="n"/>
      <c r="I107" s="24" t="n"/>
      <c r="J107" s="25">
        <f>IF(AND($G107="Hired",ISNUMBER($H107)),$H107+Settings!$D$5,"")</f>
        <v/>
      </c>
      <c r="K107" s="23" t="n"/>
      <c r="L107" s="21" t="n"/>
      <c r="M107" s="26">
        <f>IF(AND($C107="",$E107=""),"",IF(ISNUMBER($L107),"Paid",IF(OR($G107="Not hired",$G107="Withdrew"),"No reward",IF($G107&lt;&gt;"Hired","In process",IF(NOT(ISNUMBER($J107)),"Add start date",IF($K107="No","Not payable",IF($J107&gt;Settings!$D$7,"Waiting","Due now")))))))</f>
        <v/>
      </c>
      <c r="N107" s="21" t="n"/>
      <c r="O107" s="26">
        <f>IF(AND($C107="",$E107=""),"",IF(OR($G107="",$G107="Received",$G107="Contacted",$G107="Interviewing",$G107="Offer made"),IF(Settings!$D$7-MAX($B107,$N107)&gt;Settings!$D$6,"Update due","OK"),IF(ISNUMBER($N107),"OK","Send outcome")))</f>
        <v/>
      </c>
      <c r="P107" s="22" t="n"/>
    </row>
    <row r="108">
      <c r="A108" s="20" t="n">
        <v>103</v>
      </c>
      <c r="B108" s="21" t="n"/>
      <c r="C108" s="22" t="n"/>
      <c r="D108" s="22" t="n"/>
      <c r="E108" s="22" t="n"/>
      <c r="F108" s="22" t="n"/>
      <c r="G108" s="23" t="n"/>
      <c r="H108" s="21" t="n"/>
      <c r="I108" s="24" t="n"/>
      <c r="J108" s="25">
        <f>IF(AND($G108="Hired",ISNUMBER($H108)),$H108+Settings!$D$5,"")</f>
        <v/>
      </c>
      <c r="K108" s="23" t="n"/>
      <c r="L108" s="21" t="n"/>
      <c r="M108" s="26">
        <f>IF(AND($C108="",$E108=""),"",IF(ISNUMBER($L108),"Paid",IF(OR($G108="Not hired",$G108="Withdrew"),"No reward",IF($G108&lt;&gt;"Hired","In process",IF(NOT(ISNUMBER($J108)),"Add start date",IF($K108="No","Not payable",IF($J108&gt;Settings!$D$7,"Waiting","Due now")))))))</f>
        <v/>
      </c>
      <c r="N108" s="21" t="n"/>
      <c r="O108" s="26">
        <f>IF(AND($C108="",$E108=""),"",IF(OR($G108="",$G108="Received",$G108="Contacted",$G108="Interviewing",$G108="Offer made"),IF(Settings!$D$7-MAX($B108,$N108)&gt;Settings!$D$6,"Update due","OK"),IF(ISNUMBER($N108),"OK","Send outcome")))</f>
        <v/>
      </c>
      <c r="P108" s="22" t="n"/>
    </row>
    <row r="109">
      <c r="A109" s="20" t="n">
        <v>104</v>
      </c>
      <c r="B109" s="21" t="n"/>
      <c r="C109" s="22" t="n"/>
      <c r="D109" s="22" t="n"/>
      <c r="E109" s="22" t="n"/>
      <c r="F109" s="22" t="n"/>
      <c r="G109" s="23" t="n"/>
      <c r="H109" s="21" t="n"/>
      <c r="I109" s="24" t="n"/>
      <c r="J109" s="25">
        <f>IF(AND($G109="Hired",ISNUMBER($H109)),$H109+Settings!$D$5,"")</f>
        <v/>
      </c>
      <c r="K109" s="23" t="n"/>
      <c r="L109" s="21" t="n"/>
      <c r="M109" s="26">
        <f>IF(AND($C109="",$E109=""),"",IF(ISNUMBER($L109),"Paid",IF(OR($G109="Not hired",$G109="Withdrew"),"No reward",IF($G109&lt;&gt;"Hired","In process",IF(NOT(ISNUMBER($J109)),"Add start date",IF($K109="No","Not payable",IF($J109&gt;Settings!$D$7,"Waiting","Due now")))))))</f>
        <v/>
      </c>
      <c r="N109" s="21" t="n"/>
      <c r="O109" s="26">
        <f>IF(AND($C109="",$E109=""),"",IF(OR($G109="",$G109="Received",$G109="Contacted",$G109="Interviewing",$G109="Offer made"),IF(Settings!$D$7-MAX($B109,$N109)&gt;Settings!$D$6,"Update due","OK"),IF(ISNUMBER($N109),"OK","Send outcome")))</f>
        <v/>
      </c>
      <c r="P109" s="22" t="n"/>
    </row>
    <row r="110">
      <c r="A110" s="20" t="n">
        <v>105</v>
      </c>
      <c r="B110" s="21" t="n"/>
      <c r="C110" s="22" t="n"/>
      <c r="D110" s="22" t="n"/>
      <c r="E110" s="22" t="n"/>
      <c r="F110" s="22" t="n"/>
      <c r="G110" s="23" t="n"/>
      <c r="H110" s="21" t="n"/>
      <c r="I110" s="24" t="n"/>
      <c r="J110" s="25">
        <f>IF(AND($G110="Hired",ISNUMBER($H110)),$H110+Settings!$D$5,"")</f>
        <v/>
      </c>
      <c r="K110" s="23" t="n"/>
      <c r="L110" s="21" t="n"/>
      <c r="M110" s="26">
        <f>IF(AND($C110="",$E110=""),"",IF(ISNUMBER($L110),"Paid",IF(OR($G110="Not hired",$G110="Withdrew"),"No reward",IF($G110&lt;&gt;"Hired","In process",IF(NOT(ISNUMBER($J110)),"Add start date",IF($K110="No","Not payable",IF($J110&gt;Settings!$D$7,"Waiting","Due now")))))))</f>
        <v/>
      </c>
      <c r="N110" s="21" t="n"/>
      <c r="O110" s="26">
        <f>IF(AND($C110="",$E110=""),"",IF(OR($G110="",$G110="Received",$G110="Contacted",$G110="Interviewing",$G110="Offer made"),IF(Settings!$D$7-MAX($B110,$N110)&gt;Settings!$D$6,"Update due","OK"),IF(ISNUMBER($N110),"OK","Send outcome")))</f>
        <v/>
      </c>
      <c r="P110" s="22" t="n"/>
    </row>
    <row r="111">
      <c r="A111" s="20" t="n">
        <v>106</v>
      </c>
      <c r="B111" s="21" t="n"/>
      <c r="C111" s="22" t="n"/>
      <c r="D111" s="22" t="n"/>
      <c r="E111" s="22" t="n"/>
      <c r="F111" s="22" t="n"/>
      <c r="G111" s="23" t="n"/>
      <c r="H111" s="21" t="n"/>
      <c r="I111" s="24" t="n"/>
      <c r="J111" s="25">
        <f>IF(AND($G111="Hired",ISNUMBER($H111)),$H111+Settings!$D$5,"")</f>
        <v/>
      </c>
      <c r="K111" s="23" t="n"/>
      <c r="L111" s="21" t="n"/>
      <c r="M111" s="26">
        <f>IF(AND($C111="",$E111=""),"",IF(ISNUMBER($L111),"Paid",IF(OR($G111="Not hired",$G111="Withdrew"),"No reward",IF($G111&lt;&gt;"Hired","In process",IF(NOT(ISNUMBER($J111)),"Add start date",IF($K111="No","Not payable",IF($J111&gt;Settings!$D$7,"Waiting","Due now")))))))</f>
        <v/>
      </c>
      <c r="N111" s="21" t="n"/>
      <c r="O111" s="26">
        <f>IF(AND($C111="",$E111=""),"",IF(OR($G111="",$G111="Received",$G111="Contacted",$G111="Interviewing",$G111="Offer made"),IF(Settings!$D$7-MAX($B111,$N111)&gt;Settings!$D$6,"Update due","OK"),IF(ISNUMBER($N111),"OK","Send outcome")))</f>
        <v/>
      </c>
      <c r="P111" s="22" t="n"/>
    </row>
    <row r="112">
      <c r="A112" s="20" t="n">
        <v>107</v>
      </c>
      <c r="B112" s="21" t="n"/>
      <c r="C112" s="22" t="n"/>
      <c r="D112" s="22" t="n"/>
      <c r="E112" s="22" t="n"/>
      <c r="F112" s="22" t="n"/>
      <c r="G112" s="23" t="n"/>
      <c r="H112" s="21" t="n"/>
      <c r="I112" s="24" t="n"/>
      <c r="J112" s="25">
        <f>IF(AND($G112="Hired",ISNUMBER($H112)),$H112+Settings!$D$5,"")</f>
        <v/>
      </c>
      <c r="K112" s="23" t="n"/>
      <c r="L112" s="21" t="n"/>
      <c r="M112" s="26">
        <f>IF(AND($C112="",$E112=""),"",IF(ISNUMBER($L112),"Paid",IF(OR($G112="Not hired",$G112="Withdrew"),"No reward",IF($G112&lt;&gt;"Hired","In process",IF(NOT(ISNUMBER($J112)),"Add start date",IF($K112="No","Not payable",IF($J112&gt;Settings!$D$7,"Waiting","Due now")))))))</f>
        <v/>
      </c>
      <c r="N112" s="21" t="n"/>
      <c r="O112" s="26">
        <f>IF(AND($C112="",$E112=""),"",IF(OR($G112="",$G112="Received",$G112="Contacted",$G112="Interviewing",$G112="Offer made"),IF(Settings!$D$7-MAX($B112,$N112)&gt;Settings!$D$6,"Update due","OK"),IF(ISNUMBER($N112),"OK","Send outcome")))</f>
        <v/>
      </c>
      <c r="P112" s="22" t="n"/>
    </row>
    <row r="113">
      <c r="A113" s="20" t="n">
        <v>108</v>
      </c>
      <c r="B113" s="21" t="n"/>
      <c r="C113" s="22" t="n"/>
      <c r="D113" s="22" t="n"/>
      <c r="E113" s="22" t="n"/>
      <c r="F113" s="22" t="n"/>
      <c r="G113" s="23" t="n"/>
      <c r="H113" s="21" t="n"/>
      <c r="I113" s="24" t="n"/>
      <c r="J113" s="25">
        <f>IF(AND($G113="Hired",ISNUMBER($H113)),$H113+Settings!$D$5,"")</f>
        <v/>
      </c>
      <c r="K113" s="23" t="n"/>
      <c r="L113" s="21" t="n"/>
      <c r="M113" s="26">
        <f>IF(AND($C113="",$E113=""),"",IF(ISNUMBER($L113),"Paid",IF(OR($G113="Not hired",$G113="Withdrew"),"No reward",IF($G113&lt;&gt;"Hired","In process",IF(NOT(ISNUMBER($J113)),"Add start date",IF($K113="No","Not payable",IF($J113&gt;Settings!$D$7,"Waiting","Due now")))))))</f>
        <v/>
      </c>
      <c r="N113" s="21" t="n"/>
      <c r="O113" s="26">
        <f>IF(AND($C113="",$E113=""),"",IF(OR($G113="",$G113="Received",$G113="Contacted",$G113="Interviewing",$G113="Offer made"),IF(Settings!$D$7-MAX($B113,$N113)&gt;Settings!$D$6,"Update due","OK"),IF(ISNUMBER($N113),"OK","Send outcome")))</f>
        <v/>
      </c>
      <c r="P113" s="22" t="n"/>
    </row>
    <row r="114">
      <c r="A114" s="20" t="n">
        <v>109</v>
      </c>
      <c r="B114" s="21" t="n"/>
      <c r="C114" s="22" t="n"/>
      <c r="D114" s="22" t="n"/>
      <c r="E114" s="22" t="n"/>
      <c r="F114" s="22" t="n"/>
      <c r="G114" s="23" t="n"/>
      <c r="H114" s="21" t="n"/>
      <c r="I114" s="24" t="n"/>
      <c r="J114" s="25">
        <f>IF(AND($G114="Hired",ISNUMBER($H114)),$H114+Settings!$D$5,"")</f>
        <v/>
      </c>
      <c r="K114" s="23" t="n"/>
      <c r="L114" s="21" t="n"/>
      <c r="M114" s="26">
        <f>IF(AND($C114="",$E114=""),"",IF(ISNUMBER($L114),"Paid",IF(OR($G114="Not hired",$G114="Withdrew"),"No reward",IF($G114&lt;&gt;"Hired","In process",IF(NOT(ISNUMBER($J114)),"Add start date",IF($K114="No","Not payable",IF($J114&gt;Settings!$D$7,"Waiting","Due now")))))))</f>
        <v/>
      </c>
      <c r="N114" s="21" t="n"/>
      <c r="O114" s="26">
        <f>IF(AND($C114="",$E114=""),"",IF(OR($G114="",$G114="Received",$G114="Contacted",$G114="Interviewing",$G114="Offer made"),IF(Settings!$D$7-MAX($B114,$N114)&gt;Settings!$D$6,"Update due","OK"),IF(ISNUMBER($N114),"OK","Send outcome")))</f>
        <v/>
      </c>
      <c r="P114" s="22" t="n"/>
    </row>
    <row r="115">
      <c r="A115" s="20" t="n">
        <v>110</v>
      </c>
      <c r="B115" s="21" t="n"/>
      <c r="C115" s="22" t="n"/>
      <c r="D115" s="22" t="n"/>
      <c r="E115" s="22" t="n"/>
      <c r="F115" s="22" t="n"/>
      <c r="G115" s="23" t="n"/>
      <c r="H115" s="21" t="n"/>
      <c r="I115" s="24" t="n"/>
      <c r="J115" s="25">
        <f>IF(AND($G115="Hired",ISNUMBER($H115)),$H115+Settings!$D$5,"")</f>
        <v/>
      </c>
      <c r="K115" s="23" t="n"/>
      <c r="L115" s="21" t="n"/>
      <c r="M115" s="26">
        <f>IF(AND($C115="",$E115=""),"",IF(ISNUMBER($L115),"Paid",IF(OR($G115="Not hired",$G115="Withdrew"),"No reward",IF($G115&lt;&gt;"Hired","In process",IF(NOT(ISNUMBER($J115)),"Add start date",IF($K115="No","Not payable",IF($J115&gt;Settings!$D$7,"Waiting","Due now")))))))</f>
        <v/>
      </c>
      <c r="N115" s="21" t="n"/>
      <c r="O115" s="26">
        <f>IF(AND($C115="",$E115=""),"",IF(OR($G115="",$G115="Received",$G115="Contacted",$G115="Interviewing",$G115="Offer made"),IF(Settings!$D$7-MAX($B115,$N115)&gt;Settings!$D$6,"Update due","OK"),IF(ISNUMBER($N115),"OK","Send outcome")))</f>
        <v/>
      </c>
      <c r="P115" s="22" t="n"/>
    </row>
    <row r="116">
      <c r="A116" s="20" t="n">
        <v>111</v>
      </c>
      <c r="B116" s="21" t="n"/>
      <c r="C116" s="22" t="n"/>
      <c r="D116" s="22" t="n"/>
      <c r="E116" s="22" t="n"/>
      <c r="F116" s="22" t="n"/>
      <c r="G116" s="23" t="n"/>
      <c r="H116" s="21" t="n"/>
      <c r="I116" s="24" t="n"/>
      <c r="J116" s="25">
        <f>IF(AND($G116="Hired",ISNUMBER($H116)),$H116+Settings!$D$5,"")</f>
        <v/>
      </c>
      <c r="K116" s="23" t="n"/>
      <c r="L116" s="21" t="n"/>
      <c r="M116" s="26">
        <f>IF(AND($C116="",$E116=""),"",IF(ISNUMBER($L116),"Paid",IF(OR($G116="Not hired",$G116="Withdrew"),"No reward",IF($G116&lt;&gt;"Hired","In process",IF(NOT(ISNUMBER($J116)),"Add start date",IF($K116="No","Not payable",IF($J116&gt;Settings!$D$7,"Waiting","Due now")))))))</f>
        <v/>
      </c>
      <c r="N116" s="21" t="n"/>
      <c r="O116" s="26">
        <f>IF(AND($C116="",$E116=""),"",IF(OR($G116="",$G116="Received",$G116="Contacted",$G116="Interviewing",$G116="Offer made"),IF(Settings!$D$7-MAX($B116,$N116)&gt;Settings!$D$6,"Update due","OK"),IF(ISNUMBER($N116),"OK","Send outcome")))</f>
        <v/>
      </c>
      <c r="P116" s="22" t="n"/>
    </row>
    <row r="117">
      <c r="A117" s="20" t="n">
        <v>112</v>
      </c>
      <c r="B117" s="21" t="n"/>
      <c r="C117" s="22" t="n"/>
      <c r="D117" s="22" t="n"/>
      <c r="E117" s="22" t="n"/>
      <c r="F117" s="22" t="n"/>
      <c r="G117" s="23" t="n"/>
      <c r="H117" s="21" t="n"/>
      <c r="I117" s="24" t="n"/>
      <c r="J117" s="25">
        <f>IF(AND($G117="Hired",ISNUMBER($H117)),$H117+Settings!$D$5,"")</f>
        <v/>
      </c>
      <c r="K117" s="23" t="n"/>
      <c r="L117" s="21" t="n"/>
      <c r="M117" s="26">
        <f>IF(AND($C117="",$E117=""),"",IF(ISNUMBER($L117),"Paid",IF(OR($G117="Not hired",$G117="Withdrew"),"No reward",IF($G117&lt;&gt;"Hired","In process",IF(NOT(ISNUMBER($J117)),"Add start date",IF($K117="No","Not payable",IF($J117&gt;Settings!$D$7,"Waiting","Due now")))))))</f>
        <v/>
      </c>
      <c r="N117" s="21" t="n"/>
      <c r="O117" s="26">
        <f>IF(AND($C117="",$E117=""),"",IF(OR($G117="",$G117="Received",$G117="Contacted",$G117="Interviewing",$G117="Offer made"),IF(Settings!$D$7-MAX($B117,$N117)&gt;Settings!$D$6,"Update due","OK"),IF(ISNUMBER($N117),"OK","Send outcome")))</f>
        <v/>
      </c>
      <c r="P117" s="22" t="n"/>
    </row>
    <row r="118">
      <c r="A118" s="20" t="n">
        <v>113</v>
      </c>
      <c r="B118" s="21" t="n"/>
      <c r="C118" s="22" t="n"/>
      <c r="D118" s="22" t="n"/>
      <c r="E118" s="22" t="n"/>
      <c r="F118" s="22" t="n"/>
      <c r="G118" s="23" t="n"/>
      <c r="H118" s="21" t="n"/>
      <c r="I118" s="24" t="n"/>
      <c r="J118" s="25">
        <f>IF(AND($G118="Hired",ISNUMBER($H118)),$H118+Settings!$D$5,"")</f>
        <v/>
      </c>
      <c r="K118" s="23" t="n"/>
      <c r="L118" s="21" t="n"/>
      <c r="M118" s="26">
        <f>IF(AND($C118="",$E118=""),"",IF(ISNUMBER($L118),"Paid",IF(OR($G118="Not hired",$G118="Withdrew"),"No reward",IF($G118&lt;&gt;"Hired","In process",IF(NOT(ISNUMBER($J118)),"Add start date",IF($K118="No","Not payable",IF($J118&gt;Settings!$D$7,"Waiting","Due now")))))))</f>
        <v/>
      </c>
      <c r="N118" s="21" t="n"/>
      <c r="O118" s="26">
        <f>IF(AND($C118="",$E118=""),"",IF(OR($G118="",$G118="Received",$G118="Contacted",$G118="Interviewing",$G118="Offer made"),IF(Settings!$D$7-MAX($B118,$N118)&gt;Settings!$D$6,"Update due","OK"),IF(ISNUMBER($N118),"OK","Send outcome")))</f>
        <v/>
      </c>
      <c r="P118" s="22" t="n"/>
    </row>
    <row r="119">
      <c r="A119" s="20" t="n">
        <v>114</v>
      </c>
      <c r="B119" s="21" t="n"/>
      <c r="C119" s="22" t="n"/>
      <c r="D119" s="22" t="n"/>
      <c r="E119" s="22" t="n"/>
      <c r="F119" s="22" t="n"/>
      <c r="G119" s="23" t="n"/>
      <c r="H119" s="21" t="n"/>
      <c r="I119" s="24" t="n"/>
      <c r="J119" s="25">
        <f>IF(AND($G119="Hired",ISNUMBER($H119)),$H119+Settings!$D$5,"")</f>
        <v/>
      </c>
      <c r="K119" s="23" t="n"/>
      <c r="L119" s="21" t="n"/>
      <c r="M119" s="26">
        <f>IF(AND($C119="",$E119=""),"",IF(ISNUMBER($L119),"Paid",IF(OR($G119="Not hired",$G119="Withdrew"),"No reward",IF($G119&lt;&gt;"Hired","In process",IF(NOT(ISNUMBER($J119)),"Add start date",IF($K119="No","Not payable",IF($J119&gt;Settings!$D$7,"Waiting","Due now")))))))</f>
        <v/>
      </c>
      <c r="N119" s="21" t="n"/>
      <c r="O119" s="26">
        <f>IF(AND($C119="",$E119=""),"",IF(OR($G119="",$G119="Received",$G119="Contacted",$G119="Interviewing",$G119="Offer made"),IF(Settings!$D$7-MAX($B119,$N119)&gt;Settings!$D$6,"Update due","OK"),IF(ISNUMBER($N119),"OK","Send outcome")))</f>
        <v/>
      </c>
      <c r="P119" s="22" t="n"/>
    </row>
    <row r="120">
      <c r="A120" s="20" t="n">
        <v>115</v>
      </c>
      <c r="B120" s="21" t="n"/>
      <c r="C120" s="22" t="n"/>
      <c r="D120" s="22" t="n"/>
      <c r="E120" s="22" t="n"/>
      <c r="F120" s="22" t="n"/>
      <c r="G120" s="23" t="n"/>
      <c r="H120" s="21" t="n"/>
      <c r="I120" s="24" t="n"/>
      <c r="J120" s="25">
        <f>IF(AND($G120="Hired",ISNUMBER($H120)),$H120+Settings!$D$5,"")</f>
        <v/>
      </c>
      <c r="K120" s="23" t="n"/>
      <c r="L120" s="21" t="n"/>
      <c r="M120" s="26">
        <f>IF(AND($C120="",$E120=""),"",IF(ISNUMBER($L120),"Paid",IF(OR($G120="Not hired",$G120="Withdrew"),"No reward",IF($G120&lt;&gt;"Hired","In process",IF(NOT(ISNUMBER($J120)),"Add start date",IF($K120="No","Not payable",IF($J120&gt;Settings!$D$7,"Waiting","Due now")))))))</f>
        <v/>
      </c>
      <c r="N120" s="21" t="n"/>
      <c r="O120" s="26">
        <f>IF(AND($C120="",$E120=""),"",IF(OR($G120="",$G120="Received",$G120="Contacted",$G120="Interviewing",$G120="Offer made"),IF(Settings!$D$7-MAX($B120,$N120)&gt;Settings!$D$6,"Update due","OK"),IF(ISNUMBER($N120),"OK","Send outcome")))</f>
        <v/>
      </c>
      <c r="P120" s="22" t="n"/>
    </row>
    <row r="121">
      <c r="A121" s="20" t="n">
        <v>116</v>
      </c>
      <c r="B121" s="21" t="n"/>
      <c r="C121" s="22" t="n"/>
      <c r="D121" s="22" t="n"/>
      <c r="E121" s="22" t="n"/>
      <c r="F121" s="22" t="n"/>
      <c r="G121" s="23" t="n"/>
      <c r="H121" s="21" t="n"/>
      <c r="I121" s="24" t="n"/>
      <c r="J121" s="25">
        <f>IF(AND($G121="Hired",ISNUMBER($H121)),$H121+Settings!$D$5,"")</f>
        <v/>
      </c>
      <c r="K121" s="23" t="n"/>
      <c r="L121" s="21" t="n"/>
      <c r="M121" s="26">
        <f>IF(AND($C121="",$E121=""),"",IF(ISNUMBER($L121),"Paid",IF(OR($G121="Not hired",$G121="Withdrew"),"No reward",IF($G121&lt;&gt;"Hired","In process",IF(NOT(ISNUMBER($J121)),"Add start date",IF($K121="No","Not payable",IF($J121&gt;Settings!$D$7,"Waiting","Due now")))))))</f>
        <v/>
      </c>
      <c r="N121" s="21" t="n"/>
      <c r="O121" s="26">
        <f>IF(AND($C121="",$E121=""),"",IF(OR($G121="",$G121="Received",$G121="Contacted",$G121="Interviewing",$G121="Offer made"),IF(Settings!$D$7-MAX($B121,$N121)&gt;Settings!$D$6,"Update due","OK"),IF(ISNUMBER($N121),"OK","Send outcome")))</f>
        <v/>
      </c>
      <c r="P121" s="22" t="n"/>
    </row>
    <row r="122">
      <c r="A122" s="20" t="n">
        <v>117</v>
      </c>
      <c r="B122" s="21" t="n"/>
      <c r="C122" s="22" t="n"/>
      <c r="D122" s="22" t="n"/>
      <c r="E122" s="22" t="n"/>
      <c r="F122" s="22" t="n"/>
      <c r="G122" s="23" t="n"/>
      <c r="H122" s="21" t="n"/>
      <c r="I122" s="24" t="n"/>
      <c r="J122" s="25">
        <f>IF(AND($G122="Hired",ISNUMBER($H122)),$H122+Settings!$D$5,"")</f>
        <v/>
      </c>
      <c r="K122" s="23" t="n"/>
      <c r="L122" s="21" t="n"/>
      <c r="M122" s="26">
        <f>IF(AND($C122="",$E122=""),"",IF(ISNUMBER($L122),"Paid",IF(OR($G122="Not hired",$G122="Withdrew"),"No reward",IF($G122&lt;&gt;"Hired","In process",IF(NOT(ISNUMBER($J122)),"Add start date",IF($K122="No","Not payable",IF($J122&gt;Settings!$D$7,"Waiting","Due now")))))))</f>
        <v/>
      </c>
      <c r="N122" s="21" t="n"/>
      <c r="O122" s="26">
        <f>IF(AND($C122="",$E122=""),"",IF(OR($G122="",$G122="Received",$G122="Contacted",$G122="Interviewing",$G122="Offer made"),IF(Settings!$D$7-MAX($B122,$N122)&gt;Settings!$D$6,"Update due","OK"),IF(ISNUMBER($N122),"OK","Send outcome")))</f>
        <v/>
      </c>
      <c r="P122" s="22" t="n"/>
    </row>
    <row r="123">
      <c r="A123" s="20" t="n">
        <v>118</v>
      </c>
      <c r="B123" s="21" t="n"/>
      <c r="C123" s="22" t="n"/>
      <c r="D123" s="22" t="n"/>
      <c r="E123" s="22" t="n"/>
      <c r="F123" s="22" t="n"/>
      <c r="G123" s="23" t="n"/>
      <c r="H123" s="21" t="n"/>
      <c r="I123" s="24" t="n"/>
      <c r="J123" s="25">
        <f>IF(AND($G123="Hired",ISNUMBER($H123)),$H123+Settings!$D$5,"")</f>
        <v/>
      </c>
      <c r="K123" s="23" t="n"/>
      <c r="L123" s="21" t="n"/>
      <c r="M123" s="26">
        <f>IF(AND($C123="",$E123=""),"",IF(ISNUMBER($L123),"Paid",IF(OR($G123="Not hired",$G123="Withdrew"),"No reward",IF($G123&lt;&gt;"Hired","In process",IF(NOT(ISNUMBER($J123)),"Add start date",IF($K123="No","Not payable",IF($J123&gt;Settings!$D$7,"Waiting","Due now")))))))</f>
        <v/>
      </c>
      <c r="N123" s="21" t="n"/>
      <c r="O123" s="26">
        <f>IF(AND($C123="",$E123=""),"",IF(OR($G123="",$G123="Received",$G123="Contacted",$G123="Interviewing",$G123="Offer made"),IF(Settings!$D$7-MAX($B123,$N123)&gt;Settings!$D$6,"Update due","OK"),IF(ISNUMBER($N123),"OK","Send outcome")))</f>
        <v/>
      </c>
      <c r="P123" s="22" t="n"/>
    </row>
    <row r="124">
      <c r="A124" s="20" t="n">
        <v>119</v>
      </c>
      <c r="B124" s="21" t="n"/>
      <c r="C124" s="22" t="n"/>
      <c r="D124" s="22" t="n"/>
      <c r="E124" s="22" t="n"/>
      <c r="F124" s="22" t="n"/>
      <c r="G124" s="23" t="n"/>
      <c r="H124" s="21" t="n"/>
      <c r="I124" s="24" t="n"/>
      <c r="J124" s="25">
        <f>IF(AND($G124="Hired",ISNUMBER($H124)),$H124+Settings!$D$5,"")</f>
        <v/>
      </c>
      <c r="K124" s="23" t="n"/>
      <c r="L124" s="21" t="n"/>
      <c r="M124" s="26">
        <f>IF(AND($C124="",$E124=""),"",IF(ISNUMBER($L124),"Paid",IF(OR($G124="Not hired",$G124="Withdrew"),"No reward",IF($G124&lt;&gt;"Hired","In process",IF(NOT(ISNUMBER($J124)),"Add start date",IF($K124="No","Not payable",IF($J124&gt;Settings!$D$7,"Waiting","Due now")))))))</f>
        <v/>
      </c>
      <c r="N124" s="21" t="n"/>
      <c r="O124" s="26">
        <f>IF(AND($C124="",$E124=""),"",IF(OR($G124="",$G124="Received",$G124="Contacted",$G124="Interviewing",$G124="Offer made"),IF(Settings!$D$7-MAX($B124,$N124)&gt;Settings!$D$6,"Update due","OK"),IF(ISNUMBER($N124),"OK","Send outcome")))</f>
        <v/>
      </c>
      <c r="P124" s="22" t="n"/>
    </row>
    <row r="125">
      <c r="A125" s="20" t="n">
        <v>120</v>
      </c>
      <c r="B125" s="21" t="n"/>
      <c r="C125" s="22" t="n"/>
      <c r="D125" s="22" t="n"/>
      <c r="E125" s="22" t="n"/>
      <c r="F125" s="22" t="n"/>
      <c r="G125" s="23" t="n"/>
      <c r="H125" s="21" t="n"/>
      <c r="I125" s="24" t="n"/>
      <c r="J125" s="25">
        <f>IF(AND($G125="Hired",ISNUMBER($H125)),$H125+Settings!$D$5,"")</f>
        <v/>
      </c>
      <c r="K125" s="23" t="n"/>
      <c r="L125" s="21" t="n"/>
      <c r="M125" s="26">
        <f>IF(AND($C125="",$E125=""),"",IF(ISNUMBER($L125),"Paid",IF(OR($G125="Not hired",$G125="Withdrew"),"No reward",IF($G125&lt;&gt;"Hired","In process",IF(NOT(ISNUMBER($J125)),"Add start date",IF($K125="No","Not payable",IF($J125&gt;Settings!$D$7,"Waiting","Due now")))))))</f>
        <v/>
      </c>
      <c r="N125" s="21" t="n"/>
      <c r="O125" s="26">
        <f>IF(AND($C125="",$E125=""),"",IF(OR($G125="",$G125="Received",$G125="Contacted",$G125="Interviewing",$G125="Offer made"),IF(Settings!$D$7-MAX($B125,$N125)&gt;Settings!$D$6,"Update due","OK"),IF(ISNUMBER($N125),"OK","Send outcome")))</f>
        <v/>
      </c>
      <c r="P125" s="22" t="n"/>
    </row>
    <row r="126">
      <c r="A126" s="20" t="n">
        <v>121</v>
      </c>
      <c r="B126" s="21" t="n"/>
      <c r="C126" s="22" t="n"/>
      <c r="D126" s="22" t="n"/>
      <c r="E126" s="22" t="n"/>
      <c r="F126" s="22" t="n"/>
      <c r="G126" s="23" t="n"/>
      <c r="H126" s="21" t="n"/>
      <c r="I126" s="24" t="n"/>
      <c r="J126" s="25">
        <f>IF(AND($G126="Hired",ISNUMBER($H126)),$H126+Settings!$D$5,"")</f>
        <v/>
      </c>
      <c r="K126" s="23" t="n"/>
      <c r="L126" s="21" t="n"/>
      <c r="M126" s="26">
        <f>IF(AND($C126="",$E126=""),"",IF(ISNUMBER($L126),"Paid",IF(OR($G126="Not hired",$G126="Withdrew"),"No reward",IF($G126&lt;&gt;"Hired","In process",IF(NOT(ISNUMBER($J126)),"Add start date",IF($K126="No","Not payable",IF($J126&gt;Settings!$D$7,"Waiting","Due now")))))))</f>
        <v/>
      </c>
      <c r="N126" s="21" t="n"/>
      <c r="O126" s="26">
        <f>IF(AND($C126="",$E126=""),"",IF(OR($G126="",$G126="Received",$G126="Contacted",$G126="Interviewing",$G126="Offer made"),IF(Settings!$D$7-MAX($B126,$N126)&gt;Settings!$D$6,"Update due","OK"),IF(ISNUMBER($N126),"OK","Send outcome")))</f>
        <v/>
      </c>
      <c r="P126" s="22" t="n"/>
    </row>
    <row r="127">
      <c r="A127" s="20" t="n">
        <v>122</v>
      </c>
      <c r="B127" s="21" t="n"/>
      <c r="C127" s="22" t="n"/>
      <c r="D127" s="22" t="n"/>
      <c r="E127" s="22" t="n"/>
      <c r="F127" s="22" t="n"/>
      <c r="G127" s="23" t="n"/>
      <c r="H127" s="21" t="n"/>
      <c r="I127" s="24" t="n"/>
      <c r="J127" s="25">
        <f>IF(AND($G127="Hired",ISNUMBER($H127)),$H127+Settings!$D$5,"")</f>
        <v/>
      </c>
      <c r="K127" s="23" t="n"/>
      <c r="L127" s="21" t="n"/>
      <c r="M127" s="26">
        <f>IF(AND($C127="",$E127=""),"",IF(ISNUMBER($L127),"Paid",IF(OR($G127="Not hired",$G127="Withdrew"),"No reward",IF($G127&lt;&gt;"Hired","In process",IF(NOT(ISNUMBER($J127)),"Add start date",IF($K127="No","Not payable",IF($J127&gt;Settings!$D$7,"Waiting","Due now")))))))</f>
        <v/>
      </c>
      <c r="N127" s="21" t="n"/>
      <c r="O127" s="26">
        <f>IF(AND($C127="",$E127=""),"",IF(OR($G127="",$G127="Received",$G127="Contacted",$G127="Interviewing",$G127="Offer made"),IF(Settings!$D$7-MAX($B127,$N127)&gt;Settings!$D$6,"Update due","OK"),IF(ISNUMBER($N127),"OK","Send outcome")))</f>
        <v/>
      </c>
      <c r="P127" s="22" t="n"/>
    </row>
    <row r="128">
      <c r="A128" s="20" t="n">
        <v>123</v>
      </c>
      <c r="B128" s="21" t="n"/>
      <c r="C128" s="22" t="n"/>
      <c r="D128" s="22" t="n"/>
      <c r="E128" s="22" t="n"/>
      <c r="F128" s="22" t="n"/>
      <c r="G128" s="23" t="n"/>
      <c r="H128" s="21" t="n"/>
      <c r="I128" s="24" t="n"/>
      <c r="J128" s="25">
        <f>IF(AND($G128="Hired",ISNUMBER($H128)),$H128+Settings!$D$5,"")</f>
        <v/>
      </c>
      <c r="K128" s="23" t="n"/>
      <c r="L128" s="21" t="n"/>
      <c r="M128" s="26">
        <f>IF(AND($C128="",$E128=""),"",IF(ISNUMBER($L128),"Paid",IF(OR($G128="Not hired",$G128="Withdrew"),"No reward",IF($G128&lt;&gt;"Hired","In process",IF(NOT(ISNUMBER($J128)),"Add start date",IF($K128="No","Not payable",IF($J128&gt;Settings!$D$7,"Waiting","Due now")))))))</f>
        <v/>
      </c>
      <c r="N128" s="21" t="n"/>
      <c r="O128" s="26">
        <f>IF(AND($C128="",$E128=""),"",IF(OR($G128="",$G128="Received",$G128="Contacted",$G128="Interviewing",$G128="Offer made"),IF(Settings!$D$7-MAX($B128,$N128)&gt;Settings!$D$6,"Update due","OK"),IF(ISNUMBER($N128),"OK","Send outcome")))</f>
        <v/>
      </c>
      <c r="P128" s="22" t="n"/>
    </row>
    <row r="129">
      <c r="A129" s="20" t="n">
        <v>124</v>
      </c>
      <c r="B129" s="21" t="n"/>
      <c r="C129" s="22" t="n"/>
      <c r="D129" s="22" t="n"/>
      <c r="E129" s="22" t="n"/>
      <c r="F129" s="22" t="n"/>
      <c r="G129" s="23" t="n"/>
      <c r="H129" s="21" t="n"/>
      <c r="I129" s="24" t="n"/>
      <c r="J129" s="25">
        <f>IF(AND($G129="Hired",ISNUMBER($H129)),$H129+Settings!$D$5,"")</f>
        <v/>
      </c>
      <c r="K129" s="23" t="n"/>
      <c r="L129" s="21" t="n"/>
      <c r="M129" s="26">
        <f>IF(AND($C129="",$E129=""),"",IF(ISNUMBER($L129),"Paid",IF(OR($G129="Not hired",$G129="Withdrew"),"No reward",IF($G129&lt;&gt;"Hired","In process",IF(NOT(ISNUMBER($J129)),"Add start date",IF($K129="No","Not payable",IF($J129&gt;Settings!$D$7,"Waiting","Due now")))))))</f>
        <v/>
      </c>
      <c r="N129" s="21" t="n"/>
      <c r="O129" s="26">
        <f>IF(AND($C129="",$E129=""),"",IF(OR($G129="",$G129="Received",$G129="Contacted",$G129="Interviewing",$G129="Offer made"),IF(Settings!$D$7-MAX($B129,$N129)&gt;Settings!$D$6,"Update due","OK"),IF(ISNUMBER($N129),"OK","Send outcome")))</f>
        <v/>
      </c>
      <c r="P129" s="22" t="n"/>
    </row>
    <row r="130">
      <c r="A130" s="20" t="n">
        <v>125</v>
      </c>
      <c r="B130" s="21" t="n"/>
      <c r="C130" s="22" t="n"/>
      <c r="D130" s="22" t="n"/>
      <c r="E130" s="22" t="n"/>
      <c r="F130" s="22" t="n"/>
      <c r="G130" s="23" t="n"/>
      <c r="H130" s="21" t="n"/>
      <c r="I130" s="24" t="n"/>
      <c r="J130" s="25">
        <f>IF(AND($G130="Hired",ISNUMBER($H130)),$H130+Settings!$D$5,"")</f>
        <v/>
      </c>
      <c r="K130" s="23" t="n"/>
      <c r="L130" s="21" t="n"/>
      <c r="M130" s="26">
        <f>IF(AND($C130="",$E130=""),"",IF(ISNUMBER($L130),"Paid",IF(OR($G130="Not hired",$G130="Withdrew"),"No reward",IF($G130&lt;&gt;"Hired","In process",IF(NOT(ISNUMBER($J130)),"Add start date",IF($K130="No","Not payable",IF($J130&gt;Settings!$D$7,"Waiting","Due now")))))))</f>
        <v/>
      </c>
      <c r="N130" s="21" t="n"/>
      <c r="O130" s="26">
        <f>IF(AND($C130="",$E130=""),"",IF(OR($G130="",$G130="Received",$G130="Contacted",$G130="Interviewing",$G130="Offer made"),IF(Settings!$D$7-MAX($B130,$N130)&gt;Settings!$D$6,"Update due","OK"),IF(ISNUMBER($N130),"OK","Send outcome")))</f>
        <v/>
      </c>
      <c r="P130" s="22" t="n"/>
    </row>
    <row r="131">
      <c r="A131" s="20" t="n">
        <v>126</v>
      </c>
      <c r="B131" s="21" t="n"/>
      <c r="C131" s="22" t="n"/>
      <c r="D131" s="22" t="n"/>
      <c r="E131" s="22" t="n"/>
      <c r="F131" s="22" t="n"/>
      <c r="G131" s="23" t="n"/>
      <c r="H131" s="21" t="n"/>
      <c r="I131" s="24" t="n"/>
      <c r="J131" s="25">
        <f>IF(AND($G131="Hired",ISNUMBER($H131)),$H131+Settings!$D$5,"")</f>
        <v/>
      </c>
      <c r="K131" s="23" t="n"/>
      <c r="L131" s="21" t="n"/>
      <c r="M131" s="26">
        <f>IF(AND($C131="",$E131=""),"",IF(ISNUMBER($L131),"Paid",IF(OR($G131="Not hired",$G131="Withdrew"),"No reward",IF($G131&lt;&gt;"Hired","In process",IF(NOT(ISNUMBER($J131)),"Add start date",IF($K131="No","Not payable",IF($J131&gt;Settings!$D$7,"Waiting","Due now")))))))</f>
        <v/>
      </c>
      <c r="N131" s="21" t="n"/>
      <c r="O131" s="26">
        <f>IF(AND($C131="",$E131=""),"",IF(OR($G131="",$G131="Received",$G131="Contacted",$G131="Interviewing",$G131="Offer made"),IF(Settings!$D$7-MAX($B131,$N131)&gt;Settings!$D$6,"Update due","OK"),IF(ISNUMBER($N131),"OK","Send outcome")))</f>
        <v/>
      </c>
      <c r="P131" s="22" t="n"/>
    </row>
    <row r="132">
      <c r="A132" s="20" t="n">
        <v>127</v>
      </c>
      <c r="B132" s="21" t="n"/>
      <c r="C132" s="22" t="n"/>
      <c r="D132" s="22" t="n"/>
      <c r="E132" s="22" t="n"/>
      <c r="F132" s="22" t="n"/>
      <c r="G132" s="23" t="n"/>
      <c r="H132" s="21" t="n"/>
      <c r="I132" s="24" t="n"/>
      <c r="J132" s="25">
        <f>IF(AND($G132="Hired",ISNUMBER($H132)),$H132+Settings!$D$5,"")</f>
        <v/>
      </c>
      <c r="K132" s="23" t="n"/>
      <c r="L132" s="21" t="n"/>
      <c r="M132" s="26">
        <f>IF(AND($C132="",$E132=""),"",IF(ISNUMBER($L132),"Paid",IF(OR($G132="Not hired",$G132="Withdrew"),"No reward",IF($G132&lt;&gt;"Hired","In process",IF(NOT(ISNUMBER($J132)),"Add start date",IF($K132="No","Not payable",IF($J132&gt;Settings!$D$7,"Waiting","Due now")))))))</f>
        <v/>
      </c>
      <c r="N132" s="21" t="n"/>
      <c r="O132" s="26">
        <f>IF(AND($C132="",$E132=""),"",IF(OR($G132="",$G132="Received",$G132="Contacted",$G132="Interviewing",$G132="Offer made"),IF(Settings!$D$7-MAX($B132,$N132)&gt;Settings!$D$6,"Update due","OK"),IF(ISNUMBER($N132),"OK","Send outcome")))</f>
        <v/>
      </c>
      <c r="P132" s="22" t="n"/>
    </row>
    <row r="133">
      <c r="A133" s="20" t="n">
        <v>128</v>
      </c>
      <c r="B133" s="21" t="n"/>
      <c r="C133" s="22" t="n"/>
      <c r="D133" s="22" t="n"/>
      <c r="E133" s="22" t="n"/>
      <c r="F133" s="22" t="n"/>
      <c r="G133" s="23" t="n"/>
      <c r="H133" s="21" t="n"/>
      <c r="I133" s="24" t="n"/>
      <c r="J133" s="25">
        <f>IF(AND($G133="Hired",ISNUMBER($H133)),$H133+Settings!$D$5,"")</f>
        <v/>
      </c>
      <c r="K133" s="23" t="n"/>
      <c r="L133" s="21" t="n"/>
      <c r="M133" s="26">
        <f>IF(AND($C133="",$E133=""),"",IF(ISNUMBER($L133),"Paid",IF(OR($G133="Not hired",$G133="Withdrew"),"No reward",IF($G133&lt;&gt;"Hired","In process",IF(NOT(ISNUMBER($J133)),"Add start date",IF($K133="No","Not payable",IF($J133&gt;Settings!$D$7,"Waiting","Due now")))))))</f>
        <v/>
      </c>
      <c r="N133" s="21" t="n"/>
      <c r="O133" s="26">
        <f>IF(AND($C133="",$E133=""),"",IF(OR($G133="",$G133="Received",$G133="Contacted",$G133="Interviewing",$G133="Offer made"),IF(Settings!$D$7-MAX($B133,$N133)&gt;Settings!$D$6,"Update due","OK"),IF(ISNUMBER($N133),"OK","Send outcome")))</f>
        <v/>
      </c>
      <c r="P133" s="22" t="n"/>
    </row>
    <row r="134">
      <c r="A134" s="20" t="n">
        <v>129</v>
      </c>
      <c r="B134" s="21" t="n"/>
      <c r="C134" s="22" t="n"/>
      <c r="D134" s="22" t="n"/>
      <c r="E134" s="22" t="n"/>
      <c r="F134" s="22" t="n"/>
      <c r="G134" s="23" t="n"/>
      <c r="H134" s="21" t="n"/>
      <c r="I134" s="24" t="n"/>
      <c r="J134" s="25">
        <f>IF(AND($G134="Hired",ISNUMBER($H134)),$H134+Settings!$D$5,"")</f>
        <v/>
      </c>
      <c r="K134" s="23" t="n"/>
      <c r="L134" s="21" t="n"/>
      <c r="M134" s="26">
        <f>IF(AND($C134="",$E134=""),"",IF(ISNUMBER($L134),"Paid",IF(OR($G134="Not hired",$G134="Withdrew"),"No reward",IF($G134&lt;&gt;"Hired","In process",IF(NOT(ISNUMBER($J134)),"Add start date",IF($K134="No","Not payable",IF($J134&gt;Settings!$D$7,"Waiting","Due now")))))))</f>
        <v/>
      </c>
      <c r="N134" s="21" t="n"/>
      <c r="O134" s="26">
        <f>IF(AND($C134="",$E134=""),"",IF(OR($G134="",$G134="Received",$G134="Contacted",$G134="Interviewing",$G134="Offer made"),IF(Settings!$D$7-MAX($B134,$N134)&gt;Settings!$D$6,"Update due","OK"),IF(ISNUMBER($N134),"OK","Send outcome")))</f>
        <v/>
      </c>
      <c r="P134" s="22" t="n"/>
    </row>
    <row r="135">
      <c r="A135" s="20" t="n">
        <v>130</v>
      </c>
      <c r="B135" s="21" t="n"/>
      <c r="C135" s="22" t="n"/>
      <c r="D135" s="22" t="n"/>
      <c r="E135" s="22" t="n"/>
      <c r="F135" s="22" t="n"/>
      <c r="G135" s="23" t="n"/>
      <c r="H135" s="21" t="n"/>
      <c r="I135" s="24" t="n"/>
      <c r="J135" s="25">
        <f>IF(AND($G135="Hired",ISNUMBER($H135)),$H135+Settings!$D$5,"")</f>
        <v/>
      </c>
      <c r="K135" s="23" t="n"/>
      <c r="L135" s="21" t="n"/>
      <c r="M135" s="26">
        <f>IF(AND($C135="",$E135=""),"",IF(ISNUMBER($L135),"Paid",IF(OR($G135="Not hired",$G135="Withdrew"),"No reward",IF($G135&lt;&gt;"Hired","In process",IF(NOT(ISNUMBER($J135)),"Add start date",IF($K135="No","Not payable",IF($J135&gt;Settings!$D$7,"Waiting","Due now")))))))</f>
        <v/>
      </c>
      <c r="N135" s="21" t="n"/>
      <c r="O135" s="26">
        <f>IF(AND($C135="",$E135=""),"",IF(OR($G135="",$G135="Received",$G135="Contacted",$G135="Interviewing",$G135="Offer made"),IF(Settings!$D$7-MAX($B135,$N135)&gt;Settings!$D$6,"Update due","OK"),IF(ISNUMBER($N135),"OK","Send outcome")))</f>
        <v/>
      </c>
      <c r="P135" s="22" t="n"/>
    </row>
    <row r="136">
      <c r="A136" s="20" t="n">
        <v>131</v>
      </c>
      <c r="B136" s="21" t="n"/>
      <c r="C136" s="22" t="n"/>
      <c r="D136" s="22" t="n"/>
      <c r="E136" s="22" t="n"/>
      <c r="F136" s="22" t="n"/>
      <c r="G136" s="23" t="n"/>
      <c r="H136" s="21" t="n"/>
      <c r="I136" s="24" t="n"/>
      <c r="J136" s="25">
        <f>IF(AND($G136="Hired",ISNUMBER($H136)),$H136+Settings!$D$5,"")</f>
        <v/>
      </c>
      <c r="K136" s="23" t="n"/>
      <c r="L136" s="21" t="n"/>
      <c r="M136" s="26">
        <f>IF(AND($C136="",$E136=""),"",IF(ISNUMBER($L136),"Paid",IF(OR($G136="Not hired",$G136="Withdrew"),"No reward",IF($G136&lt;&gt;"Hired","In process",IF(NOT(ISNUMBER($J136)),"Add start date",IF($K136="No","Not payable",IF($J136&gt;Settings!$D$7,"Waiting","Due now")))))))</f>
        <v/>
      </c>
      <c r="N136" s="21" t="n"/>
      <c r="O136" s="26">
        <f>IF(AND($C136="",$E136=""),"",IF(OR($G136="",$G136="Received",$G136="Contacted",$G136="Interviewing",$G136="Offer made"),IF(Settings!$D$7-MAX($B136,$N136)&gt;Settings!$D$6,"Update due","OK"),IF(ISNUMBER($N136),"OK","Send outcome")))</f>
        <v/>
      </c>
      <c r="P136" s="22" t="n"/>
    </row>
    <row r="137">
      <c r="A137" s="20" t="n">
        <v>132</v>
      </c>
      <c r="B137" s="21" t="n"/>
      <c r="C137" s="22" t="n"/>
      <c r="D137" s="22" t="n"/>
      <c r="E137" s="22" t="n"/>
      <c r="F137" s="22" t="n"/>
      <c r="G137" s="23" t="n"/>
      <c r="H137" s="21" t="n"/>
      <c r="I137" s="24" t="n"/>
      <c r="J137" s="25">
        <f>IF(AND($G137="Hired",ISNUMBER($H137)),$H137+Settings!$D$5,"")</f>
        <v/>
      </c>
      <c r="K137" s="23" t="n"/>
      <c r="L137" s="21" t="n"/>
      <c r="M137" s="26">
        <f>IF(AND($C137="",$E137=""),"",IF(ISNUMBER($L137),"Paid",IF(OR($G137="Not hired",$G137="Withdrew"),"No reward",IF($G137&lt;&gt;"Hired","In process",IF(NOT(ISNUMBER($J137)),"Add start date",IF($K137="No","Not payable",IF($J137&gt;Settings!$D$7,"Waiting","Due now")))))))</f>
        <v/>
      </c>
      <c r="N137" s="21" t="n"/>
      <c r="O137" s="26">
        <f>IF(AND($C137="",$E137=""),"",IF(OR($G137="",$G137="Received",$G137="Contacted",$G137="Interviewing",$G137="Offer made"),IF(Settings!$D$7-MAX($B137,$N137)&gt;Settings!$D$6,"Update due","OK"),IF(ISNUMBER($N137),"OK","Send outcome")))</f>
        <v/>
      </c>
      <c r="P137" s="22" t="n"/>
    </row>
    <row r="138">
      <c r="A138" s="20" t="n">
        <v>133</v>
      </c>
      <c r="B138" s="21" t="n"/>
      <c r="C138" s="22" t="n"/>
      <c r="D138" s="22" t="n"/>
      <c r="E138" s="22" t="n"/>
      <c r="F138" s="22" t="n"/>
      <c r="G138" s="23" t="n"/>
      <c r="H138" s="21" t="n"/>
      <c r="I138" s="24" t="n"/>
      <c r="J138" s="25">
        <f>IF(AND($G138="Hired",ISNUMBER($H138)),$H138+Settings!$D$5,"")</f>
        <v/>
      </c>
      <c r="K138" s="23" t="n"/>
      <c r="L138" s="21" t="n"/>
      <c r="M138" s="26">
        <f>IF(AND($C138="",$E138=""),"",IF(ISNUMBER($L138),"Paid",IF(OR($G138="Not hired",$G138="Withdrew"),"No reward",IF($G138&lt;&gt;"Hired","In process",IF(NOT(ISNUMBER($J138)),"Add start date",IF($K138="No","Not payable",IF($J138&gt;Settings!$D$7,"Waiting","Due now")))))))</f>
        <v/>
      </c>
      <c r="N138" s="21" t="n"/>
      <c r="O138" s="26">
        <f>IF(AND($C138="",$E138=""),"",IF(OR($G138="",$G138="Received",$G138="Contacted",$G138="Interviewing",$G138="Offer made"),IF(Settings!$D$7-MAX($B138,$N138)&gt;Settings!$D$6,"Update due","OK"),IF(ISNUMBER($N138),"OK","Send outcome")))</f>
        <v/>
      </c>
      <c r="P138" s="22" t="n"/>
    </row>
    <row r="139">
      <c r="A139" s="20" t="n">
        <v>134</v>
      </c>
      <c r="B139" s="21" t="n"/>
      <c r="C139" s="22" t="n"/>
      <c r="D139" s="22" t="n"/>
      <c r="E139" s="22" t="n"/>
      <c r="F139" s="22" t="n"/>
      <c r="G139" s="23" t="n"/>
      <c r="H139" s="21" t="n"/>
      <c r="I139" s="24" t="n"/>
      <c r="J139" s="25">
        <f>IF(AND($G139="Hired",ISNUMBER($H139)),$H139+Settings!$D$5,"")</f>
        <v/>
      </c>
      <c r="K139" s="23" t="n"/>
      <c r="L139" s="21" t="n"/>
      <c r="M139" s="26">
        <f>IF(AND($C139="",$E139=""),"",IF(ISNUMBER($L139),"Paid",IF(OR($G139="Not hired",$G139="Withdrew"),"No reward",IF($G139&lt;&gt;"Hired","In process",IF(NOT(ISNUMBER($J139)),"Add start date",IF($K139="No","Not payable",IF($J139&gt;Settings!$D$7,"Waiting","Due now")))))))</f>
        <v/>
      </c>
      <c r="N139" s="21" t="n"/>
      <c r="O139" s="26">
        <f>IF(AND($C139="",$E139=""),"",IF(OR($G139="",$G139="Received",$G139="Contacted",$G139="Interviewing",$G139="Offer made"),IF(Settings!$D$7-MAX($B139,$N139)&gt;Settings!$D$6,"Update due","OK"),IF(ISNUMBER($N139),"OK","Send outcome")))</f>
        <v/>
      </c>
      <c r="P139" s="22" t="n"/>
    </row>
    <row r="140">
      <c r="A140" s="20" t="n">
        <v>135</v>
      </c>
      <c r="B140" s="21" t="n"/>
      <c r="C140" s="22" t="n"/>
      <c r="D140" s="22" t="n"/>
      <c r="E140" s="22" t="n"/>
      <c r="F140" s="22" t="n"/>
      <c r="G140" s="23" t="n"/>
      <c r="H140" s="21" t="n"/>
      <c r="I140" s="24" t="n"/>
      <c r="J140" s="25">
        <f>IF(AND($G140="Hired",ISNUMBER($H140)),$H140+Settings!$D$5,"")</f>
        <v/>
      </c>
      <c r="K140" s="23" t="n"/>
      <c r="L140" s="21" t="n"/>
      <c r="M140" s="26">
        <f>IF(AND($C140="",$E140=""),"",IF(ISNUMBER($L140),"Paid",IF(OR($G140="Not hired",$G140="Withdrew"),"No reward",IF($G140&lt;&gt;"Hired","In process",IF(NOT(ISNUMBER($J140)),"Add start date",IF($K140="No","Not payable",IF($J140&gt;Settings!$D$7,"Waiting","Due now")))))))</f>
        <v/>
      </c>
      <c r="N140" s="21" t="n"/>
      <c r="O140" s="26">
        <f>IF(AND($C140="",$E140=""),"",IF(OR($G140="",$G140="Received",$G140="Contacted",$G140="Interviewing",$G140="Offer made"),IF(Settings!$D$7-MAX($B140,$N140)&gt;Settings!$D$6,"Update due","OK"),IF(ISNUMBER($N140),"OK","Send outcome")))</f>
        <v/>
      </c>
      <c r="P140" s="22" t="n"/>
    </row>
    <row r="141">
      <c r="A141" s="20" t="n">
        <v>136</v>
      </c>
      <c r="B141" s="21" t="n"/>
      <c r="C141" s="22" t="n"/>
      <c r="D141" s="22" t="n"/>
      <c r="E141" s="22" t="n"/>
      <c r="F141" s="22" t="n"/>
      <c r="G141" s="23" t="n"/>
      <c r="H141" s="21" t="n"/>
      <c r="I141" s="24" t="n"/>
      <c r="J141" s="25">
        <f>IF(AND($G141="Hired",ISNUMBER($H141)),$H141+Settings!$D$5,"")</f>
        <v/>
      </c>
      <c r="K141" s="23" t="n"/>
      <c r="L141" s="21" t="n"/>
      <c r="M141" s="26">
        <f>IF(AND($C141="",$E141=""),"",IF(ISNUMBER($L141),"Paid",IF(OR($G141="Not hired",$G141="Withdrew"),"No reward",IF($G141&lt;&gt;"Hired","In process",IF(NOT(ISNUMBER($J141)),"Add start date",IF($K141="No","Not payable",IF($J141&gt;Settings!$D$7,"Waiting","Due now")))))))</f>
        <v/>
      </c>
      <c r="N141" s="21" t="n"/>
      <c r="O141" s="26">
        <f>IF(AND($C141="",$E141=""),"",IF(OR($G141="",$G141="Received",$G141="Contacted",$G141="Interviewing",$G141="Offer made"),IF(Settings!$D$7-MAX($B141,$N141)&gt;Settings!$D$6,"Update due","OK"),IF(ISNUMBER($N141),"OK","Send outcome")))</f>
        <v/>
      </c>
      <c r="P141" s="22" t="n"/>
    </row>
    <row r="142">
      <c r="A142" s="20" t="n">
        <v>137</v>
      </c>
      <c r="B142" s="21" t="n"/>
      <c r="C142" s="22" t="n"/>
      <c r="D142" s="22" t="n"/>
      <c r="E142" s="22" t="n"/>
      <c r="F142" s="22" t="n"/>
      <c r="G142" s="23" t="n"/>
      <c r="H142" s="21" t="n"/>
      <c r="I142" s="24" t="n"/>
      <c r="J142" s="25">
        <f>IF(AND($G142="Hired",ISNUMBER($H142)),$H142+Settings!$D$5,"")</f>
        <v/>
      </c>
      <c r="K142" s="23" t="n"/>
      <c r="L142" s="21" t="n"/>
      <c r="M142" s="26">
        <f>IF(AND($C142="",$E142=""),"",IF(ISNUMBER($L142),"Paid",IF(OR($G142="Not hired",$G142="Withdrew"),"No reward",IF($G142&lt;&gt;"Hired","In process",IF(NOT(ISNUMBER($J142)),"Add start date",IF($K142="No","Not payable",IF($J142&gt;Settings!$D$7,"Waiting","Due now")))))))</f>
        <v/>
      </c>
      <c r="N142" s="21" t="n"/>
      <c r="O142" s="26">
        <f>IF(AND($C142="",$E142=""),"",IF(OR($G142="",$G142="Received",$G142="Contacted",$G142="Interviewing",$G142="Offer made"),IF(Settings!$D$7-MAX($B142,$N142)&gt;Settings!$D$6,"Update due","OK"),IF(ISNUMBER($N142),"OK","Send outcome")))</f>
        <v/>
      </c>
      <c r="P142" s="22" t="n"/>
    </row>
    <row r="143">
      <c r="A143" s="20" t="n">
        <v>138</v>
      </c>
      <c r="B143" s="21" t="n"/>
      <c r="C143" s="22" t="n"/>
      <c r="D143" s="22" t="n"/>
      <c r="E143" s="22" t="n"/>
      <c r="F143" s="22" t="n"/>
      <c r="G143" s="23" t="n"/>
      <c r="H143" s="21" t="n"/>
      <c r="I143" s="24" t="n"/>
      <c r="J143" s="25">
        <f>IF(AND($G143="Hired",ISNUMBER($H143)),$H143+Settings!$D$5,"")</f>
        <v/>
      </c>
      <c r="K143" s="23" t="n"/>
      <c r="L143" s="21" t="n"/>
      <c r="M143" s="26">
        <f>IF(AND($C143="",$E143=""),"",IF(ISNUMBER($L143),"Paid",IF(OR($G143="Not hired",$G143="Withdrew"),"No reward",IF($G143&lt;&gt;"Hired","In process",IF(NOT(ISNUMBER($J143)),"Add start date",IF($K143="No","Not payable",IF($J143&gt;Settings!$D$7,"Waiting","Due now")))))))</f>
        <v/>
      </c>
      <c r="N143" s="21" t="n"/>
      <c r="O143" s="26">
        <f>IF(AND($C143="",$E143=""),"",IF(OR($G143="",$G143="Received",$G143="Contacted",$G143="Interviewing",$G143="Offer made"),IF(Settings!$D$7-MAX($B143,$N143)&gt;Settings!$D$6,"Update due","OK"),IF(ISNUMBER($N143),"OK","Send outcome")))</f>
        <v/>
      </c>
      <c r="P143" s="22" t="n"/>
    </row>
    <row r="144">
      <c r="A144" s="20" t="n">
        <v>139</v>
      </c>
      <c r="B144" s="21" t="n"/>
      <c r="C144" s="22" t="n"/>
      <c r="D144" s="22" t="n"/>
      <c r="E144" s="22" t="n"/>
      <c r="F144" s="22" t="n"/>
      <c r="G144" s="23" t="n"/>
      <c r="H144" s="21" t="n"/>
      <c r="I144" s="24" t="n"/>
      <c r="J144" s="25">
        <f>IF(AND($G144="Hired",ISNUMBER($H144)),$H144+Settings!$D$5,"")</f>
        <v/>
      </c>
      <c r="K144" s="23" t="n"/>
      <c r="L144" s="21" t="n"/>
      <c r="M144" s="26">
        <f>IF(AND($C144="",$E144=""),"",IF(ISNUMBER($L144),"Paid",IF(OR($G144="Not hired",$G144="Withdrew"),"No reward",IF($G144&lt;&gt;"Hired","In process",IF(NOT(ISNUMBER($J144)),"Add start date",IF($K144="No","Not payable",IF($J144&gt;Settings!$D$7,"Waiting","Due now")))))))</f>
        <v/>
      </c>
      <c r="N144" s="21" t="n"/>
      <c r="O144" s="26">
        <f>IF(AND($C144="",$E144=""),"",IF(OR($G144="",$G144="Received",$G144="Contacted",$G144="Interviewing",$G144="Offer made"),IF(Settings!$D$7-MAX($B144,$N144)&gt;Settings!$D$6,"Update due","OK"),IF(ISNUMBER($N144),"OK","Send outcome")))</f>
        <v/>
      </c>
      <c r="P144" s="22" t="n"/>
    </row>
    <row r="145">
      <c r="A145" s="20" t="n">
        <v>140</v>
      </c>
      <c r="B145" s="21" t="n"/>
      <c r="C145" s="22" t="n"/>
      <c r="D145" s="22" t="n"/>
      <c r="E145" s="22" t="n"/>
      <c r="F145" s="22" t="n"/>
      <c r="G145" s="23" t="n"/>
      <c r="H145" s="21" t="n"/>
      <c r="I145" s="24" t="n"/>
      <c r="J145" s="25">
        <f>IF(AND($G145="Hired",ISNUMBER($H145)),$H145+Settings!$D$5,"")</f>
        <v/>
      </c>
      <c r="K145" s="23" t="n"/>
      <c r="L145" s="21" t="n"/>
      <c r="M145" s="26">
        <f>IF(AND($C145="",$E145=""),"",IF(ISNUMBER($L145),"Paid",IF(OR($G145="Not hired",$G145="Withdrew"),"No reward",IF($G145&lt;&gt;"Hired","In process",IF(NOT(ISNUMBER($J145)),"Add start date",IF($K145="No","Not payable",IF($J145&gt;Settings!$D$7,"Waiting","Due now")))))))</f>
        <v/>
      </c>
      <c r="N145" s="21" t="n"/>
      <c r="O145" s="26">
        <f>IF(AND($C145="",$E145=""),"",IF(OR($G145="",$G145="Received",$G145="Contacted",$G145="Interviewing",$G145="Offer made"),IF(Settings!$D$7-MAX($B145,$N145)&gt;Settings!$D$6,"Update due","OK"),IF(ISNUMBER($N145),"OK","Send outcome")))</f>
        <v/>
      </c>
      <c r="P145" s="22" t="n"/>
    </row>
    <row r="146">
      <c r="A146" s="20" t="n">
        <v>141</v>
      </c>
      <c r="B146" s="21" t="n"/>
      <c r="C146" s="22" t="n"/>
      <c r="D146" s="22" t="n"/>
      <c r="E146" s="22" t="n"/>
      <c r="F146" s="22" t="n"/>
      <c r="G146" s="23" t="n"/>
      <c r="H146" s="21" t="n"/>
      <c r="I146" s="24" t="n"/>
      <c r="J146" s="25">
        <f>IF(AND($G146="Hired",ISNUMBER($H146)),$H146+Settings!$D$5,"")</f>
        <v/>
      </c>
      <c r="K146" s="23" t="n"/>
      <c r="L146" s="21" t="n"/>
      <c r="M146" s="26">
        <f>IF(AND($C146="",$E146=""),"",IF(ISNUMBER($L146),"Paid",IF(OR($G146="Not hired",$G146="Withdrew"),"No reward",IF($G146&lt;&gt;"Hired","In process",IF(NOT(ISNUMBER($J146)),"Add start date",IF($K146="No","Not payable",IF($J146&gt;Settings!$D$7,"Waiting","Due now")))))))</f>
        <v/>
      </c>
      <c r="N146" s="21" t="n"/>
      <c r="O146" s="26">
        <f>IF(AND($C146="",$E146=""),"",IF(OR($G146="",$G146="Received",$G146="Contacted",$G146="Interviewing",$G146="Offer made"),IF(Settings!$D$7-MAX($B146,$N146)&gt;Settings!$D$6,"Update due","OK"),IF(ISNUMBER($N146),"OK","Send outcome")))</f>
        <v/>
      </c>
      <c r="P146" s="22" t="n"/>
    </row>
    <row r="147">
      <c r="A147" s="20" t="n">
        <v>142</v>
      </c>
      <c r="B147" s="21" t="n"/>
      <c r="C147" s="22" t="n"/>
      <c r="D147" s="22" t="n"/>
      <c r="E147" s="22" t="n"/>
      <c r="F147" s="22" t="n"/>
      <c r="G147" s="23" t="n"/>
      <c r="H147" s="21" t="n"/>
      <c r="I147" s="24" t="n"/>
      <c r="J147" s="25">
        <f>IF(AND($G147="Hired",ISNUMBER($H147)),$H147+Settings!$D$5,"")</f>
        <v/>
      </c>
      <c r="K147" s="23" t="n"/>
      <c r="L147" s="21" t="n"/>
      <c r="M147" s="26">
        <f>IF(AND($C147="",$E147=""),"",IF(ISNUMBER($L147),"Paid",IF(OR($G147="Not hired",$G147="Withdrew"),"No reward",IF($G147&lt;&gt;"Hired","In process",IF(NOT(ISNUMBER($J147)),"Add start date",IF($K147="No","Not payable",IF($J147&gt;Settings!$D$7,"Waiting","Due now")))))))</f>
        <v/>
      </c>
      <c r="N147" s="21" t="n"/>
      <c r="O147" s="26">
        <f>IF(AND($C147="",$E147=""),"",IF(OR($G147="",$G147="Received",$G147="Contacted",$G147="Interviewing",$G147="Offer made"),IF(Settings!$D$7-MAX($B147,$N147)&gt;Settings!$D$6,"Update due","OK"),IF(ISNUMBER($N147),"OK","Send outcome")))</f>
        <v/>
      </c>
      <c r="P147" s="22" t="n"/>
    </row>
    <row r="148">
      <c r="A148" s="20" t="n">
        <v>143</v>
      </c>
      <c r="B148" s="21" t="n"/>
      <c r="C148" s="22" t="n"/>
      <c r="D148" s="22" t="n"/>
      <c r="E148" s="22" t="n"/>
      <c r="F148" s="22" t="n"/>
      <c r="G148" s="23" t="n"/>
      <c r="H148" s="21" t="n"/>
      <c r="I148" s="24" t="n"/>
      <c r="J148" s="25">
        <f>IF(AND($G148="Hired",ISNUMBER($H148)),$H148+Settings!$D$5,"")</f>
        <v/>
      </c>
      <c r="K148" s="23" t="n"/>
      <c r="L148" s="21" t="n"/>
      <c r="M148" s="26">
        <f>IF(AND($C148="",$E148=""),"",IF(ISNUMBER($L148),"Paid",IF(OR($G148="Not hired",$G148="Withdrew"),"No reward",IF($G148&lt;&gt;"Hired","In process",IF(NOT(ISNUMBER($J148)),"Add start date",IF($K148="No","Not payable",IF($J148&gt;Settings!$D$7,"Waiting","Due now")))))))</f>
        <v/>
      </c>
      <c r="N148" s="21" t="n"/>
      <c r="O148" s="26">
        <f>IF(AND($C148="",$E148=""),"",IF(OR($G148="",$G148="Received",$G148="Contacted",$G148="Interviewing",$G148="Offer made"),IF(Settings!$D$7-MAX($B148,$N148)&gt;Settings!$D$6,"Update due","OK"),IF(ISNUMBER($N148),"OK","Send outcome")))</f>
        <v/>
      </c>
      <c r="P148" s="22" t="n"/>
    </row>
    <row r="149">
      <c r="A149" s="20" t="n">
        <v>144</v>
      </c>
      <c r="B149" s="21" t="n"/>
      <c r="C149" s="22" t="n"/>
      <c r="D149" s="22" t="n"/>
      <c r="E149" s="22" t="n"/>
      <c r="F149" s="22" t="n"/>
      <c r="G149" s="23" t="n"/>
      <c r="H149" s="21" t="n"/>
      <c r="I149" s="24" t="n"/>
      <c r="J149" s="25">
        <f>IF(AND($G149="Hired",ISNUMBER($H149)),$H149+Settings!$D$5,"")</f>
        <v/>
      </c>
      <c r="K149" s="23" t="n"/>
      <c r="L149" s="21" t="n"/>
      <c r="M149" s="26">
        <f>IF(AND($C149="",$E149=""),"",IF(ISNUMBER($L149),"Paid",IF(OR($G149="Not hired",$G149="Withdrew"),"No reward",IF($G149&lt;&gt;"Hired","In process",IF(NOT(ISNUMBER($J149)),"Add start date",IF($K149="No","Not payable",IF($J149&gt;Settings!$D$7,"Waiting","Due now")))))))</f>
        <v/>
      </c>
      <c r="N149" s="21" t="n"/>
      <c r="O149" s="26">
        <f>IF(AND($C149="",$E149=""),"",IF(OR($G149="",$G149="Received",$G149="Contacted",$G149="Interviewing",$G149="Offer made"),IF(Settings!$D$7-MAX($B149,$N149)&gt;Settings!$D$6,"Update due","OK"),IF(ISNUMBER($N149),"OK","Send outcome")))</f>
        <v/>
      </c>
      <c r="P149" s="22" t="n"/>
    </row>
    <row r="150">
      <c r="A150" s="20" t="n">
        <v>145</v>
      </c>
      <c r="B150" s="21" t="n"/>
      <c r="C150" s="22" t="n"/>
      <c r="D150" s="22" t="n"/>
      <c r="E150" s="22" t="n"/>
      <c r="F150" s="22" t="n"/>
      <c r="G150" s="23" t="n"/>
      <c r="H150" s="21" t="n"/>
      <c r="I150" s="24" t="n"/>
      <c r="J150" s="25">
        <f>IF(AND($G150="Hired",ISNUMBER($H150)),$H150+Settings!$D$5,"")</f>
        <v/>
      </c>
      <c r="K150" s="23" t="n"/>
      <c r="L150" s="21" t="n"/>
      <c r="M150" s="26">
        <f>IF(AND($C150="",$E150=""),"",IF(ISNUMBER($L150),"Paid",IF(OR($G150="Not hired",$G150="Withdrew"),"No reward",IF($G150&lt;&gt;"Hired","In process",IF(NOT(ISNUMBER($J150)),"Add start date",IF($K150="No","Not payable",IF($J150&gt;Settings!$D$7,"Waiting","Due now")))))))</f>
        <v/>
      </c>
      <c r="N150" s="21" t="n"/>
      <c r="O150" s="26">
        <f>IF(AND($C150="",$E150=""),"",IF(OR($G150="",$G150="Received",$G150="Contacted",$G150="Interviewing",$G150="Offer made"),IF(Settings!$D$7-MAX($B150,$N150)&gt;Settings!$D$6,"Update due","OK"),IF(ISNUMBER($N150),"OK","Send outcome")))</f>
        <v/>
      </c>
      <c r="P150" s="22" t="n"/>
    </row>
    <row r="151">
      <c r="A151" s="20" t="n">
        <v>146</v>
      </c>
      <c r="B151" s="21" t="n"/>
      <c r="C151" s="22" t="n"/>
      <c r="D151" s="22" t="n"/>
      <c r="E151" s="22" t="n"/>
      <c r="F151" s="22" t="n"/>
      <c r="G151" s="23" t="n"/>
      <c r="H151" s="21" t="n"/>
      <c r="I151" s="24" t="n"/>
      <c r="J151" s="25">
        <f>IF(AND($G151="Hired",ISNUMBER($H151)),$H151+Settings!$D$5,"")</f>
        <v/>
      </c>
      <c r="K151" s="23" t="n"/>
      <c r="L151" s="21" t="n"/>
      <c r="M151" s="26">
        <f>IF(AND($C151="",$E151=""),"",IF(ISNUMBER($L151),"Paid",IF(OR($G151="Not hired",$G151="Withdrew"),"No reward",IF($G151&lt;&gt;"Hired","In process",IF(NOT(ISNUMBER($J151)),"Add start date",IF($K151="No","Not payable",IF($J151&gt;Settings!$D$7,"Waiting","Due now")))))))</f>
        <v/>
      </c>
      <c r="N151" s="21" t="n"/>
      <c r="O151" s="26">
        <f>IF(AND($C151="",$E151=""),"",IF(OR($G151="",$G151="Received",$G151="Contacted",$G151="Interviewing",$G151="Offer made"),IF(Settings!$D$7-MAX($B151,$N151)&gt;Settings!$D$6,"Update due","OK"),IF(ISNUMBER($N151),"OK","Send outcome")))</f>
        <v/>
      </c>
      <c r="P151" s="22" t="n"/>
    </row>
    <row r="152">
      <c r="A152" s="20" t="n">
        <v>147</v>
      </c>
      <c r="B152" s="21" t="n"/>
      <c r="C152" s="22" t="n"/>
      <c r="D152" s="22" t="n"/>
      <c r="E152" s="22" t="n"/>
      <c r="F152" s="22" t="n"/>
      <c r="G152" s="23" t="n"/>
      <c r="H152" s="21" t="n"/>
      <c r="I152" s="24" t="n"/>
      <c r="J152" s="25">
        <f>IF(AND($G152="Hired",ISNUMBER($H152)),$H152+Settings!$D$5,"")</f>
        <v/>
      </c>
      <c r="K152" s="23" t="n"/>
      <c r="L152" s="21" t="n"/>
      <c r="M152" s="26">
        <f>IF(AND($C152="",$E152=""),"",IF(ISNUMBER($L152),"Paid",IF(OR($G152="Not hired",$G152="Withdrew"),"No reward",IF($G152&lt;&gt;"Hired","In process",IF(NOT(ISNUMBER($J152)),"Add start date",IF($K152="No","Not payable",IF($J152&gt;Settings!$D$7,"Waiting","Due now")))))))</f>
        <v/>
      </c>
      <c r="N152" s="21" t="n"/>
      <c r="O152" s="26">
        <f>IF(AND($C152="",$E152=""),"",IF(OR($G152="",$G152="Received",$G152="Contacted",$G152="Interviewing",$G152="Offer made"),IF(Settings!$D$7-MAX($B152,$N152)&gt;Settings!$D$6,"Update due","OK"),IF(ISNUMBER($N152),"OK","Send outcome")))</f>
        <v/>
      </c>
      <c r="P152" s="22" t="n"/>
    </row>
    <row r="153">
      <c r="A153" s="20" t="n">
        <v>148</v>
      </c>
      <c r="B153" s="21" t="n"/>
      <c r="C153" s="22" t="n"/>
      <c r="D153" s="22" t="n"/>
      <c r="E153" s="22" t="n"/>
      <c r="F153" s="22" t="n"/>
      <c r="G153" s="23" t="n"/>
      <c r="H153" s="21" t="n"/>
      <c r="I153" s="24" t="n"/>
      <c r="J153" s="25">
        <f>IF(AND($G153="Hired",ISNUMBER($H153)),$H153+Settings!$D$5,"")</f>
        <v/>
      </c>
      <c r="K153" s="23" t="n"/>
      <c r="L153" s="21" t="n"/>
      <c r="M153" s="26">
        <f>IF(AND($C153="",$E153=""),"",IF(ISNUMBER($L153),"Paid",IF(OR($G153="Not hired",$G153="Withdrew"),"No reward",IF($G153&lt;&gt;"Hired","In process",IF(NOT(ISNUMBER($J153)),"Add start date",IF($K153="No","Not payable",IF($J153&gt;Settings!$D$7,"Waiting","Due now")))))))</f>
        <v/>
      </c>
      <c r="N153" s="21" t="n"/>
      <c r="O153" s="26">
        <f>IF(AND($C153="",$E153=""),"",IF(OR($G153="",$G153="Received",$G153="Contacted",$G153="Interviewing",$G153="Offer made"),IF(Settings!$D$7-MAX($B153,$N153)&gt;Settings!$D$6,"Update due","OK"),IF(ISNUMBER($N153),"OK","Send outcome")))</f>
        <v/>
      </c>
      <c r="P153" s="22" t="n"/>
    </row>
    <row r="154">
      <c r="A154" s="20" t="n">
        <v>149</v>
      </c>
      <c r="B154" s="21" t="n"/>
      <c r="C154" s="22" t="n"/>
      <c r="D154" s="22" t="n"/>
      <c r="E154" s="22" t="n"/>
      <c r="F154" s="22" t="n"/>
      <c r="G154" s="23" t="n"/>
      <c r="H154" s="21" t="n"/>
      <c r="I154" s="24" t="n"/>
      <c r="J154" s="25">
        <f>IF(AND($G154="Hired",ISNUMBER($H154)),$H154+Settings!$D$5,"")</f>
        <v/>
      </c>
      <c r="K154" s="23" t="n"/>
      <c r="L154" s="21" t="n"/>
      <c r="M154" s="26">
        <f>IF(AND($C154="",$E154=""),"",IF(ISNUMBER($L154),"Paid",IF(OR($G154="Not hired",$G154="Withdrew"),"No reward",IF($G154&lt;&gt;"Hired","In process",IF(NOT(ISNUMBER($J154)),"Add start date",IF($K154="No","Not payable",IF($J154&gt;Settings!$D$7,"Waiting","Due now")))))))</f>
        <v/>
      </c>
      <c r="N154" s="21" t="n"/>
      <c r="O154" s="26">
        <f>IF(AND($C154="",$E154=""),"",IF(OR($G154="",$G154="Received",$G154="Contacted",$G154="Interviewing",$G154="Offer made"),IF(Settings!$D$7-MAX($B154,$N154)&gt;Settings!$D$6,"Update due","OK"),IF(ISNUMBER($N154),"OK","Send outcome")))</f>
        <v/>
      </c>
      <c r="P154" s="22" t="n"/>
    </row>
    <row r="155">
      <c r="A155" s="20" t="n">
        <v>150</v>
      </c>
      <c r="B155" s="21" t="n"/>
      <c r="C155" s="22" t="n"/>
      <c r="D155" s="22" t="n"/>
      <c r="E155" s="22" t="n"/>
      <c r="F155" s="22" t="n"/>
      <c r="G155" s="23" t="n"/>
      <c r="H155" s="21" t="n"/>
      <c r="I155" s="24" t="n"/>
      <c r="J155" s="25">
        <f>IF(AND($G155="Hired",ISNUMBER($H155)),$H155+Settings!$D$5,"")</f>
        <v/>
      </c>
      <c r="K155" s="23" t="n"/>
      <c r="L155" s="21" t="n"/>
      <c r="M155" s="26">
        <f>IF(AND($C155="",$E155=""),"",IF(ISNUMBER($L155),"Paid",IF(OR($G155="Not hired",$G155="Withdrew"),"No reward",IF($G155&lt;&gt;"Hired","In process",IF(NOT(ISNUMBER($J155)),"Add start date",IF($K155="No","Not payable",IF($J155&gt;Settings!$D$7,"Waiting","Due now")))))))</f>
        <v/>
      </c>
      <c r="N155" s="21" t="n"/>
      <c r="O155" s="26">
        <f>IF(AND($C155="",$E155=""),"",IF(OR($G155="",$G155="Received",$G155="Contacted",$G155="Interviewing",$G155="Offer made"),IF(Settings!$D$7-MAX($B155,$N155)&gt;Settings!$D$6,"Update due","OK"),IF(ISNUMBER($N155),"OK","Send outcome")))</f>
        <v/>
      </c>
      <c r="P155" s="22" t="n"/>
    </row>
    <row r="156">
      <c r="A156" s="20" t="n">
        <v>151</v>
      </c>
      <c r="B156" s="21" t="n"/>
      <c r="C156" s="22" t="n"/>
      <c r="D156" s="22" t="n"/>
      <c r="E156" s="22" t="n"/>
      <c r="F156" s="22" t="n"/>
      <c r="G156" s="23" t="n"/>
      <c r="H156" s="21" t="n"/>
      <c r="I156" s="24" t="n"/>
      <c r="J156" s="25">
        <f>IF(AND($G156="Hired",ISNUMBER($H156)),$H156+Settings!$D$5,"")</f>
        <v/>
      </c>
      <c r="K156" s="23" t="n"/>
      <c r="L156" s="21" t="n"/>
      <c r="M156" s="26">
        <f>IF(AND($C156="",$E156=""),"",IF(ISNUMBER($L156),"Paid",IF(OR($G156="Not hired",$G156="Withdrew"),"No reward",IF($G156&lt;&gt;"Hired","In process",IF(NOT(ISNUMBER($J156)),"Add start date",IF($K156="No","Not payable",IF($J156&gt;Settings!$D$7,"Waiting","Due now")))))))</f>
        <v/>
      </c>
      <c r="N156" s="21" t="n"/>
      <c r="O156" s="26">
        <f>IF(AND($C156="",$E156=""),"",IF(OR($G156="",$G156="Received",$G156="Contacted",$G156="Interviewing",$G156="Offer made"),IF(Settings!$D$7-MAX($B156,$N156)&gt;Settings!$D$6,"Update due","OK"),IF(ISNUMBER($N156),"OK","Send outcome")))</f>
        <v/>
      </c>
      <c r="P156" s="22" t="n"/>
    </row>
    <row r="157">
      <c r="A157" s="20" t="n">
        <v>152</v>
      </c>
      <c r="B157" s="21" t="n"/>
      <c r="C157" s="22" t="n"/>
      <c r="D157" s="22" t="n"/>
      <c r="E157" s="22" t="n"/>
      <c r="F157" s="22" t="n"/>
      <c r="G157" s="23" t="n"/>
      <c r="H157" s="21" t="n"/>
      <c r="I157" s="24" t="n"/>
      <c r="J157" s="25">
        <f>IF(AND($G157="Hired",ISNUMBER($H157)),$H157+Settings!$D$5,"")</f>
        <v/>
      </c>
      <c r="K157" s="23" t="n"/>
      <c r="L157" s="21" t="n"/>
      <c r="M157" s="26">
        <f>IF(AND($C157="",$E157=""),"",IF(ISNUMBER($L157),"Paid",IF(OR($G157="Not hired",$G157="Withdrew"),"No reward",IF($G157&lt;&gt;"Hired","In process",IF(NOT(ISNUMBER($J157)),"Add start date",IF($K157="No","Not payable",IF($J157&gt;Settings!$D$7,"Waiting","Due now")))))))</f>
        <v/>
      </c>
      <c r="N157" s="21" t="n"/>
      <c r="O157" s="26">
        <f>IF(AND($C157="",$E157=""),"",IF(OR($G157="",$G157="Received",$G157="Contacted",$G157="Interviewing",$G157="Offer made"),IF(Settings!$D$7-MAX($B157,$N157)&gt;Settings!$D$6,"Update due","OK"),IF(ISNUMBER($N157),"OK","Send outcome")))</f>
        <v/>
      </c>
      <c r="P157" s="22" t="n"/>
    </row>
    <row r="158">
      <c r="A158" s="20" t="n">
        <v>153</v>
      </c>
      <c r="B158" s="21" t="n"/>
      <c r="C158" s="22" t="n"/>
      <c r="D158" s="22" t="n"/>
      <c r="E158" s="22" t="n"/>
      <c r="F158" s="22" t="n"/>
      <c r="G158" s="23" t="n"/>
      <c r="H158" s="21" t="n"/>
      <c r="I158" s="24" t="n"/>
      <c r="J158" s="25">
        <f>IF(AND($G158="Hired",ISNUMBER($H158)),$H158+Settings!$D$5,"")</f>
        <v/>
      </c>
      <c r="K158" s="23" t="n"/>
      <c r="L158" s="21" t="n"/>
      <c r="M158" s="26">
        <f>IF(AND($C158="",$E158=""),"",IF(ISNUMBER($L158),"Paid",IF(OR($G158="Not hired",$G158="Withdrew"),"No reward",IF($G158&lt;&gt;"Hired","In process",IF(NOT(ISNUMBER($J158)),"Add start date",IF($K158="No","Not payable",IF($J158&gt;Settings!$D$7,"Waiting","Due now")))))))</f>
        <v/>
      </c>
      <c r="N158" s="21" t="n"/>
      <c r="O158" s="26">
        <f>IF(AND($C158="",$E158=""),"",IF(OR($G158="",$G158="Received",$G158="Contacted",$G158="Interviewing",$G158="Offer made"),IF(Settings!$D$7-MAX($B158,$N158)&gt;Settings!$D$6,"Update due","OK"),IF(ISNUMBER($N158),"OK","Send outcome")))</f>
        <v/>
      </c>
      <c r="P158" s="22" t="n"/>
    </row>
    <row r="159">
      <c r="A159" s="20" t="n">
        <v>154</v>
      </c>
      <c r="B159" s="21" t="n"/>
      <c r="C159" s="22" t="n"/>
      <c r="D159" s="22" t="n"/>
      <c r="E159" s="22" t="n"/>
      <c r="F159" s="22" t="n"/>
      <c r="G159" s="23" t="n"/>
      <c r="H159" s="21" t="n"/>
      <c r="I159" s="24" t="n"/>
      <c r="J159" s="25">
        <f>IF(AND($G159="Hired",ISNUMBER($H159)),$H159+Settings!$D$5,"")</f>
        <v/>
      </c>
      <c r="K159" s="23" t="n"/>
      <c r="L159" s="21" t="n"/>
      <c r="M159" s="26">
        <f>IF(AND($C159="",$E159=""),"",IF(ISNUMBER($L159),"Paid",IF(OR($G159="Not hired",$G159="Withdrew"),"No reward",IF($G159&lt;&gt;"Hired","In process",IF(NOT(ISNUMBER($J159)),"Add start date",IF($K159="No","Not payable",IF($J159&gt;Settings!$D$7,"Waiting","Due now")))))))</f>
        <v/>
      </c>
      <c r="N159" s="21" t="n"/>
      <c r="O159" s="26">
        <f>IF(AND($C159="",$E159=""),"",IF(OR($G159="",$G159="Received",$G159="Contacted",$G159="Interviewing",$G159="Offer made"),IF(Settings!$D$7-MAX($B159,$N159)&gt;Settings!$D$6,"Update due","OK"),IF(ISNUMBER($N159),"OK","Send outcome")))</f>
        <v/>
      </c>
      <c r="P159" s="22" t="n"/>
    </row>
    <row r="160">
      <c r="A160" s="20" t="n">
        <v>155</v>
      </c>
      <c r="B160" s="21" t="n"/>
      <c r="C160" s="22" t="n"/>
      <c r="D160" s="22" t="n"/>
      <c r="E160" s="22" t="n"/>
      <c r="F160" s="22" t="n"/>
      <c r="G160" s="23" t="n"/>
      <c r="H160" s="21" t="n"/>
      <c r="I160" s="24" t="n"/>
      <c r="J160" s="25">
        <f>IF(AND($G160="Hired",ISNUMBER($H160)),$H160+Settings!$D$5,"")</f>
        <v/>
      </c>
      <c r="K160" s="23" t="n"/>
      <c r="L160" s="21" t="n"/>
      <c r="M160" s="26">
        <f>IF(AND($C160="",$E160=""),"",IF(ISNUMBER($L160),"Paid",IF(OR($G160="Not hired",$G160="Withdrew"),"No reward",IF($G160&lt;&gt;"Hired","In process",IF(NOT(ISNUMBER($J160)),"Add start date",IF($K160="No","Not payable",IF($J160&gt;Settings!$D$7,"Waiting","Due now")))))))</f>
        <v/>
      </c>
      <c r="N160" s="21" t="n"/>
      <c r="O160" s="26">
        <f>IF(AND($C160="",$E160=""),"",IF(OR($G160="",$G160="Received",$G160="Contacted",$G160="Interviewing",$G160="Offer made"),IF(Settings!$D$7-MAX($B160,$N160)&gt;Settings!$D$6,"Update due","OK"),IF(ISNUMBER($N160),"OK","Send outcome")))</f>
        <v/>
      </c>
      <c r="P160" s="22" t="n"/>
    </row>
    <row r="161">
      <c r="A161" s="20" t="n">
        <v>156</v>
      </c>
      <c r="B161" s="21" t="n"/>
      <c r="C161" s="22" t="n"/>
      <c r="D161" s="22" t="n"/>
      <c r="E161" s="22" t="n"/>
      <c r="F161" s="22" t="n"/>
      <c r="G161" s="23" t="n"/>
      <c r="H161" s="21" t="n"/>
      <c r="I161" s="24" t="n"/>
      <c r="J161" s="25">
        <f>IF(AND($G161="Hired",ISNUMBER($H161)),$H161+Settings!$D$5,"")</f>
        <v/>
      </c>
      <c r="K161" s="23" t="n"/>
      <c r="L161" s="21" t="n"/>
      <c r="M161" s="26">
        <f>IF(AND($C161="",$E161=""),"",IF(ISNUMBER($L161),"Paid",IF(OR($G161="Not hired",$G161="Withdrew"),"No reward",IF($G161&lt;&gt;"Hired","In process",IF(NOT(ISNUMBER($J161)),"Add start date",IF($K161="No","Not payable",IF($J161&gt;Settings!$D$7,"Waiting","Due now")))))))</f>
        <v/>
      </c>
      <c r="N161" s="21" t="n"/>
      <c r="O161" s="26">
        <f>IF(AND($C161="",$E161=""),"",IF(OR($G161="",$G161="Received",$G161="Contacted",$G161="Interviewing",$G161="Offer made"),IF(Settings!$D$7-MAX($B161,$N161)&gt;Settings!$D$6,"Update due","OK"),IF(ISNUMBER($N161),"OK","Send outcome")))</f>
        <v/>
      </c>
      <c r="P161" s="22" t="n"/>
    </row>
    <row r="162">
      <c r="A162" s="20" t="n">
        <v>157</v>
      </c>
      <c r="B162" s="21" t="n"/>
      <c r="C162" s="22" t="n"/>
      <c r="D162" s="22" t="n"/>
      <c r="E162" s="22" t="n"/>
      <c r="F162" s="22" t="n"/>
      <c r="G162" s="23" t="n"/>
      <c r="H162" s="21" t="n"/>
      <c r="I162" s="24" t="n"/>
      <c r="J162" s="25">
        <f>IF(AND($G162="Hired",ISNUMBER($H162)),$H162+Settings!$D$5,"")</f>
        <v/>
      </c>
      <c r="K162" s="23" t="n"/>
      <c r="L162" s="21" t="n"/>
      <c r="M162" s="26">
        <f>IF(AND($C162="",$E162=""),"",IF(ISNUMBER($L162),"Paid",IF(OR($G162="Not hired",$G162="Withdrew"),"No reward",IF($G162&lt;&gt;"Hired","In process",IF(NOT(ISNUMBER($J162)),"Add start date",IF($K162="No","Not payable",IF($J162&gt;Settings!$D$7,"Waiting","Due now")))))))</f>
        <v/>
      </c>
      <c r="N162" s="21" t="n"/>
      <c r="O162" s="26">
        <f>IF(AND($C162="",$E162=""),"",IF(OR($G162="",$G162="Received",$G162="Contacted",$G162="Interviewing",$G162="Offer made"),IF(Settings!$D$7-MAX($B162,$N162)&gt;Settings!$D$6,"Update due","OK"),IF(ISNUMBER($N162),"OK","Send outcome")))</f>
        <v/>
      </c>
      <c r="P162" s="22" t="n"/>
    </row>
    <row r="163">
      <c r="A163" s="20" t="n">
        <v>158</v>
      </c>
      <c r="B163" s="21" t="n"/>
      <c r="C163" s="22" t="n"/>
      <c r="D163" s="22" t="n"/>
      <c r="E163" s="22" t="n"/>
      <c r="F163" s="22" t="n"/>
      <c r="G163" s="23" t="n"/>
      <c r="H163" s="21" t="n"/>
      <c r="I163" s="24" t="n"/>
      <c r="J163" s="25">
        <f>IF(AND($G163="Hired",ISNUMBER($H163)),$H163+Settings!$D$5,"")</f>
        <v/>
      </c>
      <c r="K163" s="23" t="n"/>
      <c r="L163" s="21" t="n"/>
      <c r="M163" s="26">
        <f>IF(AND($C163="",$E163=""),"",IF(ISNUMBER($L163),"Paid",IF(OR($G163="Not hired",$G163="Withdrew"),"No reward",IF($G163&lt;&gt;"Hired","In process",IF(NOT(ISNUMBER($J163)),"Add start date",IF($K163="No","Not payable",IF($J163&gt;Settings!$D$7,"Waiting","Due now")))))))</f>
        <v/>
      </c>
      <c r="N163" s="21" t="n"/>
      <c r="O163" s="26">
        <f>IF(AND($C163="",$E163=""),"",IF(OR($G163="",$G163="Received",$G163="Contacted",$G163="Interviewing",$G163="Offer made"),IF(Settings!$D$7-MAX($B163,$N163)&gt;Settings!$D$6,"Update due","OK"),IF(ISNUMBER($N163),"OK","Send outcome")))</f>
        <v/>
      </c>
      <c r="P163" s="22" t="n"/>
    </row>
    <row r="164">
      <c r="A164" s="20" t="n">
        <v>159</v>
      </c>
      <c r="B164" s="21" t="n"/>
      <c r="C164" s="22" t="n"/>
      <c r="D164" s="22" t="n"/>
      <c r="E164" s="22" t="n"/>
      <c r="F164" s="22" t="n"/>
      <c r="G164" s="23" t="n"/>
      <c r="H164" s="21" t="n"/>
      <c r="I164" s="24" t="n"/>
      <c r="J164" s="25">
        <f>IF(AND($G164="Hired",ISNUMBER($H164)),$H164+Settings!$D$5,"")</f>
        <v/>
      </c>
      <c r="K164" s="23" t="n"/>
      <c r="L164" s="21" t="n"/>
      <c r="M164" s="26">
        <f>IF(AND($C164="",$E164=""),"",IF(ISNUMBER($L164),"Paid",IF(OR($G164="Not hired",$G164="Withdrew"),"No reward",IF($G164&lt;&gt;"Hired","In process",IF(NOT(ISNUMBER($J164)),"Add start date",IF($K164="No","Not payable",IF($J164&gt;Settings!$D$7,"Waiting","Due now")))))))</f>
        <v/>
      </c>
      <c r="N164" s="21" t="n"/>
      <c r="O164" s="26">
        <f>IF(AND($C164="",$E164=""),"",IF(OR($G164="",$G164="Received",$G164="Contacted",$G164="Interviewing",$G164="Offer made"),IF(Settings!$D$7-MAX($B164,$N164)&gt;Settings!$D$6,"Update due","OK"),IF(ISNUMBER($N164),"OK","Send outcome")))</f>
        <v/>
      </c>
      <c r="P164" s="22" t="n"/>
    </row>
    <row r="165">
      <c r="A165" s="20" t="n">
        <v>160</v>
      </c>
      <c r="B165" s="21" t="n"/>
      <c r="C165" s="22" t="n"/>
      <c r="D165" s="22" t="n"/>
      <c r="E165" s="22" t="n"/>
      <c r="F165" s="22" t="n"/>
      <c r="G165" s="23" t="n"/>
      <c r="H165" s="21" t="n"/>
      <c r="I165" s="24" t="n"/>
      <c r="J165" s="25">
        <f>IF(AND($G165="Hired",ISNUMBER($H165)),$H165+Settings!$D$5,"")</f>
        <v/>
      </c>
      <c r="K165" s="23" t="n"/>
      <c r="L165" s="21" t="n"/>
      <c r="M165" s="26">
        <f>IF(AND($C165="",$E165=""),"",IF(ISNUMBER($L165),"Paid",IF(OR($G165="Not hired",$G165="Withdrew"),"No reward",IF($G165&lt;&gt;"Hired","In process",IF(NOT(ISNUMBER($J165)),"Add start date",IF($K165="No","Not payable",IF($J165&gt;Settings!$D$7,"Waiting","Due now")))))))</f>
        <v/>
      </c>
      <c r="N165" s="21" t="n"/>
      <c r="O165" s="26">
        <f>IF(AND($C165="",$E165=""),"",IF(OR($G165="",$G165="Received",$G165="Contacted",$G165="Interviewing",$G165="Offer made"),IF(Settings!$D$7-MAX($B165,$N165)&gt;Settings!$D$6,"Update due","OK"),IF(ISNUMBER($N165),"OK","Send outcome")))</f>
        <v/>
      </c>
      <c r="P165" s="22" t="n"/>
    </row>
    <row r="166">
      <c r="A166" s="20" t="n">
        <v>161</v>
      </c>
      <c r="B166" s="21" t="n"/>
      <c r="C166" s="22" t="n"/>
      <c r="D166" s="22" t="n"/>
      <c r="E166" s="22" t="n"/>
      <c r="F166" s="22" t="n"/>
      <c r="G166" s="23" t="n"/>
      <c r="H166" s="21" t="n"/>
      <c r="I166" s="24" t="n"/>
      <c r="J166" s="25">
        <f>IF(AND($G166="Hired",ISNUMBER($H166)),$H166+Settings!$D$5,"")</f>
        <v/>
      </c>
      <c r="K166" s="23" t="n"/>
      <c r="L166" s="21" t="n"/>
      <c r="M166" s="26">
        <f>IF(AND($C166="",$E166=""),"",IF(ISNUMBER($L166),"Paid",IF(OR($G166="Not hired",$G166="Withdrew"),"No reward",IF($G166&lt;&gt;"Hired","In process",IF(NOT(ISNUMBER($J166)),"Add start date",IF($K166="No","Not payable",IF($J166&gt;Settings!$D$7,"Waiting","Due now")))))))</f>
        <v/>
      </c>
      <c r="N166" s="21" t="n"/>
      <c r="O166" s="26">
        <f>IF(AND($C166="",$E166=""),"",IF(OR($G166="",$G166="Received",$G166="Contacted",$G166="Interviewing",$G166="Offer made"),IF(Settings!$D$7-MAX($B166,$N166)&gt;Settings!$D$6,"Update due","OK"),IF(ISNUMBER($N166),"OK","Send outcome")))</f>
        <v/>
      </c>
      <c r="P166" s="22" t="n"/>
    </row>
    <row r="167">
      <c r="A167" s="20" t="n">
        <v>162</v>
      </c>
      <c r="B167" s="21" t="n"/>
      <c r="C167" s="22" t="n"/>
      <c r="D167" s="22" t="n"/>
      <c r="E167" s="22" t="n"/>
      <c r="F167" s="22" t="n"/>
      <c r="G167" s="23" t="n"/>
      <c r="H167" s="21" t="n"/>
      <c r="I167" s="24" t="n"/>
      <c r="J167" s="25">
        <f>IF(AND($G167="Hired",ISNUMBER($H167)),$H167+Settings!$D$5,"")</f>
        <v/>
      </c>
      <c r="K167" s="23" t="n"/>
      <c r="L167" s="21" t="n"/>
      <c r="M167" s="26">
        <f>IF(AND($C167="",$E167=""),"",IF(ISNUMBER($L167),"Paid",IF(OR($G167="Not hired",$G167="Withdrew"),"No reward",IF($G167&lt;&gt;"Hired","In process",IF(NOT(ISNUMBER($J167)),"Add start date",IF($K167="No","Not payable",IF($J167&gt;Settings!$D$7,"Waiting","Due now")))))))</f>
        <v/>
      </c>
      <c r="N167" s="21" t="n"/>
      <c r="O167" s="26">
        <f>IF(AND($C167="",$E167=""),"",IF(OR($G167="",$G167="Received",$G167="Contacted",$G167="Interviewing",$G167="Offer made"),IF(Settings!$D$7-MAX($B167,$N167)&gt;Settings!$D$6,"Update due","OK"),IF(ISNUMBER($N167),"OK","Send outcome")))</f>
        <v/>
      </c>
      <c r="P167" s="22" t="n"/>
    </row>
    <row r="168">
      <c r="A168" s="20" t="n">
        <v>163</v>
      </c>
      <c r="B168" s="21" t="n"/>
      <c r="C168" s="22" t="n"/>
      <c r="D168" s="22" t="n"/>
      <c r="E168" s="22" t="n"/>
      <c r="F168" s="22" t="n"/>
      <c r="G168" s="23" t="n"/>
      <c r="H168" s="21" t="n"/>
      <c r="I168" s="24" t="n"/>
      <c r="J168" s="25">
        <f>IF(AND($G168="Hired",ISNUMBER($H168)),$H168+Settings!$D$5,"")</f>
        <v/>
      </c>
      <c r="K168" s="23" t="n"/>
      <c r="L168" s="21" t="n"/>
      <c r="M168" s="26">
        <f>IF(AND($C168="",$E168=""),"",IF(ISNUMBER($L168),"Paid",IF(OR($G168="Not hired",$G168="Withdrew"),"No reward",IF($G168&lt;&gt;"Hired","In process",IF(NOT(ISNUMBER($J168)),"Add start date",IF($K168="No","Not payable",IF($J168&gt;Settings!$D$7,"Waiting","Due now")))))))</f>
        <v/>
      </c>
      <c r="N168" s="21" t="n"/>
      <c r="O168" s="26">
        <f>IF(AND($C168="",$E168=""),"",IF(OR($G168="",$G168="Received",$G168="Contacted",$G168="Interviewing",$G168="Offer made"),IF(Settings!$D$7-MAX($B168,$N168)&gt;Settings!$D$6,"Update due","OK"),IF(ISNUMBER($N168),"OK","Send outcome")))</f>
        <v/>
      </c>
      <c r="P168" s="22" t="n"/>
    </row>
    <row r="169">
      <c r="A169" s="20" t="n">
        <v>164</v>
      </c>
      <c r="B169" s="21" t="n"/>
      <c r="C169" s="22" t="n"/>
      <c r="D169" s="22" t="n"/>
      <c r="E169" s="22" t="n"/>
      <c r="F169" s="22" t="n"/>
      <c r="G169" s="23" t="n"/>
      <c r="H169" s="21" t="n"/>
      <c r="I169" s="24" t="n"/>
      <c r="J169" s="25">
        <f>IF(AND($G169="Hired",ISNUMBER($H169)),$H169+Settings!$D$5,"")</f>
        <v/>
      </c>
      <c r="K169" s="23" t="n"/>
      <c r="L169" s="21" t="n"/>
      <c r="M169" s="26">
        <f>IF(AND($C169="",$E169=""),"",IF(ISNUMBER($L169),"Paid",IF(OR($G169="Not hired",$G169="Withdrew"),"No reward",IF($G169&lt;&gt;"Hired","In process",IF(NOT(ISNUMBER($J169)),"Add start date",IF($K169="No","Not payable",IF($J169&gt;Settings!$D$7,"Waiting","Due now")))))))</f>
        <v/>
      </c>
      <c r="N169" s="21" t="n"/>
      <c r="O169" s="26">
        <f>IF(AND($C169="",$E169=""),"",IF(OR($G169="",$G169="Received",$G169="Contacted",$G169="Interviewing",$G169="Offer made"),IF(Settings!$D$7-MAX($B169,$N169)&gt;Settings!$D$6,"Update due","OK"),IF(ISNUMBER($N169),"OK","Send outcome")))</f>
        <v/>
      </c>
      <c r="P169" s="22" t="n"/>
    </row>
    <row r="170">
      <c r="A170" s="20" t="n">
        <v>165</v>
      </c>
      <c r="B170" s="21" t="n"/>
      <c r="C170" s="22" t="n"/>
      <c r="D170" s="22" t="n"/>
      <c r="E170" s="22" t="n"/>
      <c r="F170" s="22" t="n"/>
      <c r="G170" s="23" t="n"/>
      <c r="H170" s="21" t="n"/>
      <c r="I170" s="24" t="n"/>
      <c r="J170" s="25">
        <f>IF(AND($G170="Hired",ISNUMBER($H170)),$H170+Settings!$D$5,"")</f>
        <v/>
      </c>
      <c r="K170" s="23" t="n"/>
      <c r="L170" s="21" t="n"/>
      <c r="M170" s="26">
        <f>IF(AND($C170="",$E170=""),"",IF(ISNUMBER($L170),"Paid",IF(OR($G170="Not hired",$G170="Withdrew"),"No reward",IF($G170&lt;&gt;"Hired","In process",IF(NOT(ISNUMBER($J170)),"Add start date",IF($K170="No","Not payable",IF($J170&gt;Settings!$D$7,"Waiting","Due now")))))))</f>
        <v/>
      </c>
      <c r="N170" s="21" t="n"/>
      <c r="O170" s="26">
        <f>IF(AND($C170="",$E170=""),"",IF(OR($G170="",$G170="Received",$G170="Contacted",$G170="Interviewing",$G170="Offer made"),IF(Settings!$D$7-MAX($B170,$N170)&gt;Settings!$D$6,"Update due","OK"),IF(ISNUMBER($N170),"OK","Send outcome")))</f>
        <v/>
      </c>
      <c r="P170" s="22" t="n"/>
    </row>
    <row r="171">
      <c r="A171" s="20" t="n">
        <v>166</v>
      </c>
      <c r="B171" s="21" t="n"/>
      <c r="C171" s="22" t="n"/>
      <c r="D171" s="22" t="n"/>
      <c r="E171" s="22" t="n"/>
      <c r="F171" s="22" t="n"/>
      <c r="G171" s="23" t="n"/>
      <c r="H171" s="21" t="n"/>
      <c r="I171" s="24" t="n"/>
      <c r="J171" s="25">
        <f>IF(AND($G171="Hired",ISNUMBER($H171)),$H171+Settings!$D$5,"")</f>
        <v/>
      </c>
      <c r="K171" s="23" t="n"/>
      <c r="L171" s="21" t="n"/>
      <c r="M171" s="26">
        <f>IF(AND($C171="",$E171=""),"",IF(ISNUMBER($L171),"Paid",IF(OR($G171="Not hired",$G171="Withdrew"),"No reward",IF($G171&lt;&gt;"Hired","In process",IF(NOT(ISNUMBER($J171)),"Add start date",IF($K171="No","Not payable",IF($J171&gt;Settings!$D$7,"Waiting","Due now")))))))</f>
        <v/>
      </c>
      <c r="N171" s="21" t="n"/>
      <c r="O171" s="26">
        <f>IF(AND($C171="",$E171=""),"",IF(OR($G171="",$G171="Received",$G171="Contacted",$G171="Interviewing",$G171="Offer made"),IF(Settings!$D$7-MAX($B171,$N171)&gt;Settings!$D$6,"Update due","OK"),IF(ISNUMBER($N171),"OK","Send outcome")))</f>
        <v/>
      </c>
      <c r="P171" s="22" t="n"/>
    </row>
    <row r="172">
      <c r="A172" s="20" t="n">
        <v>167</v>
      </c>
      <c r="B172" s="21" t="n"/>
      <c r="C172" s="22" t="n"/>
      <c r="D172" s="22" t="n"/>
      <c r="E172" s="22" t="n"/>
      <c r="F172" s="22" t="n"/>
      <c r="G172" s="23" t="n"/>
      <c r="H172" s="21" t="n"/>
      <c r="I172" s="24" t="n"/>
      <c r="J172" s="25">
        <f>IF(AND($G172="Hired",ISNUMBER($H172)),$H172+Settings!$D$5,"")</f>
        <v/>
      </c>
      <c r="K172" s="23" t="n"/>
      <c r="L172" s="21" t="n"/>
      <c r="M172" s="26">
        <f>IF(AND($C172="",$E172=""),"",IF(ISNUMBER($L172),"Paid",IF(OR($G172="Not hired",$G172="Withdrew"),"No reward",IF($G172&lt;&gt;"Hired","In process",IF(NOT(ISNUMBER($J172)),"Add start date",IF($K172="No","Not payable",IF($J172&gt;Settings!$D$7,"Waiting","Due now")))))))</f>
        <v/>
      </c>
      <c r="N172" s="21" t="n"/>
      <c r="O172" s="26">
        <f>IF(AND($C172="",$E172=""),"",IF(OR($G172="",$G172="Received",$G172="Contacted",$G172="Interviewing",$G172="Offer made"),IF(Settings!$D$7-MAX($B172,$N172)&gt;Settings!$D$6,"Update due","OK"),IF(ISNUMBER($N172),"OK","Send outcome")))</f>
        <v/>
      </c>
      <c r="P172" s="22" t="n"/>
    </row>
    <row r="173">
      <c r="A173" s="20" t="n">
        <v>168</v>
      </c>
      <c r="B173" s="21" t="n"/>
      <c r="C173" s="22" t="n"/>
      <c r="D173" s="22" t="n"/>
      <c r="E173" s="22" t="n"/>
      <c r="F173" s="22" t="n"/>
      <c r="G173" s="23" t="n"/>
      <c r="H173" s="21" t="n"/>
      <c r="I173" s="24" t="n"/>
      <c r="J173" s="25">
        <f>IF(AND($G173="Hired",ISNUMBER($H173)),$H173+Settings!$D$5,"")</f>
        <v/>
      </c>
      <c r="K173" s="23" t="n"/>
      <c r="L173" s="21" t="n"/>
      <c r="M173" s="26">
        <f>IF(AND($C173="",$E173=""),"",IF(ISNUMBER($L173),"Paid",IF(OR($G173="Not hired",$G173="Withdrew"),"No reward",IF($G173&lt;&gt;"Hired","In process",IF(NOT(ISNUMBER($J173)),"Add start date",IF($K173="No","Not payable",IF($J173&gt;Settings!$D$7,"Waiting","Due now")))))))</f>
        <v/>
      </c>
      <c r="N173" s="21" t="n"/>
      <c r="O173" s="26">
        <f>IF(AND($C173="",$E173=""),"",IF(OR($G173="",$G173="Received",$G173="Contacted",$G173="Interviewing",$G173="Offer made"),IF(Settings!$D$7-MAX($B173,$N173)&gt;Settings!$D$6,"Update due","OK"),IF(ISNUMBER($N173),"OK","Send outcome")))</f>
        <v/>
      </c>
      <c r="P173" s="22" t="n"/>
    </row>
    <row r="174">
      <c r="A174" s="20" t="n">
        <v>169</v>
      </c>
      <c r="B174" s="21" t="n"/>
      <c r="C174" s="22" t="n"/>
      <c r="D174" s="22" t="n"/>
      <c r="E174" s="22" t="n"/>
      <c r="F174" s="22" t="n"/>
      <c r="G174" s="23" t="n"/>
      <c r="H174" s="21" t="n"/>
      <c r="I174" s="24" t="n"/>
      <c r="J174" s="25">
        <f>IF(AND($G174="Hired",ISNUMBER($H174)),$H174+Settings!$D$5,"")</f>
        <v/>
      </c>
      <c r="K174" s="23" t="n"/>
      <c r="L174" s="21" t="n"/>
      <c r="M174" s="26">
        <f>IF(AND($C174="",$E174=""),"",IF(ISNUMBER($L174),"Paid",IF(OR($G174="Not hired",$G174="Withdrew"),"No reward",IF($G174&lt;&gt;"Hired","In process",IF(NOT(ISNUMBER($J174)),"Add start date",IF($K174="No","Not payable",IF($J174&gt;Settings!$D$7,"Waiting","Due now")))))))</f>
        <v/>
      </c>
      <c r="N174" s="21" t="n"/>
      <c r="O174" s="26">
        <f>IF(AND($C174="",$E174=""),"",IF(OR($G174="",$G174="Received",$G174="Contacted",$G174="Interviewing",$G174="Offer made"),IF(Settings!$D$7-MAX($B174,$N174)&gt;Settings!$D$6,"Update due","OK"),IF(ISNUMBER($N174),"OK","Send outcome")))</f>
        <v/>
      </c>
      <c r="P174" s="22" t="n"/>
    </row>
    <row r="175">
      <c r="A175" s="20" t="n">
        <v>170</v>
      </c>
      <c r="B175" s="21" t="n"/>
      <c r="C175" s="22" t="n"/>
      <c r="D175" s="22" t="n"/>
      <c r="E175" s="22" t="n"/>
      <c r="F175" s="22" t="n"/>
      <c r="G175" s="23" t="n"/>
      <c r="H175" s="21" t="n"/>
      <c r="I175" s="24" t="n"/>
      <c r="J175" s="25">
        <f>IF(AND($G175="Hired",ISNUMBER($H175)),$H175+Settings!$D$5,"")</f>
        <v/>
      </c>
      <c r="K175" s="23" t="n"/>
      <c r="L175" s="21" t="n"/>
      <c r="M175" s="26">
        <f>IF(AND($C175="",$E175=""),"",IF(ISNUMBER($L175),"Paid",IF(OR($G175="Not hired",$G175="Withdrew"),"No reward",IF($G175&lt;&gt;"Hired","In process",IF(NOT(ISNUMBER($J175)),"Add start date",IF($K175="No","Not payable",IF($J175&gt;Settings!$D$7,"Waiting","Due now")))))))</f>
        <v/>
      </c>
      <c r="N175" s="21" t="n"/>
      <c r="O175" s="26">
        <f>IF(AND($C175="",$E175=""),"",IF(OR($G175="",$G175="Received",$G175="Contacted",$G175="Interviewing",$G175="Offer made"),IF(Settings!$D$7-MAX($B175,$N175)&gt;Settings!$D$6,"Update due","OK"),IF(ISNUMBER($N175),"OK","Send outcome")))</f>
        <v/>
      </c>
      <c r="P175" s="22" t="n"/>
    </row>
    <row r="176">
      <c r="A176" s="20" t="n">
        <v>171</v>
      </c>
      <c r="B176" s="21" t="n"/>
      <c r="C176" s="22" t="n"/>
      <c r="D176" s="22" t="n"/>
      <c r="E176" s="22" t="n"/>
      <c r="F176" s="22" t="n"/>
      <c r="G176" s="23" t="n"/>
      <c r="H176" s="21" t="n"/>
      <c r="I176" s="24" t="n"/>
      <c r="J176" s="25">
        <f>IF(AND($G176="Hired",ISNUMBER($H176)),$H176+Settings!$D$5,"")</f>
        <v/>
      </c>
      <c r="K176" s="23" t="n"/>
      <c r="L176" s="21" t="n"/>
      <c r="M176" s="26">
        <f>IF(AND($C176="",$E176=""),"",IF(ISNUMBER($L176),"Paid",IF(OR($G176="Not hired",$G176="Withdrew"),"No reward",IF($G176&lt;&gt;"Hired","In process",IF(NOT(ISNUMBER($J176)),"Add start date",IF($K176="No","Not payable",IF($J176&gt;Settings!$D$7,"Waiting","Due now")))))))</f>
        <v/>
      </c>
      <c r="N176" s="21" t="n"/>
      <c r="O176" s="26">
        <f>IF(AND($C176="",$E176=""),"",IF(OR($G176="",$G176="Received",$G176="Contacted",$G176="Interviewing",$G176="Offer made"),IF(Settings!$D$7-MAX($B176,$N176)&gt;Settings!$D$6,"Update due","OK"),IF(ISNUMBER($N176),"OK","Send outcome")))</f>
        <v/>
      </c>
      <c r="P176" s="22" t="n"/>
    </row>
    <row r="177">
      <c r="A177" s="20" t="n">
        <v>172</v>
      </c>
      <c r="B177" s="21" t="n"/>
      <c r="C177" s="22" t="n"/>
      <c r="D177" s="22" t="n"/>
      <c r="E177" s="22" t="n"/>
      <c r="F177" s="22" t="n"/>
      <c r="G177" s="23" t="n"/>
      <c r="H177" s="21" t="n"/>
      <c r="I177" s="24" t="n"/>
      <c r="J177" s="25">
        <f>IF(AND($G177="Hired",ISNUMBER($H177)),$H177+Settings!$D$5,"")</f>
        <v/>
      </c>
      <c r="K177" s="23" t="n"/>
      <c r="L177" s="21" t="n"/>
      <c r="M177" s="26">
        <f>IF(AND($C177="",$E177=""),"",IF(ISNUMBER($L177),"Paid",IF(OR($G177="Not hired",$G177="Withdrew"),"No reward",IF($G177&lt;&gt;"Hired","In process",IF(NOT(ISNUMBER($J177)),"Add start date",IF($K177="No","Not payable",IF($J177&gt;Settings!$D$7,"Waiting","Due now")))))))</f>
        <v/>
      </c>
      <c r="N177" s="21" t="n"/>
      <c r="O177" s="26">
        <f>IF(AND($C177="",$E177=""),"",IF(OR($G177="",$G177="Received",$G177="Contacted",$G177="Interviewing",$G177="Offer made"),IF(Settings!$D$7-MAX($B177,$N177)&gt;Settings!$D$6,"Update due","OK"),IF(ISNUMBER($N177),"OK","Send outcome")))</f>
        <v/>
      </c>
      <c r="P177" s="22" t="n"/>
    </row>
    <row r="178">
      <c r="A178" s="20" t="n">
        <v>173</v>
      </c>
      <c r="B178" s="21" t="n"/>
      <c r="C178" s="22" t="n"/>
      <c r="D178" s="22" t="n"/>
      <c r="E178" s="22" t="n"/>
      <c r="F178" s="22" t="n"/>
      <c r="G178" s="23" t="n"/>
      <c r="H178" s="21" t="n"/>
      <c r="I178" s="24" t="n"/>
      <c r="J178" s="25">
        <f>IF(AND($G178="Hired",ISNUMBER($H178)),$H178+Settings!$D$5,"")</f>
        <v/>
      </c>
      <c r="K178" s="23" t="n"/>
      <c r="L178" s="21" t="n"/>
      <c r="M178" s="26">
        <f>IF(AND($C178="",$E178=""),"",IF(ISNUMBER($L178),"Paid",IF(OR($G178="Not hired",$G178="Withdrew"),"No reward",IF($G178&lt;&gt;"Hired","In process",IF(NOT(ISNUMBER($J178)),"Add start date",IF($K178="No","Not payable",IF($J178&gt;Settings!$D$7,"Waiting","Due now")))))))</f>
        <v/>
      </c>
      <c r="N178" s="21" t="n"/>
      <c r="O178" s="26">
        <f>IF(AND($C178="",$E178=""),"",IF(OR($G178="",$G178="Received",$G178="Contacted",$G178="Interviewing",$G178="Offer made"),IF(Settings!$D$7-MAX($B178,$N178)&gt;Settings!$D$6,"Update due","OK"),IF(ISNUMBER($N178),"OK","Send outcome")))</f>
        <v/>
      </c>
      <c r="P178" s="22" t="n"/>
    </row>
    <row r="179">
      <c r="A179" s="20" t="n">
        <v>174</v>
      </c>
      <c r="B179" s="21" t="n"/>
      <c r="C179" s="22" t="n"/>
      <c r="D179" s="22" t="n"/>
      <c r="E179" s="22" t="n"/>
      <c r="F179" s="22" t="n"/>
      <c r="G179" s="23" t="n"/>
      <c r="H179" s="21" t="n"/>
      <c r="I179" s="24" t="n"/>
      <c r="J179" s="25">
        <f>IF(AND($G179="Hired",ISNUMBER($H179)),$H179+Settings!$D$5,"")</f>
        <v/>
      </c>
      <c r="K179" s="23" t="n"/>
      <c r="L179" s="21" t="n"/>
      <c r="M179" s="26">
        <f>IF(AND($C179="",$E179=""),"",IF(ISNUMBER($L179),"Paid",IF(OR($G179="Not hired",$G179="Withdrew"),"No reward",IF($G179&lt;&gt;"Hired","In process",IF(NOT(ISNUMBER($J179)),"Add start date",IF($K179="No","Not payable",IF($J179&gt;Settings!$D$7,"Waiting","Due now")))))))</f>
        <v/>
      </c>
      <c r="N179" s="21" t="n"/>
      <c r="O179" s="26">
        <f>IF(AND($C179="",$E179=""),"",IF(OR($G179="",$G179="Received",$G179="Contacted",$G179="Interviewing",$G179="Offer made"),IF(Settings!$D$7-MAX($B179,$N179)&gt;Settings!$D$6,"Update due","OK"),IF(ISNUMBER($N179),"OK","Send outcome")))</f>
        <v/>
      </c>
      <c r="P179" s="22" t="n"/>
    </row>
    <row r="180">
      <c r="A180" s="20" t="n">
        <v>175</v>
      </c>
      <c r="B180" s="21" t="n"/>
      <c r="C180" s="22" t="n"/>
      <c r="D180" s="22" t="n"/>
      <c r="E180" s="22" t="n"/>
      <c r="F180" s="22" t="n"/>
      <c r="G180" s="23" t="n"/>
      <c r="H180" s="21" t="n"/>
      <c r="I180" s="24" t="n"/>
      <c r="J180" s="25">
        <f>IF(AND($G180="Hired",ISNUMBER($H180)),$H180+Settings!$D$5,"")</f>
        <v/>
      </c>
      <c r="K180" s="23" t="n"/>
      <c r="L180" s="21" t="n"/>
      <c r="M180" s="26">
        <f>IF(AND($C180="",$E180=""),"",IF(ISNUMBER($L180),"Paid",IF(OR($G180="Not hired",$G180="Withdrew"),"No reward",IF($G180&lt;&gt;"Hired","In process",IF(NOT(ISNUMBER($J180)),"Add start date",IF($K180="No","Not payable",IF($J180&gt;Settings!$D$7,"Waiting","Due now")))))))</f>
        <v/>
      </c>
      <c r="N180" s="21" t="n"/>
      <c r="O180" s="26">
        <f>IF(AND($C180="",$E180=""),"",IF(OR($G180="",$G180="Received",$G180="Contacted",$G180="Interviewing",$G180="Offer made"),IF(Settings!$D$7-MAX($B180,$N180)&gt;Settings!$D$6,"Update due","OK"),IF(ISNUMBER($N180),"OK","Send outcome")))</f>
        <v/>
      </c>
      <c r="P180" s="22" t="n"/>
    </row>
    <row r="181">
      <c r="A181" s="20" t="n">
        <v>176</v>
      </c>
      <c r="B181" s="21" t="n"/>
      <c r="C181" s="22" t="n"/>
      <c r="D181" s="22" t="n"/>
      <c r="E181" s="22" t="n"/>
      <c r="F181" s="22" t="n"/>
      <c r="G181" s="23" t="n"/>
      <c r="H181" s="21" t="n"/>
      <c r="I181" s="24" t="n"/>
      <c r="J181" s="25">
        <f>IF(AND($G181="Hired",ISNUMBER($H181)),$H181+Settings!$D$5,"")</f>
        <v/>
      </c>
      <c r="K181" s="23" t="n"/>
      <c r="L181" s="21" t="n"/>
      <c r="M181" s="26">
        <f>IF(AND($C181="",$E181=""),"",IF(ISNUMBER($L181),"Paid",IF(OR($G181="Not hired",$G181="Withdrew"),"No reward",IF($G181&lt;&gt;"Hired","In process",IF(NOT(ISNUMBER($J181)),"Add start date",IF($K181="No","Not payable",IF($J181&gt;Settings!$D$7,"Waiting","Due now")))))))</f>
        <v/>
      </c>
      <c r="N181" s="21" t="n"/>
      <c r="O181" s="26">
        <f>IF(AND($C181="",$E181=""),"",IF(OR($G181="",$G181="Received",$G181="Contacted",$G181="Interviewing",$G181="Offer made"),IF(Settings!$D$7-MAX($B181,$N181)&gt;Settings!$D$6,"Update due","OK"),IF(ISNUMBER($N181),"OK","Send outcome")))</f>
        <v/>
      </c>
      <c r="P181" s="22" t="n"/>
    </row>
    <row r="182">
      <c r="A182" s="20" t="n">
        <v>177</v>
      </c>
      <c r="B182" s="21" t="n"/>
      <c r="C182" s="22" t="n"/>
      <c r="D182" s="22" t="n"/>
      <c r="E182" s="22" t="n"/>
      <c r="F182" s="22" t="n"/>
      <c r="G182" s="23" t="n"/>
      <c r="H182" s="21" t="n"/>
      <c r="I182" s="24" t="n"/>
      <c r="J182" s="25">
        <f>IF(AND($G182="Hired",ISNUMBER($H182)),$H182+Settings!$D$5,"")</f>
        <v/>
      </c>
      <c r="K182" s="23" t="n"/>
      <c r="L182" s="21" t="n"/>
      <c r="M182" s="26">
        <f>IF(AND($C182="",$E182=""),"",IF(ISNUMBER($L182),"Paid",IF(OR($G182="Not hired",$G182="Withdrew"),"No reward",IF($G182&lt;&gt;"Hired","In process",IF(NOT(ISNUMBER($J182)),"Add start date",IF($K182="No","Not payable",IF($J182&gt;Settings!$D$7,"Waiting","Due now")))))))</f>
        <v/>
      </c>
      <c r="N182" s="21" t="n"/>
      <c r="O182" s="26">
        <f>IF(AND($C182="",$E182=""),"",IF(OR($G182="",$G182="Received",$G182="Contacted",$G182="Interviewing",$G182="Offer made"),IF(Settings!$D$7-MAX($B182,$N182)&gt;Settings!$D$6,"Update due","OK"),IF(ISNUMBER($N182),"OK","Send outcome")))</f>
        <v/>
      </c>
      <c r="P182" s="22" t="n"/>
    </row>
    <row r="183">
      <c r="A183" s="20" t="n">
        <v>178</v>
      </c>
      <c r="B183" s="21" t="n"/>
      <c r="C183" s="22" t="n"/>
      <c r="D183" s="22" t="n"/>
      <c r="E183" s="22" t="n"/>
      <c r="F183" s="22" t="n"/>
      <c r="G183" s="23" t="n"/>
      <c r="H183" s="21" t="n"/>
      <c r="I183" s="24" t="n"/>
      <c r="J183" s="25">
        <f>IF(AND($G183="Hired",ISNUMBER($H183)),$H183+Settings!$D$5,"")</f>
        <v/>
      </c>
      <c r="K183" s="23" t="n"/>
      <c r="L183" s="21" t="n"/>
      <c r="M183" s="26">
        <f>IF(AND($C183="",$E183=""),"",IF(ISNUMBER($L183),"Paid",IF(OR($G183="Not hired",$G183="Withdrew"),"No reward",IF($G183&lt;&gt;"Hired","In process",IF(NOT(ISNUMBER($J183)),"Add start date",IF($K183="No","Not payable",IF($J183&gt;Settings!$D$7,"Waiting","Due now")))))))</f>
        <v/>
      </c>
      <c r="N183" s="21" t="n"/>
      <c r="O183" s="26">
        <f>IF(AND($C183="",$E183=""),"",IF(OR($G183="",$G183="Received",$G183="Contacted",$G183="Interviewing",$G183="Offer made"),IF(Settings!$D$7-MAX($B183,$N183)&gt;Settings!$D$6,"Update due","OK"),IF(ISNUMBER($N183),"OK","Send outcome")))</f>
        <v/>
      </c>
      <c r="P183" s="22" t="n"/>
    </row>
    <row r="184">
      <c r="A184" s="20" t="n">
        <v>179</v>
      </c>
      <c r="B184" s="21" t="n"/>
      <c r="C184" s="22" t="n"/>
      <c r="D184" s="22" t="n"/>
      <c r="E184" s="22" t="n"/>
      <c r="F184" s="22" t="n"/>
      <c r="G184" s="23" t="n"/>
      <c r="H184" s="21" t="n"/>
      <c r="I184" s="24" t="n"/>
      <c r="J184" s="25">
        <f>IF(AND($G184="Hired",ISNUMBER($H184)),$H184+Settings!$D$5,"")</f>
        <v/>
      </c>
      <c r="K184" s="23" t="n"/>
      <c r="L184" s="21" t="n"/>
      <c r="M184" s="26">
        <f>IF(AND($C184="",$E184=""),"",IF(ISNUMBER($L184),"Paid",IF(OR($G184="Not hired",$G184="Withdrew"),"No reward",IF($G184&lt;&gt;"Hired","In process",IF(NOT(ISNUMBER($J184)),"Add start date",IF($K184="No","Not payable",IF($J184&gt;Settings!$D$7,"Waiting","Due now")))))))</f>
        <v/>
      </c>
      <c r="N184" s="21" t="n"/>
      <c r="O184" s="26">
        <f>IF(AND($C184="",$E184=""),"",IF(OR($G184="",$G184="Received",$G184="Contacted",$G184="Interviewing",$G184="Offer made"),IF(Settings!$D$7-MAX($B184,$N184)&gt;Settings!$D$6,"Update due","OK"),IF(ISNUMBER($N184),"OK","Send outcome")))</f>
        <v/>
      </c>
      <c r="P184" s="22" t="n"/>
    </row>
    <row r="185">
      <c r="A185" s="20" t="n">
        <v>180</v>
      </c>
      <c r="B185" s="21" t="n"/>
      <c r="C185" s="22" t="n"/>
      <c r="D185" s="22" t="n"/>
      <c r="E185" s="22" t="n"/>
      <c r="F185" s="22" t="n"/>
      <c r="G185" s="23" t="n"/>
      <c r="H185" s="21" t="n"/>
      <c r="I185" s="24" t="n"/>
      <c r="J185" s="25">
        <f>IF(AND($G185="Hired",ISNUMBER($H185)),$H185+Settings!$D$5,"")</f>
        <v/>
      </c>
      <c r="K185" s="23" t="n"/>
      <c r="L185" s="21" t="n"/>
      <c r="M185" s="26">
        <f>IF(AND($C185="",$E185=""),"",IF(ISNUMBER($L185),"Paid",IF(OR($G185="Not hired",$G185="Withdrew"),"No reward",IF($G185&lt;&gt;"Hired","In process",IF(NOT(ISNUMBER($J185)),"Add start date",IF($K185="No","Not payable",IF($J185&gt;Settings!$D$7,"Waiting","Due now")))))))</f>
        <v/>
      </c>
      <c r="N185" s="21" t="n"/>
      <c r="O185" s="26">
        <f>IF(AND($C185="",$E185=""),"",IF(OR($G185="",$G185="Received",$G185="Contacted",$G185="Interviewing",$G185="Offer made"),IF(Settings!$D$7-MAX($B185,$N185)&gt;Settings!$D$6,"Update due","OK"),IF(ISNUMBER($N185),"OK","Send outcome")))</f>
        <v/>
      </c>
      <c r="P185" s="22" t="n"/>
    </row>
    <row r="186">
      <c r="A186" s="20" t="n">
        <v>181</v>
      </c>
      <c r="B186" s="21" t="n"/>
      <c r="C186" s="22" t="n"/>
      <c r="D186" s="22" t="n"/>
      <c r="E186" s="22" t="n"/>
      <c r="F186" s="22" t="n"/>
      <c r="G186" s="23" t="n"/>
      <c r="H186" s="21" t="n"/>
      <c r="I186" s="24" t="n"/>
      <c r="J186" s="25">
        <f>IF(AND($G186="Hired",ISNUMBER($H186)),$H186+Settings!$D$5,"")</f>
        <v/>
      </c>
      <c r="K186" s="23" t="n"/>
      <c r="L186" s="21" t="n"/>
      <c r="M186" s="26">
        <f>IF(AND($C186="",$E186=""),"",IF(ISNUMBER($L186),"Paid",IF(OR($G186="Not hired",$G186="Withdrew"),"No reward",IF($G186&lt;&gt;"Hired","In process",IF(NOT(ISNUMBER($J186)),"Add start date",IF($K186="No","Not payable",IF($J186&gt;Settings!$D$7,"Waiting","Due now")))))))</f>
        <v/>
      </c>
      <c r="N186" s="21" t="n"/>
      <c r="O186" s="26">
        <f>IF(AND($C186="",$E186=""),"",IF(OR($G186="",$G186="Received",$G186="Contacted",$G186="Interviewing",$G186="Offer made"),IF(Settings!$D$7-MAX($B186,$N186)&gt;Settings!$D$6,"Update due","OK"),IF(ISNUMBER($N186),"OK","Send outcome")))</f>
        <v/>
      </c>
      <c r="P186" s="22" t="n"/>
    </row>
    <row r="187">
      <c r="A187" s="20" t="n">
        <v>182</v>
      </c>
      <c r="B187" s="21" t="n"/>
      <c r="C187" s="22" t="n"/>
      <c r="D187" s="22" t="n"/>
      <c r="E187" s="22" t="n"/>
      <c r="F187" s="22" t="n"/>
      <c r="G187" s="23" t="n"/>
      <c r="H187" s="21" t="n"/>
      <c r="I187" s="24" t="n"/>
      <c r="J187" s="25">
        <f>IF(AND($G187="Hired",ISNUMBER($H187)),$H187+Settings!$D$5,"")</f>
        <v/>
      </c>
      <c r="K187" s="23" t="n"/>
      <c r="L187" s="21" t="n"/>
      <c r="M187" s="26">
        <f>IF(AND($C187="",$E187=""),"",IF(ISNUMBER($L187),"Paid",IF(OR($G187="Not hired",$G187="Withdrew"),"No reward",IF($G187&lt;&gt;"Hired","In process",IF(NOT(ISNUMBER($J187)),"Add start date",IF($K187="No","Not payable",IF($J187&gt;Settings!$D$7,"Waiting","Due now")))))))</f>
        <v/>
      </c>
      <c r="N187" s="21" t="n"/>
      <c r="O187" s="26">
        <f>IF(AND($C187="",$E187=""),"",IF(OR($G187="",$G187="Received",$G187="Contacted",$G187="Interviewing",$G187="Offer made"),IF(Settings!$D$7-MAX($B187,$N187)&gt;Settings!$D$6,"Update due","OK"),IF(ISNUMBER($N187),"OK","Send outcome")))</f>
        <v/>
      </c>
      <c r="P187" s="22" t="n"/>
    </row>
    <row r="188">
      <c r="A188" s="20" t="n">
        <v>183</v>
      </c>
      <c r="B188" s="21" t="n"/>
      <c r="C188" s="22" t="n"/>
      <c r="D188" s="22" t="n"/>
      <c r="E188" s="22" t="n"/>
      <c r="F188" s="22" t="n"/>
      <c r="G188" s="23" t="n"/>
      <c r="H188" s="21" t="n"/>
      <c r="I188" s="24" t="n"/>
      <c r="J188" s="25">
        <f>IF(AND($G188="Hired",ISNUMBER($H188)),$H188+Settings!$D$5,"")</f>
        <v/>
      </c>
      <c r="K188" s="23" t="n"/>
      <c r="L188" s="21" t="n"/>
      <c r="M188" s="26">
        <f>IF(AND($C188="",$E188=""),"",IF(ISNUMBER($L188),"Paid",IF(OR($G188="Not hired",$G188="Withdrew"),"No reward",IF($G188&lt;&gt;"Hired","In process",IF(NOT(ISNUMBER($J188)),"Add start date",IF($K188="No","Not payable",IF($J188&gt;Settings!$D$7,"Waiting","Due now")))))))</f>
        <v/>
      </c>
      <c r="N188" s="21" t="n"/>
      <c r="O188" s="26">
        <f>IF(AND($C188="",$E188=""),"",IF(OR($G188="",$G188="Received",$G188="Contacted",$G188="Interviewing",$G188="Offer made"),IF(Settings!$D$7-MAX($B188,$N188)&gt;Settings!$D$6,"Update due","OK"),IF(ISNUMBER($N188),"OK","Send outcome")))</f>
        <v/>
      </c>
      <c r="P188" s="22" t="n"/>
    </row>
    <row r="189">
      <c r="A189" s="20" t="n">
        <v>184</v>
      </c>
      <c r="B189" s="21" t="n"/>
      <c r="C189" s="22" t="n"/>
      <c r="D189" s="22" t="n"/>
      <c r="E189" s="22" t="n"/>
      <c r="F189" s="22" t="n"/>
      <c r="G189" s="23" t="n"/>
      <c r="H189" s="21" t="n"/>
      <c r="I189" s="24" t="n"/>
      <c r="J189" s="25">
        <f>IF(AND($G189="Hired",ISNUMBER($H189)),$H189+Settings!$D$5,"")</f>
        <v/>
      </c>
      <c r="K189" s="23" t="n"/>
      <c r="L189" s="21" t="n"/>
      <c r="M189" s="26">
        <f>IF(AND($C189="",$E189=""),"",IF(ISNUMBER($L189),"Paid",IF(OR($G189="Not hired",$G189="Withdrew"),"No reward",IF($G189&lt;&gt;"Hired","In process",IF(NOT(ISNUMBER($J189)),"Add start date",IF($K189="No","Not payable",IF($J189&gt;Settings!$D$7,"Waiting","Due now")))))))</f>
        <v/>
      </c>
      <c r="N189" s="21" t="n"/>
      <c r="O189" s="26">
        <f>IF(AND($C189="",$E189=""),"",IF(OR($G189="",$G189="Received",$G189="Contacted",$G189="Interviewing",$G189="Offer made"),IF(Settings!$D$7-MAX($B189,$N189)&gt;Settings!$D$6,"Update due","OK"),IF(ISNUMBER($N189),"OK","Send outcome")))</f>
        <v/>
      </c>
      <c r="P189" s="22" t="n"/>
    </row>
    <row r="190">
      <c r="A190" s="20" t="n">
        <v>185</v>
      </c>
      <c r="B190" s="21" t="n"/>
      <c r="C190" s="22" t="n"/>
      <c r="D190" s="22" t="n"/>
      <c r="E190" s="22" t="n"/>
      <c r="F190" s="22" t="n"/>
      <c r="G190" s="23" t="n"/>
      <c r="H190" s="21" t="n"/>
      <c r="I190" s="24" t="n"/>
      <c r="J190" s="25">
        <f>IF(AND($G190="Hired",ISNUMBER($H190)),$H190+Settings!$D$5,"")</f>
        <v/>
      </c>
      <c r="K190" s="23" t="n"/>
      <c r="L190" s="21" t="n"/>
      <c r="M190" s="26">
        <f>IF(AND($C190="",$E190=""),"",IF(ISNUMBER($L190),"Paid",IF(OR($G190="Not hired",$G190="Withdrew"),"No reward",IF($G190&lt;&gt;"Hired","In process",IF(NOT(ISNUMBER($J190)),"Add start date",IF($K190="No","Not payable",IF($J190&gt;Settings!$D$7,"Waiting","Due now")))))))</f>
        <v/>
      </c>
      <c r="N190" s="21" t="n"/>
      <c r="O190" s="26">
        <f>IF(AND($C190="",$E190=""),"",IF(OR($G190="",$G190="Received",$G190="Contacted",$G190="Interviewing",$G190="Offer made"),IF(Settings!$D$7-MAX($B190,$N190)&gt;Settings!$D$6,"Update due","OK"),IF(ISNUMBER($N190),"OK","Send outcome")))</f>
        <v/>
      </c>
      <c r="P190" s="22" t="n"/>
    </row>
    <row r="191">
      <c r="A191" s="20" t="n">
        <v>186</v>
      </c>
      <c r="B191" s="21" t="n"/>
      <c r="C191" s="22" t="n"/>
      <c r="D191" s="22" t="n"/>
      <c r="E191" s="22" t="n"/>
      <c r="F191" s="22" t="n"/>
      <c r="G191" s="23" t="n"/>
      <c r="H191" s="21" t="n"/>
      <c r="I191" s="24" t="n"/>
      <c r="J191" s="25">
        <f>IF(AND($G191="Hired",ISNUMBER($H191)),$H191+Settings!$D$5,"")</f>
        <v/>
      </c>
      <c r="K191" s="23" t="n"/>
      <c r="L191" s="21" t="n"/>
      <c r="M191" s="26">
        <f>IF(AND($C191="",$E191=""),"",IF(ISNUMBER($L191),"Paid",IF(OR($G191="Not hired",$G191="Withdrew"),"No reward",IF($G191&lt;&gt;"Hired","In process",IF(NOT(ISNUMBER($J191)),"Add start date",IF($K191="No","Not payable",IF($J191&gt;Settings!$D$7,"Waiting","Due now")))))))</f>
        <v/>
      </c>
      <c r="N191" s="21" t="n"/>
      <c r="O191" s="26">
        <f>IF(AND($C191="",$E191=""),"",IF(OR($G191="",$G191="Received",$G191="Contacted",$G191="Interviewing",$G191="Offer made"),IF(Settings!$D$7-MAX($B191,$N191)&gt;Settings!$D$6,"Update due","OK"),IF(ISNUMBER($N191),"OK","Send outcome")))</f>
        <v/>
      </c>
      <c r="P191" s="22" t="n"/>
    </row>
    <row r="192">
      <c r="A192" s="20" t="n">
        <v>187</v>
      </c>
      <c r="B192" s="21" t="n"/>
      <c r="C192" s="22" t="n"/>
      <c r="D192" s="22" t="n"/>
      <c r="E192" s="22" t="n"/>
      <c r="F192" s="22" t="n"/>
      <c r="G192" s="23" t="n"/>
      <c r="H192" s="21" t="n"/>
      <c r="I192" s="24" t="n"/>
      <c r="J192" s="25">
        <f>IF(AND($G192="Hired",ISNUMBER($H192)),$H192+Settings!$D$5,"")</f>
        <v/>
      </c>
      <c r="K192" s="23" t="n"/>
      <c r="L192" s="21" t="n"/>
      <c r="M192" s="26">
        <f>IF(AND($C192="",$E192=""),"",IF(ISNUMBER($L192),"Paid",IF(OR($G192="Not hired",$G192="Withdrew"),"No reward",IF($G192&lt;&gt;"Hired","In process",IF(NOT(ISNUMBER($J192)),"Add start date",IF($K192="No","Not payable",IF($J192&gt;Settings!$D$7,"Waiting","Due now")))))))</f>
        <v/>
      </c>
      <c r="N192" s="21" t="n"/>
      <c r="O192" s="26">
        <f>IF(AND($C192="",$E192=""),"",IF(OR($G192="",$G192="Received",$G192="Contacted",$G192="Interviewing",$G192="Offer made"),IF(Settings!$D$7-MAX($B192,$N192)&gt;Settings!$D$6,"Update due","OK"),IF(ISNUMBER($N192),"OK","Send outcome")))</f>
        <v/>
      </c>
      <c r="P192" s="22" t="n"/>
    </row>
    <row r="193">
      <c r="A193" s="20" t="n">
        <v>188</v>
      </c>
      <c r="B193" s="21" t="n"/>
      <c r="C193" s="22" t="n"/>
      <c r="D193" s="22" t="n"/>
      <c r="E193" s="22" t="n"/>
      <c r="F193" s="22" t="n"/>
      <c r="G193" s="23" t="n"/>
      <c r="H193" s="21" t="n"/>
      <c r="I193" s="24" t="n"/>
      <c r="J193" s="25">
        <f>IF(AND($G193="Hired",ISNUMBER($H193)),$H193+Settings!$D$5,"")</f>
        <v/>
      </c>
      <c r="K193" s="23" t="n"/>
      <c r="L193" s="21" t="n"/>
      <c r="M193" s="26">
        <f>IF(AND($C193="",$E193=""),"",IF(ISNUMBER($L193),"Paid",IF(OR($G193="Not hired",$G193="Withdrew"),"No reward",IF($G193&lt;&gt;"Hired","In process",IF(NOT(ISNUMBER($J193)),"Add start date",IF($K193="No","Not payable",IF($J193&gt;Settings!$D$7,"Waiting","Due now")))))))</f>
        <v/>
      </c>
      <c r="N193" s="21" t="n"/>
      <c r="O193" s="26">
        <f>IF(AND($C193="",$E193=""),"",IF(OR($G193="",$G193="Received",$G193="Contacted",$G193="Interviewing",$G193="Offer made"),IF(Settings!$D$7-MAX($B193,$N193)&gt;Settings!$D$6,"Update due","OK"),IF(ISNUMBER($N193),"OK","Send outcome")))</f>
        <v/>
      </c>
      <c r="P193" s="22" t="n"/>
    </row>
    <row r="194">
      <c r="A194" s="20" t="n">
        <v>189</v>
      </c>
      <c r="B194" s="21" t="n"/>
      <c r="C194" s="22" t="n"/>
      <c r="D194" s="22" t="n"/>
      <c r="E194" s="22" t="n"/>
      <c r="F194" s="22" t="n"/>
      <c r="G194" s="23" t="n"/>
      <c r="H194" s="21" t="n"/>
      <c r="I194" s="24" t="n"/>
      <c r="J194" s="25">
        <f>IF(AND($G194="Hired",ISNUMBER($H194)),$H194+Settings!$D$5,"")</f>
        <v/>
      </c>
      <c r="K194" s="23" t="n"/>
      <c r="L194" s="21" t="n"/>
      <c r="M194" s="26">
        <f>IF(AND($C194="",$E194=""),"",IF(ISNUMBER($L194),"Paid",IF(OR($G194="Not hired",$G194="Withdrew"),"No reward",IF($G194&lt;&gt;"Hired","In process",IF(NOT(ISNUMBER($J194)),"Add start date",IF($K194="No","Not payable",IF($J194&gt;Settings!$D$7,"Waiting","Due now")))))))</f>
        <v/>
      </c>
      <c r="N194" s="21" t="n"/>
      <c r="O194" s="26">
        <f>IF(AND($C194="",$E194=""),"",IF(OR($G194="",$G194="Received",$G194="Contacted",$G194="Interviewing",$G194="Offer made"),IF(Settings!$D$7-MAX($B194,$N194)&gt;Settings!$D$6,"Update due","OK"),IF(ISNUMBER($N194),"OK","Send outcome")))</f>
        <v/>
      </c>
      <c r="P194" s="22" t="n"/>
    </row>
    <row r="195">
      <c r="A195" s="20" t="n">
        <v>190</v>
      </c>
      <c r="B195" s="21" t="n"/>
      <c r="C195" s="22" t="n"/>
      <c r="D195" s="22" t="n"/>
      <c r="E195" s="22" t="n"/>
      <c r="F195" s="22" t="n"/>
      <c r="G195" s="23" t="n"/>
      <c r="H195" s="21" t="n"/>
      <c r="I195" s="24" t="n"/>
      <c r="J195" s="25">
        <f>IF(AND($G195="Hired",ISNUMBER($H195)),$H195+Settings!$D$5,"")</f>
        <v/>
      </c>
      <c r="K195" s="23" t="n"/>
      <c r="L195" s="21" t="n"/>
      <c r="M195" s="26">
        <f>IF(AND($C195="",$E195=""),"",IF(ISNUMBER($L195),"Paid",IF(OR($G195="Not hired",$G195="Withdrew"),"No reward",IF($G195&lt;&gt;"Hired","In process",IF(NOT(ISNUMBER($J195)),"Add start date",IF($K195="No","Not payable",IF($J195&gt;Settings!$D$7,"Waiting","Due now")))))))</f>
        <v/>
      </c>
      <c r="N195" s="21" t="n"/>
      <c r="O195" s="26">
        <f>IF(AND($C195="",$E195=""),"",IF(OR($G195="",$G195="Received",$G195="Contacted",$G195="Interviewing",$G195="Offer made"),IF(Settings!$D$7-MAX($B195,$N195)&gt;Settings!$D$6,"Update due","OK"),IF(ISNUMBER($N195),"OK","Send outcome")))</f>
        <v/>
      </c>
      <c r="P195" s="22" t="n"/>
    </row>
    <row r="196">
      <c r="A196" s="20" t="n">
        <v>191</v>
      </c>
      <c r="B196" s="21" t="n"/>
      <c r="C196" s="22" t="n"/>
      <c r="D196" s="22" t="n"/>
      <c r="E196" s="22" t="n"/>
      <c r="F196" s="22" t="n"/>
      <c r="G196" s="23" t="n"/>
      <c r="H196" s="21" t="n"/>
      <c r="I196" s="24" t="n"/>
      <c r="J196" s="25">
        <f>IF(AND($G196="Hired",ISNUMBER($H196)),$H196+Settings!$D$5,"")</f>
        <v/>
      </c>
      <c r="K196" s="23" t="n"/>
      <c r="L196" s="21" t="n"/>
      <c r="M196" s="26">
        <f>IF(AND($C196="",$E196=""),"",IF(ISNUMBER($L196),"Paid",IF(OR($G196="Not hired",$G196="Withdrew"),"No reward",IF($G196&lt;&gt;"Hired","In process",IF(NOT(ISNUMBER($J196)),"Add start date",IF($K196="No","Not payable",IF($J196&gt;Settings!$D$7,"Waiting","Due now")))))))</f>
        <v/>
      </c>
      <c r="N196" s="21" t="n"/>
      <c r="O196" s="26">
        <f>IF(AND($C196="",$E196=""),"",IF(OR($G196="",$G196="Received",$G196="Contacted",$G196="Interviewing",$G196="Offer made"),IF(Settings!$D$7-MAX($B196,$N196)&gt;Settings!$D$6,"Update due","OK"),IF(ISNUMBER($N196),"OK","Send outcome")))</f>
        <v/>
      </c>
      <c r="P196" s="22" t="n"/>
    </row>
    <row r="197">
      <c r="A197" s="20" t="n">
        <v>192</v>
      </c>
      <c r="B197" s="21" t="n"/>
      <c r="C197" s="22" t="n"/>
      <c r="D197" s="22" t="n"/>
      <c r="E197" s="22" t="n"/>
      <c r="F197" s="22" t="n"/>
      <c r="G197" s="23" t="n"/>
      <c r="H197" s="21" t="n"/>
      <c r="I197" s="24" t="n"/>
      <c r="J197" s="25">
        <f>IF(AND($G197="Hired",ISNUMBER($H197)),$H197+Settings!$D$5,"")</f>
        <v/>
      </c>
      <c r="K197" s="23" t="n"/>
      <c r="L197" s="21" t="n"/>
      <c r="M197" s="26">
        <f>IF(AND($C197="",$E197=""),"",IF(ISNUMBER($L197),"Paid",IF(OR($G197="Not hired",$G197="Withdrew"),"No reward",IF($G197&lt;&gt;"Hired","In process",IF(NOT(ISNUMBER($J197)),"Add start date",IF($K197="No","Not payable",IF($J197&gt;Settings!$D$7,"Waiting","Due now")))))))</f>
        <v/>
      </c>
      <c r="N197" s="21" t="n"/>
      <c r="O197" s="26">
        <f>IF(AND($C197="",$E197=""),"",IF(OR($G197="",$G197="Received",$G197="Contacted",$G197="Interviewing",$G197="Offer made"),IF(Settings!$D$7-MAX($B197,$N197)&gt;Settings!$D$6,"Update due","OK"),IF(ISNUMBER($N197),"OK","Send outcome")))</f>
        <v/>
      </c>
      <c r="P197" s="22" t="n"/>
    </row>
    <row r="198">
      <c r="A198" s="20" t="n">
        <v>193</v>
      </c>
      <c r="B198" s="21" t="n"/>
      <c r="C198" s="22" t="n"/>
      <c r="D198" s="22" t="n"/>
      <c r="E198" s="22" t="n"/>
      <c r="F198" s="22" t="n"/>
      <c r="G198" s="23" t="n"/>
      <c r="H198" s="21" t="n"/>
      <c r="I198" s="24" t="n"/>
      <c r="J198" s="25">
        <f>IF(AND($G198="Hired",ISNUMBER($H198)),$H198+Settings!$D$5,"")</f>
        <v/>
      </c>
      <c r="K198" s="23" t="n"/>
      <c r="L198" s="21" t="n"/>
      <c r="M198" s="26">
        <f>IF(AND($C198="",$E198=""),"",IF(ISNUMBER($L198),"Paid",IF(OR($G198="Not hired",$G198="Withdrew"),"No reward",IF($G198&lt;&gt;"Hired","In process",IF(NOT(ISNUMBER($J198)),"Add start date",IF($K198="No","Not payable",IF($J198&gt;Settings!$D$7,"Waiting","Due now")))))))</f>
        <v/>
      </c>
      <c r="N198" s="21" t="n"/>
      <c r="O198" s="26">
        <f>IF(AND($C198="",$E198=""),"",IF(OR($G198="",$G198="Received",$G198="Contacted",$G198="Interviewing",$G198="Offer made"),IF(Settings!$D$7-MAX($B198,$N198)&gt;Settings!$D$6,"Update due","OK"),IF(ISNUMBER($N198),"OK","Send outcome")))</f>
        <v/>
      </c>
      <c r="P198" s="22" t="n"/>
    </row>
    <row r="199">
      <c r="A199" s="20" t="n">
        <v>194</v>
      </c>
      <c r="B199" s="21" t="n"/>
      <c r="C199" s="22" t="n"/>
      <c r="D199" s="22" t="n"/>
      <c r="E199" s="22" t="n"/>
      <c r="F199" s="22" t="n"/>
      <c r="G199" s="23" t="n"/>
      <c r="H199" s="21" t="n"/>
      <c r="I199" s="24" t="n"/>
      <c r="J199" s="25">
        <f>IF(AND($G199="Hired",ISNUMBER($H199)),$H199+Settings!$D$5,"")</f>
        <v/>
      </c>
      <c r="K199" s="23" t="n"/>
      <c r="L199" s="21" t="n"/>
      <c r="M199" s="26">
        <f>IF(AND($C199="",$E199=""),"",IF(ISNUMBER($L199),"Paid",IF(OR($G199="Not hired",$G199="Withdrew"),"No reward",IF($G199&lt;&gt;"Hired","In process",IF(NOT(ISNUMBER($J199)),"Add start date",IF($K199="No","Not payable",IF($J199&gt;Settings!$D$7,"Waiting","Due now")))))))</f>
        <v/>
      </c>
      <c r="N199" s="21" t="n"/>
      <c r="O199" s="26">
        <f>IF(AND($C199="",$E199=""),"",IF(OR($G199="",$G199="Received",$G199="Contacted",$G199="Interviewing",$G199="Offer made"),IF(Settings!$D$7-MAX($B199,$N199)&gt;Settings!$D$6,"Update due","OK"),IF(ISNUMBER($N199),"OK","Send outcome")))</f>
        <v/>
      </c>
      <c r="P199" s="22" t="n"/>
    </row>
    <row r="200">
      <c r="A200" s="20" t="n">
        <v>195</v>
      </c>
      <c r="B200" s="21" t="n"/>
      <c r="C200" s="22" t="n"/>
      <c r="D200" s="22" t="n"/>
      <c r="E200" s="22" t="n"/>
      <c r="F200" s="22" t="n"/>
      <c r="G200" s="23" t="n"/>
      <c r="H200" s="21" t="n"/>
      <c r="I200" s="24" t="n"/>
      <c r="J200" s="25">
        <f>IF(AND($G200="Hired",ISNUMBER($H200)),$H200+Settings!$D$5,"")</f>
        <v/>
      </c>
      <c r="K200" s="23" t="n"/>
      <c r="L200" s="21" t="n"/>
      <c r="M200" s="26">
        <f>IF(AND($C200="",$E200=""),"",IF(ISNUMBER($L200),"Paid",IF(OR($G200="Not hired",$G200="Withdrew"),"No reward",IF($G200&lt;&gt;"Hired","In process",IF(NOT(ISNUMBER($J200)),"Add start date",IF($K200="No","Not payable",IF($J200&gt;Settings!$D$7,"Waiting","Due now")))))))</f>
        <v/>
      </c>
      <c r="N200" s="21" t="n"/>
      <c r="O200" s="26">
        <f>IF(AND($C200="",$E200=""),"",IF(OR($G200="",$G200="Received",$G200="Contacted",$G200="Interviewing",$G200="Offer made"),IF(Settings!$D$7-MAX($B200,$N200)&gt;Settings!$D$6,"Update due","OK"),IF(ISNUMBER($N200),"OK","Send outcome")))</f>
        <v/>
      </c>
      <c r="P200" s="22" t="n"/>
    </row>
    <row r="201">
      <c r="A201" s="20" t="n">
        <v>196</v>
      </c>
      <c r="B201" s="21" t="n"/>
      <c r="C201" s="22" t="n"/>
      <c r="D201" s="22" t="n"/>
      <c r="E201" s="22" t="n"/>
      <c r="F201" s="22" t="n"/>
      <c r="G201" s="23" t="n"/>
      <c r="H201" s="21" t="n"/>
      <c r="I201" s="24" t="n"/>
      <c r="J201" s="25">
        <f>IF(AND($G201="Hired",ISNUMBER($H201)),$H201+Settings!$D$5,"")</f>
        <v/>
      </c>
      <c r="K201" s="23" t="n"/>
      <c r="L201" s="21" t="n"/>
      <c r="M201" s="26">
        <f>IF(AND($C201="",$E201=""),"",IF(ISNUMBER($L201),"Paid",IF(OR($G201="Not hired",$G201="Withdrew"),"No reward",IF($G201&lt;&gt;"Hired","In process",IF(NOT(ISNUMBER($J201)),"Add start date",IF($K201="No","Not payable",IF($J201&gt;Settings!$D$7,"Waiting","Due now")))))))</f>
        <v/>
      </c>
      <c r="N201" s="21" t="n"/>
      <c r="O201" s="26">
        <f>IF(AND($C201="",$E201=""),"",IF(OR($G201="",$G201="Received",$G201="Contacted",$G201="Interviewing",$G201="Offer made"),IF(Settings!$D$7-MAX($B201,$N201)&gt;Settings!$D$6,"Update due","OK"),IF(ISNUMBER($N201),"OK","Send outcome")))</f>
        <v/>
      </c>
      <c r="P201" s="22" t="n"/>
    </row>
    <row r="202">
      <c r="A202" s="20" t="n">
        <v>197</v>
      </c>
      <c r="B202" s="21" t="n"/>
      <c r="C202" s="22" t="n"/>
      <c r="D202" s="22" t="n"/>
      <c r="E202" s="22" t="n"/>
      <c r="F202" s="22" t="n"/>
      <c r="G202" s="23" t="n"/>
      <c r="H202" s="21" t="n"/>
      <c r="I202" s="24" t="n"/>
      <c r="J202" s="25">
        <f>IF(AND($G202="Hired",ISNUMBER($H202)),$H202+Settings!$D$5,"")</f>
        <v/>
      </c>
      <c r="K202" s="23" t="n"/>
      <c r="L202" s="21" t="n"/>
      <c r="M202" s="26">
        <f>IF(AND($C202="",$E202=""),"",IF(ISNUMBER($L202),"Paid",IF(OR($G202="Not hired",$G202="Withdrew"),"No reward",IF($G202&lt;&gt;"Hired","In process",IF(NOT(ISNUMBER($J202)),"Add start date",IF($K202="No","Not payable",IF($J202&gt;Settings!$D$7,"Waiting","Due now")))))))</f>
        <v/>
      </c>
      <c r="N202" s="21" t="n"/>
      <c r="O202" s="26">
        <f>IF(AND($C202="",$E202=""),"",IF(OR($G202="",$G202="Received",$G202="Contacted",$G202="Interviewing",$G202="Offer made"),IF(Settings!$D$7-MAX($B202,$N202)&gt;Settings!$D$6,"Update due","OK"),IF(ISNUMBER($N202),"OK","Send outcome")))</f>
        <v/>
      </c>
      <c r="P202" s="22" t="n"/>
    </row>
    <row r="203">
      <c r="A203" s="20" t="n">
        <v>198</v>
      </c>
      <c r="B203" s="21" t="n"/>
      <c r="C203" s="22" t="n"/>
      <c r="D203" s="22" t="n"/>
      <c r="E203" s="22" t="n"/>
      <c r="F203" s="22" t="n"/>
      <c r="G203" s="23" t="n"/>
      <c r="H203" s="21" t="n"/>
      <c r="I203" s="24" t="n"/>
      <c r="J203" s="25">
        <f>IF(AND($G203="Hired",ISNUMBER($H203)),$H203+Settings!$D$5,"")</f>
        <v/>
      </c>
      <c r="K203" s="23" t="n"/>
      <c r="L203" s="21" t="n"/>
      <c r="M203" s="26">
        <f>IF(AND($C203="",$E203=""),"",IF(ISNUMBER($L203),"Paid",IF(OR($G203="Not hired",$G203="Withdrew"),"No reward",IF($G203&lt;&gt;"Hired","In process",IF(NOT(ISNUMBER($J203)),"Add start date",IF($K203="No","Not payable",IF($J203&gt;Settings!$D$7,"Waiting","Due now")))))))</f>
        <v/>
      </c>
      <c r="N203" s="21" t="n"/>
      <c r="O203" s="26">
        <f>IF(AND($C203="",$E203=""),"",IF(OR($G203="",$G203="Received",$G203="Contacted",$G203="Interviewing",$G203="Offer made"),IF(Settings!$D$7-MAX($B203,$N203)&gt;Settings!$D$6,"Update due","OK"),IF(ISNUMBER($N203),"OK","Send outcome")))</f>
        <v/>
      </c>
      <c r="P203" s="22" t="n"/>
    </row>
    <row r="204">
      <c r="A204" s="20" t="n">
        <v>199</v>
      </c>
      <c r="B204" s="21" t="n"/>
      <c r="C204" s="22" t="n"/>
      <c r="D204" s="22" t="n"/>
      <c r="E204" s="22" t="n"/>
      <c r="F204" s="22" t="n"/>
      <c r="G204" s="23" t="n"/>
      <c r="H204" s="21" t="n"/>
      <c r="I204" s="24" t="n"/>
      <c r="J204" s="25">
        <f>IF(AND($G204="Hired",ISNUMBER($H204)),$H204+Settings!$D$5,"")</f>
        <v/>
      </c>
      <c r="K204" s="23" t="n"/>
      <c r="L204" s="21" t="n"/>
      <c r="M204" s="26">
        <f>IF(AND($C204="",$E204=""),"",IF(ISNUMBER($L204),"Paid",IF(OR($G204="Not hired",$G204="Withdrew"),"No reward",IF($G204&lt;&gt;"Hired","In process",IF(NOT(ISNUMBER($J204)),"Add start date",IF($K204="No","Not payable",IF($J204&gt;Settings!$D$7,"Waiting","Due now")))))))</f>
        <v/>
      </c>
      <c r="N204" s="21" t="n"/>
      <c r="O204" s="26">
        <f>IF(AND($C204="",$E204=""),"",IF(OR($G204="",$G204="Received",$G204="Contacted",$G204="Interviewing",$G204="Offer made"),IF(Settings!$D$7-MAX($B204,$N204)&gt;Settings!$D$6,"Update due","OK"),IF(ISNUMBER($N204),"OK","Send outcome")))</f>
        <v/>
      </c>
      <c r="P204" s="22" t="n"/>
    </row>
    <row r="205">
      <c r="A205" s="20" t="n">
        <v>200</v>
      </c>
      <c r="B205" s="21" t="n"/>
      <c r="C205" s="22" t="n"/>
      <c r="D205" s="22" t="n"/>
      <c r="E205" s="22" t="n"/>
      <c r="F205" s="22" t="n"/>
      <c r="G205" s="23" t="n"/>
      <c r="H205" s="21" t="n"/>
      <c r="I205" s="24" t="n"/>
      <c r="J205" s="25">
        <f>IF(AND($G205="Hired",ISNUMBER($H205)),$H205+Settings!$D$5,"")</f>
        <v/>
      </c>
      <c r="K205" s="23" t="n"/>
      <c r="L205" s="21" t="n"/>
      <c r="M205" s="26">
        <f>IF(AND($C205="",$E205=""),"",IF(ISNUMBER($L205),"Paid",IF(OR($G205="Not hired",$G205="Withdrew"),"No reward",IF($G205&lt;&gt;"Hired","In process",IF(NOT(ISNUMBER($J205)),"Add start date",IF($K205="No","Not payable",IF($J205&gt;Settings!$D$7,"Waiting","Due now")))))))</f>
        <v/>
      </c>
      <c r="N205" s="21" t="n"/>
      <c r="O205" s="26">
        <f>IF(AND($C205="",$E205=""),"",IF(OR($G205="",$G205="Received",$G205="Contacted",$G205="Interviewing",$G205="Offer made"),IF(Settings!$D$7-MAX($B205,$N205)&gt;Settings!$D$6,"Update due","OK"),IF(ISNUMBER($N205),"OK","Send outcome")))</f>
        <v/>
      </c>
      <c r="P205" s="22" t="n"/>
    </row>
  </sheetData>
  <conditionalFormatting sqref="M6:M205">
    <cfRule type="expression" priority="1" dxfId="0">
      <formula>$M6="Due now"</formula>
    </cfRule>
  </conditionalFormatting>
  <conditionalFormatting sqref="O6:O205">
    <cfRule type="expression" priority="2" dxfId="0">
      <formula>OR($O6="Update due",$O6="Send outcome")</formula>
    </cfRule>
  </conditionalFormatting>
  <conditionalFormatting sqref="A6:P205">
    <cfRule type="expression" priority="3" dxfId="1">
      <formula>$M6="Paid"</formula>
    </cfRule>
  </conditionalFormatting>
  <dataValidations count="2">
    <dataValidation sqref="G6:G205" showDropDown="0" showInputMessage="1" showErrorMessage="1" allowBlank="1" errorTitle="Stage" error="Pick a value from the list. Pick where the referral stands." promptTitle="Stage" prompt="Pick where the referral stands." type="list" errorStyle="warning">
      <formula1>Lists!$A$2:$A$8</formula1>
    </dataValidation>
    <dataValidation sqref="K6:K205" showDropDown="0" showInputMessage="1" showErrorMessage="1" allowBlank="1" errorTitle="Both still here?" error="Pick a value from the list. Yes or No, on the reward due date." promptTitle="Both still here?" prompt="Yes or No, on the reward due date." type="list" errorStyle="warning">
      <formula1>Lists!$C$2:$C$3</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F19"/>
  <sheetViews>
    <sheetView workbookViewId="0">
      <selection activeCell="A1" sqref="A1"/>
    </sheetView>
  </sheetViews>
  <sheetFormatPr baseColWidth="8" defaultRowHeight="15"/>
  <cols>
    <col width="28" customWidth="1" min="1" max="1"/>
    <col width="12" customWidth="1" min="2" max="2"/>
    <col width="3" customWidth="1" min="3" max="3"/>
    <col width="22" customWidth="1" min="4" max="4"/>
    <col width="12" customWidth="1" min="5" max="5"/>
    <col width="14" customWidth="1" min="6" max="6"/>
  </cols>
  <sheetData>
    <row r="1">
      <c r="A1" s="15" t="inlineStr">
        <is>
          <t>Summary: referrals, rewards and updates</t>
        </is>
      </c>
    </row>
    <row r="2">
      <c r="A2" s="16" t="inlineStr">
        <is>
          <t>Worked out from the Referrals tab. Please do not type here.</t>
        </is>
      </c>
    </row>
    <row r="3">
      <c r="A3" s="17">
        <f>IF(COUNTIF(Referrals!$P$6:$P$205,"EXAMPLE*")&gt;0,"You are looking at EXAMPLE data. Delete the rows marked EXAMPLE on Referrals.","")</f>
        <v/>
      </c>
    </row>
    <row r="5" ht="24" customHeight="1">
      <c r="A5" s="3" t="inlineStr">
        <is>
          <t>Stage</t>
        </is>
      </c>
      <c r="B5" s="3" t="inlineStr">
        <is>
          <t>Referrals</t>
        </is>
      </c>
      <c r="D5" s="3" t="inlineStr">
        <is>
          <t>Reward status</t>
        </is>
      </c>
      <c r="E5" s="3" t="inlineStr">
        <is>
          <t>Referrals</t>
        </is>
      </c>
      <c r="F5" s="3" t="inlineStr">
        <is>
          <t>Reward total</t>
        </is>
      </c>
    </row>
    <row r="6">
      <c r="A6" s="27">
        <f>Lists!$A$2</f>
        <v/>
      </c>
      <c r="B6" s="28">
        <f>COUNTIF(Referrals!$G$6:$G$205,A6)</f>
        <v/>
      </c>
      <c r="D6" s="27" t="inlineStr">
        <is>
          <t>In process</t>
        </is>
      </c>
      <c r="E6" s="28">
        <f>COUNTIF(Referrals!$M$6:$M$205,D6)</f>
        <v/>
      </c>
      <c r="F6" s="29">
        <f>SUMIF(Referrals!$M$6:$M$205,D6,Referrals!$I$6:$I$205)</f>
        <v/>
      </c>
    </row>
    <row r="7">
      <c r="A7" s="27">
        <f>Lists!$A$3</f>
        <v/>
      </c>
      <c r="B7" s="28">
        <f>COUNTIF(Referrals!$G$6:$G$205,A7)</f>
        <v/>
      </c>
      <c r="D7" s="27" t="inlineStr">
        <is>
          <t>Add start date</t>
        </is>
      </c>
      <c r="E7" s="28">
        <f>COUNTIF(Referrals!$M$6:$M$205,D7)</f>
        <v/>
      </c>
      <c r="F7" s="29">
        <f>SUMIF(Referrals!$M$6:$M$205,D7,Referrals!$I$6:$I$205)</f>
        <v/>
      </c>
    </row>
    <row r="8">
      <c r="A8" s="27">
        <f>Lists!$A$4</f>
        <v/>
      </c>
      <c r="B8" s="28">
        <f>COUNTIF(Referrals!$G$6:$G$205,A8)</f>
        <v/>
      </c>
      <c r="D8" s="27" t="inlineStr">
        <is>
          <t>Waiting</t>
        </is>
      </c>
      <c r="E8" s="28">
        <f>COUNTIF(Referrals!$M$6:$M$205,D8)</f>
        <v/>
      </c>
      <c r="F8" s="29">
        <f>SUMIF(Referrals!$M$6:$M$205,D8,Referrals!$I$6:$I$205)</f>
        <v/>
      </c>
    </row>
    <row r="9">
      <c r="A9" s="27">
        <f>Lists!$A$5</f>
        <v/>
      </c>
      <c r="B9" s="28">
        <f>COUNTIF(Referrals!$G$6:$G$205,A9)</f>
        <v/>
      </c>
      <c r="D9" s="27" t="inlineStr">
        <is>
          <t>Due now</t>
        </is>
      </c>
      <c r="E9" s="28">
        <f>COUNTIF(Referrals!$M$6:$M$205,D9)</f>
        <v/>
      </c>
      <c r="F9" s="29">
        <f>SUMIF(Referrals!$M$6:$M$205,D9,Referrals!$I$6:$I$205)</f>
        <v/>
      </c>
    </row>
    <row r="10">
      <c r="A10" s="27">
        <f>Lists!$A$6</f>
        <v/>
      </c>
      <c r="B10" s="28">
        <f>COUNTIF(Referrals!$G$6:$G$205,A10)</f>
        <v/>
      </c>
      <c r="D10" s="27" t="inlineStr">
        <is>
          <t>Paid</t>
        </is>
      </c>
      <c r="E10" s="28">
        <f>COUNTIF(Referrals!$M$6:$M$205,D10)</f>
        <v/>
      </c>
      <c r="F10" s="29">
        <f>SUMIF(Referrals!$M$6:$M$205,D10,Referrals!$I$6:$I$205)</f>
        <v/>
      </c>
    </row>
    <row r="11">
      <c r="A11" s="27">
        <f>Lists!$A$7</f>
        <v/>
      </c>
      <c r="B11" s="28">
        <f>COUNTIF(Referrals!$G$6:$G$205,A11)</f>
        <v/>
      </c>
      <c r="D11" s="27" t="inlineStr">
        <is>
          <t>Not payable</t>
        </is>
      </c>
      <c r="E11" s="28">
        <f>COUNTIF(Referrals!$M$6:$M$205,D11)</f>
        <v/>
      </c>
      <c r="F11" s="29">
        <f>SUMIF(Referrals!$M$6:$M$205,D11,Referrals!$I$6:$I$205)</f>
        <v/>
      </c>
    </row>
    <row r="12">
      <c r="A12" s="27">
        <f>Lists!$A$8</f>
        <v/>
      </c>
      <c r="B12" s="28">
        <f>COUNTIF(Referrals!$G$6:$G$205,A12)</f>
        <v/>
      </c>
      <c r="D12" s="27" t="inlineStr">
        <is>
          <t>No reward</t>
        </is>
      </c>
      <c r="E12" s="28">
        <f>COUNTIF(Referrals!$M$6:$M$205,D12)</f>
        <v/>
      </c>
      <c r="F12" s="29" t="inlineStr"/>
    </row>
    <row r="13">
      <c r="A13" s="30" t="inlineStr">
        <is>
          <t>All referrals</t>
        </is>
      </c>
      <c r="B13" s="31">
        <f>SUM(E6:E12)</f>
        <v/>
      </c>
    </row>
    <row r="15">
      <c r="A15" s="3" t="inlineStr">
        <is>
          <t>Hire rate</t>
        </is>
      </c>
      <c r="B15" s="3" t="inlineStr">
        <is>
          <t>Value</t>
        </is>
      </c>
      <c r="D15" s="3" t="inlineStr">
        <is>
          <t>Referrers to update</t>
        </is>
      </c>
      <c r="E15" s="3" t="inlineStr">
        <is>
          <t>Referrals</t>
        </is>
      </c>
    </row>
    <row r="16">
      <c r="A16" s="27" t="inlineStr">
        <is>
          <t>Referrals with a decision</t>
        </is>
      </c>
      <c r="B16" s="28">
        <f>COUNTIF(Referrals!$G$6:$G$205,"Hired")+COUNTIF(Referrals!$G$6:$G$205,"Not hired")+COUNTIF(Referrals!$G$6:$G$205,"Withdrew")</f>
        <v/>
      </c>
      <c r="D16" s="27" t="inlineStr">
        <is>
          <t>Update due</t>
        </is>
      </c>
      <c r="E16" s="28">
        <f>COUNTIF(Referrals!$O$6:$O$205,"Update due")</f>
        <v/>
      </c>
    </row>
    <row r="17">
      <c r="A17" s="27" t="inlineStr">
        <is>
          <t>Hired, as a share of those</t>
        </is>
      </c>
      <c r="B17" s="32">
        <f>IF(B16=0,"",COUNTIF(Referrals!$G$6:$G$205,"Hired")/B16)</f>
        <v/>
      </c>
      <c r="D17" s="27" t="inlineStr">
        <is>
          <t>Send outcome</t>
        </is>
      </c>
      <c r="E17" s="28">
        <f>COUNTIF(Referrals!$O$6:$O$205,"Send outcome")</f>
        <v/>
      </c>
    </row>
    <row r="19">
      <c r="A19" s="14" t="inlineStr">
        <is>
          <t>Due now means the waiting period has passed and nobody has typed a Paid on date. Reward totals add up the Reward column, so use one currency.</t>
        </is>
      </c>
    </row>
  </sheetData>
  <conditionalFormatting sqref="D6:F12">
    <cfRule type="expression" priority="1" dxfId="2">
      <formula>AND($D6="Due now",$E6&gt;0)</formula>
    </cfRule>
  </conditionalFormatting>
  <conditionalFormatting sqref="E16:E17">
    <cfRule type="expression" priority="2" dxfId="2">
      <formula>AND(ISNUMBER(E16),E16&gt;0)</formula>
    </cfRule>
  </conditionalFormatting>
  <pageMargins left="0.75" right="0.75" top="1" bottom="1" header="0.5" footer="0.5"/>
</worksheet>
</file>

<file path=xl/worksheets/sheet4.xml><?xml version="1.0" encoding="utf-8"?>
<worksheet xmlns="http://schemas.openxmlformats.org/spreadsheetml/2006/main">
  <sheetPr>
    <tabColor rgb="000F766E"/>
    <outlinePr summaryBelow="1" summaryRight="1"/>
    <pageSetUpPr/>
  </sheetPr>
  <dimension ref="A1:D9"/>
  <sheetViews>
    <sheetView workbookViewId="0">
      <selection activeCell="A1" sqref="A1"/>
    </sheetView>
  </sheetViews>
  <sheetFormatPr baseColWidth="8" defaultRowHeight="15"/>
  <cols>
    <col width="58" customWidth="1" min="1" max="1"/>
    <col width="14" customWidth="1" min="2" max="2"/>
    <col width="18" customWidth="1" min="3" max="3"/>
    <col width="13" customWidth="1" min="4" max="4"/>
  </cols>
  <sheetData>
    <row r="1">
      <c r="A1" s="15" t="inlineStr">
        <is>
          <t>Settings: your waiting period and update rhythm</t>
        </is>
      </c>
    </row>
    <row r="2">
      <c r="A2" s="16" t="inlineStr">
        <is>
          <t>Type your own numbers in the yellow column. Leave a box empty to use the example. Every number here is an example, not a rule.</t>
        </is>
      </c>
    </row>
    <row r="4" ht="32" customHeight="1">
      <c r="A4" s="3" t="inlineStr">
        <is>
          <t>Setting</t>
        </is>
      </c>
      <c r="B4" s="3" t="inlineStr">
        <is>
          <t>Your number</t>
        </is>
      </c>
      <c r="C4" s="3" t="inlineStr">
        <is>
          <t>Template default (example)</t>
        </is>
      </c>
      <c r="D4" s="3" t="inlineStr">
        <is>
          <t>In use</t>
        </is>
      </c>
    </row>
    <row r="5" ht="32" customHeight="1">
      <c r="A5" s="33" t="inlineStr">
        <is>
          <t>Waiting period: days after the start date before the reward is due</t>
        </is>
      </c>
      <c r="B5" s="34" t="n"/>
      <c r="C5" s="35" t="n">
        <v>90</v>
      </c>
      <c r="D5" s="31">
        <f>IF(ISNUMBER(B5),B5,C5)</f>
        <v/>
      </c>
    </row>
    <row r="6" ht="32" customHeight="1">
      <c r="A6" s="33" t="inlineStr">
        <is>
          <t>Update the referrer at least every this many days</t>
        </is>
      </c>
      <c r="B6" s="34" t="n"/>
      <c r="C6" s="35" t="n">
        <v>14</v>
      </c>
      <c r="D6" s="31">
        <f>IF(ISNUMBER(B6),B6,C6)</f>
        <v/>
      </c>
    </row>
    <row r="7" ht="32" customHeight="1">
      <c r="A7" s="33" t="inlineStr">
        <is>
          <t>Today's date (leave empty to use the computer's date)</t>
        </is>
      </c>
      <c r="B7" s="36" t="n"/>
      <c r="C7" s="35" t="inlineStr">
        <is>
          <t>today</t>
        </is>
      </c>
      <c r="D7" s="37">
        <f>IF(ISNUMBER(B7),B7,TODAY())</f>
        <v/>
      </c>
    </row>
    <row r="9">
      <c r="A9" s="14" t="inlineStr">
        <is>
          <t>The waiting period should match your written policy. Weekends and holidays are not skipped. Rules on bonuses and pay differ by country and state, so check local law.</t>
        </is>
      </c>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8F8499"/>
    <outlinePr summaryBelow="1" summaryRight="1"/>
    <pageSetUpPr/>
  </sheetPr>
  <dimension ref="A1:C11"/>
  <sheetViews>
    <sheetView workbookViewId="0">
      <pane ySplit="1" topLeftCell="A2" activePane="bottomLeft" state="frozen"/>
      <selection pane="bottomLeft" activeCell="A1" sqref="A1"/>
    </sheetView>
  </sheetViews>
  <sheetFormatPr baseColWidth="8" defaultRowHeight="15"/>
  <cols>
    <col width="16" customWidth="1" min="1" max="1"/>
    <col width="3" customWidth="1" min="2" max="2"/>
    <col width="11" customWidth="1" min="3" max="3"/>
  </cols>
  <sheetData>
    <row r="1">
      <c r="A1" s="3" t="inlineStr">
        <is>
          <t>Stage</t>
        </is>
      </c>
      <c r="C1" s="3" t="inlineStr">
        <is>
          <t>Yes or No</t>
        </is>
      </c>
    </row>
    <row r="2">
      <c r="A2" s="38" t="inlineStr">
        <is>
          <t>Received</t>
        </is>
      </c>
      <c r="C2" s="39" t="inlineStr">
        <is>
          <t>Yes</t>
        </is>
      </c>
    </row>
    <row r="3">
      <c r="A3" s="38" t="inlineStr">
        <is>
          <t>Contacted</t>
        </is>
      </c>
      <c r="C3" s="39" t="inlineStr">
        <is>
          <t>No</t>
        </is>
      </c>
    </row>
    <row r="4">
      <c r="A4" s="38" t="inlineStr">
        <is>
          <t>Interviewing</t>
        </is>
      </c>
    </row>
    <row r="5">
      <c r="A5" s="38" t="inlineStr">
        <is>
          <t>Offer made</t>
        </is>
      </c>
    </row>
    <row r="6">
      <c r="A6" s="38" t="inlineStr">
        <is>
          <t>Hired</t>
        </is>
      </c>
    </row>
    <row r="7">
      <c r="A7" s="38" t="inlineStr">
        <is>
          <t>Not hired</t>
        </is>
      </c>
    </row>
    <row r="8">
      <c r="A8" s="38" t="inlineStr">
        <is>
          <t>Withdrew</t>
        </is>
      </c>
    </row>
    <row r="11">
      <c r="A11" s="14" t="inlineStr">
        <is>
          <t>Keep these stage names: the reward and update formulas look for them. You can rename Received, Contacted, Interviewing and Offer made, but then also edit the Update status formula.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2026-10-28T13:45:52Z</dcterms:created>
  <dcterms:modified xmlns:dcterms="http://purl.org/dc/terms/" xmlns:xsi="http://www.w3.org/2001/XMLSchema-instance" xsi:type="dcterms:W3CDTF">2026-10-28T13:45:53Z</dcterms:modified>
</cp:coreProperties>
</file>