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Form responses" sheetId="2" state="visible" r:id="rId2"/>
    <sheet xmlns:r="http://schemas.openxmlformats.org/officeDocument/2006/relationships" name="Phone references" sheetId="3" state="visible" r:id="rId3"/>
    <sheet xmlns:r="http://schemas.openxmlformats.org/officeDocument/2006/relationships" name="Scores" sheetId="4" state="visible" r:id="rId4"/>
    <sheet xmlns:r="http://schemas.openxmlformats.org/officeDocument/2006/relationships" name="Compare" sheetId="5" state="visible" r:id="rId5"/>
    <sheet xmlns:r="http://schemas.openxmlformats.org/officeDocument/2006/relationships" name="Lis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i val="1"/>
      <color rgb="005E5468"/>
      <sz val="10"/>
    </font>
    <font>
      <name val="Arial"/>
      <b val="1"/>
      <color rgb="00231A2E"/>
      <sz val="16"/>
    </font>
    <font>
      <name val="Arial"/>
      <color rgb="005E5468"/>
      <sz val="10"/>
    </font>
    <font>
      <name val="Arial"/>
      <b val="1"/>
      <color rgb="00231A2E"/>
      <sz val="11"/>
    </font>
  </fonts>
  <fills count="8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7A4A00"/>
      </patternFill>
    </fill>
    <fill>
      <patternFill patternType="solid">
        <fgColor rgb="005E5468"/>
      </patternFill>
    </fill>
  </fills>
  <borders count="5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  <border>
      <left/>
      <right/>
      <top style="thin">
        <color rgb="00C9C1D3"/>
      </top>
      <bottom/>
      <diagonal/>
    </border>
    <border>
      <left/>
      <right style="thin">
        <color rgb="00C9C1D3"/>
      </right>
      <top style="thin">
        <color rgb="00C9C1D3"/>
      </top>
      <bottom/>
      <diagonal/>
    </border>
    <border>
      <left/>
      <right style="thin">
        <color rgb="00C9C1D3"/>
      </right>
      <top style="thin">
        <color rgb="00C9C1D3"/>
      </top>
      <bottom style="thin">
        <color rgb="00C9C1D3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7" fillId="0" borderId="0" pivotButton="0" quotePrefix="0" xfId="0"/>
    <xf numFmtId="0" fontId="3" fillId="6" borderId="1" applyAlignment="1" pivotButton="0" quotePrefix="0" xfId="0">
      <alignment vertical="center" wrapText="1"/>
    </xf>
    <xf numFmtId="0" fontId="9" fillId="3" borderId="1" pivotButton="0" quotePrefix="0" xfId="0"/>
    <xf numFmtId="0" fontId="6" fillId="3" borderId="1" pivotButton="0" quotePrefix="0" xfId="0"/>
    <xf numFmtId="0" fontId="3" fillId="7" borderId="1" applyAlignment="1" pivotButton="0" quotePrefix="0" xfId="0">
      <alignment vertical="center" wrapText="1"/>
    </xf>
    <xf numFmtId="0" fontId="11" fillId="4" borderId="1" pivotButton="0" quotePrefix="0" xfId="0"/>
    <xf numFmtId="0" fontId="11" fillId="4" borderId="1" applyAlignment="1" pivotButton="0" quotePrefix="0" xfId="0">
      <alignment horizontal="center"/>
    </xf>
    <xf numFmtId="2" fontId="11" fillId="4" borderId="1" pivotButton="0" quotePrefix="0" xfId="0"/>
    <xf numFmtId="0" fontId="12" fillId="0" borderId="0" pivotButton="0" quotePrefix="0" xfId="0"/>
    <xf numFmtId="0" fontId="12" fillId="3" borderId="1" pivotButton="0" quotePrefix="0" xfId="0"/>
    <xf numFmtId="0" fontId="0" fillId="0" borderId="4" pivotButton="0" quotePrefix="0" xfId="0"/>
    <xf numFmtId="0" fontId="5" fillId="0" borderId="0" pivotButton="0" quotePrefix="0" xfId="0"/>
    <xf numFmtId="0" fontId="0" fillId="4" borderId="1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5" fillId="0" borderId="1" pivotButton="0" quotePrefix="0" xfId="0"/>
    <xf numFmtId="0" fontId="6" fillId="4" borderId="1" applyAlignment="1" pivotButton="0" quotePrefix="0" xfId="0">
      <alignment horizontal="center" vertical="center" wrapText="1"/>
    </xf>
    <xf numFmtId="2" fontId="6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top" wrapText="1"/>
    </xf>
    <xf numFmtId="0" fontId="0" fillId="3" borderId="1" pivotButton="0" quotePrefix="0" xfId="0"/>
  </cellXfs>
  <cellStyles count="1">
    <cellStyle name="Normal" xfId="0" builtinId="0" hidden="0"/>
  </cellStyles>
  <dxfs count="2">
    <dxf>
      <font>
        <name val="Arial"/>
        <b val="1"/>
        <color rgb="008A1C12"/>
        <sz val="10"/>
      </font>
    </dxf>
    <dxf>
      <font>
        <name val="Arial"/>
        <b val="1"/>
        <color rgb="008A1C12"/>
        <sz val="10"/>
      </font>
      <fill>
        <patternFill patternType="solid">
          <bgColor rgb="00F6C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HornetForms</author>
  </authors>
  <commentList>
    <comment ref="A1" authorId="0" shapeId="0">
      <text>
        <t>Paste your HornetForms CSV here, starting at this cell, headers included. Rows 2 to 5 are EXAMPLE data: clear A2 to R5 first. Room for 200 responses.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A5" authorId="0" shapeId="0">
      <text>
        <t>Type the candidate's name the same way each time. Compare matches names ignoring capital letters.</t>
      </text>
    </comment>
  </commentList>
</comments>
</file>

<file path=xl/comments/comment3.xml><?xml version="1.0" encoding="utf-8"?>
<comments xmlns="http://schemas.openxmlformats.org/spreadsheetml/2006/main">
  <authors>
    <author>HornetForms</author>
  </authors>
  <commentList>
    <comment ref="K5" authorId="0" shapeId="0">
      <text>
        <t>Flags to ask about, not reasons to reject. Would not hire again; Hire again with reservations; Rated below expectations on N areas; Not a manager (the reference did not manage them).</t>
      </text>
    </comment>
  </commentList>
</comments>
</file>

<file path=xl/comments/comment4.xml><?xml version="1.0" encoding="utf-8"?>
<comments xmlns="http://schemas.openxmlformats.org/spreadsheetml/2006/main">
  <authors>
    <author>HornetForms</author>
  </authors>
  <commentList>
    <comment ref="B5" authorId="0" shapeId="0">
      <text>
        <t>Type the name as it appears in the form answers or on Phone references. Capital letters do not matter. Clear the EXAMPLE name first.</t>
      </text>
    </comment>
  </commentList>
</comments>
</file>

<file path=xl/comments/comment5.xml><?xml version="1.0" encoding="utf-8"?>
<comments xmlns="http://schemas.openxmlformats.org/spreadsheetml/2006/main">
  <authors>
    <author>HornetForms</author>
  </authors>
  <commentList>
    <comment ref="B1" authorId="0" shapeId="0">
      <text>
        <t>The rating names must match the form's matrix columns exactly. Scores come from the order here.</t>
      </text>
    </comment>
    <comment ref="G1" authorId="0" shapeId="0">
      <text>
        <t>If you renamed a question on your form, type its new label here so the sheet can find the column.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Reference scorecard</t>
        </is>
      </c>
    </row>
    <row r="3">
      <c r="B3" s="2" t="inlineStr">
        <is>
          <t>Turn reference answers into scores you can compare. Works with the HornetForms Candidate reference check template.</t>
        </is>
      </c>
    </row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44" customHeight="1">
      <c r="B6" s="4" t="n">
        <v>1</v>
      </c>
      <c r="C6" s="5" t="inlineStr">
        <is>
          <t>Export the responses</t>
        </is>
      </c>
      <c r="D6" s="6" t="inlineStr">
        <is>
          <t>In HornetForms open the form, go to Responses, and export as CSV.</t>
        </is>
      </c>
    </row>
    <row r="7" ht="44" customHeight="1">
      <c r="B7" s="4" t="n">
        <v>2</v>
      </c>
      <c r="C7" s="5" t="inlineStr">
        <is>
          <t>Paste them</t>
        </is>
      </c>
      <c r="D7" s="6" t="inlineStr">
        <is>
          <t>Open Form responses, click A1, and paste the CSV with its headers. Clear the EXAMPLE rows first.</t>
        </is>
      </c>
    </row>
    <row r="8" ht="44" customHeight="1">
      <c r="B8" s="4" t="n">
        <v>3</v>
      </c>
      <c r="C8" s="5" t="inlineStr">
        <is>
          <t>Add phone references</t>
        </is>
      </c>
      <c r="D8" s="6" t="inlineStr">
        <is>
          <t>For calls you made yourself, type one row each on Phone references. Same four ratings.</t>
        </is>
      </c>
    </row>
    <row r="9" ht="44" customHeight="1">
      <c r="B9" s="4" t="n">
        <v>4</v>
      </c>
      <c r="C9" s="5" t="inlineStr">
        <is>
          <t>Check Scores</t>
        </is>
      </c>
      <c r="D9" s="6" t="inlineStr">
        <is>
          <t>Scores shows one row per reference: four scores, an average and red flags. You don't type there.</t>
        </is>
      </c>
    </row>
    <row r="10" ht="44" customHeight="1">
      <c r="B10" s="4" t="n">
        <v>5</v>
      </c>
      <c r="C10" s="5" t="inlineStr">
        <is>
          <t>Compare two references</t>
        </is>
      </c>
      <c r="D10" s="6" t="inlineStr">
        <is>
          <t>On Compare, type a candidate's name. Their first two references appear side by side, with a Difference column.</t>
        </is>
      </c>
    </row>
    <row r="12">
      <c r="B12" s="7" t="inlineStr">
        <is>
          <t>Colour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 Keep the pasted headers as they come from HornetForms.</t>
        </is>
      </c>
    </row>
    <row r="17">
      <c r="B17" s="7" t="inlineStr">
        <is>
          <t>Good to know</t>
        </is>
      </c>
    </row>
    <row r="18" ht="28" customHeight="1">
      <c r="C18" s="12" t="inlineStr">
        <is>
          <t>Scores: Below expectations is 1, Meets is 2, Above is 3, Outstanding is 4. The average is of the four areas.</t>
        </is>
      </c>
    </row>
    <row r="19" ht="34" customHeight="1">
      <c r="C19" s="12" t="inlineStr">
        <is>
          <t>Red flags are things to ask about, not reasons to reject. Not a manager means the reference did not manage the candidate.</t>
        </is>
      </c>
    </row>
    <row r="20" ht="28" customHeight="1">
      <c r="C20" s="12" t="inlineStr">
        <is>
          <t>A gap of 2 or more between two references on one area is worth a follow-up call.</t>
        </is>
      </c>
    </row>
    <row r="21" ht="28" customHeight="1">
      <c r="C21" s="12" t="inlineStr">
        <is>
          <t>Scores help you compare. They don't make the decision.</t>
        </is>
      </c>
    </row>
    <row r="22" ht="28" customHeight="1">
      <c r="C22" s="12" t="inlineStr">
        <is>
          <t>If you renamed a question on your form, change its name on Lists, column G, so the sheet finds it.</t>
        </is>
      </c>
    </row>
    <row r="23" ht="28" customHeight="1">
      <c r="C23" s="12" t="inlineStr">
        <is>
          <t>Up to 200 form responses and 50 phone references.</t>
        </is>
      </c>
    </row>
    <row r="25">
      <c r="B25" s="7" t="inlineStr">
        <is>
          <t>Example data</t>
        </is>
      </c>
    </row>
    <row r="26" ht="32" customHeight="1">
      <c r="C26" s="13" t="inlineStr">
        <is>
          <t>Rows 2 to 5 on Form responses, row 6 on Phone references and the name on Compare are EXAMPLE data. Swap in your own.</t>
        </is>
      </c>
    </row>
    <row r="28">
      <c r="C28" s="14" t="inlineStr">
        <is>
          <t>Made by HornetForms, hornetforms.com</t>
        </is>
      </c>
    </row>
  </sheetData>
  <mergeCells count="7">
    <mergeCell ref="C20:D20"/>
    <mergeCell ref="C21:D21"/>
    <mergeCell ref="C19:D19"/>
    <mergeCell ref="C26:D26"/>
    <mergeCell ref="C22:D22"/>
    <mergeCell ref="C18:D18"/>
    <mergeCell ref="C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T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60" customWidth="1" min="12" max="12"/>
    <col width="26" customWidth="1" min="13" max="13"/>
    <col width="26" customWidth="1" min="14" max="14"/>
    <col width="26" customWidth="1" min="15" max="15"/>
    <col width="26" customWidth="1" min="16" max="16"/>
    <col width="26" customWidth="1" min="17" max="17"/>
    <col width="26" customWidth="1" min="18" max="18"/>
    <col width="26" customWidth="1" min="19" max="19"/>
    <col width="26" customWidth="1" min="20" max="20"/>
  </cols>
  <sheetData>
    <row r="1" ht="48" customHeight="1">
      <c r="A1" s="3" t="inlineStr">
        <is>
          <t>Response ID</t>
        </is>
      </c>
      <c r="B1" s="3" t="inlineStr">
        <is>
          <t>Submitted at</t>
        </is>
      </c>
      <c r="C1" s="3" t="inlineStr">
        <is>
          <t>Started at</t>
        </is>
      </c>
      <c r="D1" s="3" t="inlineStr">
        <is>
          <t>Your name</t>
        </is>
      </c>
      <c r="E1" s="3" t="inlineStr">
        <is>
          <t>Your email</t>
        </is>
      </c>
      <c r="F1" s="3" t="inlineStr">
        <is>
          <t>Your job title</t>
        </is>
      </c>
      <c r="G1" s="3" t="inlineStr">
        <is>
          <t>Your company</t>
        </is>
      </c>
      <c r="H1" s="3" t="inlineStr">
        <is>
          <t>Candidate's name</t>
        </is>
      </c>
      <c r="I1" s="3" t="inlineStr">
        <is>
          <t>How did you work together?</t>
        </is>
      </c>
      <c r="J1" s="3" t="inlineStr">
        <is>
          <t>Their role while you worked together</t>
        </is>
      </c>
      <c r="K1" s="3" t="inlineStr">
        <is>
          <t>When did you work together?</t>
        </is>
      </c>
      <c r="L1" s="3" t="inlineStr">
        <is>
          <t>How would you rate them?</t>
        </is>
      </c>
      <c r="M1" s="3" t="inlineStr">
        <is>
          <t>Would you hire or work with them again?</t>
        </is>
      </c>
      <c r="N1" s="3" t="inlineStr">
        <is>
          <t>Could you tell us a little more?</t>
        </is>
      </c>
      <c r="O1" s="3" t="inlineStr">
        <is>
          <t>What are their strengths?</t>
        </is>
      </c>
      <c r="P1" s="3" t="inlineStr">
        <is>
          <t>Where could they develop?</t>
        </is>
      </c>
      <c r="Q1" s="3" t="inlineStr">
        <is>
          <t>Anything else we should know?</t>
        </is>
      </c>
      <c r="R1" s="3" t="inlineStr">
        <is>
          <t>Form version</t>
        </is>
      </c>
      <c r="S1" s="3" t="n"/>
      <c r="T1" s="3" t="n"/>
    </row>
    <row r="2">
      <c r="A2" s="15" t="inlineStr">
        <is>
          <t>EXAMPLE-01 (delete me)</t>
        </is>
      </c>
      <c r="B2" s="15" t="inlineStr">
        <is>
          <t>2026-10-01T09:10:00.000Z</t>
        </is>
      </c>
      <c r="C2" s="15" t="inlineStr">
        <is>
          <t>2026-10-01T09:02:00.000Z</t>
        </is>
      </c>
      <c r="D2" s="15" t="inlineStr">
        <is>
          <t>Ana Example</t>
        </is>
      </c>
      <c r="E2" s="15" t="inlineStr">
        <is>
          <t>ana@example.com</t>
        </is>
      </c>
      <c r="F2" s="15" t="inlineStr">
        <is>
          <t>Design lead</t>
        </is>
      </c>
      <c r="G2" s="15" t="inlineStr">
        <is>
          <t>Example Studio</t>
        </is>
      </c>
      <c r="H2" s="15" t="inlineStr">
        <is>
          <t>Priya Example</t>
        </is>
      </c>
      <c r="I2" s="15" t="inlineStr">
        <is>
          <t>I was their manager</t>
        </is>
      </c>
      <c r="J2" s="15" t="inlineStr">
        <is>
          <t>Product designer</t>
        </is>
      </c>
      <c r="K2" s="15" t="inlineStr">
        <is>
          <t>2022 to 2025</t>
        </is>
      </c>
      <c r="L2" s="15" t="inlineStr">
        <is>
          <t>Reliability: Outstanding; Teamwork: Above expectations; Communication: Above expectations; Quality of work: Outstanding</t>
        </is>
      </c>
      <c r="M2" s="15" t="inlineStr">
        <is>
          <t>Yes</t>
        </is>
      </c>
      <c r="N2" s="15" t="inlineStr">
        <is>
          <t>Example answer: she led two big launches.</t>
        </is>
      </c>
      <c r="O2" s="15" t="inlineStr">
        <is>
          <t>Example answer: calm under pressure.</t>
        </is>
      </c>
      <c r="P2" s="15" t="inlineStr">
        <is>
          <t>Example answer: delegating more.</t>
        </is>
      </c>
      <c r="Q2" s="15" t="inlineStr"/>
      <c r="R2" s="15" t="n">
        <v>1</v>
      </c>
    </row>
    <row r="3">
      <c r="A3" s="15" t="inlineStr">
        <is>
          <t>EXAMPLE-02 (delete me)</t>
        </is>
      </c>
      <c r="B3" s="15" t="inlineStr">
        <is>
          <t>2026-10-02T09:11:00.000Z</t>
        </is>
      </c>
      <c r="C3" s="15" t="inlineStr">
        <is>
          <t>2026-10-02T09:03:00.000Z</t>
        </is>
      </c>
      <c r="D3" s="15" t="inlineStr">
        <is>
          <t>Ben Example</t>
        </is>
      </c>
      <c r="E3" s="15" t="inlineStr">
        <is>
          <t>ben@example.com</t>
        </is>
      </c>
      <c r="F3" s="15" t="inlineStr">
        <is>
          <t>Designer</t>
        </is>
      </c>
      <c r="G3" s="15" t="inlineStr">
        <is>
          <t>Example Studio</t>
        </is>
      </c>
      <c r="H3" s="15" t="inlineStr">
        <is>
          <t>Priya Example</t>
        </is>
      </c>
      <c r="I3" s="15" t="inlineStr">
        <is>
          <t>We were teammates</t>
        </is>
      </c>
      <c r="J3" s="15" t="inlineStr">
        <is>
          <t>Product designer</t>
        </is>
      </c>
      <c r="K3" s="15" t="inlineStr">
        <is>
          <t>2023 to 2025</t>
        </is>
      </c>
      <c r="L3" s="15" t="inlineStr">
        <is>
          <t>Reliability: Below expectations; Teamwork: Above expectations; Communication: Meets expectations; Quality of work: Above expectations</t>
        </is>
      </c>
      <c r="M3" s="15" t="inlineStr">
        <is>
          <t>With reservations</t>
        </is>
      </c>
      <c r="N3" s="15" t="inlineStr">
        <is>
          <t>Example answer: great work, but handoffs were sometimes late.</t>
        </is>
      </c>
      <c r="O3" s="15" t="inlineStr">
        <is>
          <t>Example answer: strong visual sense.</t>
        </is>
      </c>
      <c r="P3" s="15" t="inlineStr">
        <is>
          <t>Example answer: hitting dates.</t>
        </is>
      </c>
      <c r="Q3" s="15" t="inlineStr"/>
      <c r="R3" s="15" t="n">
        <v>1</v>
      </c>
    </row>
    <row r="4">
      <c r="A4" s="15" t="inlineStr">
        <is>
          <t>EXAMPLE-03 (delete me)</t>
        </is>
      </c>
      <c r="B4" s="15" t="inlineStr">
        <is>
          <t>2026-10-03T09:12:00.000Z</t>
        </is>
      </c>
      <c r="C4" s="15" t="inlineStr">
        <is>
          <t>2026-10-03T09:04:00.000Z</t>
        </is>
      </c>
      <c r="D4" s="15" t="inlineStr">
        <is>
          <t>Cara Example</t>
        </is>
      </c>
      <c r="E4" s="15" t="inlineStr">
        <is>
          <t>cara@example.com</t>
        </is>
      </c>
      <c r="F4" s="15" t="inlineStr">
        <is>
          <t>Operations manager</t>
        </is>
      </c>
      <c r="G4" s="15" t="inlineStr">
        <is>
          <t>Example Foods</t>
        </is>
      </c>
      <c r="H4" s="15" t="inlineStr">
        <is>
          <t>Tom Example</t>
        </is>
      </c>
      <c r="I4" s="15" t="inlineStr">
        <is>
          <t>I was their manager</t>
        </is>
      </c>
      <c r="J4" s="15" t="inlineStr">
        <is>
          <t>Shift supervisor</t>
        </is>
      </c>
      <c r="K4" s="15" t="inlineStr">
        <is>
          <t>2021 to 2024</t>
        </is>
      </c>
      <c r="L4" s="15" t="inlineStr">
        <is>
          <t>Reliability: Meets expectations; Teamwork: Meets expectations; Communication: Above expectations; Quality of work: Meets expectations</t>
        </is>
      </c>
      <c r="M4" s="15" t="inlineStr">
        <is>
          <t>Yes</t>
        </is>
      </c>
      <c r="N4" s="15" t="inlineStr">
        <is>
          <t>Example answer: steady and fair.</t>
        </is>
      </c>
      <c r="O4" s="15" t="inlineStr">
        <is>
          <t>Example answer: knows the kitchen.</t>
        </is>
      </c>
      <c r="P4" s="15" t="inlineStr">
        <is>
          <t>Example answer: paperwork.</t>
        </is>
      </c>
      <c r="Q4" s="15" t="inlineStr"/>
      <c r="R4" s="15" t="n">
        <v>1</v>
      </c>
    </row>
    <row r="5">
      <c r="A5" s="15" t="inlineStr">
        <is>
          <t>EXAMPLE-04 (delete me)</t>
        </is>
      </c>
      <c r="B5" s="15" t="inlineStr">
        <is>
          <t>2026-10-04T09:13:00.000Z</t>
        </is>
      </c>
      <c r="C5" s="15" t="inlineStr">
        <is>
          <t>2026-10-04T09:05:00.000Z</t>
        </is>
      </c>
      <c r="D5" s="15" t="inlineStr">
        <is>
          <t>Dev Example</t>
        </is>
      </c>
      <c r="E5" s="15" t="inlineStr">
        <is>
          <t>dev@example.com</t>
        </is>
      </c>
      <c r="F5" s="15" t="inlineStr">
        <is>
          <t>Owner</t>
        </is>
      </c>
      <c r="G5" s="15" t="inlineStr">
        <is>
          <t>Example Cafe</t>
        </is>
      </c>
      <c r="H5" s="15" t="inlineStr">
        <is>
          <t>Tom Example</t>
        </is>
      </c>
      <c r="I5" s="15" t="inlineStr">
        <is>
          <t>I was their client</t>
        </is>
      </c>
      <c r="J5" s="15" t="inlineStr">
        <is>
          <t>Supplier contact</t>
        </is>
      </c>
      <c r="K5" s="15" t="inlineStr">
        <is>
          <t>2022 to 2024</t>
        </is>
      </c>
      <c r="L5" s="15" t="inlineStr">
        <is>
          <t>Reliability: Meets expectations; Teamwork: Meets expectations; Communication: Outstanding; Quality of work: Meets expectations</t>
        </is>
      </c>
      <c r="M5" s="15" t="inlineStr">
        <is>
          <t>Yes</t>
        </is>
      </c>
      <c r="N5" s="15" t="inlineStr">
        <is>
          <t>Example answer: always answered my calls.</t>
        </is>
      </c>
      <c r="O5" s="15" t="inlineStr">
        <is>
          <t>Example answer: clear updates.</t>
        </is>
      </c>
      <c r="P5" s="15" t="inlineStr"/>
      <c r="Q5" s="15" t="inlineStr"/>
      <c r="R5" s="15" t="n">
        <v>1</v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5B83D"/>
    <outlinePr summaryBelow="1" summaryRight="1"/>
    <pageSetUpPr/>
  </sheetPr>
  <dimension ref="A1:I5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8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40" customWidth="1" min="9" max="9"/>
  </cols>
  <sheetData>
    <row r="1">
      <c r="A1" s="16" t="inlineStr">
        <is>
          <t>Phone references</t>
        </is>
      </c>
    </row>
    <row r="2">
      <c r="A2" s="17" t="inlineStr">
        <is>
          <t>Type each reference call here. Use the same scale as the reference form. Yellow cells are yours.</t>
        </is>
      </c>
    </row>
    <row r="3">
      <c r="A3" s="18" t="inlineStr">
        <is>
          <t>Row 6 is an EXAMPLE. Replace it with your own call, or clear it.</t>
        </is>
      </c>
    </row>
    <row r="5" ht="34" customHeight="1">
      <c r="A5" s="19" t="inlineStr">
        <is>
          <t>Candidate</t>
        </is>
      </c>
      <c r="B5" s="19" t="inlineStr">
        <is>
          <t>Reference name</t>
        </is>
      </c>
      <c r="C5" s="19" t="inlineStr">
        <is>
          <t>How you worked together</t>
        </is>
      </c>
      <c r="D5" s="19" t="inlineStr">
        <is>
          <t>Reliability</t>
        </is>
      </c>
      <c r="E5" s="19" t="inlineStr">
        <is>
          <t>Teamwork</t>
        </is>
      </c>
      <c r="F5" s="19" t="inlineStr">
        <is>
          <t>Communication</t>
        </is>
      </c>
      <c r="G5" s="19" t="inlineStr">
        <is>
          <t>Quality of work</t>
        </is>
      </c>
      <c r="H5" s="19" t="inlineStr">
        <is>
          <t>Hire again?</t>
        </is>
      </c>
      <c r="I5" s="19" t="inlineStr">
        <is>
          <t>Notes</t>
        </is>
      </c>
    </row>
    <row r="6">
      <c r="A6" s="20" t="inlineStr">
        <is>
          <t>Sam Example</t>
        </is>
      </c>
      <c r="B6" s="20" t="inlineStr">
        <is>
          <t>Lee Example</t>
        </is>
      </c>
      <c r="C6" s="20" t="inlineStr">
        <is>
          <t>I was their client</t>
        </is>
      </c>
      <c r="D6" s="20" t="inlineStr">
        <is>
          <t>Above expectations</t>
        </is>
      </c>
      <c r="E6" s="20" t="inlineStr">
        <is>
          <t>Above expectations</t>
        </is>
      </c>
      <c r="F6" s="20" t="inlineStr">
        <is>
          <t>Meets expectations</t>
        </is>
      </c>
      <c r="G6" s="20" t="inlineStr">
        <is>
          <t>Above expectations</t>
        </is>
      </c>
      <c r="H6" s="20" t="inlineStr">
        <is>
          <t>Yes</t>
        </is>
      </c>
      <c r="I6" s="20" t="inlineStr">
        <is>
          <t>EXAMPLE: 15 minute call. Delete this row.</t>
        </is>
      </c>
    </row>
    <row r="7">
      <c r="A7" s="21" t="n"/>
      <c r="B7" s="21" t="n"/>
      <c r="C7" s="21" t="n"/>
      <c r="D7" s="21" t="n"/>
      <c r="E7" s="21" t="n"/>
      <c r="F7" s="21" t="n"/>
      <c r="G7" s="21" t="n"/>
      <c r="H7" s="21" t="n"/>
      <c r="I7" s="21" t="n"/>
    </row>
    <row r="8">
      <c r="A8" s="21" t="n"/>
      <c r="B8" s="21" t="n"/>
      <c r="C8" s="21" t="n"/>
      <c r="D8" s="21" t="n"/>
      <c r="E8" s="21" t="n"/>
      <c r="F8" s="21" t="n"/>
      <c r="G8" s="21" t="n"/>
      <c r="H8" s="21" t="n"/>
      <c r="I8" s="21" t="n"/>
    </row>
    <row r="9">
      <c r="A9" s="21" t="n"/>
      <c r="B9" s="21" t="n"/>
      <c r="C9" s="21" t="n"/>
      <c r="D9" s="21" t="n"/>
      <c r="E9" s="21" t="n"/>
      <c r="F9" s="21" t="n"/>
      <c r="G9" s="21" t="n"/>
      <c r="H9" s="21" t="n"/>
      <c r="I9" s="21" t="n"/>
    </row>
    <row r="10">
      <c r="A10" s="21" t="n"/>
      <c r="B10" s="21" t="n"/>
      <c r="C10" s="21" t="n"/>
      <c r="D10" s="21" t="n"/>
      <c r="E10" s="21" t="n"/>
      <c r="F10" s="21" t="n"/>
      <c r="G10" s="21" t="n"/>
      <c r="H10" s="21" t="n"/>
      <c r="I10" s="21" t="n"/>
    </row>
    <row r="11">
      <c r="A11" s="21" t="n"/>
      <c r="B11" s="21" t="n"/>
      <c r="C11" s="21" t="n"/>
      <c r="D11" s="21" t="n"/>
      <c r="E11" s="21" t="n"/>
      <c r="F11" s="21" t="n"/>
      <c r="G11" s="21" t="n"/>
      <c r="H11" s="21" t="n"/>
      <c r="I11" s="21" t="n"/>
    </row>
    <row r="12">
      <c r="A12" s="21" t="n"/>
      <c r="B12" s="21" t="n"/>
      <c r="C12" s="21" t="n"/>
      <c r="D12" s="21" t="n"/>
      <c r="E12" s="21" t="n"/>
      <c r="F12" s="21" t="n"/>
      <c r="G12" s="21" t="n"/>
      <c r="H12" s="21" t="n"/>
      <c r="I12" s="21" t="n"/>
    </row>
    <row r="13">
      <c r="A13" s="21" t="n"/>
      <c r="B13" s="21" t="n"/>
      <c r="C13" s="21" t="n"/>
      <c r="D13" s="21" t="n"/>
      <c r="E13" s="21" t="n"/>
      <c r="F13" s="21" t="n"/>
      <c r="G13" s="21" t="n"/>
      <c r="H13" s="21" t="n"/>
      <c r="I13" s="21" t="n"/>
    </row>
    <row r="14">
      <c r="A14" s="21" t="n"/>
      <c r="B14" s="21" t="n"/>
      <c r="C14" s="21" t="n"/>
      <c r="D14" s="21" t="n"/>
      <c r="E14" s="21" t="n"/>
      <c r="F14" s="21" t="n"/>
      <c r="G14" s="21" t="n"/>
      <c r="H14" s="21" t="n"/>
      <c r="I14" s="21" t="n"/>
    </row>
    <row r="15">
      <c r="A15" s="21" t="n"/>
      <c r="B15" s="21" t="n"/>
      <c r="C15" s="21" t="n"/>
      <c r="D15" s="21" t="n"/>
      <c r="E15" s="21" t="n"/>
      <c r="F15" s="21" t="n"/>
      <c r="G15" s="21" t="n"/>
      <c r="H15" s="21" t="n"/>
      <c r="I15" s="21" t="n"/>
    </row>
    <row r="16">
      <c r="A16" s="21" t="n"/>
      <c r="B16" s="21" t="n"/>
      <c r="C16" s="21" t="n"/>
      <c r="D16" s="21" t="n"/>
      <c r="E16" s="21" t="n"/>
      <c r="F16" s="21" t="n"/>
      <c r="G16" s="21" t="n"/>
      <c r="H16" s="21" t="n"/>
      <c r="I16" s="21" t="n"/>
    </row>
    <row r="17">
      <c r="A17" s="21" t="n"/>
      <c r="B17" s="21" t="n"/>
      <c r="C17" s="21" t="n"/>
      <c r="D17" s="21" t="n"/>
      <c r="E17" s="21" t="n"/>
      <c r="F17" s="21" t="n"/>
      <c r="G17" s="21" t="n"/>
      <c r="H17" s="21" t="n"/>
      <c r="I17" s="21" t="n"/>
    </row>
    <row r="18">
      <c r="A18" s="21" t="n"/>
      <c r="B18" s="21" t="n"/>
      <c r="C18" s="21" t="n"/>
      <c r="D18" s="21" t="n"/>
      <c r="E18" s="21" t="n"/>
      <c r="F18" s="21" t="n"/>
      <c r="G18" s="21" t="n"/>
      <c r="H18" s="21" t="n"/>
      <c r="I18" s="21" t="n"/>
    </row>
    <row r="19">
      <c r="A19" s="21" t="n"/>
      <c r="B19" s="21" t="n"/>
      <c r="C19" s="21" t="n"/>
      <c r="D19" s="21" t="n"/>
      <c r="E19" s="21" t="n"/>
      <c r="F19" s="21" t="n"/>
      <c r="G19" s="21" t="n"/>
      <c r="H19" s="21" t="n"/>
      <c r="I19" s="21" t="n"/>
    </row>
    <row r="20">
      <c r="A20" s="21" t="n"/>
      <c r="B20" s="21" t="n"/>
      <c r="C20" s="21" t="n"/>
      <c r="D20" s="21" t="n"/>
      <c r="E20" s="21" t="n"/>
      <c r="F20" s="21" t="n"/>
      <c r="G20" s="21" t="n"/>
      <c r="H20" s="21" t="n"/>
      <c r="I20" s="21" t="n"/>
    </row>
    <row r="21">
      <c r="A21" s="21" t="n"/>
      <c r="B21" s="21" t="n"/>
      <c r="C21" s="21" t="n"/>
      <c r="D21" s="21" t="n"/>
      <c r="E21" s="21" t="n"/>
      <c r="F21" s="21" t="n"/>
      <c r="G21" s="21" t="n"/>
      <c r="H21" s="21" t="n"/>
      <c r="I21" s="21" t="n"/>
    </row>
    <row r="22">
      <c r="A22" s="21" t="n"/>
      <c r="B22" s="21" t="n"/>
      <c r="C22" s="21" t="n"/>
      <c r="D22" s="21" t="n"/>
      <c r="E22" s="21" t="n"/>
      <c r="F22" s="21" t="n"/>
      <c r="G22" s="21" t="n"/>
      <c r="H22" s="21" t="n"/>
      <c r="I22" s="21" t="n"/>
    </row>
    <row r="23">
      <c r="A23" s="21" t="n"/>
      <c r="B23" s="21" t="n"/>
      <c r="C23" s="21" t="n"/>
      <c r="D23" s="21" t="n"/>
      <c r="E23" s="21" t="n"/>
      <c r="F23" s="21" t="n"/>
      <c r="G23" s="21" t="n"/>
      <c r="H23" s="21" t="n"/>
      <c r="I23" s="21" t="n"/>
    </row>
    <row r="24">
      <c r="A24" s="21" t="n"/>
      <c r="B24" s="21" t="n"/>
      <c r="C24" s="21" t="n"/>
      <c r="D24" s="21" t="n"/>
      <c r="E24" s="21" t="n"/>
      <c r="F24" s="21" t="n"/>
      <c r="G24" s="21" t="n"/>
      <c r="H24" s="21" t="n"/>
      <c r="I24" s="21" t="n"/>
    </row>
    <row r="25">
      <c r="A25" s="21" t="n"/>
      <c r="B25" s="21" t="n"/>
      <c r="C25" s="21" t="n"/>
      <c r="D25" s="21" t="n"/>
      <c r="E25" s="21" t="n"/>
      <c r="F25" s="21" t="n"/>
      <c r="G25" s="21" t="n"/>
      <c r="H25" s="21" t="n"/>
      <c r="I25" s="21" t="n"/>
    </row>
    <row r="26">
      <c r="A26" s="21" t="n"/>
      <c r="B26" s="21" t="n"/>
      <c r="C26" s="21" t="n"/>
      <c r="D26" s="21" t="n"/>
      <c r="E26" s="21" t="n"/>
      <c r="F26" s="21" t="n"/>
      <c r="G26" s="21" t="n"/>
      <c r="H26" s="21" t="n"/>
      <c r="I26" s="21" t="n"/>
    </row>
    <row r="27">
      <c r="A27" s="21" t="n"/>
      <c r="B27" s="21" t="n"/>
      <c r="C27" s="21" t="n"/>
      <c r="D27" s="21" t="n"/>
      <c r="E27" s="21" t="n"/>
      <c r="F27" s="21" t="n"/>
      <c r="G27" s="21" t="n"/>
      <c r="H27" s="21" t="n"/>
      <c r="I27" s="21" t="n"/>
    </row>
    <row r="28">
      <c r="A28" s="21" t="n"/>
      <c r="B28" s="21" t="n"/>
      <c r="C28" s="21" t="n"/>
      <c r="D28" s="21" t="n"/>
      <c r="E28" s="21" t="n"/>
      <c r="F28" s="21" t="n"/>
      <c r="G28" s="21" t="n"/>
      <c r="H28" s="21" t="n"/>
      <c r="I28" s="21" t="n"/>
    </row>
    <row r="29">
      <c r="A29" s="21" t="n"/>
      <c r="B29" s="21" t="n"/>
      <c r="C29" s="21" t="n"/>
      <c r="D29" s="21" t="n"/>
      <c r="E29" s="21" t="n"/>
      <c r="F29" s="21" t="n"/>
      <c r="G29" s="21" t="n"/>
      <c r="H29" s="21" t="n"/>
      <c r="I29" s="21" t="n"/>
    </row>
    <row r="30">
      <c r="A30" s="21" t="n"/>
      <c r="B30" s="21" t="n"/>
      <c r="C30" s="21" t="n"/>
      <c r="D30" s="21" t="n"/>
      <c r="E30" s="21" t="n"/>
      <c r="F30" s="21" t="n"/>
      <c r="G30" s="21" t="n"/>
      <c r="H30" s="21" t="n"/>
      <c r="I30" s="21" t="n"/>
    </row>
    <row r="31">
      <c r="A31" s="21" t="n"/>
      <c r="B31" s="21" t="n"/>
      <c r="C31" s="21" t="n"/>
      <c r="D31" s="21" t="n"/>
      <c r="E31" s="21" t="n"/>
      <c r="F31" s="21" t="n"/>
      <c r="G31" s="21" t="n"/>
      <c r="H31" s="21" t="n"/>
      <c r="I31" s="21" t="n"/>
    </row>
    <row r="32">
      <c r="A32" s="21" t="n"/>
      <c r="B32" s="21" t="n"/>
      <c r="C32" s="21" t="n"/>
      <c r="D32" s="21" t="n"/>
      <c r="E32" s="21" t="n"/>
      <c r="F32" s="21" t="n"/>
      <c r="G32" s="21" t="n"/>
      <c r="H32" s="21" t="n"/>
      <c r="I32" s="21" t="n"/>
    </row>
    <row r="33">
      <c r="A33" s="21" t="n"/>
      <c r="B33" s="21" t="n"/>
      <c r="C33" s="21" t="n"/>
      <c r="D33" s="21" t="n"/>
      <c r="E33" s="21" t="n"/>
      <c r="F33" s="21" t="n"/>
      <c r="G33" s="21" t="n"/>
      <c r="H33" s="21" t="n"/>
      <c r="I33" s="21" t="n"/>
    </row>
    <row r="34">
      <c r="A34" s="21" t="n"/>
      <c r="B34" s="21" t="n"/>
      <c r="C34" s="21" t="n"/>
      <c r="D34" s="21" t="n"/>
      <c r="E34" s="21" t="n"/>
      <c r="F34" s="21" t="n"/>
      <c r="G34" s="21" t="n"/>
      <c r="H34" s="21" t="n"/>
      <c r="I34" s="21" t="n"/>
    </row>
    <row r="35">
      <c r="A35" s="21" t="n"/>
      <c r="B35" s="21" t="n"/>
      <c r="C35" s="21" t="n"/>
      <c r="D35" s="21" t="n"/>
      <c r="E35" s="21" t="n"/>
      <c r="F35" s="21" t="n"/>
      <c r="G35" s="21" t="n"/>
      <c r="H35" s="21" t="n"/>
      <c r="I35" s="21" t="n"/>
    </row>
    <row r="36">
      <c r="A36" s="21" t="n"/>
      <c r="B36" s="21" t="n"/>
      <c r="C36" s="21" t="n"/>
      <c r="D36" s="21" t="n"/>
      <c r="E36" s="21" t="n"/>
      <c r="F36" s="21" t="n"/>
      <c r="G36" s="21" t="n"/>
      <c r="H36" s="21" t="n"/>
      <c r="I36" s="21" t="n"/>
    </row>
    <row r="37">
      <c r="A37" s="21" t="n"/>
      <c r="B37" s="21" t="n"/>
      <c r="C37" s="21" t="n"/>
      <c r="D37" s="21" t="n"/>
      <c r="E37" s="21" t="n"/>
      <c r="F37" s="21" t="n"/>
      <c r="G37" s="21" t="n"/>
      <c r="H37" s="21" t="n"/>
      <c r="I37" s="21" t="n"/>
    </row>
    <row r="38">
      <c r="A38" s="21" t="n"/>
      <c r="B38" s="21" t="n"/>
      <c r="C38" s="21" t="n"/>
      <c r="D38" s="21" t="n"/>
      <c r="E38" s="21" t="n"/>
      <c r="F38" s="21" t="n"/>
      <c r="G38" s="21" t="n"/>
      <c r="H38" s="21" t="n"/>
      <c r="I38" s="21" t="n"/>
    </row>
    <row r="39">
      <c r="A39" s="21" t="n"/>
      <c r="B39" s="21" t="n"/>
      <c r="C39" s="21" t="n"/>
      <c r="D39" s="21" t="n"/>
      <c r="E39" s="21" t="n"/>
      <c r="F39" s="21" t="n"/>
      <c r="G39" s="21" t="n"/>
      <c r="H39" s="21" t="n"/>
      <c r="I39" s="21" t="n"/>
    </row>
    <row r="40">
      <c r="A40" s="21" t="n"/>
      <c r="B40" s="21" t="n"/>
      <c r="C40" s="21" t="n"/>
      <c r="D40" s="21" t="n"/>
      <c r="E40" s="21" t="n"/>
      <c r="F40" s="21" t="n"/>
      <c r="G40" s="21" t="n"/>
      <c r="H40" s="21" t="n"/>
      <c r="I40" s="21" t="n"/>
    </row>
    <row r="41">
      <c r="A41" s="21" t="n"/>
      <c r="B41" s="21" t="n"/>
      <c r="C41" s="21" t="n"/>
      <c r="D41" s="21" t="n"/>
      <c r="E41" s="21" t="n"/>
      <c r="F41" s="21" t="n"/>
      <c r="G41" s="21" t="n"/>
      <c r="H41" s="21" t="n"/>
      <c r="I41" s="21" t="n"/>
    </row>
    <row r="42">
      <c r="A42" s="21" t="n"/>
      <c r="B42" s="21" t="n"/>
      <c r="C42" s="21" t="n"/>
      <c r="D42" s="21" t="n"/>
      <c r="E42" s="21" t="n"/>
      <c r="F42" s="21" t="n"/>
      <c r="G42" s="21" t="n"/>
      <c r="H42" s="21" t="n"/>
      <c r="I42" s="21" t="n"/>
    </row>
    <row r="43">
      <c r="A43" s="21" t="n"/>
      <c r="B43" s="21" t="n"/>
      <c r="C43" s="21" t="n"/>
      <c r="D43" s="21" t="n"/>
      <c r="E43" s="21" t="n"/>
      <c r="F43" s="21" t="n"/>
      <c r="G43" s="21" t="n"/>
      <c r="H43" s="21" t="n"/>
      <c r="I43" s="21" t="n"/>
    </row>
    <row r="44">
      <c r="A44" s="21" t="n"/>
      <c r="B44" s="21" t="n"/>
      <c r="C44" s="21" t="n"/>
      <c r="D44" s="21" t="n"/>
      <c r="E44" s="21" t="n"/>
      <c r="F44" s="21" t="n"/>
      <c r="G44" s="21" t="n"/>
      <c r="H44" s="21" t="n"/>
      <c r="I44" s="21" t="n"/>
    </row>
    <row r="45">
      <c r="A45" s="21" t="n"/>
      <c r="B45" s="21" t="n"/>
      <c r="C45" s="21" t="n"/>
      <c r="D45" s="21" t="n"/>
      <c r="E45" s="21" t="n"/>
      <c r="F45" s="21" t="n"/>
      <c r="G45" s="21" t="n"/>
      <c r="H45" s="21" t="n"/>
      <c r="I45" s="21" t="n"/>
    </row>
    <row r="46">
      <c r="A46" s="21" t="n"/>
      <c r="B46" s="21" t="n"/>
      <c r="C46" s="21" t="n"/>
      <c r="D46" s="21" t="n"/>
      <c r="E46" s="21" t="n"/>
      <c r="F46" s="21" t="n"/>
      <c r="G46" s="21" t="n"/>
      <c r="H46" s="21" t="n"/>
      <c r="I46" s="21" t="n"/>
    </row>
    <row r="47">
      <c r="A47" s="21" t="n"/>
      <c r="B47" s="21" t="n"/>
      <c r="C47" s="21" t="n"/>
      <c r="D47" s="21" t="n"/>
      <c r="E47" s="21" t="n"/>
      <c r="F47" s="21" t="n"/>
      <c r="G47" s="21" t="n"/>
      <c r="H47" s="21" t="n"/>
      <c r="I47" s="21" t="n"/>
    </row>
    <row r="48">
      <c r="A48" s="21" t="n"/>
      <c r="B48" s="21" t="n"/>
      <c r="C48" s="21" t="n"/>
      <c r="D48" s="21" t="n"/>
      <c r="E48" s="21" t="n"/>
      <c r="F48" s="21" t="n"/>
      <c r="G48" s="21" t="n"/>
      <c r="H48" s="21" t="n"/>
      <c r="I48" s="21" t="n"/>
    </row>
    <row r="49">
      <c r="A49" s="21" t="n"/>
      <c r="B49" s="21" t="n"/>
      <c r="C49" s="21" t="n"/>
      <c r="D49" s="21" t="n"/>
      <c r="E49" s="21" t="n"/>
      <c r="F49" s="21" t="n"/>
      <c r="G49" s="21" t="n"/>
      <c r="H49" s="21" t="n"/>
      <c r="I49" s="21" t="n"/>
    </row>
    <row r="50">
      <c r="A50" s="21" t="n"/>
      <c r="B50" s="21" t="n"/>
      <c r="C50" s="21" t="n"/>
      <c r="D50" s="21" t="n"/>
      <c r="E50" s="21" t="n"/>
      <c r="F50" s="21" t="n"/>
      <c r="G50" s="21" t="n"/>
      <c r="H50" s="21" t="n"/>
      <c r="I50" s="21" t="n"/>
    </row>
    <row r="51">
      <c r="A51" s="21" t="n"/>
      <c r="B51" s="21" t="n"/>
      <c r="C51" s="21" t="n"/>
      <c r="D51" s="21" t="n"/>
      <c r="E51" s="21" t="n"/>
      <c r="F51" s="21" t="n"/>
      <c r="G51" s="21" t="n"/>
      <c r="H51" s="21" t="n"/>
      <c r="I51" s="21" t="n"/>
    </row>
    <row r="52">
      <c r="A52" s="21" t="n"/>
      <c r="B52" s="21" t="n"/>
      <c r="C52" s="21" t="n"/>
      <c r="D52" s="21" t="n"/>
      <c r="E52" s="21" t="n"/>
      <c r="F52" s="21" t="n"/>
      <c r="G52" s="21" t="n"/>
      <c r="H52" s="21" t="n"/>
      <c r="I52" s="21" t="n"/>
    </row>
    <row r="53">
      <c r="A53" s="21" t="n"/>
      <c r="B53" s="21" t="n"/>
      <c r="C53" s="21" t="n"/>
      <c r="D53" s="21" t="n"/>
      <c r="E53" s="21" t="n"/>
      <c r="F53" s="21" t="n"/>
      <c r="G53" s="21" t="n"/>
      <c r="H53" s="21" t="n"/>
      <c r="I53" s="21" t="n"/>
    </row>
    <row r="54">
      <c r="A54" s="21" t="n"/>
      <c r="B54" s="21" t="n"/>
      <c r="C54" s="21" t="n"/>
      <c r="D54" s="21" t="n"/>
      <c r="E54" s="21" t="n"/>
      <c r="F54" s="21" t="n"/>
      <c r="G54" s="21" t="n"/>
      <c r="H54" s="21" t="n"/>
      <c r="I54" s="21" t="n"/>
    </row>
    <row r="55">
      <c r="A55" s="21" t="n"/>
      <c r="B55" s="21" t="n"/>
      <c r="C55" s="21" t="n"/>
      <c r="D55" s="21" t="n"/>
      <c r="E55" s="21" t="n"/>
      <c r="F55" s="21" t="n"/>
      <c r="G55" s="21" t="n"/>
      <c r="H55" s="21" t="n"/>
      <c r="I55" s="21" t="n"/>
    </row>
  </sheetData>
  <dataValidations count="3">
    <dataValidation sqref="C6:C55" showDropDown="0" showInputMessage="1" showErrorMessage="1" allowBlank="1" errorTitle="Relationship" error="Pick a value from the list. Pick how you worked together." promptTitle="Relationship" prompt="Pick how you worked together." type="list" errorStyle="warning">
      <formula1>Lists!$A$2:$A$6</formula1>
    </dataValidation>
    <dataValidation sqref="D6:G55" showDropDown="0" showInputMessage="1" showErrorMessage="1" allowBlank="1" errorTitle="Rating" error="Pick a value from the list. Pick a rating from the list." promptTitle="Rating" prompt="Pick a rating from the list." type="list" errorStyle="warning">
      <formula1>Lists!$B$2:$B$5</formula1>
    </dataValidation>
    <dataValidation sqref="H6:H55" showDropDown="0" showInputMessage="1" showErrorMessage="1" allowBlank="1" errorTitle="Hire again?" error="Pick a value from the list. Yes, With reservations or No." promptTitle="Hire again?" prompt="Yes, With reservations or No." type="list" errorStyle="warning">
      <formula1>Lists!$D$2:$D$4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4B2E83"/>
    <outlinePr summaryBelow="1" summaryRight="1"/>
    <pageSetUpPr/>
  </sheetPr>
  <dimension ref="A1:N255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2" customWidth="1" min="2" max="2"/>
    <col width="22" customWidth="1" min="3" max="3"/>
    <col width="26" customWidth="1" min="4" max="4"/>
    <col width="12" customWidth="1" min="5" max="5"/>
    <col width="12" customWidth="1" min="6" max="6"/>
    <col width="14" customWidth="1" min="7" max="7"/>
    <col width="14" customWidth="1" min="8" max="8"/>
    <col width="10" customWidth="1" min="9" max="9"/>
    <col width="18" customWidth="1" min="10" max="10"/>
    <col width="52" customWidth="1" min="11" max="11"/>
    <col width="10" customWidth="1" min="12" max="12"/>
    <col width="24" customWidth="1" min="13" max="13"/>
    <col width="40" customWidth="1" min="14" max="14"/>
  </cols>
  <sheetData>
    <row r="1">
      <c r="A1" s="16" t="inlineStr">
        <is>
          <t>Scores: one row per reference</t>
        </is>
      </c>
    </row>
    <row r="2">
      <c r="A2" s="17" t="inlineStr">
        <is>
          <t>Worked out for you. Scores: 1 Below, 2 Meets, 3 Above, 4 Outstanding. Scores help you compare. They don't make the decision.</t>
        </is>
      </c>
    </row>
    <row r="3">
      <c r="A3" s="18">
        <f>IF(COUNTIF('Form responses'!$A$2:$A$201,"EXAMPLE*")+COUNTIF('Phone references'!$I$6:$I$55,"EXAMPLE*")&gt;0,"You are looking at EXAMPLE data. Clear A2 to R5 on Form responses and row 6 on Phone references, then clear the name on Compare.","")</f>
        <v/>
      </c>
    </row>
    <row r="5" ht="34" customHeight="1">
      <c r="A5" s="3" t="inlineStr">
        <is>
          <t>Source</t>
        </is>
      </c>
      <c r="B5" s="3" t="inlineStr">
        <is>
          <t>Candidate</t>
        </is>
      </c>
      <c r="C5" s="3" t="inlineStr">
        <is>
          <t>Reference</t>
        </is>
      </c>
      <c r="D5" s="3" t="inlineStr">
        <is>
          <t>Relationship</t>
        </is>
      </c>
      <c r="E5" s="3" t="inlineStr">
        <is>
          <t>Reliability</t>
        </is>
      </c>
      <c r="F5" s="3" t="inlineStr">
        <is>
          <t>Teamwork</t>
        </is>
      </c>
      <c r="G5" s="3" t="inlineStr">
        <is>
          <t>Communication</t>
        </is>
      </c>
      <c r="H5" s="3" t="inlineStr">
        <is>
          <t>Quality of work</t>
        </is>
      </c>
      <c r="I5" s="3" t="inlineStr">
        <is>
          <t>Average</t>
        </is>
      </c>
      <c r="J5" s="3" t="inlineStr">
        <is>
          <t>Hire again?</t>
        </is>
      </c>
      <c r="K5" s="3" t="inlineStr">
        <is>
          <t>Red flags</t>
        </is>
      </c>
      <c r="L5" s="3" t="inlineStr">
        <is>
          <t>Flag count</t>
        </is>
      </c>
      <c r="M5" s="22" t="inlineStr">
        <is>
          <t>Key (worked out)</t>
        </is>
      </c>
      <c r="N5" s="22" t="inlineStr">
        <is>
          <t>Ratings text (worked out)</t>
        </is>
      </c>
    </row>
    <row r="6">
      <c r="A6" s="23">
        <f>IF(B6="","","Form")</f>
        <v/>
      </c>
      <c r="B6" s="23">
        <f>IFERROR(TRIM(INDEX('Form responses'!$A2:$T2,MATCH(Lists!$G$2,'Form responses'!$A$1:$T$1,0))&amp;""),"")</f>
        <v/>
      </c>
      <c r="C6" s="23">
        <f>IF(B6="","",IFERROR(TRIM(INDEX('Form responses'!$A2:$T2,MATCH(Lists!$G$3,'Form responses'!$A$1:$T$1,0))&amp;""),""))</f>
        <v/>
      </c>
      <c r="D6" s="23">
        <f>IF(B6="","",IFERROR(TRIM(INDEX('Form responses'!$A2:$T2,MATCH(Lists!$G$4,'Form responses'!$A$1:$T$1,0))&amp;""),""))</f>
        <v/>
      </c>
      <c r="E6" s="24">
        <f>IF($N6="","",IF(ISNUMBER(SEARCH(E$5&amp;": "&amp;Lists!$B$5,$N6)),4,IF(ISNUMBER(SEARCH(E$5&amp;": "&amp;Lists!$B$4,$N6)),3,IF(ISNUMBER(SEARCH(E$5&amp;": "&amp;Lists!$B$3,$N6)),2,IF(ISNUMBER(SEARCH(E$5&amp;": "&amp;Lists!$B$2,$N6)),1,"")))))</f>
        <v/>
      </c>
      <c r="F6" s="24">
        <f>IF($N6="","",IF(ISNUMBER(SEARCH(F$5&amp;": "&amp;Lists!$B$5,$N6)),4,IF(ISNUMBER(SEARCH(F$5&amp;": "&amp;Lists!$B$4,$N6)),3,IF(ISNUMBER(SEARCH(F$5&amp;": "&amp;Lists!$B$3,$N6)),2,IF(ISNUMBER(SEARCH(F$5&amp;": "&amp;Lists!$B$2,$N6)),1,"")))))</f>
        <v/>
      </c>
      <c r="G6" s="24">
        <f>IF($N6="","",IF(ISNUMBER(SEARCH(G$5&amp;": "&amp;Lists!$B$5,$N6)),4,IF(ISNUMBER(SEARCH(G$5&amp;": "&amp;Lists!$B$4,$N6)),3,IF(ISNUMBER(SEARCH(G$5&amp;": "&amp;Lists!$B$3,$N6)),2,IF(ISNUMBER(SEARCH(G$5&amp;": "&amp;Lists!$B$2,$N6)),1,"")))))</f>
        <v/>
      </c>
      <c r="H6" s="24">
        <f>IF($N6="","",IF(ISNUMBER(SEARCH(H$5&amp;": "&amp;Lists!$B$5,$N6)),4,IF(ISNUMBER(SEARCH(H$5&amp;": "&amp;Lists!$B$4,$N6)),3,IF(ISNUMBER(SEARCH(H$5&amp;": "&amp;Lists!$B$3,$N6)),2,IF(ISNUMBER(SEARCH(H$5&amp;": "&amp;Lists!$B$2,$N6)),1,"")))))</f>
        <v/>
      </c>
      <c r="I6" s="25">
        <f>IF(COUNT(E6:H6)=0,"",ROUND(AVERAGE(E6:H6),2))</f>
        <v/>
      </c>
      <c r="J6" s="23">
        <f>IF(B6="","",IFERROR(TRIM(INDEX('Form responses'!$A2:$T2,MATCH(Lists!$G$6,'Form responses'!$A$1:$T$1,0))&amp;""),""))</f>
        <v/>
      </c>
      <c r="K6" s="23">
        <f>IF(B6="","",MID(IF(J6=Lists!$D$4,"; Would not hire again","")&amp;IF(J6=Lists!$D$3,"; Hire again with reservations","")&amp;IF(COUNTIF(E6:H6,1)&gt;0,"; Rated below expectations on "&amp;COUNTIF(E6:H6,1),"")&amp;IF(AND(D6&lt;&gt;"",D6&lt;&gt;Lists!$A$2),"; Not a manager",""),3,200))</f>
        <v/>
      </c>
      <c r="L6" s="23">
        <f>IF(B6="","",IF(J6=Lists!$D$4,1,0)+IF(J6=Lists!$D$3,1,0)+IF(COUNTIF(E6:H6,1)&gt;0,1,0)+IF(AND(D6&lt;&gt;"",D6&lt;&gt;Lists!$A$2),1,0))</f>
        <v/>
      </c>
      <c r="M6" s="23">
        <f>IF(B6="","",B6&amp;"|"&amp;COUNTIF(B$6:B6,B6))</f>
        <v/>
      </c>
      <c r="N6" s="23">
        <f>IF(B6="","",IFERROR(TRIM(INDEX('Form responses'!$A2:$T2,MATCH(Lists!$G$5,'Form responses'!$A$1:$T$1,0))&amp;""),""))</f>
        <v/>
      </c>
    </row>
    <row r="7">
      <c r="A7" s="23">
        <f>IF(B7="","","Form")</f>
        <v/>
      </c>
      <c r="B7" s="23">
        <f>IFERROR(TRIM(INDEX('Form responses'!$A3:$T3,MATCH(Lists!$G$2,'Form responses'!$A$1:$T$1,0))&amp;""),"")</f>
        <v/>
      </c>
      <c r="C7" s="23">
        <f>IF(B7="","",IFERROR(TRIM(INDEX('Form responses'!$A3:$T3,MATCH(Lists!$G$3,'Form responses'!$A$1:$T$1,0))&amp;""),""))</f>
        <v/>
      </c>
      <c r="D7" s="23">
        <f>IF(B7="","",IFERROR(TRIM(INDEX('Form responses'!$A3:$T3,MATCH(Lists!$G$4,'Form responses'!$A$1:$T$1,0))&amp;""),""))</f>
        <v/>
      </c>
      <c r="E7" s="24">
        <f>IF($N7="","",IF(ISNUMBER(SEARCH(E$5&amp;": "&amp;Lists!$B$5,$N7)),4,IF(ISNUMBER(SEARCH(E$5&amp;": "&amp;Lists!$B$4,$N7)),3,IF(ISNUMBER(SEARCH(E$5&amp;": "&amp;Lists!$B$3,$N7)),2,IF(ISNUMBER(SEARCH(E$5&amp;": "&amp;Lists!$B$2,$N7)),1,"")))))</f>
        <v/>
      </c>
      <c r="F7" s="24">
        <f>IF($N7="","",IF(ISNUMBER(SEARCH(F$5&amp;": "&amp;Lists!$B$5,$N7)),4,IF(ISNUMBER(SEARCH(F$5&amp;": "&amp;Lists!$B$4,$N7)),3,IF(ISNUMBER(SEARCH(F$5&amp;": "&amp;Lists!$B$3,$N7)),2,IF(ISNUMBER(SEARCH(F$5&amp;": "&amp;Lists!$B$2,$N7)),1,"")))))</f>
        <v/>
      </c>
      <c r="G7" s="24">
        <f>IF($N7="","",IF(ISNUMBER(SEARCH(G$5&amp;": "&amp;Lists!$B$5,$N7)),4,IF(ISNUMBER(SEARCH(G$5&amp;": "&amp;Lists!$B$4,$N7)),3,IF(ISNUMBER(SEARCH(G$5&amp;": "&amp;Lists!$B$3,$N7)),2,IF(ISNUMBER(SEARCH(G$5&amp;": "&amp;Lists!$B$2,$N7)),1,"")))))</f>
        <v/>
      </c>
      <c r="H7" s="24">
        <f>IF($N7="","",IF(ISNUMBER(SEARCH(H$5&amp;": "&amp;Lists!$B$5,$N7)),4,IF(ISNUMBER(SEARCH(H$5&amp;": "&amp;Lists!$B$4,$N7)),3,IF(ISNUMBER(SEARCH(H$5&amp;": "&amp;Lists!$B$3,$N7)),2,IF(ISNUMBER(SEARCH(H$5&amp;": "&amp;Lists!$B$2,$N7)),1,"")))))</f>
        <v/>
      </c>
      <c r="I7" s="25">
        <f>IF(COUNT(E7:H7)=0,"",ROUND(AVERAGE(E7:H7),2))</f>
        <v/>
      </c>
      <c r="J7" s="23">
        <f>IF(B7="","",IFERROR(TRIM(INDEX('Form responses'!$A3:$T3,MATCH(Lists!$G$6,'Form responses'!$A$1:$T$1,0))&amp;""),""))</f>
        <v/>
      </c>
      <c r="K7" s="23">
        <f>IF(B7="","",MID(IF(J7=Lists!$D$4,"; Would not hire again","")&amp;IF(J7=Lists!$D$3,"; Hire again with reservations","")&amp;IF(COUNTIF(E7:H7,1)&gt;0,"; Rated below expectations on "&amp;COUNTIF(E7:H7,1),"")&amp;IF(AND(D7&lt;&gt;"",D7&lt;&gt;Lists!$A$2),"; Not a manager",""),3,200))</f>
        <v/>
      </c>
      <c r="L7" s="23">
        <f>IF(B7="","",IF(J7=Lists!$D$4,1,0)+IF(J7=Lists!$D$3,1,0)+IF(COUNTIF(E7:H7,1)&gt;0,1,0)+IF(AND(D7&lt;&gt;"",D7&lt;&gt;Lists!$A$2),1,0))</f>
        <v/>
      </c>
      <c r="M7" s="23">
        <f>IF(B7="","",B7&amp;"|"&amp;COUNTIF(B$6:B7,B7))</f>
        <v/>
      </c>
      <c r="N7" s="23">
        <f>IF(B7="","",IFERROR(TRIM(INDEX('Form responses'!$A3:$T3,MATCH(Lists!$G$5,'Form responses'!$A$1:$T$1,0))&amp;""),""))</f>
        <v/>
      </c>
    </row>
    <row r="8">
      <c r="A8" s="23">
        <f>IF(B8="","","Form")</f>
        <v/>
      </c>
      <c r="B8" s="23">
        <f>IFERROR(TRIM(INDEX('Form responses'!$A4:$T4,MATCH(Lists!$G$2,'Form responses'!$A$1:$T$1,0))&amp;""),"")</f>
        <v/>
      </c>
      <c r="C8" s="23">
        <f>IF(B8="","",IFERROR(TRIM(INDEX('Form responses'!$A4:$T4,MATCH(Lists!$G$3,'Form responses'!$A$1:$T$1,0))&amp;""),""))</f>
        <v/>
      </c>
      <c r="D8" s="23">
        <f>IF(B8="","",IFERROR(TRIM(INDEX('Form responses'!$A4:$T4,MATCH(Lists!$G$4,'Form responses'!$A$1:$T$1,0))&amp;""),""))</f>
        <v/>
      </c>
      <c r="E8" s="24">
        <f>IF($N8="","",IF(ISNUMBER(SEARCH(E$5&amp;": "&amp;Lists!$B$5,$N8)),4,IF(ISNUMBER(SEARCH(E$5&amp;": "&amp;Lists!$B$4,$N8)),3,IF(ISNUMBER(SEARCH(E$5&amp;": "&amp;Lists!$B$3,$N8)),2,IF(ISNUMBER(SEARCH(E$5&amp;": "&amp;Lists!$B$2,$N8)),1,"")))))</f>
        <v/>
      </c>
      <c r="F8" s="24">
        <f>IF($N8="","",IF(ISNUMBER(SEARCH(F$5&amp;": "&amp;Lists!$B$5,$N8)),4,IF(ISNUMBER(SEARCH(F$5&amp;": "&amp;Lists!$B$4,$N8)),3,IF(ISNUMBER(SEARCH(F$5&amp;": "&amp;Lists!$B$3,$N8)),2,IF(ISNUMBER(SEARCH(F$5&amp;": "&amp;Lists!$B$2,$N8)),1,"")))))</f>
        <v/>
      </c>
      <c r="G8" s="24">
        <f>IF($N8="","",IF(ISNUMBER(SEARCH(G$5&amp;": "&amp;Lists!$B$5,$N8)),4,IF(ISNUMBER(SEARCH(G$5&amp;": "&amp;Lists!$B$4,$N8)),3,IF(ISNUMBER(SEARCH(G$5&amp;": "&amp;Lists!$B$3,$N8)),2,IF(ISNUMBER(SEARCH(G$5&amp;": "&amp;Lists!$B$2,$N8)),1,"")))))</f>
        <v/>
      </c>
      <c r="H8" s="24">
        <f>IF($N8="","",IF(ISNUMBER(SEARCH(H$5&amp;": "&amp;Lists!$B$5,$N8)),4,IF(ISNUMBER(SEARCH(H$5&amp;": "&amp;Lists!$B$4,$N8)),3,IF(ISNUMBER(SEARCH(H$5&amp;": "&amp;Lists!$B$3,$N8)),2,IF(ISNUMBER(SEARCH(H$5&amp;": "&amp;Lists!$B$2,$N8)),1,"")))))</f>
        <v/>
      </c>
      <c r="I8" s="25">
        <f>IF(COUNT(E8:H8)=0,"",ROUND(AVERAGE(E8:H8),2))</f>
        <v/>
      </c>
      <c r="J8" s="23">
        <f>IF(B8="","",IFERROR(TRIM(INDEX('Form responses'!$A4:$T4,MATCH(Lists!$G$6,'Form responses'!$A$1:$T$1,0))&amp;""),""))</f>
        <v/>
      </c>
      <c r="K8" s="23">
        <f>IF(B8="","",MID(IF(J8=Lists!$D$4,"; Would not hire again","")&amp;IF(J8=Lists!$D$3,"; Hire again with reservations","")&amp;IF(COUNTIF(E8:H8,1)&gt;0,"; Rated below expectations on "&amp;COUNTIF(E8:H8,1),"")&amp;IF(AND(D8&lt;&gt;"",D8&lt;&gt;Lists!$A$2),"; Not a manager",""),3,200))</f>
        <v/>
      </c>
      <c r="L8" s="23">
        <f>IF(B8="","",IF(J8=Lists!$D$4,1,0)+IF(J8=Lists!$D$3,1,0)+IF(COUNTIF(E8:H8,1)&gt;0,1,0)+IF(AND(D8&lt;&gt;"",D8&lt;&gt;Lists!$A$2),1,0))</f>
        <v/>
      </c>
      <c r="M8" s="23">
        <f>IF(B8="","",B8&amp;"|"&amp;COUNTIF(B$6:B8,B8))</f>
        <v/>
      </c>
      <c r="N8" s="23">
        <f>IF(B8="","",IFERROR(TRIM(INDEX('Form responses'!$A4:$T4,MATCH(Lists!$G$5,'Form responses'!$A$1:$T$1,0))&amp;""),""))</f>
        <v/>
      </c>
    </row>
    <row r="9">
      <c r="A9" s="23">
        <f>IF(B9="","","Form")</f>
        <v/>
      </c>
      <c r="B9" s="23">
        <f>IFERROR(TRIM(INDEX('Form responses'!$A5:$T5,MATCH(Lists!$G$2,'Form responses'!$A$1:$T$1,0))&amp;""),"")</f>
        <v/>
      </c>
      <c r="C9" s="23">
        <f>IF(B9="","",IFERROR(TRIM(INDEX('Form responses'!$A5:$T5,MATCH(Lists!$G$3,'Form responses'!$A$1:$T$1,0))&amp;""),""))</f>
        <v/>
      </c>
      <c r="D9" s="23">
        <f>IF(B9="","",IFERROR(TRIM(INDEX('Form responses'!$A5:$T5,MATCH(Lists!$G$4,'Form responses'!$A$1:$T$1,0))&amp;""),""))</f>
        <v/>
      </c>
      <c r="E9" s="24">
        <f>IF($N9="","",IF(ISNUMBER(SEARCH(E$5&amp;": "&amp;Lists!$B$5,$N9)),4,IF(ISNUMBER(SEARCH(E$5&amp;": "&amp;Lists!$B$4,$N9)),3,IF(ISNUMBER(SEARCH(E$5&amp;": "&amp;Lists!$B$3,$N9)),2,IF(ISNUMBER(SEARCH(E$5&amp;": "&amp;Lists!$B$2,$N9)),1,"")))))</f>
        <v/>
      </c>
      <c r="F9" s="24">
        <f>IF($N9="","",IF(ISNUMBER(SEARCH(F$5&amp;": "&amp;Lists!$B$5,$N9)),4,IF(ISNUMBER(SEARCH(F$5&amp;": "&amp;Lists!$B$4,$N9)),3,IF(ISNUMBER(SEARCH(F$5&amp;": "&amp;Lists!$B$3,$N9)),2,IF(ISNUMBER(SEARCH(F$5&amp;": "&amp;Lists!$B$2,$N9)),1,"")))))</f>
        <v/>
      </c>
      <c r="G9" s="24">
        <f>IF($N9="","",IF(ISNUMBER(SEARCH(G$5&amp;": "&amp;Lists!$B$5,$N9)),4,IF(ISNUMBER(SEARCH(G$5&amp;": "&amp;Lists!$B$4,$N9)),3,IF(ISNUMBER(SEARCH(G$5&amp;": "&amp;Lists!$B$3,$N9)),2,IF(ISNUMBER(SEARCH(G$5&amp;": "&amp;Lists!$B$2,$N9)),1,"")))))</f>
        <v/>
      </c>
      <c r="H9" s="24">
        <f>IF($N9="","",IF(ISNUMBER(SEARCH(H$5&amp;": "&amp;Lists!$B$5,$N9)),4,IF(ISNUMBER(SEARCH(H$5&amp;": "&amp;Lists!$B$4,$N9)),3,IF(ISNUMBER(SEARCH(H$5&amp;": "&amp;Lists!$B$3,$N9)),2,IF(ISNUMBER(SEARCH(H$5&amp;": "&amp;Lists!$B$2,$N9)),1,"")))))</f>
        <v/>
      </c>
      <c r="I9" s="25">
        <f>IF(COUNT(E9:H9)=0,"",ROUND(AVERAGE(E9:H9),2))</f>
        <v/>
      </c>
      <c r="J9" s="23">
        <f>IF(B9="","",IFERROR(TRIM(INDEX('Form responses'!$A5:$T5,MATCH(Lists!$G$6,'Form responses'!$A$1:$T$1,0))&amp;""),""))</f>
        <v/>
      </c>
      <c r="K9" s="23">
        <f>IF(B9="","",MID(IF(J9=Lists!$D$4,"; Would not hire again","")&amp;IF(J9=Lists!$D$3,"; Hire again with reservations","")&amp;IF(COUNTIF(E9:H9,1)&gt;0,"; Rated below expectations on "&amp;COUNTIF(E9:H9,1),"")&amp;IF(AND(D9&lt;&gt;"",D9&lt;&gt;Lists!$A$2),"; Not a manager",""),3,200))</f>
        <v/>
      </c>
      <c r="L9" s="23">
        <f>IF(B9="","",IF(J9=Lists!$D$4,1,0)+IF(J9=Lists!$D$3,1,0)+IF(COUNTIF(E9:H9,1)&gt;0,1,0)+IF(AND(D9&lt;&gt;"",D9&lt;&gt;Lists!$A$2),1,0))</f>
        <v/>
      </c>
      <c r="M9" s="23">
        <f>IF(B9="","",B9&amp;"|"&amp;COUNTIF(B$6:B9,B9))</f>
        <v/>
      </c>
      <c r="N9" s="23">
        <f>IF(B9="","",IFERROR(TRIM(INDEX('Form responses'!$A5:$T5,MATCH(Lists!$G$5,'Form responses'!$A$1:$T$1,0))&amp;""),""))</f>
        <v/>
      </c>
    </row>
    <row r="10">
      <c r="A10" s="23">
        <f>IF(B10="","","Form")</f>
        <v/>
      </c>
      <c r="B10" s="23">
        <f>IFERROR(TRIM(INDEX('Form responses'!$A6:$T6,MATCH(Lists!$G$2,'Form responses'!$A$1:$T$1,0))&amp;""),"")</f>
        <v/>
      </c>
      <c r="C10" s="23">
        <f>IF(B10="","",IFERROR(TRIM(INDEX('Form responses'!$A6:$T6,MATCH(Lists!$G$3,'Form responses'!$A$1:$T$1,0))&amp;""),""))</f>
        <v/>
      </c>
      <c r="D10" s="23">
        <f>IF(B10="","",IFERROR(TRIM(INDEX('Form responses'!$A6:$T6,MATCH(Lists!$G$4,'Form responses'!$A$1:$T$1,0))&amp;""),""))</f>
        <v/>
      </c>
      <c r="E10" s="24">
        <f>IF($N10="","",IF(ISNUMBER(SEARCH(E$5&amp;": "&amp;Lists!$B$5,$N10)),4,IF(ISNUMBER(SEARCH(E$5&amp;": "&amp;Lists!$B$4,$N10)),3,IF(ISNUMBER(SEARCH(E$5&amp;": "&amp;Lists!$B$3,$N10)),2,IF(ISNUMBER(SEARCH(E$5&amp;": "&amp;Lists!$B$2,$N10)),1,"")))))</f>
        <v/>
      </c>
      <c r="F10" s="24">
        <f>IF($N10="","",IF(ISNUMBER(SEARCH(F$5&amp;": "&amp;Lists!$B$5,$N10)),4,IF(ISNUMBER(SEARCH(F$5&amp;": "&amp;Lists!$B$4,$N10)),3,IF(ISNUMBER(SEARCH(F$5&amp;": "&amp;Lists!$B$3,$N10)),2,IF(ISNUMBER(SEARCH(F$5&amp;": "&amp;Lists!$B$2,$N10)),1,"")))))</f>
        <v/>
      </c>
      <c r="G10" s="24">
        <f>IF($N10="","",IF(ISNUMBER(SEARCH(G$5&amp;": "&amp;Lists!$B$5,$N10)),4,IF(ISNUMBER(SEARCH(G$5&amp;": "&amp;Lists!$B$4,$N10)),3,IF(ISNUMBER(SEARCH(G$5&amp;": "&amp;Lists!$B$3,$N10)),2,IF(ISNUMBER(SEARCH(G$5&amp;": "&amp;Lists!$B$2,$N10)),1,"")))))</f>
        <v/>
      </c>
      <c r="H10" s="24">
        <f>IF($N10="","",IF(ISNUMBER(SEARCH(H$5&amp;": "&amp;Lists!$B$5,$N10)),4,IF(ISNUMBER(SEARCH(H$5&amp;": "&amp;Lists!$B$4,$N10)),3,IF(ISNUMBER(SEARCH(H$5&amp;": "&amp;Lists!$B$3,$N10)),2,IF(ISNUMBER(SEARCH(H$5&amp;": "&amp;Lists!$B$2,$N10)),1,"")))))</f>
        <v/>
      </c>
      <c r="I10" s="25">
        <f>IF(COUNT(E10:H10)=0,"",ROUND(AVERAGE(E10:H10),2))</f>
        <v/>
      </c>
      <c r="J10" s="23">
        <f>IF(B10="","",IFERROR(TRIM(INDEX('Form responses'!$A6:$T6,MATCH(Lists!$G$6,'Form responses'!$A$1:$T$1,0))&amp;""),""))</f>
        <v/>
      </c>
      <c r="K10" s="23">
        <f>IF(B10="","",MID(IF(J10=Lists!$D$4,"; Would not hire again","")&amp;IF(J10=Lists!$D$3,"; Hire again with reservations","")&amp;IF(COUNTIF(E10:H10,1)&gt;0,"; Rated below expectations on "&amp;COUNTIF(E10:H10,1),"")&amp;IF(AND(D10&lt;&gt;"",D10&lt;&gt;Lists!$A$2),"; Not a manager",""),3,200))</f>
        <v/>
      </c>
      <c r="L10" s="23">
        <f>IF(B10="","",IF(J10=Lists!$D$4,1,0)+IF(J10=Lists!$D$3,1,0)+IF(COUNTIF(E10:H10,1)&gt;0,1,0)+IF(AND(D10&lt;&gt;"",D10&lt;&gt;Lists!$A$2),1,0))</f>
        <v/>
      </c>
      <c r="M10" s="23">
        <f>IF(B10="","",B10&amp;"|"&amp;COUNTIF(B$6:B10,B10))</f>
        <v/>
      </c>
      <c r="N10" s="23">
        <f>IF(B10="","",IFERROR(TRIM(INDEX('Form responses'!$A6:$T6,MATCH(Lists!$G$5,'Form responses'!$A$1:$T$1,0))&amp;""),""))</f>
        <v/>
      </c>
    </row>
    <row r="11">
      <c r="A11" s="23">
        <f>IF(B11="","","Form")</f>
        <v/>
      </c>
      <c r="B11" s="23">
        <f>IFERROR(TRIM(INDEX('Form responses'!$A7:$T7,MATCH(Lists!$G$2,'Form responses'!$A$1:$T$1,0))&amp;""),"")</f>
        <v/>
      </c>
      <c r="C11" s="23">
        <f>IF(B11="","",IFERROR(TRIM(INDEX('Form responses'!$A7:$T7,MATCH(Lists!$G$3,'Form responses'!$A$1:$T$1,0))&amp;""),""))</f>
        <v/>
      </c>
      <c r="D11" s="23">
        <f>IF(B11="","",IFERROR(TRIM(INDEX('Form responses'!$A7:$T7,MATCH(Lists!$G$4,'Form responses'!$A$1:$T$1,0))&amp;""),""))</f>
        <v/>
      </c>
      <c r="E11" s="24">
        <f>IF($N11="","",IF(ISNUMBER(SEARCH(E$5&amp;": "&amp;Lists!$B$5,$N11)),4,IF(ISNUMBER(SEARCH(E$5&amp;": "&amp;Lists!$B$4,$N11)),3,IF(ISNUMBER(SEARCH(E$5&amp;": "&amp;Lists!$B$3,$N11)),2,IF(ISNUMBER(SEARCH(E$5&amp;": "&amp;Lists!$B$2,$N11)),1,"")))))</f>
        <v/>
      </c>
      <c r="F11" s="24">
        <f>IF($N11="","",IF(ISNUMBER(SEARCH(F$5&amp;": "&amp;Lists!$B$5,$N11)),4,IF(ISNUMBER(SEARCH(F$5&amp;": "&amp;Lists!$B$4,$N11)),3,IF(ISNUMBER(SEARCH(F$5&amp;": "&amp;Lists!$B$3,$N11)),2,IF(ISNUMBER(SEARCH(F$5&amp;": "&amp;Lists!$B$2,$N11)),1,"")))))</f>
        <v/>
      </c>
      <c r="G11" s="24">
        <f>IF($N11="","",IF(ISNUMBER(SEARCH(G$5&amp;": "&amp;Lists!$B$5,$N11)),4,IF(ISNUMBER(SEARCH(G$5&amp;": "&amp;Lists!$B$4,$N11)),3,IF(ISNUMBER(SEARCH(G$5&amp;": "&amp;Lists!$B$3,$N11)),2,IF(ISNUMBER(SEARCH(G$5&amp;": "&amp;Lists!$B$2,$N11)),1,"")))))</f>
        <v/>
      </c>
      <c r="H11" s="24">
        <f>IF($N11="","",IF(ISNUMBER(SEARCH(H$5&amp;": "&amp;Lists!$B$5,$N11)),4,IF(ISNUMBER(SEARCH(H$5&amp;": "&amp;Lists!$B$4,$N11)),3,IF(ISNUMBER(SEARCH(H$5&amp;": "&amp;Lists!$B$3,$N11)),2,IF(ISNUMBER(SEARCH(H$5&amp;": "&amp;Lists!$B$2,$N11)),1,"")))))</f>
        <v/>
      </c>
      <c r="I11" s="25">
        <f>IF(COUNT(E11:H11)=0,"",ROUND(AVERAGE(E11:H11),2))</f>
        <v/>
      </c>
      <c r="J11" s="23">
        <f>IF(B11="","",IFERROR(TRIM(INDEX('Form responses'!$A7:$T7,MATCH(Lists!$G$6,'Form responses'!$A$1:$T$1,0))&amp;""),""))</f>
        <v/>
      </c>
      <c r="K11" s="23">
        <f>IF(B11="","",MID(IF(J11=Lists!$D$4,"; Would not hire again","")&amp;IF(J11=Lists!$D$3,"; Hire again with reservations","")&amp;IF(COUNTIF(E11:H11,1)&gt;0,"; Rated below expectations on "&amp;COUNTIF(E11:H11,1),"")&amp;IF(AND(D11&lt;&gt;"",D11&lt;&gt;Lists!$A$2),"; Not a manager",""),3,200))</f>
        <v/>
      </c>
      <c r="L11" s="23">
        <f>IF(B11="","",IF(J11=Lists!$D$4,1,0)+IF(J11=Lists!$D$3,1,0)+IF(COUNTIF(E11:H11,1)&gt;0,1,0)+IF(AND(D11&lt;&gt;"",D11&lt;&gt;Lists!$A$2),1,0))</f>
        <v/>
      </c>
      <c r="M11" s="23">
        <f>IF(B11="","",B11&amp;"|"&amp;COUNTIF(B$6:B11,B11))</f>
        <v/>
      </c>
      <c r="N11" s="23">
        <f>IF(B11="","",IFERROR(TRIM(INDEX('Form responses'!$A7:$T7,MATCH(Lists!$G$5,'Form responses'!$A$1:$T$1,0))&amp;""),""))</f>
        <v/>
      </c>
    </row>
    <row r="12">
      <c r="A12" s="23">
        <f>IF(B12="","","Form")</f>
        <v/>
      </c>
      <c r="B12" s="23">
        <f>IFERROR(TRIM(INDEX('Form responses'!$A8:$T8,MATCH(Lists!$G$2,'Form responses'!$A$1:$T$1,0))&amp;""),"")</f>
        <v/>
      </c>
      <c r="C12" s="23">
        <f>IF(B12="","",IFERROR(TRIM(INDEX('Form responses'!$A8:$T8,MATCH(Lists!$G$3,'Form responses'!$A$1:$T$1,0))&amp;""),""))</f>
        <v/>
      </c>
      <c r="D12" s="23">
        <f>IF(B12="","",IFERROR(TRIM(INDEX('Form responses'!$A8:$T8,MATCH(Lists!$G$4,'Form responses'!$A$1:$T$1,0))&amp;""),""))</f>
        <v/>
      </c>
      <c r="E12" s="24">
        <f>IF($N12="","",IF(ISNUMBER(SEARCH(E$5&amp;": "&amp;Lists!$B$5,$N12)),4,IF(ISNUMBER(SEARCH(E$5&amp;": "&amp;Lists!$B$4,$N12)),3,IF(ISNUMBER(SEARCH(E$5&amp;": "&amp;Lists!$B$3,$N12)),2,IF(ISNUMBER(SEARCH(E$5&amp;": "&amp;Lists!$B$2,$N12)),1,"")))))</f>
        <v/>
      </c>
      <c r="F12" s="24">
        <f>IF($N12="","",IF(ISNUMBER(SEARCH(F$5&amp;": "&amp;Lists!$B$5,$N12)),4,IF(ISNUMBER(SEARCH(F$5&amp;": "&amp;Lists!$B$4,$N12)),3,IF(ISNUMBER(SEARCH(F$5&amp;": "&amp;Lists!$B$3,$N12)),2,IF(ISNUMBER(SEARCH(F$5&amp;": "&amp;Lists!$B$2,$N12)),1,"")))))</f>
        <v/>
      </c>
      <c r="G12" s="24">
        <f>IF($N12="","",IF(ISNUMBER(SEARCH(G$5&amp;": "&amp;Lists!$B$5,$N12)),4,IF(ISNUMBER(SEARCH(G$5&amp;": "&amp;Lists!$B$4,$N12)),3,IF(ISNUMBER(SEARCH(G$5&amp;": "&amp;Lists!$B$3,$N12)),2,IF(ISNUMBER(SEARCH(G$5&amp;": "&amp;Lists!$B$2,$N12)),1,"")))))</f>
        <v/>
      </c>
      <c r="H12" s="24">
        <f>IF($N12="","",IF(ISNUMBER(SEARCH(H$5&amp;": "&amp;Lists!$B$5,$N12)),4,IF(ISNUMBER(SEARCH(H$5&amp;": "&amp;Lists!$B$4,$N12)),3,IF(ISNUMBER(SEARCH(H$5&amp;": "&amp;Lists!$B$3,$N12)),2,IF(ISNUMBER(SEARCH(H$5&amp;": "&amp;Lists!$B$2,$N12)),1,"")))))</f>
        <v/>
      </c>
      <c r="I12" s="25">
        <f>IF(COUNT(E12:H12)=0,"",ROUND(AVERAGE(E12:H12),2))</f>
        <v/>
      </c>
      <c r="J12" s="23">
        <f>IF(B12="","",IFERROR(TRIM(INDEX('Form responses'!$A8:$T8,MATCH(Lists!$G$6,'Form responses'!$A$1:$T$1,0))&amp;""),""))</f>
        <v/>
      </c>
      <c r="K12" s="23">
        <f>IF(B12="","",MID(IF(J12=Lists!$D$4,"; Would not hire again","")&amp;IF(J12=Lists!$D$3,"; Hire again with reservations","")&amp;IF(COUNTIF(E12:H12,1)&gt;0,"; Rated below expectations on "&amp;COUNTIF(E12:H12,1),"")&amp;IF(AND(D12&lt;&gt;"",D12&lt;&gt;Lists!$A$2),"; Not a manager",""),3,200))</f>
        <v/>
      </c>
      <c r="L12" s="23">
        <f>IF(B12="","",IF(J12=Lists!$D$4,1,0)+IF(J12=Lists!$D$3,1,0)+IF(COUNTIF(E12:H12,1)&gt;0,1,0)+IF(AND(D12&lt;&gt;"",D12&lt;&gt;Lists!$A$2),1,0))</f>
        <v/>
      </c>
      <c r="M12" s="23">
        <f>IF(B12="","",B12&amp;"|"&amp;COUNTIF(B$6:B12,B12))</f>
        <v/>
      </c>
      <c r="N12" s="23">
        <f>IF(B12="","",IFERROR(TRIM(INDEX('Form responses'!$A8:$T8,MATCH(Lists!$G$5,'Form responses'!$A$1:$T$1,0))&amp;""),""))</f>
        <v/>
      </c>
    </row>
    <row r="13">
      <c r="A13" s="23">
        <f>IF(B13="","","Form")</f>
        <v/>
      </c>
      <c r="B13" s="23">
        <f>IFERROR(TRIM(INDEX('Form responses'!$A9:$T9,MATCH(Lists!$G$2,'Form responses'!$A$1:$T$1,0))&amp;""),"")</f>
        <v/>
      </c>
      <c r="C13" s="23">
        <f>IF(B13="","",IFERROR(TRIM(INDEX('Form responses'!$A9:$T9,MATCH(Lists!$G$3,'Form responses'!$A$1:$T$1,0))&amp;""),""))</f>
        <v/>
      </c>
      <c r="D13" s="23">
        <f>IF(B13="","",IFERROR(TRIM(INDEX('Form responses'!$A9:$T9,MATCH(Lists!$G$4,'Form responses'!$A$1:$T$1,0))&amp;""),""))</f>
        <v/>
      </c>
      <c r="E13" s="24">
        <f>IF($N13="","",IF(ISNUMBER(SEARCH(E$5&amp;": "&amp;Lists!$B$5,$N13)),4,IF(ISNUMBER(SEARCH(E$5&amp;": "&amp;Lists!$B$4,$N13)),3,IF(ISNUMBER(SEARCH(E$5&amp;": "&amp;Lists!$B$3,$N13)),2,IF(ISNUMBER(SEARCH(E$5&amp;": "&amp;Lists!$B$2,$N13)),1,"")))))</f>
        <v/>
      </c>
      <c r="F13" s="24">
        <f>IF($N13="","",IF(ISNUMBER(SEARCH(F$5&amp;": "&amp;Lists!$B$5,$N13)),4,IF(ISNUMBER(SEARCH(F$5&amp;": "&amp;Lists!$B$4,$N13)),3,IF(ISNUMBER(SEARCH(F$5&amp;": "&amp;Lists!$B$3,$N13)),2,IF(ISNUMBER(SEARCH(F$5&amp;": "&amp;Lists!$B$2,$N13)),1,"")))))</f>
        <v/>
      </c>
      <c r="G13" s="24">
        <f>IF($N13="","",IF(ISNUMBER(SEARCH(G$5&amp;": "&amp;Lists!$B$5,$N13)),4,IF(ISNUMBER(SEARCH(G$5&amp;": "&amp;Lists!$B$4,$N13)),3,IF(ISNUMBER(SEARCH(G$5&amp;": "&amp;Lists!$B$3,$N13)),2,IF(ISNUMBER(SEARCH(G$5&amp;": "&amp;Lists!$B$2,$N13)),1,"")))))</f>
        <v/>
      </c>
      <c r="H13" s="24">
        <f>IF($N13="","",IF(ISNUMBER(SEARCH(H$5&amp;": "&amp;Lists!$B$5,$N13)),4,IF(ISNUMBER(SEARCH(H$5&amp;": "&amp;Lists!$B$4,$N13)),3,IF(ISNUMBER(SEARCH(H$5&amp;": "&amp;Lists!$B$3,$N13)),2,IF(ISNUMBER(SEARCH(H$5&amp;": "&amp;Lists!$B$2,$N13)),1,"")))))</f>
        <v/>
      </c>
      <c r="I13" s="25">
        <f>IF(COUNT(E13:H13)=0,"",ROUND(AVERAGE(E13:H13),2))</f>
        <v/>
      </c>
      <c r="J13" s="23">
        <f>IF(B13="","",IFERROR(TRIM(INDEX('Form responses'!$A9:$T9,MATCH(Lists!$G$6,'Form responses'!$A$1:$T$1,0))&amp;""),""))</f>
        <v/>
      </c>
      <c r="K13" s="23">
        <f>IF(B13="","",MID(IF(J13=Lists!$D$4,"; Would not hire again","")&amp;IF(J13=Lists!$D$3,"; Hire again with reservations","")&amp;IF(COUNTIF(E13:H13,1)&gt;0,"; Rated below expectations on "&amp;COUNTIF(E13:H13,1),"")&amp;IF(AND(D13&lt;&gt;"",D13&lt;&gt;Lists!$A$2),"; Not a manager",""),3,200))</f>
        <v/>
      </c>
      <c r="L13" s="23">
        <f>IF(B13="","",IF(J13=Lists!$D$4,1,0)+IF(J13=Lists!$D$3,1,0)+IF(COUNTIF(E13:H13,1)&gt;0,1,0)+IF(AND(D13&lt;&gt;"",D13&lt;&gt;Lists!$A$2),1,0))</f>
        <v/>
      </c>
      <c r="M13" s="23">
        <f>IF(B13="","",B13&amp;"|"&amp;COUNTIF(B$6:B13,B13))</f>
        <v/>
      </c>
      <c r="N13" s="23">
        <f>IF(B13="","",IFERROR(TRIM(INDEX('Form responses'!$A9:$T9,MATCH(Lists!$G$5,'Form responses'!$A$1:$T$1,0))&amp;""),""))</f>
        <v/>
      </c>
    </row>
    <row r="14">
      <c r="A14" s="23">
        <f>IF(B14="","","Form")</f>
        <v/>
      </c>
      <c r="B14" s="23">
        <f>IFERROR(TRIM(INDEX('Form responses'!$A10:$T10,MATCH(Lists!$G$2,'Form responses'!$A$1:$T$1,0))&amp;""),"")</f>
        <v/>
      </c>
      <c r="C14" s="23">
        <f>IF(B14="","",IFERROR(TRIM(INDEX('Form responses'!$A10:$T10,MATCH(Lists!$G$3,'Form responses'!$A$1:$T$1,0))&amp;""),""))</f>
        <v/>
      </c>
      <c r="D14" s="23">
        <f>IF(B14="","",IFERROR(TRIM(INDEX('Form responses'!$A10:$T10,MATCH(Lists!$G$4,'Form responses'!$A$1:$T$1,0))&amp;""),""))</f>
        <v/>
      </c>
      <c r="E14" s="24">
        <f>IF($N14="","",IF(ISNUMBER(SEARCH(E$5&amp;": "&amp;Lists!$B$5,$N14)),4,IF(ISNUMBER(SEARCH(E$5&amp;": "&amp;Lists!$B$4,$N14)),3,IF(ISNUMBER(SEARCH(E$5&amp;": "&amp;Lists!$B$3,$N14)),2,IF(ISNUMBER(SEARCH(E$5&amp;": "&amp;Lists!$B$2,$N14)),1,"")))))</f>
        <v/>
      </c>
      <c r="F14" s="24">
        <f>IF($N14="","",IF(ISNUMBER(SEARCH(F$5&amp;": "&amp;Lists!$B$5,$N14)),4,IF(ISNUMBER(SEARCH(F$5&amp;": "&amp;Lists!$B$4,$N14)),3,IF(ISNUMBER(SEARCH(F$5&amp;": "&amp;Lists!$B$3,$N14)),2,IF(ISNUMBER(SEARCH(F$5&amp;": "&amp;Lists!$B$2,$N14)),1,"")))))</f>
        <v/>
      </c>
      <c r="G14" s="24">
        <f>IF($N14="","",IF(ISNUMBER(SEARCH(G$5&amp;": "&amp;Lists!$B$5,$N14)),4,IF(ISNUMBER(SEARCH(G$5&amp;": "&amp;Lists!$B$4,$N14)),3,IF(ISNUMBER(SEARCH(G$5&amp;": "&amp;Lists!$B$3,$N14)),2,IF(ISNUMBER(SEARCH(G$5&amp;": "&amp;Lists!$B$2,$N14)),1,"")))))</f>
        <v/>
      </c>
      <c r="H14" s="24">
        <f>IF($N14="","",IF(ISNUMBER(SEARCH(H$5&amp;": "&amp;Lists!$B$5,$N14)),4,IF(ISNUMBER(SEARCH(H$5&amp;": "&amp;Lists!$B$4,$N14)),3,IF(ISNUMBER(SEARCH(H$5&amp;": "&amp;Lists!$B$3,$N14)),2,IF(ISNUMBER(SEARCH(H$5&amp;": "&amp;Lists!$B$2,$N14)),1,"")))))</f>
        <v/>
      </c>
      <c r="I14" s="25">
        <f>IF(COUNT(E14:H14)=0,"",ROUND(AVERAGE(E14:H14),2))</f>
        <v/>
      </c>
      <c r="J14" s="23">
        <f>IF(B14="","",IFERROR(TRIM(INDEX('Form responses'!$A10:$T10,MATCH(Lists!$G$6,'Form responses'!$A$1:$T$1,0))&amp;""),""))</f>
        <v/>
      </c>
      <c r="K14" s="23">
        <f>IF(B14="","",MID(IF(J14=Lists!$D$4,"; Would not hire again","")&amp;IF(J14=Lists!$D$3,"; Hire again with reservations","")&amp;IF(COUNTIF(E14:H14,1)&gt;0,"; Rated below expectations on "&amp;COUNTIF(E14:H14,1),"")&amp;IF(AND(D14&lt;&gt;"",D14&lt;&gt;Lists!$A$2),"; Not a manager",""),3,200))</f>
        <v/>
      </c>
      <c r="L14" s="23">
        <f>IF(B14="","",IF(J14=Lists!$D$4,1,0)+IF(J14=Lists!$D$3,1,0)+IF(COUNTIF(E14:H14,1)&gt;0,1,0)+IF(AND(D14&lt;&gt;"",D14&lt;&gt;Lists!$A$2),1,0))</f>
        <v/>
      </c>
      <c r="M14" s="23">
        <f>IF(B14="","",B14&amp;"|"&amp;COUNTIF(B$6:B14,B14))</f>
        <v/>
      </c>
      <c r="N14" s="23">
        <f>IF(B14="","",IFERROR(TRIM(INDEX('Form responses'!$A10:$T10,MATCH(Lists!$G$5,'Form responses'!$A$1:$T$1,0))&amp;""),""))</f>
        <v/>
      </c>
    </row>
    <row r="15">
      <c r="A15" s="23">
        <f>IF(B15="","","Form")</f>
        <v/>
      </c>
      <c r="B15" s="23">
        <f>IFERROR(TRIM(INDEX('Form responses'!$A11:$T11,MATCH(Lists!$G$2,'Form responses'!$A$1:$T$1,0))&amp;""),"")</f>
        <v/>
      </c>
      <c r="C15" s="23">
        <f>IF(B15="","",IFERROR(TRIM(INDEX('Form responses'!$A11:$T11,MATCH(Lists!$G$3,'Form responses'!$A$1:$T$1,0))&amp;""),""))</f>
        <v/>
      </c>
      <c r="D15" s="23">
        <f>IF(B15="","",IFERROR(TRIM(INDEX('Form responses'!$A11:$T11,MATCH(Lists!$G$4,'Form responses'!$A$1:$T$1,0))&amp;""),""))</f>
        <v/>
      </c>
      <c r="E15" s="24">
        <f>IF($N15="","",IF(ISNUMBER(SEARCH(E$5&amp;": "&amp;Lists!$B$5,$N15)),4,IF(ISNUMBER(SEARCH(E$5&amp;": "&amp;Lists!$B$4,$N15)),3,IF(ISNUMBER(SEARCH(E$5&amp;": "&amp;Lists!$B$3,$N15)),2,IF(ISNUMBER(SEARCH(E$5&amp;": "&amp;Lists!$B$2,$N15)),1,"")))))</f>
        <v/>
      </c>
      <c r="F15" s="24">
        <f>IF($N15="","",IF(ISNUMBER(SEARCH(F$5&amp;": "&amp;Lists!$B$5,$N15)),4,IF(ISNUMBER(SEARCH(F$5&amp;": "&amp;Lists!$B$4,$N15)),3,IF(ISNUMBER(SEARCH(F$5&amp;": "&amp;Lists!$B$3,$N15)),2,IF(ISNUMBER(SEARCH(F$5&amp;": "&amp;Lists!$B$2,$N15)),1,"")))))</f>
        <v/>
      </c>
      <c r="G15" s="24">
        <f>IF($N15="","",IF(ISNUMBER(SEARCH(G$5&amp;": "&amp;Lists!$B$5,$N15)),4,IF(ISNUMBER(SEARCH(G$5&amp;": "&amp;Lists!$B$4,$N15)),3,IF(ISNUMBER(SEARCH(G$5&amp;": "&amp;Lists!$B$3,$N15)),2,IF(ISNUMBER(SEARCH(G$5&amp;": "&amp;Lists!$B$2,$N15)),1,"")))))</f>
        <v/>
      </c>
      <c r="H15" s="24">
        <f>IF($N15="","",IF(ISNUMBER(SEARCH(H$5&amp;": "&amp;Lists!$B$5,$N15)),4,IF(ISNUMBER(SEARCH(H$5&amp;": "&amp;Lists!$B$4,$N15)),3,IF(ISNUMBER(SEARCH(H$5&amp;": "&amp;Lists!$B$3,$N15)),2,IF(ISNUMBER(SEARCH(H$5&amp;": "&amp;Lists!$B$2,$N15)),1,"")))))</f>
        <v/>
      </c>
      <c r="I15" s="25">
        <f>IF(COUNT(E15:H15)=0,"",ROUND(AVERAGE(E15:H15),2))</f>
        <v/>
      </c>
      <c r="J15" s="23">
        <f>IF(B15="","",IFERROR(TRIM(INDEX('Form responses'!$A11:$T11,MATCH(Lists!$G$6,'Form responses'!$A$1:$T$1,0))&amp;""),""))</f>
        <v/>
      </c>
      <c r="K15" s="23">
        <f>IF(B15="","",MID(IF(J15=Lists!$D$4,"; Would not hire again","")&amp;IF(J15=Lists!$D$3,"; Hire again with reservations","")&amp;IF(COUNTIF(E15:H15,1)&gt;0,"; Rated below expectations on "&amp;COUNTIF(E15:H15,1),"")&amp;IF(AND(D15&lt;&gt;"",D15&lt;&gt;Lists!$A$2),"; Not a manager",""),3,200))</f>
        <v/>
      </c>
      <c r="L15" s="23">
        <f>IF(B15="","",IF(J15=Lists!$D$4,1,0)+IF(J15=Lists!$D$3,1,0)+IF(COUNTIF(E15:H15,1)&gt;0,1,0)+IF(AND(D15&lt;&gt;"",D15&lt;&gt;Lists!$A$2),1,0))</f>
        <v/>
      </c>
      <c r="M15" s="23">
        <f>IF(B15="","",B15&amp;"|"&amp;COUNTIF(B$6:B15,B15))</f>
        <v/>
      </c>
      <c r="N15" s="23">
        <f>IF(B15="","",IFERROR(TRIM(INDEX('Form responses'!$A11:$T11,MATCH(Lists!$G$5,'Form responses'!$A$1:$T$1,0))&amp;""),""))</f>
        <v/>
      </c>
    </row>
    <row r="16">
      <c r="A16" s="23">
        <f>IF(B16="","","Form")</f>
        <v/>
      </c>
      <c r="B16" s="23">
        <f>IFERROR(TRIM(INDEX('Form responses'!$A12:$T12,MATCH(Lists!$G$2,'Form responses'!$A$1:$T$1,0))&amp;""),"")</f>
        <v/>
      </c>
      <c r="C16" s="23">
        <f>IF(B16="","",IFERROR(TRIM(INDEX('Form responses'!$A12:$T12,MATCH(Lists!$G$3,'Form responses'!$A$1:$T$1,0))&amp;""),""))</f>
        <v/>
      </c>
      <c r="D16" s="23">
        <f>IF(B16="","",IFERROR(TRIM(INDEX('Form responses'!$A12:$T12,MATCH(Lists!$G$4,'Form responses'!$A$1:$T$1,0))&amp;""),""))</f>
        <v/>
      </c>
      <c r="E16" s="24">
        <f>IF($N16="","",IF(ISNUMBER(SEARCH(E$5&amp;": "&amp;Lists!$B$5,$N16)),4,IF(ISNUMBER(SEARCH(E$5&amp;": "&amp;Lists!$B$4,$N16)),3,IF(ISNUMBER(SEARCH(E$5&amp;": "&amp;Lists!$B$3,$N16)),2,IF(ISNUMBER(SEARCH(E$5&amp;": "&amp;Lists!$B$2,$N16)),1,"")))))</f>
        <v/>
      </c>
      <c r="F16" s="24">
        <f>IF($N16="","",IF(ISNUMBER(SEARCH(F$5&amp;": "&amp;Lists!$B$5,$N16)),4,IF(ISNUMBER(SEARCH(F$5&amp;": "&amp;Lists!$B$4,$N16)),3,IF(ISNUMBER(SEARCH(F$5&amp;": "&amp;Lists!$B$3,$N16)),2,IF(ISNUMBER(SEARCH(F$5&amp;": "&amp;Lists!$B$2,$N16)),1,"")))))</f>
        <v/>
      </c>
      <c r="G16" s="24">
        <f>IF($N16="","",IF(ISNUMBER(SEARCH(G$5&amp;": "&amp;Lists!$B$5,$N16)),4,IF(ISNUMBER(SEARCH(G$5&amp;": "&amp;Lists!$B$4,$N16)),3,IF(ISNUMBER(SEARCH(G$5&amp;": "&amp;Lists!$B$3,$N16)),2,IF(ISNUMBER(SEARCH(G$5&amp;": "&amp;Lists!$B$2,$N16)),1,"")))))</f>
        <v/>
      </c>
      <c r="H16" s="24">
        <f>IF($N16="","",IF(ISNUMBER(SEARCH(H$5&amp;": "&amp;Lists!$B$5,$N16)),4,IF(ISNUMBER(SEARCH(H$5&amp;": "&amp;Lists!$B$4,$N16)),3,IF(ISNUMBER(SEARCH(H$5&amp;": "&amp;Lists!$B$3,$N16)),2,IF(ISNUMBER(SEARCH(H$5&amp;": "&amp;Lists!$B$2,$N16)),1,"")))))</f>
        <v/>
      </c>
      <c r="I16" s="25">
        <f>IF(COUNT(E16:H16)=0,"",ROUND(AVERAGE(E16:H16),2))</f>
        <v/>
      </c>
      <c r="J16" s="23">
        <f>IF(B16="","",IFERROR(TRIM(INDEX('Form responses'!$A12:$T12,MATCH(Lists!$G$6,'Form responses'!$A$1:$T$1,0))&amp;""),""))</f>
        <v/>
      </c>
      <c r="K16" s="23">
        <f>IF(B16="","",MID(IF(J16=Lists!$D$4,"; Would not hire again","")&amp;IF(J16=Lists!$D$3,"; Hire again with reservations","")&amp;IF(COUNTIF(E16:H16,1)&gt;0,"; Rated below expectations on "&amp;COUNTIF(E16:H16,1),"")&amp;IF(AND(D16&lt;&gt;"",D16&lt;&gt;Lists!$A$2),"; Not a manager",""),3,200))</f>
        <v/>
      </c>
      <c r="L16" s="23">
        <f>IF(B16="","",IF(J16=Lists!$D$4,1,0)+IF(J16=Lists!$D$3,1,0)+IF(COUNTIF(E16:H16,1)&gt;0,1,0)+IF(AND(D16&lt;&gt;"",D16&lt;&gt;Lists!$A$2),1,0))</f>
        <v/>
      </c>
      <c r="M16" s="23">
        <f>IF(B16="","",B16&amp;"|"&amp;COUNTIF(B$6:B16,B16))</f>
        <v/>
      </c>
      <c r="N16" s="23">
        <f>IF(B16="","",IFERROR(TRIM(INDEX('Form responses'!$A12:$T12,MATCH(Lists!$G$5,'Form responses'!$A$1:$T$1,0))&amp;""),""))</f>
        <v/>
      </c>
    </row>
    <row r="17">
      <c r="A17" s="23">
        <f>IF(B17="","","Form")</f>
        <v/>
      </c>
      <c r="B17" s="23">
        <f>IFERROR(TRIM(INDEX('Form responses'!$A13:$T13,MATCH(Lists!$G$2,'Form responses'!$A$1:$T$1,0))&amp;""),"")</f>
        <v/>
      </c>
      <c r="C17" s="23">
        <f>IF(B17="","",IFERROR(TRIM(INDEX('Form responses'!$A13:$T13,MATCH(Lists!$G$3,'Form responses'!$A$1:$T$1,0))&amp;""),""))</f>
        <v/>
      </c>
      <c r="D17" s="23">
        <f>IF(B17="","",IFERROR(TRIM(INDEX('Form responses'!$A13:$T13,MATCH(Lists!$G$4,'Form responses'!$A$1:$T$1,0))&amp;""),""))</f>
        <v/>
      </c>
      <c r="E17" s="24">
        <f>IF($N17="","",IF(ISNUMBER(SEARCH(E$5&amp;": "&amp;Lists!$B$5,$N17)),4,IF(ISNUMBER(SEARCH(E$5&amp;": "&amp;Lists!$B$4,$N17)),3,IF(ISNUMBER(SEARCH(E$5&amp;": "&amp;Lists!$B$3,$N17)),2,IF(ISNUMBER(SEARCH(E$5&amp;": "&amp;Lists!$B$2,$N17)),1,"")))))</f>
        <v/>
      </c>
      <c r="F17" s="24">
        <f>IF($N17="","",IF(ISNUMBER(SEARCH(F$5&amp;": "&amp;Lists!$B$5,$N17)),4,IF(ISNUMBER(SEARCH(F$5&amp;": "&amp;Lists!$B$4,$N17)),3,IF(ISNUMBER(SEARCH(F$5&amp;": "&amp;Lists!$B$3,$N17)),2,IF(ISNUMBER(SEARCH(F$5&amp;": "&amp;Lists!$B$2,$N17)),1,"")))))</f>
        <v/>
      </c>
      <c r="G17" s="24">
        <f>IF($N17="","",IF(ISNUMBER(SEARCH(G$5&amp;": "&amp;Lists!$B$5,$N17)),4,IF(ISNUMBER(SEARCH(G$5&amp;": "&amp;Lists!$B$4,$N17)),3,IF(ISNUMBER(SEARCH(G$5&amp;": "&amp;Lists!$B$3,$N17)),2,IF(ISNUMBER(SEARCH(G$5&amp;": "&amp;Lists!$B$2,$N17)),1,"")))))</f>
        <v/>
      </c>
      <c r="H17" s="24">
        <f>IF($N17="","",IF(ISNUMBER(SEARCH(H$5&amp;": "&amp;Lists!$B$5,$N17)),4,IF(ISNUMBER(SEARCH(H$5&amp;": "&amp;Lists!$B$4,$N17)),3,IF(ISNUMBER(SEARCH(H$5&amp;": "&amp;Lists!$B$3,$N17)),2,IF(ISNUMBER(SEARCH(H$5&amp;": "&amp;Lists!$B$2,$N17)),1,"")))))</f>
        <v/>
      </c>
      <c r="I17" s="25">
        <f>IF(COUNT(E17:H17)=0,"",ROUND(AVERAGE(E17:H17),2))</f>
        <v/>
      </c>
      <c r="J17" s="23">
        <f>IF(B17="","",IFERROR(TRIM(INDEX('Form responses'!$A13:$T13,MATCH(Lists!$G$6,'Form responses'!$A$1:$T$1,0))&amp;""),""))</f>
        <v/>
      </c>
      <c r="K17" s="23">
        <f>IF(B17="","",MID(IF(J17=Lists!$D$4,"; Would not hire again","")&amp;IF(J17=Lists!$D$3,"; Hire again with reservations","")&amp;IF(COUNTIF(E17:H17,1)&gt;0,"; Rated below expectations on "&amp;COUNTIF(E17:H17,1),"")&amp;IF(AND(D17&lt;&gt;"",D17&lt;&gt;Lists!$A$2),"; Not a manager",""),3,200))</f>
        <v/>
      </c>
      <c r="L17" s="23">
        <f>IF(B17="","",IF(J17=Lists!$D$4,1,0)+IF(J17=Lists!$D$3,1,0)+IF(COUNTIF(E17:H17,1)&gt;0,1,0)+IF(AND(D17&lt;&gt;"",D17&lt;&gt;Lists!$A$2),1,0))</f>
        <v/>
      </c>
      <c r="M17" s="23">
        <f>IF(B17="","",B17&amp;"|"&amp;COUNTIF(B$6:B17,B17))</f>
        <v/>
      </c>
      <c r="N17" s="23">
        <f>IF(B17="","",IFERROR(TRIM(INDEX('Form responses'!$A13:$T13,MATCH(Lists!$G$5,'Form responses'!$A$1:$T$1,0))&amp;""),""))</f>
        <v/>
      </c>
    </row>
    <row r="18">
      <c r="A18" s="23">
        <f>IF(B18="","","Form")</f>
        <v/>
      </c>
      <c r="B18" s="23">
        <f>IFERROR(TRIM(INDEX('Form responses'!$A14:$T14,MATCH(Lists!$G$2,'Form responses'!$A$1:$T$1,0))&amp;""),"")</f>
        <v/>
      </c>
      <c r="C18" s="23">
        <f>IF(B18="","",IFERROR(TRIM(INDEX('Form responses'!$A14:$T14,MATCH(Lists!$G$3,'Form responses'!$A$1:$T$1,0))&amp;""),""))</f>
        <v/>
      </c>
      <c r="D18" s="23">
        <f>IF(B18="","",IFERROR(TRIM(INDEX('Form responses'!$A14:$T14,MATCH(Lists!$G$4,'Form responses'!$A$1:$T$1,0))&amp;""),""))</f>
        <v/>
      </c>
      <c r="E18" s="24">
        <f>IF($N18="","",IF(ISNUMBER(SEARCH(E$5&amp;": "&amp;Lists!$B$5,$N18)),4,IF(ISNUMBER(SEARCH(E$5&amp;": "&amp;Lists!$B$4,$N18)),3,IF(ISNUMBER(SEARCH(E$5&amp;": "&amp;Lists!$B$3,$N18)),2,IF(ISNUMBER(SEARCH(E$5&amp;": "&amp;Lists!$B$2,$N18)),1,"")))))</f>
        <v/>
      </c>
      <c r="F18" s="24">
        <f>IF($N18="","",IF(ISNUMBER(SEARCH(F$5&amp;": "&amp;Lists!$B$5,$N18)),4,IF(ISNUMBER(SEARCH(F$5&amp;": "&amp;Lists!$B$4,$N18)),3,IF(ISNUMBER(SEARCH(F$5&amp;": "&amp;Lists!$B$3,$N18)),2,IF(ISNUMBER(SEARCH(F$5&amp;": "&amp;Lists!$B$2,$N18)),1,"")))))</f>
        <v/>
      </c>
      <c r="G18" s="24">
        <f>IF($N18="","",IF(ISNUMBER(SEARCH(G$5&amp;": "&amp;Lists!$B$5,$N18)),4,IF(ISNUMBER(SEARCH(G$5&amp;": "&amp;Lists!$B$4,$N18)),3,IF(ISNUMBER(SEARCH(G$5&amp;": "&amp;Lists!$B$3,$N18)),2,IF(ISNUMBER(SEARCH(G$5&amp;": "&amp;Lists!$B$2,$N18)),1,"")))))</f>
        <v/>
      </c>
      <c r="H18" s="24">
        <f>IF($N18="","",IF(ISNUMBER(SEARCH(H$5&amp;": "&amp;Lists!$B$5,$N18)),4,IF(ISNUMBER(SEARCH(H$5&amp;": "&amp;Lists!$B$4,$N18)),3,IF(ISNUMBER(SEARCH(H$5&amp;": "&amp;Lists!$B$3,$N18)),2,IF(ISNUMBER(SEARCH(H$5&amp;": "&amp;Lists!$B$2,$N18)),1,"")))))</f>
        <v/>
      </c>
      <c r="I18" s="25">
        <f>IF(COUNT(E18:H18)=0,"",ROUND(AVERAGE(E18:H18),2))</f>
        <v/>
      </c>
      <c r="J18" s="23">
        <f>IF(B18="","",IFERROR(TRIM(INDEX('Form responses'!$A14:$T14,MATCH(Lists!$G$6,'Form responses'!$A$1:$T$1,0))&amp;""),""))</f>
        <v/>
      </c>
      <c r="K18" s="23">
        <f>IF(B18="","",MID(IF(J18=Lists!$D$4,"; Would not hire again","")&amp;IF(J18=Lists!$D$3,"; Hire again with reservations","")&amp;IF(COUNTIF(E18:H18,1)&gt;0,"; Rated below expectations on "&amp;COUNTIF(E18:H18,1),"")&amp;IF(AND(D18&lt;&gt;"",D18&lt;&gt;Lists!$A$2),"; Not a manager",""),3,200))</f>
        <v/>
      </c>
      <c r="L18" s="23">
        <f>IF(B18="","",IF(J18=Lists!$D$4,1,0)+IF(J18=Lists!$D$3,1,0)+IF(COUNTIF(E18:H18,1)&gt;0,1,0)+IF(AND(D18&lt;&gt;"",D18&lt;&gt;Lists!$A$2),1,0))</f>
        <v/>
      </c>
      <c r="M18" s="23">
        <f>IF(B18="","",B18&amp;"|"&amp;COUNTIF(B$6:B18,B18))</f>
        <v/>
      </c>
      <c r="N18" s="23">
        <f>IF(B18="","",IFERROR(TRIM(INDEX('Form responses'!$A14:$T14,MATCH(Lists!$G$5,'Form responses'!$A$1:$T$1,0))&amp;""),""))</f>
        <v/>
      </c>
    </row>
    <row r="19">
      <c r="A19" s="23">
        <f>IF(B19="","","Form")</f>
        <v/>
      </c>
      <c r="B19" s="23">
        <f>IFERROR(TRIM(INDEX('Form responses'!$A15:$T15,MATCH(Lists!$G$2,'Form responses'!$A$1:$T$1,0))&amp;""),"")</f>
        <v/>
      </c>
      <c r="C19" s="23">
        <f>IF(B19="","",IFERROR(TRIM(INDEX('Form responses'!$A15:$T15,MATCH(Lists!$G$3,'Form responses'!$A$1:$T$1,0))&amp;""),""))</f>
        <v/>
      </c>
      <c r="D19" s="23">
        <f>IF(B19="","",IFERROR(TRIM(INDEX('Form responses'!$A15:$T15,MATCH(Lists!$G$4,'Form responses'!$A$1:$T$1,0))&amp;""),""))</f>
        <v/>
      </c>
      <c r="E19" s="24">
        <f>IF($N19="","",IF(ISNUMBER(SEARCH(E$5&amp;": "&amp;Lists!$B$5,$N19)),4,IF(ISNUMBER(SEARCH(E$5&amp;": "&amp;Lists!$B$4,$N19)),3,IF(ISNUMBER(SEARCH(E$5&amp;": "&amp;Lists!$B$3,$N19)),2,IF(ISNUMBER(SEARCH(E$5&amp;": "&amp;Lists!$B$2,$N19)),1,"")))))</f>
        <v/>
      </c>
      <c r="F19" s="24">
        <f>IF($N19="","",IF(ISNUMBER(SEARCH(F$5&amp;": "&amp;Lists!$B$5,$N19)),4,IF(ISNUMBER(SEARCH(F$5&amp;": "&amp;Lists!$B$4,$N19)),3,IF(ISNUMBER(SEARCH(F$5&amp;": "&amp;Lists!$B$3,$N19)),2,IF(ISNUMBER(SEARCH(F$5&amp;": "&amp;Lists!$B$2,$N19)),1,"")))))</f>
        <v/>
      </c>
      <c r="G19" s="24">
        <f>IF($N19="","",IF(ISNUMBER(SEARCH(G$5&amp;": "&amp;Lists!$B$5,$N19)),4,IF(ISNUMBER(SEARCH(G$5&amp;": "&amp;Lists!$B$4,$N19)),3,IF(ISNUMBER(SEARCH(G$5&amp;": "&amp;Lists!$B$3,$N19)),2,IF(ISNUMBER(SEARCH(G$5&amp;": "&amp;Lists!$B$2,$N19)),1,"")))))</f>
        <v/>
      </c>
      <c r="H19" s="24">
        <f>IF($N19="","",IF(ISNUMBER(SEARCH(H$5&amp;": "&amp;Lists!$B$5,$N19)),4,IF(ISNUMBER(SEARCH(H$5&amp;": "&amp;Lists!$B$4,$N19)),3,IF(ISNUMBER(SEARCH(H$5&amp;": "&amp;Lists!$B$3,$N19)),2,IF(ISNUMBER(SEARCH(H$5&amp;": "&amp;Lists!$B$2,$N19)),1,"")))))</f>
        <v/>
      </c>
      <c r="I19" s="25">
        <f>IF(COUNT(E19:H19)=0,"",ROUND(AVERAGE(E19:H19),2))</f>
        <v/>
      </c>
      <c r="J19" s="23">
        <f>IF(B19="","",IFERROR(TRIM(INDEX('Form responses'!$A15:$T15,MATCH(Lists!$G$6,'Form responses'!$A$1:$T$1,0))&amp;""),""))</f>
        <v/>
      </c>
      <c r="K19" s="23">
        <f>IF(B19="","",MID(IF(J19=Lists!$D$4,"; Would not hire again","")&amp;IF(J19=Lists!$D$3,"; Hire again with reservations","")&amp;IF(COUNTIF(E19:H19,1)&gt;0,"; Rated below expectations on "&amp;COUNTIF(E19:H19,1),"")&amp;IF(AND(D19&lt;&gt;"",D19&lt;&gt;Lists!$A$2),"; Not a manager",""),3,200))</f>
        <v/>
      </c>
      <c r="L19" s="23">
        <f>IF(B19="","",IF(J19=Lists!$D$4,1,0)+IF(J19=Lists!$D$3,1,0)+IF(COUNTIF(E19:H19,1)&gt;0,1,0)+IF(AND(D19&lt;&gt;"",D19&lt;&gt;Lists!$A$2),1,0))</f>
        <v/>
      </c>
      <c r="M19" s="23">
        <f>IF(B19="","",B19&amp;"|"&amp;COUNTIF(B$6:B19,B19))</f>
        <v/>
      </c>
      <c r="N19" s="23">
        <f>IF(B19="","",IFERROR(TRIM(INDEX('Form responses'!$A15:$T15,MATCH(Lists!$G$5,'Form responses'!$A$1:$T$1,0))&amp;""),""))</f>
        <v/>
      </c>
    </row>
    <row r="20">
      <c r="A20" s="23">
        <f>IF(B20="","","Form")</f>
        <v/>
      </c>
      <c r="B20" s="23">
        <f>IFERROR(TRIM(INDEX('Form responses'!$A16:$T16,MATCH(Lists!$G$2,'Form responses'!$A$1:$T$1,0))&amp;""),"")</f>
        <v/>
      </c>
      <c r="C20" s="23">
        <f>IF(B20="","",IFERROR(TRIM(INDEX('Form responses'!$A16:$T16,MATCH(Lists!$G$3,'Form responses'!$A$1:$T$1,0))&amp;""),""))</f>
        <v/>
      </c>
      <c r="D20" s="23">
        <f>IF(B20="","",IFERROR(TRIM(INDEX('Form responses'!$A16:$T16,MATCH(Lists!$G$4,'Form responses'!$A$1:$T$1,0))&amp;""),""))</f>
        <v/>
      </c>
      <c r="E20" s="24">
        <f>IF($N20="","",IF(ISNUMBER(SEARCH(E$5&amp;": "&amp;Lists!$B$5,$N20)),4,IF(ISNUMBER(SEARCH(E$5&amp;": "&amp;Lists!$B$4,$N20)),3,IF(ISNUMBER(SEARCH(E$5&amp;": "&amp;Lists!$B$3,$N20)),2,IF(ISNUMBER(SEARCH(E$5&amp;": "&amp;Lists!$B$2,$N20)),1,"")))))</f>
        <v/>
      </c>
      <c r="F20" s="24">
        <f>IF($N20="","",IF(ISNUMBER(SEARCH(F$5&amp;": "&amp;Lists!$B$5,$N20)),4,IF(ISNUMBER(SEARCH(F$5&amp;": "&amp;Lists!$B$4,$N20)),3,IF(ISNUMBER(SEARCH(F$5&amp;": "&amp;Lists!$B$3,$N20)),2,IF(ISNUMBER(SEARCH(F$5&amp;": "&amp;Lists!$B$2,$N20)),1,"")))))</f>
        <v/>
      </c>
      <c r="G20" s="24">
        <f>IF($N20="","",IF(ISNUMBER(SEARCH(G$5&amp;": "&amp;Lists!$B$5,$N20)),4,IF(ISNUMBER(SEARCH(G$5&amp;": "&amp;Lists!$B$4,$N20)),3,IF(ISNUMBER(SEARCH(G$5&amp;": "&amp;Lists!$B$3,$N20)),2,IF(ISNUMBER(SEARCH(G$5&amp;": "&amp;Lists!$B$2,$N20)),1,"")))))</f>
        <v/>
      </c>
      <c r="H20" s="24">
        <f>IF($N20="","",IF(ISNUMBER(SEARCH(H$5&amp;": "&amp;Lists!$B$5,$N20)),4,IF(ISNUMBER(SEARCH(H$5&amp;": "&amp;Lists!$B$4,$N20)),3,IF(ISNUMBER(SEARCH(H$5&amp;": "&amp;Lists!$B$3,$N20)),2,IF(ISNUMBER(SEARCH(H$5&amp;": "&amp;Lists!$B$2,$N20)),1,"")))))</f>
        <v/>
      </c>
      <c r="I20" s="25">
        <f>IF(COUNT(E20:H20)=0,"",ROUND(AVERAGE(E20:H20),2))</f>
        <v/>
      </c>
      <c r="J20" s="23">
        <f>IF(B20="","",IFERROR(TRIM(INDEX('Form responses'!$A16:$T16,MATCH(Lists!$G$6,'Form responses'!$A$1:$T$1,0))&amp;""),""))</f>
        <v/>
      </c>
      <c r="K20" s="23">
        <f>IF(B20="","",MID(IF(J20=Lists!$D$4,"; Would not hire again","")&amp;IF(J20=Lists!$D$3,"; Hire again with reservations","")&amp;IF(COUNTIF(E20:H20,1)&gt;0,"; Rated below expectations on "&amp;COUNTIF(E20:H20,1),"")&amp;IF(AND(D20&lt;&gt;"",D20&lt;&gt;Lists!$A$2),"; Not a manager",""),3,200))</f>
        <v/>
      </c>
      <c r="L20" s="23">
        <f>IF(B20="","",IF(J20=Lists!$D$4,1,0)+IF(J20=Lists!$D$3,1,0)+IF(COUNTIF(E20:H20,1)&gt;0,1,0)+IF(AND(D20&lt;&gt;"",D20&lt;&gt;Lists!$A$2),1,0))</f>
        <v/>
      </c>
      <c r="M20" s="23">
        <f>IF(B20="","",B20&amp;"|"&amp;COUNTIF(B$6:B20,B20))</f>
        <v/>
      </c>
      <c r="N20" s="23">
        <f>IF(B20="","",IFERROR(TRIM(INDEX('Form responses'!$A16:$T16,MATCH(Lists!$G$5,'Form responses'!$A$1:$T$1,0))&amp;""),""))</f>
        <v/>
      </c>
    </row>
    <row r="21">
      <c r="A21" s="23">
        <f>IF(B21="","","Form")</f>
        <v/>
      </c>
      <c r="B21" s="23">
        <f>IFERROR(TRIM(INDEX('Form responses'!$A17:$T17,MATCH(Lists!$G$2,'Form responses'!$A$1:$T$1,0))&amp;""),"")</f>
        <v/>
      </c>
      <c r="C21" s="23">
        <f>IF(B21="","",IFERROR(TRIM(INDEX('Form responses'!$A17:$T17,MATCH(Lists!$G$3,'Form responses'!$A$1:$T$1,0))&amp;""),""))</f>
        <v/>
      </c>
      <c r="D21" s="23">
        <f>IF(B21="","",IFERROR(TRIM(INDEX('Form responses'!$A17:$T17,MATCH(Lists!$G$4,'Form responses'!$A$1:$T$1,0))&amp;""),""))</f>
        <v/>
      </c>
      <c r="E21" s="24">
        <f>IF($N21="","",IF(ISNUMBER(SEARCH(E$5&amp;": "&amp;Lists!$B$5,$N21)),4,IF(ISNUMBER(SEARCH(E$5&amp;": "&amp;Lists!$B$4,$N21)),3,IF(ISNUMBER(SEARCH(E$5&amp;": "&amp;Lists!$B$3,$N21)),2,IF(ISNUMBER(SEARCH(E$5&amp;": "&amp;Lists!$B$2,$N21)),1,"")))))</f>
        <v/>
      </c>
      <c r="F21" s="24">
        <f>IF($N21="","",IF(ISNUMBER(SEARCH(F$5&amp;": "&amp;Lists!$B$5,$N21)),4,IF(ISNUMBER(SEARCH(F$5&amp;": "&amp;Lists!$B$4,$N21)),3,IF(ISNUMBER(SEARCH(F$5&amp;": "&amp;Lists!$B$3,$N21)),2,IF(ISNUMBER(SEARCH(F$5&amp;": "&amp;Lists!$B$2,$N21)),1,"")))))</f>
        <v/>
      </c>
      <c r="G21" s="24">
        <f>IF($N21="","",IF(ISNUMBER(SEARCH(G$5&amp;": "&amp;Lists!$B$5,$N21)),4,IF(ISNUMBER(SEARCH(G$5&amp;": "&amp;Lists!$B$4,$N21)),3,IF(ISNUMBER(SEARCH(G$5&amp;": "&amp;Lists!$B$3,$N21)),2,IF(ISNUMBER(SEARCH(G$5&amp;": "&amp;Lists!$B$2,$N21)),1,"")))))</f>
        <v/>
      </c>
      <c r="H21" s="24">
        <f>IF($N21="","",IF(ISNUMBER(SEARCH(H$5&amp;": "&amp;Lists!$B$5,$N21)),4,IF(ISNUMBER(SEARCH(H$5&amp;": "&amp;Lists!$B$4,$N21)),3,IF(ISNUMBER(SEARCH(H$5&amp;": "&amp;Lists!$B$3,$N21)),2,IF(ISNUMBER(SEARCH(H$5&amp;": "&amp;Lists!$B$2,$N21)),1,"")))))</f>
        <v/>
      </c>
      <c r="I21" s="25">
        <f>IF(COUNT(E21:H21)=0,"",ROUND(AVERAGE(E21:H21),2))</f>
        <v/>
      </c>
      <c r="J21" s="23">
        <f>IF(B21="","",IFERROR(TRIM(INDEX('Form responses'!$A17:$T17,MATCH(Lists!$G$6,'Form responses'!$A$1:$T$1,0))&amp;""),""))</f>
        <v/>
      </c>
      <c r="K21" s="23">
        <f>IF(B21="","",MID(IF(J21=Lists!$D$4,"; Would not hire again","")&amp;IF(J21=Lists!$D$3,"; Hire again with reservations","")&amp;IF(COUNTIF(E21:H21,1)&gt;0,"; Rated below expectations on "&amp;COUNTIF(E21:H21,1),"")&amp;IF(AND(D21&lt;&gt;"",D21&lt;&gt;Lists!$A$2),"; Not a manager",""),3,200))</f>
        <v/>
      </c>
      <c r="L21" s="23">
        <f>IF(B21="","",IF(J21=Lists!$D$4,1,0)+IF(J21=Lists!$D$3,1,0)+IF(COUNTIF(E21:H21,1)&gt;0,1,0)+IF(AND(D21&lt;&gt;"",D21&lt;&gt;Lists!$A$2),1,0))</f>
        <v/>
      </c>
      <c r="M21" s="23">
        <f>IF(B21="","",B21&amp;"|"&amp;COUNTIF(B$6:B21,B21))</f>
        <v/>
      </c>
      <c r="N21" s="23">
        <f>IF(B21="","",IFERROR(TRIM(INDEX('Form responses'!$A17:$T17,MATCH(Lists!$G$5,'Form responses'!$A$1:$T$1,0))&amp;""),""))</f>
        <v/>
      </c>
    </row>
    <row r="22">
      <c r="A22" s="23">
        <f>IF(B22="","","Form")</f>
        <v/>
      </c>
      <c r="B22" s="23">
        <f>IFERROR(TRIM(INDEX('Form responses'!$A18:$T18,MATCH(Lists!$G$2,'Form responses'!$A$1:$T$1,0))&amp;""),"")</f>
        <v/>
      </c>
      <c r="C22" s="23">
        <f>IF(B22="","",IFERROR(TRIM(INDEX('Form responses'!$A18:$T18,MATCH(Lists!$G$3,'Form responses'!$A$1:$T$1,0))&amp;""),""))</f>
        <v/>
      </c>
      <c r="D22" s="23">
        <f>IF(B22="","",IFERROR(TRIM(INDEX('Form responses'!$A18:$T18,MATCH(Lists!$G$4,'Form responses'!$A$1:$T$1,0))&amp;""),""))</f>
        <v/>
      </c>
      <c r="E22" s="24">
        <f>IF($N22="","",IF(ISNUMBER(SEARCH(E$5&amp;": "&amp;Lists!$B$5,$N22)),4,IF(ISNUMBER(SEARCH(E$5&amp;": "&amp;Lists!$B$4,$N22)),3,IF(ISNUMBER(SEARCH(E$5&amp;": "&amp;Lists!$B$3,$N22)),2,IF(ISNUMBER(SEARCH(E$5&amp;": "&amp;Lists!$B$2,$N22)),1,"")))))</f>
        <v/>
      </c>
      <c r="F22" s="24">
        <f>IF($N22="","",IF(ISNUMBER(SEARCH(F$5&amp;": "&amp;Lists!$B$5,$N22)),4,IF(ISNUMBER(SEARCH(F$5&amp;": "&amp;Lists!$B$4,$N22)),3,IF(ISNUMBER(SEARCH(F$5&amp;": "&amp;Lists!$B$3,$N22)),2,IF(ISNUMBER(SEARCH(F$5&amp;": "&amp;Lists!$B$2,$N22)),1,"")))))</f>
        <v/>
      </c>
      <c r="G22" s="24">
        <f>IF($N22="","",IF(ISNUMBER(SEARCH(G$5&amp;": "&amp;Lists!$B$5,$N22)),4,IF(ISNUMBER(SEARCH(G$5&amp;": "&amp;Lists!$B$4,$N22)),3,IF(ISNUMBER(SEARCH(G$5&amp;": "&amp;Lists!$B$3,$N22)),2,IF(ISNUMBER(SEARCH(G$5&amp;": "&amp;Lists!$B$2,$N22)),1,"")))))</f>
        <v/>
      </c>
      <c r="H22" s="24">
        <f>IF($N22="","",IF(ISNUMBER(SEARCH(H$5&amp;": "&amp;Lists!$B$5,$N22)),4,IF(ISNUMBER(SEARCH(H$5&amp;": "&amp;Lists!$B$4,$N22)),3,IF(ISNUMBER(SEARCH(H$5&amp;": "&amp;Lists!$B$3,$N22)),2,IF(ISNUMBER(SEARCH(H$5&amp;": "&amp;Lists!$B$2,$N22)),1,"")))))</f>
        <v/>
      </c>
      <c r="I22" s="25">
        <f>IF(COUNT(E22:H22)=0,"",ROUND(AVERAGE(E22:H22),2))</f>
        <v/>
      </c>
      <c r="J22" s="23">
        <f>IF(B22="","",IFERROR(TRIM(INDEX('Form responses'!$A18:$T18,MATCH(Lists!$G$6,'Form responses'!$A$1:$T$1,0))&amp;""),""))</f>
        <v/>
      </c>
      <c r="K22" s="23">
        <f>IF(B22="","",MID(IF(J22=Lists!$D$4,"; Would not hire again","")&amp;IF(J22=Lists!$D$3,"; Hire again with reservations","")&amp;IF(COUNTIF(E22:H22,1)&gt;0,"; Rated below expectations on "&amp;COUNTIF(E22:H22,1),"")&amp;IF(AND(D22&lt;&gt;"",D22&lt;&gt;Lists!$A$2),"; Not a manager",""),3,200))</f>
        <v/>
      </c>
      <c r="L22" s="23">
        <f>IF(B22="","",IF(J22=Lists!$D$4,1,0)+IF(J22=Lists!$D$3,1,0)+IF(COUNTIF(E22:H22,1)&gt;0,1,0)+IF(AND(D22&lt;&gt;"",D22&lt;&gt;Lists!$A$2),1,0))</f>
        <v/>
      </c>
      <c r="M22" s="23">
        <f>IF(B22="","",B22&amp;"|"&amp;COUNTIF(B$6:B22,B22))</f>
        <v/>
      </c>
      <c r="N22" s="23">
        <f>IF(B22="","",IFERROR(TRIM(INDEX('Form responses'!$A18:$T18,MATCH(Lists!$G$5,'Form responses'!$A$1:$T$1,0))&amp;""),""))</f>
        <v/>
      </c>
    </row>
    <row r="23">
      <c r="A23" s="23">
        <f>IF(B23="","","Form")</f>
        <v/>
      </c>
      <c r="B23" s="23">
        <f>IFERROR(TRIM(INDEX('Form responses'!$A19:$T19,MATCH(Lists!$G$2,'Form responses'!$A$1:$T$1,0))&amp;""),"")</f>
        <v/>
      </c>
      <c r="C23" s="23">
        <f>IF(B23="","",IFERROR(TRIM(INDEX('Form responses'!$A19:$T19,MATCH(Lists!$G$3,'Form responses'!$A$1:$T$1,0))&amp;""),""))</f>
        <v/>
      </c>
      <c r="D23" s="23">
        <f>IF(B23="","",IFERROR(TRIM(INDEX('Form responses'!$A19:$T19,MATCH(Lists!$G$4,'Form responses'!$A$1:$T$1,0))&amp;""),""))</f>
        <v/>
      </c>
      <c r="E23" s="24">
        <f>IF($N23="","",IF(ISNUMBER(SEARCH(E$5&amp;": "&amp;Lists!$B$5,$N23)),4,IF(ISNUMBER(SEARCH(E$5&amp;": "&amp;Lists!$B$4,$N23)),3,IF(ISNUMBER(SEARCH(E$5&amp;": "&amp;Lists!$B$3,$N23)),2,IF(ISNUMBER(SEARCH(E$5&amp;": "&amp;Lists!$B$2,$N23)),1,"")))))</f>
        <v/>
      </c>
      <c r="F23" s="24">
        <f>IF($N23="","",IF(ISNUMBER(SEARCH(F$5&amp;": "&amp;Lists!$B$5,$N23)),4,IF(ISNUMBER(SEARCH(F$5&amp;": "&amp;Lists!$B$4,$N23)),3,IF(ISNUMBER(SEARCH(F$5&amp;": "&amp;Lists!$B$3,$N23)),2,IF(ISNUMBER(SEARCH(F$5&amp;": "&amp;Lists!$B$2,$N23)),1,"")))))</f>
        <v/>
      </c>
      <c r="G23" s="24">
        <f>IF($N23="","",IF(ISNUMBER(SEARCH(G$5&amp;": "&amp;Lists!$B$5,$N23)),4,IF(ISNUMBER(SEARCH(G$5&amp;": "&amp;Lists!$B$4,$N23)),3,IF(ISNUMBER(SEARCH(G$5&amp;": "&amp;Lists!$B$3,$N23)),2,IF(ISNUMBER(SEARCH(G$5&amp;": "&amp;Lists!$B$2,$N23)),1,"")))))</f>
        <v/>
      </c>
      <c r="H23" s="24">
        <f>IF($N23="","",IF(ISNUMBER(SEARCH(H$5&amp;": "&amp;Lists!$B$5,$N23)),4,IF(ISNUMBER(SEARCH(H$5&amp;": "&amp;Lists!$B$4,$N23)),3,IF(ISNUMBER(SEARCH(H$5&amp;": "&amp;Lists!$B$3,$N23)),2,IF(ISNUMBER(SEARCH(H$5&amp;": "&amp;Lists!$B$2,$N23)),1,"")))))</f>
        <v/>
      </c>
      <c r="I23" s="25">
        <f>IF(COUNT(E23:H23)=0,"",ROUND(AVERAGE(E23:H23),2))</f>
        <v/>
      </c>
      <c r="J23" s="23">
        <f>IF(B23="","",IFERROR(TRIM(INDEX('Form responses'!$A19:$T19,MATCH(Lists!$G$6,'Form responses'!$A$1:$T$1,0))&amp;""),""))</f>
        <v/>
      </c>
      <c r="K23" s="23">
        <f>IF(B23="","",MID(IF(J23=Lists!$D$4,"; Would not hire again","")&amp;IF(J23=Lists!$D$3,"; Hire again with reservations","")&amp;IF(COUNTIF(E23:H23,1)&gt;0,"; Rated below expectations on "&amp;COUNTIF(E23:H23,1),"")&amp;IF(AND(D23&lt;&gt;"",D23&lt;&gt;Lists!$A$2),"; Not a manager",""),3,200))</f>
        <v/>
      </c>
      <c r="L23" s="23">
        <f>IF(B23="","",IF(J23=Lists!$D$4,1,0)+IF(J23=Lists!$D$3,1,0)+IF(COUNTIF(E23:H23,1)&gt;0,1,0)+IF(AND(D23&lt;&gt;"",D23&lt;&gt;Lists!$A$2),1,0))</f>
        <v/>
      </c>
      <c r="M23" s="23">
        <f>IF(B23="","",B23&amp;"|"&amp;COUNTIF(B$6:B23,B23))</f>
        <v/>
      </c>
      <c r="N23" s="23">
        <f>IF(B23="","",IFERROR(TRIM(INDEX('Form responses'!$A19:$T19,MATCH(Lists!$G$5,'Form responses'!$A$1:$T$1,0))&amp;""),""))</f>
        <v/>
      </c>
    </row>
    <row r="24">
      <c r="A24" s="23">
        <f>IF(B24="","","Form")</f>
        <v/>
      </c>
      <c r="B24" s="23">
        <f>IFERROR(TRIM(INDEX('Form responses'!$A20:$T20,MATCH(Lists!$G$2,'Form responses'!$A$1:$T$1,0))&amp;""),"")</f>
        <v/>
      </c>
      <c r="C24" s="23">
        <f>IF(B24="","",IFERROR(TRIM(INDEX('Form responses'!$A20:$T20,MATCH(Lists!$G$3,'Form responses'!$A$1:$T$1,0))&amp;""),""))</f>
        <v/>
      </c>
      <c r="D24" s="23">
        <f>IF(B24="","",IFERROR(TRIM(INDEX('Form responses'!$A20:$T20,MATCH(Lists!$G$4,'Form responses'!$A$1:$T$1,0))&amp;""),""))</f>
        <v/>
      </c>
      <c r="E24" s="24">
        <f>IF($N24="","",IF(ISNUMBER(SEARCH(E$5&amp;": "&amp;Lists!$B$5,$N24)),4,IF(ISNUMBER(SEARCH(E$5&amp;": "&amp;Lists!$B$4,$N24)),3,IF(ISNUMBER(SEARCH(E$5&amp;": "&amp;Lists!$B$3,$N24)),2,IF(ISNUMBER(SEARCH(E$5&amp;": "&amp;Lists!$B$2,$N24)),1,"")))))</f>
        <v/>
      </c>
      <c r="F24" s="24">
        <f>IF($N24="","",IF(ISNUMBER(SEARCH(F$5&amp;": "&amp;Lists!$B$5,$N24)),4,IF(ISNUMBER(SEARCH(F$5&amp;": "&amp;Lists!$B$4,$N24)),3,IF(ISNUMBER(SEARCH(F$5&amp;": "&amp;Lists!$B$3,$N24)),2,IF(ISNUMBER(SEARCH(F$5&amp;": "&amp;Lists!$B$2,$N24)),1,"")))))</f>
        <v/>
      </c>
      <c r="G24" s="24">
        <f>IF($N24="","",IF(ISNUMBER(SEARCH(G$5&amp;": "&amp;Lists!$B$5,$N24)),4,IF(ISNUMBER(SEARCH(G$5&amp;": "&amp;Lists!$B$4,$N24)),3,IF(ISNUMBER(SEARCH(G$5&amp;": "&amp;Lists!$B$3,$N24)),2,IF(ISNUMBER(SEARCH(G$5&amp;": "&amp;Lists!$B$2,$N24)),1,"")))))</f>
        <v/>
      </c>
      <c r="H24" s="24">
        <f>IF($N24="","",IF(ISNUMBER(SEARCH(H$5&amp;": "&amp;Lists!$B$5,$N24)),4,IF(ISNUMBER(SEARCH(H$5&amp;": "&amp;Lists!$B$4,$N24)),3,IF(ISNUMBER(SEARCH(H$5&amp;": "&amp;Lists!$B$3,$N24)),2,IF(ISNUMBER(SEARCH(H$5&amp;": "&amp;Lists!$B$2,$N24)),1,"")))))</f>
        <v/>
      </c>
      <c r="I24" s="25">
        <f>IF(COUNT(E24:H24)=0,"",ROUND(AVERAGE(E24:H24),2))</f>
        <v/>
      </c>
      <c r="J24" s="23">
        <f>IF(B24="","",IFERROR(TRIM(INDEX('Form responses'!$A20:$T20,MATCH(Lists!$G$6,'Form responses'!$A$1:$T$1,0))&amp;""),""))</f>
        <v/>
      </c>
      <c r="K24" s="23">
        <f>IF(B24="","",MID(IF(J24=Lists!$D$4,"; Would not hire again","")&amp;IF(J24=Lists!$D$3,"; Hire again with reservations","")&amp;IF(COUNTIF(E24:H24,1)&gt;0,"; Rated below expectations on "&amp;COUNTIF(E24:H24,1),"")&amp;IF(AND(D24&lt;&gt;"",D24&lt;&gt;Lists!$A$2),"; Not a manager",""),3,200))</f>
        <v/>
      </c>
      <c r="L24" s="23">
        <f>IF(B24="","",IF(J24=Lists!$D$4,1,0)+IF(J24=Lists!$D$3,1,0)+IF(COUNTIF(E24:H24,1)&gt;0,1,0)+IF(AND(D24&lt;&gt;"",D24&lt;&gt;Lists!$A$2),1,0))</f>
        <v/>
      </c>
      <c r="M24" s="23">
        <f>IF(B24="","",B24&amp;"|"&amp;COUNTIF(B$6:B24,B24))</f>
        <v/>
      </c>
      <c r="N24" s="23">
        <f>IF(B24="","",IFERROR(TRIM(INDEX('Form responses'!$A20:$T20,MATCH(Lists!$G$5,'Form responses'!$A$1:$T$1,0))&amp;""),""))</f>
        <v/>
      </c>
    </row>
    <row r="25">
      <c r="A25" s="23">
        <f>IF(B25="","","Form")</f>
        <v/>
      </c>
      <c r="B25" s="23">
        <f>IFERROR(TRIM(INDEX('Form responses'!$A21:$T21,MATCH(Lists!$G$2,'Form responses'!$A$1:$T$1,0))&amp;""),"")</f>
        <v/>
      </c>
      <c r="C25" s="23">
        <f>IF(B25="","",IFERROR(TRIM(INDEX('Form responses'!$A21:$T21,MATCH(Lists!$G$3,'Form responses'!$A$1:$T$1,0))&amp;""),""))</f>
        <v/>
      </c>
      <c r="D25" s="23">
        <f>IF(B25="","",IFERROR(TRIM(INDEX('Form responses'!$A21:$T21,MATCH(Lists!$G$4,'Form responses'!$A$1:$T$1,0))&amp;""),""))</f>
        <v/>
      </c>
      <c r="E25" s="24">
        <f>IF($N25="","",IF(ISNUMBER(SEARCH(E$5&amp;": "&amp;Lists!$B$5,$N25)),4,IF(ISNUMBER(SEARCH(E$5&amp;": "&amp;Lists!$B$4,$N25)),3,IF(ISNUMBER(SEARCH(E$5&amp;": "&amp;Lists!$B$3,$N25)),2,IF(ISNUMBER(SEARCH(E$5&amp;": "&amp;Lists!$B$2,$N25)),1,"")))))</f>
        <v/>
      </c>
      <c r="F25" s="24">
        <f>IF($N25="","",IF(ISNUMBER(SEARCH(F$5&amp;": "&amp;Lists!$B$5,$N25)),4,IF(ISNUMBER(SEARCH(F$5&amp;": "&amp;Lists!$B$4,$N25)),3,IF(ISNUMBER(SEARCH(F$5&amp;": "&amp;Lists!$B$3,$N25)),2,IF(ISNUMBER(SEARCH(F$5&amp;": "&amp;Lists!$B$2,$N25)),1,"")))))</f>
        <v/>
      </c>
      <c r="G25" s="24">
        <f>IF($N25="","",IF(ISNUMBER(SEARCH(G$5&amp;": "&amp;Lists!$B$5,$N25)),4,IF(ISNUMBER(SEARCH(G$5&amp;": "&amp;Lists!$B$4,$N25)),3,IF(ISNUMBER(SEARCH(G$5&amp;": "&amp;Lists!$B$3,$N25)),2,IF(ISNUMBER(SEARCH(G$5&amp;": "&amp;Lists!$B$2,$N25)),1,"")))))</f>
        <v/>
      </c>
      <c r="H25" s="24">
        <f>IF($N25="","",IF(ISNUMBER(SEARCH(H$5&amp;": "&amp;Lists!$B$5,$N25)),4,IF(ISNUMBER(SEARCH(H$5&amp;": "&amp;Lists!$B$4,$N25)),3,IF(ISNUMBER(SEARCH(H$5&amp;": "&amp;Lists!$B$3,$N25)),2,IF(ISNUMBER(SEARCH(H$5&amp;": "&amp;Lists!$B$2,$N25)),1,"")))))</f>
        <v/>
      </c>
      <c r="I25" s="25">
        <f>IF(COUNT(E25:H25)=0,"",ROUND(AVERAGE(E25:H25),2))</f>
        <v/>
      </c>
      <c r="J25" s="23">
        <f>IF(B25="","",IFERROR(TRIM(INDEX('Form responses'!$A21:$T21,MATCH(Lists!$G$6,'Form responses'!$A$1:$T$1,0))&amp;""),""))</f>
        <v/>
      </c>
      <c r="K25" s="23">
        <f>IF(B25="","",MID(IF(J25=Lists!$D$4,"; Would not hire again","")&amp;IF(J25=Lists!$D$3,"; Hire again with reservations","")&amp;IF(COUNTIF(E25:H25,1)&gt;0,"; Rated below expectations on "&amp;COUNTIF(E25:H25,1),"")&amp;IF(AND(D25&lt;&gt;"",D25&lt;&gt;Lists!$A$2),"; Not a manager",""),3,200))</f>
        <v/>
      </c>
      <c r="L25" s="23">
        <f>IF(B25="","",IF(J25=Lists!$D$4,1,0)+IF(J25=Lists!$D$3,1,0)+IF(COUNTIF(E25:H25,1)&gt;0,1,0)+IF(AND(D25&lt;&gt;"",D25&lt;&gt;Lists!$A$2),1,0))</f>
        <v/>
      </c>
      <c r="M25" s="23">
        <f>IF(B25="","",B25&amp;"|"&amp;COUNTIF(B$6:B25,B25))</f>
        <v/>
      </c>
      <c r="N25" s="23">
        <f>IF(B25="","",IFERROR(TRIM(INDEX('Form responses'!$A21:$T21,MATCH(Lists!$G$5,'Form responses'!$A$1:$T$1,0))&amp;""),""))</f>
        <v/>
      </c>
    </row>
    <row r="26">
      <c r="A26" s="23">
        <f>IF(B26="","","Form")</f>
        <v/>
      </c>
      <c r="B26" s="23">
        <f>IFERROR(TRIM(INDEX('Form responses'!$A22:$T22,MATCH(Lists!$G$2,'Form responses'!$A$1:$T$1,0))&amp;""),"")</f>
        <v/>
      </c>
      <c r="C26" s="23">
        <f>IF(B26="","",IFERROR(TRIM(INDEX('Form responses'!$A22:$T22,MATCH(Lists!$G$3,'Form responses'!$A$1:$T$1,0))&amp;""),""))</f>
        <v/>
      </c>
      <c r="D26" s="23">
        <f>IF(B26="","",IFERROR(TRIM(INDEX('Form responses'!$A22:$T22,MATCH(Lists!$G$4,'Form responses'!$A$1:$T$1,0))&amp;""),""))</f>
        <v/>
      </c>
      <c r="E26" s="24">
        <f>IF($N26="","",IF(ISNUMBER(SEARCH(E$5&amp;": "&amp;Lists!$B$5,$N26)),4,IF(ISNUMBER(SEARCH(E$5&amp;": "&amp;Lists!$B$4,$N26)),3,IF(ISNUMBER(SEARCH(E$5&amp;": "&amp;Lists!$B$3,$N26)),2,IF(ISNUMBER(SEARCH(E$5&amp;": "&amp;Lists!$B$2,$N26)),1,"")))))</f>
        <v/>
      </c>
      <c r="F26" s="24">
        <f>IF($N26="","",IF(ISNUMBER(SEARCH(F$5&amp;": "&amp;Lists!$B$5,$N26)),4,IF(ISNUMBER(SEARCH(F$5&amp;": "&amp;Lists!$B$4,$N26)),3,IF(ISNUMBER(SEARCH(F$5&amp;": "&amp;Lists!$B$3,$N26)),2,IF(ISNUMBER(SEARCH(F$5&amp;": "&amp;Lists!$B$2,$N26)),1,"")))))</f>
        <v/>
      </c>
      <c r="G26" s="24">
        <f>IF($N26="","",IF(ISNUMBER(SEARCH(G$5&amp;": "&amp;Lists!$B$5,$N26)),4,IF(ISNUMBER(SEARCH(G$5&amp;": "&amp;Lists!$B$4,$N26)),3,IF(ISNUMBER(SEARCH(G$5&amp;": "&amp;Lists!$B$3,$N26)),2,IF(ISNUMBER(SEARCH(G$5&amp;": "&amp;Lists!$B$2,$N26)),1,"")))))</f>
        <v/>
      </c>
      <c r="H26" s="24">
        <f>IF($N26="","",IF(ISNUMBER(SEARCH(H$5&amp;": "&amp;Lists!$B$5,$N26)),4,IF(ISNUMBER(SEARCH(H$5&amp;": "&amp;Lists!$B$4,$N26)),3,IF(ISNUMBER(SEARCH(H$5&amp;": "&amp;Lists!$B$3,$N26)),2,IF(ISNUMBER(SEARCH(H$5&amp;": "&amp;Lists!$B$2,$N26)),1,"")))))</f>
        <v/>
      </c>
      <c r="I26" s="25">
        <f>IF(COUNT(E26:H26)=0,"",ROUND(AVERAGE(E26:H26),2))</f>
        <v/>
      </c>
      <c r="J26" s="23">
        <f>IF(B26="","",IFERROR(TRIM(INDEX('Form responses'!$A22:$T22,MATCH(Lists!$G$6,'Form responses'!$A$1:$T$1,0))&amp;""),""))</f>
        <v/>
      </c>
      <c r="K26" s="23">
        <f>IF(B26="","",MID(IF(J26=Lists!$D$4,"; Would not hire again","")&amp;IF(J26=Lists!$D$3,"; Hire again with reservations","")&amp;IF(COUNTIF(E26:H26,1)&gt;0,"; Rated below expectations on "&amp;COUNTIF(E26:H26,1),"")&amp;IF(AND(D26&lt;&gt;"",D26&lt;&gt;Lists!$A$2),"; Not a manager",""),3,200))</f>
        <v/>
      </c>
      <c r="L26" s="23">
        <f>IF(B26="","",IF(J26=Lists!$D$4,1,0)+IF(J26=Lists!$D$3,1,0)+IF(COUNTIF(E26:H26,1)&gt;0,1,0)+IF(AND(D26&lt;&gt;"",D26&lt;&gt;Lists!$A$2),1,0))</f>
        <v/>
      </c>
      <c r="M26" s="23">
        <f>IF(B26="","",B26&amp;"|"&amp;COUNTIF(B$6:B26,B26))</f>
        <v/>
      </c>
      <c r="N26" s="23">
        <f>IF(B26="","",IFERROR(TRIM(INDEX('Form responses'!$A22:$T22,MATCH(Lists!$G$5,'Form responses'!$A$1:$T$1,0))&amp;""),""))</f>
        <v/>
      </c>
    </row>
    <row r="27">
      <c r="A27" s="23">
        <f>IF(B27="","","Form")</f>
        <v/>
      </c>
      <c r="B27" s="23">
        <f>IFERROR(TRIM(INDEX('Form responses'!$A23:$T23,MATCH(Lists!$G$2,'Form responses'!$A$1:$T$1,0))&amp;""),"")</f>
        <v/>
      </c>
      <c r="C27" s="23">
        <f>IF(B27="","",IFERROR(TRIM(INDEX('Form responses'!$A23:$T23,MATCH(Lists!$G$3,'Form responses'!$A$1:$T$1,0))&amp;""),""))</f>
        <v/>
      </c>
      <c r="D27" s="23">
        <f>IF(B27="","",IFERROR(TRIM(INDEX('Form responses'!$A23:$T23,MATCH(Lists!$G$4,'Form responses'!$A$1:$T$1,0))&amp;""),""))</f>
        <v/>
      </c>
      <c r="E27" s="24">
        <f>IF($N27="","",IF(ISNUMBER(SEARCH(E$5&amp;": "&amp;Lists!$B$5,$N27)),4,IF(ISNUMBER(SEARCH(E$5&amp;": "&amp;Lists!$B$4,$N27)),3,IF(ISNUMBER(SEARCH(E$5&amp;": "&amp;Lists!$B$3,$N27)),2,IF(ISNUMBER(SEARCH(E$5&amp;": "&amp;Lists!$B$2,$N27)),1,"")))))</f>
        <v/>
      </c>
      <c r="F27" s="24">
        <f>IF($N27="","",IF(ISNUMBER(SEARCH(F$5&amp;": "&amp;Lists!$B$5,$N27)),4,IF(ISNUMBER(SEARCH(F$5&amp;": "&amp;Lists!$B$4,$N27)),3,IF(ISNUMBER(SEARCH(F$5&amp;": "&amp;Lists!$B$3,$N27)),2,IF(ISNUMBER(SEARCH(F$5&amp;": "&amp;Lists!$B$2,$N27)),1,"")))))</f>
        <v/>
      </c>
      <c r="G27" s="24">
        <f>IF($N27="","",IF(ISNUMBER(SEARCH(G$5&amp;": "&amp;Lists!$B$5,$N27)),4,IF(ISNUMBER(SEARCH(G$5&amp;": "&amp;Lists!$B$4,$N27)),3,IF(ISNUMBER(SEARCH(G$5&amp;": "&amp;Lists!$B$3,$N27)),2,IF(ISNUMBER(SEARCH(G$5&amp;": "&amp;Lists!$B$2,$N27)),1,"")))))</f>
        <v/>
      </c>
      <c r="H27" s="24">
        <f>IF($N27="","",IF(ISNUMBER(SEARCH(H$5&amp;": "&amp;Lists!$B$5,$N27)),4,IF(ISNUMBER(SEARCH(H$5&amp;": "&amp;Lists!$B$4,$N27)),3,IF(ISNUMBER(SEARCH(H$5&amp;": "&amp;Lists!$B$3,$N27)),2,IF(ISNUMBER(SEARCH(H$5&amp;": "&amp;Lists!$B$2,$N27)),1,"")))))</f>
        <v/>
      </c>
      <c r="I27" s="25">
        <f>IF(COUNT(E27:H27)=0,"",ROUND(AVERAGE(E27:H27),2))</f>
        <v/>
      </c>
      <c r="J27" s="23">
        <f>IF(B27="","",IFERROR(TRIM(INDEX('Form responses'!$A23:$T23,MATCH(Lists!$G$6,'Form responses'!$A$1:$T$1,0))&amp;""),""))</f>
        <v/>
      </c>
      <c r="K27" s="23">
        <f>IF(B27="","",MID(IF(J27=Lists!$D$4,"; Would not hire again","")&amp;IF(J27=Lists!$D$3,"; Hire again with reservations","")&amp;IF(COUNTIF(E27:H27,1)&gt;0,"; Rated below expectations on "&amp;COUNTIF(E27:H27,1),"")&amp;IF(AND(D27&lt;&gt;"",D27&lt;&gt;Lists!$A$2),"; Not a manager",""),3,200))</f>
        <v/>
      </c>
      <c r="L27" s="23">
        <f>IF(B27="","",IF(J27=Lists!$D$4,1,0)+IF(J27=Lists!$D$3,1,0)+IF(COUNTIF(E27:H27,1)&gt;0,1,0)+IF(AND(D27&lt;&gt;"",D27&lt;&gt;Lists!$A$2),1,0))</f>
        <v/>
      </c>
      <c r="M27" s="23">
        <f>IF(B27="","",B27&amp;"|"&amp;COUNTIF(B$6:B27,B27))</f>
        <v/>
      </c>
      <c r="N27" s="23">
        <f>IF(B27="","",IFERROR(TRIM(INDEX('Form responses'!$A23:$T23,MATCH(Lists!$G$5,'Form responses'!$A$1:$T$1,0))&amp;""),""))</f>
        <v/>
      </c>
    </row>
    <row r="28">
      <c r="A28" s="23">
        <f>IF(B28="","","Form")</f>
        <v/>
      </c>
      <c r="B28" s="23">
        <f>IFERROR(TRIM(INDEX('Form responses'!$A24:$T24,MATCH(Lists!$G$2,'Form responses'!$A$1:$T$1,0))&amp;""),"")</f>
        <v/>
      </c>
      <c r="C28" s="23">
        <f>IF(B28="","",IFERROR(TRIM(INDEX('Form responses'!$A24:$T24,MATCH(Lists!$G$3,'Form responses'!$A$1:$T$1,0))&amp;""),""))</f>
        <v/>
      </c>
      <c r="D28" s="23">
        <f>IF(B28="","",IFERROR(TRIM(INDEX('Form responses'!$A24:$T24,MATCH(Lists!$G$4,'Form responses'!$A$1:$T$1,0))&amp;""),""))</f>
        <v/>
      </c>
      <c r="E28" s="24">
        <f>IF($N28="","",IF(ISNUMBER(SEARCH(E$5&amp;": "&amp;Lists!$B$5,$N28)),4,IF(ISNUMBER(SEARCH(E$5&amp;": "&amp;Lists!$B$4,$N28)),3,IF(ISNUMBER(SEARCH(E$5&amp;": "&amp;Lists!$B$3,$N28)),2,IF(ISNUMBER(SEARCH(E$5&amp;": "&amp;Lists!$B$2,$N28)),1,"")))))</f>
        <v/>
      </c>
      <c r="F28" s="24">
        <f>IF($N28="","",IF(ISNUMBER(SEARCH(F$5&amp;": "&amp;Lists!$B$5,$N28)),4,IF(ISNUMBER(SEARCH(F$5&amp;": "&amp;Lists!$B$4,$N28)),3,IF(ISNUMBER(SEARCH(F$5&amp;": "&amp;Lists!$B$3,$N28)),2,IF(ISNUMBER(SEARCH(F$5&amp;": "&amp;Lists!$B$2,$N28)),1,"")))))</f>
        <v/>
      </c>
      <c r="G28" s="24">
        <f>IF($N28="","",IF(ISNUMBER(SEARCH(G$5&amp;": "&amp;Lists!$B$5,$N28)),4,IF(ISNUMBER(SEARCH(G$5&amp;": "&amp;Lists!$B$4,$N28)),3,IF(ISNUMBER(SEARCH(G$5&amp;": "&amp;Lists!$B$3,$N28)),2,IF(ISNUMBER(SEARCH(G$5&amp;": "&amp;Lists!$B$2,$N28)),1,"")))))</f>
        <v/>
      </c>
      <c r="H28" s="24">
        <f>IF($N28="","",IF(ISNUMBER(SEARCH(H$5&amp;": "&amp;Lists!$B$5,$N28)),4,IF(ISNUMBER(SEARCH(H$5&amp;": "&amp;Lists!$B$4,$N28)),3,IF(ISNUMBER(SEARCH(H$5&amp;": "&amp;Lists!$B$3,$N28)),2,IF(ISNUMBER(SEARCH(H$5&amp;": "&amp;Lists!$B$2,$N28)),1,"")))))</f>
        <v/>
      </c>
      <c r="I28" s="25">
        <f>IF(COUNT(E28:H28)=0,"",ROUND(AVERAGE(E28:H28),2))</f>
        <v/>
      </c>
      <c r="J28" s="23">
        <f>IF(B28="","",IFERROR(TRIM(INDEX('Form responses'!$A24:$T24,MATCH(Lists!$G$6,'Form responses'!$A$1:$T$1,0))&amp;""),""))</f>
        <v/>
      </c>
      <c r="K28" s="23">
        <f>IF(B28="","",MID(IF(J28=Lists!$D$4,"; Would not hire again","")&amp;IF(J28=Lists!$D$3,"; Hire again with reservations","")&amp;IF(COUNTIF(E28:H28,1)&gt;0,"; Rated below expectations on "&amp;COUNTIF(E28:H28,1),"")&amp;IF(AND(D28&lt;&gt;"",D28&lt;&gt;Lists!$A$2),"; Not a manager",""),3,200))</f>
        <v/>
      </c>
      <c r="L28" s="23">
        <f>IF(B28="","",IF(J28=Lists!$D$4,1,0)+IF(J28=Lists!$D$3,1,0)+IF(COUNTIF(E28:H28,1)&gt;0,1,0)+IF(AND(D28&lt;&gt;"",D28&lt;&gt;Lists!$A$2),1,0))</f>
        <v/>
      </c>
      <c r="M28" s="23">
        <f>IF(B28="","",B28&amp;"|"&amp;COUNTIF(B$6:B28,B28))</f>
        <v/>
      </c>
      <c r="N28" s="23">
        <f>IF(B28="","",IFERROR(TRIM(INDEX('Form responses'!$A24:$T24,MATCH(Lists!$G$5,'Form responses'!$A$1:$T$1,0))&amp;""),""))</f>
        <v/>
      </c>
    </row>
    <row r="29">
      <c r="A29" s="23">
        <f>IF(B29="","","Form")</f>
        <v/>
      </c>
      <c r="B29" s="23">
        <f>IFERROR(TRIM(INDEX('Form responses'!$A25:$T25,MATCH(Lists!$G$2,'Form responses'!$A$1:$T$1,0))&amp;""),"")</f>
        <v/>
      </c>
      <c r="C29" s="23">
        <f>IF(B29="","",IFERROR(TRIM(INDEX('Form responses'!$A25:$T25,MATCH(Lists!$G$3,'Form responses'!$A$1:$T$1,0))&amp;""),""))</f>
        <v/>
      </c>
      <c r="D29" s="23">
        <f>IF(B29="","",IFERROR(TRIM(INDEX('Form responses'!$A25:$T25,MATCH(Lists!$G$4,'Form responses'!$A$1:$T$1,0))&amp;""),""))</f>
        <v/>
      </c>
      <c r="E29" s="24">
        <f>IF($N29="","",IF(ISNUMBER(SEARCH(E$5&amp;": "&amp;Lists!$B$5,$N29)),4,IF(ISNUMBER(SEARCH(E$5&amp;": "&amp;Lists!$B$4,$N29)),3,IF(ISNUMBER(SEARCH(E$5&amp;": "&amp;Lists!$B$3,$N29)),2,IF(ISNUMBER(SEARCH(E$5&amp;": "&amp;Lists!$B$2,$N29)),1,"")))))</f>
        <v/>
      </c>
      <c r="F29" s="24">
        <f>IF($N29="","",IF(ISNUMBER(SEARCH(F$5&amp;": "&amp;Lists!$B$5,$N29)),4,IF(ISNUMBER(SEARCH(F$5&amp;": "&amp;Lists!$B$4,$N29)),3,IF(ISNUMBER(SEARCH(F$5&amp;": "&amp;Lists!$B$3,$N29)),2,IF(ISNUMBER(SEARCH(F$5&amp;": "&amp;Lists!$B$2,$N29)),1,"")))))</f>
        <v/>
      </c>
      <c r="G29" s="24">
        <f>IF($N29="","",IF(ISNUMBER(SEARCH(G$5&amp;": "&amp;Lists!$B$5,$N29)),4,IF(ISNUMBER(SEARCH(G$5&amp;": "&amp;Lists!$B$4,$N29)),3,IF(ISNUMBER(SEARCH(G$5&amp;": "&amp;Lists!$B$3,$N29)),2,IF(ISNUMBER(SEARCH(G$5&amp;": "&amp;Lists!$B$2,$N29)),1,"")))))</f>
        <v/>
      </c>
      <c r="H29" s="24">
        <f>IF($N29="","",IF(ISNUMBER(SEARCH(H$5&amp;": "&amp;Lists!$B$5,$N29)),4,IF(ISNUMBER(SEARCH(H$5&amp;": "&amp;Lists!$B$4,$N29)),3,IF(ISNUMBER(SEARCH(H$5&amp;": "&amp;Lists!$B$3,$N29)),2,IF(ISNUMBER(SEARCH(H$5&amp;": "&amp;Lists!$B$2,$N29)),1,"")))))</f>
        <v/>
      </c>
      <c r="I29" s="25">
        <f>IF(COUNT(E29:H29)=0,"",ROUND(AVERAGE(E29:H29),2))</f>
        <v/>
      </c>
      <c r="J29" s="23">
        <f>IF(B29="","",IFERROR(TRIM(INDEX('Form responses'!$A25:$T25,MATCH(Lists!$G$6,'Form responses'!$A$1:$T$1,0))&amp;""),""))</f>
        <v/>
      </c>
      <c r="K29" s="23">
        <f>IF(B29="","",MID(IF(J29=Lists!$D$4,"; Would not hire again","")&amp;IF(J29=Lists!$D$3,"; Hire again with reservations","")&amp;IF(COUNTIF(E29:H29,1)&gt;0,"; Rated below expectations on "&amp;COUNTIF(E29:H29,1),"")&amp;IF(AND(D29&lt;&gt;"",D29&lt;&gt;Lists!$A$2),"; Not a manager",""),3,200))</f>
        <v/>
      </c>
      <c r="L29" s="23">
        <f>IF(B29="","",IF(J29=Lists!$D$4,1,0)+IF(J29=Lists!$D$3,1,0)+IF(COUNTIF(E29:H29,1)&gt;0,1,0)+IF(AND(D29&lt;&gt;"",D29&lt;&gt;Lists!$A$2),1,0))</f>
        <v/>
      </c>
      <c r="M29" s="23">
        <f>IF(B29="","",B29&amp;"|"&amp;COUNTIF(B$6:B29,B29))</f>
        <v/>
      </c>
      <c r="N29" s="23">
        <f>IF(B29="","",IFERROR(TRIM(INDEX('Form responses'!$A25:$T25,MATCH(Lists!$G$5,'Form responses'!$A$1:$T$1,0))&amp;""),""))</f>
        <v/>
      </c>
    </row>
    <row r="30">
      <c r="A30" s="23">
        <f>IF(B30="","","Form")</f>
        <v/>
      </c>
      <c r="B30" s="23">
        <f>IFERROR(TRIM(INDEX('Form responses'!$A26:$T26,MATCH(Lists!$G$2,'Form responses'!$A$1:$T$1,0))&amp;""),"")</f>
        <v/>
      </c>
      <c r="C30" s="23">
        <f>IF(B30="","",IFERROR(TRIM(INDEX('Form responses'!$A26:$T26,MATCH(Lists!$G$3,'Form responses'!$A$1:$T$1,0))&amp;""),""))</f>
        <v/>
      </c>
      <c r="D30" s="23">
        <f>IF(B30="","",IFERROR(TRIM(INDEX('Form responses'!$A26:$T26,MATCH(Lists!$G$4,'Form responses'!$A$1:$T$1,0))&amp;""),""))</f>
        <v/>
      </c>
      <c r="E30" s="24">
        <f>IF($N30="","",IF(ISNUMBER(SEARCH(E$5&amp;": "&amp;Lists!$B$5,$N30)),4,IF(ISNUMBER(SEARCH(E$5&amp;": "&amp;Lists!$B$4,$N30)),3,IF(ISNUMBER(SEARCH(E$5&amp;": "&amp;Lists!$B$3,$N30)),2,IF(ISNUMBER(SEARCH(E$5&amp;": "&amp;Lists!$B$2,$N30)),1,"")))))</f>
        <v/>
      </c>
      <c r="F30" s="24">
        <f>IF($N30="","",IF(ISNUMBER(SEARCH(F$5&amp;": "&amp;Lists!$B$5,$N30)),4,IF(ISNUMBER(SEARCH(F$5&amp;": "&amp;Lists!$B$4,$N30)),3,IF(ISNUMBER(SEARCH(F$5&amp;": "&amp;Lists!$B$3,$N30)),2,IF(ISNUMBER(SEARCH(F$5&amp;": "&amp;Lists!$B$2,$N30)),1,"")))))</f>
        <v/>
      </c>
      <c r="G30" s="24">
        <f>IF($N30="","",IF(ISNUMBER(SEARCH(G$5&amp;": "&amp;Lists!$B$5,$N30)),4,IF(ISNUMBER(SEARCH(G$5&amp;": "&amp;Lists!$B$4,$N30)),3,IF(ISNUMBER(SEARCH(G$5&amp;": "&amp;Lists!$B$3,$N30)),2,IF(ISNUMBER(SEARCH(G$5&amp;": "&amp;Lists!$B$2,$N30)),1,"")))))</f>
        <v/>
      </c>
      <c r="H30" s="24">
        <f>IF($N30="","",IF(ISNUMBER(SEARCH(H$5&amp;": "&amp;Lists!$B$5,$N30)),4,IF(ISNUMBER(SEARCH(H$5&amp;": "&amp;Lists!$B$4,$N30)),3,IF(ISNUMBER(SEARCH(H$5&amp;": "&amp;Lists!$B$3,$N30)),2,IF(ISNUMBER(SEARCH(H$5&amp;": "&amp;Lists!$B$2,$N30)),1,"")))))</f>
        <v/>
      </c>
      <c r="I30" s="25">
        <f>IF(COUNT(E30:H30)=0,"",ROUND(AVERAGE(E30:H30),2))</f>
        <v/>
      </c>
      <c r="J30" s="23">
        <f>IF(B30="","",IFERROR(TRIM(INDEX('Form responses'!$A26:$T26,MATCH(Lists!$G$6,'Form responses'!$A$1:$T$1,0))&amp;""),""))</f>
        <v/>
      </c>
      <c r="K30" s="23">
        <f>IF(B30="","",MID(IF(J30=Lists!$D$4,"; Would not hire again","")&amp;IF(J30=Lists!$D$3,"; Hire again with reservations","")&amp;IF(COUNTIF(E30:H30,1)&gt;0,"; Rated below expectations on "&amp;COUNTIF(E30:H30,1),"")&amp;IF(AND(D30&lt;&gt;"",D30&lt;&gt;Lists!$A$2),"; Not a manager",""),3,200))</f>
        <v/>
      </c>
      <c r="L30" s="23">
        <f>IF(B30="","",IF(J30=Lists!$D$4,1,0)+IF(J30=Lists!$D$3,1,0)+IF(COUNTIF(E30:H30,1)&gt;0,1,0)+IF(AND(D30&lt;&gt;"",D30&lt;&gt;Lists!$A$2),1,0))</f>
        <v/>
      </c>
      <c r="M30" s="23">
        <f>IF(B30="","",B30&amp;"|"&amp;COUNTIF(B$6:B30,B30))</f>
        <v/>
      </c>
      <c r="N30" s="23">
        <f>IF(B30="","",IFERROR(TRIM(INDEX('Form responses'!$A26:$T26,MATCH(Lists!$G$5,'Form responses'!$A$1:$T$1,0))&amp;""),""))</f>
        <v/>
      </c>
    </row>
    <row r="31">
      <c r="A31" s="23">
        <f>IF(B31="","","Form")</f>
        <v/>
      </c>
      <c r="B31" s="23">
        <f>IFERROR(TRIM(INDEX('Form responses'!$A27:$T27,MATCH(Lists!$G$2,'Form responses'!$A$1:$T$1,0))&amp;""),"")</f>
        <v/>
      </c>
      <c r="C31" s="23">
        <f>IF(B31="","",IFERROR(TRIM(INDEX('Form responses'!$A27:$T27,MATCH(Lists!$G$3,'Form responses'!$A$1:$T$1,0))&amp;""),""))</f>
        <v/>
      </c>
      <c r="D31" s="23">
        <f>IF(B31="","",IFERROR(TRIM(INDEX('Form responses'!$A27:$T27,MATCH(Lists!$G$4,'Form responses'!$A$1:$T$1,0))&amp;""),""))</f>
        <v/>
      </c>
      <c r="E31" s="24">
        <f>IF($N31="","",IF(ISNUMBER(SEARCH(E$5&amp;": "&amp;Lists!$B$5,$N31)),4,IF(ISNUMBER(SEARCH(E$5&amp;": "&amp;Lists!$B$4,$N31)),3,IF(ISNUMBER(SEARCH(E$5&amp;": "&amp;Lists!$B$3,$N31)),2,IF(ISNUMBER(SEARCH(E$5&amp;": "&amp;Lists!$B$2,$N31)),1,"")))))</f>
        <v/>
      </c>
      <c r="F31" s="24">
        <f>IF($N31="","",IF(ISNUMBER(SEARCH(F$5&amp;": "&amp;Lists!$B$5,$N31)),4,IF(ISNUMBER(SEARCH(F$5&amp;": "&amp;Lists!$B$4,$N31)),3,IF(ISNUMBER(SEARCH(F$5&amp;": "&amp;Lists!$B$3,$N31)),2,IF(ISNUMBER(SEARCH(F$5&amp;": "&amp;Lists!$B$2,$N31)),1,"")))))</f>
        <v/>
      </c>
      <c r="G31" s="24">
        <f>IF($N31="","",IF(ISNUMBER(SEARCH(G$5&amp;": "&amp;Lists!$B$5,$N31)),4,IF(ISNUMBER(SEARCH(G$5&amp;": "&amp;Lists!$B$4,$N31)),3,IF(ISNUMBER(SEARCH(G$5&amp;": "&amp;Lists!$B$3,$N31)),2,IF(ISNUMBER(SEARCH(G$5&amp;": "&amp;Lists!$B$2,$N31)),1,"")))))</f>
        <v/>
      </c>
      <c r="H31" s="24">
        <f>IF($N31="","",IF(ISNUMBER(SEARCH(H$5&amp;": "&amp;Lists!$B$5,$N31)),4,IF(ISNUMBER(SEARCH(H$5&amp;": "&amp;Lists!$B$4,$N31)),3,IF(ISNUMBER(SEARCH(H$5&amp;": "&amp;Lists!$B$3,$N31)),2,IF(ISNUMBER(SEARCH(H$5&amp;": "&amp;Lists!$B$2,$N31)),1,"")))))</f>
        <v/>
      </c>
      <c r="I31" s="25">
        <f>IF(COUNT(E31:H31)=0,"",ROUND(AVERAGE(E31:H31),2))</f>
        <v/>
      </c>
      <c r="J31" s="23">
        <f>IF(B31="","",IFERROR(TRIM(INDEX('Form responses'!$A27:$T27,MATCH(Lists!$G$6,'Form responses'!$A$1:$T$1,0))&amp;""),""))</f>
        <v/>
      </c>
      <c r="K31" s="23">
        <f>IF(B31="","",MID(IF(J31=Lists!$D$4,"; Would not hire again","")&amp;IF(J31=Lists!$D$3,"; Hire again with reservations","")&amp;IF(COUNTIF(E31:H31,1)&gt;0,"; Rated below expectations on "&amp;COUNTIF(E31:H31,1),"")&amp;IF(AND(D31&lt;&gt;"",D31&lt;&gt;Lists!$A$2),"; Not a manager",""),3,200))</f>
        <v/>
      </c>
      <c r="L31" s="23">
        <f>IF(B31="","",IF(J31=Lists!$D$4,1,0)+IF(J31=Lists!$D$3,1,0)+IF(COUNTIF(E31:H31,1)&gt;0,1,0)+IF(AND(D31&lt;&gt;"",D31&lt;&gt;Lists!$A$2),1,0))</f>
        <v/>
      </c>
      <c r="M31" s="23">
        <f>IF(B31="","",B31&amp;"|"&amp;COUNTIF(B$6:B31,B31))</f>
        <v/>
      </c>
      <c r="N31" s="23">
        <f>IF(B31="","",IFERROR(TRIM(INDEX('Form responses'!$A27:$T27,MATCH(Lists!$G$5,'Form responses'!$A$1:$T$1,0))&amp;""),""))</f>
        <v/>
      </c>
    </row>
    <row r="32">
      <c r="A32" s="23">
        <f>IF(B32="","","Form")</f>
        <v/>
      </c>
      <c r="B32" s="23">
        <f>IFERROR(TRIM(INDEX('Form responses'!$A28:$T28,MATCH(Lists!$G$2,'Form responses'!$A$1:$T$1,0))&amp;""),"")</f>
        <v/>
      </c>
      <c r="C32" s="23">
        <f>IF(B32="","",IFERROR(TRIM(INDEX('Form responses'!$A28:$T28,MATCH(Lists!$G$3,'Form responses'!$A$1:$T$1,0))&amp;""),""))</f>
        <v/>
      </c>
      <c r="D32" s="23">
        <f>IF(B32="","",IFERROR(TRIM(INDEX('Form responses'!$A28:$T28,MATCH(Lists!$G$4,'Form responses'!$A$1:$T$1,0))&amp;""),""))</f>
        <v/>
      </c>
      <c r="E32" s="24">
        <f>IF($N32="","",IF(ISNUMBER(SEARCH(E$5&amp;": "&amp;Lists!$B$5,$N32)),4,IF(ISNUMBER(SEARCH(E$5&amp;": "&amp;Lists!$B$4,$N32)),3,IF(ISNUMBER(SEARCH(E$5&amp;": "&amp;Lists!$B$3,$N32)),2,IF(ISNUMBER(SEARCH(E$5&amp;": "&amp;Lists!$B$2,$N32)),1,"")))))</f>
        <v/>
      </c>
      <c r="F32" s="24">
        <f>IF($N32="","",IF(ISNUMBER(SEARCH(F$5&amp;": "&amp;Lists!$B$5,$N32)),4,IF(ISNUMBER(SEARCH(F$5&amp;": "&amp;Lists!$B$4,$N32)),3,IF(ISNUMBER(SEARCH(F$5&amp;": "&amp;Lists!$B$3,$N32)),2,IF(ISNUMBER(SEARCH(F$5&amp;": "&amp;Lists!$B$2,$N32)),1,"")))))</f>
        <v/>
      </c>
      <c r="G32" s="24">
        <f>IF($N32="","",IF(ISNUMBER(SEARCH(G$5&amp;": "&amp;Lists!$B$5,$N32)),4,IF(ISNUMBER(SEARCH(G$5&amp;": "&amp;Lists!$B$4,$N32)),3,IF(ISNUMBER(SEARCH(G$5&amp;": "&amp;Lists!$B$3,$N32)),2,IF(ISNUMBER(SEARCH(G$5&amp;": "&amp;Lists!$B$2,$N32)),1,"")))))</f>
        <v/>
      </c>
      <c r="H32" s="24">
        <f>IF($N32="","",IF(ISNUMBER(SEARCH(H$5&amp;": "&amp;Lists!$B$5,$N32)),4,IF(ISNUMBER(SEARCH(H$5&amp;": "&amp;Lists!$B$4,$N32)),3,IF(ISNUMBER(SEARCH(H$5&amp;": "&amp;Lists!$B$3,$N32)),2,IF(ISNUMBER(SEARCH(H$5&amp;": "&amp;Lists!$B$2,$N32)),1,"")))))</f>
        <v/>
      </c>
      <c r="I32" s="25">
        <f>IF(COUNT(E32:H32)=0,"",ROUND(AVERAGE(E32:H32),2))</f>
        <v/>
      </c>
      <c r="J32" s="23">
        <f>IF(B32="","",IFERROR(TRIM(INDEX('Form responses'!$A28:$T28,MATCH(Lists!$G$6,'Form responses'!$A$1:$T$1,0))&amp;""),""))</f>
        <v/>
      </c>
      <c r="K32" s="23">
        <f>IF(B32="","",MID(IF(J32=Lists!$D$4,"; Would not hire again","")&amp;IF(J32=Lists!$D$3,"; Hire again with reservations","")&amp;IF(COUNTIF(E32:H32,1)&gt;0,"; Rated below expectations on "&amp;COUNTIF(E32:H32,1),"")&amp;IF(AND(D32&lt;&gt;"",D32&lt;&gt;Lists!$A$2),"; Not a manager",""),3,200))</f>
        <v/>
      </c>
      <c r="L32" s="23">
        <f>IF(B32="","",IF(J32=Lists!$D$4,1,0)+IF(J32=Lists!$D$3,1,0)+IF(COUNTIF(E32:H32,1)&gt;0,1,0)+IF(AND(D32&lt;&gt;"",D32&lt;&gt;Lists!$A$2),1,0))</f>
        <v/>
      </c>
      <c r="M32" s="23">
        <f>IF(B32="","",B32&amp;"|"&amp;COUNTIF(B$6:B32,B32))</f>
        <v/>
      </c>
      <c r="N32" s="23">
        <f>IF(B32="","",IFERROR(TRIM(INDEX('Form responses'!$A28:$T28,MATCH(Lists!$G$5,'Form responses'!$A$1:$T$1,0))&amp;""),""))</f>
        <v/>
      </c>
    </row>
    <row r="33">
      <c r="A33" s="23">
        <f>IF(B33="","","Form")</f>
        <v/>
      </c>
      <c r="B33" s="23">
        <f>IFERROR(TRIM(INDEX('Form responses'!$A29:$T29,MATCH(Lists!$G$2,'Form responses'!$A$1:$T$1,0))&amp;""),"")</f>
        <v/>
      </c>
      <c r="C33" s="23">
        <f>IF(B33="","",IFERROR(TRIM(INDEX('Form responses'!$A29:$T29,MATCH(Lists!$G$3,'Form responses'!$A$1:$T$1,0))&amp;""),""))</f>
        <v/>
      </c>
      <c r="D33" s="23">
        <f>IF(B33="","",IFERROR(TRIM(INDEX('Form responses'!$A29:$T29,MATCH(Lists!$G$4,'Form responses'!$A$1:$T$1,0))&amp;""),""))</f>
        <v/>
      </c>
      <c r="E33" s="24">
        <f>IF($N33="","",IF(ISNUMBER(SEARCH(E$5&amp;": "&amp;Lists!$B$5,$N33)),4,IF(ISNUMBER(SEARCH(E$5&amp;": "&amp;Lists!$B$4,$N33)),3,IF(ISNUMBER(SEARCH(E$5&amp;": "&amp;Lists!$B$3,$N33)),2,IF(ISNUMBER(SEARCH(E$5&amp;": "&amp;Lists!$B$2,$N33)),1,"")))))</f>
        <v/>
      </c>
      <c r="F33" s="24">
        <f>IF($N33="","",IF(ISNUMBER(SEARCH(F$5&amp;": "&amp;Lists!$B$5,$N33)),4,IF(ISNUMBER(SEARCH(F$5&amp;": "&amp;Lists!$B$4,$N33)),3,IF(ISNUMBER(SEARCH(F$5&amp;": "&amp;Lists!$B$3,$N33)),2,IF(ISNUMBER(SEARCH(F$5&amp;": "&amp;Lists!$B$2,$N33)),1,"")))))</f>
        <v/>
      </c>
      <c r="G33" s="24">
        <f>IF($N33="","",IF(ISNUMBER(SEARCH(G$5&amp;": "&amp;Lists!$B$5,$N33)),4,IF(ISNUMBER(SEARCH(G$5&amp;": "&amp;Lists!$B$4,$N33)),3,IF(ISNUMBER(SEARCH(G$5&amp;": "&amp;Lists!$B$3,$N33)),2,IF(ISNUMBER(SEARCH(G$5&amp;": "&amp;Lists!$B$2,$N33)),1,"")))))</f>
        <v/>
      </c>
      <c r="H33" s="24">
        <f>IF($N33="","",IF(ISNUMBER(SEARCH(H$5&amp;": "&amp;Lists!$B$5,$N33)),4,IF(ISNUMBER(SEARCH(H$5&amp;": "&amp;Lists!$B$4,$N33)),3,IF(ISNUMBER(SEARCH(H$5&amp;": "&amp;Lists!$B$3,$N33)),2,IF(ISNUMBER(SEARCH(H$5&amp;": "&amp;Lists!$B$2,$N33)),1,"")))))</f>
        <v/>
      </c>
      <c r="I33" s="25">
        <f>IF(COUNT(E33:H33)=0,"",ROUND(AVERAGE(E33:H33),2))</f>
        <v/>
      </c>
      <c r="J33" s="23">
        <f>IF(B33="","",IFERROR(TRIM(INDEX('Form responses'!$A29:$T29,MATCH(Lists!$G$6,'Form responses'!$A$1:$T$1,0))&amp;""),""))</f>
        <v/>
      </c>
      <c r="K33" s="23">
        <f>IF(B33="","",MID(IF(J33=Lists!$D$4,"; Would not hire again","")&amp;IF(J33=Lists!$D$3,"; Hire again with reservations","")&amp;IF(COUNTIF(E33:H33,1)&gt;0,"; Rated below expectations on "&amp;COUNTIF(E33:H33,1),"")&amp;IF(AND(D33&lt;&gt;"",D33&lt;&gt;Lists!$A$2),"; Not a manager",""),3,200))</f>
        <v/>
      </c>
      <c r="L33" s="23">
        <f>IF(B33="","",IF(J33=Lists!$D$4,1,0)+IF(J33=Lists!$D$3,1,0)+IF(COUNTIF(E33:H33,1)&gt;0,1,0)+IF(AND(D33&lt;&gt;"",D33&lt;&gt;Lists!$A$2),1,0))</f>
        <v/>
      </c>
      <c r="M33" s="23">
        <f>IF(B33="","",B33&amp;"|"&amp;COUNTIF(B$6:B33,B33))</f>
        <v/>
      </c>
      <c r="N33" s="23">
        <f>IF(B33="","",IFERROR(TRIM(INDEX('Form responses'!$A29:$T29,MATCH(Lists!$G$5,'Form responses'!$A$1:$T$1,0))&amp;""),""))</f>
        <v/>
      </c>
    </row>
    <row r="34">
      <c r="A34" s="23">
        <f>IF(B34="","","Form")</f>
        <v/>
      </c>
      <c r="B34" s="23">
        <f>IFERROR(TRIM(INDEX('Form responses'!$A30:$T30,MATCH(Lists!$G$2,'Form responses'!$A$1:$T$1,0))&amp;""),"")</f>
        <v/>
      </c>
      <c r="C34" s="23">
        <f>IF(B34="","",IFERROR(TRIM(INDEX('Form responses'!$A30:$T30,MATCH(Lists!$G$3,'Form responses'!$A$1:$T$1,0))&amp;""),""))</f>
        <v/>
      </c>
      <c r="D34" s="23">
        <f>IF(B34="","",IFERROR(TRIM(INDEX('Form responses'!$A30:$T30,MATCH(Lists!$G$4,'Form responses'!$A$1:$T$1,0))&amp;""),""))</f>
        <v/>
      </c>
      <c r="E34" s="24">
        <f>IF($N34="","",IF(ISNUMBER(SEARCH(E$5&amp;": "&amp;Lists!$B$5,$N34)),4,IF(ISNUMBER(SEARCH(E$5&amp;": "&amp;Lists!$B$4,$N34)),3,IF(ISNUMBER(SEARCH(E$5&amp;": "&amp;Lists!$B$3,$N34)),2,IF(ISNUMBER(SEARCH(E$5&amp;": "&amp;Lists!$B$2,$N34)),1,"")))))</f>
        <v/>
      </c>
      <c r="F34" s="24">
        <f>IF($N34="","",IF(ISNUMBER(SEARCH(F$5&amp;": "&amp;Lists!$B$5,$N34)),4,IF(ISNUMBER(SEARCH(F$5&amp;": "&amp;Lists!$B$4,$N34)),3,IF(ISNUMBER(SEARCH(F$5&amp;": "&amp;Lists!$B$3,$N34)),2,IF(ISNUMBER(SEARCH(F$5&amp;": "&amp;Lists!$B$2,$N34)),1,"")))))</f>
        <v/>
      </c>
      <c r="G34" s="24">
        <f>IF($N34="","",IF(ISNUMBER(SEARCH(G$5&amp;": "&amp;Lists!$B$5,$N34)),4,IF(ISNUMBER(SEARCH(G$5&amp;": "&amp;Lists!$B$4,$N34)),3,IF(ISNUMBER(SEARCH(G$5&amp;": "&amp;Lists!$B$3,$N34)),2,IF(ISNUMBER(SEARCH(G$5&amp;": "&amp;Lists!$B$2,$N34)),1,"")))))</f>
        <v/>
      </c>
      <c r="H34" s="24">
        <f>IF($N34="","",IF(ISNUMBER(SEARCH(H$5&amp;": "&amp;Lists!$B$5,$N34)),4,IF(ISNUMBER(SEARCH(H$5&amp;": "&amp;Lists!$B$4,$N34)),3,IF(ISNUMBER(SEARCH(H$5&amp;": "&amp;Lists!$B$3,$N34)),2,IF(ISNUMBER(SEARCH(H$5&amp;": "&amp;Lists!$B$2,$N34)),1,"")))))</f>
        <v/>
      </c>
      <c r="I34" s="25">
        <f>IF(COUNT(E34:H34)=0,"",ROUND(AVERAGE(E34:H34),2))</f>
        <v/>
      </c>
      <c r="J34" s="23">
        <f>IF(B34="","",IFERROR(TRIM(INDEX('Form responses'!$A30:$T30,MATCH(Lists!$G$6,'Form responses'!$A$1:$T$1,0))&amp;""),""))</f>
        <v/>
      </c>
      <c r="K34" s="23">
        <f>IF(B34="","",MID(IF(J34=Lists!$D$4,"; Would not hire again","")&amp;IF(J34=Lists!$D$3,"; Hire again with reservations","")&amp;IF(COUNTIF(E34:H34,1)&gt;0,"; Rated below expectations on "&amp;COUNTIF(E34:H34,1),"")&amp;IF(AND(D34&lt;&gt;"",D34&lt;&gt;Lists!$A$2),"; Not a manager",""),3,200))</f>
        <v/>
      </c>
      <c r="L34" s="23">
        <f>IF(B34="","",IF(J34=Lists!$D$4,1,0)+IF(J34=Lists!$D$3,1,0)+IF(COUNTIF(E34:H34,1)&gt;0,1,0)+IF(AND(D34&lt;&gt;"",D34&lt;&gt;Lists!$A$2),1,0))</f>
        <v/>
      </c>
      <c r="M34" s="23">
        <f>IF(B34="","",B34&amp;"|"&amp;COUNTIF(B$6:B34,B34))</f>
        <v/>
      </c>
      <c r="N34" s="23">
        <f>IF(B34="","",IFERROR(TRIM(INDEX('Form responses'!$A30:$T30,MATCH(Lists!$G$5,'Form responses'!$A$1:$T$1,0))&amp;""),""))</f>
        <v/>
      </c>
    </row>
    <row r="35">
      <c r="A35" s="23">
        <f>IF(B35="","","Form")</f>
        <v/>
      </c>
      <c r="B35" s="23">
        <f>IFERROR(TRIM(INDEX('Form responses'!$A31:$T31,MATCH(Lists!$G$2,'Form responses'!$A$1:$T$1,0))&amp;""),"")</f>
        <v/>
      </c>
      <c r="C35" s="23">
        <f>IF(B35="","",IFERROR(TRIM(INDEX('Form responses'!$A31:$T31,MATCH(Lists!$G$3,'Form responses'!$A$1:$T$1,0))&amp;""),""))</f>
        <v/>
      </c>
      <c r="D35" s="23">
        <f>IF(B35="","",IFERROR(TRIM(INDEX('Form responses'!$A31:$T31,MATCH(Lists!$G$4,'Form responses'!$A$1:$T$1,0))&amp;""),""))</f>
        <v/>
      </c>
      <c r="E35" s="24">
        <f>IF($N35="","",IF(ISNUMBER(SEARCH(E$5&amp;": "&amp;Lists!$B$5,$N35)),4,IF(ISNUMBER(SEARCH(E$5&amp;": "&amp;Lists!$B$4,$N35)),3,IF(ISNUMBER(SEARCH(E$5&amp;": "&amp;Lists!$B$3,$N35)),2,IF(ISNUMBER(SEARCH(E$5&amp;": "&amp;Lists!$B$2,$N35)),1,"")))))</f>
        <v/>
      </c>
      <c r="F35" s="24">
        <f>IF($N35="","",IF(ISNUMBER(SEARCH(F$5&amp;": "&amp;Lists!$B$5,$N35)),4,IF(ISNUMBER(SEARCH(F$5&amp;": "&amp;Lists!$B$4,$N35)),3,IF(ISNUMBER(SEARCH(F$5&amp;": "&amp;Lists!$B$3,$N35)),2,IF(ISNUMBER(SEARCH(F$5&amp;": "&amp;Lists!$B$2,$N35)),1,"")))))</f>
        <v/>
      </c>
      <c r="G35" s="24">
        <f>IF($N35="","",IF(ISNUMBER(SEARCH(G$5&amp;": "&amp;Lists!$B$5,$N35)),4,IF(ISNUMBER(SEARCH(G$5&amp;": "&amp;Lists!$B$4,$N35)),3,IF(ISNUMBER(SEARCH(G$5&amp;": "&amp;Lists!$B$3,$N35)),2,IF(ISNUMBER(SEARCH(G$5&amp;": "&amp;Lists!$B$2,$N35)),1,"")))))</f>
        <v/>
      </c>
      <c r="H35" s="24">
        <f>IF($N35="","",IF(ISNUMBER(SEARCH(H$5&amp;": "&amp;Lists!$B$5,$N35)),4,IF(ISNUMBER(SEARCH(H$5&amp;": "&amp;Lists!$B$4,$N35)),3,IF(ISNUMBER(SEARCH(H$5&amp;": "&amp;Lists!$B$3,$N35)),2,IF(ISNUMBER(SEARCH(H$5&amp;": "&amp;Lists!$B$2,$N35)),1,"")))))</f>
        <v/>
      </c>
      <c r="I35" s="25">
        <f>IF(COUNT(E35:H35)=0,"",ROUND(AVERAGE(E35:H35),2))</f>
        <v/>
      </c>
      <c r="J35" s="23">
        <f>IF(B35="","",IFERROR(TRIM(INDEX('Form responses'!$A31:$T31,MATCH(Lists!$G$6,'Form responses'!$A$1:$T$1,0))&amp;""),""))</f>
        <v/>
      </c>
      <c r="K35" s="23">
        <f>IF(B35="","",MID(IF(J35=Lists!$D$4,"; Would not hire again","")&amp;IF(J35=Lists!$D$3,"; Hire again with reservations","")&amp;IF(COUNTIF(E35:H35,1)&gt;0,"; Rated below expectations on "&amp;COUNTIF(E35:H35,1),"")&amp;IF(AND(D35&lt;&gt;"",D35&lt;&gt;Lists!$A$2),"; Not a manager",""),3,200))</f>
        <v/>
      </c>
      <c r="L35" s="23">
        <f>IF(B35="","",IF(J35=Lists!$D$4,1,0)+IF(J35=Lists!$D$3,1,0)+IF(COUNTIF(E35:H35,1)&gt;0,1,0)+IF(AND(D35&lt;&gt;"",D35&lt;&gt;Lists!$A$2),1,0))</f>
        <v/>
      </c>
      <c r="M35" s="23">
        <f>IF(B35="","",B35&amp;"|"&amp;COUNTIF(B$6:B35,B35))</f>
        <v/>
      </c>
      <c r="N35" s="23">
        <f>IF(B35="","",IFERROR(TRIM(INDEX('Form responses'!$A31:$T31,MATCH(Lists!$G$5,'Form responses'!$A$1:$T$1,0))&amp;""),""))</f>
        <v/>
      </c>
    </row>
    <row r="36">
      <c r="A36" s="23">
        <f>IF(B36="","","Form")</f>
        <v/>
      </c>
      <c r="B36" s="23">
        <f>IFERROR(TRIM(INDEX('Form responses'!$A32:$T32,MATCH(Lists!$G$2,'Form responses'!$A$1:$T$1,0))&amp;""),"")</f>
        <v/>
      </c>
      <c r="C36" s="23">
        <f>IF(B36="","",IFERROR(TRIM(INDEX('Form responses'!$A32:$T32,MATCH(Lists!$G$3,'Form responses'!$A$1:$T$1,0))&amp;""),""))</f>
        <v/>
      </c>
      <c r="D36" s="23">
        <f>IF(B36="","",IFERROR(TRIM(INDEX('Form responses'!$A32:$T32,MATCH(Lists!$G$4,'Form responses'!$A$1:$T$1,0))&amp;""),""))</f>
        <v/>
      </c>
      <c r="E36" s="24">
        <f>IF($N36="","",IF(ISNUMBER(SEARCH(E$5&amp;": "&amp;Lists!$B$5,$N36)),4,IF(ISNUMBER(SEARCH(E$5&amp;": "&amp;Lists!$B$4,$N36)),3,IF(ISNUMBER(SEARCH(E$5&amp;": "&amp;Lists!$B$3,$N36)),2,IF(ISNUMBER(SEARCH(E$5&amp;": "&amp;Lists!$B$2,$N36)),1,"")))))</f>
        <v/>
      </c>
      <c r="F36" s="24">
        <f>IF($N36="","",IF(ISNUMBER(SEARCH(F$5&amp;": "&amp;Lists!$B$5,$N36)),4,IF(ISNUMBER(SEARCH(F$5&amp;": "&amp;Lists!$B$4,$N36)),3,IF(ISNUMBER(SEARCH(F$5&amp;": "&amp;Lists!$B$3,$N36)),2,IF(ISNUMBER(SEARCH(F$5&amp;": "&amp;Lists!$B$2,$N36)),1,"")))))</f>
        <v/>
      </c>
      <c r="G36" s="24">
        <f>IF($N36="","",IF(ISNUMBER(SEARCH(G$5&amp;": "&amp;Lists!$B$5,$N36)),4,IF(ISNUMBER(SEARCH(G$5&amp;": "&amp;Lists!$B$4,$N36)),3,IF(ISNUMBER(SEARCH(G$5&amp;": "&amp;Lists!$B$3,$N36)),2,IF(ISNUMBER(SEARCH(G$5&amp;": "&amp;Lists!$B$2,$N36)),1,"")))))</f>
        <v/>
      </c>
      <c r="H36" s="24">
        <f>IF($N36="","",IF(ISNUMBER(SEARCH(H$5&amp;": "&amp;Lists!$B$5,$N36)),4,IF(ISNUMBER(SEARCH(H$5&amp;": "&amp;Lists!$B$4,$N36)),3,IF(ISNUMBER(SEARCH(H$5&amp;": "&amp;Lists!$B$3,$N36)),2,IF(ISNUMBER(SEARCH(H$5&amp;": "&amp;Lists!$B$2,$N36)),1,"")))))</f>
        <v/>
      </c>
      <c r="I36" s="25">
        <f>IF(COUNT(E36:H36)=0,"",ROUND(AVERAGE(E36:H36),2))</f>
        <v/>
      </c>
      <c r="J36" s="23">
        <f>IF(B36="","",IFERROR(TRIM(INDEX('Form responses'!$A32:$T32,MATCH(Lists!$G$6,'Form responses'!$A$1:$T$1,0))&amp;""),""))</f>
        <v/>
      </c>
      <c r="K36" s="23">
        <f>IF(B36="","",MID(IF(J36=Lists!$D$4,"; Would not hire again","")&amp;IF(J36=Lists!$D$3,"; Hire again with reservations","")&amp;IF(COUNTIF(E36:H36,1)&gt;0,"; Rated below expectations on "&amp;COUNTIF(E36:H36,1),"")&amp;IF(AND(D36&lt;&gt;"",D36&lt;&gt;Lists!$A$2),"; Not a manager",""),3,200))</f>
        <v/>
      </c>
      <c r="L36" s="23">
        <f>IF(B36="","",IF(J36=Lists!$D$4,1,0)+IF(J36=Lists!$D$3,1,0)+IF(COUNTIF(E36:H36,1)&gt;0,1,0)+IF(AND(D36&lt;&gt;"",D36&lt;&gt;Lists!$A$2),1,0))</f>
        <v/>
      </c>
      <c r="M36" s="23">
        <f>IF(B36="","",B36&amp;"|"&amp;COUNTIF(B$6:B36,B36))</f>
        <v/>
      </c>
      <c r="N36" s="23">
        <f>IF(B36="","",IFERROR(TRIM(INDEX('Form responses'!$A32:$T32,MATCH(Lists!$G$5,'Form responses'!$A$1:$T$1,0))&amp;""),""))</f>
        <v/>
      </c>
    </row>
    <row r="37">
      <c r="A37" s="23">
        <f>IF(B37="","","Form")</f>
        <v/>
      </c>
      <c r="B37" s="23">
        <f>IFERROR(TRIM(INDEX('Form responses'!$A33:$T33,MATCH(Lists!$G$2,'Form responses'!$A$1:$T$1,0))&amp;""),"")</f>
        <v/>
      </c>
      <c r="C37" s="23">
        <f>IF(B37="","",IFERROR(TRIM(INDEX('Form responses'!$A33:$T33,MATCH(Lists!$G$3,'Form responses'!$A$1:$T$1,0))&amp;""),""))</f>
        <v/>
      </c>
      <c r="D37" s="23">
        <f>IF(B37="","",IFERROR(TRIM(INDEX('Form responses'!$A33:$T33,MATCH(Lists!$G$4,'Form responses'!$A$1:$T$1,0))&amp;""),""))</f>
        <v/>
      </c>
      <c r="E37" s="24">
        <f>IF($N37="","",IF(ISNUMBER(SEARCH(E$5&amp;": "&amp;Lists!$B$5,$N37)),4,IF(ISNUMBER(SEARCH(E$5&amp;": "&amp;Lists!$B$4,$N37)),3,IF(ISNUMBER(SEARCH(E$5&amp;": "&amp;Lists!$B$3,$N37)),2,IF(ISNUMBER(SEARCH(E$5&amp;": "&amp;Lists!$B$2,$N37)),1,"")))))</f>
        <v/>
      </c>
      <c r="F37" s="24">
        <f>IF($N37="","",IF(ISNUMBER(SEARCH(F$5&amp;": "&amp;Lists!$B$5,$N37)),4,IF(ISNUMBER(SEARCH(F$5&amp;": "&amp;Lists!$B$4,$N37)),3,IF(ISNUMBER(SEARCH(F$5&amp;": "&amp;Lists!$B$3,$N37)),2,IF(ISNUMBER(SEARCH(F$5&amp;": "&amp;Lists!$B$2,$N37)),1,"")))))</f>
        <v/>
      </c>
      <c r="G37" s="24">
        <f>IF($N37="","",IF(ISNUMBER(SEARCH(G$5&amp;": "&amp;Lists!$B$5,$N37)),4,IF(ISNUMBER(SEARCH(G$5&amp;": "&amp;Lists!$B$4,$N37)),3,IF(ISNUMBER(SEARCH(G$5&amp;": "&amp;Lists!$B$3,$N37)),2,IF(ISNUMBER(SEARCH(G$5&amp;": "&amp;Lists!$B$2,$N37)),1,"")))))</f>
        <v/>
      </c>
      <c r="H37" s="24">
        <f>IF($N37="","",IF(ISNUMBER(SEARCH(H$5&amp;": "&amp;Lists!$B$5,$N37)),4,IF(ISNUMBER(SEARCH(H$5&amp;": "&amp;Lists!$B$4,$N37)),3,IF(ISNUMBER(SEARCH(H$5&amp;": "&amp;Lists!$B$3,$N37)),2,IF(ISNUMBER(SEARCH(H$5&amp;": "&amp;Lists!$B$2,$N37)),1,"")))))</f>
        <v/>
      </c>
      <c r="I37" s="25">
        <f>IF(COUNT(E37:H37)=0,"",ROUND(AVERAGE(E37:H37),2))</f>
        <v/>
      </c>
      <c r="J37" s="23">
        <f>IF(B37="","",IFERROR(TRIM(INDEX('Form responses'!$A33:$T33,MATCH(Lists!$G$6,'Form responses'!$A$1:$T$1,0))&amp;""),""))</f>
        <v/>
      </c>
      <c r="K37" s="23">
        <f>IF(B37="","",MID(IF(J37=Lists!$D$4,"; Would not hire again","")&amp;IF(J37=Lists!$D$3,"; Hire again with reservations","")&amp;IF(COUNTIF(E37:H37,1)&gt;0,"; Rated below expectations on "&amp;COUNTIF(E37:H37,1),"")&amp;IF(AND(D37&lt;&gt;"",D37&lt;&gt;Lists!$A$2),"; Not a manager",""),3,200))</f>
        <v/>
      </c>
      <c r="L37" s="23">
        <f>IF(B37="","",IF(J37=Lists!$D$4,1,0)+IF(J37=Lists!$D$3,1,0)+IF(COUNTIF(E37:H37,1)&gt;0,1,0)+IF(AND(D37&lt;&gt;"",D37&lt;&gt;Lists!$A$2),1,0))</f>
        <v/>
      </c>
      <c r="M37" s="23">
        <f>IF(B37="","",B37&amp;"|"&amp;COUNTIF(B$6:B37,B37))</f>
        <v/>
      </c>
      <c r="N37" s="23">
        <f>IF(B37="","",IFERROR(TRIM(INDEX('Form responses'!$A33:$T33,MATCH(Lists!$G$5,'Form responses'!$A$1:$T$1,0))&amp;""),""))</f>
        <v/>
      </c>
    </row>
    <row r="38">
      <c r="A38" s="23">
        <f>IF(B38="","","Form")</f>
        <v/>
      </c>
      <c r="B38" s="23">
        <f>IFERROR(TRIM(INDEX('Form responses'!$A34:$T34,MATCH(Lists!$G$2,'Form responses'!$A$1:$T$1,0))&amp;""),"")</f>
        <v/>
      </c>
      <c r="C38" s="23">
        <f>IF(B38="","",IFERROR(TRIM(INDEX('Form responses'!$A34:$T34,MATCH(Lists!$G$3,'Form responses'!$A$1:$T$1,0))&amp;""),""))</f>
        <v/>
      </c>
      <c r="D38" s="23">
        <f>IF(B38="","",IFERROR(TRIM(INDEX('Form responses'!$A34:$T34,MATCH(Lists!$G$4,'Form responses'!$A$1:$T$1,0))&amp;""),""))</f>
        <v/>
      </c>
      <c r="E38" s="24">
        <f>IF($N38="","",IF(ISNUMBER(SEARCH(E$5&amp;": "&amp;Lists!$B$5,$N38)),4,IF(ISNUMBER(SEARCH(E$5&amp;": "&amp;Lists!$B$4,$N38)),3,IF(ISNUMBER(SEARCH(E$5&amp;": "&amp;Lists!$B$3,$N38)),2,IF(ISNUMBER(SEARCH(E$5&amp;": "&amp;Lists!$B$2,$N38)),1,"")))))</f>
        <v/>
      </c>
      <c r="F38" s="24">
        <f>IF($N38="","",IF(ISNUMBER(SEARCH(F$5&amp;": "&amp;Lists!$B$5,$N38)),4,IF(ISNUMBER(SEARCH(F$5&amp;": "&amp;Lists!$B$4,$N38)),3,IF(ISNUMBER(SEARCH(F$5&amp;": "&amp;Lists!$B$3,$N38)),2,IF(ISNUMBER(SEARCH(F$5&amp;": "&amp;Lists!$B$2,$N38)),1,"")))))</f>
        <v/>
      </c>
      <c r="G38" s="24">
        <f>IF($N38="","",IF(ISNUMBER(SEARCH(G$5&amp;": "&amp;Lists!$B$5,$N38)),4,IF(ISNUMBER(SEARCH(G$5&amp;": "&amp;Lists!$B$4,$N38)),3,IF(ISNUMBER(SEARCH(G$5&amp;": "&amp;Lists!$B$3,$N38)),2,IF(ISNUMBER(SEARCH(G$5&amp;": "&amp;Lists!$B$2,$N38)),1,"")))))</f>
        <v/>
      </c>
      <c r="H38" s="24">
        <f>IF($N38="","",IF(ISNUMBER(SEARCH(H$5&amp;": "&amp;Lists!$B$5,$N38)),4,IF(ISNUMBER(SEARCH(H$5&amp;": "&amp;Lists!$B$4,$N38)),3,IF(ISNUMBER(SEARCH(H$5&amp;": "&amp;Lists!$B$3,$N38)),2,IF(ISNUMBER(SEARCH(H$5&amp;": "&amp;Lists!$B$2,$N38)),1,"")))))</f>
        <v/>
      </c>
      <c r="I38" s="25">
        <f>IF(COUNT(E38:H38)=0,"",ROUND(AVERAGE(E38:H38),2))</f>
        <v/>
      </c>
      <c r="J38" s="23">
        <f>IF(B38="","",IFERROR(TRIM(INDEX('Form responses'!$A34:$T34,MATCH(Lists!$G$6,'Form responses'!$A$1:$T$1,0))&amp;""),""))</f>
        <v/>
      </c>
      <c r="K38" s="23">
        <f>IF(B38="","",MID(IF(J38=Lists!$D$4,"; Would not hire again","")&amp;IF(J38=Lists!$D$3,"; Hire again with reservations","")&amp;IF(COUNTIF(E38:H38,1)&gt;0,"; Rated below expectations on "&amp;COUNTIF(E38:H38,1),"")&amp;IF(AND(D38&lt;&gt;"",D38&lt;&gt;Lists!$A$2),"; Not a manager",""),3,200))</f>
        <v/>
      </c>
      <c r="L38" s="23">
        <f>IF(B38="","",IF(J38=Lists!$D$4,1,0)+IF(J38=Lists!$D$3,1,0)+IF(COUNTIF(E38:H38,1)&gt;0,1,0)+IF(AND(D38&lt;&gt;"",D38&lt;&gt;Lists!$A$2),1,0))</f>
        <v/>
      </c>
      <c r="M38" s="23">
        <f>IF(B38="","",B38&amp;"|"&amp;COUNTIF(B$6:B38,B38))</f>
        <v/>
      </c>
      <c r="N38" s="23">
        <f>IF(B38="","",IFERROR(TRIM(INDEX('Form responses'!$A34:$T34,MATCH(Lists!$G$5,'Form responses'!$A$1:$T$1,0))&amp;""),""))</f>
        <v/>
      </c>
    </row>
    <row r="39">
      <c r="A39" s="23">
        <f>IF(B39="","","Form")</f>
        <v/>
      </c>
      <c r="B39" s="23">
        <f>IFERROR(TRIM(INDEX('Form responses'!$A35:$T35,MATCH(Lists!$G$2,'Form responses'!$A$1:$T$1,0))&amp;""),"")</f>
        <v/>
      </c>
      <c r="C39" s="23">
        <f>IF(B39="","",IFERROR(TRIM(INDEX('Form responses'!$A35:$T35,MATCH(Lists!$G$3,'Form responses'!$A$1:$T$1,0))&amp;""),""))</f>
        <v/>
      </c>
      <c r="D39" s="23">
        <f>IF(B39="","",IFERROR(TRIM(INDEX('Form responses'!$A35:$T35,MATCH(Lists!$G$4,'Form responses'!$A$1:$T$1,0))&amp;""),""))</f>
        <v/>
      </c>
      <c r="E39" s="24">
        <f>IF($N39="","",IF(ISNUMBER(SEARCH(E$5&amp;": "&amp;Lists!$B$5,$N39)),4,IF(ISNUMBER(SEARCH(E$5&amp;": "&amp;Lists!$B$4,$N39)),3,IF(ISNUMBER(SEARCH(E$5&amp;": "&amp;Lists!$B$3,$N39)),2,IF(ISNUMBER(SEARCH(E$5&amp;": "&amp;Lists!$B$2,$N39)),1,"")))))</f>
        <v/>
      </c>
      <c r="F39" s="24">
        <f>IF($N39="","",IF(ISNUMBER(SEARCH(F$5&amp;": "&amp;Lists!$B$5,$N39)),4,IF(ISNUMBER(SEARCH(F$5&amp;": "&amp;Lists!$B$4,$N39)),3,IF(ISNUMBER(SEARCH(F$5&amp;": "&amp;Lists!$B$3,$N39)),2,IF(ISNUMBER(SEARCH(F$5&amp;": "&amp;Lists!$B$2,$N39)),1,"")))))</f>
        <v/>
      </c>
      <c r="G39" s="24">
        <f>IF($N39="","",IF(ISNUMBER(SEARCH(G$5&amp;": "&amp;Lists!$B$5,$N39)),4,IF(ISNUMBER(SEARCH(G$5&amp;": "&amp;Lists!$B$4,$N39)),3,IF(ISNUMBER(SEARCH(G$5&amp;": "&amp;Lists!$B$3,$N39)),2,IF(ISNUMBER(SEARCH(G$5&amp;": "&amp;Lists!$B$2,$N39)),1,"")))))</f>
        <v/>
      </c>
      <c r="H39" s="24">
        <f>IF($N39="","",IF(ISNUMBER(SEARCH(H$5&amp;": "&amp;Lists!$B$5,$N39)),4,IF(ISNUMBER(SEARCH(H$5&amp;": "&amp;Lists!$B$4,$N39)),3,IF(ISNUMBER(SEARCH(H$5&amp;": "&amp;Lists!$B$3,$N39)),2,IF(ISNUMBER(SEARCH(H$5&amp;": "&amp;Lists!$B$2,$N39)),1,"")))))</f>
        <v/>
      </c>
      <c r="I39" s="25">
        <f>IF(COUNT(E39:H39)=0,"",ROUND(AVERAGE(E39:H39),2))</f>
        <v/>
      </c>
      <c r="J39" s="23">
        <f>IF(B39="","",IFERROR(TRIM(INDEX('Form responses'!$A35:$T35,MATCH(Lists!$G$6,'Form responses'!$A$1:$T$1,0))&amp;""),""))</f>
        <v/>
      </c>
      <c r="K39" s="23">
        <f>IF(B39="","",MID(IF(J39=Lists!$D$4,"; Would not hire again","")&amp;IF(J39=Lists!$D$3,"; Hire again with reservations","")&amp;IF(COUNTIF(E39:H39,1)&gt;0,"; Rated below expectations on "&amp;COUNTIF(E39:H39,1),"")&amp;IF(AND(D39&lt;&gt;"",D39&lt;&gt;Lists!$A$2),"; Not a manager",""),3,200))</f>
        <v/>
      </c>
      <c r="L39" s="23">
        <f>IF(B39="","",IF(J39=Lists!$D$4,1,0)+IF(J39=Lists!$D$3,1,0)+IF(COUNTIF(E39:H39,1)&gt;0,1,0)+IF(AND(D39&lt;&gt;"",D39&lt;&gt;Lists!$A$2),1,0))</f>
        <v/>
      </c>
      <c r="M39" s="23">
        <f>IF(B39="","",B39&amp;"|"&amp;COUNTIF(B$6:B39,B39))</f>
        <v/>
      </c>
      <c r="N39" s="23">
        <f>IF(B39="","",IFERROR(TRIM(INDEX('Form responses'!$A35:$T35,MATCH(Lists!$G$5,'Form responses'!$A$1:$T$1,0))&amp;""),""))</f>
        <v/>
      </c>
    </row>
    <row r="40">
      <c r="A40" s="23">
        <f>IF(B40="","","Form")</f>
        <v/>
      </c>
      <c r="B40" s="23">
        <f>IFERROR(TRIM(INDEX('Form responses'!$A36:$T36,MATCH(Lists!$G$2,'Form responses'!$A$1:$T$1,0))&amp;""),"")</f>
        <v/>
      </c>
      <c r="C40" s="23">
        <f>IF(B40="","",IFERROR(TRIM(INDEX('Form responses'!$A36:$T36,MATCH(Lists!$G$3,'Form responses'!$A$1:$T$1,0))&amp;""),""))</f>
        <v/>
      </c>
      <c r="D40" s="23">
        <f>IF(B40="","",IFERROR(TRIM(INDEX('Form responses'!$A36:$T36,MATCH(Lists!$G$4,'Form responses'!$A$1:$T$1,0))&amp;""),""))</f>
        <v/>
      </c>
      <c r="E40" s="24">
        <f>IF($N40="","",IF(ISNUMBER(SEARCH(E$5&amp;": "&amp;Lists!$B$5,$N40)),4,IF(ISNUMBER(SEARCH(E$5&amp;": "&amp;Lists!$B$4,$N40)),3,IF(ISNUMBER(SEARCH(E$5&amp;": "&amp;Lists!$B$3,$N40)),2,IF(ISNUMBER(SEARCH(E$5&amp;": "&amp;Lists!$B$2,$N40)),1,"")))))</f>
        <v/>
      </c>
      <c r="F40" s="24">
        <f>IF($N40="","",IF(ISNUMBER(SEARCH(F$5&amp;": "&amp;Lists!$B$5,$N40)),4,IF(ISNUMBER(SEARCH(F$5&amp;": "&amp;Lists!$B$4,$N40)),3,IF(ISNUMBER(SEARCH(F$5&amp;": "&amp;Lists!$B$3,$N40)),2,IF(ISNUMBER(SEARCH(F$5&amp;": "&amp;Lists!$B$2,$N40)),1,"")))))</f>
        <v/>
      </c>
      <c r="G40" s="24">
        <f>IF($N40="","",IF(ISNUMBER(SEARCH(G$5&amp;": "&amp;Lists!$B$5,$N40)),4,IF(ISNUMBER(SEARCH(G$5&amp;": "&amp;Lists!$B$4,$N40)),3,IF(ISNUMBER(SEARCH(G$5&amp;": "&amp;Lists!$B$3,$N40)),2,IF(ISNUMBER(SEARCH(G$5&amp;": "&amp;Lists!$B$2,$N40)),1,"")))))</f>
        <v/>
      </c>
      <c r="H40" s="24">
        <f>IF($N40="","",IF(ISNUMBER(SEARCH(H$5&amp;": "&amp;Lists!$B$5,$N40)),4,IF(ISNUMBER(SEARCH(H$5&amp;": "&amp;Lists!$B$4,$N40)),3,IF(ISNUMBER(SEARCH(H$5&amp;": "&amp;Lists!$B$3,$N40)),2,IF(ISNUMBER(SEARCH(H$5&amp;": "&amp;Lists!$B$2,$N40)),1,"")))))</f>
        <v/>
      </c>
      <c r="I40" s="25">
        <f>IF(COUNT(E40:H40)=0,"",ROUND(AVERAGE(E40:H40),2))</f>
        <v/>
      </c>
      <c r="J40" s="23">
        <f>IF(B40="","",IFERROR(TRIM(INDEX('Form responses'!$A36:$T36,MATCH(Lists!$G$6,'Form responses'!$A$1:$T$1,0))&amp;""),""))</f>
        <v/>
      </c>
      <c r="K40" s="23">
        <f>IF(B40="","",MID(IF(J40=Lists!$D$4,"; Would not hire again","")&amp;IF(J40=Lists!$D$3,"; Hire again with reservations","")&amp;IF(COUNTIF(E40:H40,1)&gt;0,"; Rated below expectations on "&amp;COUNTIF(E40:H40,1),"")&amp;IF(AND(D40&lt;&gt;"",D40&lt;&gt;Lists!$A$2),"; Not a manager",""),3,200))</f>
        <v/>
      </c>
      <c r="L40" s="23">
        <f>IF(B40="","",IF(J40=Lists!$D$4,1,0)+IF(J40=Lists!$D$3,1,0)+IF(COUNTIF(E40:H40,1)&gt;0,1,0)+IF(AND(D40&lt;&gt;"",D40&lt;&gt;Lists!$A$2),1,0))</f>
        <v/>
      </c>
      <c r="M40" s="23">
        <f>IF(B40="","",B40&amp;"|"&amp;COUNTIF(B$6:B40,B40))</f>
        <v/>
      </c>
      <c r="N40" s="23">
        <f>IF(B40="","",IFERROR(TRIM(INDEX('Form responses'!$A36:$T36,MATCH(Lists!$G$5,'Form responses'!$A$1:$T$1,0))&amp;""),""))</f>
        <v/>
      </c>
    </row>
    <row r="41">
      <c r="A41" s="23">
        <f>IF(B41="","","Form")</f>
        <v/>
      </c>
      <c r="B41" s="23">
        <f>IFERROR(TRIM(INDEX('Form responses'!$A37:$T37,MATCH(Lists!$G$2,'Form responses'!$A$1:$T$1,0))&amp;""),"")</f>
        <v/>
      </c>
      <c r="C41" s="23">
        <f>IF(B41="","",IFERROR(TRIM(INDEX('Form responses'!$A37:$T37,MATCH(Lists!$G$3,'Form responses'!$A$1:$T$1,0))&amp;""),""))</f>
        <v/>
      </c>
      <c r="D41" s="23">
        <f>IF(B41="","",IFERROR(TRIM(INDEX('Form responses'!$A37:$T37,MATCH(Lists!$G$4,'Form responses'!$A$1:$T$1,0))&amp;""),""))</f>
        <v/>
      </c>
      <c r="E41" s="24">
        <f>IF($N41="","",IF(ISNUMBER(SEARCH(E$5&amp;": "&amp;Lists!$B$5,$N41)),4,IF(ISNUMBER(SEARCH(E$5&amp;": "&amp;Lists!$B$4,$N41)),3,IF(ISNUMBER(SEARCH(E$5&amp;": "&amp;Lists!$B$3,$N41)),2,IF(ISNUMBER(SEARCH(E$5&amp;": "&amp;Lists!$B$2,$N41)),1,"")))))</f>
        <v/>
      </c>
      <c r="F41" s="24">
        <f>IF($N41="","",IF(ISNUMBER(SEARCH(F$5&amp;": "&amp;Lists!$B$5,$N41)),4,IF(ISNUMBER(SEARCH(F$5&amp;": "&amp;Lists!$B$4,$N41)),3,IF(ISNUMBER(SEARCH(F$5&amp;": "&amp;Lists!$B$3,$N41)),2,IF(ISNUMBER(SEARCH(F$5&amp;": "&amp;Lists!$B$2,$N41)),1,"")))))</f>
        <v/>
      </c>
      <c r="G41" s="24">
        <f>IF($N41="","",IF(ISNUMBER(SEARCH(G$5&amp;": "&amp;Lists!$B$5,$N41)),4,IF(ISNUMBER(SEARCH(G$5&amp;": "&amp;Lists!$B$4,$N41)),3,IF(ISNUMBER(SEARCH(G$5&amp;": "&amp;Lists!$B$3,$N41)),2,IF(ISNUMBER(SEARCH(G$5&amp;": "&amp;Lists!$B$2,$N41)),1,"")))))</f>
        <v/>
      </c>
      <c r="H41" s="24">
        <f>IF($N41="","",IF(ISNUMBER(SEARCH(H$5&amp;": "&amp;Lists!$B$5,$N41)),4,IF(ISNUMBER(SEARCH(H$5&amp;": "&amp;Lists!$B$4,$N41)),3,IF(ISNUMBER(SEARCH(H$5&amp;": "&amp;Lists!$B$3,$N41)),2,IF(ISNUMBER(SEARCH(H$5&amp;": "&amp;Lists!$B$2,$N41)),1,"")))))</f>
        <v/>
      </c>
      <c r="I41" s="25">
        <f>IF(COUNT(E41:H41)=0,"",ROUND(AVERAGE(E41:H41),2))</f>
        <v/>
      </c>
      <c r="J41" s="23">
        <f>IF(B41="","",IFERROR(TRIM(INDEX('Form responses'!$A37:$T37,MATCH(Lists!$G$6,'Form responses'!$A$1:$T$1,0))&amp;""),""))</f>
        <v/>
      </c>
      <c r="K41" s="23">
        <f>IF(B41="","",MID(IF(J41=Lists!$D$4,"; Would not hire again","")&amp;IF(J41=Lists!$D$3,"; Hire again with reservations","")&amp;IF(COUNTIF(E41:H41,1)&gt;0,"; Rated below expectations on "&amp;COUNTIF(E41:H41,1),"")&amp;IF(AND(D41&lt;&gt;"",D41&lt;&gt;Lists!$A$2),"; Not a manager",""),3,200))</f>
        <v/>
      </c>
      <c r="L41" s="23">
        <f>IF(B41="","",IF(J41=Lists!$D$4,1,0)+IF(J41=Lists!$D$3,1,0)+IF(COUNTIF(E41:H41,1)&gt;0,1,0)+IF(AND(D41&lt;&gt;"",D41&lt;&gt;Lists!$A$2),1,0))</f>
        <v/>
      </c>
      <c r="M41" s="23">
        <f>IF(B41="","",B41&amp;"|"&amp;COUNTIF(B$6:B41,B41))</f>
        <v/>
      </c>
      <c r="N41" s="23">
        <f>IF(B41="","",IFERROR(TRIM(INDEX('Form responses'!$A37:$T37,MATCH(Lists!$G$5,'Form responses'!$A$1:$T$1,0))&amp;""),""))</f>
        <v/>
      </c>
    </row>
    <row r="42">
      <c r="A42" s="23">
        <f>IF(B42="","","Form")</f>
        <v/>
      </c>
      <c r="B42" s="23">
        <f>IFERROR(TRIM(INDEX('Form responses'!$A38:$T38,MATCH(Lists!$G$2,'Form responses'!$A$1:$T$1,0))&amp;""),"")</f>
        <v/>
      </c>
      <c r="C42" s="23">
        <f>IF(B42="","",IFERROR(TRIM(INDEX('Form responses'!$A38:$T38,MATCH(Lists!$G$3,'Form responses'!$A$1:$T$1,0))&amp;""),""))</f>
        <v/>
      </c>
      <c r="D42" s="23">
        <f>IF(B42="","",IFERROR(TRIM(INDEX('Form responses'!$A38:$T38,MATCH(Lists!$G$4,'Form responses'!$A$1:$T$1,0))&amp;""),""))</f>
        <v/>
      </c>
      <c r="E42" s="24">
        <f>IF($N42="","",IF(ISNUMBER(SEARCH(E$5&amp;": "&amp;Lists!$B$5,$N42)),4,IF(ISNUMBER(SEARCH(E$5&amp;": "&amp;Lists!$B$4,$N42)),3,IF(ISNUMBER(SEARCH(E$5&amp;": "&amp;Lists!$B$3,$N42)),2,IF(ISNUMBER(SEARCH(E$5&amp;": "&amp;Lists!$B$2,$N42)),1,"")))))</f>
        <v/>
      </c>
      <c r="F42" s="24">
        <f>IF($N42="","",IF(ISNUMBER(SEARCH(F$5&amp;": "&amp;Lists!$B$5,$N42)),4,IF(ISNUMBER(SEARCH(F$5&amp;": "&amp;Lists!$B$4,$N42)),3,IF(ISNUMBER(SEARCH(F$5&amp;": "&amp;Lists!$B$3,$N42)),2,IF(ISNUMBER(SEARCH(F$5&amp;": "&amp;Lists!$B$2,$N42)),1,"")))))</f>
        <v/>
      </c>
      <c r="G42" s="24">
        <f>IF($N42="","",IF(ISNUMBER(SEARCH(G$5&amp;": "&amp;Lists!$B$5,$N42)),4,IF(ISNUMBER(SEARCH(G$5&amp;": "&amp;Lists!$B$4,$N42)),3,IF(ISNUMBER(SEARCH(G$5&amp;": "&amp;Lists!$B$3,$N42)),2,IF(ISNUMBER(SEARCH(G$5&amp;": "&amp;Lists!$B$2,$N42)),1,"")))))</f>
        <v/>
      </c>
      <c r="H42" s="24">
        <f>IF($N42="","",IF(ISNUMBER(SEARCH(H$5&amp;": "&amp;Lists!$B$5,$N42)),4,IF(ISNUMBER(SEARCH(H$5&amp;": "&amp;Lists!$B$4,$N42)),3,IF(ISNUMBER(SEARCH(H$5&amp;": "&amp;Lists!$B$3,$N42)),2,IF(ISNUMBER(SEARCH(H$5&amp;": "&amp;Lists!$B$2,$N42)),1,"")))))</f>
        <v/>
      </c>
      <c r="I42" s="25">
        <f>IF(COUNT(E42:H42)=0,"",ROUND(AVERAGE(E42:H42),2))</f>
        <v/>
      </c>
      <c r="J42" s="23">
        <f>IF(B42="","",IFERROR(TRIM(INDEX('Form responses'!$A38:$T38,MATCH(Lists!$G$6,'Form responses'!$A$1:$T$1,0))&amp;""),""))</f>
        <v/>
      </c>
      <c r="K42" s="23">
        <f>IF(B42="","",MID(IF(J42=Lists!$D$4,"; Would not hire again","")&amp;IF(J42=Lists!$D$3,"; Hire again with reservations","")&amp;IF(COUNTIF(E42:H42,1)&gt;0,"; Rated below expectations on "&amp;COUNTIF(E42:H42,1),"")&amp;IF(AND(D42&lt;&gt;"",D42&lt;&gt;Lists!$A$2),"; Not a manager",""),3,200))</f>
        <v/>
      </c>
      <c r="L42" s="23">
        <f>IF(B42="","",IF(J42=Lists!$D$4,1,0)+IF(J42=Lists!$D$3,1,0)+IF(COUNTIF(E42:H42,1)&gt;0,1,0)+IF(AND(D42&lt;&gt;"",D42&lt;&gt;Lists!$A$2),1,0))</f>
        <v/>
      </c>
      <c r="M42" s="23">
        <f>IF(B42="","",B42&amp;"|"&amp;COUNTIF(B$6:B42,B42))</f>
        <v/>
      </c>
      <c r="N42" s="23">
        <f>IF(B42="","",IFERROR(TRIM(INDEX('Form responses'!$A38:$T38,MATCH(Lists!$G$5,'Form responses'!$A$1:$T$1,0))&amp;""),""))</f>
        <v/>
      </c>
    </row>
    <row r="43">
      <c r="A43" s="23">
        <f>IF(B43="","","Form")</f>
        <v/>
      </c>
      <c r="B43" s="23">
        <f>IFERROR(TRIM(INDEX('Form responses'!$A39:$T39,MATCH(Lists!$G$2,'Form responses'!$A$1:$T$1,0))&amp;""),"")</f>
        <v/>
      </c>
      <c r="C43" s="23">
        <f>IF(B43="","",IFERROR(TRIM(INDEX('Form responses'!$A39:$T39,MATCH(Lists!$G$3,'Form responses'!$A$1:$T$1,0))&amp;""),""))</f>
        <v/>
      </c>
      <c r="D43" s="23">
        <f>IF(B43="","",IFERROR(TRIM(INDEX('Form responses'!$A39:$T39,MATCH(Lists!$G$4,'Form responses'!$A$1:$T$1,0))&amp;""),""))</f>
        <v/>
      </c>
      <c r="E43" s="24">
        <f>IF($N43="","",IF(ISNUMBER(SEARCH(E$5&amp;": "&amp;Lists!$B$5,$N43)),4,IF(ISNUMBER(SEARCH(E$5&amp;": "&amp;Lists!$B$4,$N43)),3,IF(ISNUMBER(SEARCH(E$5&amp;": "&amp;Lists!$B$3,$N43)),2,IF(ISNUMBER(SEARCH(E$5&amp;": "&amp;Lists!$B$2,$N43)),1,"")))))</f>
        <v/>
      </c>
      <c r="F43" s="24">
        <f>IF($N43="","",IF(ISNUMBER(SEARCH(F$5&amp;": "&amp;Lists!$B$5,$N43)),4,IF(ISNUMBER(SEARCH(F$5&amp;": "&amp;Lists!$B$4,$N43)),3,IF(ISNUMBER(SEARCH(F$5&amp;": "&amp;Lists!$B$3,$N43)),2,IF(ISNUMBER(SEARCH(F$5&amp;": "&amp;Lists!$B$2,$N43)),1,"")))))</f>
        <v/>
      </c>
      <c r="G43" s="24">
        <f>IF($N43="","",IF(ISNUMBER(SEARCH(G$5&amp;": "&amp;Lists!$B$5,$N43)),4,IF(ISNUMBER(SEARCH(G$5&amp;": "&amp;Lists!$B$4,$N43)),3,IF(ISNUMBER(SEARCH(G$5&amp;": "&amp;Lists!$B$3,$N43)),2,IF(ISNUMBER(SEARCH(G$5&amp;": "&amp;Lists!$B$2,$N43)),1,"")))))</f>
        <v/>
      </c>
      <c r="H43" s="24">
        <f>IF($N43="","",IF(ISNUMBER(SEARCH(H$5&amp;": "&amp;Lists!$B$5,$N43)),4,IF(ISNUMBER(SEARCH(H$5&amp;": "&amp;Lists!$B$4,$N43)),3,IF(ISNUMBER(SEARCH(H$5&amp;": "&amp;Lists!$B$3,$N43)),2,IF(ISNUMBER(SEARCH(H$5&amp;": "&amp;Lists!$B$2,$N43)),1,"")))))</f>
        <v/>
      </c>
      <c r="I43" s="25">
        <f>IF(COUNT(E43:H43)=0,"",ROUND(AVERAGE(E43:H43),2))</f>
        <v/>
      </c>
      <c r="J43" s="23">
        <f>IF(B43="","",IFERROR(TRIM(INDEX('Form responses'!$A39:$T39,MATCH(Lists!$G$6,'Form responses'!$A$1:$T$1,0))&amp;""),""))</f>
        <v/>
      </c>
      <c r="K43" s="23">
        <f>IF(B43="","",MID(IF(J43=Lists!$D$4,"; Would not hire again","")&amp;IF(J43=Lists!$D$3,"; Hire again with reservations","")&amp;IF(COUNTIF(E43:H43,1)&gt;0,"; Rated below expectations on "&amp;COUNTIF(E43:H43,1),"")&amp;IF(AND(D43&lt;&gt;"",D43&lt;&gt;Lists!$A$2),"; Not a manager",""),3,200))</f>
        <v/>
      </c>
      <c r="L43" s="23">
        <f>IF(B43="","",IF(J43=Lists!$D$4,1,0)+IF(J43=Lists!$D$3,1,0)+IF(COUNTIF(E43:H43,1)&gt;0,1,0)+IF(AND(D43&lt;&gt;"",D43&lt;&gt;Lists!$A$2),1,0))</f>
        <v/>
      </c>
      <c r="M43" s="23">
        <f>IF(B43="","",B43&amp;"|"&amp;COUNTIF(B$6:B43,B43))</f>
        <v/>
      </c>
      <c r="N43" s="23">
        <f>IF(B43="","",IFERROR(TRIM(INDEX('Form responses'!$A39:$T39,MATCH(Lists!$G$5,'Form responses'!$A$1:$T$1,0))&amp;""),""))</f>
        <v/>
      </c>
    </row>
    <row r="44">
      <c r="A44" s="23">
        <f>IF(B44="","","Form")</f>
        <v/>
      </c>
      <c r="B44" s="23">
        <f>IFERROR(TRIM(INDEX('Form responses'!$A40:$T40,MATCH(Lists!$G$2,'Form responses'!$A$1:$T$1,0))&amp;""),"")</f>
        <v/>
      </c>
      <c r="C44" s="23">
        <f>IF(B44="","",IFERROR(TRIM(INDEX('Form responses'!$A40:$T40,MATCH(Lists!$G$3,'Form responses'!$A$1:$T$1,0))&amp;""),""))</f>
        <v/>
      </c>
      <c r="D44" s="23">
        <f>IF(B44="","",IFERROR(TRIM(INDEX('Form responses'!$A40:$T40,MATCH(Lists!$G$4,'Form responses'!$A$1:$T$1,0))&amp;""),""))</f>
        <v/>
      </c>
      <c r="E44" s="24">
        <f>IF($N44="","",IF(ISNUMBER(SEARCH(E$5&amp;": "&amp;Lists!$B$5,$N44)),4,IF(ISNUMBER(SEARCH(E$5&amp;": "&amp;Lists!$B$4,$N44)),3,IF(ISNUMBER(SEARCH(E$5&amp;": "&amp;Lists!$B$3,$N44)),2,IF(ISNUMBER(SEARCH(E$5&amp;": "&amp;Lists!$B$2,$N44)),1,"")))))</f>
        <v/>
      </c>
      <c r="F44" s="24">
        <f>IF($N44="","",IF(ISNUMBER(SEARCH(F$5&amp;": "&amp;Lists!$B$5,$N44)),4,IF(ISNUMBER(SEARCH(F$5&amp;": "&amp;Lists!$B$4,$N44)),3,IF(ISNUMBER(SEARCH(F$5&amp;": "&amp;Lists!$B$3,$N44)),2,IF(ISNUMBER(SEARCH(F$5&amp;": "&amp;Lists!$B$2,$N44)),1,"")))))</f>
        <v/>
      </c>
      <c r="G44" s="24">
        <f>IF($N44="","",IF(ISNUMBER(SEARCH(G$5&amp;": "&amp;Lists!$B$5,$N44)),4,IF(ISNUMBER(SEARCH(G$5&amp;": "&amp;Lists!$B$4,$N44)),3,IF(ISNUMBER(SEARCH(G$5&amp;": "&amp;Lists!$B$3,$N44)),2,IF(ISNUMBER(SEARCH(G$5&amp;": "&amp;Lists!$B$2,$N44)),1,"")))))</f>
        <v/>
      </c>
      <c r="H44" s="24">
        <f>IF($N44="","",IF(ISNUMBER(SEARCH(H$5&amp;": "&amp;Lists!$B$5,$N44)),4,IF(ISNUMBER(SEARCH(H$5&amp;": "&amp;Lists!$B$4,$N44)),3,IF(ISNUMBER(SEARCH(H$5&amp;": "&amp;Lists!$B$3,$N44)),2,IF(ISNUMBER(SEARCH(H$5&amp;": "&amp;Lists!$B$2,$N44)),1,"")))))</f>
        <v/>
      </c>
      <c r="I44" s="25">
        <f>IF(COUNT(E44:H44)=0,"",ROUND(AVERAGE(E44:H44),2))</f>
        <v/>
      </c>
      <c r="J44" s="23">
        <f>IF(B44="","",IFERROR(TRIM(INDEX('Form responses'!$A40:$T40,MATCH(Lists!$G$6,'Form responses'!$A$1:$T$1,0))&amp;""),""))</f>
        <v/>
      </c>
      <c r="K44" s="23">
        <f>IF(B44="","",MID(IF(J44=Lists!$D$4,"; Would not hire again","")&amp;IF(J44=Lists!$D$3,"; Hire again with reservations","")&amp;IF(COUNTIF(E44:H44,1)&gt;0,"; Rated below expectations on "&amp;COUNTIF(E44:H44,1),"")&amp;IF(AND(D44&lt;&gt;"",D44&lt;&gt;Lists!$A$2),"; Not a manager",""),3,200))</f>
        <v/>
      </c>
      <c r="L44" s="23">
        <f>IF(B44="","",IF(J44=Lists!$D$4,1,0)+IF(J44=Lists!$D$3,1,0)+IF(COUNTIF(E44:H44,1)&gt;0,1,0)+IF(AND(D44&lt;&gt;"",D44&lt;&gt;Lists!$A$2),1,0))</f>
        <v/>
      </c>
      <c r="M44" s="23">
        <f>IF(B44="","",B44&amp;"|"&amp;COUNTIF(B$6:B44,B44))</f>
        <v/>
      </c>
      <c r="N44" s="23">
        <f>IF(B44="","",IFERROR(TRIM(INDEX('Form responses'!$A40:$T40,MATCH(Lists!$G$5,'Form responses'!$A$1:$T$1,0))&amp;""),""))</f>
        <v/>
      </c>
    </row>
    <row r="45">
      <c r="A45" s="23">
        <f>IF(B45="","","Form")</f>
        <v/>
      </c>
      <c r="B45" s="23">
        <f>IFERROR(TRIM(INDEX('Form responses'!$A41:$T41,MATCH(Lists!$G$2,'Form responses'!$A$1:$T$1,0))&amp;""),"")</f>
        <v/>
      </c>
      <c r="C45" s="23">
        <f>IF(B45="","",IFERROR(TRIM(INDEX('Form responses'!$A41:$T41,MATCH(Lists!$G$3,'Form responses'!$A$1:$T$1,0))&amp;""),""))</f>
        <v/>
      </c>
      <c r="D45" s="23">
        <f>IF(B45="","",IFERROR(TRIM(INDEX('Form responses'!$A41:$T41,MATCH(Lists!$G$4,'Form responses'!$A$1:$T$1,0))&amp;""),""))</f>
        <v/>
      </c>
      <c r="E45" s="24">
        <f>IF($N45="","",IF(ISNUMBER(SEARCH(E$5&amp;": "&amp;Lists!$B$5,$N45)),4,IF(ISNUMBER(SEARCH(E$5&amp;": "&amp;Lists!$B$4,$N45)),3,IF(ISNUMBER(SEARCH(E$5&amp;": "&amp;Lists!$B$3,$N45)),2,IF(ISNUMBER(SEARCH(E$5&amp;": "&amp;Lists!$B$2,$N45)),1,"")))))</f>
        <v/>
      </c>
      <c r="F45" s="24">
        <f>IF($N45="","",IF(ISNUMBER(SEARCH(F$5&amp;": "&amp;Lists!$B$5,$N45)),4,IF(ISNUMBER(SEARCH(F$5&amp;": "&amp;Lists!$B$4,$N45)),3,IF(ISNUMBER(SEARCH(F$5&amp;": "&amp;Lists!$B$3,$N45)),2,IF(ISNUMBER(SEARCH(F$5&amp;": "&amp;Lists!$B$2,$N45)),1,"")))))</f>
        <v/>
      </c>
      <c r="G45" s="24">
        <f>IF($N45="","",IF(ISNUMBER(SEARCH(G$5&amp;": "&amp;Lists!$B$5,$N45)),4,IF(ISNUMBER(SEARCH(G$5&amp;": "&amp;Lists!$B$4,$N45)),3,IF(ISNUMBER(SEARCH(G$5&amp;": "&amp;Lists!$B$3,$N45)),2,IF(ISNUMBER(SEARCH(G$5&amp;": "&amp;Lists!$B$2,$N45)),1,"")))))</f>
        <v/>
      </c>
      <c r="H45" s="24">
        <f>IF($N45="","",IF(ISNUMBER(SEARCH(H$5&amp;": "&amp;Lists!$B$5,$N45)),4,IF(ISNUMBER(SEARCH(H$5&amp;": "&amp;Lists!$B$4,$N45)),3,IF(ISNUMBER(SEARCH(H$5&amp;": "&amp;Lists!$B$3,$N45)),2,IF(ISNUMBER(SEARCH(H$5&amp;": "&amp;Lists!$B$2,$N45)),1,"")))))</f>
        <v/>
      </c>
      <c r="I45" s="25">
        <f>IF(COUNT(E45:H45)=0,"",ROUND(AVERAGE(E45:H45),2))</f>
        <v/>
      </c>
      <c r="J45" s="23">
        <f>IF(B45="","",IFERROR(TRIM(INDEX('Form responses'!$A41:$T41,MATCH(Lists!$G$6,'Form responses'!$A$1:$T$1,0))&amp;""),""))</f>
        <v/>
      </c>
      <c r="K45" s="23">
        <f>IF(B45="","",MID(IF(J45=Lists!$D$4,"; Would not hire again","")&amp;IF(J45=Lists!$D$3,"; Hire again with reservations","")&amp;IF(COUNTIF(E45:H45,1)&gt;0,"; Rated below expectations on "&amp;COUNTIF(E45:H45,1),"")&amp;IF(AND(D45&lt;&gt;"",D45&lt;&gt;Lists!$A$2),"; Not a manager",""),3,200))</f>
        <v/>
      </c>
      <c r="L45" s="23">
        <f>IF(B45="","",IF(J45=Lists!$D$4,1,0)+IF(J45=Lists!$D$3,1,0)+IF(COUNTIF(E45:H45,1)&gt;0,1,0)+IF(AND(D45&lt;&gt;"",D45&lt;&gt;Lists!$A$2),1,0))</f>
        <v/>
      </c>
      <c r="M45" s="23">
        <f>IF(B45="","",B45&amp;"|"&amp;COUNTIF(B$6:B45,B45))</f>
        <v/>
      </c>
      <c r="N45" s="23">
        <f>IF(B45="","",IFERROR(TRIM(INDEX('Form responses'!$A41:$T41,MATCH(Lists!$G$5,'Form responses'!$A$1:$T$1,0))&amp;""),""))</f>
        <v/>
      </c>
    </row>
    <row r="46">
      <c r="A46" s="23">
        <f>IF(B46="","","Form")</f>
        <v/>
      </c>
      <c r="B46" s="23">
        <f>IFERROR(TRIM(INDEX('Form responses'!$A42:$T42,MATCH(Lists!$G$2,'Form responses'!$A$1:$T$1,0))&amp;""),"")</f>
        <v/>
      </c>
      <c r="C46" s="23">
        <f>IF(B46="","",IFERROR(TRIM(INDEX('Form responses'!$A42:$T42,MATCH(Lists!$G$3,'Form responses'!$A$1:$T$1,0))&amp;""),""))</f>
        <v/>
      </c>
      <c r="D46" s="23">
        <f>IF(B46="","",IFERROR(TRIM(INDEX('Form responses'!$A42:$T42,MATCH(Lists!$G$4,'Form responses'!$A$1:$T$1,0))&amp;""),""))</f>
        <v/>
      </c>
      <c r="E46" s="24">
        <f>IF($N46="","",IF(ISNUMBER(SEARCH(E$5&amp;": "&amp;Lists!$B$5,$N46)),4,IF(ISNUMBER(SEARCH(E$5&amp;": "&amp;Lists!$B$4,$N46)),3,IF(ISNUMBER(SEARCH(E$5&amp;": "&amp;Lists!$B$3,$N46)),2,IF(ISNUMBER(SEARCH(E$5&amp;": "&amp;Lists!$B$2,$N46)),1,"")))))</f>
        <v/>
      </c>
      <c r="F46" s="24">
        <f>IF($N46="","",IF(ISNUMBER(SEARCH(F$5&amp;": "&amp;Lists!$B$5,$N46)),4,IF(ISNUMBER(SEARCH(F$5&amp;": "&amp;Lists!$B$4,$N46)),3,IF(ISNUMBER(SEARCH(F$5&amp;": "&amp;Lists!$B$3,$N46)),2,IF(ISNUMBER(SEARCH(F$5&amp;": "&amp;Lists!$B$2,$N46)),1,"")))))</f>
        <v/>
      </c>
      <c r="G46" s="24">
        <f>IF($N46="","",IF(ISNUMBER(SEARCH(G$5&amp;": "&amp;Lists!$B$5,$N46)),4,IF(ISNUMBER(SEARCH(G$5&amp;": "&amp;Lists!$B$4,$N46)),3,IF(ISNUMBER(SEARCH(G$5&amp;": "&amp;Lists!$B$3,$N46)),2,IF(ISNUMBER(SEARCH(G$5&amp;": "&amp;Lists!$B$2,$N46)),1,"")))))</f>
        <v/>
      </c>
      <c r="H46" s="24">
        <f>IF($N46="","",IF(ISNUMBER(SEARCH(H$5&amp;": "&amp;Lists!$B$5,$N46)),4,IF(ISNUMBER(SEARCH(H$5&amp;": "&amp;Lists!$B$4,$N46)),3,IF(ISNUMBER(SEARCH(H$5&amp;": "&amp;Lists!$B$3,$N46)),2,IF(ISNUMBER(SEARCH(H$5&amp;": "&amp;Lists!$B$2,$N46)),1,"")))))</f>
        <v/>
      </c>
      <c r="I46" s="25">
        <f>IF(COUNT(E46:H46)=0,"",ROUND(AVERAGE(E46:H46),2))</f>
        <v/>
      </c>
      <c r="J46" s="23">
        <f>IF(B46="","",IFERROR(TRIM(INDEX('Form responses'!$A42:$T42,MATCH(Lists!$G$6,'Form responses'!$A$1:$T$1,0))&amp;""),""))</f>
        <v/>
      </c>
      <c r="K46" s="23">
        <f>IF(B46="","",MID(IF(J46=Lists!$D$4,"; Would not hire again","")&amp;IF(J46=Lists!$D$3,"; Hire again with reservations","")&amp;IF(COUNTIF(E46:H46,1)&gt;0,"; Rated below expectations on "&amp;COUNTIF(E46:H46,1),"")&amp;IF(AND(D46&lt;&gt;"",D46&lt;&gt;Lists!$A$2),"; Not a manager",""),3,200))</f>
        <v/>
      </c>
      <c r="L46" s="23">
        <f>IF(B46="","",IF(J46=Lists!$D$4,1,0)+IF(J46=Lists!$D$3,1,0)+IF(COUNTIF(E46:H46,1)&gt;0,1,0)+IF(AND(D46&lt;&gt;"",D46&lt;&gt;Lists!$A$2),1,0))</f>
        <v/>
      </c>
      <c r="M46" s="23">
        <f>IF(B46="","",B46&amp;"|"&amp;COUNTIF(B$6:B46,B46))</f>
        <v/>
      </c>
      <c r="N46" s="23">
        <f>IF(B46="","",IFERROR(TRIM(INDEX('Form responses'!$A42:$T42,MATCH(Lists!$G$5,'Form responses'!$A$1:$T$1,0))&amp;""),""))</f>
        <v/>
      </c>
    </row>
    <row r="47">
      <c r="A47" s="23">
        <f>IF(B47="","","Form")</f>
        <v/>
      </c>
      <c r="B47" s="23">
        <f>IFERROR(TRIM(INDEX('Form responses'!$A43:$T43,MATCH(Lists!$G$2,'Form responses'!$A$1:$T$1,0))&amp;""),"")</f>
        <v/>
      </c>
      <c r="C47" s="23">
        <f>IF(B47="","",IFERROR(TRIM(INDEX('Form responses'!$A43:$T43,MATCH(Lists!$G$3,'Form responses'!$A$1:$T$1,0))&amp;""),""))</f>
        <v/>
      </c>
      <c r="D47" s="23">
        <f>IF(B47="","",IFERROR(TRIM(INDEX('Form responses'!$A43:$T43,MATCH(Lists!$G$4,'Form responses'!$A$1:$T$1,0))&amp;""),""))</f>
        <v/>
      </c>
      <c r="E47" s="24">
        <f>IF($N47="","",IF(ISNUMBER(SEARCH(E$5&amp;": "&amp;Lists!$B$5,$N47)),4,IF(ISNUMBER(SEARCH(E$5&amp;": "&amp;Lists!$B$4,$N47)),3,IF(ISNUMBER(SEARCH(E$5&amp;": "&amp;Lists!$B$3,$N47)),2,IF(ISNUMBER(SEARCH(E$5&amp;": "&amp;Lists!$B$2,$N47)),1,"")))))</f>
        <v/>
      </c>
      <c r="F47" s="24">
        <f>IF($N47="","",IF(ISNUMBER(SEARCH(F$5&amp;": "&amp;Lists!$B$5,$N47)),4,IF(ISNUMBER(SEARCH(F$5&amp;": "&amp;Lists!$B$4,$N47)),3,IF(ISNUMBER(SEARCH(F$5&amp;": "&amp;Lists!$B$3,$N47)),2,IF(ISNUMBER(SEARCH(F$5&amp;": "&amp;Lists!$B$2,$N47)),1,"")))))</f>
        <v/>
      </c>
      <c r="G47" s="24">
        <f>IF($N47="","",IF(ISNUMBER(SEARCH(G$5&amp;": "&amp;Lists!$B$5,$N47)),4,IF(ISNUMBER(SEARCH(G$5&amp;": "&amp;Lists!$B$4,$N47)),3,IF(ISNUMBER(SEARCH(G$5&amp;": "&amp;Lists!$B$3,$N47)),2,IF(ISNUMBER(SEARCH(G$5&amp;": "&amp;Lists!$B$2,$N47)),1,"")))))</f>
        <v/>
      </c>
      <c r="H47" s="24">
        <f>IF($N47="","",IF(ISNUMBER(SEARCH(H$5&amp;": "&amp;Lists!$B$5,$N47)),4,IF(ISNUMBER(SEARCH(H$5&amp;": "&amp;Lists!$B$4,$N47)),3,IF(ISNUMBER(SEARCH(H$5&amp;": "&amp;Lists!$B$3,$N47)),2,IF(ISNUMBER(SEARCH(H$5&amp;": "&amp;Lists!$B$2,$N47)),1,"")))))</f>
        <v/>
      </c>
      <c r="I47" s="25">
        <f>IF(COUNT(E47:H47)=0,"",ROUND(AVERAGE(E47:H47),2))</f>
        <v/>
      </c>
      <c r="J47" s="23">
        <f>IF(B47="","",IFERROR(TRIM(INDEX('Form responses'!$A43:$T43,MATCH(Lists!$G$6,'Form responses'!$A$1:$T$1,0))&amp;""),""))</f>
        <v/>
      </c>
      <c r="K47" s="23">
        <f>IF(B47="","",MID(IF(J47=Lists!$D$4,"; Would not hire again","")&amp;IF(J47=Lists!$D$3,"; Hire again with reservations","")&amp;IF(COUNTIF(E47:H47,1)&gt;0,"; Rated below expectations on "&amp;COUNTIF(E47:H47,1),"")&amp;IF(AND(D47&lt;&gt;"",D47&lt;&gt;Lists!$A$2),"; Not a manager",""),3,200))</f>
        <v/>
      </c>
      <c r="L47" s="23">
        <f>IF(B47="","",IF(J47=Lists!$D$4,1,0)+IF(J47=Lists!$D$3,1,0)+IF(COUNTIF(E47:H47,1)&gt;0,1,0)+IF(AND(D47&lt;&gt;"",D47&lt;&gt;Lists!$A$2),1,0))</f>
        <v/>
      </c>
      <c r="M47" s="23">
        <f>IF(B47="","",B47&amp;"|"&amp;COUNTIF(B$6:B47,B47))</f>
        <v/>
      </c>
      <c r="N47" s="23">
        <f>IF(B47="","",IFERROR(TRIM(INDEX('Form responses'!$A43:$T43,MATCH(Lists!$G$5,'Form responses'!$A$1:$T$1,0))&amp;""),""))</f>
        <v/>
      </c>
    </row>
    <row r="48">
      <c r="A48" s="23">
        <f>IF(B48="","","Form")</f>
        <v/>
      </c>
      <c r="B48" s="23">
        <f>IFERROR(TRIM(INDEX('Form responses'!$A44:$T44,MATCH(Lists!$G$2,'Form responses'!$A$1:$T$1,0))&amp;""),"")</f>
        <v/>
      </c>
      <c r="C48" s="23">
        <f>IF(B48="","",IFERROR(TRIM(INDEX('Form responses'!$A44:$T44,MATCH(Lists!$G$3,'Form responses'!$A$1:$T$1,0))&amp;""),""))</f>
        <v/>
      </c>
      <c r="D48" s="23">
        <f>IF(B48="","",IFERROR(TRIM(INDEX('Form responses'!$A44:$T44,MATCH(Lists!$G$4,'Form responses'!$A$1:$T$1,0))&amp;""),""))</f>
        <v/>
      </c>
      <c r="E48" s="24">
        <f>IF($N48="","",IF(ISNUMBER(SEARCH(E$5&amp;": "&amp;Lists!$B$5,$N48)),4,IF(ISNUMBER(SEARCH(E$5&amp;": "&amp;Lists!$B$4,$N48)),3,IF(ISNUMBER(SEARCH(E$5&amp;": "&amp;Lists!$B$3,$N48)),2,IF(ISNUMBER(SEARCH(E$5&amp;": "&amp;Lists!$B$2,$N48)),1,"")))))</f>
        <v/>
      </c>
      <c r="F48" s="24">
        <f>IF($N48="","",IF(ISNUMBER(SEARCH(F$5&amp;": "&amp;Lists!$B$5,$N48)),4,IF(ISNUMBER(SEARCH(F$5&amp;": "&amp;Lists!$B$4,$N48)),3,IF(ISNUMBER(SEARCH(F$5&amp;": "&amp;Lists!$B$3,$N48)),2,IF(ISNUMBER(SEARCH(F$5&amp;": "&amp;Lists!$B$2,$N48)),1,"")))))</f>
        <v/>
      </c>
      <c r="G48" s="24">
        <f>IF($N48="","",IF(ISNUMBER(SEARCH(G$5&amp;": "&amp;Lists!$B$5,$N48)),4,IF(ISNUMBER(SEARCH(G$5&amp;": "&amp;Lists!$B$4,$N48)),3,IF(ISNUMBER(SEARCH(G$5&amp;": "&amp;Lists!$B$3,$N48)),2,IF(ISNUMBER(SEARCH(G$5&amp;": "&amp;Lists!$B$2,$N48)),1,"")))))</f>
        <v/>
      </c>
      <c r="H48" s="24">
        <f>IF($N48="","",IF(ISNUMBER(SEARCH(H$5&amp;": "&amp;Lists!$B$5,$N48)),4,IF(ISNUMBER(SEARCH(H$5&amp;": "&amp;Lists!$B$4,$N48)),3,IF(ISNUMBER(SEARCH(H$5&amp;": "&amp;Lists!$B$3,$N48)),2,IF(ISNUMBER(SEARCH(H$5&amp;": "&amp;Lists!$B$2,$N48)),1,"")))))</f>
        <v/>
      </c>
      <c r="I48" s="25">
        <f>IF(COUNT(E48:H48)=0,"",ROUND(AVERAGE(E48:H48),2))</f>
        <v/>
      </c>
      <c r="J48" s="23">
        <f>IF(B48="","",IFERROR(TRIM(INDEX('Form responses'!$A44:$T44,MATCH(Lists!$G$6,'Form responses'!$A$1:$T$1,0))&amp;""),""))</f>
        <v/>
      </c>
      <c r="K48" s="23">
        <f>IF(B48="","",MID(IF(J48=Lists!$D$4,"; Would not hire again","")&amp;IF(J48=Lists!$D$3,"; Hire again with reservations","")&amp;IF(COUNTIF(E48:H48,1)&gt;0,"; Rated below expectations on "&amp;COUNTIF(E48:H48,1),"")&amp;IF(AND(D48&lt;&gt;"",D48&lt;&gt;Lists!$A$2),"; Not a manager",""),3,200))</f>
        <v/>
      </c>
      <c r="L48" s="23">
        <f>IF(B48="","",IF(J48=Lists!$D$4,1,0)+IF(J48=Lists!$D$3,1,0)+IF(COUNTIF(E48:H48,1)&gt;0,1,0)+IF(AND(D48&lt;&gt;"",D48&lt;&gt;Lists!$A$2),1,0))</f>
        <v/>
      </c>
      <c r="M48" s="23">
        <f>IF(B48="","",B48&amp;"|"&amp;COUNTIF(B$6:B48,B48))</f>
        <v/>
      </c>
      <c r="N48" s="23">
        <f>IF(B48="","",IFERROR(TRIM(INDEX('Form responses'!$A44:$T44,MATCH(Lists!$G$5,'Form responses'!$A$1:$T$1,0))&amp;""),""))</f>
        <v/>
      </c>
    </row>
    <row r="49">
      <c r="A49" s="23">
        <f>IF(B49="","","Form")</f>
        <v/>
      </c>
      <c r="B49" s="23">
        <f>IFERROR(TRIM(INDEX('Form responses'!$A45:$T45,MATCH(Lists!$G$2,'Form responses'!$A$1:$T$1,0))&amp;""),"")</f>
        <v/>
      </c>
      <c r="C49" s="23">
        <f>IF(B49="","",IFERROR(TRIM(INDEX('Form responses'!$A45:$T45,MATCH(Lists!$G$3,'Form responses'!$A$1:$T$1,0))&amp;""),""))</f>
        <v/>
      </c>
      <c r="D49" s="23">
        <f>IF(B49="","",IFERROR(TRIM(INDEX('Form responses'!$A45:$T45,MATCH(Lists!$G$4,'Form responses'!$A$1:$T$1,0))&amp;""),""))</f>
        <v/>
      </c>
      <c r="E49" s="24">
        <f>IF($N49="","",IF(ISNUMBER(SEARCH(E$5&amp;": "&amp;Lists!$B$5,$N49)),4,IF(ISNUMBER(SEARCH(E$5&amp;": "&amp;Lists!$B$4,$N49)),3,IF(ISNUMBER(SEARCH(E$5&amp;": "&amp;Lists!$B$3,$N49)),2,IF(ISNUMBER(SEARCH(E$5&amp;": "&amp;Lists!$B$2,$N49)),1,"")))))</f>
        <v/>
      </c>
      <c r="F49" s="24">
        <f>IF($N49="","",IF(ISNUMBER(SEARCH(F$5&amp;": "&amp;Lists!$B$5,$N49)),4,IF(ISNUMBER(SEARCH(F$5&amp;": "&amp;Lists!$B$4,$N49)),3,IF(ISNUMBER(SEARCH(F$5&amp;": "&amp;Lists!$B$3,$N49)),2,IF(ISNUMBER(SEARCH(F$5&amp;": "&amp;Lists!$B$2,$N49)),1,"")))))</f>
        <v/>
      </c>
      <c r="G49" s="24">
        <f>IF($N49="","",IF(ISNUMBER(SEARCH(G$5&amp;": "&amp;Lists!$B$5,$N49)),4,IF(ISNUMBER(SEARCH(G$5&amp;": "&amp;Lists!$B$4,$N49)),3,IF(ISNUMBER(SEARCH(G$5&amp;": "&amp;Lists!$B$3,$N49)),2,IF(ISNUMBER(SEARCH(G$5&amp;": "&amp;Lists!$B$2,$N49)),1,"")))))</f>
        <v/>
      </c>
      <c r="H49" s="24">
        <f>IF($N49="","",IF(ISNUMBER(SEARCH(H$5&amp;": "&amp;Lists!$B$5,$N49)),4,IF(ISNUMBER(SEARCH(H$5&amp;": "&amp;Lists!$B$4,$N49)),3,IF(ISNUMBER(SEARCH(H$5&amp;": "&amp;Lists!$B$3,$N49)),2,IF(ISNUMBER(SEARCH(H$5&amp;": "&amp;Lists!$B$2,$N49)),1,"")))))</f>
        <v/>
      </c>
      <c r="I49" s="25">
        <f>IF(COUNT(E49:H49)=0,"",ROUND(AVERAGE(E49:H49),2))</f>
        <v/>
      </c>
      <c r="J49" s="23">
        <f>IF(B49="","",IFERROR(TRIM(INDEX('Form responses'!$A45:$T45,MATCH(Lists!$G$6,'Form responses'!$A$1:$T$1,0))&amp;""),""))</f>
        <v/>
      </c>
      <c r="K49" s="23">
        <f>IF(B49="","",MID(IF(J49=Lists!$D$4,"; Would not hire again","")&amp;IF(J49=Lists!$D$3,"; Hire again with reservations","")&amp;IF(COUNTIF(E49:H49,1)&gt;0,"; Rated below expectations on "&amp;COUNTIF(E49:H49,1),"")&amp;IF(AND(D49&lt;&gt;"",D49&lt;&gt;Lists!$A$2),"; Not a manager",""),3,200))</f>
        <v/>
      </c>
      <c r="L49" s="23">
        <f>IF(B49="","",IF(J49=Lists!$D$4,1,0)+IF(J49=Lists!$D$3,1,0)+IF(COUNTIF(E49:H49,1)&gt;0,1,0)+IF(AND(D49&lt;&gt;"",D49&lt;&gt;Lists!$A$2),1,0))</f>
        <v/>
      </c>
      <c r="M49" s="23">
        <f>IF(B49="","",B49&amp;"|"&amp;COUNTIF(B$6:B49,B49))</f>
        <v/>
      </c>
      <c r="N49" s="23">
        <f>IF(B49="","",IFERROR(TRIM(INDEX('Form responses'!$A45:$T45,MATCH(Lists!$G$5,'Form responses'!$A$1:$T$1,0))&amp;""),""))</f>
        <v/>
      </c>
    </row>
    <row r="50">
      <c r="A50" s="23">
        <f>IF(B50="","","Form")</f>
        <v/>
      </c>
      <c r="B50" s="23">
        <f>IFERROR(TRIM(INDEX('Form responses'!$A46:$T46,MATCH(Lists!$G$2,'Form responses'!$A$1:$T$1,0))&amp;""),"")</f>
        <v/>
      </c>
      <c r="C50" s="23">
        <f>IF(B50="","",IFERROR(TRIM(INDEX('Form responses'!$A46:$T46,MATCH(Lists!$G$3,'Form responses'!$A$1:$T$1,0))&amp;""),""))</f>
        <v/>
      </c>
      <c r="D50" s="23">
        <f>IF(B50="","",IFERROR(TRIM(INDEX('Form responses'!$A46:$T46,MATCH(Lists!$G$4,'Form responses'!$A$1:$T$1,0))&amp;""),""))</f>
        <v/>
      </c>
      <c r="E50" s="24">
        <f>IF($N50="","",IF(ISNUMBER(SEARCH(E$5&amp;": "&amp;Lists!$B$5,$N50)),4,IF(ISNUMBER(SEARCH(E$5&amp;": "&amp;Lists!$B$4,$N50)),3,IF(ISNUMBER(SEARCH(E$5&amp;": "&amp;Lists!$B$3,$N50)),2,IF(ISNUMBER(SEARCH(E$5&amp;": "&amp;Lists!$B$2,$N50)),1,"")))))</f>
        <v/>
      </c>
      <c r="F50" s="24">
        <f>IF($N50="","",IF(ISNUMBER(SEARCH(F$5&amp;": "&amp;Lists!$B$5,$N50)),4,IF(ISNUMBER(SEARCH(F$5&amp;": "&amp;Lists!$B$4,$N50)),3,IF(ISNUMBER(SEARCH(F$5&amp;": "&amp;Lists!$B$3,$N50)),2,IF(ISNUMBER(SEARCH(F$5&amp;": "&amp;Lists!$B$2,$N50)),1,"")))))</f>
        <v/>
      </c>
      <c r="G50" s="24">
        <f>IF($N50="","",IF(ISNUMBER(SEARCH(G$5&amp;": "&amp;Lists!$B$5,$N50)),4,IF(ISNUMBER(SEARCH(G$5&amp;": "&amp;Lists!$B$4,$N50)),3,IF(ISNUMBER(SEARCH(G$5&amp;": "&amp;Lists!$B$3,$N50)),2,IF(ISNUMBER(SEARCH(G$5&amp;": "&amp;Lists!$B$2,$N50)),1,"")))))</f>
        <v/>
      </c>
      <c r="H50" s="24">
        <f>IF($N50="","",IF(ISNUMBER(SEARCH(H$5&amp;": "&amp;Lists!$B$5,$N50)),4,IF(ISNUMBER(SEARCH(H$5&amp;": "&amp;Lists!$B$4,$N50)),3,IF(ISNUMBER(SEARCH(H$5&amp;": "&amp;Lists!$B$3,$N50)),2,IF(ISNUMBER(SEARCH(H$5&amp;": "&amp;Lists!$B$2,$N50)),1,"")))))</f>
        <v/>
      </c>
      <c r="I50" s="25">
        <f>IF(COUNT(E50:H50)=0,"",ROUND(AVERAGE(E50:H50),2))</f>
        <v/>
      </c>
      <c r="J50" s="23">
        <f>IF(B50="","",IFERROR(TRIM(INDEX('Form responses'!$A46:$T46,MATCH(Lists!$G$6,'Form responses'!$A$1:$T$1,0))&amp;""),""))</f>
        <v/>
      </c>
      <c r="K50" s="23">
        <f>IF(B50="","",MID(IF(J50=Lists!$D$4,"; Would not hire again","")&amp;IF(J50=Lists!$D$3,"; Hire again with reservations","")&amp;IF(COUNTIF(E50:H50,1)&gt;0,"; Rated below expectations on "&amp;COUNTIF(E50:H50,1),"")&amp;IF(AND(D50&lt;&gt;"",D50&lt;&gt;Lists!$A$2),"; Not a manager",""),3,200))</f>
        <v/>
      </c>
      <c r="L50" s="23">
        <f>IF(B50="","",IF(J50=Lists!$D$4,1,0)+IF(J50=Lists!$D$3,1,0)+IF(COUNTIF(E50:H50,1)&gt;0,1,0)+IF(AND(D50&lt;&gt;"",D50&lt;&gt;Lists!$A$2),1,0))</f>
        <v/>
      </c>
      <c r="M50" s="23">
        <f>IF(B50="","",B50&amp;"|"&amp;COUNTIF(B$6:B50,B50))</f>
        <v/>
      </c>
      <c r="N50" s="23">
        <f>IF(B50="","",IFERROR(TRIM(INDEX('Form responses'!$A46:$T46,MATCH(Lists!$G$5,'Form responses'!$A$1:$T$1,0))&amp;""),""))</f>
        <v/>
      </c>
    </row>
    <row r="51">
      <c r="A51" s="23">
        <f>IF(B51="","","Form")</f>
        <v/>
      </c>
      <c r="B51" s="23">
        <f>IFERROR(TRIM(INDEX('Form responses'!$A47:$T47,MATCH(Lists!$G$2,'Form responses'!$A$1:$T$1,0))&amp;""),"")</f>
        <v/>
      </c>
      <c r="C51" s="23">
        <f>IF(B51="","",IFERROR(TRIM(INDEX('Form responses'!$A47:$T47,MATCH(Lists!$G$3,'Form responses'!$A$1:$T$1,0))&amp;""),""))</f>
        <v/>
      </c>
      <c r="D51" s="23">
        <f>IF(B51="","",IFERROR(TRIM(INDEX('Form responses'!$A47:$T47,MATCH(Lists!$G$4,'Form responses'!$A$1:$T$1,0))&amp;""),""))</f>
        <v/>
      </c>
      <c r="E51" s="24">
        <f>IF($N51="","",IF(ISNUMBER(SEARCH(E$5&amp;": "&amp;Lists!$B$5,$N51)),4,IF(ISNUMBER(SEARCH(E$5&amp;": "&amp;Lists!$B$4,$N51)),3,IF(ISNUMBER(SEARCH(E$5&amp;": "&amp;Lists!$B$3,$N51)),2,IF(ISNUMBER(SEARCH(E$5&amp;": "&amp;Lists!$B$2,$N51)),1,"")))))</f>
        <v/>
      </c>
      <c r="F51" s="24">
        <f>IF($N51="","",IF(ISNUMBER(SEARCH(F$5&amp;": "&amp;Lists!$B$5,$N51)),4,IF(ISNUMBER(SEARCH(F$5&amp;": "&amp;Lists!$B$4,$N51)),3,IF(ISNUMBER(SEARCH(F$5&amp;": "&amp;Lists!$B$3,$N51)),2,IF(ISNUMBER(SEARCH(F$5&amp;": "&amp;Lists!$B$2,$N51)),1,"")))))</f>
        <v/>
      </c>
      <c r="G51" s="24">
        <f>IF($N51="","",IF(ISNUMBER(SEARCH(G$5&amp;": "&amp;Lists!$B$5,$N51)),4,IF(ISNUMBER(SEARCH(G$5&amp;": "&amp;Lists!$B$4,$N51)),3,IF(ISNUMBER(SEARCH(G$5&amp;": "&amp;Lists!$B$3,$N51)),2,IF(ISNUMBER(SEARCH(G$5&amp;": "&amp;Lists!$B$2,$N51)),1,"")))))</f>
        <v/>
      </c>
      <c r="H51" s="24">
        <f>IF($N51="","",IF(ISNUMBER(SEARCH(H$5&amp;": "&amp;Lists!$B$5,$N51)),4,IF(ISNUMBER(SEARCH(H$5&amp;": "&amp;Lists!$B$4,$N51)),3,IF(ISNUMBER(SEARCH(H$5&amp;": "&amp;Lists!$B$3,$N51)),2,IF(ISNUMBER(SEARCH(H$5&amp;": "&amp;Lists!$B$2,$N51)),1,"")))))</f>
        <v/>
      </c>
      <c r="I51" s="25">
        <f>IF(COUNT(E51:H51)=0,"",ROUND(AVERAGE(E51:H51),2))</f>
        <v/>
      </c>
      <c r="J51" s="23">
        <f>IF(B51="","",IFERROR(TRIM(INDEX('Form responses'!$A47:$T47,MATCH(Lists!$G$6,'Form responses'!$A$1:$T$1,0))&amp;""),""))</f>
        <v/>
      </c>
      <c r="K51" s="23">
        <f>IF(B51="","",MID(IF(J51=Lists!$D$4,"; Would not hire again","")&amp;IF(J51=Lists!$D$3,"; Hire again with reservations","")&amp;IF(COUNTIF(E51:H51,1)&gt;0,"; Rated below expectations on "&amp;COUNTIF(E51:H51,1),"")&amp;IF(AND(D51&lt;&gt;"",D51&lt;&gt;Lists!$A$2),"; Not a manager",""),3,200))</f>
        <v/>
      </c>
      <c r="L51" s="23">
        <f>IF(B51="","",IF(J51=Lists!$D$4,1,0)+IF(J51=Lists!$D$3,1,0)+IF(COUNTIF(E51:H51,1)&gt;0,1,0)+IF(AND(D51&lt;&gt;"",D51&lt;&gt;Lists!$A$2),1,0))</f>
        <v/>
      </c>
      <c r="M51" s="23">
        <f>IF(B51="","",B51&amp;"|"&amp;COUNTIF(B$6:B51,B51))</f>
        <v/>
      </c>
      <c r="N51" s="23">
        <f>IF(B51="","",IFERROR(TRIM(INDEX('Form responses'!$A47:$T47,MATCH(Lists!$G$5,'Form responses'!$A$1:$T$1,0))&amp;""),""))</f>
        <v/>
      </c>
    </row>
    <row r="52">
      <c r="A52" s="23">
        <f>IF(B52="","","Form")</f>
        <v/>
      </c>
      <c r="B52" s="23">
        <f>IFERROR(TRIM(INDEX('Form responses'!$A48:$T48,MATCH(Lists!$G$2,'Form responses'!$A$1:$T$1,0))&amp;""),"")</f>
        <v/>
      </c>
      <c r="C52" s="23">
        <f>IF(B52="","",IFERROR(TRIM(INDEX('Form responses'!$A48:$T48,MATCH(Lists!$G$3,'Form responses'!$A$1:$T$1,0))&amp;""),""))</f>
        <v/>
      </c>
      <c r="D52" s="23">
        <f>IF(B52="","",IFERROR(TRIM(INDEX('Form responses'!$A48:$T48,MATCH(Lists!$G$4,'Form responses'!$A$1:$T$1,0))&amp;""),""))</f>
        <v/>
      </c>
      <c r="E52" s="24">
        <f>IF($N52="","",IF(ISNUMBER(SEARCH(E$5&amp;": "&amp;Lists!$B$5,$N52)),4,IF(ISNUMBER(SEARCH(E$5&amp;": "&amp;Lists!$B$4,$N52)),3,IF(ISNUMBER(SEARCH(E$5&amp;": "&amp;Lists!$B$3,$N52)),2,IF(ISNUMBER(SEARCH(E$5&amp;": "&amp;Lists!$B$2,$N52)),1,"")))))</f>
        <v/>
      </c>
      <c r="F52" s="24">
        <f>IF($N52="","",IF(ISNUMBER(SEARCH(F$5&amp;": "&amp;Lists!$B$5,$N52)),4,IF(ISNUMBER(SEARCH(F$5&amp;": "&amp;Lists!$B$4,$N52)),3,IF(ISNUMBER(SEARCH(F$5&amp;": "&amp;Lists!$B$3,$N52)),2,IF(ISNUMBER(SEARCH(F$5&amp;": "&amp;Lists!$B$2,$N52)),1,"")))))</f>
        <v/>
      </c>
      <c r="G52" s="24">
        <f>IF($N52="","",IF(ISNUMBER(SEARCH(G$5&amp;": "&amp;Lists!$B$5,$N52)),4,IF(ISNUMBER(SEARCH(G$5&amp;": "&amp;Lists!$B$4,$N52)),3,IF(ISNUMBER(SEARCH(G$5&amp;": "&amp;Lists!$B$3,$N52)),2,IF(ISNUMBER(SEARCH(G$5&amp;": "&amp;Lists!$B$2,$N52)),1,"")))))</f>
        <v/>
      </c>
      <c r="H52" s="24">
        <f>IF($N52="","",IF(ISNUMBER(SEARCH(H$5&amp;": "&amp;Lists!$B$5,$N52)),4,IF(ISNUMBER(SEARCH(H$5&amp;": "&amp;Lists!$B$4,$N52)),3,IF(ISNUMBER(SEARCH(H$5&amp;": "&amp;Lists!$B$3,$N52)),2,IF(ISNUMBER(SEARCH(H$5&amp;": "&amp;Lists!$B$2,$N52)),1,"")))))</f>
        <v/>
      </c>
      <c r="I52" s="25">
        <f>IF(COUNT(E52:H52)=0,"",ROUND(AVERAGE(E52:H52),2))</f>
        <v/>
      </c>
      <c r="J52" s="23">
        <f>IF(B52="","",IFERROR(TRIM(INDEX('Form responses'!$A48:$T48,MATCH(Lists!$G$6,'Form responses'!$A$1:$T$1,0))&amp;""),""))</f>
        <v/>
      </c>
      <c r="K52" s="23">
        <f>IF(B52="","",MID(IF(J52=Lists!$D$4,"; Would not hire again","")&amp;IF(J52=Lists!$D$3,"; Hire again with reservations","")&amp;IF(COUNTIF(E52:H52,1)&gt;0,"; Rated below expectations on "&amp;COUNTIF(E52:H52,1),"")&amp;IF(AND(D52&lt;&gt;"",D52&lt;&gt;Lists!$A$2),"; Not a manager",""),3,200))</f>
        <v/>
      </c>
      <c r="L52" s="23">
        <f>IF(B52="","",IF(J52=Lists!$D$4,1,0)+IF(J52=Lists!$D$3,1,0)+IF(COUNTIF(E52:H52,1)&gt;0,1,0)+IF(AND(D52&lt;&gt;"",D52&lt;&gt;Lists!$A$2),1,0))</f>
        <v/>
      </c>
      <c r="M52" s="23">
        <f>IF(B52="","",B52&amp;"|"&amp;COUNTIF(B$6:B52,B52))</f>
        <v/>
      </c>
      <c r="N52" s="23">
        <f>IF(B52="","",IFERROR(TRIM(INDEX('Form responses'!$A48:$T48,MATCH(Lists!$G$5,'Form responses'!$A$1:$T$1,0))&amp;""),""))</f>
        <v/>
      </c>
    </row>
    <row r="53">
      <c r="A53" s="23">
        <f>IF(B53="","","Form")</f>
        <v/>
      </c>
      <c r="B53" s="23">
        <f>IFERROR(TRIM(INDEX('Form responses'!$A49:$T49,MATCH(Lists!$G$2,'Form responses'!$A$1:$T$1,0))&amp;""),"")</f>
        <v/>
      </c>
      <c r="C53" s="23">
        <f>IF(B53="","",IFERROR(TRIM(INDEX('Form responses'!$A49:$T49,MATCH(Lists!$G$3,'Form responses'!$A$1:$T$1,0))&amp;""),""))</f>
        <v/>
      </c>
      <c r="D53" s="23">
        <f>IF(B53="","",IFERROR(TRIM(INDEX('Form responses'!$A49:$T49,MATCH(Lists!$G$4,'Form responses'!$A$1:$T$1,0))&amp;""),""))</f>
        <v/>
      </c>
      <c r="E53" s="24">
        <f>IF($N53="","",IF(ISNUMBER(SEARCH(E$5&amp;": "&amp;Lists!$B$5,$N53)),4,IF(ISNUMBER(SEARCH(E$5&amp;": "&amp;Lists!$B$4,$N53)),3,IF(ISNUMBER(SEARCH(E$5&amp;": "&amp;Lists!$B$3,$N53)),2,IF(ISNUMBER(SEARCH(E$5&amp;": "&amp;Lists!$B$2,$N53)),1,"")))))</f>
        <v/>
      </c>
      <c r="F53" s="24">
        <f>IF($N53="","",IF(ISNUMBER(SEARCH(F$5&amp;": "&amp;Lists!$B$5,$N53)),4,IF(ISNUMBER(SEARCH(F$5&amp;": "&amp;Lists!$B$4,$N53)),3,IF(ISNUMBER(SEARCH(F$5&amp;": "&amp;Lists!$B$3,$N53)),2,IF(ISNUMBER(SEARCH(F$5&amp;": "&amp;Lists!$B$2,$N53)),1,"")))))</f>
        <v/>
      </c>
      <c r="G53" s="24">
        <f>IF($N53="","",IF(ISNUMBER(SEARCH(G$5&amp;": "&amp;Lists!$B$5,$N53)),4,IF(ISNUMBER(SEARCH(G$5&amp;": "&amp;Lists!$B$4,$N53)),3,IF(ISNUMBER(SEARCH(G$5&amp;": "&amp;Lists!$B$3,$N53)),2,IF(ISNUMBER(SEARCH(G$5&amp;": "&amp;Lists!$B$2,$N53)),1,"")))))</f>
        <v/>
      </c>
      <c r="H53" s="24">
        <f>IF($N53="","",IF(ISNUMBER(SEARCH(H$5&amp;": "&amp;Lists!$B$5,$N53)),4,IF(ISNUMBER(SEARCH(H$5&amp;": "&amp;Lists!$B$4,$N53)),3,IF(ISNUMBER(SEARCH(H$5&amp;": "&amp;Lists!$B$3,$N53)),2,IF(ISNUMBER(SEARCH(H$5&amp;": "&amp;Lists!$B$2,$N53)),1,"")))))</f>
        <v/>
      </c>
      <c r="I53" s="25">
        <f>IF(COUNT(E53:H53)=0,"",ROUND(AVERAGE(E53:H53),2))</f>
        <v/>
      </c>
      <c r="J53" s="23">
        <f>IF(B53="","",IFERROR(TRIM(INDEX('Form responses'!$A49:$T49,MATCH(Lists!$G$6,'Form responses'!$A$1:$T$1,0))&amp;""),""))</f>
        <v/>
      </c>
      <c r="K53" s="23">
        <f>IF(B53="","",MID(IF(J53=Lists!$D$4,"; Would not hire again","")&amp;IF(J53=Lists!$D$3,"; Hire again with reservations","")&amp;IF(COUNTIF(E53:H53,1)&gt;0,"; Rated below expectations on "&amp;COUNTIF(E53:H53,1),"")&amp;IF(AND(D53&lt;&gt;"",D53&lt;&gt;Lists!$A$2),"; Not a manager",""),3,200))</f>
        <v/>
      </c>
      <c r="L53" s="23">
        <f>IF(B53="","",IF(J53=Lists!$D$4,1,0)+IF(J53=Lists!$D$3,1,0)+IF(COUNTIF(E53:H53,1)&gt;0,1,0)+IF(AND(D53&lt;&gt;"",D53&lt;&gt;Lists!$A$2),1,0))</f>
        <v/>
      </c>
      <c r="M53" s="23">
        <f>IF(B53="","",B53&amp;"|"&amp;COUNTIF(B$6:B53,B53))</f>
        <v/>
      </c>
      <c r="N53" s="23">
        <f>IF(B53="","",IFERROR(TRIM(INDEX('Form responses'!$A49:$T49,MATCH(Lists!$G$5,'Form responses'!$A$1:$T$1,0))&amp;""),""))</f>
        <v/>
      </c>
    </row>
    <row r="54">
      <c r="A54" s="23">
        <f>IF(B54="","","Form")</f>
        <v/>
      </c>
      <c r="B54" s="23">
        <f>IFERROR(TRIM(INDEX('Form responses'!$A50:$T50,MATCH(Lists!$G$2,'Form responses'!$A$1:$T$1,0))&amp;""),"")</f>
        <v/>
      </c>
      <c r="C54" s="23">
        <f>IF(B54="","",IFERROR(TRIM(INDEX('Form responses'!$A50:$T50,MATCH(Lists!$G$3,'Form responses'!$A$1:$T$1,0))&amp;""),""))</f>
        <v/>
      </c>
      <c r="D54" s="23">
        <f>IF(B54="","",IFERROR(TRIM(INDEX('Form responses'!$A50:$T50,MATCH(Lists!$G$4,'Form responses'!$A$1:$T$1,0))&amp;""),""))</f>
        <v/>
      </c>
      <c r="E54" s="24">
        <f>IF($N54="","",IF(ISNUMBER(SEARCH(E$5&amp;": "&amp;Lists!$B$5,$N54)),4,IF(ISNUMBER(SEARCH(E$5&amp;": "&amp;Lists!$B$4,$N54)),3,IF(ISNUMBER(SEARCH(E$5&amp;": "&amp;Lists!$B$3,$N54)),2,IF(ISNUMBER(SEARCH(E$5&amp;": "&amp;Lists!$B$2,$N54)),1,"")))))</f>
        <v/>
      </c>
      <c r="F54" s="24">
        <f>IF($N54="","",IF(ISNUMBER(SEARCH(F$5&amp;": "&amp;Lists!$B$5,$N54)),4,IF(ISNUMBER(SEARCH(F$5&amp;": "&amp;Lists!$B$4,$N54)),3,IF(ISNUMBER(SEARCH(F$5&amp;": "&amp;Lists!$B$3,$N54)),2,IF(ISNUMBER(SEARCH(F$5&amp;": "&amp;Lists!$B$2,$N54)),1,"")))))</f>
        <v/>
      </c>
      <c r="G54" s="24">
        <f>IF($N54="","",IF(ISNUMBER(SEARCH(G$5&amp;": "&amp;Lists!$B$5,$N54)),4,IF(ISNUMBER(SEARCH(G$5&amp;": "&amp;Lists!$B$4,$N54)),3,IF(ISNUMBER(SEARCH(G$5&amp;": "&amp;Lists!$B$3,$N54)),2,IF(ISNUMBER(SEARCH(G$5&amp;": "&amp;Lists!$B$2,$N54)),1,"")))))</f>
        <v/>
      </c>
      <c r="H54" s="24">
        <f>IF($N54="","",IF(ISNUMBER(SEARCH(H$5&amp;": "&amp;Lists!$B$5,$N54)),4,IF(ISNUMBER(SEARCH(H$5&amp;": "&amp;Lists!$B$4,$N54)),3,IF(ISNUMBER(SEARCH(H$5&amp;": "&amp;Lists!$B$3,$N54)),2,IF(ISNUMBER(SEARCH(H$5&amp;": "&amp;Lists!$B$2,$N54)),1,"")))))</f>
        <v/>
      </c>
      <c r="I54" s="25">
        <f>IF(COUNT(E54:H54)=0,"",ROUND(AVERAGE(E54:H54),2))</f>
        <v/>
      </c>
      <c r="J54" s="23">
        <f>IF(B54="","",IFERROR(TRIM(INDEX('Form responses'!$A50:$T50,MATCH(Lists!$G$6,'Form responses'!$A$1:$T$1,0))&amp;""),""))</f>
        <v/>
      </c>
      <c r="K54" s="23">
        <f>IF(B54="","",MID(IF(J54=Lists!$D$4,"; Would not hire again","")&amp;IF(J54=Lists!$D$3,"; Hire again with reservations","")&amp;IF(COUNTIF(E54:H54,1)&gt;0,"; Rated below expectations on "&amp;COUNTIF(E54:H54,1),"")&amp;IF(AND(D54&lt;&gt;"",D54&lt;&gt;Lists!$A$2),"; Not a manager",""),3,200))</f>
        <v/>
      </c>
      <c r="L54" s="23">
        <f>IF(B54="","",IF(J54=Lists!$D$4,1,0)+IF(J54=Lists!$D$3,1,0)+IF(COUNTIF(E54:H54,1)&gt;0,1,0)+IF(AND(D54&lt;&gt;"",D54&lt;&gt;Lists!$A$2),1,0))</f>
        <v/>
      </c>
      <c r="M54" s="23">
        <f>IF(B54="","",B54&amp;"|"&amp;COUNTIF(B$6:B54,B54))</f>
        <v/>
      </c>
      <c r="N54" s="23">
        <f>IF(B54="","",IFERROR(TRIM(INDEX('Form responses'!$A50:$T50,MATCH(Lists!$G$5,'Form responses'!$A$1:$T$1,0))&amp;""),""))</f>
        <v/>
      </c>
    </row>
    <row r="55">
      <c r="A55" s="23">
        <f>IF(B55="","","Form")</f>
        <v/>
      </c>
      <c r="B55" s="23">
        <f>IFERROR(TRIM(INDEX('Form responses'!$A51:$T51,MATCH(Lists!$G$2,'Form responses'!$A$1:$T$1,0))&amp;""),"")</f>
        <v/>
      </c>
      <c r="C55" s="23">
        <f>IF(B55="","",IFERROR(TRIM(INDEX('Form responses'!$A51:$T51,MATCH(Lists!$G$3,'Form responses'!$A$1:$T$1,0))&amp;""),""))</f>
        <v/>
      </c>
      <c r="D55" s="23">
        <f>IF(B55="","",IFERROR(TRIM(INDEX('Form responses'!$A51:$T51,MATCH(Lists!$G$4,'Form responses'!$A$1:$T$1,0))&amp;""),""))</f>
        <v/>
      </c>
      <c r="E55" s="24">
        <f>IF($N55="","",IF(ISNUMBER(SEARCH(E$5&amp;": "&amp;Lists!$B$5,$N55)),4,IF(ISNUMBER(SEARCH(E$5&amp;": "&amp;Lists!$B$4,$N55)),3,IF(ISNUMBER(SEARCH(E$5&amp;": "&amp;Lists!$B$3,$N55)),2,IF(ISNUMBER(SEARCH(E$5&amp;": "&amp;Lists!$B$2,$N55)),1,"")))))</f>
        <v/>
      </c>
      <c r="F55" s="24">
        <f>IF($N55="","",IF(ISNUMBER(SEARCH(F$5&amp;": "&amp;Lists!$B$5,$N55)),4,IF(ISNUMBER(SEARCH(F$5&amp;": "&amp;Lists!$B$4,$N55)),3,IF(ISNUMBER(SEARCH(F$5&amp;": "&amp;Lists!$B$3,$N55)),2,IF(ISNUMBER(SEARCH(F$5&amp;": "&amp;Lists!$B$2,$N55)),1,"")))))</f>
        <v/>
      </c>
      <c r="G55" s="24">
        <f>IF($N55="","",IF(ISNUMBER(SEARCH(G$5&amp;": "&amp;Lists!$B$5,$N55)),4,IF(ISNUMBER(SEARCH(G$5&amp;": "&amp;Lists!$B$4,$N55)),3,IF(ISNUMBER(SEARCH(G$5&amp;": "&amp;Lists!$B$3,$N55)),2,IF(ISNUMBER(SEARCH(G$5&amp;": "&amp;Lists!$B$2,$N55)),1,"")))))</f>
        <v/>
      </c>
      <c r="H55" s="24">
        <f>IF($N55="","",IF(ISNUMBER(SEARCH(H$5&amp;": "&amp;Lists!$B$5,$N55)),4,IF(ISNUMBER(SEARCH(H$5&amp;": "&amp;Lists!$B$4,$N55)),3,IF(ISNUMBER(SEARCH(H$5&amp;": "&amp;Lists!$B$3,$N55)),2,IF(ISNUMBER(SEARCH(H$5&amp;": "&amp;Lists!$B$2,$N55)),1,"")))))</f>
        <v/>
      </c>
      <c r="I55" s="25">
        <f>IF(COUNT(E55:H55)=0,"",ROUND(AVERAGE(E55:H55),2))</f>
        <v/>
      </c>
      <c r="J55" s="23">
        <f>IF(B55="","",IFERROR(TRIM(INDEX('Form responses'!$A51:$T51,MATCH(Lists!$G$6,'Form responses'!$A$1:$T$1,0))&amp;""),""))</f>
        <v/>
      </c>
      <c r="K55" s="23">
        <f>IF(B55="","",MID(IF(J55=Lists!$D$4,"; Would not hire again","")&amp;IF(J55=Lists!$D$3,"; Hire again with reservations","")&amp;IF(COUNTIF(E55:H55,1)&gt;0,"; Rated below expectations on "&amp;COUNTIF(E55:H55,1),"")&amp;IF(AND(D55&lt;&gt;"",D55&lt;&gt;Lists!$A$2),"; Not a manager",""),3,200))</f>
        <v/>
      </c>
      <c r="L55" s="23">
        <f>IF(B55="","",IF(J55=Lists!$D$4,1,0)+IF(J55=Lists!$D$3,1,0)+IF(COUNTIF(E55:H55,1)&gt;0,1,0)+IF(AND(D55&lt;&gt;"",D55&lt;&gt;Lists!$A$2),1,0))</f>
        <v/>
      </c>
      <c r="M55" s="23">
        <f>IF(B55="","",B55&amp;"|"&amp;COUNTIF(B$6:B55,B55))</f>
        <v/>
      </c>
      <c r="N55" s="23">
        <f>IF(B55="","",IFERROR(TRIM(INDEX('Form responses'!$A51:$T51,MATCH(Lists!$G$5,'Form responses'!$A$1:$T$1,0))&amp;""),""))</f>
        <v/>
      </c>
    </row>
    <row r="56">
      <c r="A56" s="23">
        <f>IF(B56="","","Form")</f>
        <v/>
      </c>
      <c r="B56" s="23">
        <f>IFERROR(TRIM(INDEX('Form responses'!$A52:$T52,MATCH(Lists!$G$2,'Form responses'!$A$1:$T$1,0))&amp;""),"")</f>
        <v/>
      </c>
      <c r="C56" s="23">
        <f>IF(B56="","",IFERROR(TRIM(INDEX('Form responses'!$A52:$T52,MATCH(Lists!$G$3,'Form responses'!$A$1:$T$1,0))&amp;""),""))</f>
        <v/>
      </c>
      <c r="D56" s="23">
        <f>IF(B56="","",IFERROR(TRIM(INDEX('Form responses'!$A52:$T52,MATCH(Lists!$G$4,'Form responses'!$A$1:$T$1,0))&amp;""),""))</f>
        <v/>
      </c>
      <c r="E56" s="24">
        <f>IF($N56="","",IF(ISNUMBER(SEARCH(E$5&amp;": "&amp;Lists!$B$5,$N56)),4,IF(ISNUMBER(SEARCH(E$5&amp;": "&amp;Lists!$B$4,$N56)),3,IF(ISNUMBER(SEARCH(E$5&amp;": "&amp;Lists!$B$3,$N56)),2,IF(ISNUMBER(SEARCH(E$5&amp;": "&amp;Lists!$B$2,$N56)),1,"")))))</f>
        <v/>
      </c>
      <c r="F56" s="24">
        <f>IF($N56="","",IF(ISNUMBER(SEARCH(F$5&amp;": "&amp;Lists!$B$5,$N56)),4,IF(ISNUMBER(SEARCH(F$5&amp;": "&amp;Lists!$B$4,$N56)),3,IF(ISNUMBER(SEARCH(F$5&amp;": "&amp;Lists!$B$3,$N56)),2,IF(ISNUMBER(SEARCH(F$5&amp;": "&amp;Lists!$B$2,$N56)),1,"")))))</f>
        <v/>
      </c>
      <c r="G56" s="24">
        <f>IF($N56="","",IF(ISNUMBER(SEARCH(G$5&amp;": "&amp;Lists!$B$5,$N56)),4,IF(ISNUMBER(SEARCH(G$5&amp;": "&amp;Lists!$B$4,$N56)),3,IF(ISNUMBER(SEARCH(G$5&amp;": "&amp;Lists!$B$3,$N56)),2,IF(ISNUMBER(SEARCH(G$5&amp;": "&amp;Lists!$B$2,$N56)),1,"")))))</f>
        <v/>
      </c>
      <c r="H56" s="24">
        <f>IF($N56="","",IF(ISNUMBER(SEARCH(H$5&amp;": "&amp;Lists!$B$5,$N56)),4,IF(ISNUMBER(SEARCH(H$5&amp;": "&amp;Lists!$B$4,$N56)),3,IF(ISNUMBER(SEARCH(H$5&amp;": "&amp;Lists!$B$3,$N56)),2,IF(ISNUMBER(SEARCH(H$5&amp;": "&amp;Lists!$B$2,$N56)),1,"")))))</f>
        <v/>
      </c>
      <c r="I56" s="25">
        <f>IF(COUNT(E56:H56)=0,"",ROUND(AVERAGE(E56:H56),2))</f>
        <v/>
      </c>
      <c r="J56" s="23">
        <f>IF(B56="","",IFERROR(TRIM(INDEX('Form responses'!$A52:$T52,MATCH(Lists!$G$6,'Form responses'!$A$1:$T$1,0))&amp;""),""))</f>
        <v/>
      </c>
      <c r="K56" s="23">
        <f>IF(B56="","",MID(IF(J56=Lists!$D$4,"; Would not hire again","")&amp;IF(J56=Lists!$D$3,"; Hire again with reservations","")&amp;IF(COUNTIF(E56:H56,1)&gt;0,"; Rated below expectations on "&amp;COUNTIF(E56:H56,1),"")&amp;IF(AND(D56&lt;&gt;"",D56&lt;&gt;Lists!$A$2),"; Not a manager",""),3,200))</f>
        <v/>
      </c>
      <c r="L56" s="23">
        <f>IF(B56="","",IF(J56=Lists!$D$4,1,0)+IF(J56=Lists!$D$3,1,0)+IF(COUNTIF(E56:H56,1)&gt;0,1,0)+IF(AND(D56&lt;&gt;"",D56&lt;&gt;Lists!$A$2),1,0))</f>
        <v/>
      </c>
      <c r="M56" s="23">
        <f>IF(B56="","",B56&amp;"|"&amp;COUNTIF(B$6:B56,B56))</f>
        <v/>
      </c>
      <c r="N56" s="23">
        <f>IF(B56="","",IFERROR(TRIM(INDEX('Form responses'!$A52:$T52,MATCH(Lists!$G$5,'Form responses'!$A$1:$T$1,0))&amp;""),""))</f>
        <v/>
      </c>
    </row>
    <row r="57">
      <c r="A57" s="23">
        <f>IF(B57="","","Form")</f>
        <v/>
      </c>
      <c r="B57" s="23">
        <f>IFERROR(TRIM(INDEX('Form responses'!$A53:$T53,MATCH(Lists!$G$2,'Form responses'!$A$1:$T$1,0))&amp;""),"")</f>
        <v/>
      </c>
      <c r="C57" s="23">
        <f>IF(B57="","",IFERROR(TRIM(INDEX('Form responses'!$A53:$T53,MATCH(Lists!$G$3,'Form responses'!$A$1:$T$1,0))&amp;""),""))</f>
        <v/>
      </c>
      <c r="D57" s="23">
        <f>IF(B57="","",IFERROR(TRIM(INDEX('Form responses'!$A53:$T53,MATCH(Lists!$G$4,'Form responses'!$A$1:$T$1,0))&amp;""),""))</f>
        <v/>
      </c>
      <c r="E57" s="24">
        <f>IF($N57="","",IF(ISNUMBER(SEARCH(E$5&amp;": "&amp;Lists!$B$5,$N57)),4,IF(ISNUMBER(SEARCH(E$5&amp;": "&amp;Lists!$B$4,$N57)),3,IF(ISNUMBER(SEARCH(E$5&amp;": "&amp;Lists!$B$3,$N57)),2,IF(ISNUMBER(SEARCH(E$5&amp;": "&amp;Lists!$B$2,$N57)),1,"")))))</f>
        <v/>
      </c>
      <c r="F57" s="24">
        <f>IF($N57="","",IF(ISNUMBER(SEARCH(F$5&amp;": "&amp;Lists!$B$5,$N57)),4,IF(ISNUMBER(SEARCH(F$5&amp;": "&amp;Lists!$B$4,$N57)),3,IF(ISNUMBER(SEARCH(F$5&amp;": "&amp;Lists!$B$3,$N57)),2,IF(ISNUMBER(SEARCH(F$5&amp;": "&amp;Lists!$B$2,$N57)),1,"")))))</f>
        <v/>
      </c>
      <c r="G57" s="24">
        <f>IF($N57="","",IF(ISNUMBER(SEARCH(G$5&amp;": "&amp;Lists!$B$5,$N57)),4,IF(ISNUMBER(SEARCH(G$5&amp;": "&amp;Lists!$B$4,$N57)),3,IF(ISNUMBER(SEARCH(G$5&amp;": "&amp;Lists!$B$3,$N57)),2,IF(ISNUMBER(SEARCH(G$5&amp;": "&amp;Lists!$B$2,$N57)),1,"")))))</f>
        <v/>
      </c>
      <c r="H57" s="24">
        <f>IF($N57="","",IF(ISNUMBER(SEARCH(H$5&amp;": "&amp;Lists!$B$5,$N57)),4,IF(ISNUMBER(SEARCH(H$5&amp;": "&amp;Lists!$B$4,$N57)),3,IF(ISNUMBER(SEARCH(H$5&amp;": "&amp;Lists!$B$3,$N57)),2,IF(ISNUMBER(SEARCH(H$5&amp;": "&amp;Lists!$B$2,$N57)),1,"")))))</f>
        <v/>
      </c>
      <c r="I57" s="25">
        <f>IF(COUNT(E57:H57)=0,"",ROUND(AVERAGE(E57:H57),2))</f>
        <v/>
      </c>
      <c r="J57" s="23">
        <f>IF(B57="","",IFERROR(TRIM(INDEX('Form responses'!$A53:$T53,MATCH(Lists!$G$6,'Form responses'!$A$1:$T$1,0))&amp;""),""))</f>
        <v/>
      </c>
      <c r="K57" s="23">
        <f>IF(B57="","",MID(IF(J57=Lists!$D$4,"; Would not hire again","")&amp;IF(J57=Lists!$D$3,"; Hire again with reservations","")&amp;IF(COUNTIF(E57:H57,1)&gt;0,"; Rated below expectations on "&amp;COUNTIF(E57:H57,1),"")&amp;IF(AND(D57&lt;&gt;"",D57&lt;&gt;Lists!$A$2),"; Not a manager",""),3,200))</f>
        <v/>
      </c>
      <c r="L57" s="23">
        <f>IF(B57="","",IF(J57=Lists!$D$4,1,0)+IF(J57=Lists!$D$3,1,0)+IF(COUNTIF(E57:H57,1)&gt;0,1,0)+IF(AND(D57&lt;&gt;"",D57&lt;&gt;Lists!$A$2),1,0))</f>
        <v/>
      </c>
      <c r="M57" s="23">
        <f>IF(B57="","",B57&amp;"|"&amp;COUNTIF(B$6:B57,B57))</f>
        <v/>
      </c>
      <c r="N57" s="23">
        <f>IF(B57="","",IFERROR(TRIM(INDEX('Form responses'!$A53:$T53,MATCH(Lists!$G$5,'Form responses'!$A$1:$T$1,0))&amp;""),""))</f>
        <v/>
      </c>
    </row>
    <row r="58">
      <c r="A58" s="23">
        <f>IF(B58="","","Form")</f>
        <v/>
      </c>
      <c r="B58" s="23">
        <f>IFERROR(TRIM(INDEX('Form responses'!$A54:$T54,MATCH(Lists!$G$2,'Form responses'!$A$1:$T$1,0))&amp;""),"")</f>
        <v/>
      </c>
      <c r="C58" s="23">
        <f>IF(B58="","",IFERROR(TRIM(INDEX('Form responses'!$A54:$T54,MATCH(Lists!$G$3,'Form responses'!$A$1:$T$1,0))&amp;""),""))</f>
        <v/>
      </c>
      <c r="D58" s="23">
        <f>IF(B58="","",IFERROR(TRIM(INDEX('Form responses'!$A54:$T54,MATCH(Lists!$G$4,'Form responses'!$A$1:$T$1,0))&amp;""),""))</f>
        <v/>
      </c>
      <c r="E58" s="24">
        <f>IF($N58="","",IF(ISNUMBER(SEARCH(E$5&amp;": "&amp;Lists!$B$5,$N58)),4,IF(ISNUMBER(SEARCH(E$5&amp;": "&amp;Lists!$B$4,$N58)),3,IF(ISNUMBER(SEARCH(E$5&amp;": "&amp;Lists!$B$3,$N58)),2,IF(ISNUMBER(SEARCH(E$5&amp;": "&amp;Lists!$B$2,$N58)),1,"")))))</f>
        <v/>
      </c>
      <c r="F58" s="24">
        <f>IF($N58="","",IF(ISNUMBER(SEARCH(F$5&amp;": "&amp;Lists!$B$5,$N58)),4,IF(ISNUMBER(SEARCH(F$5&amp;": "&amp;Lists!$B$4,$N58)),3,IF(ISNUMBER(SEARCH(F$5&amp;": "&amp;Lists!$B$3,$N58)),2,IF(ISNUMBER(SEARCH(F$5&amp;": "&amp;Lists!$B$2,$N58)),1,"")))))</f>
        <v/>
      </c>
      <c r="G58" s="24">
        <f>IF($N58="","",IF(ISNUMBER(SEARCH(G$5&amp;": "&amp;Lists!$B$5,$N58)),4,IF(ISNUMBER(SEARCH(G$5&amp;": "&amp;Lists!$B$4,$N58)),3,IF(ISNUMBER(SEARCH(G$5&amp;": "&amp;Lists!$B$3,$N58)),2,IF(ISNUMBER(SEARCH(G$5&amp;": "&amp;Lists!$B$2,$N58)),1,"")))))</f>
        <v/>
      </c>
      <c r="H58" s="24">
        <f>IF($N58="","",IF(ISNUMBER(SEARCH(H$5&amp;": "&amp;Lists!$B$5,$N58)),4,IF(ISNUMBER(SEARCH(H$5&amp;": "&amp;Lists!$B$4,$N58)),3,IF(ISNUMBER(SEARCH(H$5&amp;": "&amp;Lists!$B$3,$N58)),2,IF(ISNUMBER(SEARCH(H$5&amp;": "&amp;Lists!$B$2,$N58)),1,"")))))</f>
        <v/>
      </c>
      <c r="I58" s="25">
        <f>IF(COUNT(E58:H58)=0,"",ROUND(AVERAGE(E58:H58),2))</f>
        <v/>
      </c>
      <c r="J58" s="23">
        <f>IF(B58="","",IFERROR(TRIM(INDEX('Form responses'!$A54:$T54,MATCH(Lists!$G$6,'Form responses'!$A$1:$T$1,0))&amp;""),""))</f>
        <v/>
      </c>
      <c r="K58" s="23">
        <f>IF(B58="","",MID(IF(J58=Lists!$D$4,"; Would not hire again","")&amp;IF(J58=Lists!$D$3,"; Hire again with reservations","")&amp;IF(COUNTIF(E58:H58,1)&gt;0,"; Rated below expectations on "&amp;COUNTIF(E58:H58,1),"")&amp;IF(AND(D58&lt;&gt;"",D58&lt;&gt;Lists!$A$2),"; Not a manager",""),3,200))</f>
        <v/>
      </c>
      <c r="L58" s="23">
        <f>IF(B58="","",IF(J58=Lists!$D$4,1,0)+IF(J58=Lists!$D$3,1,0)+IF(COUNTIF(E58:H58,1)&gt;0,1,0)+IF(AND(D58&lt;&gt;"",D58&lt;&gt;Lists!$A$2),1,0))</f>
        <v/>
      </c>
      <c r="M58" s="23">
        <f>IF(B58="","",B58&amp;"|"&amp;COUNTIF(B$6:B58,B58))</f>
        <v/>
      </c>
      <c r="N58" s="23">
        <f>IF(B58="","",IFERROR(TRIM(INDEX('Form responses'!$A54:$T54,MATCH(Lists!$G$5,'Form responses'!$A$1:$T$1,0))&amp;""),""))</f>
        <v/>
      </c>
    </row>
    <row r="59">
      <c r="A59" s="23">
        <f>IF(B59="","","Form")</f>
        <v/>
      </c>
      <c r="B59" s="23">
        <f>IFERROR(TRIM(INDEX('Form responses'!$A55:$T55,MATCH(Lists!$G$2,'Form responses'!$A$1:$T$1,0))&amp;""),"")</f>
        <v/>
      </c>
      <c r="C59" s="23">
        <f>IF(B59="","",IFERROR(TRIM(INDEX('Form responses'!$A55:$T55,MATCH(Lists!$G$3,'Form responses'!$A$1:$T$1,0))&amp;""),""))</f>
        <v/>
      </c>
      <c r="D59" s="23">
        <f>IF(B59="","",IFERROR(TRIM(INDEX('Form responses'!$A55:$T55,MATCH(Lists!$G$4,'Form responses'!$A$1:$T$1,0))&amp;""),""))</f>
        <v/>
      </c>
      <c r="E59" s="24">
        <f>IF($N59="","",IF(ISNUMBER(SEARCH(E$5&amp;": "&amp;Lists!$B$5,$N59)),4,IF(ISNUMBER(SEARCH(E$5&amp;": "&amp;Lists!$B$4,$N59)),3,IF(ISNUMBER(SEARCH(E$5&amp;": "&amp;Lists!$B$3,$N59)),2,IF(ISNUMBER(SEARCH(E$5&amp;": "&amp;Lists!$B$2,$N59)),1,"")))))</f>
        <v/>
      </c>
      <c r="F59" s="24">
        <f>IF($N59="","",IF(ISNUMBER(SEARCH(F$5&amp;": "&amp;Lists!$B$5,$N59)),4,IF(ISNUMBER(SEARCH(F$5&amp;": "&amp;Lists!$B$4,$N59)),3,IF(ISNUMBER(SEARCH(F$5&amp;": "&amp;Lists!$B$3,$N59)),2,IF(ISNUMBER(SEARCH(F$5&amp;": "&amp;Lists!$B$2,$N59)),1,"")))))</f>
        <v/>
      </c>
      <c r="G59" s="24">
        <f>IF($N59="","",IF(ISNUMBER(SEARCH(G$5&amp;": "&amp;Lists!$B$5,$N59)),4,IF(ISNUMBER(SEARCH(G$5&amp;": "&amp;Lists!$B$4,$N59)),3,IF(ISNUMBER(SEARCH(G$5&amp;": "&amp;Lists!$B$3,$N59)),2,IF(ISNUMBER(SEARCH(G$5&amp;": "&amp;Lists!$B$2,$N59)),1,"")))))</f>
        <v/>
      </c>
      <c r="H59" s="24">
        <f>IF($N59="","",IF(ISNUMBER(SEARCH(H$5&amp;": "&amp;Lists!$B$5,$N59)),4,IF(ISNUMBER(SEARCH(H$5&amp;": "&amp;Lists!$B$4,$N59)),3,IF(ISNUMBER(SEARCH(H$5&amp;": "&amp;Lists!$B$3,$N59)),2,IF(ISNUMBER(SEARCH(H$5&amp;": "&amp;Lists!$B$2,$N59)),1,"")))))</f>
        <v/>
      </c>
      <c r="I59" s="25">
        <f>IF(COUNT(E59:H59)=0,"",ROUND(AVERAGE(E59:H59),2))</f>
        <v/>
      </c>
      <c r="J59" s="23">
        <f>IF(B59="","",IFERROR(TRIM(INDEX('Form responses'!$A55:$T55,MATCH(Lists!$G$6,'Form responses'!$A$1:$T$1,0))&amp;""),""))</f>
        <v/>
      </c>
      <c r="K59" s="23">
        <f>IF(B59="","",MID(IF(J59=Lists!$D$4,"; Would not hire again","")&amp;IF(J59=Lists!$D$3,"; Hire again with reservations","")&amp;IF(COUNTIF(E59:H59,1)&gt;0,"; Rated below expectations on "&amp;COUNTIF(E59:H59,1),"")&amp;IF(AND(D59&lt;&gt;"",D59&lt;&gt;Lists!$A$2),"; Not a manager",""),3,200))</f>
        <v/>
      </c>
      <c r="L59" s="23">
        <f>IF(B59="","",IF(J59=Lists!$D$4,1,0)+IF(J59=Lists!$D$3,1,0)+IF(COUNTIF(E59:H59,1)&gt;0,1,0)+IF(AND(D59&lt;&gt;"",D59&lt;&gt;Lists!$A$2),1,0))</f>
        <v/>
      </c>
      <c r="M59" s="23">
        <f>IF(B59="","",B59&amp;"|"&amp;COUNTIF(B$6:B59,B59))</f>
        <v/>
      </c>
      <c r="N59" s="23">
        <f>IF(B59="","",IFERROR(TRIM(INDEX('Form responses'!$A55:$T55,MATCH(Lists!$G$5,'Form responses'!$A$1:$T$1,0))&amp;""),""))</f>
        <v/>
      </c>
    </row>
    <row r="60">
      <c r="A60" s="23">
        <f>IF(B60="","","Form")</f>
        <v/>
      </c>
      <c r="B60" s="23">
        <f>IFERROR(TRIM(INDEX('Form responses'!$A56:$T56,MATCH(Lists!$G$2,'Form responses'!$A$1:$T$1,0))&amp;""),"")</f>
        <v/>
      </c>
      <c r="C60" s="23">
        <f>IF(B60="","",IFERROR(TRIM(INDEX('Form responses'!$A56:$T56,MATCH(Lists!$G$3,'Form responses'!$A$1:$T$1,0))&amp;""),""))</f>
        <v/>
      </c>
      <c r="D60" s="23">
        <f>IF(B60="","",IFERROR(TRIM(INDEX('Form responses'!$A56:$T56,MATCH(Lists!$G$4,'Form responses'!$A$1:$T$1,0))&amp;""),""))</f>
        <v/>
      </c>
      <c r="E60" s="24">
        <f>IF($N60="","",IF(ISNUMBER(SEARCH(E$5&amp;": "&amp;Lists!$B$5,$N60)),4,IF(ISNUMBER(SEARCH(E$5&amp;": "&amp;Lists!$B$4,$N60)),3,IF(ISNUMBER(SEARCH(E$5&amp;": "&amp;Lists!$B$3,$N60)),2,IF(ISNUMBER(SEARCH(E$5&amp;": "&amp;Lists!$B$2,$N60)),1,"")))))</f>
        <v/>
      </c>
      <c r="F60" s="24">
        <f>IF($N60="","",IF(ISNUMBER(SEARCH(F$5&amp;": "&amp;Lists!$B$5,$N60)),4,IF(ISNUMBER(SEARCH(F$5&amp;": "&amp;Lists!$B$4,$N60)),3,IF(ISNUMBER(SEARCH(F$5&amp;": "&amp;Lists!$B$3,$N60)),2,IF(ISNUMBER(SEARCH(F$5&amp;": "&amp;Lists!$B$2,$N60)),1,"")))))</f>
        <v/>
      </c>
      <c r="G60" s="24">
        <f>IF($N60="","",IF(ISNUMBER(SEARCH(G$5&amp;": "&amp;Lists!$B$5,$N60)),4,IF(ISNUMBER(SEARCH(G$5&amp;": "&amp;Lists!$B$4,$N60)),3,IF(ISNUMBER(SEARCH(G$5&amp;": "&amp;Lists!$B$3,$N60)),2,IF(ISNUMBER(SEARCH(G$5&amp;": "&amp;Lists!$B$2,$N60)),1,"")))))</f>
        <v/>
      </c>
      <c r="H60" s="24">
        <f>IF($N60="","",IF(ISNUMBER(SEARCH(H$5&amp;": "&amp;Lists!$B$5,$N60)),4,IF(ISNUMBER(SEARCH(H$5&amp;": "&amp;Lists!$B$4,$N60)),3,IF(ISNUMBER(SEARCH(H$5&amp;": "&amp;Lists!$B$3,$N60)),2,IF(ISNUMBER(SEARCH(H$5&amp;": "&amp;Lists!$B$2,$N60)),1,"")))))</f>
        <v/>
      </c>
      <c r="I60" s="25">
        <f>IF(COUNT(E60:H60)=0,"",ROUND(AVERAGE(E60:H60),2))</f>
        <v/>
      </c>
      <c r="J60" s="23">
        <f>IF(B60="","",IFERROR(TRIM(INDEX('Form responses'!$A56:$T56,MATCH(Lists!$G$6,'Form responses'!$A$1:$T$1,0))&amp;""),""))</f>
        <v/>
      </c>
      <c r="K60" s="23">
        <f>IF(B60="","",MID(IF(J60=Lists!$D$4,"; Would not hire again","")&amp;IF(J60=Lists!$D$3,"; Hire again with reservations","")&amp;IF(COUNTIF(E60:H60,1)&gt;0,"; Rated below expectations on "&amp;COUNTIF(E60:H60,1),"")&amp;IF(AND(D60&lt;&gt;"",D60&lt;&gt;Lists!$A$2),"; Not a manager",""),3,200))</f>
        <v/>
      </c>
      <c r="L60" s="23">
        <f>IF(B60="","",IF(J60=Lists!$D$4,1,0)+IF(J60=Lists!$D$3,1,0)+IF(COUNTIF(E60:H60,1)&gt;0,1,0)+IF(AND(D60&lt;&gt;"",D60&lt;&gt;Lists!$A$2),1,0))</f>
        <v/>
      </c>
      <c r="M60" s="23">
        <f>IF(B60="","",B60&amp;"|"&amp;COUNTIF(B$6:B60,B60))</f>
        <v/>
      </c>
      <c r="N60" s="23">
        <f>IF(B60="","",IFERROR(TRIM(INDEX('Form responses'!$A56:$T56,MATCH(Lists!$G$5,'Form responses'!$A$1:$T$1,0))&amp;""),""))</f>
        <v/>
      </c>
    </row>
    <row r="61">
      <c r="A61" s="23">
        <f>IF(B61="","","Form")</f>
        <v/>
      </c>
      <c r="B61" s="23">
        <f>IFERROR(TRIM(INDEX('Form responses'!$A57:$T57,MATCH(Lists!$G$2,'Form responses'!$A$1:$T$1,0))&amp;""),"")</f>
        <v/>
      </c>
      <c r="C61" s="23">
        <f>IF(B61="","",IFERROR(TRIM(INDEX('Form responses'!$A57:$T57,MATCH(Lists!$G$3,'Form responses'!$A$1:$T$1,0))&amp;""),""))</f>
        <v/>
      </c>
      <c r="D61" s="23">
        <f>IF(B61="","",IFERROR(TRIM(INDEX('Form responses'!$A57:$T57,MATCH(Lists!$G$4,'Form responses'!$A$1:$T$1,0))&amp;""),""))</f>
        <v/>
      </c>
      <c r="E61" s="24">
        <f>IF($N61="","",IF(ISNUMBER(SEARCH(E$5&amp;": "&amp;Lists!$B$5,$N61)),4,IF(ISNUMBER(SEARCH(E$5&amp;": "&amp;Lists!$B$4,$N61)),3,IF(ISNUMBER(SEARCH(E$5&amp;": "&amp;Lists!$B$3,$N61)),2,IF(ISNUMBER(SEARCH(E$5&amp;": "&amp;Lists!$B$2,$N61)),1,"")))))</f>
        <v/>
      </c>
      <c r="F61" s="24">
        <f>IF($N61="","",IF(ISNUMBER(SEARCH(F$5&amp;": "&amp;Lists!$B$5,$N61)),4,IF(ISNUMBER(SEARCH(F$5&amp;": "&amp;Lists!$B$4,$N61)),3,IF(ISNUMBER(SEARCH(F$5&amp;": "&amp;Lists!$B$3,$N61)),2,IF(ISNUMBER(SEARCH(F$5&amp;": "&amp;Lists!$B$2,$N61)),1,"")))))</f>
        <v/>
      </c>
      <c r="G61" s="24">
        <f>IF($N61="","",IF(ISNUMBER(SEARCH(G$5&amp;": "&amp;Lists!$B$5,$N61)),4,IF(ISNUMBER(SEARCH(G$5&amp;": "&amp;Lists!$B$4,$N61)),3,IF(ISNUMBER(SEARCH(G$5&amp;": "&amp;Lists!$B$3,$N61)),2,IF(ISNUMBER(SEARCH(G$5&amp;": "&amp;Lists!$B$2,$N61)),1,"")))))</f>
        <v/>
      </c>
      <c r="H61" s="24">
        <f>IF($N61="","",IF(ISNUMBER(SEARCH(H$5&amp;": "&amp;Lists!$B$5,$N61)),4,IF(ISNUMBER(SEARCH(H$5&amp;": "&amp;Lists!$B$4,$N61)),3,IF(ISNUMBER(SEARCH(H$5&amp;": "&amp;Lists!$B$3,$N61)),2,IF(ISNUMBER(SEARCH(H$5&amp;": "&amp;Lists!$B$2,$N61)),1,"")))))</f>
        <v/>
      </c>
      <c r="I61" s="25">
        <f>IF(COUNT(E61:H61)=0,"",ROUND(AVERAGE(E61:H61),2))</f>
        <v/>
      </c>
      <c r="J61" s="23">
        <f>IF(B61="","",IFERROR(TRIM(INDEX('Form responses'!$A57:$T57,MATCH(Lists!$G$6,'Form responses'!$A$1:$T$1,0))&amp;""),""))</f>
        <v/>
      </c>
      <c r="K61" s="23">
        <f>IF(B61="","",MID(IF(J61=Lists!$D$4,"; Would not hire again","")&amp;IF(J61=Lists!$D$3,"; Hire again with reservations","")&amp;IF(COUNTIF(E61:H61,1)&gt;0,"; Rated below expectations on "&amp;COUNTIF(E61:H61,1),"")&amp;IF(AND(D61&lt;&gt;"",D61&lt;&gt;Lists!$A$2),"; Not a manager",""),3,200))</f>
        <v/>
      </c>
      <c r="L61" s="23">
        <f>IF(B61="","",IF(J61=Lists!$D$4,1,0)+IF(J61=Lists!$D$3,1,0)+IF(COUNTIF(E61:H61,1)&gt;0,1,0)+IF(AND(D61&lt;&gt;"",D61&lt;&gt;Lists!$A$2),1,0))</f>
        <v/>
      </c>
      <c r="M61" s="23">
        <f>IF(B61="","",B61&amp;"|"&amp;COUNTIF(B$6:B61,B61))</f>
        <v/>
      </c>
      <c r="N61" s="23">
        <f>IF(B61="","",IFERROR(TRIM(INDEX('Form responses'!$A57:$T57,MATCH(Lists!$G$5,'Form responses'!$A$1:$T$1,0))&amp;""),""))</f>
        <v/>
      </c>
    </row>
    <row r="62">
      <c r="A62" s="23">
        <f>IF(B62="","","Form")</f>
        <v/>
      </c>
      <c r="B62" s="23">
        <f>IFERROR(TRIM(INDEX('Form responses'!$A58:$T58,MATCH(Lists!$G$2,'Form responses'!$A$1:$T$1,0))&amp;""),"")</f>
        <v/>
      </c>
      <c r="C62" s="23">
        <f>IF(B62="","",IFERROR(TRIM(INDEX('Form responses'!$A58:$T58,MATCH(Lists!$G$3,'Form responses'!$A$1:$T$1,0))&amp;""),""))</f>
        <v/>
      </c>
      <c r="D62" s="23">
        <f>IF(B62="","",IFERROR(TRIM(INDEX('Form responses'!$A58:$T58,MATCH(Lists!$G$4,'Form responses'!$A$1:$T$1,0))&amp;""),""))</f>
        <v/>
      </c>
      <c r="E62" s="24">
        <f>IF($N62="","",IF(ISNUMBER(SEARCH(E$5&amp;": "&amp;Lists!$B$5,$N62)),4,IF(ISNUMBER(SEARCH(E$5&amp;": "&amp;Lists!$B$4,$N62)),3,IF(ISNUMBER(SEARCH(E$5&amp;": "&amp;Lists!$B$3,$N62)),2,IF(ISNUMBER(SEARCH(E$5&amp;": "&amp;Lists!$B$2,$N62)),1,"")))))</f>
        <v/>
      </c>
      <c r="F62" s="24">
        <f>IF($N62="","",IF(ISNUMBER(SEARCH(F$5&amp;": "&amp;Lists!$B$5,$N62)),4,IF(ISNUMBER(SEARCH(F$5&amp;": "&amp;Lists!$B$4,$N62)),3,IF(ISNUMBER(SEARCH(F$5&amp;": "&amp;Lists!$B$3,$N62)),2,IF(ISNUMBER(SEARCH(F$5&amp;": "&amp;Lists!$B$2,$N62)),1,"")))))</f>
        <v/>
      </c>
      <c r="G62" s="24">
        <f>IF($N62="","",IF(ISNUMBER(SEARCH(G$5&amp;": "&amp;Lists!$B$5,$N62)),4,IF(ISNUMBER(SEARCH(G$5&amp;": "&amp;Lists!$B$4,$N62)),3,IF(ISNUMBER(SEARCH(G$5&amp;": "&amp;Lists!$B$3,$N62)),2,IF(ISNUMBER(SEARCH(G$5&amp;": "&amp;Lists!$B$2,$N62)),1,"")))))</f>
        <v/>
      </c>
      <c r="H62" s="24">
        <f>IF($N62="","",IF(ISNUMBER(SEARCH(H$5&amp;": "&amp;Lists!$B$5,$N62)),4,IF(ISNUMBER(SEARCH(H$5&amp;": "&amp;Lists!$B$4,$N62)),3,IF(ISNUMBER(SEARCH(H$5&amp;": "&amp;Lists!$B$3,$N62)),2,IF(ISNUMBER(SEARCH(H$5&amp;": "&amp;Lists!$B$2,$N62)),1,"")))))</f>
        <v/>
      </c>
      <c r="I62" s="25">
        <f>IF(COUNT(E62:H62)=0,"",ROUND(AVERAGE(E62:H62),2))</f>
        <v/>
      </c>
      <c r="J62" s="23">
        <f>IF(B62="","",IFERROR(TRIM(INDEX('Form responses'!$A58:$T58,MATCH(Lists!$G$6,'Form responses'!$A$1:$T$1,0))&amp;""),""))</f>
        <v/>
      </c>
      <c r="K62" s="23">
        <f>IF(B62="","",MID(IF(J62=Lists!$D$4,"; Would not hire again","")&amp;IF(J62=Lists!$D$3,"; Hire again with reservations","")&amp;IF(COUNTIF(E62:H62,1)&gt;0,"; Rated below expectations on "&amp;COUNTIF(E62:H62,1),"")&amp;IF(AND(D62&lt;&gt;"",D62&lt;&gt;Lists!$A$2),"; Not a manager",""),3,200))</f>
        <v/>
      </c>
      <c r="L62" s="23">
        <f>IF(B62="","",IF(J62=Lists!$D$4,1,0)+IF(J62=Lists!$D$3,1,0)+IF(COUNTIF(E62:H62,1)&gt;0,1,0)+IF(AND(D62&lt;&gt;"",D62&lt;&gt;Lists!$A$2),1,0))</f>
        <v/>
      </c>
      <c r="M62" s="23">
        <f>IF(B62="","",B62&amp;"|"&amp;COUNTIF(B$6:B62,B62))</f>
        <v/>
      </c>
      <c r="N62" s="23">
        <f>IF(B62="","",IFERROR(TRIM(INDEX('Form responses'!$A58:$T58,MATCH(Lists!$G$5,'Form responses'!$A$1:$T$1,0))&amp;""),""))</f>
        <v/>
      </c>
    </row>
    <row r="63">
      <c r="A63" s="23">
        <f>IF(B63="","","Form")</f>
        <v/>
      </c>
      <c r="B63" s="23">
        <f>IFERROR(TRIM(INDEX('Form responses'!$A59:$T59,MATCH(Lists!$G$2,'Form responses'!$A$1:$T$1,0))&amp;""),"")</f>
        <v/>
      </c>
      <c r="C63" s="23">
        <f>IF(B63="","",IFERROR(TRIM(INDEX('Form responses'!$A59:$T59,MATCH(Lists!$G$3,'Form responses'!$A$1:$T$1,0))&amp;""),""))</f>
        <v/>
      </c>
      <c r="D63" s="23">
        <f>IF(B63="","",IFERROR(TRIM(INDEX('Form responses'!$A59:$T59,MATCH(Lists!$G$4,'Form responses'!$A$1:$T$1,0))&amp;""),""))</f>
        <v/>
      </c>
      <c r="E63" s="24">
        <f>IF($N63="","",IF(ISNUMBER(SEARCH(E$5&amp;": "&amp;Lists!$B$5,$N63)),4,IF(ISNUMBER(SEARCH(E$5&amp;": "&amp;Lists!$B$4,$N63)),3,IF(ISNUMBER(SEARCH(E$5&amp;": "&amp;Lists!$B$3,$N63)),2,IF(ISNUMBER(SEARCH(E$5&amp;": "&amp;Lists!$B$2,$N63)),1,"")))))</f>
        <v/>
      </c>
      <c r="F63" s="24">
        <f>IF($N63="","",IF(ISNUMBER(SEARCH(F$5&amp;": "&amp;Lists!$B$5,$N63)),4,IF(ISNUMBER(SEARCH(F$5&amp;": "&amp;Lists!$B$4,$N63)),3,IF(ISNUMBER(SEARCH(F$5&amp;": "&amp;Lists!$B$3,$N63)),2,IF(ISNUMBER(SEARCH(F$5&amp;": "&amp;Lists!$B$2,$N63)),1,"")))))</f>
        <v/>
      </c>
      <c r="G63" s="24">
        <f>IF($N63="","",IF(ISNUMBER(SEARCH(G$5&amp;": "&amp;Lists!$B$5,$N63)),4,IF(ISNUMBER(SEARCH(G$5&amp;": "&amp;Lists!$B$4,$N63)),3,IF(ISNUMBER(SEARCH(G$5&amp;": "&amp;Lists!$B$3,$N63)),2,IF(ISNUMBER(SEARCH(G$5&amp;": "&amp;Lists!$B$2,$N63)),1,"")))))</f>
        <v/>
      </c>
      <c r="H63" s="24">
        <f>IF($N63="","",IF(ISNUMBER(SEARCH(H$5&amp;": "&amp;Lists!$B$5,$N63)),4,IF(ISNUMBER(SEARCH(H$5&amp;": "&amp;Lists!$B$4,$N63)),3,IF(ISNUMBER(SEARCH(H$5&amp;": "&amp;Lists!$B$3,$N63)),2,IF(ISNUMBER(SEARCH(H$5&amp;": "&amp;Lists!$B$2,$N63)),1,"")))))</f>
        <v/>
      </c>
      <c r="I63" s="25">
        <f>IF(COUNT(E63:H63)=0,"",ROUND(AVERAGE(E63:H63),2))</f>
        <v/>
      </c>
      <c r="J63" s="23">
        <f>IF(B63="","",IFERROR(TRIM(INDEX('Form responses'!$A59:$T59,MATCH(Lists!$G$6,'Form responses'!$A$1:$T$1,0))&amp;""),""))</f>
        <v/>
      </c>
      <c r="K63" s="23">
        <f>IF(B63="","",MID(IF(J63=Lists!$D$4,"; Would not hire again","")&amp;IF(J63=Lists!$D$3,"; Hire again with reservations","")&amp;IF(COUNTIF(E63:H63,1)&gt;0,"; Rated below expectations on "&amp;COUNTIF(E63:H63,1),"")&amp;IF(AND(D63&lt;&gt;"",D63&lt;&gt;Lists!$A$2),"; Not a manager",""),3,200))</f>
        <v/>
      </c>
      <c r="L63" s="23">
        <f>IF(B63="","",IF(J63=Lists!$D$4,1,0)+IF(J63=Lists!$D$3,1,0)+IF(COUNTIF(E63:H63,1)&gt;0,1,0)+IF(AND(D63&lt;&gt;"",D63&lt;&gt;Lists!$A$2),1,0))</f>
        <v/>
      </c>
      <c r="M63" s="23">
        <f>IF(B63="","",B63&amp;"|"&amp;COUNTIF(B$6:B63,B63))</f>
        <v/>
      </c>
      <c r="N63" s="23">
        <f>IF(B63="","",IFERROR(TRIM(INDEX('Form responses'!$A59:$T59,MATCH(Lists!$G$5,'Form responses'!$A$1:$T$1,0))&amp;""),""))</f>
        <v/>
      </c>
    </row>
    <row r="64">
      <c r="A64" s="23">
        <f>IF(B64="","","Form")</f>
        <v/>
      </c>
      <c r="B64" s="23">
        <f>IFERROR(TRIM(INDEX('Form responses'!$A60:$T60,MATCH(Lists!$G$2,'Form responses'!$A$1:$T$1,0))&amp;""),"")</f>
        <v/>
      </c>
      <c r="C64" s="23">
        <f>IF(B64="","",IFERROR(TRIM(INDEX('Form responses'!$A60:$T60,MATCH(Lists!$G$3,'Form responses'!$A$1:$T$1,0))&amp;""),""))</f>
        <v/>
      </c>
      <c r="D64" s="23">
        <f>IF(B64="","",IFERROR(TRIM(INDEX('Form responses'!$A60:$T60,MATCH(Lists!$G$4,'Form responses'!$A$1:$T$1,0))&amp;""),""))</f>
        <v/>
      </c>
      <c r="E64" s="24">
        <f>IF($N64="","",IF(ISNUMBER(SEARCH(E$5&amp;": "&amp;Lists!$B$5,$N64)),4,IF(ISNUMBER(SEARCH(E$5&amp;": "&amp;Lists!$B$4,$N64)),3,IF(ISNUMBER(SEARCH(E$5&amp;": "&amp;Lists!$B$3,$N64)),2,IF(ISNUMBER(SEARCH(E$5&amp;": "&amp;Lists!$B$2,$N64)),1,"")))))</f>
        <v/>
      </c>
      <c r="F64" s="24">
        <f>IF($N64="","",IF(ISNUMBER(SEARCH(F$5&amp;": "&amp;Lists!$B$5,$N64)),4,IF(ISNUMBER(SEARCH(F$5&amp;": "&amp;Lists!$B$4,$N64)),3,IF(ISNUMBER(SEARCH(F$5&amp;": "&amp;Lists!$B$3,$N64)),2,IF(ISNUMBER(SEARCH(F$5&amp;": "&amp;Lists!$B$2,$N64)),1,"")))))</f>
        <v/>
      </c>
      <c r="G64" s="24">
        <f>IF($N64="","",IF(ISNUMBER(SEARCH(G$5&amp;": "&amp;Lists!$B$5,$N64)),4,IF(ISNUMBER(SEARCH(G$5&amp;": "&amp;Lists!$B$4,$N64)),3,IF(ISNUMBER(SEARCH(G$5&amp;": "&amp;Lists!$B$3,$N64)),2,IF(ISNUMBER(SEARCH(G$5&amp;": "&amp;Lists!$B$2,$N64)),1,"")))))</f>
        <v/>
      </c>
      <c r="H64" s="24">
        <f>IF($N64="","",IF(ISNUMBER(SEARCH(H$5&amp;": "&amp;Lists!$B$5,$N64)),4,IF(ISNUMBER(SEARCH(H$5&amp;": "&amp;Lists!$B$4,$N64)),3,IF(ISNUMBER(SEARCH(H$5&amp;": "&amp;Lists!$B$3,$N64)),2,IF(ISNUMBER(SEARCH(H$5&amp;": "&amp;Lists!$B$2,$N64)),1,"")))))</f>
        <v/>
      </c>
      <c r="I64" s="25">
        <f>IF(COUNT(E64:H64)=0,"",ROUND(AVERAGE(E64:H64),2))</f>
        <v/>
      </c>
      <c r="J64" s="23">
        <f>IF(B64="","",IFERROR(TRIM(INDEX('Form responses'!$A60:$T60,MATCH(Lists!$G$6,'Form responses'!$A$1:$T$1,0))&amp;""),""))</f>
        <v/>
      </c>
      <c r="K64" s="23">
        <f>IF(B64="","",MID(IF(J64=Lists!$D$4,"; Would not hire again","")&amp;IF(J64=Lists!$D$3,"; Hire again with reservations","")&amp;IF(COUNTIF(E64:H64,1)&gt;0,"; Rated below expectations on "&amp;COUNTIF(E64:H64,1),"")&amp;IF(AND(D64&lt;&gt;"",D64&lt;&gt;Lists!$A$2),"; Not a manager",""),3,200))</f>
        <v/>
      </c>
      <c r="L64" s="23">
        <f>IF(B64="","",IF(J64=Lists!$D$4,1,0)+IF(J64=Lists!$D$3,1,0)+IF(COUNTIF(E64:H64,1)&gt;0,1,0)+IF(AND(D64&lt;&gt;"",D64&lt;&gt;Lists!$A$2),1,0))</f>
        <v/>
      </c>
      <c r="M64" s="23">
        <f>IF(B64="","",B64&amp;"|"&amp;COUNTIF(B$6:B64,B64))</f>
        <v/>
      </c>
      <c r="N64" s="23">
        <f>IF(B64="","",IFERROR(TRIM(INDEX('Form responses'!$A60:$T60,MATCH(Lists!$G$5,'Form responses'!$A$1:$T$1,0))&amp;""),""))</f>
        <v/>
      </c>
    </row>
    <row r="65">
      <c r="A65" s="23">
        <f>IF(B65="","","Form")</f>
        <v/>
      </c>
      <c r="B65" s="23">
        <f>IFERROR(TRIM(INDEX('Form responses'!$A61:$T61,MATCH(Lists!$G$2,'Form responses'!$A$1:$T$1,0))&amp;""),"")</f>
        <v/>
      </c>
      <c r="C65" s="23">
        <f>IF(B65="","",IFERROR(TRIM(INDEX('Form responses'!$A61:$T61,MATCH(Lists!$G$3,'Form responses'!$A$1:$T$1,0))&amp;""),""))</f>
        <v/>
      </c>
      <c r="D65" s="23">
        <f>IF(B65="","",IFERROR(TRIM(INDEX('Form responses'!$A61:$T61,MATCH(Lists!$G$4,'Form responses'!$A$1:$T$1,0))&amp;""),""))</f>
        <v/>
      </c>
      <c r="E65" s="24">
        <f>IF($N65="","",IF(ISNUMBER(SEARCH(E$5&amp;": "&amp;Lists!$B$5,$N65)),4,IF(ISNUMBER(SEARCH(E$5&amp;": "&amp;Lists!$B$4,$N65)),3,IF(ISNUMBER(SEARCH(E$5&amp;": "&amp;Lists!$B$3,$N65)),2,IF(ISNUMBER(SEARCH(E$5&amp;": "&amp;Lists!$B$2,$N65)),1,"")))))</f>
        <v/>
      </c>
      <c r="F65" s="24">
        <f>IF($N65="","",IF(ISNUMBER(SEARCH(F$5&amp;": "&amp;Lists!$B$5,$N65)),4,IF(ISNUMBER(SEARCH(F$5&amp;": "&amp;Lists!$B$4,$N65)),3,IF(ISNUMBER(SEARCH(F$5&amp;": "&amp;Lists!$B$3,$N65)),2,IF(ISNUMBER(SEARCH(F$5&amp;": "&amp;Lists!$B$2,$N65)),1,"")))))</f>
        <v/>
      </c>
      <c r="G65" s="24">
        <f>IF($N65="","",IF(ISNUMBER(SEARCH(G$5&amp;": "&amp;Lists!$B$5,$N65)),4,IF(ISNUMBER(SEARCH(G$5&amp;": "&amp;Lists!$B$4,$N65)),3,IF(ISNUMBER(SEARCH(G$5&amp;": "&amp;Lists!$B$3,$N65)),2,IF(ISNUMBER(SEARCH(G$5&amp;": "&amp;Lists!$B$2,$N65)),1,"")))))</f>
        <v/>
      </c>
      <c r="H65" s="24">
        <f>IF($N65="","",IF(ISNUMBER(SEARCH(H$5&amp;": "&amp;Lists!$B$5,$N65)),4,IF(ISNUMBER(SEARCH(H$5&amp;": "&amp;Lists!$B$4,$N65)),3,IF(ISNUMBER(SEARCH(H$5&amp;": "&amp;Lists!$B$3,$N65)),2,IF(ISNUMBER(SEARCH(H$5&amp;": "&amp;Lists!$B$2,$N65)),1,"")))))</f>
        <v/>
      </c>
      <c r="I65" s="25">
        <f>IF(COUNT(E65:H65)=0,"",ROUND(AVERAGE(E65:H65),2))</f>
        <v/>
      </c>
      <c r="J65" s="23">
        <f>IF(B65="","",IFERROR(TRIM(INDEX('Form responses'!$A61:$T61,MATCH(Lists!$G$6,'Form responses'!$A$1:$T$1,0))&amp;""),""))</f>
        <v/>
      </c>
      <c r="K65" s="23">
        <f>IF(B65="","",MID(IF(J65=Lists!$D$4,"; Would not hire again","")&amp;IF(J65=Lists!$D$3,"; Hire again with reservations","")&amp;IF(COUNTIF(E65:H65,1)&gt;0,"; Rated below expectations on "&amp;COUNTIF(E65:H65,1),"")&amp;IF(AND(D65&lt;&gt;"",D65&lt;&gt;Lists!$A$2),"; Not a manager",""),3,200))</f>
        <v/>
      </c>
      <c r="L65" s="23">
        <f>IF(B65="","",IF(J65=Lists!$D$4,1,0)+IF(J65=Lists!$D$3,1,0)+IF(COUNTIF(E65:H65,1)&gt;0,1,0)+IF(AND(D65&lt;&gt;"",D65&lt;&gt;Lists!$A$2),1,0))</f>
        <v/>
      </c>
      <c r="M65" s="23">
        <f>IF(B65="","",B65&amp;"|"&amp;COUNTIF(B$6:B65,B65))</f>
        <v/>
      </c>
      <c r="N65" s="23">
        <f>IF(B65="","",IFERROR(TRIM(INDEX('Form responses'!$A61:$T61,MATCH(Lists!$G$5,'Form responses'!$A$1:$T$1,0))&amp;""),""))</f>
        <v/>
      </c>
    </row>
    <row r="66">
      <c r="A66" s="23">
        <f>IF(B66="","","Form")</f>
        <v/>
      </c>
      <c r="B66" s="23">
        <f>IFERROR(TRIM(INDEX('Form responses'!$A62:$T62,MATCH(Lists!$G$2,'Form responses'!$A$1:$T$1,0))&amp;""),"")</f>
        <v/>
      </c>
      <c r="C66" s="23">
        <f>IF(B66="","",IFERROR(TRIM(INDEX('Form responses'!$A62:$T62,MATCH(Lists!$G$3,'Form responses'!$A$1:$T$1,0))&amp;""),""))</f>
        <v/>
      </c>
      <c r="D66" s="23">
        <f>IF(B66="","",IFERROR(TRIM(INDEX('Form responses'!$A62:$T62,MATCH(Lists!$G$4,'Form responses'!$A$1:$T$1,0))&amp;""),""))</f>
        <v/>
      </c>
      <c r="E66" s="24">
        <f>IF($N66="","",IF(ISNUMBER(SEARCH(E$5&amp;": "&amp;Lists!$B$5,$N66)),4,IF(ISNUMBER(SEARCH(E$5&amp;": "&amp;Lists!$B$4,$N66)),3,IF(ISNUMBER(SEARCH(E$5&amp;": "&amp;Lists!$B$3,$N66)),2,IF(ISNUMBER(SEARCH(E$5&amp;": "&amp;Lists!$B$2,$N66)),1,"")))))</f>
        <v/>
      </c>
      <c r="F66" s="24">
        <f>IF($N66="","",IF(ISNUMBER(SEARCH(F$5&amp;": "&amp;Lists!$B$5,$N66)),4,IF(ISNUMBER(SEARCH(F$5&amp;": "&amp;Lists!$B$4,$N66)),3,IF(ISNUMBER(SEARCH(F$5&amp;": "&amp;Lists!$B$3,$N66)),2,IF(ISNUMBER(SEARCH(F$5&amp;": "&amp;Lists!$B$2,$N66)),1,"")))))</f>
        <v/>
      </c>
      <c r="G66" s="24">
        <f>IF($N66="","",IF(ISNUMBER(SEARCH(G$5&amp;": "&amp;Lists!$B$5,$N66)),4,IF(ISNUMBER(SEARCH(G$5&amp;": "&amp;Lists!$B$4,$N66)),3,IF(ISNUMBER(SEARCH(G$5&amp;": "&amp;Lists!$B$3,$N66)),2,IF(ISNUMBER(SEARCH(G$5&amp;": "&amp;Lists!$B$2,$N66)),1,"")))))</f>
        <v/>
      </c>
      <c r="H66" s="24">
        <f>IF($N66="","",IF(ISNUMBER(SEARCH(H$5&amp;": "&amp;Lists!$B$5,$N66)),4,IF(ISNUMBER(SEARCH(H$5&amp;": "&amp;Lists!$B$4,$N66)),3,IF(ISNUMBER(SEARCH(H$5&amp;": "&amp;Lists!$B$3,$N66)),2,IF(ISNUMBER(SEARCH(H$5&amp;": "&amp;Lists!$B$2,$N66)),1,"")))))</f>
        <v/>
      </c>
      <c r="I66" s="25">
        <f>IF(COUNT(E66:H66)=0,"",ROUND(AVERAGE(E66:H66),2))</f>
        <v/>
      </c>
      <c r="J66" s="23">
        <f>IF(B66="","",IFERROR(TRIM(INDEX('Form responses'!$A62:$T62,MATCH(Lists!$G$6,'Form responses'!$A$1:$T$1,0))&amp;""),""))</f>
        <v/>
      </c>
      <c r="K66" s="23">
        <f>IF(B66="","",MID(IF(J66=Lists!$D$4,"; Would not hire again","")&amp;IF(J66=Lists!$D$3,"; Hire again with reservations","")&amp;IF(COUNTIF(E66:H66,1)&gt;0,"; Rated below expectations on "&amp;COUNTIF(E66:H66,1),"")&amp;IF(AND(D66&lt;&gt;"",D66&lt;&gt;Lists!$A$2),"; Not a manager",""),3,200))</f>
        <v/>
      </c>
      <c r="L66" s="23">
        <f>IF(B66="","",IF(J66=Lists!$D$4,1,0)+IF(J66=Lists!$D$3,1,0)+IF(COUNTIF(E66:H66,1)&gt;0,1,0)+IF(AND(D66&lt;&gt;"",D66&lt;&gt;Lists!$A$2),1,0))</f>
        <v/>
      </c>
      <c r="M66" s="23">
        <f>IF(B66="","",B66&amp;"|"&amp;COUNTIF(B$6:B66,B66))</f>
        <v/>
      </c>
      <c r="N66" s="23">
        <f>IF(B66="","",IFERROR(TRIM(INDEX('Form responses'!$A62:$T62,MATCH(Lists!$G$5,'Form responses'!$A$1:$T$1,0))&amp;""),""))</f>
        <v/>
      </c>
    </row>
    <row r="67">
      <c r="A67" s="23">
        <f>IF(B67="","","Form")</f>
        <v/>
      </c>
      <c r="B67" s="23">
        <f>IFERROR(TRIM(INDEX('Form responses'!$A63:$T63,MATCH(Lists!$G$2,'Form responses'!$A$1:$T$1,0))&amp;""),"")</f>
        <v/>
      </c>
      <c r="C67" s="23">
        <f>IF(B67="","",IFERROR(TRIM(INDEX('Form responses'!$A63:$T63,MATCH(Lists!$G$3,'Form responses'!$A$1:$T$1,0))&amp;""),""))</f>
        <v/>
      </c>
      <c r="D67" s="23">
        <f>IF(B67="","",IFERROR(TRIM(INDEX('Form responses'!$A63:$T63,MATCH(Lists!$G$4,'Form responses'!$A$1:$T$1,0))&amp;""),""))</f>
        <v/>
      </c>
      <c r="E67" s="24">
        <f>IF($N67="","",IF(ISNUMBER(SEARCH(E$5&amp;": "&amp;Lists!$B$5,$N67)),4,IF(ISNUMBER(SEARCH(E$5&amp;": "&amp;Lists!$B$4,$N67)),3,IF(ISNUMBER(SEARCH(E$5&amp;": "&amp;Lists!$B$3,$N67)),2,IF(ISNUMBER(SEARCH(E$5&amp;": "&amp;Lists!$B$2,$N67)),1,"")))))</f>
        <v/>
      </c>
      <c r="F67" s="24">
        <f>IF($N67="","",IF(ISNUMBER(SEARCH(F$5&amp;": "&amp;Lists!$B$5,$N67)),4,IF(ISNUMBER(SEARCH(F$5&amp;": "&amp;Lists!$B$4,$N67)),3,IF(ISNUMBER(SEARCH(F$5&amp;": "&amp;Lists!$B$3,$N67)),2,IF(ISNUMBER(SEARCH(F$5&amp;": "&amp;Lists!$B$2,$N67)),1,"")))))</f>
        <v/>
      </c>
      <c r="G67" s="24">
        <f>IF($N67="","",IF(ISNUMBER(SEARCH(G$5&amp;": "&amp;Lists!$B$5,$N67)),4,IF(ISNUMBER(SEARCH(G$5&amp;": "&amp;Lists!$B$4,$N67)),3,IF(ISNUMBER(SEARCH(G$5&amp;": "&amp;Lists!$B$3,$N67)),2,IF(ISNUMBER(SEARCH(G$5&amp;": "&amp;Lists!$B$2,$N67)),1,"")))))</f>
        <v/>
      </c>
      <c r="H67" s="24">
        <f>IF($N67="","",IF(ISNUMBER(SEARCH(H$5&amp;": "&amp;Lists!$B$5,$N67)),4,IF(ISNUMBER(SEARCH(H$5&amp;": "&amp;Lists!$B$4,$N67)),3,IF(ISNUMBER(SEARCH(H$5&amp;": "&amp;Lists!$B$3,$N67)),2,IF(ISNUMBER(SEARCH(H$5&amp;": "&amp;Lists!$B$2,$N67)),1,"")))))</f>
        <v/>
      </c>
      <c r="I67" s="25">
        <f>IF(COUNT(E67:H67)=0,"",ROUND(AVERAGE(E67:H67),2))</f>
        <v/>
      </c>
      <c r="J67" s="23">
        <f>IF(B67="","",IFERROR(TRIM(INDEX('Form responses'!$A63:$T63,MATCH(Lists!$G$6,'Form responses'!$A$1:$T$1,0))&amp;""),""))</f>
        <v/>
      </c>
      <c r="K67" s="23">
        <f>IF(B67="","",MID(IF(J67=Lists!$D$4,"; Would not hire again","")&amp;IF(J67=Lists!$D$3,"; Hire again with reservations","")&amp;IF(COUNTIF(E67:H67,1)&gt;0,"; Rated below expectations on "&amp;COUNTIF(E67:H67,1),"")&amp;IF(AND(D67&lt;&gt;"",D67&lt;&gt;Lists!$A$2),"; Not a manager",""),3,200))</f>
        <v/>
      </c>
      <c r="L67" s="23">
        <f>IF(B67="","",IF(J67=Lists!$D$4,1,0)+IF(J67=Lists!$D$3,1,0)+IF(COUNTIF(E67:H67,1)&gt;0,1,0)+IF(AND(D67&lt;&gt;"",D67&lt;&gt;Lists!$A$2),1,0))</f>
        <v/>
      </c>
      <c r="M67" s="23">
        <f>IF(B67="","",B67&amp;"|"&amp;COUNTIF(B$6:B67,B67))</f>
        <v/>
      </c>
      <c r="N67" s="23">
        <f>IF(B67="","",IFERROR(TRIM(INDEX('Form responses'!$A63:$T63,MATCH(Lists!$G$5,'Form responses'!$A$1:$T$1,0))&amp;""),""))</f>
        <v/>
      </c>
    </row>
    <row r="68">
      <c r="A68" s="23">
        <f>IF(B68="","","Form")</f>
        <v/>
      </c>
      <c r="B68" s="23">
        <f>IFERROR(TRIM(INDEX('Form responses'!$A64:$T64,MATCH(Lists!$G$2,'Form responses'!$A$1:$T$1,0))&amp;""),"")</f>
        <v/>
      </c>
      <c r="C68" s="23">
        <f>IF(B68="","",IFERROR(TRIM(INDEX('Form responses'!$A64:$T64,MATCH(Lists!$G$3,'Form responses'!$A$1:$T$1,0))&amp;""),""))</f>
        <v/>
      </c>
      <c r="D68" s="23">
        <f>IF(B68="","",IFERROR(TRIM(INDEX('Form responses'!$A64:$T64,MATCH(Lists!$G$4,'Form responses'!$A$1:$T$1,0))&amp;""),""))</f>
        <v/>
      </c>
      <c r="E68" s="24">
        <f>IF($N68="","",IF(ISNUMBER(SEARCH(E$5&amp;": "&amp;Lists!$B$5,$N68)),4,IF(ISNUMBER(SEARCH(E$5&amp;": "&amp;Lists!$B$4,$N68)),3,IF(ISNUMBER(SEARCH(E$5&amp;": "&amp;Lists!$B$3,$N68)),2,IF(ISNUMBER(SEARCH(E$5&amp;": "&amp;Lists!$B$2,$N68)),1,"")))))</f>
        <v/>
      </c>
      <c r="F68" s="24">
        <f>IF($N68="","",IF(ISNUMBER(SEARCH(F$5&amp;": "&amp;Lists!$B$5,$N68)),4,IF(ISNUMBER(SEARCH(F$5&amp;": "&amp;Lists!$B$4,$N68)),3,IF(ISNUMBER(SEARCH(F$5&amp;": "&amp;Lists!$B$3,$N68)),2,IF(ISNUMBER(SEARCH(F$5&amp;": "&amp;Lists!$B$2,$N68)),1,"")))))</f>
        <v/>
      </c>
      <c r="G68" s="24">
        <f>IF($N68="","",IF(ISNUMBER(SEARCH(G$5&amp;": "&amp;Lists!$B$5,$N68)),4,IF(ISNUMBER(SEARCH(G$5&amp;": "&amp;Lists!$B$4,$N68)),3,IF(ISNUMBER(SEARCH(G$5&amp;": "&amp;Lists!$B$3,$N68)),2,IF(ISNUMBER(SEARCH(G$5&amp;": "&amp;Lists!$B$2,$N68)),1,"")))))</f>
        <v/>
      </c>
      <c r="H68" s="24">
        <f>IF($N68="","",IF(ISNUMBER(SEARCH(H$5&amp;": "&amp;Lists!$B$5,$N68)),4,IF(ISNUMBER(SEARCH(H$5&amp;": "&amp;Lists!$B$4,$N68)),3,IF(ISNUMBER(SEARCH(H$5&amp;": "&amp;Lists!$B$3,$N68)),2,IF(ISNUMBER(SEARCH(H$5&amp;": "&amp;Lists!$B$2,$N68)),1,"")))))</f>
        <v/>
      </c>
      <c r="I68" s="25">
        <f>IF(COUNT(E68:H68)=0,"",ROUND(AVERAGE(E68:H68),2))</f>
        <v/>
      </c>
      <c r="J68" s="23">
        <f>IF(B68="","",IFERROR(TRIM(INDEX('Form responses'!$A64:$T64,MATCH(Lists!$G$6,'Form responses'!$A$1:$T$1,0))&amp;""),""))</f>
        <v/>
      </c>
      <c r="K68" s="23">
        <f>IF(B68="","",MID(IF(J68=Lists!$D$4,"; Would not hire again","")&amp;IF(J68=Lists!$D$3,"; Hire again with reservations","")&amp;IF(COUNTIF(E68:H68,1)&gt;0,"; Rated below expectations on "&amp;COUNTIF(E68:H68,1),"")&amp;IF(AND(D68&lt;&gt;"",D68&lt;&gt;Lists!$A$2),"; Not a manager",""),3,200))</f>
        <v/>
      </c>
      <c r="L68" s="23">
        <f>IF(B68="","",IF(J68=Lists!$D$4,1,0)+IF(J68=Lists!$D$3,1,0)+IF(COUNTIF(E68:H68,1)&gt;0,1,0)+IF(AND(D68&lt;&gt;"",D68&lt;&gt;Lists!$A$2),1,0))</f>
        <v/>
      </c>
      <c r="M68" s="23">
        <f>IF(B68="","",B68&amp;"|"&amp;COUNTIF(B$6:B68,B68))</f>
        <v/>
      </c>
      <c r="N68" s="23">
        <f>IF(B68="","",IFERROR(TRIM(INDEX('Form responses'!$A64:$T64,MATCH(Lists!$G$5,'Form responses'!$A$1:$T$1,0))&amp;""),""))</f>
        <v/>
      </c>
    </row>
    <row r="69">
      <c r="A69" s="23">
        <f>IF(B69="","","Form")</f>
        <v/>
      </c>
      <c r="B69" s="23">
        <f>IFERROR(TRIM(INDEX('Form responses'!$A65:$T65,MATCH(Lists!$G$2,'Form responses'!$A$1:$T$1,0))&amp;""),"")</f>
        <v/>
      </c>
      <c r="C69" s="23">
        <f>IF(B69="","",IFERROR(TRIM(INDEX('Form responses'!$A65:$T65,MATCH(Lists!$G$3,'Form responses'!$A$1:$T$1,0))&amp;""),""))</f>
        <v/>
      </c>
      <c r="D69" s="23">
        <f>IF(B69="","",IFERROR(TRIM(INDEX('Form responses'!$A65:$T65,MATCH(Lists!$G$4,'Form responses'!$A$1:$T$1,0))&amp;""),""))</f>
        <v/>
      </c>
      <c r="E69" s="24">
        <f>IF($N69="","",IF(ISNUMBER(SEARCH(E$5&amp;": "&amp;Lists!$B$5,$N69)),4,IF(ISNUMBER(SEARCH(E$5&amp;": "&amp;Lists!$B$4,$N69)),3,IF(ISNUMBER(SEARCH(E$5&amp;": "&amp;Lists!$B$3,$N69)),2,IF(ISNUMBER(SEARCH(E$5&amp;": "&amp;Lists!$B$2,$N69)),1,"")))))</f>
        <v/>
      </c>
      <c r="F69" s="24">
        <f>IF($N69="","",IF(ISNUMBER(SEARCH(F$5&amp;": "&amp;Lists!$B$5,$N69)),4,IF(ISNUMBER(SEARCH(F$5&amp;": "&amp;Lists!$B$4,$N69)),3,IF(ISNUMBER(SEARCH(F$5&amp;": "&amp;Lists!$B$3,$N69)),2,IF(ISNUMBER(SEARCH(F$5&amp;": "&amp;Lists!$B$2,$N69)),1,"")))))</f>
        <v/>
      </c>
      <c r="G69" s="24">
        <f>IF($N69="","",IF(ISNUMBER(SEARCH(G$5&amp;": "&amp;Lists!$B$5,$N69)),4,IF(ISNUMBER(SEARCH(G$5&amp;": "&amp;Lists!$B$4,$N69)),3,IF(ISNUMBER(SEARCH(G$5&amp;": "&amp;Lists!$B$3,$N69)),2,IF(ISNUMBER(SEARCH(G$5&amp;": "&amp;Lists!$B$2,$N69)),1,"")))))</f>
        <v/>
      </c>
      <c r="H69" s="24">
        <f>IF($N69="","",IF(ISNUMBER(SEARCH(H$5&amp;": "&amp;Lists!$B$5,$N69)),4,IF(ISNUMBER(SEARCH(H$5&amp;": "&amp;Lists!$B$4,$N69)),3,IF(ISNUMBER(SEARCH(H$5&amp;": "&amp;Lists!$B$3,$N69)),2,IF(ISNUMBER(SEARCH(H$5&amp;": "&amp;Lists!$B$2,$N69)),1,"")))))</f>
        <v/>
      </c>
      <c r="I69" s="25">
        <f>IF(COUNT(E69:H69)=0,"",ROUND(AVERAGE(E69:H69),2))</f>
        <v/>
      </c>
      <c r="J69" s="23">
        <f>IF(B69="","",IFERROR(TRIM(INDEX('Form responses'!$A65:$T65,MATCH(Lists!$G$6,'Form responses'!$A$1:$T$1,0))&amp;""),""))</f>
        <v/>
      </c>
      <c r="K69" s="23">
        <f>IF(B69="","",MID(IF(J69=Lists!$D$4,"; Would not hire again","")&amp;IF(J69=Lists!$D$3,"; Hire again with reservations","")&amp;IF(COUNTIF(E69:H69,1)&gt;0,"; Rated below expectations on "&amp;COUNTIF(E69:H69,1),"")&amp;IF(AND(D69&lt;&gt;"",D69&lt;&gt;Lists!$A$2),"; Not a manager",""),3,200))</f>
        <v/>
      </c>
      <c r="L69" s="23">
        <f>IF(B69="","",IF(J69=Lists!$D$4,1,0)+IF(J69=Lists!$D$3,1,0)+IF(COUNTIF(E69:H69,1)&gt;0,1,0)+IF(AND(D69&lt;&gt;"",D69&lt;&gt;Lists!$A$2),1,0))</f>
        <v/>
      </c>
      <c r="M69" s="23">
        <f>IF(B69="","",B69&amp;"|"&amp;COUNTIF(B$6:B69,B69))</f>
        <v/>
      </c>
      <c r="N69" s="23">
        <f>IF(B69="","",IFERROR(TRIM(INDEX('Form responses'!$A65:$T65,MATCH(Lists!$G$5,'Form responses'!$A$1:$T$1,0))&amp;""),""))</f>
        <v/>
      </c>
    </row>
    <row r="70">
      <c r="A70" s="23">
        <f>IF(B70="","","Form")</f>
        <v/>
      </c>
      <c r="B70" s="23">
        <f>IFERROR(TRIM(INDEX('Form responses'!$A66:$T66,MATCH(Lists!$G$2,'Form responses'!$A$1:$T$1,0))&amp;""),"")</f>
        <v/>
      </c>
      <c r="C70" s="23">
        <f>IF(B70="","",IFERROR(TRIM(INDEX('Form responses'!$A66:$T66,MATCH(Lists!$G$3,'Form responses'!$A$1:$T$1,0))&amp;""),""))</f>
        <v/>
      </c>
      <c r="D70" s="23">
        <f>IF(B70="","",IFERROR(TRIM(INDEX('Form responses'!$A66:$T66,MATCH(Lists!$G$4,'Form responses'!$A$1:$T$1,0))&amp;""),""))</f>
        <v/>
      </c>
      <c r="E70" s="24">
        <f>IF($N70="","",IF(ISNUMBER(SEARCH(E$5&amp;": "&amp;Lists!$B$5,$N70)),4,IF(ISNUMBER(SEARCH(E$5&amp;": "&amp;Lists!$B$4,$N70)),3,IF(ISNUMBER(SEARCH(E$5&amp;": "&amp;Lists!$B$3,$N70)),2,IF(ISNUMBER(SEARCH(E$5&amp;": "&amp;Lists!$B$2,$N70)),1,"")))))</f>
        <v/>
      </c>
      <c r="F70" s="24">
        <f>IF($N70="","",IF(ISNUMBER(SEARCH(F$5&amp;": "&amp;Lists!$B$5,$N70)),4,IF(ISNUMBER(SEARCH(F$5&amp;": "&amp;Lists!$B$4,$N70)),3,IF(ISNUMBER(SEARCH(F$5&amp;": "&amp;Lists!$B$3,$N70)),2,IF(ISNUMBER(SEARCH(F$5&amp;": "&amp;Lists!$B$2,$N70)),1,"")))))</f>
        <v/>
      </c>
      <c r="G70" s="24">
        <f>IF($N70="","",IF(ISNUMBER(SEARCH(G$5&amp;": "&amp;Lists!$B$5,$N70)),4,IF(ISNUMBER(SEARCH(G$5&amp;": "&amp;Lists!$B$4,$N70)),3,IF(ISNUMBER(SEARCH(G$5&amp;": "&amp;Lists!$B$3,$N70)),2,IF(ISNUMBER(SEARCH(G$5&amp;": "&amp;Lists!$B$2,$N70)),1,"")))))</f>
        <v/>
      </c>
      <c r="H70" s="24">
        <f>IF($N70="","",IF(ISNUMBER(SEARCH(H$5&amp;": "&amp;Lists!$B$5,$N70)),4,IF(ISNUMBER(SEARCH(H$5&amp;": "&amp;Lists!$B$4,$N70)),3,IF(ISNUMBER(SEARCH(H$5&amp;": "&amp;Lists!$B$3,$N70)),2,IF(ISNUMBER(SEARCH(H$5&amp;": "&amp;Lists!$B$2,$N70)),1,"")))))</f>
        <v/>
      </c>
      <c r="I70" s="25">
        <f>IF(COUNT(E70:H70)=0,"",ROUND(AVERAGE(E70:H70),2))</f>
        <v/>
      </c>
      <c r="J70" s="23">
        <f>IF(B70="","",IFERROR(TRIM(INDEX('Form responses'!$A66:$T66,MATCH(Lists!$G$6,'Form responses'!$A$1:$T$1,0))&amp;""),""))</f>
        <v/>
      </c>
      <c r="K70" s="23">
        <f>IF(B70="","",MID(IF(J70=Lists!$D$4,"; Would not hire again","")&amp;IF(J70=Lists!$D$3,"; Hire again with reservations","")&amp;IF(COUNTIF(E70:H70,1)&gt;0,"; Rated below expectations on "&amp;COUNTIF(E70:H70,1),"")&amp;IF(AND(D70&lt;&gt;"",D70&lt;&gt;Lists!$A$2),"; Not a manager",""),3,200))</f>
        <v/>
      </c>
      <c r="L70" s="23">
        <f>IF(B70="","",IF(J70=Lists!$D$4,1,0)+IF(J70=Lists!$D$3,1,0)+IF(COUNTIF(E70:H70,1)&gt;0,1,0)+IF(AND(D70&lt;&gt;"",D70&lt;&gt;Lists!$A$2),1,0))</f>
        <v/>
      </c>
      <c r="M70" s="23">
        <f>IF(B70="","",B70&amp;"|"&amp;COUNTIF(B$6:B70,B70))</f>
        <v/>
      </c>
      <c r="N70" s="23">
        <f>IF(B70="","",IFERROR(TRIM(INDEX('Form responses'!$A66:$T66,MATCH(Lists!$G$5,'Form responses'!$A$1:$T$1,0))&amp;""),""))</f>
        <v/>
      </c>
    </row>
    <row r="71">
      <c r="A71" s="23">
        <f>IF(B71="","","Form")</f>
        <v/>
      </c>
      <c r="B71" s="23">
        <f>IFERROR(TRIM(INDEX('Form responses'!$A67:$T67,MATCH(Lists!$G$2,'Form responses'!$A$1:$T$1,0))&amp;""),"")</f>
        <v/>
      </c>
      <c r="C71" s="23">
        <f>IF(B71="","",IFERROR(TRIM(INDEX('Form responses'!$A67:$T67,MATCH(Lists!$G$3,'Form responses'!$A$1:$T$1,0))&amp;""),""))</f>
        <v/>
      </c>
      <c r="D71" s="23">
        <f>IF(B71="","",IFERROR(TRIM(INDEX('Form responses'!$A67:$T67,MATCH(Lists!$G$4,'Form responses'!$A$1:$T$1,0))&amp;""),""))</f>
        <v/>
      </c>
      <c r="E71" s="24">
        <f>IF($N71="","",IF(ISNUMBER(SEARCH(E$5&amp;": "&amp;Lists!$B$5,$N71)),4,IF(ISNUMBER(SEARCH(E$5&amp;": "&amp;Lists!$B$4,$N71)),3,IF(ISNUMBER(SEARCH(E$5&amp;": "&amp;Lists!$B$3,$N71)),2,IF(ISNUMBER(SEARCH(E$5&amp;": "&amp;Lists!$B$2,$N71)),1,"")))))</f>
        <v/>
      </c>
      <c r="F71" s="24">
        <f>IF($N71="","",IF(ISNUMBER(SEARCH(F$5&amp;": "&amp;Lists!$B$5,$N71)),4,IF(ISNUMBER(SEARCH(F$5&amp;": "&amp;Lists!$B$4,$N71)),3,IF(ISNUMBER(SEARCH(F$5&amp;": "&amp;Lists!$B$3,$N71)),2,IF(ISNUMBER(SEARCH(F$5&amp;": "&amp;Lists!$B$2,$N71)),1,"")))))</f>
        <v/>
      </c>
      <c r="G71" s="24">
        <f>IF($N71="","",IF(ISNUMBER(SEARCH(G$5&amp;": "&amp;Lists!$B$5,$N71)),4,IF(ISNUMBER(SEARCH(G$5&amp;": "&amp;Lists!$B$4,$N71)),3,IF(ISNUMBER(SEARCH(G$5&amp;": "&amp;Lists!$B$3,$N71)),2,IF(ISNUMBER(SEARCH(G$5&amp;": "&amp;Lists!$B$2,$N71)),1,"")))))</f>
        <v/>
      </c>
      <c r="H71" s="24">
        <f>IF($N71="","",IF(ISNUMBER(SEARCH(H$5&amp;": "&amp;Lists!$B$5,$N71)),4,IF(ISNUMBER(SEARCH(H$5&amp;": "&amp;Lists!$B$4,$N71)),3,IF(ISNUMBER(SEARCH(H$5&amp;": "&amp;Lists!$B$3,$N71)),2,IF(ISNUMBER(SEARCH(H$5&amp;": "&amp;Lists!$B$2,$N71)),1,"")))))</f>
        <v/>
      </c>
      <c r="I71" s="25">
        <f>IF(COUNT(E71:H71)=0,"",ROUND(AVERAGE(E71:H71),2))</f>
        <v/>
      </c>
      <c r="J71" s="23">
        <f>IF(B71="","",IFERROR(TRIM(INDEX('Form responses'!$A67:$T67,MATCH(Lists!$G$6,'Form responses'!$A$1:$T$1,0))&amp;""),""))</f>
        <v/>
      </c>
      <c r="K71" s="23">
        <f>IF(B71="","",MID(IF(J71=Lists!$D$4,"; Would not hire again","")&amp;IF(J71=Lists!$D$3,"; Hire again with reservations","")&amp;IF(COUNTIF(E71:H71,1)&gt;0,"; Rated below expectations on "&amp;COUNTIF(E71:H71,1),"")&amp;IF(AND(D71&lt;&gt;"",D71&lt;&gt;Lists!$A$2),"; Not a manager",""),3,200))</f>
        <v/>
      </c>
      <c r="L71" s="23">
        <f>IF(B71="","",IF(J71=Lists!$D$4,1,0)+IF(J71=Lists!$D$3,1,0)+IF(COUNTIF(E71:H71,1)&gt;0,1,0)+IF(AND(D71&lt;&gt;"",D71&lt;&gt;Lists!$A$2),1,0))</f>
        <v/>
      </c>
      <c r="M71" s="23">
        <f>IF(B71="","",B71&amp;"|"&amp;COUNTIF(B$6:B71,B71))</f>
        <v/>
      </c>
      <c r="N71" s="23">
        <f>IF(B71="","",IFERROR(TRIM(INDEX('Form responses'!$A67:$T67,MATCH(Lists!$G$5,'Form responses'!$A$1:$T$1,0))&amp;""),""))</f>
        <v/>
      </c>
    </row>
    <row r="72">
      <c r="A72" s="23">
        <f>IF(B72="","","Form")</f>
        <v/>
      </c>
      <c r="B72" s="23">
        <f>IFERROR(TRIM(INDEX('Form responses'!$A68:$T68,MATCH(Lists!$G$2,'Form responses'!$A$1:$T$1,0))&amp;""),"")</f>
        <v/>
      </c>
      <c r="C72" s="23">
        <f>IF(B72="","",IFERROR(TRIM(INDEX('Form responses'!$A68:$T68,MATCH(Lists!$G$3,'Form responses'!$A$1:$T$1,0))&amp;""),""))</f>
        <v/>
      </c>
      <c r="D72" s="23">
        <f>IF(B72="","",IFERROR(TRIM(INDEX('Form responses'!$A68:$T68,MATCH(Lists!$G$4,'Form responses'!$A$1:$T$1,0))&amp;""),""))</f>
        <v/>
      </c>
      <c r="E72" s="24">
        <f>IF($N72="","",IF(ISNUMBER(SEARCH(E$5&amp;": "&amp;Lists!$B$5,$N72)),4,IF(ISNUMBER(SEARCH(E$5&amp;": "&amp;Lists!$B$4,$N72)),3,IF(ISNUMBER(SEARCH(E$5&amp;": "&amp;Lists!$B$3,$N72)),2,IF(ISNUMBER(SEARCH(E$5&amp;": "&amp;Lists!$B$2,$N72)),1,"")))))</f>
        <v/>
      </c>
      <c r="F72" s="24">
        <f>IF($N72="","",IF(ISNUMBER(SEARCH(F$5&amp;": "&amp;Lists!$B$5,$N72)),4,IF(ISNUMBER(SEARCH(F$5&amp;": "&amp;Lists!$B$4,$N72)),3,IF(ISNUMBER(SEARCH(F$5&amp;": "&amp;Lists!$B$3,$N72)),2,IF(ISNUMBER(SEARCH(F$5&amp;": "&amp;Lists!$B$2,$N72)),1,"")))))</f>
        <v/>
      </c>
      <c r="G72" s="24">
        <f>IF($N72="","",IF(ISNUMBER(SEARCH(G$5&amp;": "&amp;Lists!$B$5,$N72)),4,IF(ISNUMBER(SEARCH(G$5&amp;": "&amp;Lists!$B$4,$N72)),3,IF(ISNUMBER(SEARCH(G$5&amp;": "&amp;Lists!$B$3,$N72)),2,IF(ISNUMBER(SEARCH(G$5&amp;": "&amp;Lists!$B$2,$N72)),1,"")))))</f>
        <v/>
      </c>
      <c r="H72" s="24">
        <f>IF($N72="","",IF(ISNUMBER(SEARCH(H$5&amp;": "&amp;Lists!$B$5,$N72)),4,IF(ISNUMBER(SEARCH(H$5&amp;": "&amp;Lists!$B$4,$N72)),3,IF(ISNUMBER(SEARCH(H$5&amp;": "&amp;Lists!$B$3,$N72)),2,IF(ISNUMBER(SEARCH(H$5&amp;": "&amp;Lists!$B$2,$N72)),1,"")))))</f>
        <v/>
      </c>
      <c r="I72" s="25">
        <f>IF(COUNT(E72:H72)=0,"",ROUND(AVERAGE(E72:H72),2))</f>
        <v/>
      </c>
      <c r="J72" s="23">
        <f>IF(B72="","",IFERROR(TRIM(INDEX('Form responses'!$A68:$T68,MATCH(Lists!$G$6,'Form responses'!$A$1:$T$1,0))&amp;""),""))</f>
        <v/>
      </c>
      <c r="K72" s="23">
        <f>IF(B72="","",MID(IF(J72=Lists!$D$4,"; Would not hire again","")&amp;IF(J72=Lists!$D$3,"; Hire again with reservations","")&amp;IF(COUNTIF(E72:H72,1)&gt;0,"; Rated below expectations on "&amp;COUNTIF(E72:H72,1),"")&amp;IF(AND(D72&lt;&gt;"",D72&lt;&gt;Lists!$A$2),"; Not a manager",""),3,200))</f>
        <v/>
      </c>
      <c r="L72" s="23">
        <f>IF(B72="","",IF(J72=Lists!$D$4,1,0)+IF(J72=Lists!$D$3,1,0)+IF(COUNTIF(E72:H72,1)&gt;0,1,0)+IF(AND(D72&lt;&gt;"",D72&lt;&gt;Lists!$A$2),1,0))</f>
        <v/>
      </c>
      <c r="M72" s="23">
        <f>IF(B72="","",B72&amp;"|"&amp;COUNTIF(B$6:B72,B72))</f>
        <v/>
      </c>
      <c r="N72" s="23">
        <f>IF(B72="","",IFERROR(TRIM(INDEX('Form responses'!$A68:$T68,MATCH(Lists!$G$5,'Form responses'!$A$1:$T$1,0))&amp;""),""))</f>
        <v/>
      </c>
    </row>
    <row r="73">
      <c r="A73" s="23">
        <f>IF(B73="","","Form")</f>
        <v/>
      </c>
      <c r="B73" s="23">
        <f>IFERROR(TRIM(INDEX('Form responses'!$A69:$T69,MATCH(Lists!$G$2,'Form responses'!$A$1:$T$1,0))&amp;""),"")</f>
        <v/>
      </c>
      <c r="C73" s="23">
        <f>IF(B73="","",IFERROR(TRIM(INDEX('Form responses'!$A69:$T69,MATCH(Lists!$G$3,'Form responses'!$A$1:$T$1,0))&amp;""),""))</f>
        <v/>
      </c>
      <c r="D73" s="23">
        <f>IF(B73="","",IFERROR(TRIM(INDEX('Form responses'!$A69:$T69,MATCH(Lists!$G$4,'Form responses'!$A$1:$T$1,0))&amp;""),""))</f>
        <v/>
      </c>
      <c r="E73" s="24">
        <f>IF($N73="","",IF(ISNUMBER(SEARCH(E$5&amp;": "&amp;Lists!$B$5,$N73)),4,IF(ISNUMBER(SEARCH(E$5&amp;": "&amp;Lists!$B$4,$N73)),3,IF(ISNUMBER(SEARCH(E$5&amp;": "&amp;Lists!$B$3,$N73)),2,IF(ISNUMBER(SEARCH(E$5&amp;": "&amp;Lists!$B$2,$N73)),1,"")))))</f>
        <v/>
      </c>
      <c r="F73" s="24">
        <f>IF($N73="","",IF(ISNUMBER(SEARCH(F$5&amp;": "&amp;Lists!$B$5,$N73)),4,IF(ISNUMBER(SEARCH(F$5&amp;": "&amp;Lists!$B$4,$N73)),3,IF(ISNUMBER(SEARCH(F$5&amp;": "&amp;Lists!$B$3,$N73)),2,IF(ISNUMBER(SEARCH(F$5&amp;": "&amp;Lists!$B$2,$N73)),1,"")))))</f>
        <v/>
      </c>
      <c r="G73" s="24">
        <f>IF($N73="","",IF(ISNUMBER(SEARCH(G$5&amp;": "&amp;Lists!$B$5,$N73)),4,IF(ISNUMBER(SEARCH(G$5&amp;": "&amp;Lists!$B$4,$N73)),3,IF(ISNUMBER(SEARCH(G$5&amp;": "&amp;Lists!$B$3,$N73)),2,IF(ISNUMBER(SEARCH(G$5&amp;": "&amp;Lists!$B$2,$N73)),1,"")))))</f>
        <v/>
      </c>
      <c r="H73" s="24">
        <f>IF($N73="","",IF(ISNUMBER(SEARCH(H$5&amp;": "&amp;Lists!$B$5,$N73)),4,IF(ISNUMBER(SEARCH(H$5&amp;": "&amp;Lists!$B$4,$N73)),3,IF(ISNUMBER(SEARCH(H$5&amp;": "&amp;Lists!$B$3,$N73)),2,IF(ISNUMBER(SEARCH(H$5&amp;": "&amp;Lists!$B$2,$N73)),1,"")))))</f>
        <v/>
      </c>
      <c r="I73" s="25">
        <f>IF(COUNT(E73:H73)=0,"",ROUND(AVERAGE(E73:H73),2))</f>
        <v/>
      </c>
      <c r="J73" s="23">
        <f>IF(B73="","",IFERROR(TRIM(INDEX('Form responses'!$A69:$T69,MATCH(Lists!$G$6,'Form responses'!$A$1:$T$1,0))&amp;""),""))</f>
        <v/>
      </c>
      <c r="K73" s="23">
        <f>IF(B73="","",MID(IF(J73=Lists!$D$4,"; Would not hire again","")&amp;IF(J73=Lists!$D$3,"; Hire again with reservations","")&amp;IF(COUNTIF(E73:H73,1)&gt;0,"; Rated below expectations on "&amp;COUNTIF(E73:H73,1),"")&amp;IF(AND(D73&lt;&gt;"",D73&lt;&gt;Lists!$A$2),"; Not a manager",""),3,200))</f>
        <v/>
      </c>
      <c r="L73" s="23">
        <f>IF(B73="","",IF(J73=Lists!$D$4,1,0)+IF(J73=Lists!$D$3,1,0)+IF(COUNTIF(E73:H73,1)&gt;0,1,0)+IF(AND(D73&lt;&gt;"",D73&lt;&gt;Lists!$A$2),1,0))</f>
        <v/>
      </c>
      <c r="M73" s="23">
        <f>IF(B73="","",B73&amp;"|"&amp;COUNTIF(B$6:B73,B73))</f>
        <v/>
      </c>
      <c r="N73" s="23">
        <f>IF(B73="","",IFERROR(TRIM(INDEX('Form responses'!$A69:$T69,MATCH(Lists!$G$5,'Form responses'!$A$1:$T$1,0))&amp;""),""))</f>
        <v/>
      </c>
    </row>
    <row r="74">
      <c r="A74" s="23">
        <f>IF(B74="","","Form")</f>
        <v/>
      </c>
      <c r="B74" s="23">
        <f>IFERROR(TRIM(INDEX('Form responses'!$A70:$T70,MATCH(Lists!$G$2,'Form responses'!$A$1:$T$1,0))&amp;""),"")</f>
        <v/>
      </c>
      <c r="C74" s="23">
        <f>IF(B74="","",IFERROR(TRIM(INDEX('Form responses'!$A70:$T70,MATCH(Lists!$G$3,'Form responses'!$A$1:$T$1,0))&amp;""),""))</f>
        <v/>
      </c>
      <c r="D74" s="23">
        <f>IF(B74="","",IFERROR(TRIM(INDEX('Form responses'!$A70:$T70,MATCH(Lists!$G$4,'Form responses'!$A$1:$T$1,0))&amp;""),""))</f>
        <v/>
      </c>
      <c r="E74" s="24">
        <f>IF($N74="","",IF(ISNUMBER(SEARCH(E$5&amp;": "&amp;Lists!$B$5,$N74)),4,IF(ISNUMBER(SEARCH(E$5&amp;": "&amp;Lists!$B$4,$N74)),3,IF(ISNUMBER(SEARCH(E$5&amp;": "&amp;Lists!$B$3,$N74)),2,IF(ISNUMBER(SEARCH(E$5&amp;": "&amp;Lists!$B$2,$N74)),1,"")))))</f>
        <v/>
      </c>
      <c r="F74" s="24">
        <f>IF($N74="","",IF(ISNUMBER(SEARCH(F$5&amp;": "&amp;Lists!$B$5,$N74)),4,IF(ISNUMBER(SEARCH(F$5&amp;": "&amp;Lists!$B$4,$N74)),3,IF(ISNUMBER(SEARCH(F$5&amp;": "&amp;Lists!$B$3,$N74)),2,IF(ISNUMBER(SEARCH(F$5&amp;": "&amp;Lists!$B$2,$N74)),1,"")))))</f>
        <v/>
      </c>
      <c r="G74" s="24">
        <f>IF($N74="","",IF(ISNUMBER(SEARCH(G$5&amp;": "&amp;Lists!$B$5,$N74)),4,IF(ISNUMBER(SEARCH(G$5&amp;": "&amp;Lists!$B$4,$N74)),3,IF(ISNUMBER(SEARCH(G$5&amp;": "&amp;Lists!$B$3,$N74)),2,IF(ISNUMBER(SEARCH(G$5&amp;": "&amp;Lists!$B$2,$N74)),1,"")))))</f>
        <v/>
      </c>
      <c r="H74" s="24">
        <f>IF($N74="","",IF(ISNUMBER(SEARCH(H$5&amp;": "&amp;Lists!$B$5,$N74)),4,IF(ISNUMBER(SEARCH(H$5&amp;": "&amp;Lists!$B$4,$N74)),3,IF(ISNUMBER(SEARCH(H$5&amp;": "&amp;Lists!$B$3,$N74)),2,IF(ISNUMBER(SEARCH(H$5&amp;": "&amp;Lists!$B$2,$N74)),1,"")))))</f>
        <v/>
      </c>
      <c r="I74" s="25">
        <f>IF(COUNT(E74:H74)=0,"",ROUND(AVERAGE(E74:H74),2))</f>
        <v/>
      </c>
      <c r="J74" s="23">
        <f>IF(B74="","",IFERROR(TRIM(INDEX('Form responses'!$A70:$T70,MATCH(Lists!$G$6,'Form responses'!$A$1:$T$1,0))&amp;""),""))</f>
        <v/>
      </c>
      <c r="K74" s="23">
        <f>IF(B74="","",MID(IF(J74=Lists!$D$4,"; Would not hire again","")&amp;IF(J74=Lists!$D$3,"; Hire again with reservations","")&amp;IF(COUNTIF(E74:H74,1)&gt;0,"; Rated below expectations on "&amp;COUNTIF(E74:H74,1),"")&amp;IF(AND(D74&lt;&gt;"",D74&lt;&gt;Lists!$A$2),"; Not a manager",""),3,200))</f>
        <v/>
      </c>
      <c r="L74" s="23">
        <f>IF(B74="","",IF(J74=Lists!$D$4,1,0)+IF(J74=Lists!$D$3,1,0)+IF(COUNTIF(E74:H74,1)&gt;0,1,0)+IF(AND(D74&lt;&gt;"",D74&lt;&gt;Lists!$A$2),1,0))</f>
        <v/>
      </c>
      <c r="M74" s="23">
        <f>IF(B74="","",B74&amp;"|"&amp;COUNTIF(B$6:B74,B74))</f>
        <v/>
      </c>
      <c r="N74" s="23">
        <f>IF(B74="","",IFERROR(TRIM(INDEX('Form responses'!$A70:$T70,MATCH(Lists!$G$5,'Form responses'!$A$1:$T$1,0))&amp;""),""))</f>
        <v/>
      </c>
    </row>
    <row r="75">
      <c r="A75" s="23">
        <f>IF(B75="","","Form")</f>
        <v/>
      </c>
      <c r="B75" s="23">
        <f>IFERROR(TRIM(INDEX('Form responses'!$A71:$T71,MATCH(Lists!$G$2,'Form responses'!$A$1:$T$1,0))&amp;""),"")</f>
        <v/>
      </c>
      <c r="C75" s="23">
        <f>IF(B75="","",IFERROR(TRIM(INDEX('Form responses'!$A71:$T71,MATCH(Lists!$G$3,'Form responses'!$A$1:$T$1,0))&amp;""),""))</f>
        <v/>
      </c>
      <c r="D75" s="23">
        <f>IF(B75="","",IFERROR(TRIM(INDEX('Form responses'!$A71:$T71,MATCH(Lists!$G$4,'Form responses'!$A$1:$T$1,0))&amp;""),""))</f>
        <v/>
      </c>
      <c r="E75" s="24">
        <f>IF($N75="","",IF(ISNUMBER(SEARCH(E$5&amp;": "&amp;Lists!$B$5,$N75)),4,IF(ISNUMBER(SEARCH(E$5&amp;": "&amp;Lists!$B$4,$N75)),3,IF(ISNUMBER(SEARCH(E$5&amp;": "&amp;Lists!$B$3,$N75)),2,IF(ISNUMBER(SEARCH(E$5&amp;": "&amp;Lists!$B$2,$N75)),1,"")))))</f>
        <v/>
      </c>
      <c r="F75" s="24">
        <f>IF($N75="","",IF(ISNUMBER(SEARCH(F$5&amp;": "&amp;Lists!$B$5,$N75)),4,IF(ISNUMBER(SEARCH(F$5&amp;": "&amp;Lists!$B$4,$N75)),3,IF(ISNUMBER(SEARCH(F$5&amp;": "&amp;Lists!$B$3,$N75)),2,IF(ISNUMBER(SEARCH(F$5&amp;": "&amp;Lists!$B$2,$N75)),1,"")))))</f>
        <v/>
      </c>
      <c r="G75" s="24">
        <f>IF($N75="","",IF(ISNUMBER(SEARCH(G$5&amp;": "&amp;Lists!$B$5,$N75)),4,IF(ISNUMBER(SEARCH(G$5&amp;": "&amp;Lists!$B$4,$N75)),3,IF(ISNUMBER(SEARCH(G$5&amp;": "&amp;Lists!$B$3,$N75)),2,IF(ISNUMBER(SEARCH(G$5&amp;": "&amp;Lists!$B$2,$N75)),1,"")))))</f>
        <v/>
      </c>
      <c r="H75" s="24">
        <f>IF($N75="","",IF(ISNUMBER(SEARCH(H$5&amp;": "&amp;Lists!$B$5,$N75)),4,IF(ISNUMBER(SEARCH(H$5&amp;": "&amp;Lists!$B$4,$N75)),3,IF(ISNUMBER(SEARCH(H$5&amp;": "&amp;Lists!$B$3,$N75)),2,IF(ISNUMBER(SEARCH(H$5&amp;": "&amp;Lists!$B$2,$N75)),1,"")))))</f>
        <v/>
      </c>
      <c r="I75" s="25">
        <f>IF(COUNT(E75:H75)=0,"",ROUND(AVERAGE(E75:H75),2))</f>
        <v/>
      </c>
      <c r="J75" s="23">
        <f>IF(B75="","",IFERROR(TRIM(INDEX('Form responses'!$A71:$T71,MATCH(Lists!$G$6,'Form responses'!$A$1:$T$1,0))&amp;""),""))</f>
        <v/>
      </c>
      <c r="K75" s="23">
        <f>IF(B75="","",MID(IF(J75=Lists!$D$4,"; Would not hire again","")&amp;IF(J75=Lists!$D$3,"; Hire again with reservations","")&amp;IF(COUNTIF(E75:H75,1)&gt;0,"; Rated below expectations on "&amp;COUNTIF(E75:H75,1),"")&amp;IF(AND(D75&lt;&gt;"",D75&lt;&gt;Lists!$A$2),"; Not a manager",""),3,200))</f>
        <v/>
      </c>
      <c r="L75" s="23">
        <f>IF(B75="","",IF(J75=Lists!$D$4,1,0)+IF(J75=Lists!$D$3,1,0)+IF(COUNTIF(E75:H75,1)&gt;0,1,0)+IF(AND(D75&lt;&gt;"",D75&lt;&gt;Lists!$A$2),1,0))</f>
        <v/>
      </c>
      <c r="M75" s="23">
        <f>IF(B75="","",B75&amp;"|"&amp;COUNTIF(B$6:B75,B75))</f>
        <v/>
      </c>
      <c r="N75" s="23">
        <f>IF(B75="","",IFERROR(TRIM(INDEX('Form responses'!$A71:$T71,MATCH(Lists!$G$5,'Form responses'!$A$1:$T$1,0))&amp;""),""))</f>
        <v/>
      </c>
    </row>
    <row r="76">
      <c r="A76" s="23">
        <f>IF(B76="","","Form")</f>
        <v/>
      </c>
      <c r="B76" s="23">
        <f>IFERROR(TRIM(INDEX('Form responses'!$A72:$T72,MATCH(Lists!$G$2,'Form responses'!$A$1:$T$1,0))&amp;""),"")</f>
        <v/>
      </c>
      <c r="C76" s="23">
        <f>IF(B76="","",IFERROR(TRIM(INDEX('Form responses'!$A72:$T72,MATCH(Lists!$G$3,'Form responses'!$A$1:$T$1,0))&amp;""),""))</f>
        <v/>
      </c>
      <c r="D76" s="23">
        <f>IF(B76="","",IFERROR(TRIM(INDEX('Form responses'!$A72:$T72,MATCH(Lists!$G$4,'Form responses'!$A$1:$T$1,0))&amp;""),""))</f>
        <v/>
      </c>
      <c r="E76" s="24">
        <f>IF($N76="","",IF(ISNUMBER(SEARCH(E$5&amp;": "&amp;Lists!$B$5,$N76)),4,IF(ISNUMBER(SEARCH(E$5&amp;": "&amp;Lists!$B$4,$N76)),3,IF(ISNUMBER(SEARCH(E$5&amp;": "&amp;Lists!$B$3,$N76)),2,IF(ISNUMBER(SEARCH(E$5&amp;": "&amp;Lists!$B$2,$N76)),1,"")))))</f>
        <v/>
      </c>
      <c r="F76" s="24">
        <f>IF($N76="","",IF(ISNUMBER(SEARCH(F$5&amp;": "&amp;Lists!$B$5,$N76)),4,IF(ISNUMBER(SEARCH(F$5&amp;": "&amp;Lists!$B$4,$N76)),3,IF(ISNUMBER(SEARCH(F$5&amp;": "&amp;Lists!$B$3,$N76)),2,IF(ISNUMBER(SEARCH(F$5&amp;": "&amp;Lists!$B$2,$N76)),1,"")))))</f>
        <v/>
      </c>
      <c r="G76" s="24">
        <f>IF($N76="","",IF(ISNUMBER(SEARCH(G$5&amp;": "&amp;Lists!$B$5,$N76)),4,IF(ISNUMBER(SEARCH(G$5&amp;": "&amp;Lists!$B$4,$N76)),3,IF(ISNUMBER(SEARCH(G$5&amp;": "&amp;Lists!$B$3,$N76)),2,IF(ISNUMBER(SEARCH(G$5&amp;": "&amp;Lists!$B$2,$N76)),1,"")))))</f>
        <v/>
      </c>
      <c r="H76" s="24">
        <f>IF($N76="","",IF(ISNUMBER(SEARCH(H$5&amp;": "&amp;Lists!$B$5,$N76)),4,IF(ISNUMBER(SEARCH(H$5&amp;": "&amp;Lists!$B$4,$N76)),3,IF(ISNUMBER(SEARCH(H$5&amp;": "&amp;Lists!$B$3,$N76)),2,IF(ISNUMBER(SEARCH(H$5&amp;": "&amp;Lists!$B$2,$N76)),1,"")))))</f>
        <v/>
      </c>
      <c r="I76" s="25">
        <f>IF(COUNT(E76:H76)=0,"",ROUND(AVERAGE(E76:H76),2))</f>
        <v/>
      </c>
      <c r="J76" s="23">
        <f>IF(B76="","",IFERROR(TRIM(INDEX('Form responses'!$A72:$T72,MATCH(Lists!$G$6,'Form responses'!$A$1:$T$1,0))&amp;""),""))</f>
        <v/>
      </c>
      <c r="K76" s="23">
        <f>IF(B76="","",MID(IF(J76=Lists!$D$4,"; Would not hire again","")&amp;IF(J76=Lists!$D$3,"; Hire again with reservations","")&amp;IF(COUNTIF(E76:H76,1)&gt;0,"; Rated below expectations on "&amp;COUNTIF(E76:H76,1),"")&amp;IF(AND(D76&lt;&gt;"",D76&lt;&gt;Lists!$A$2),"; Not a manager",""),3,200))</f>
        <v/>
      </c>
      <c r="L76" s="23">
        <f>IF(B76="","",IF(J76=Lists!$D$4,1,0)+IF(J76=Lists!$D$3,1,0)+IF(COUNTIF(E76:H76,1)&gt;0,1,0)+IF(AND(D76&lt;&gt;"",D76&lt;&gt;Lists!$A$2),1,0))</f>
        <v/>
      </c>
      <c r="M76" s="23">
        <f>IF(B76="","",B76&amp;"|"&amp;COUNTIF(B$6:B76,B76))</f>
        <v/>
      </c>
      <c r="N76" s="23">
        <f>IF(B76="","",IFERROR(TRIM(INDEX('Form responses'!$A72:$T72,MATCH(Lists!$G$5,'Form responses'!$A$1:$T$1,0))&amp;""),""))</f>
        <v/>
      </c>
    </row>
    <row r="77">
      <c r="A77" s="23">
        <f>IF(B77="","","Form")</f>
        <v/>
      </c>
      <c r="B77" s="23">
        <f>IFERROR(TRIM(INDEX('Form responses'!$A73:$T73,MATCH(Lists!$G$2,'Form responses'!$A$1:$T$1,0))&amp;""),"")</f>
        <v/>
      </c>
      <c r="C77" s="23">
        <f>IF(B77="","",IFERROR(TRIM(INDEX('Form responses'!$A73:$T73,MATCH(Lists!$G$3,'Form responses'!$A$1:$T$1,0))&amp;""),""))</f>
        <v/>
      </c>
      <c r="D77" s="23">
        <f>IF(B77="","",IFERROR(TRIM(INDEX('Form responses'!$A73:$T73,MATCH(Lists!$G$4,'Form responses'!$A$1:$T$1,0))&amp;""),""))</f>
        <v/>
      </c>
      <c r="E77" s="24">
        <f>IF($N77="","",IF(ISNUMBER(SEARCH(E$5&amp;": "&amp;Lists!$B$5,$N77)),4,IF(ISNUMBER(SEARCH(E$5&amp;": "&amp;Lists!$B$4,$N77)),3,IF(ISNUMBER(SEARCH(E$5&amp;": "&amp;Lists!$B$3,$N77)),2,IF(ISNUMBER(SEARCH(E$5&amp;": "&amp;Lists!$B$2,$N77)),1,"")))))</f>
        <v/>
      </c>
      <c r="F77" s="24">
        <f>IF($N77="","",IF(ISNUMBER(SEARCH(F$5&amp;": "&amp;Lists!$B$5,$N77)),4,IF(ISNUMBER(SEARCH(F$5&amp;": "&amp;Lists!$B$4,$N77)),3,IF(ISNUMBER(SEARCH(F$5&amp;": "&amp;Lists!$B$3,$N77)),2,IF(ISNUMBER(SEARCH(F$5&amp;": "&amp;Lists!$B$2,$N77)),1,"")))))</f>
        <v/>
      </c>
      <c r="G77" s="24">
        <f>IF($N77="","",IF(ISNUMBER(SEARCH(G$5&amp;": "&amp;Lists!$B$5,$N77)),4,IF(ISNUMBER(SEARCH(G$5&amp;": "&amp;Lists!$B$4,$N77)),3,IF(ISNUMBER(SEARCH(G$5&amp;": "&amp;Lists!$B$3,$N77)),2,IF(ISNUMBER(SEARCH(G$5&amp;": "&amp;Lists!$B$2,$N77)),1,"")))))</f>
        <v/>
      </c>
      <c r="H77" s="24">
        <f>IF($N77="","",IF(ISNUMBER(SEARCH(H$5&amp;": "&amp;Lists!$B$5,$N77)),4,IF(ISNUMBER(SEARCH(H$5&amp;": "&amp;Lists!$B$4,$N77)),3,IF(ISNUMBER(SEARCH(H$5&amp;": "&amp;Lists!$B$3,$N77)),2,IF(ISNUMBER(SEARCH(H$5&amp;": "&amp;Lists!$B$2,$N77)),1,"")))))</f>
        <v/>
      </c>
      <c r="I77" s="25">
        <f>IF(COUNT(E77:H77)=0,"",ROUND(AVERAGE(E77:H77),2))</f>
        <v/>
      </c>
      <c r="J77" s="23">
        <f>IF(B77="","",IFERROR(TRIM(INDEX('Form responses'!$A73:$T73,MATCH(Lists!$G$6,'Form responses'!$A$1:$T$1,0))&amp;""),""))</f>
        <v/>
      </c>
      <c r="K77" s="23">
        <f>IF(B77="","",MID(IF(J77=Lists!$D$4,"; Would not hire again","")&amp;IF(J77=Lists!$D$3,"; Hire again with reservations","")&amp;IF(COUNTIF(E77:H77,1)&gt;0,"; Rated below expectations on "&amp;COUNTIF(E77:H77,1),"")&amp;IF(AND(D77&lt;&gt;"",D77&lt;&gt;Lists!$A$2),"; Not a manager",""),3,200))</f>
        <v/>
      </c>
      <c r="L77" s="23">
        <f>IF(B77="","",IF(J77=Lists!$D$4,1,0)+IF(J77=Lists!$D$3,1,0)+IF(COUNTIF(E77:H77,1)&gt;0,1,0)+IF(AND(D77&lt;&gt;"",D77&lt;&gt;Lists!$A$2),1,0))</f>
        <v/>
      </c>
      <c r="M77" s="23">
        <f>IF(B77="","",B77&amp;"|"&amp;COUNTIF(B$6:B77,B77))</f>
        <v/>
      </c>
      <c r="N77" s="23">
        <f>IF(B77="","",IFERROR(TRIM(INDEX('Form responses'!$A73:$T73,MATCH(Lists!$G$5,'Form responses'!$A$1:$T$1,0))&amp;""),""))</f>
        <v/>
      </c>
    </row>
    <row r="78">
      <c r="A78" s="23">
        <f>IF(B78="","","Form")</f>
        <v/>
      </c>
      <c r="B78" s="23">
        <f>IFERROR(TRIM(INDEX('Form responses'!$A74:$T74,MATCH(Lists!$G$2,'Form responses'!$A$1:$T$1,0))&amp;""),"")</f>
        <v/>
      </c>
      <c r="C78" s="23">
        <f>IF(B78="","",IFERROR(TRIM(INDEX('Form responses'!$A74:$T74,MATCH(Lists!$G$3,'Form responses'!$A$1:$T$1,0))&amp;""),""))</f>
        <v/>
      </c>
      <c r="D78" s="23">
        <f>IF(B78="","",IFERROR(TRIM(INDEX('Form responses'!$A74:$T74,MATCH(Lists!$G$4,'Form responses'!$A$1:$T$1,0))&amp;""),""))</f>
        <v/>
      </c>
      <c r="E78" s="24">
        <f>IF($N78="","",IF(ISNUMBER(SEARCH(E$5&amp;": "&amp;Lists!$B$5,$N78)),4,IF(ISNUMBER(SEARCH(E$5&amp;": "&amp;Lists!$B$4,$N78)),3,IF(ISNUMBER(SEARCH(E$5&amp;": "&amp;Lists!$B$3,$N78)),2,IF(ISNUMBER(SEARCH(E$5&amp;": "&amp;Lists!$B$2,$N78)),1,"")))))</f>
        <v/>
      </c>
      <c r="F78" s="24">
        <f>IF($N78="","",IF(ISNUMBER(SEARCH(F$5&amp;": "&amp;Lists!$B$5,$N78)),4,IF(ISNUMBER(SEARCH(F$5&amp;": "&amp;Lists!$B$4,$N78)),3,IF(ISNUMBER(SEARCH(F$5&amp;": "&amp;Lists!$B$3,$N78)),2,IF(ISNUMBER(SEARCH(F$5&amp;": "&amp;Lists!$B$2,$N78)),1,"")))))</f>
        <v/>
      </c>
      <c r="G78" s="24">
        <f>IF($N78="","",IF(ISNUMBER(SEARCH(G$5&amp;": "&amp;Lists!$B$5,$N78)),4,IF(ISNUMBER(SEARCH(G$5&amp;": "&amp;Lists!$B$4,$N78)),3,IF(ISNUMBER(SEARCH(G$5&amp;": "&amp;Lists!$B$3,$N78)),2,IF(ISNUMBER(SEARCH(G$5&amp;": "&amp;Lists!$B$2,$N78)),1,"")))))</f>
        <v/>
      </c>
      <c r="H78" s="24">
        <f>IF($N78="","",IF(ISNUMBER(SEARCH(H$5&amp;": "&amp;Lists!$B$5,$N78)),4,IF(ISNUMBER(SEARCH(H$5&amp;": "&amp;Lists!$B$4,$N78)),3,IF(ISNUMBER(SEARCH(H$5&amp;": "&amp;Lists!$B$3,$N78)),2,IF(ISNUMBER(SEARCH(H$5&amp;": "&amp;Lists!$B$2,$N78)),1,"")))))</f>
        <v/>
      </c>
      <c r="I78" s="25">
        <f>IF(COUNT(E78:H78)=0,"",ROUND(AVERAGE(E78:H78),2))</f>
        <v/>
      </c>
      <c r="J78" s="23">
        <f>IF(B78="","",IFERROR(TRIM(INDEX('Form responses'!$A74:$T74,MATCH(Lists!$G$6,'Form responses'!$A$1:$T$1,0))&amp;""),""))</f>
        <v/>
      </c>
      <c r="K78" s="23">
        <f>IF(B78="","",MID(IF(J78=Lists!$D$4,"; Would not hire again","")&amp;IF(J78=Lists!$D$3,"; Hire again with reservations","")&amp;IF(COUNTIF(E78:H78,1)&gt;0,"; Rated below expectations on "&amp;COUNTIF(E78:H78,1),"")&amp;IF(AND(D78&lt;&gt;"",D78&lt;&gt;Lists!$A$2),"; Not a manager",""),3,200))</f>
        <v/>
      </c>
      <c r="L78" s="23">
        <f>IF(B78="","",IF(J78=Lists!$D$4,1,0)+IF(J78=Lists!$D$3,1,0)+IF(COUNTIF(E78:H78,1)&gt;0,1,0)+IF(AND(D78&lt;&gt;"",D78&lt;&gt;Lists!$A$2),1,0))</f>
        <v/>
      </c>
      <c r="M78" s="23">
        <f>IF(B78="","",B78&amp;"|"&amp;COUNTIF(B$6:B78,B78))</f>
        <v/>
      </c>
      <c r="N78" s="23">
        <f>IF(B78="","",IFERROR(TRIM(INDEX('Form responses'!$A74:$T74,MATCH(Lists!$G$5,'Form responses'!$A$1:$T$1,0))&amp;""),""))</f>
        <v/>
      </c>
    </row>
    <row r="79">
      <c r="A79" s="23">
        <f>IF(B79="","","Form")</f>
        <v/>
      </c>
      <c r="B79" s="23">
        <f>IFERROR(TRIM(INDEX('Form responses'!$A75:$T75,MATCH(Lists!$G$2,'Form responses'!$A$1:$T$1,0))&amp;""),"")</f>
        <v/>
      </c>
      <c r="C79" s="23">
        <f>IF(B79="","",IFERROR(TRIM(INDEX('Form responses'!$A75:$T75,MATCH(Lists!$G$3,'Form responses'!$A$1:$T$1,0))&amp;""),""))</f>
        <v/>
      </c>
      <c r="D79" s="23">
        <f>IF(B79="","",IFERROR(TRIM(INDEX('Form responses'!$A75:$T75,MATCH(Lists!$G$4,'Form responses'!$A$1:$T$1,0))&amp;""),""))</f>
        <v/>
      </c>
      <c r="E79" s="24">
        <f>IF($N79="","",IF(ISNUMBER(SEARCH(E$5&amp;": "&amp;Lists!$B$5,$N79)),4,IF(ISNUMBER(SEARCH(E$5&amp;": "&amp;Lists!$B$4,$N79)),3,IF(ISNUMBER(SEARCH(E$5&amp;": "&amp;Lists!$B$3,$N79)),2,IF(ISNUMBER(SEARCH(E$5&amp;": "&amp;Lists!$B$2,$N79)),1,"")))))</f>
        <v/>
      </c>
      <c r="F79" s="24">
        <f>IF($N79="","",IF(ISNUMBER(SEARCH(F$5&amp;": "&amp;Lists!$B$5,$N79)),4,IF(ISNUMBER(SEARCH(F$5&amp;": "&amp;Lists!$B$4,$N79)),3,IF(ISNUMBER(SEARCH(F$5&amp;": "&amp;Lists!$B$3,$N79)),2,IF(ISNUMBER(SEARCH(F$5&amp;": "&amp;Lists!$B$2,$N79)),1,"")))))</f>
        <v/>
      </c>
      <c r="G79" s="24">
        <f>IF($N79="","",IF(ISNUMBER(SEARCH(G$5&amp;": "&amp;Lists!$B$5,$N79)),4,IF(ISNUMBER(SEARCH(G$5&amp;": "&amp;Lists!$B$4,$N79)),3,IF(ISNUMBER(SEARCH(G$5&amp;": "&amp;Lists!$B$3,$N79)),2,IF(ISNUMBER(SEARCH(G$5&amp;": "&amp;Lists!$B$2,$N79)),1,"")))))</f>
        <v/>
      </c>
      <c r="H79" s="24">
        <f>IF($N79="","",IF(ISNUMBER(SEARCH(H$5&amp;": "&amp;Lists!$B$5,$N79)),4,IF(ISNUMBER(SEARCH(H$5&amp;": "&amp;Lists!$B$4,$N79)),3,IF(ISNUMBER(SEARCH(H$5&amp;": "&amp;Lists!$B$3,$N79)),2,IF(ISNUMBER(SEARCH(H$5&amp;": "&amp;Lists!$B$2,$N79)),1,"")))))</f>
        <v/>
      </c>
      <c r="I79" s="25">
        <f>IF(COUNT(E79:H79)=0,"",ROUND(AVERAGE(E79:H79),2))</f>
        <v/>
      </c>
      <c r="J79" s="23">
        <f>IF(B79="","",IFERROR(TRIM(INDEX('Form responses'!$A75:$T75,MATCH(Lists!$G$6,'Form responses'!$A$1:$T$1,0))&amp;""),""))</f>
        <v/>
      </c>
      <c r="K79" s="23">
        <f>IF(B79="","",MID(IF(J79=Lists!$D$4,"; Would not hire again","")&amp;IF(J79=Lists!$D$3,"; Hire again with reservations","")&amp;IF(COUNTIF(E79:H79,1)&gt;0,"; Rated below expectations on "&amp;COUNTIF(E79:H79,1),"")&amp;IF(AND(D79&lt;&gt;"",D79&lt;&gt;Lists!$A$2),"; Not a manager",""),3,200))</f>
        <v/>
      </c>
      <c r="L79" s="23">
        <f>IF(B79="","",IF(J79=Lists!$D$4,1,0)+IF(J79=Lists!$D$3,1,0)+IF(COUNTIF(E79:H79,1)&gt;0,1,0)+IF(AND(D79&lt;&gt;"",D79&lt;&gt;Lists!$A$2),1,0))</f>
        <v/>
      </c>
      <c r="M79" s="23">
        <f>IF(B79="","",B79&amp;"|"&amp;COUNTIF(B$6:B79,B79))</f>
        <v/>
      </c>
      <c r="N79" s="23">
        <f>IF(B79="","",IFERROR(TRIM(INDEX('Form responses'!$A75:$T75,MATCH(Lists!$G$5,'Form responses'!$A$1:$T$1,0))&amp;""),""))</f>
        <v/>
      </c>
    </row>
    <row r="80">
      <c r="A80" s="23">
        <f>IF(B80="","","Form")</f>
        <v/>
      </c>
      <c r="B80" s="23">
        <f>IFERROR(TRIM(INDEX('Form responses'!$A76:$T76,MATCH(Lists!$G$2,'Form responses'!$A$1:$T$1,0))&amp;""),"")</f>
        <v/>
      </c>
      <c r="C80" s="23">
        <f>IF(B80="","",IFERROR(TRIM(INDEX('Form responses'!$A76:$T76,MATCH(Lists!$G$3,'Form responses'!$A$1:$T$1,0))&amp;""),""))</f>
        <v/>
      </c>
      <c r="D80" s="23">
        <f>IF(B80="","",IFERROR(TRIM(INDEX('Form responses'!$A76:$T76,MATCH(Lists!$G$4,'Form responses'!$A$1:$T$1,0))&amp;""),""))</f>
        <v/>
      </c>
      <c r="E80" s="24">
        <f>IF($N80="","",IF(ISNUMBER(SEARCH(E$5&amp;": "&amp;Lists!$B$5,$N80)),4,IF(ISNUMBER(SEARCH(E$5&amp;": "&amp;Lists!$B$4,$N80)),3,IF(ISNUMBER(SEARCH(E$5&amp;": "&amp;Lists!$B$3,$N80)),2,IF(ISNUMBER(SEARCH(E$5&amp;": "&amp;Lists!$B$2,$N80)),1,"")))))</f>
        <v/>
      </c>
      <c r="F80" s="24">
        <f>IF($N80="","",IF(ISNUMBER(SEARCH(F$5&amp;": "&amp;Lists!$B$5,$N80)),4,IF(ISNUMBER(SEARCH(F$5&amp;": "&amp;Lists!$B$4,$N80)),3,IF(ISNUMBER(SEARCH(F$5&amp;": "&amp;Lists!$B$3,$N80)),2,IF(ISNUMBER(SEARCH(F$5&amp;": "&amp;Lists!$B$2,$N80)),1,"")))))</f>
        <v/>
      </c>
      <c r="G80" s="24">
        <f>IF($N80="","",IF(ISNUMBER(SEARCH(G$5&amp;": "&amp;Lists!$B$5,$N80)),4,IF(ISNUMBER(SEARCH(G$5&amp;": "&amp;Lists!$B$4,$N80)),3,IF(ISNUMBER(SEARCH(G$5&amp;": "&amp;Lists!$B$3,$N80)),2,IF(ISNUMBER(SEARCH(G$5&amp;": "&amp;Lists!$B$2,$N80)),1,"")))))</f>
        <v/>
      </c>
      <c r="H80" s="24">
        <f>IF($N80="","",IF(ISNUMBER(SEARCH(H$5&amp;": "&amp;Lists!$B$5,$N80)),4,IF(ISNUMBER(SEARCH(H$5&amp;": "&amp;Lists!$B$4,$N80)),3,IF(ISNUMBER(SEARCH(H$5&amp;": "&amp;Lists!$B$3,$N80)),2,IF(ISNUMBER(SEARCH(H$5&amp;": "&amp;Lists!$B$2,$N80)),1,"")))))</f>
        <v/>
      </c>
      <c r="I80" s="25">
        <f>IF(COUNT(E80:H80)=0,"",ROUND(AVERAGE(E80:H80),2))</f>
        <v/>
      </c>
      <c r="J80" s="23">
        <f>IF(B80="","",IFERROR(TRIM(INDEX('Form responses'!$A76:$T76,MATCH(Lists!$G$6,'Form responses'!$A$1:$T$1,0))&amp;""),""))</f>
        <v/>
      </c>
      <c r="K80" s="23">
        <f>IF(B80="","",MID(IF(J80=Lists!$D$4,"; Would not hire again","")&amp;IF(J80=Lists!$D$3,"; Hire again with reservations","")&amp;IF(COUNTIF(E80:H80,1)&gt;0,"; Rated below expectations on "&amp;COUNTIF(E80:H80,1),"")&amp;IF(AND(D80&lt;&gt;"",D80&lt;&gt;Lists!$A$2),"; Not a manager",""),3,200))</f>
        <v/>
      </c>
      <c r="L80" s="23">
        <f>IF(B80="","",IF(J80=Lists!$D$4,1,0)+IF(J80=Lists!$D$3,1,0)+IF(COUNTIF(E80:H80,1)&gt;0,1,0)+IF(AND(D80&lt;&gt;"",D80&lt;&gt;Lists!$A$2),1,0))</f>
        <v/>
      </c>
      <c r="M80" s="23">
        <f>IF(B80="","",B80&amp;"|"&amp;COUNTIF(B$6:B80,B80))</f>
        <v/>
      </c>
      <c r="N80" s="23">
        <f>IF(B80="","",IFERROR(TRIM(INDEX('Form responses'!$A76:$T76,MATCH(Lists!$G$5,'Form responses'!$A$1:$T$1,0))&amp;""),""))</f>
        <v/>
      </c>
    </row>
    <row r="81">
      <c r="A81" s="23">
        <f>IF(B81="","","Form")</f>
        <v/>
      </c>
      <c r="B81" s="23">
        <f>IFERROR(TRIM(INDEX('Form responses'!$A77:$T77,MATCH(Lists!$G$2,'Form responses'!$A$1:$T$1,0))&amp;""),"")</f>
        <v/>
      </c>
      <c r="C81" s="23">
        <f>IF(B81="","",IFERROR(TRIM(INDEX('Form responses'!$A77:$T77,MATCH(Lists!$G$3,'Form responses'!$A$1:$T$1,0))&amp;""),""))</f>
        <v/>
      </c>
      <c r="D81" s="23">
        <f>IF(B81="","",IFERROR(TRIM(INDEX('Form responses'!$A77:$T77,MATCH(Lists!$G$4,'Form responses'!$A$1:$T$1,0))&amp;""),""))</f>
        <v/>
      </c>
      <c r="E81" s="24">
        <f>IF($N81="","",IF(ISNUMBER(SEARCH(E$5&amp;": "&amp;Lists!$B$5,$N81)),4,IF(ISNUMBER(SEARCH(E$5&amp;": "&amp;Lists!$B$4,$N81)),3,IF(ISNUMBER(SEARCH(E$5&amp;": "&amp;Lists!$B$3,$N81)),2,IF(ISNUMBER(SEARCH(E$5&amp;": "&amp;Lists!$B$2,$N81)),1,"")))))</f>
        <v/>
      </c>
      <c r="F81" s="24">
        <f>IF($N81="","",IF(ISNUMBER(SEARCH(F$5&amp;": "&amp;Lists!$B$5,$N81)),4,IF(ISNUMBER(SEARCH(F$5&amp;": "&amp;Lists!$B$4,$N81)),3,IF(ISNUMBER(SEARCH(F$5&amp;": "&amp;Lists!$B$3,$N81)),2,IF(ISNUMBER(SEARCH(F$5&amp;": "&amp;Lists!$B$2,$N81)),1,"")))))</f>
        <v/>
      </c>
      <c r="G81" s="24">
        <f>IF($N81="","",IF(ISNUMBER(SEARCH(G$5&amp;": "&amp;Lists!$B$5,$N81)),4,IF(ISNUMBER(SEARCH(G$5&amp;": "&amp;Lists!$B$4,$N81)),3,IF(ISNUMBER(SEARCH(G$5&amp;": "&amp;Lists!$B$3,$N81)),2,IF(ISNUMBER(SEARCH(G$5&amp;": "&amp;Lists!$B$2,$N81)),1,"")))))</f>
        <v/>
      </c>
      <c r="H81" s="24">
        <f>IF($N81="","",IF(ISNUMBER(SEARCH(H$5&amp;": "&amp;Lists!$B$5,$N81)),4,IF(ISNUMBER(SEARCH(H$5&amp;": "&amp;Lists!$B$4,$N81)),3,IF(ISNUMBER(SEARCH(H$5&amp;": "&amp;Lists!$B$3,$N81)),2,IF(ISNUMBER(SEARCH(H$5&amp;": "&amp;Lists!$B$2,$N81)),1,"")))))</f>
        <v/>
      </c>
      <c r="I81" s="25">
        <f>IF(COUNT(E81:H81)=0,"",ROUND(AVERAGE(E81:H81),2))</f>
        <v/>
      </c>
      <c r="J81" s="23">
        <f>IF(B81="","",IFERROR(TRIM(INDEX('Form responses'!$A77:$T77,MATCH(Lists!$G$6,'Form responses'!$A$1:$T$1,0))&amp;""),""))</f>
        <v/>
      </c>
      <c r="K81" s="23">
        <f>IF(B81="","",MID(IF(J81=Lists!$D$4,"; Would not hire again","")&amp;IF(J81=Lists!$D$3,"; Hire again with reservations","")&amp;IF(COUNTIF(E81:H81,1)&gt;0,"; Rated below expectations on "&amp;COUNTIF(E81:H81,1),"")&amp;IF(AND(D81&lt;&gt;"",D81&lt;&gt;Lists!$A$2),"; Not a manager",""),3,200))</f>
        <v/>
      </c>
      <c r="L81" s="23">
        <f>IF(B81="","",IF(J81=Lists!$D$4,1,0)+IF(J81=Lists!$D$3,1,0)+IF(COUNTIF(E81:H81,1)&gt;0,1,0)+IF(AND(D81&lt;&gt;"",D81&lt;&gt;Lists!$A$2),1,0))</f>
        <v/>
      </c>
      <c r="M81" s="23">
        <f>IF(B81="","",B81&amp;"|"&amp;COUNTIF(B$6:B81,B81))</f>
        <v/>
      </c>
      <c r="N81" s="23">
        <f>IF(B81="","",IFERROR(TRIM(INDEX('Form responses'!$A77:$T77,MATCH(Lists!$G$5,'Form responses'!$A$1:$T$1,0))&amp;""),""))</f>
        <v/>
      </c>
    </row>
    <row r="82">
      <c r="A82" s="23">
        <f>IF(B82="","","Form")</f>
        <v/>
      </c>
      <c r="B82" s="23">
        <f>IFERROR(TRIM(INDEX('Form responses'!$A78:$T78,MATCH(Lists!$G$2,'Form responses'!$A$1:$T$1,0))&amp;""),"")</f>
        <v/>
      </c>
      <c r="C82" s="23">
        <f>IF(B82="","",IFERROR(TRIM(INDEX('Form responses'!$A78:$T78,MATCH(Lists!$G$3,'Form responses'!$A$1:$T$1,0))&amp;""),""))</f>
        <v/>
      </c>
      <c r="D82" s="23">
        <f>IF(B82="","",IFERROR(TRIM(INDEX('Form responses'!$A78:$T78,MATCH(Lists!$G$4,'Form responses'!$A$1:$T$1,0))&amp;""),""))</f>
        <v/>
      </c>
      <c r="E82" s="24">
        <f>IF($N82="","",IF(ISNUMBER(SEARCH(E$5&amp;": "&amp;Lists!$B$5,$N82)),4,IF(ISNUMBER(SEARCH(E$5&amp;": "&amp;Lists!$B$4,$N82)),3,IF(ISNUMBER(SEARCH(E$5&amp;": "&amp;Lists!$B$3,$N82)),2,IF(ISNUMBER(SEARCH(E$5&amp;": "&amp;Lists!$B$2,$N82)),1,"")))))</f>
        <v/>
      </c>
      <c r="F82" s="24">
        <f>IF($N82="","",IF(ISNUMBER(SEARCH(F$5&amp;": "&amp;Lists!$B$5,$N82)),4,IF(ISNUMBER(SEARCH(F$5&amp;": "&amp;Lists!$B$4,$N82)),3,IF(ISNUMBER(SEARCH(F$5&amp;": "&amp;Lists!$B$3,$N82)),2,IF(ISNUMBER(SEARCH(F$5&amp;": "&amp;Lists!$B$2,$N82)),1,"")))))</f>
        <v/>
      </c>
      <c r="G82" s="24">
        <f>IF($N82="","",IF(ISNUMBER(SEARCH(G$5&amp;": "&amp;Lists!$B$5,$N82)),4,IF(ISNUMBER(SEARCH(G$5&amp;": "&amp;Lists!$B$4,$N82)),3,IF(ISNUMBER(SEARCH(G$5&amp;": "&amp;Lists!$B$3,$N82)),2,IF(ISNUMBER(SEARCH(G$5&amp;": "&amp;Lists!$B$2,$N82)),1,"")))))</f>
        <v/>
      </c>
      <c r="H82" s="24">
        <f>IF($N82="","",IF(ISNUMBER(SEARCH(H$5&amp;": "&amp;Lists!$B$5,$N82)),4,IF(ISNUMBER(SEARCH(H$5&amp;": "&amp;Lists!$B$4,$N82)),3,IF(ISNUMBER(SEARCH(H$5&amp;": "&amp;Lists!$B$3,$N82)),2,IF(ISNUMBER(SEARCH(H$5&amp;": "&amp;Lists!$B$2,$N82)),1,"")))))</f>
        <v/>
      </c>
      <c r="I82" s="25">
        <f>IF(COUNT(E82:H82)=0,"",ROUND(AVERAGE(E82:H82),2))</f>
        <v/>
      </c>
      <c r="J82" s="23">
        <f>IF(B82="","",IFERROR(TRIM(INDEX('Form responses'!$A78:$T78,MATCH(Lists!$G$6,'Form responses'!$A$1:$T$1,0))&amp;""),""))</f>
        <v/>
      </c>
      <c r="K82" s="23">
        <f>IF(B82="","",MID(IF(J82=Lists!$D$4,"; Would not hire again","")&amp;IF(J82=Lists!$D$3,"; Hire again with reservations","")&amp;IF(COUNTIF(E82:H82,1)&gt;0,"; Rated below expectations on "&amp;COUNTIF(E82:H82,1),"")&amp;IF(AND(D82&lt;&gt;"",D82&lt;&gt;Lists!$A$2),"; Not a manager",""),3,200))</f>
        <v/>
      </c>
      <c r="L82" s="23">
        <f>IF(B82="","",IF(J82=Lists!$D$4,1,0)+IF(J82=Lists!$D$3,1,0)+IF(COUNTIF(E82:H82,1)&gt;0,1,0)+IF(AND(D82&lt;&gt;"",D82&lt;&gt;Lists!$A$2),1,0))</f>
        <v/>
      </c>
      <c r="M82" s="23">
        <f>IF(B82="","",B82&amp;"|"&amp;COUNTIF(B$6:B82,B82))</f>
        <v/>
      </c>
      <c r="N82" s="23">
        <f>IF(B82="","",IFERROR(TRIM(INDEX('Form responses'!$A78:$T78,MATCH(Lists!$G$5,'Form responses'!$A$1:$T$1,0))&amp;""),""))</f>
        <v/>
      </c>
    </row>
    <row r="83">
      <c r="A83" s="23">
        <f>IF(B83="","","Form")</f>
        <v/>
      </c>
      <c r="B83" s="23">
        <f>IFERROR(TRIM(INDEX('Form responses'!$A79:$T79,MATCH(Lists!$G$2,'Form responses'!$A$1:$T$1,0))&amp;""),"")</f>
        <v/>
      </c>
      <c r="C83" s="23">
        <f>IF(B83="","",IFERROR(TRIM(INDEX('Form responses'!$A79:$T79,MATCH(Lists!$G$3,'Form responses'!$A$1:$T$1,0))&amp;""),""))</f>
        <v/>
      </c>
      <c r="D83" s="23">
        <f>IF(B83="","",IFERROR(TRIM(INDEX('Form responses'!$A79:$T79,MATCH(Lists!$G$4,'Form responses'!$A$1:$T$1,0))&amp;""),""))</f>
        <v/>
      </c>
      <c r="E83" s="24">
        <f>IF($N83="","",IF(ISNUMBER(SEARCH(E$5&amp;": "&amp;Lists!$B$5,$N83)),4,IF(ISNUMBER(SEARCH(E$5&amp;": "&amp;Lists!$B$4,$N83)),3,IF(ISNUMBER(SEARCH(E$5&amp;": "&amp;Lists!$B$3,$N83)),2,IF(ISNUMBER(SEARCH(E$5&amp;": "&amp;Lists!$B$2,$N83)),1,"")))))</f>
        <v/>
      </c>
      <c r="F83" s="24">
        <f>IF($N83="","",IF(ISNUMBER(SEARCH(F$5&amp;": "&amp;Lists!$B$5,$N83)),4,IF(ISNUMBER(SEARCH(F$5&amp;": "&amp;Lists!$B$4,$N83)),3,IF(ISNUMBER(SEARCH(F$5&amp;": "&amp;Lists!$B$3,$N83)),2,IF(ISNUMBER(SEARCH(F$5&amp;": "&amp;Lists!$B$2,$N83)),1,"")))))</f>
        <v/>
      </c>
      <c r="G83" s="24">
        <f>IF($N83="","",IF(ISNUMBER(SEARCH(G$5&amp;": "&amp;Lists!$B$5,$N83)),4,IF(ISNUMBER(SEARCH(G$5&amp;": "&amp;Lists!$B$4,$N83)),3,IF(ISNUMBER(SEARCH(G$5&amp;": "&amp;Lists!$B$3,$N83)),2,IF(ISNUMBER(SEARCH(G$5&amp;": "&amp;Lists!$B$2,$N83)),1,"")))))</f>
        <v/>
      </c>
      <c r="H83" s="24">
        <f>IF($N83="","",IF(ISNUMBER(SEARCH(H$5&amp;": "&amp;Lists!$B$5,$N83)),4,IF(ISNUMBER(SEARCH(H$5&amp;": "&amp;Lists!$B$4,$N83)),3,IF(ISNUMBER(SEARCH(H$5&amp;": "&amp;Lists!$B$3,$N83)),2,IF(ISNUMBER(SEARCH(H$5&amp;": "&amp;Lists!$B$2,$N83)),1,"")))))</f>
        <v/>
      </c>
      <c r="I83" s="25">
        <f>IF(COUNT(E83:H83)=0,"",ROUND(AVERAGE(E83:H83),2))</f>
        <v/>
      </c>
      <c r="J83" s="23">
        <f>IF(B83="","",IFERROR(TRIM(INDEX('Form responses'!$A79:$T79,MATCH(Lists!$G$6,'Form responses'!$A$1:$T$1,0))&amp;""),""))</f>
        <v/>
      </c>
      <c r="K83" s="23">
        <f>IF(B83="","",MID(IF(J83=Lists!$D$4,"; Would not hire again","")&amp;IF(J83=Lists!$D$3,"; Hire again with reservations","")&amp;IF(COUNTIF(E83:H83,1)&gt;0,"; Rated below expectations on "&amp;COUNTIF(E83:H83,1),"")&amp;IF(AND(D83&lt;&gt;"",D83&lt;&gt;Lists!$A$2),"; Not a manager",""),3,200))</f>
        <v/>
      </c>
      <c r="L83" s="23">
        <f>IF(B83="","",IF(J83=Lists!$D$4,1,0)+IF(J83=Lists!$D$3,1,0)+IF(COUNTIF(E83:H83,1)&gt;0,1,0)+IF(AND(D83&lt;&gt;"",D83&lt;&gt;Lists!$A$2),1,0))</f>
        <v/>
      </c>
      <c r="M83" s="23">
        <f>IF(B83="","",B83&amp;"|"&amp;COUNTIF(B$6:B83,B83))</f>
        <v/>
      </c>
      <c r="N83" s="23">
        <f>IF(B83="","",IFERROR(TRIM(INDEX('Form responses'!$A79:$T79,MATCH(Lists!$G$5,'Form responses'!$A$1:$T$1,0))&amp;""),""))</f>
        <v/>
      </c>
    </row>
    <row r="84">
      <c r="A84" s="23">
        <f>IF(B84="","","Form")</f>
        <v/>
      </c>
      <c r="B84" s="23">
        <f>IFERROR(TRIM(INDEX('Form responses'!$A80:$T80,MATCH(Lists!$G$2,'Form responses'!$A$1:$T$1,0))&amp;""),"")</f>
        <v/>
      </c>
      <c r="C84" s="23">
        <f>IF(B84="","",IFERROR(TRIM(INDEX('Form responses'!$A80:$T80,MATCH(Lists!$G$3,'Form responses'!$A$1:$T$1,0))&amp;""),""))</f>
        <v/>
      </c>
      <c r="D84" s="23">
        <f>IF(B84="","",IFERROR(TRIM(INDEX('Form responses'!$A80:$T80,MATCH(Lists!$G$4,'Form responses'!$A$1:$T$1,0))&amp;""),""))</f>
        <v/>
      </c>
      <c r="E84" s="24">
        <f>IF($N84="","",IF(ISNUMBER(SEARCH(E$5&amp;": "&amp;Lists!$B$5,$N84)),4,IF(ISNUMBER(SEARCH(E$5&amp;": "&amp;Lists!$B$4,$N84)),3,IF(ISNUMBER(SEARCH(E$5&amp;": "&amp;Lists!$B$3,$N84)),2,IF(ISNUMBER(SEARCH(E$5&amp;": "&amp;Lists!$B$2,$N84)),1,"")))))</f>
        <v/>
      </c>
      <c r="F84" s="24">
        <f>IF($N84="","",IF(ISNUMBER(SEARCH(F$5&amp;": "&amp;Lists!$B$5,$N84)),4,IF(ISNUMBER(SEARCH(F$5&amp;": "&amp;Lists!$B$4,$N84)),3,IF(ISNUMBER(SEARCH(F$5&amp;": "&amp;Lists!$B$3,$N84)),2,IF(ISNUMBER(SEARCH(F$5&amp;": "&amp;Lists!$B$2,$N84)),1,"")))))</f>
        <v/>
      </c>
      <c r="G84" s="24">
        <f>IF($N84="","",IF(ISNUMBER(SEARCH(G$5&amp;": "&amp;Lists!$B$5,$N84)),4,IF(ISNUMBER(SEARCH(G$5&amp;": "&amp;Lists!$B$4,$N84)),3,IF(ISNUMBER(SEARCH(G$5&amp;": "&amp;Lists!$B$3,$N84)),2,IF(ISNUMBER(SEARCH(G$5&amp;": "&amp;Lists!$B$2,$N84)),1,"")))))</f>
        <v/>
      </c>
      <c r="H84" s="24">
        <f>IF($N84="","",IF(ISNUMBER(SEARCH(H$5&amp;": "&amp;Lists!$B$5,$N84)),4,IF(ISNUMBER(SEARCH(H$5&amp;": "&amp;Lists!$B$4,$N84)),3,IF(ISNUMBER(SEARCH(H$5&amp;": "&amp;Lists!$B$3,$N84)),2,IF(ISNUMBER(SEARCH(H$5&amp;": "&amp;Lists!$B$2,$N84)),1,"")))))</f>
        <v/>
      </c>
      <c r="I84" s="25">
        <f>IF(COUNT(E84:H84)=0,"",ROUND(AVERAGE(E84:H84),2))</f>
        <v/>
      </c>
      <c r="J84" s="23">
        <f>IF(B84="","",IFERROR(TRIM(INDEX('Form responses'!$A80:$T80,MATCH(Lists!$G$6,'Form responses'!$A$1:$T$1,0))&amp;""),""))</f>
        <v/>
      </c>
      <c r="K84" s="23">
        <f>IF(B84="","",MID(IF(J84=Lists!$D$4,"; Would not hire again","")&amp;IF(J84=Lists!$D$3,"; Hire again with reservations","")&amp;IF(COUNTIF(E84:H84,1)&gt;0,"; Rated below expectations on "&amp;COUNTIF(E84:H84,1),"")&amp;IF(AND(D84&lt;&gt;"",D84&lt;&gt;Lists!$A$2),"; Not a manager",""),3,200))</f>
        <v/>
      </c>
      <c r="L84" s="23">
        <f>IF(B84="","",IF(J84=Lists!$D$4,1,0)+IF(J84=Lists!$D$3,1,0)+IF(COUNTIF(E84:H84,1)&gt;0,1,0)+IF(AND(D84&lt;&gt;"",D84&lt;&gt;Lists!$A$2),1,0))</f>
        <v/>
      </c>
      <c r="M84" s="23">
        <f>IF(B84="","",B84&amp;"|"&amp;COUNTIF(B$6:B84,B84))</f>
        <v/>
      </c>
      <c r="N84" s="23">
        <f>IF(B84="","",IFERROR(TRIM(INDEX('Form responses'!$A80:$T80,MATCH(Lists!$G$5,'Form responses'!$A$1:$T$1,0))&amp;""),""))</f>
        <v/>
      </c>
    </row>
    <row r="85">
      <c r="A85" s="23">
        <f>IF(B85="","","Form")</f>
        <v/>
      </c>
      <c r="B85" s="23">
        <f>IFERROR(TRIM(INDEX('Form responses'!$A81:$T81,MATCH(Lists!$G$2,'Form responses'!$A$1:$T$1,0))&amp;""),"")</f>
        <v/>
      </c>
      <c r="C85" s="23">
        <f>IF(B85="","",IFERROR(TRIM(INDEX('Form responses'!$A81:$T81,MATCH(Lists!$G$3,'Form responses'!$A$1:$T$1,0))&amp;""),""))</f>
        <v/>
      </c>
      <c r="D85" s="23">
        <f>IF(B85="","",IFERROR(TRIM(INDEX('Form responses'!$A81:$T81,MATCH(Lists!$G$4,'Form responses'!$A$1:$T$1,0))&amp;""),""))</f>
        <v/>
      </c>
      <c r="E85" s="24">
        <f>IF($N85="","",IF(ISNUMBER(SEARCH(E$5&amp;": "&amp;Lists!$B$5,$N85)),4,IF(ISNUMBER(SEARCH(E$5&amp;": "&amp;Lists!$B$4,$N85)),3,IF(ISNUMBER(SEARCH(E$5&amp;": "&amp;Lists!$B$3,$N85)),2,IF(ISNUMBER(SEARCH(E$5&amp;": "&amp;Lists!$B$2,$N85)),1,"")))))</f>
        <v/>
      </c>
      <c r="F85" s="24">
        <f>IF($N85="","",IF(ISNUMBER(SEARCH(F$5&amp;": "&amp;Lists!$B$5,$N85)),4,IF(ISNUMBER(SEARCH(F$5&amp;": "&amp;Lists!$B$4,$N85)),3,IF(ISNUMBER(SEARCH(F$5&amp;": "&amp;Lists!$B$3,$N85)),2,IF(ISNUMBER(SEARCH(F$5&amp;": "&amp;Lists!$B$2,$N85)),1,"")))))</f>
        <v/>
      </c>
      <c r="G85" s="24">
        <f>IF($N85="","",IF(ISNUMBER(SEARCH(G$5&amp;": "&amp;Lists!$B$5,$N85)),4,IF(ISNUMBER(SEARCH(G$5&amp;": "&amp;Lists!$B$4,$N85)),3,IF(ISNUMBER(SEARCH(G$5&amp;": "&amp;Lists!$B$3,$N85)),2,IF(ISNUMBER(SEARCH(G$5&amp;": "&amp;Lists!$B$2,$N85)),1,"")))))</f>
        <v/>
      </c>
      <c r="H85" s="24">
        <f>IF($N85="","",IF(ISNUMBER(SEARCH(H$5&amp;": "&amp;Lists!$B$5,$N85)),4,IF(ISNUMBER(SEARCH(H$5&amp;": "&amp;Lists!$B$4,$N85)),3,IF(ISNUMBER(SEARCH(H$5&amp;": "&amp;Lists!$B$3,$N85)),2,IF(ISNUMBER(SEARCH(H$5&amp;": "&amp;Lists!$B$2,$N85)),1,"")))))</f>
        <v/>
      </c>
      <c r="I85" s="25">
        <f>IF(COUNT(E85:H85)=0,"",ROUND(AVERAGE(E85:H85),2))</f>
        <v/>
      </c>
      <c r="J85" s="23">
        <f>IF(B85="","",IFERROR(TRIM(INDEX('Form responses'!$A81:$T81,MATCH(Lists!$G$6,'Form responses'!$A$1:$T$1,0))&amp;""),""))</f>
        <v/>
      </c>
      <c r="K85" s="23">
        <f>IF(B85="","",MID(IF(J85=Lists!$D$4,"; Would not hire again","")&amp;IF(J85=Lists!$D$3,"; Hire again with reservations","")&amp;IF(COUNTIF(E85:H85,1)&gt;0,"; Rated below expectations on "&amp;COUNTIF(E85:H85,1),"")&amp;IF(AND(D85&lt;&gt;"",D85&lt;&gt;Lists!$A$2),"; Not a manager",""),3,200))</f>
        <v/>
      </c>
      <c r="L85" s="23">
        <f>IF(B85="","",IF(J85=Lists!$D$4,1,0)+IF(J85=Lists!$D$3,1,0)+IF(COUNTIF(E85:H85,1)&gt;0,1,0)+IF(AND(D85&lt;&gt;"",D85&lt;&gt;Lists!$A$2),1,0))</f>
        <v/>
      </c>
      <c r="M85" s="23">
        <f>IF(B85="","",B85&amp;"|"&amp;COUNTIF(B$6:B85,B85))</f>
        <v/>
      </c>
      <c r="N85" s="23">
        <f>IF(B85="","",IFERROR(TRIM(INDEX('Form responses'!$A81:$T81,MATCH(Lists!$G$5,'Form responses'!$A$1:$T$1,0))&amp;""),""))</f>
        <v/>
      </c>
    </row>
    <row r="86">
      <c r="A86" s="23">
        <f>IF(B86="","","Form")</f>
        <v/>
      </c>
      <c r="B86" s="23">
        <f>IFERROR(TRIM(INDEX('Form responses'!$A82:$T82,MATCH(Lists!$G$2,'Form responses'!$A$1:$T$1,0))&amp;""),"")</f>
        <v/>
      </c>
      <c r="C86" s="23">
        <f>IF(B86="","",IFERROR(TRIM(INDEX('Form responses'!$A82:$T82,MATCH(Lists!$G$3,'Form responses'!$A$1:$T$1,0))&amp;""),""))</f>
        <v/>
      </c>
      <c r="D86" s="23">
        <f>IF(B86="","",IFERROR(TRIM(INDEX('Form responses'!$A82:$T82,MATCH(Lists!$G$4,'Form responses'!$A$1:$T$1,0))&amp;""),""))</f>
        <v/>
      </c>
      <c r="E86" s="24">
        <f>IF($N86="","",IF(ISNUMBER(SEARCH(E$5&amp;": "&amp;Lists!$B$5,$N86)),4,IF(ISNUMBER(SEARCH(E$5&amp;": "&amp;Lists!$B$4,$N86)),3,IF(ISNUMBER(SEARCH(E$5&amp;": "&amp;Lists!$B$3,$N86)),2,IF(ISNUMBER(SEARCH(E$5&amp;": "&amp;Lists!$B$2,$N86)),1,"")))))</f>
        <v/>
      </c>
      <c r="F86" s="24">
        <f>IF($N86="","",IF(ISNUMBER(SEARCH(F$5&amp;": "&amp;Lists!$B$5,$N86)),4,IF(ISNUMBER(SEARCH(F$5&amp;": "&amp;Lists!$B$4,$N86)),3,IF(ISNUMBER(SEARCH(F$5&amp;": "&amp;Lists!$B$3,$N86)),2,IF(ISNUMBER(SEARCH(F$5&amp;": "&amp;Lists!$B$2,$N86)),1,"")))))</f>
        <v/>
      </c>
      <c r="G86" s="24">
        <f>IF($N86="","",IF(ISNUMBER(SEARCH(G$5&amp;": "&amp;Lists!$B$5,$N86)),4,IF(ISNUMBER(SEARCH(G$5&amp;": "&amp;Lists!$B$4,$N86)),3,IF(ISNUMBER(SEARCH(G$5&amp;": "&amp;Lists!$B$3,$N86)),2,IF(ISNUMBER(SEARCH(G$5&amp;": "&amp;Lists!$B$2,$N86)),1,"")))))</f>
        <v/>
      </c>
      <c r="H86" s="24">
        <f>IF($N86="","",IF(ISNUMBER(SEARCH(H$5&amp;": "&amp;Lists!$B$5,$N86)),4,IF(ISNUMBER(SEARCH(H$5&amp;": "&amp;Lists!$B$4,$N86)),3,IF(ISNUMBER(SEARCH(H$5&amp;": "&amp;Lists!$B$3,$N86)),2,IF(ISNUMBER(SEARCH(H$5&amp;": "&amp;Lists!$B$2,$N86)),1,"")))))</f>
        <v/>
      </c>
      <c r="I86" s="25">
        <f>IF(COUNT(E86:H86)=0,"",ROUND(AVERAGE(E86:H86),2))</f>
        <v/>
      </c>
      <c r="J86" s="23">
        <f>IF(B86="","",IFERROR(TRIM(INDEX('Form responses'!$A82:$T82,MATCH(Lists!$G$6,'Form responses'!$A$1:$T$1,0))&amp;""),""))</f>
        <v/>
      </c>
      <c r="K86" s="23">
        <f>IF(B86="","",MID(IF(J86=Lists!$D$4,"; Would not hire again","")&amp;IF(J86=Lists!$D$3,"; Hire again with reservations","")&amp;IF(COUNTIF(E86:H86,1)&gt;0,"; Rated below expectations on "&amp;COUNTIF(E86:H86,1),"")&amp;IF(AND(D86&lt;&gt;"",D86&lt;&gt;Lists!$A$2),"; Not a manager",""),3,200))</f>
        <v/>
      </c>
      <c r="L86" s="23">
        <f>IF(B86="","",IF(J86=Lists!$D$4,1,0)+IF(J86=Lists!$D$3,1,0)+IF(COUNTIF(E86:H86,1)&gt;0,1,0)+IF(AND(D86&lt;&gt;"",D86&lt;&gt;Lists!$A$2),1,0))</f>
        <v/>
      </c>
      <c r="M86" s="23">
        <f>IF(B86="","",B86&amp;"|"&amp;COUNTIF(B$6:B86,B86))</f>
        <v/>
      </c>
      <c r="N86" s="23">
        <f>IF(B86="","",IFERROR(TRIM(INDEX('Form responses'!$A82:$T82,MATCH(Lists!$G$5,'Form responses'!$A$1:$T$1,0))&amp;""),""))</f>
        <v/>
      </c>
    </row>
    <row r="87">
      <c r="A87" s="23">
        <f>IF(B87="","","Form")</f>
        <v/>
      </c>
      <c r="B87" s="23">
        <f>IFERROR(TRIM(INDEX('Form responses'!$A83:$T83,MATCH(Lists!$G$2,'Form responses'!$A$1:$T$1,0))&amp;""),"")</f>
        <v/>
      </c>
      <c r="C87" s="23">
        <f>IF(B87="","",IFERROR(TRIM(INDEX('Form responses'!$A83:$T83,MATCH(Lists!$G$3,'Form responses'!$A$1:$T$1,0))&amp;""),""))</f>
        <v/>
      </c>
      <c r="D87" s="23">
        <f>IF(B87="","",IFERROR(TRIM(INDEX('Form responses'!$A83:$T83,MATCH(Lists!$G$4,'Form responses'!$A$1:$T$1,0))&amp;""),""))</f>
        <v/>
      </c>
      <c r="E87" s="24">
        <f>IF($N87="","",IF(ISNUMBER(SEARCH(E$5&amp;": "&amp;Lists!$B$5,$N87)),4,IF(ISNUMBER(SEARCH(E$5&amp;": "&amp;Lists!$B$4,$N87)),3,IF(ISNUMBER(SEARCH(E$5&amp;": "&amp;Lists!$B$3,$N87)),2,IF(ISNUMBER(SEARCH(E$5&amp;": "&amp;Lists!$B$2,$N87)),1,"")))))</f>
        <v/>
      </c>
      <c r="F87" s="24">
        <f>IF($N87="","",IF(ISNUMBER(SEARCH(F$5&amp;": "&amp;Lists!$B$5,$N87)),4,IF(ISNUMBER(SEARCH(F$5&amp;": "&amp;Lists!$B$4,$N87)),3,IF(ISNUMBER(SEARCH(F$5&amp;": "&amp;Lists!$B$3,$N87)),2,IF(ISNUMBER(SEARCH(F$5&amp;": "&amp;Lists!$B$2,$N87)),1,"")))))</f>
        <v/>
      </c>
      <c r="G87" s="24">
        <f>IF($N87="","",IF(ISNUMBER(SEARCH(G$5&amp;": "&amp;Lists!$B$5,$N87)),4,IF(ISNUMBER(SEARCH(G$5&amp;": "&amp;Lists!$B$4,$N87)),3,IF(ISNUMBER(SEARCH(G$5&amp;": "&amp;Lists!$B$3,$N87)),2,IF(ISNUMBER(SEARCH(G$5&amp;": "&amp;Lists!$B$2,$N87)),1,"")))))</f>
        <v/>
      </c>
      <c r="H87" s="24">
        <f>IF($N87="","",IF(ISNUMBER(SEARCH(H$5&amp;": "&amp;Lists!$B$5,$N87)),4,IF(ISNUMBER(SEARCH(H$5&amp;": "&amp;Lists!$B$4,$N87)),3,IF(ISNUMBER(SEARCH(H$5&amp;": "&amp;Lists!$B$3,$N87)),2,IF(ISNUMBER(SEARCH(H$5&amp;": "&amp;Lists!$B$2,$N87)),1,"")))))</f>
        <v/>
      </c>
      <c r="I87" s="25">
        <f>IF(COUNT(E87:H87)=0,"",ROUND(AVERAGE(E87:H87),2))</f>
        <v/>
      </c>
      <c r="J87" s="23">
        <f>IF(B87="","",IFERROR(TRIM(INDEX('Form responses'!$A83:$T83,MATCH(Lists!$G$6,'Form responses'!$A$1:$T$1,0))&amp;""),""))</f>
        <v/>
      </c>
      <c r="K87" s="23">
        <f>IF(B87="","",MID(IF(J87=Lists!$D$4,"; Would not hire again","")&amp;IF(J87=Lists!$D$3,"; Hire again with reservations","")&amp;IF(COUNTIF(E87:H87,1)&gt;0,"; Rated below expectations on "&amp;COUNTIF(E87:H87,1),"")&amp;IF(AND(D87&lt;&gt;"",D87&lt;&gt;Lists!$A$2),"; Not a manager",""),3,200))</f>
        <v/>
      </c>
      <c r="L87" s="23">
        <f>IF(B87="","",IF(J87=Lists!$D$4,1,0)+IF(J87=Lists!$D$3,1,0)+IF(COUNTIF(E87:H87,1)&gt;0,1,0)+IF(AND(D87&lt;&gt;"",D87&lt;&gt;Lists!$A$2),1,0))</f>
        <v/>
      </c>
      <c r="M87" s="23">
        <f>IF(B87="","",B87&amp;"|"&amp;COUNTIF(B$6:B87,B87))</f>
        <v/>
      </c>
      <c r="N87" s="23">
        <f>IF(B87="","",IFERROR(TRIM(INDEX('Form responses'!$A83:$T83,MATCH(Lists!$G$5,'Form responses'!$A$1:$T$1,0))&amp;""),""))</f>
        <v/>
      </c>
    </row>
    <row r="88">
      <c r="A88" s="23">
        <f>IF(B88="","","Form")</f>
        <v/>
      </c>
      <c r="B88" s="23">
        <f>IFERROR(TRIM(INDEX('Form responses'!$A84:$T84,MATCH(Lists!$G$2,'Form responses'!$A$1:$T$1,0))&amp;""),"")</f>
        <v/>
      </c>
      <c r="C88" s="23">
        <f>IF(B88="","",IFERROR(TRIM(INDEX('Form responses'!$A84:$T84,MATCH(Lists!$G$3,'Form responses'!$A$1:$T$1,0))&amp;""),""))</f>
        <v/>
      </c>
      <c r="D88" s="23">
        <f>IF(B88="","",IFERROR(TRIM(INDEX('Form responses'!$A84:$T84,MATCH(Lists!$G$4,'Form responses'!$A$1:$T$1,0))&amp;""),""))</f>
        <v/>
      </c>
      <c r="E88" s="24">
        <f>IF($N88="","",IF(ISNUMBER(SEARCH(E$5&amp;": "&amp;Lists!$B$5,$N88)),4,IF(ISNUMBER(SEARCH(E$5&amp;": "&amp;Lists!$B$4,$N88)),3,IF(ISNUMBER(SEARCH(E$5&amp;": "&amp;Lists!$B$3,$N88)),2,IF(ISNUMBER(SEARCH(E$5&amp;": "&amp;Lists!$B$2,$N88)),1,"")))))</f>
        <v/>
      </c>
      <c r="F88" s="24">
        <f>IF($N88="","",IF(ISNUMBER(SEARCH(F$5&amp;": "&amp;Lists!$B$5,$N88)),4,IF(ISNUMBER(SEARCH(F$5&amp;": "&amp;Lists!$B$4,$N88)),3,IF(ISNUMBER(SEARCH(F$5&amp;": "&amp;Lists!$B$3,$N88)),2,IF(ISNUMBER(SEARCH(F$5&amp;": "&amp;Lists!$B$2,$N88)),1,"")))))</f>
        <v/>
      </c>
      <c r="G88" s="24">
        <f>IF($N88="","",IF(ISNUMBER(SEARCH(G$5&amp;": "&amp;Lists!$B$5,$N88)),4,IF(ISNUMBER(SEARCH(G$5&amp;": "&amp;Lists!$B$4,$N88)),3,IF(ISNUMBER(SEARCH(G$5&amp;": "&amp;Lists!$B$3,$N88)),2,IF(ISNUMBER(SEARCH(G$5&amp;": "&amp;Lists!$B$2,$N88)),1,"")))))</f>
        <v/>
      </c>
      <c r="H88" s="24">
        <f>IF($N88="","",IF(ISNUMBER(SEARCH(H$5&amp;": "&amp;Lists!$B$5,$N88)),4,IF(ISNUMBER(SEARCH(H$5&amp;": "&amp;Lists!$B$4,$N88)),3,IF(ISNUMBER(SEARCH(H$5&amp;": "&amp;Lists!$B$3,$N88)),2,IF(ISNUMBER(SEARCH(H$5&amp;": "&amp;Lists!$B$2,$N88)),1,"")))))</f>
        <v/>
      </c>
      <c r="I88" s="25">
        <f>IF(COUNT(E88:H88)=0,"",ROUND(AVERAGE(E88:H88),2))</f>
        <v/>
      </c>
      <c r="J88" s="23">
        <f>IF(B88="","",IFERROR(TRIM(INDEX('Form responses'!$A84:$T84,MATCH(Lists!$G$6,'Form responses'!$A$1:$T$1,0))&amp;""),""))</f>
        <v/>
      </c>
      <c r="K88" s="23">
        <f>IF(B88="","",MID(IF(J88=Lists!$D$4,"; Would not hire again","")&amp;IF(J88=Lists!$D$3,"; Hire again with reservations","")&amp;IF(COUNTIF(E88:H88,1)&gt;0,"; Rated below expectations on "&amp;COUNTIF(E88:H88,1),"")&amp;IF(AND(D88&lt;&gt;"",D88&lt;&gt;Lists!$A$2),"; Not a manager",""),3,200))</f>
        <v/>
      </c>
      <c r="L88" s="23">
        <f>IF(B88="","",IF(J88=Lists!$D$4,1,0)+IF(J88=Lists!$D$3,1,0)+IF(COUNTIF(E88:H88,1)&gt;0,1,0)+IF(AND(D88&lt;&gt;"",D88&lt;&gt;Lists!$A$2),1,0))</f>
        <v/>
      </c>
      <c r="M88" s="23">
        <f>IF(B88="","",B88&amp;"|"&amp;COUNTIF(B$6:B88,B88))</f>
        <v/>
      </c>
      <c r="N88" s="23">
        <f>IF(B88="","",IFERROR(TRIM(INDEX('Form responses'!$A84:$T84,MATCH(Lists!$G$5,'Form responses'!$A$1:$T$1,0))&amp;""),""))</f>
        <v/>
      </c>
    </row>
    <row r="89">
      <c r="A89" s="23">
        <f>IF(B89="","","Form")</f>
        <v/>
      </c>
      <c r="B89" s="23">
        <f>IFERROR(TRIM(INDEX('Form responses'!$A85:$T85,MATCH(Lists!$G$2,'Form responses'!$A$1:$T$1,0))&amp;""),"")</f>
        <v/>
      </c>
      <c r="C89" s="23">
        <f>IF(B89="","",IFERROR(TRIM(INDEX('Form responses'!$A85:$T85,MATCH(Lists!$G$3,'Form responses'!$A$1:$T$1,0))&amp;""),""))</f>
        <v/>
      </c>
      <c r="D89" s="23">
        <f>IF(B89="","",IFERROR(TRIM(INDEX('Form responses'!$A85:$T85,MATCH(Lists!$G$4,'Form responses'!$A$1:$T$1,0))&amp;""),""))</f>
        <v/>
      </c>
      <c r="E89" s="24">
        <f>IF($N89="","",IF(ISNUMBER(SEARCH(E$5&amp;": "&amp;Lists!$B$5,$N89)),4,IF(ISNUMBER(SEARCH(E$5&amp;": "&amp;Lists!$B$4,$N89)),3,IF(ISNUMBER(SEARCH(E$5&amp;": "&amp;Lists!$B$3,$N89)),2,IF(ISNUMBER(SEARCH(E$5&amp;": "&amp;Lists!$B$2,$N89)),1,"")))))</f>
        <v/>
      </c>
      <c r="F89" s="24">
        <f>IF($N89="","",IF(ISNUMBER(SEARCH(F$5&amp;": "&amp;Lists!$B$5,$N89)),4,IF(ISNUMBER(SEARCH(F$5&amp;": "&amp;Lists!$B$4,$N89)),3,IF(ISNUMBER(SEARCH(F$5&amp;": "&amp;Lists!$B$3,$N89)),2,IF(ISNUMBER(SEARCH(F$5&amp;": "&amp;Lists!$B$2,$N89)),1,"")))))</f>
        <v/>
      </c>
      <c r="G89" s="24">
        <f>IF($N89="","",IF(ISNUMBER(SEARCH(G$5&amp;": "&amp;Lists!$B$5,$N89)),4,IF(ISNUMBER(SEARCH(G$5&amp;": "&amp;Lists!$B$4,$N89)),3,IF(ISNUMBER(SEARCH(G$5&amp;": "&amp;Lists!$B$3,$N89)),2,IF(ISNUMBER(SEARCH(G$5&amp;": "&amp;Lists!$B$2,$N89)),1,"")))))</f>
        <v/>
      </c>
      <c r="H89" s="24">
        <f>IF($N89="","",IF(ISNUMBER(SEARCH(H$5&amp;": "&amp;Lists!$B$5,$N89)),4,IF(ISNUMBER(SEARCH(H$5&amp;": "&amp;Lists!$B$4,$N89)),3,IF(ISNUMBER(SEARCH(H$5&amp;": "&amp;Lists!$B$3,$N89)),2,IF(ISNUMBER(SEARCH(H$5&amp;": "&amp;Lists!$B$2,$N89)),1,"")))))</f>
        <v/>
      </c>
      <c r="I89" s="25">
        <f>IF(COUNT(E89:H89)=0,"",ROUND(AVERAGE(E89:H89),2))</f>
        <v/>
      </c>
      <c r="J89" s="23">
        <f>IF(B89="","",IFERROR(TRIM(INDEX('Form responses'!$A85:$T85,MATCH(Lists!$G$6,'Form responses'!$A$1:$T$1,0))&amp;""),""))</f>
        <v/>
      </c>
      <c r="K89" s="23">
        <f>IF(B89="","",MID(IF(J89=Lists!$D$4,"; Would not hire again","")&amp;IF(J89=Lists!$D$3,"; Hire again with reservations","")&amp;IF(COUNTIF(E89:H89,1)&gt;0,"; Rated below expectations on "&amp;COUNTIF(E89:H89,1),"")&amp;IF(AND(D89&lt;&gt;"",D89&lt;&gt;Lists!$A$2),"; Not a manager",""),3,200))</f>
        <v/>
      </c>
      <c r="L89" s="23">
        <f>IF(B89="","",IF(J89=Lists!$D$4,1,0)+IF(J89=Lists!$D$3,1,0)+IF(COUNTIF(E89:H89,1)&gt;0,1,0)+IF(AND(D89&lt;&gt;"",D89&lt;&gt;Lists!$A$2),1,0))</f>
        <v/>
      </c>
      <c r="M89" s="23">
        <f>IF(B89="","",B89&amp;"|"&amp;COUNTIF(B$6:B89,B89))</f>
        <v/>
      </c>
      <c r="N89" s="23">
        <f>IF(B89="","",IFERROR(TRIM(INDEX('Form responses'!$A85:$T85,MATCH(Lists!$G$5,'Form responses'!$A$1:$T$1,0))&amp;""),""))</f>
        <v/>
      </c>
    </row>
    <row r="90">
      <c r="A90" s="23">
        <f>IF(B90="","","Form")</f>
        <v/>
      </c>
      <c r="B90" s="23">
        <f>IFERROR(TRIM(INDEX('Form responses'!$A86:$T86,MATCH(Lists!$G$2,'Form responses'!$A$1:$T$1,0))&amp;""),"")</f>
        <v/>
      </c>
      <c r="C90" s="23">
        <f>IF(B90="","",IFERROR(TRIM(INDEX('Form responses'!$A86:$T86,MATCH(Lists!$G$3,'Form responses'!$A$1:$T$1,0))&amp;""),""))</f>
        <v/>
      </c>
      <c r="D90" s="23">
        <f>IF(B90="","",IFERROR(TRIM(INDEX('Form responses'!$A86:$T86,MATCH(Lists!$G$4,'Form responses'!$A$1:$T$1,0))&amp;""),""))</f>
        <v/>
      </c>
      <c r="E90" s="24">
        <f>IF($N90="","",IF(ISNUMBER(SEARCH(E$5&amp;": "&amp;Lists!$B$5,$N90)),4,IF(ISNUMBER(SEARCH(E$5&amp;": "&amp;Lists!$B$4,$N90)),3,IF(ISNUMBER(SEARCH(E$5&amp;": "&amp;Lists!$B$3,$N90)),2,IF(ISNUMBER(SEARCH(E$5&amp;": "&amp;Lists!$B$2,$N90)),1,"")))))</f>
        <v/>
      </c>
      <c r="F90" s="24">
        <f>IF($N90="","",IF(ISNUMBER(SEARCH(F$5&amp;": "&amp;Lists!$B$5,$N90)),4,IF(ISNUMBER(SEARCH(F$5&amp;": "&amp;Lists!$B$4,$N90)),3,IF(ISNUMBER(SEARCH(F$5&amp;": "&amp;Lists!$B$3,$N90)),2,IF(ISNUMBER(SEARCH(F$5&amp;": "&amp;Lists!$B$2,$N90)),1,"")))))</f>
        <v/>
      </c>
      <c r="G90" s="24">
        <f>IF($N90="","",IF(ISNUMBER(SEARCH(G$5&amp;": "&amp;Lists!$B$5,$N90)),4,IF(ISNUMBER(SEARCH(G$5&amp;": "&amp;Lists!$B$4,$N90)),3,IF(ISNUMBER(SEARCH(G$5&amp;": "&amp;Lists!$B$3,$N90)),2,IF(ISNUMBER(SEARCH(G$5&amp;": "&amp;Lists!$B$2,$N90)),1,"")))))</f>
        <v/>
      </c>
      <c r="H90" s="24">
        <f>IF($N90="","",IF(ISNUMBER(SEARCH(H$5&amp;": "&amp;Lists!$B$5,$N90)),4,IF(ISNUMBER(SEARCH(H$5&amp;": "&amp;Lists!$B$4,$N90)),3,IF(ISNUMBER(SEARCH(H$5&amp;": "&amp;Lists!$B$3,$N90)),2,IF(ISNUMBER(SEARCH(H$5&amp;": "&amp;Lists!$B$2,$N90)),1,"")))))</f>
        <v/>
      </c>
      <c r="I90" s="25">
        <f>IF(COUNT(E90:H90)=0,"",ROUND(AVERAGE(E90:H90),2))</f>
        <v/>
      </c>
      <c r="J90" s="23">
        <f>IF(B90="","",IFERROR(TRIM(INDEX('Form responses'!$A86:$T86,MATCH(Lists!$G$6,'Form responses'!$A$1:$T$1,0))&amp;""),""))</f>
        <v/>
      </c>
      <c r="K90" s="23">
        <f>IF(B90="","",MID(IF(J90=Lists!$D$4,"; Would not hire again","")&amp;IF(J90=Lists!$D$3,"; Hire again with reservations","")&amp;IF(COUNTIF(E90:H90,1)&gt;0,"; Rated below expectations on "&amp;COUNTIF(E90:H90,1),"")&amp;IF(AND(D90&lt;&gt;"",D90&lt;&gt;Lists!$A$2),"; Not a manager",""),3,200))</f>
        <v/>
      </c>
      <c r="L90" s="23">
        <f>IF(B90="","",IF(J90=Lists!$D$4,1,0)+IF(J90=Lists!$D$3,1,0)+IF(COUNTIF(E90:H90,1)&gt;0,1,0)+IF(AND(D90&lt;&gt;"",D90&lt;&gt;Lists!$A$2),1,0))</f>
        <v/>
      </c>
      <c r="M90" s="23">
        <f>IF(B90="","",B90&amp;"|"&amp;COUNTIF(B$6:B90,B90))</f>
        <v/>
      </c>
      <c r="N90" s="23">
        <f>IF(B90="","",IFERROR(TRIM(INDEX('Form responses'!$A86:$T86,MATCH(Lists!$G$5,'Form responses'!$A$1:$T$1,0))&amp;""),""))</f>
        <v/>
      </c>
    </row>
    <row r="91">
      <c r="A91" s="23">
        <f>IF(B91="","","Form")</f>
        <v/>
      </c>
      <c r="B91" s="23">
        <f>IFERROR(TRIM(INDEX('Form responses'!$A87:$T87,MATCH(Lists!$G$2,'Form responses'!$A$1:$T$1,0))&amp;""),"")</f>
        <v/>
      </c>
      <c r="C91" s="23">
        <f>IF(B91="","",IFERROR(TRIM(INDEX('Form responses'!$A87:$T87,MATCH(Lists!$G$3,'Form responses'!$A$1:$T$1,0))&amp;""),""))</f>
        <v/>
      </c>
      <c r="D91" s="23">
        <f>IF(B91="","",IFERROR(TRIM(INDEX('Form responses'!$A87:$T87,MATCH(Lists!$G$4,'Form responses'!$A$1:$T$1,0))&amp;""),""))</f>
        <v/>
      </c>
      <c r="E91" s="24">
        <f>IF($N91="","",IF(ISNUMBER(SEARCH(E$5&amp;": "&amp;Lists!$B$5,$N91)),4,IF(ISNUMBER(SEARCH(E$5&amp;": "&amp;Lists!$B$4,$N91)),3,IF(ISNUMBER(SEARCH(E$5&amp;": "&amp;Lists!$B$3,$N91)),2,IF(ISNUMBER(SEARCH(E$5&amp;": "&amp;Lists!$B$2,$N91)),1,"")))))</f>
        <v/>
      </c>
      <c r="F91" s="24">
        <f>IF($N91="","",IF(ISNUMBER(SEARCH(F$5&amp;": "&amp;Lists!$B$5,$N91)),4,IF(ISNUMBER(SEARCH(F$5&amp;": "&amp;Lists!$B$4,$N91)),3,IF(ISNUMBER(SEARCH(F$5&amp;": "&amp;Lists!$B$3,$N91)),2,IF(ISNUMBER(SEARCH(F$5&amp;": "&amp;Lists!$B$2,$N91)),1,"")))))</f>
        <v/>
      </c>
      <c r="G91" s="24">
        <f>IF($N91="","",IF(ISNUMBER(SEARCH(G$5&amp;": "&amp;Lists!$B$5,$N91)),4,IF(ISNUMBER(SEARCH(G$5&amp;": "&amp;Lists!$B$4,$N91)),3,IF(ISNUMBER(SEARCH(G$5&amp;": "&amp;Lists!$B$3,$N91)),2,IF(ISNUMBER(SEARCH(G$5&amp;": "&amp;Lists!$B$2,$N91)),1,"")))))</f>
        <v/>
      </c>
      <c r="H91" s="24">
        <f>IF($N91="","",IF(ISNUMBER(SEARCH(H$5&amp;": "&amp;Lists!$B$5,$N91)),4,IF(ISNUMBER(SEARCH(H$5&amp;": "&amp;Lists!$B$4,$N91)),3,IF(ISNUMBER(SEARCH(H$5&amp;": "&amp;Lists!$B$3,$N91)),2,IF(ISNUMBER(SEARCH(H$5&amp;": "&amp;Lists!$B$2,$N91)),1,"")))))</f>
        <v/>
      </c>
      <c r="I91" s="25">
        <f>IF(COUNT(E91:H91)=0,"",ROUND(AVERAGE(E91:H91),2))</f>
        <v/>
      </c>
      <c r="J91" s="23">
        <f>IF(B91="","",IFERROR(TRIM(INDEX('Form responses'!$A87:$T87,MATCH(Lists!$G$6,'Form responses'!$A$1:$T$1,0))&amp;""),""))</f>
        <v/>
      </c>
      <c r="K91" s="23">
        <f>IF(B91="","",MID(IF(J91=Lists!$D$4,"; Would not hire again","")&amp;IF(J91=Lists!$D$3,"; Hire again with reservations","")&amp;IF(COUNTIF(E91:H91,1)&gt;0,"; Rated below expectations on "&amp;COUNTIF(E91:H91,1),"")&amp;IF(AND(D91&lt;&gt;"",D91&lt;&gt;Lists!$A$2),"; Not a manager",""),3,200))</f>
        <v/>
      </c>
      <c r="L91" s="23">
        <f>IF(B91="","",IF(J91=Lists!$D$4,1,0)+IF(J91=Lists!$D$3,1,0)+IF(COUNTIF(E91:H91,1)&gt;0,1,0)+IF(AND(D91&lt;&gt;"",D91&lt;&gt;Lists!$A$2),1,0))</f>
        <v/>
      </c>
      <c r="M91" s="23">
        <f>IF(B91="","",B91&amp;"|"&amp;COUNTIF(B$6:B91,B91))</f>
        <v/>
      </c>
      <c r="N91" s="23">
        <f>IF(B91="","",IFERROR(TRIM(INDEX('Form responses'!$A87:$T87,MATCH(Lists!$G$5,'Form responses'!$A$1:$T$1,0))&amp;""),""))</f>
        <v/>
      </c>
    </row>
    <row r="92">
      <c r="A92" s="23">
        <f>IF(B92="","","Form")</f>
        <v/>
      </c>
      <c r="B92" s="23">
        <f>IFERROR(TRIM(INDEX('Form responses'!$A88:$T88,MATCH(Lists!$G$2,'Form responses'!$A$1:$T$1,0))&amp;""),"")</f>
        <v/>
      </c>
      <c r="C92" s="23">
        <f>IF(B92="","",IFERROR(TRIM(INDEX('Form responses'!$A88:$T88,MATCH(Lists!$G$3,'Form responses'!$A$1:$T$1,0))&amp;""),""))</f>
        <v/>
      </c>
      <c r="D92" s="23">
        <f>IF(B92="","",IFERROR(TRIM(INDEX('Form responses'!$A88:$T88,MATCH(Lists!$G$4,'Form responses'!$A$1:$T$1,0))&amp;""),""))</f>
        <v/>
      </c>
      <c r="E92" s="24">
        <f>IF($N92="","",IF(ISNUMBER(SEARCH(E$5&amp;": "&amp;Lists!$B$5,$N92)),4,IF(ISNUMBER(SEARCH(E$5&amp;": "&amp;Lists!$B$4,$N92)),3,IF(ISNUMBER(SEARCH(E$5&amp;": "&amp;Lists!$B$3,$N92)),2,IF(ISNUMBER(SEARCH(E$5&amp;": "&amp;Lists!$B$2,$N92)),1,"")))))</f>
        <v/>
      </c>
      <c r="F92" s="24">
        <f>IF($N92="","",IF(ISNUMBER(SEARCH(F$5&amp;": "&amp;Lists!$B$5,$N92)),4,IF(ISNUMBER(SEARCH(F$5&amp;": "&amp;Lists!$B$4,$N92)),3,IF(ISNUMBER(SEARCH(F$5&amp;": "&amp;Lists!$B$3,$N92)),2,IF(ISNUMBER(SEARCH(F$5&amp;": "&amp;Lists!$B$2,$N92)),1,"")))))</f>
        <v/>
      </c>
      <c r="G92" s="24">
        <f>IF($N92="","",IF(ISNUMBER(SEARCH(G$5&amp;": "&amp;Lists!$B$5,$N92)),4,IF(ISNUMBER(SEARCH(G$5&amp;": "&amp;Lists!$B$4,$N92)),3,IF(ISNUMBER(SEARCH(G$5&amp;": "&amp;Lists!$B$3,$N92)),2,IF(ISNUMBER(SEARCH(G$5&amp;": "&amp;Lists!$B$2,$N92)),1,"")))))</f>
        <v/>
      </c>
      <c r="H92" s="24">
        <f>IF($N92="","",IF(ISNUMBER(SEARCH(H$5&amp;": "&amp;Lists!$B$5,$N92)),4,IF(ISNUMBER(SEARCH(H$5&amp;": "&amp;Lists!$B$4,$N92)),3,IF(ISNUMBER(SEARCH(H$5&amp;": "&amp;Lists!$B$3,$N92)),2,IF(ISNUMBER(SEARCH(H$5&amp;": "&amp;Lists!$B$2,$N92)),1,"")))))</f>
        <v/>
      </c>
      <c r="I92" s="25">
        <f>IF(COUNT(E92:H92)=0,"",ROUND(AVERAGE(E92:H92),2))</f>
        <v/>
      </c>
      <c r="J92" s="23">
        <f>IF(B92="","",IFERROR(TRIM(INDEX('Form responses'!$A88:$T88,MATCH(Lists!$G$6,'Form responses'!$A$1:$T$1,0))&amp;""),""))</f>
        <v/>
      </c>
      <c r="K92" s="23">
        <f>IF(B92="","",MID(IF(J92=Lists!$D$4,"; Would not hire again","")&amp;IF(J92=Lists!$D$3,"; Hire again with reservations","")&amp;IF(COUNTIF(E92:H92,1)&gt;0,"; Rated below expectations on "&amp;COUNTIF(E92:H92,1),"")&amp;IF(AND(D92&lt;&gt;"",D92&lt;&gt;Lists!$A$2),"; Not a manager",""),3,200))</f>
        <v/>
      </c>
      <c r="L92" s="23">
        <f>IF(B92="","",IF(J92=Lists!$D$4,1,0)+IF(J92=Lists!$D$3,1,0)+IF(COUNTIF(E92:H92,1)&gt;0,1,0)+IF(AND(D92&lt;&gt;"",D92&lt;&gt;Lists!$A$2),1,0))</f>
        <v/>
      </c>
      <c r="M92" s="23">
        <f>IF(B92="","",B92&amp;"|"&amp;COUNTIF(B$6:B92,B92))</f>
        <v/>
      </c>
      <c r="N92" s="23">
        <f>IF(B92="","",IFERROR(TRIM(INDEX('Form responses'!$A88:$T88,MATCH(Lists!$G$5,'Form responses'!$A$1:$T$1,0))&amp;""),""))</f>
        <v/>
      </c>
    </row>
    <row r="93">
      <c r="A93" s="23">
        <f>IF(B93="","","Form")</f>
        <v/>
      </c>
      <c r="B93" s="23">
        <f>IFERROR(TRIM(INDEX('Form responses'!$A89:$T89,MATCH(Lists!$G$2,'Form responses'!$A$1:$T$1,0))&amp;""),"")</f>
        <v/>
      </c>
      <c r="C93" s="23">
        <f>IF(B93="","",IFERROR(TRIM(INDEX('Form responses'!$A89:$T89,MATCH(Lists!$G$3,'Form responses'!$A$1:$T$1,0))&amp;""),""))</f>
        <v/>
      </c>
      <c r="D93" s="23">
        <f>IF(B93="","",IFERROR(TRIM(INDEX('Form responses'!$A89:$T89,MATCH(Lists!$G$4,'Form responses'!$A$1:$T$1,0))&amp;""),""))</f>
        <v/>
      </c>
      <c r="E93" s="24">
        <f>IF($N93="","",IF(ISNUMBER(SEARCH(E$5&amp;": "&amp;Lists!$B$5,$N93)),4,IF(ISNUMBER(SEARCH(E$5&amp;": "&amp;Lists!$B$4,$N93)),3,IF(ISNUMBER(SEARCH(E$5&amp;": "&amp;Lists!$B$3,$N93)),2,IF(ISNUMBER(SEARCH(E$5&amp;": "&amp;Lists!$B$2,$N93)),1,"")))))</f>
        <v/>
      </c>
      <c r="F93" s="24">
        <f>IF($N93="","",IF(ISNUMBER(SEARCH(F$5&amp;": "&amp;Lists!$B$5,$N93)),4,IF(ISNUMBER(SEARCH(F$5&amp;": "&amp;Lists!$B$4,$N93)),3,IF(ISNUMBER(SEARCH(F$5&amp;": "&amp;Lists!$B$3,$N93)),2,IF(ISNUMBER(SEARCH(F$5&amp;": "&amp;Lists!$B$2,$N93)),1,"")))))</f>
        <v/>
      </c>
      <c r="G93" s="24">
        <f>IF($N93="","",IF(ISNUMBER(SEARCH(G$5&amp;": "&amp;Lists!$B$5,$N93)),4,IF(ISNUMBER(SEARCH(G$5&amp;": "&amp;Lists!$B$4,$N93)),3,IF(ISNUMBER(SEARCH(G$5&amp;": "&amp;Lists!$B$3,$N93)),2,IF(ISNUMBER(SEARCH(G$5&amp;": "&amp;Lists!$B$2,$N93)),1,"")))))</f>
        <v/>
      </c>
      <c r="H93" s="24">
        <f>IF($N93="","",IF(ISNUMBER(SEARCH(H$5&amp;": "&amp;Lists!$B$5,$N93)),4,IF(ISNUMBER(SEARCH(H$5&amp;": "&amp;Lists!$B$4,$N93)),3,IF(ISNUMBER(SEARCH(H$5&amp;": "&amp;Lists!$B$3,$N93)),2,IF(ISNUMBER(SEARCH(H$5&amp;": "&amp;Lists!$B$2,$N93)),1,"")))))</f>
        <v/>
      </c>
      <c r="I93" s="25">
        <f>IF(COUNT(E93:H93)=0,"",ROUND(AVERAGE(E93:H93),2))</f>
        <v/>
      </c>
      <c r="J93" s="23">
        <f>IF(B93="","",IFERROR(TRIM(INDEX('Form responses'!$A89:$T89,MATCH(Lists!$G$6,'Form responses'!$A$1:$T$1,0))&amp;""),""))</f>
        <v/>
      </c>
      <c r="K93" s="23">
        <f>IF(B93="","",MID(IF(J93=Lists!$D$4,"; Would not hire again","")&amp;IF(J93=Lists!$D$3,"; Hire again with reservations","")&amp;IF(COUNTIF(E93:H93,1)&gt;0,"; Rated below expectations on "&amp;COUNTIF(E93:H93,1),"")&amp;IF(AND(D93&lt;&gt;"",D93&lt;&gt;Lists!$A$2),"; Not a manager",""),3,200))</f>
        <v/>
      </c>
      <c r="L93" s="23">
        <f>IF(B93="","",IF(J93=Lists!$D$4,1,0)+IF(J93=Lists!$D$3,1,0)+IF(COUNTIF(E93:H93,1)&gt;0,1,0)+IF(AND(D93&lt;&gt;"",D93&lt;&gt;Lists!$A$2),1,0))</f>
        <v/>
      </c>
      <c r="M93" s="23">
        <f>IF(B93="","",B93&amp;"|"&amp;COUNTIF(B$6:B93,B93))</f>
        <v/>
      </c>
      <c r="N93" s="23">
        <f>IF(B93="","",IFERROR(TRIM(INDEX('Form responses'!$A89:$T89,MATCH(Lists!$G$5,'Form responses'!$A$1:$T$1,0))&amp;""),""))</f>
        <v/>
      </c>
    </row>
    <row r="94">
      <c r="A94" s="23">
        <f>IF(B94="","","Form")</f>
        <v/>
      </c>
      <c r="B94" s="23">
        <f>IFERROR(TRIM(INDEX('Form responses'!$A90:$T90,MATCH(Lists!$G$2,'Form responses'!$A$1:$T$1,0))&amp;""),"")</f>
        <v/>
      </c>
      <c r="C94" s="23">
        <f>IF(B94="","",IFERROR(TRIM(INDEX('Form responses'!$A90:$T90,MATCH(Lists!$G$3,'Form responses'!$A$1:$T$1,0))&amp;""),""))</f>
        <v/>
      </c>
      <c r="D94" s="23">
        <f>IF(B94="","",IFERROR(TRIM(INDEX('Form responses'!$A90:$T90,MATCH(Lists!$G$4,'Form responses'!$A$1:$T$1,0))&amp;""),""))</f>
        <v/>
      </c>
      <c r="E94" s="24">
        <f>IF($N94="","",IF(ISNUMBER(SEARCH(E$5&amp;": "&amp;Lists!$B$5,$N94)),4,IF(ISNUMBER(SEARCH(E$5&amp;": "&amp;Lists!$B$4,$N94)),3,IF(ISNUMBER(SEARCH(E$5&amp;": "&amp;Lists!$B$3,$N94)),2,IF(ISNUMBER(SEARCH(E$5&amp;": "&amp;Lists!$B$2,$N94)),1,"")))))</f>
        <v/>
      </c>
      <c r="F94" s="24">
        <f>IF($N94="","",IF(ISNUMBER(SEARCH(F$5&amp;": "&amp;Lists!$B$5,$N94)),4,IF(ISNUMBER(SEARCH(F$5&amp;": "&amp;Lists!$B$4,$N94)),3,IF(ISNUMBER(SEARCH(F$5&amp;": "&amp;Lists!$B$3,$N94)),2,IF(ISNUMBER(SEARCH(F$5&amp;": "&amp;Lists!$B$2,$N94)),1,"")))))</f>
        <v/>
      </c>
      <c r="G94" s="24">
        <f>IF($N94="","",IF(ISNUMBER(SEARCH(G$5&amp;": "&amp;Lists!$B$5,$N94)),4,IF(ISNUMBER(SEARCH(G$5&amp;": "&amp;Lists!$B$4,$N94)),3,IF(ISNUMBER(SEARCH(G$5&amp;": "&amp;Lists!$B$3,$N94)),2,IF(ISNUMBER(SEARCH(G$5&amp;": "&amp;Lists!$B$2,$N94)),1,"")))))</f>
        <v/>
      </c>
      <c r="H94" s="24">
        <f>IF($N94="","",IF(ISNUMBER(SEARCH(H$5&amp;": "&amp;Lists!$B$5,$N94)),4,IF(ISNUMBER(SEARCH(H$5&amp;": "&amp;Lists!$B$4,$N94)),3,IF(ISNUMBER(SEARCH(H$5&amp;": "&amp;Lists!$B$3,$N94)),2,IF(ISNUMBER(SEARCH(H$5&amp;": "&amp;Lists!$B$2,$N94)),1,"")))))</f>
        <v/>
      </c>
      <c r="I94" s="25">
        <f>IF(COUNT(E94:H94)=0,"",ROUND(AVERAGE(E94:H94),2))</f>
        <v/>
      </c>
      <c r="J94" s="23">
        <f>IF(B94="","",IFERROR(TRIM(INDEX('Form responses'!$A90:$T90,MATCH(Lists!$G$6,'Form responses'!$A$1:$T$1,0))&amp;""),""))</f>
        <v/>
      </c>
      <c r="K94" s="23">
        <f>IF(B94="","",MID(IF(J94=Lists!$D$4,"; Would not hire again","")&amp;IF(J94=Lists!$D$3,"; Hire again with reservations","")&amp;IF(COUNTIF(E94:H94,1)&gt;0,"; Rated below expectations on "&amp;COUNTIF(E94:H94,1),"")&amp;IF(AND(D94&lt;&gt;"",D94&lt;&gt;Lists!$A$2),"; Not a manager",""),3,200))</f>
        <v/>
      </c>
      <c r="L94" s="23">
        <f>IF(B94="","",IF(J94=Lists!$D$4,1,0)+IF(J94=Lists!$D$3,1,0)+IF(COUNTIF(E94:H94,1)&gt;0,1,0)+IF(AND(D94&lt;&gt;"",D94&lt;&gt;Lists!$A$2),1,0))</f>
        <v/>
      </c>
      <c r="M94" s="23">
        <f>IF(B94="","",B94&amp;"|"&amp;COUNTIF(B$6:B94,B94))</f>
        <v/>
      </c>
      <c r="N94" s="23">
        <f>IF(B94="","",IFERROR(TRIM(INDEX('Form responses'!$A90:$T90,MATCH(Lists!$G$5,'Form responses'!$A$1:$T$1,0))&amp;""),""))</f>
        <v/>
      </c>
    </row>
    <row r="95">
      <c r="A95" s="23">
        <f>IF(B95="","","Form")</f>
        <v/>
      </c>
      <c r="B95" s="23">
        <f>IFERROR(TRIM(INDEX('Form responses'!$A91:$T91,MATCH(Lists!$G$2,'Form responses'!$A$1:$T$1,0))&amp;""),"")</f>
        <v/>
      </c>
      <c r="C95" s="23">
        <f>IF(B95="","",IFERROR(TRIM(INDEX('Form responses'!$A91:$T91,MATCH(Lists!$G$3,'Form responses'!$A$1:$T$1,0))&amp;""),""))</f>
        <v/>
      </c>
      <c r="D95" s="23">
        <f>IF(B95="","",IFERROR(TRIM(INDEX('Form responses'!$A91:$T91,MATCH(Lists!$G$4,'Form responses'!$A$1:$T$1,0))&amp;""),""))</f>
        <v/>
      </c>
      <c r="E95" s="24">
        <f>IF($N95="","",IF(ISNUMBER(SEARCH(E$5&amp;": "&amp;Lists!$B$5,$N95)),4,IF(ISNUMBER(SEARCH(E$5&amp;": "&amp;Lists!$B$4,$N95)),3,IF(ISNUMBER(SEARCH(E$5&amp;": "&amp;Lists!$B$3,$N95)),2,IF(ISNUMBER(SEARCH(E$5&amp;": "&amp;Lists!$B$2,$N95)),1,"")))))</f>
        <v/>
      </c>
      <c r="F95" s="24">
        <f>IF($N95="","",IF(ISNUMBER(SEARCH(F$5&amp;": "&amp;Lists!$B$5,$N95)),4,IF(ISNUMBER(SEARCH(F$5&amp;": "&amp;Lists!$B$4,$N95)),3,IF(ISNUMBER(SEARCH(F$5&amp;": "&amp;Lists!$B$3,$N95)),2,IF(ISNUMBER(SEARCH(F$5&amp;": "&amp;Lists!$B$2,$N95)),1,"")))))</f>
        <v/>
      </c>
      <c r="G95" s="24">
        <f>IF($N95="","",IF(ISNUMBER(SEARCH(G$5&amp;": "&amp;Lists!$B$5,$N95)),4,IF(ISNUMBER(SEARCH(G$5&amp;": "&amp;Lists!$B$4,$N95)),3,IF(ISNUMBER(SEARCH(G$5&amp;": "&amp;Lists!$B$3,$N95)),2,IF(ISNUMBER(SEARCH(G$5&amp;": "&amp;Lists!$B$2,$N95)),1,"")))))</f>
        <v/>
      </c>
      <c r="H95" s="24">
        <f>IF($N95="","",IF(ISNUMBER(SEARCH(H$5&amp;": "&amp;Lists!$B$5,$N95)),4,IF(ISNUMBER(SEARCH(H$5&amp;": "&amp;Lists!$B$4,$N95)),3,IF(ISNUMBER(SEARCH(H$5&amp;": "&amp;Lists!$B$3,$N95)),2,IF(ISNUMBER(SEARCH(H$5&amp;": "&amp;Lists!$B$2,$N95)),1,"")))))</f>
        <v/>
      </c>
      <c r="I95" s="25">
        <f>IF(COUNT(E95:H95)=0,"",ROUND(AVERAGE(E95:H95),2))</f>
        <v/>
      </c>
      <c r="J95" s="23">
        <f>IF(B95="","",IFERROR(TRIM(INDEX('Form responses'!$A91:$T91,MATCH(Lists!$G$6,'Form responses'!$A$1:$T$1,0))&amp;""),""))</f>
        <v/>
      </c>
      <c r="K95" s="23">
        <f>IF(B95="","",MID(IF(J95=Lists!$D$4,"; Would not hire again","")&amp;IF(J95=Lists!$D$3,"; Hire again with reservations","")&amp;IF(COUNTIF(E95:H95,1)&gt;0,"; Rated below expectations on "&amp;COUNTIF(E95:H95,1),"")&amp;IF(AND(D95&lt;&gt;"",D95&lt;&gt;Lists!$A$2),"; Not a manager",""),3,200))</f>
        <v/>
      </c>
      <c r="L95" s="23">
        <f>IF(B95="","",IF(J95=Lists!$D$4,1,0)+IF(J95=Lists!$D$3,1,0)+IF(COUNTIF(E95:H95,1)&gt;0,1,0)+IF(AND(D95&lt;&gt;"",D95&lt;&gt;Lists!$A$2),1,0))</f>
        <v/>
      </c>
      <c r="M95" s="23">
        <f>IF(B95="","",B95&amp;"|"&amp;COUNTIF(B$6:B95,B95))</f>
        <v/>
      </c>
      <c r="N95" s="23">
        <f>IF(B95="","",IFERROR(TRIM(INDEX('Form responses'!$A91:$T91,MATCH(Lists!$G$5,'Form responses'!$A$1:$T$1,0))&amp;""),""))</f>
        <v/>
      </c>
    </row>
    <row r="96">
      <c r="A96" s="23">
        <f>IF(B96="","","Form")</f>
        <v/>
      </c>
      <c r="B96" s="23">
        <f>IFERROR(TRIM(INDEX('Form responses'!$A92:$T92,MATCH(Lists!$G$2,'Form responses'!$A$1:$T$1,0))&amp;""),"")</f>
        <v/>
      </c>
      <c r="C96" s="23">
        <f>IF(B96="","",IFERROR(TRIM(INDEX('Form responses'!$A92:$T92,MATCH(Lists!$G$3,'Form responses'!$A$1:$T$1,0))&amp;""),""))</f>
        <v/>
      </c>
      <c r="D96" s="23">
        <f>IF(B96="","",IFERROR(TRIM(INDEX('Form responses'!$A92:$T92,MATCH(Lists!$G$4,'Form responses'!$A$1:$T$1,0))&amp;""),""))</f>
        <v/>
      </c>
      <c r="E96" s="24">
        <f>IF($N96="","",IF(ISNUMBER(SEARCH(E$5&amp;": "&amp;Lists!$B$5,$N96)),4,IF(ISNUMBER(SEARCH(E$5&amp;": "&amp;Lists!$B$4,$N96)),3,IF(ISNUMBER(SEARCH(E$5&amp;": "&amp;Lists!$B$3,$N96)),2,IF(ISNUMBER(SEARCH(E$5&amp;": "&amp;Lists!$B$2,$N96)),1,"")))))</f>
        <v/>
      </c>
      <c r="F96" s="24">
        <f>IF($N96="","",IF(ISNUMBER(SEARCH(F$5&amp;": "&amp;Lists!$B$5,$N96)),4,IF(ISNUMBER(SEARCH(F$5&amp;": "&amp;Lists!$B$4,$N96)),3,IF(ISNUMBER(SEARCH(F$5&amp;": "&amp;Lists!$B$3,$N96)),2,IF(ISNUMBER(SEARCH(F$5&amp;": "&amp;Lists!$B$2,$N96)),1,"")))))</f>
        <v/>
      </c>
      <c r="G96" s="24">
        <f>IF($N96="","",IF(ISNUMBER(SEARCH(G$5&amp;": "&amp;Lists!$B$5,$N96)),4,IF(ISNUMBER(SEARCH(G$5&amp;": "&amp;Lists!$B$4,$N96)),3,IF(ISNUMBER(SEARCH(G$5&amp;": "&amp;Lists!$B$3,$N96)),2,IF(ISNUMBER(SEARCH(G$5&amp;": "&amp;Lists!$B$2,$N96)),1,"")))))</f>
        <v/>
      </c>
      <c r="H96" s="24">
        <f>IF($N96="","",IF(ISNUMBER(SEARCH(H$5&amp;": "&amp;Lists!$B$5,$N96)),4,IF(ISNUMBER(SEARCH(H$5&amp;": "&amp;Lists!$B$4,$N96)),3,IF(ISNUMBER(SEARCH(H$5&amp;": "&amp;Lists!$B$3,$N96)),2,IF(ISNUMBER(SEARCH(H$5&amp;": "&amp;Lists!$B$2,$N96)),1,"")))))</f>
        <v/>
      </c>
      <c r="I96" s="25">
        <f>IF(COUNT(E96:H96)=0,"",ROUND(AVERAGE(E96:H96),2))</f>
        <v/>
      </c>
      <c r="J96" s="23">
        <f>IF(B96="","",IFERROR(TRIM(INDEX('Form responses'!$A92:$T92,MATCH(Lists!$G$6,'Form responses'!$A$1:$T$1,0))&amp;""),""))</f>
        <v/>
      </c>
      <c r="K96" s="23">
        <f>IF(B96="","",MID(IF(J96=Lists!$D$4,"; Would not hire again","")&amp;IF(J96=Lists!$D$3,"; Hire again with reservations","")&amp;IF(COUNTIF(E96:H96,1)&gt;0,"; Rated below expectations on "&amp;COUNTIF(E96:H96,1),"")&amp;IF(AND(D96&lt;&gt;"",D96&lt;&gt;Lists!$A$2),"; Not a manager",""),3,200))</f>
        <v/>
      </c>
      <c r="L96" s="23">
        <f>IF(B96="","",IF(J96=Lists!$D$4,1,0)+IF(J96=Lists!$D$3,1,0)+IF(COUNTIF(E96:H96,1)&gt;0,1,0)+IF(AND(D96&lt;&gt;"",D96&lt;&gt;Lists!$A$2),1,0))</f>
        <v/>
      </c>
      <c r="M96" s="23">
        <f>IF(B96="","",B96&amp;"|"&amp;COUNTIF(B$6:B96,B96))</f>
        <v/>
      </c>
      <c r="N96" s="23">
        <f>IF(B96="","",IFERROR(TRIM(INDEX('Form responses'!$A92:$T92,MATCH(Lists!$G$5,'Form responses'!$A$1:$T$1,0))&amp;""),""))</f>
        <v/>
      </c>
    </row>
    <row r="97">
      <c r="A97" s="23">
        <f>IF(B97="","","Form")</f>
        <v/>
      </c>
      <c r="B97" s="23">
        <f>IFERROR(TRIM(INDEX('Form responses'!$A93:$T93,MATCH(Lists!$G$2,'Form responses'!$A$1:$T$1,0))&amp;""),"")</f>
        <v/>
      </c>
      <c r="C97" s="23">
        <f>IF(B97="","",IFERROR(TRIM(INDEX('Form responses'!$A93:$T93,MATCH(Lists!$G$3,'Form responses'!$A$1:$T$1,0))&amp;""),""))</f>
        <v/>
      </c>
      <c r="D97" s="23">
        <f>IF(B97="","",IFERROR(TRIM(INDEX('Form responses'!$A93:$T93,MATCH(Lists!$G$4,'Form responses'!$A$1:$T$1,0))&amp;""),""))</f>
        <v/>
      </c>
      <c r="E97" s="24">
        <f>IF($N97="","",IF(ISNUMBER(SEARCH(E$5&amp;": "&amp;Lists!$B$5,$N97)),4,IF(ISNUMBER(SEARCH(E$5&amp;": "&amp;Lists!$B$4,$N97)),3,IF(ISNUMBER(SEARCH(E$5&amp;": "&amp;Lists!$B$3,$N97)),2,IF(ISNUMBER(SEARCH(E$5&amp;": "&amp;Lists!$B$2,$N97)),1,"")))))</f>
        <v/>
      </c>
      <c r="F97" s="24">
        <f>IF($N97="","",IF(ISNUMBER(SEARCH(F$5&amp;": "&amp;Lists!$B$5,$N97)),4,IF(ISNUMBER(SEARCH(F$5&amp;": "&amp;Lists!$B$4,$N97)),3,IF(ISNUMBER(SEARCH(F$5&amp;": "&amp;Lists!$B$3,$N97)),2,IF(ISNUMBER(SEARCH(F$5&amp;": "&amp;Lists!$B$2,$N97)),1,"")))))</f>
        <v/>
      </c>
      <c r="G97" s="24">
        <f>IF($N97="","",IF(ISNUMBER(SEARCH(G$5&amp;": "&amp;Lists!$B$5,$N97)),4,IF(ISNUMBER(SEARCH(G$5&amp;": "&amp;Lists!$B$4,$N97)),3,IF(ISNUMBER(SEARCH(G$5&amp;": "&amp;Lists!$B$3,$N97)),2,IF(ISNUMBER(SEARCH(G$5&amp;": "&amp;Lists!$B$2,$N97)),1,"")))))</f>
        <v/>
      </c>
      <c r="H97" s="24">
        <f>IF($N97="","",IF(ISNUMBER(SEARCH(H$5&amp;": "&amp;Lists!$B$5,$N97)),4,IF(ISNUMBER(SEARCH(H$5&amp;": "&amp;Lists!$B$4,$N97)),3,IF(ISNUMBER(SEARCH(H$5&amp;": "&amp;Lists!$B$3,$N97)),2,IF(ISNUMBER(SEARCH(H$5&amp;": "&amp;Lists!$B$2,$N97)),1,"")))))</f>
        <v/>
      </c>
      <c r="I97" s="25">
        <f>IF(COUNT(E97:H97)=0,"",ROUND(AVERAGE(E97:H97),2))</f>
        <v/>
      </c>
      <c r="J97" s="23">
        <f>IF(B97="","",IFERROR(TRIM(INDEX('Form responses'!$A93:$T93,MATCH(Lists!$G$6,'Form responses'!$A$1:$T$1,0))&amp;""),""))</f>
        <v/>
      </c>
      <c r="K97" s="23">
        <f>IF(B97="","",MID(IF(J97=Lists!$D$4,"; Would not hire again","")&amp;IF(J97=Lists!$D$3,"; Hire again with reservations","")&amp;IF(COUNTIF(E97:H97,1)&gt;0,"; Rated below expectations on "&amp;COUNTIF(E97:H97,1),"")&amp;IF(AND(D97&lt;&gt;"",D97&lt;&gt;Lists!$A$2),"; Not a manager",""),3,200))</f>
        <v/>
      </c>
      <c r="L97" s="23">
        <f>IF(B97="","",IF(J97=Lists!$D$4,1,0)+IF(J97=Lists!$D$3,1,0)+IF(COUNTIF(E97:H97,1)&gt;0,1,0)+IF(AND(D97&lt;&gt;"",D97&lt;&gt;Lists!$A$2),1,0))</f>
        <v/>
      </c>
      <c r="M97" s="23">
        <f>IF(B97="","",B97&amp;"|"&amp;COUNTIF(B$6:B97,B97))</f>
        <v/>
      </c>
      <c r="N97" s="23">
        <f>IF(B97="","",IFERROR(TRIM(INDEX('Form responses'!$A93:$T93,MATCH(Lists!$G$5,'Form responses'!$A$1:$T$1,0))&amp;""),""))</f>
        <v/>
      </c>
    </row>
    <row r="98">
      <c r="A98" s="23">
        <f>IF(B98="","","Form")</f>
        <v/>
      </c>
      <c r="B98" s="23">
        <f>IFERROR(TRIM(INDEX('Form responses'!$A94:$T94,MATCH(Lists!$G$2,'Form responses'!$A$1:$T$1,0))&amp;""),"")</f>
        <v/>
      </c>
      <c r="C98" s="23">
        <f>IF(B98="","",IFERROR(TRIM(INDEX('Form responses'!$A94:$T94,MATCH(Lists!$G$3,'Form responses'!$A$1:$T$1,0))&amp;""),""))</f>
        <v/>
      </c>
      <c r="D98" s="23">
        <f>IF(B98="","",IFERROR(TRIM(INDEX('Form responses'!$A94:$T94,MATCH(Lists!$G$4,'Form responses'!$A$1:$T$1,0))&amp;""),""))</f>
        <v/>
      </c>
      <c r="E98" s="24">
        <f>IF($N98="","",IF(ISNUMBER(SEARCH(E$5&amp;": "&amp;Lists!$B$5,$N98)),4,IF(ISNUMBER(SEARCH(E$5&amp;": "&amp;Lists!$B$4,$N98)),3,IF(ISNUMBER(SEARCH(E$5&amp;": "&amp;Lists!$B$3,$N98)),2,IF(ISNUMBER(SEARCH(E$5&amp;": "&amp;Lists!$B$2,$N98)),1,"")))))</f>
        <v/>
      </c>
      <c r="F98" s="24">
        <f>IF($N98="","",IF(ISNUMBER(SEARCH(F$5&amp;": "&amp;Lists!$B$5,$N98)),4,IF(ISNUMBER(SEARCH(F$5&amp;": "&amp;Lists!$B$4,$N98)),3,IF(ISNUMBER(SEARCH(F$5&amp;": "&amp;Lists!$B$3,$N98)),2,IF(ISNUMBER(SEARCH(F$5&amp;": "&amp;Lists!$B$2,$N98)),1,"")))))</f>
        <v/>
      </c>
      <c r="G98" s="24">
        <f>IF($N98="","",IF(ISNUMBER(SEARCH(G$5&amp;": "&amp;Lists!$B$5,$N98)),4,IF(ISNUMBER(SEARCH(G$5&amp;": "&amp;Lists!$B$4,$N98)),3,IF(ISNUMBER(SEARCH(G$5&amp;": "&amp;Lists!$B$3,$N98)),2,IF(ISNUMBER(SEARCH(G$5&amp;": "&amp;Lists!$B$2,$N98)),1,"")))))</f>
        <v/>
      </c>
      <c r="H98" s="24">
        <f>IF($N98="","",IF(ISNUMBER(SEARCH(H$5&amp;": "&amp;Lists!$B$5,$N98)),4,IF(ISNUMBER(SEARCH(H$5&amp;": "&amp;Lists!$B$4,$N98)),3,IF(ISNUMBER(SEARCH(H$5&amp;": "&amp;Lists!$B$3,$N98)),2,IF(ISNUMBER(SEARCH(H$5&amp;": "&amp;Lists!$B$2,$N98)),1,"")))))</f>
        <v/>
      </c>
      <c r="I98" s="25">
        <f>IF(COUNT(E98:H98)=0,"",ROUND(AVERAGE(E98:H98),2))</f>
        <v/>
      </c>
      <c r="J98" s="23">
        <f>IF(B98="","",IFERROR(TRIM(INDEX('Form responses'!$A94:$T94,MATCH(Lists!$G$6,'Form responses'!$A$1:$T$1,0))&amp;""),""))</f>
        <v/>
      </c>
      <c r="K98" s="23">
        <f>IF(B98="","",MID(IF(J98=Lists!$D$4,"; Would not hire again","")&amp;IF(J98=Lists!$D$3,"; Hire again with reservations","")&amp;IF(COUNTIF(E98:H98,1)&gt;0,"; Rated below expectations on "&amp;COUNTIF(E98:H98,1),"")&amp;IF(AND(D98&lt;&gt;"",D98&lt;&gt;Lists!$A$2),"; Not a manager",""),3,200))</f>
        <v/>
      </c>
      <c r="L98" s="23">
        <f>IF(B98="","",IF(J98=Lists!$D$4,1,0)+IF(J98=Lists!$D$3,1,0)+IF(COUNTIF(E98:H98,1)&gt;0,1,0)+IF(AND(D98&lt;&gt;"",D98&lt;&gt;Lists!$A$2),1,0))</f>
        <v/>
      </c>
      <c r="M98" s="23">
        <f>IF(B98="","",B98&amp;"|"&amp;COUNTIF(B$6:B98,B98))</f>
        <v/>
      </c>
      <c r="N98" s="23">
        <f>IF(B98="","",IFERROR(TRIM(INDEX('Form responses'!$A94:$T94,MATCH(Lists!$G$5,'Form responses'!$A$1:$T$1,0))&amp;""),""))</f>
        <v/>
      </c>
    </row>
    <row r="99">
      <c r="A99" s="23">
        <f>IF(B99="","","Form")</f>
        <v/>
      </c>
      <c r="B99" s="23">
        <f>IFERROR(TRIM(INDEX('Form responses'!$A95:$T95,MATCH(Lists!$G$2,'Form responses'!$A$1:$T$1,0))&amp;""),"")</f>
        <v/>
      </c>
      <c r="C99" s="23">
        <f>IF(B99="","",IFERROR(TRIM(INDEX('Form responses'!$A95:$T95,MATCH(Lists!$G$3,'Form responses'!$A$1:$T$1,0))&amp;""),""))</f>
        <v/>
      </c>
      <c r="D99" s="23">
        <f>IF(B99="","",IFERROR(TRIM(INDEX('Form responses'!$A95:$T95,MATCH(Lists!$G$4,'Form responses'!$A$1:$T$1,0))&amp;""),""))</f>
        <v/>
      </c>
      <c r="E99" s="24">
        <f>IF($N99="","",IF(ISNUMBER(SEARCH(E$5&amp;": "&amp;Lists!$B$5,$N99)),4,IF(ISNUMBER(SEARCH(E$5&amp;": "&amp;Lists!$B$4,$N99)),3,IF(ISNUMBER(SEARCH(E$5&amp;": "&amp;Lists!$B$3,$N99)),2,IF(ISNUMBER(SEARCH(E$5&amp;": "&amp;Lists!$B$2,$N99)),1,"")))))</f>
        <v/>
      </c>
      <c r="F99" s="24">
        <f>IF($N99="","",IF(ISNUMBER(SEARCH(F$5&amp;": "&amp;Lists!$B$5,$N99)),4,IF(ISNUMBER(SEARCH(F$5&amp;": "&amp;Lists!$B$4,$N99)),3,IF(ISNUMBER(SEARCH(F$5&amp;": "&amp;Lists!$B$3,$N99)),2,IF(ISNUMBER(SEARCH(F$5&amp;": "&amp;Lists!$B$2,$N99)),1,"")))))</f>
        <v/>
      </c>
      <c r="G99" s="24">
        <f>IF($N99="","",IF(ISNUMBER(SEARCH(G$5&amp;": "&amp;Lists!$B$5,$N99)),4,IF(ISNUMBER(SEARCH(G$5&amp;": "&amp;Lists!$B$4,$N99)),3,IF(ISNUMBER(SEARCH(G$5&amp;": "&amp;Lists!$B$3,$N99)),2,IF(ISNUMBER(SEARCH(G$5&amp;": "&amp;Lists!$B$2,$N99)),1,"")))))</f>
        <v/>
      </c>
      <c r="H99" s="24">
        <f>IF($N99="","",IF(ISNUMBER(SEARCH(H$5&amp;": "&amp;Lists!$B$5,$N99)),4,IF(ISNUMBER(SEARCH(H$5&amp;": "&amp;Lists!$B$4,$N99)),3,IF(ISNUMBER(SEARCH(H$5&amp;": "&amp;Lists!$B$3,$N99)),2,IF(ISNUMBER(SEARCH(H$5&amp;": "&amp;Lists!$B$2,$N99)),1,"")))))</f>
        <v/>
      </c>
      <c r="I99" s="25">
        <f>IF(COUNT(E99:H99)=0,"",ROUND(AVERAGE(E99:H99),2))</f>
        <v/>
      </c>
      <c r="J99" s="23">
        <f>IF(B99="","",IFERROR(TRIM(INDEX('Form responses'!$A95:$T95,MATCH(Lists!$G$6,'Form responses'!$A$1:$T$1,0))&amp;""),""))</f>
        <v/>
      </c>
      <c r="K99" s="23">
        <f>IF(B99="","",MID(IF(J99=Lists!$D$4,"; Would not hire again","")&amp;IF(J99=Lists!$D$3,"; Hire again with reservations","")&amp;IF(COUNTIF(E99:H99,1)&gt;0,"; Rated below expectations on "&amp;COUNTIF(E99:H99,1),"")&amp;IF(AND(D99&lt;&gt;"",D99&lt;&gt;Lists!$A$2),"; Not a manager",""),3,200))</f>
        <v/>
      </c>
      <c r="L99" s="23">
        <f>IF(B99="","",IF(J99=Lists!$D$4,1,0)+IF(J99=Lists!$D$3,1,0)+IF(COUNTIF(E99:H99,1)&gt;0,1,0)+IF(AND(D99&lt;&gt;"",D99&lt;&gt;Lists!$A$2),1,0))</f>
        <v/>
      </c>
      <c r="M99" s="23">
        <f>IF(B99="","",B99&amp;"|"&amp;COUNTIF(B$6:B99,B99))</f>
        <v/>
      </c>
      <c r="N99" s="23">
        <f>IF(B99="","",IFERROR(TRIM(INDEX('Form responses'!$A95:$T95,MATCH(Lists!$G$5,'Form responses'!$A$1:$T$1,0))&amp;""),""))</f>
        <v/>
      </c>
    </row>
    <row r="100">
      <c r="A100" s="23">
        <f>IF(B100="","","Form")</f>
        <v/>
      </c>
      <c r="B100" s="23">
        <f>IFERROR(TRIM(INDEX('Form responses'!$A96:$T96,MATCH(Lists!$G$2,'Form responses'!$A$1:$T$1,0))&amp;""),"")</f>
        <v/>
      </c>
      <c r="C100" s="23">
        <f>IF(B100="","",IFERROR(TRIM(INDEX('Form responses'!$A96:$T96,MATCH(Lists!$G$3,'Form responses'!$A$1:$T$1,0))&amp;""),""))</f>
        <v/>
      </c>
      <c r="D100" s="23">
        <f>IF(B100="","",IFERROR(TRIM(INDEX('Form responses'!$A96:$T96,MATCH(Lists!$G$4,'Form responses'!$A$1:$T$1,0))&amp;""),""))</f>
        <v/>
      </c>
      <c r="E100" s="24">
        <f>IF($N100="","",IF(ISNUMBER(SEARCH(E$5&amp;": "&amp;Lists!$B$5,$N100)),4,IF(ISNUMBER(SEARCH(E$5&amp;": "&amp;Lists!$B$4,$N100)),3,IF(ISNUMBER(SEARCH(E$5&amp;": "&amp;Lists!$B$3,$N100)),2,IF(ISNUMBER(SEARCH(E$5&amp;": "&amp;Lists!$B$2,$N100)),1,"")))))</f>
        <v/>
      </c>
      <c r="F100" s="24">
        <f>IF($N100="","",IF(ISNUMBER(SEARCH(F$5&amp;": "&amp;Lists!$B$5,$N100)),4,IF(ISNUMBER(SEARCH(F$5&amp;": "&amp;Lists!$B$4,$N100)),3,IF(ISNUMBER(SEARCH(F$5&amp;": "&amp;Lists!$B$3,$N100)),2,IF(ISNUMBER(SEARCH(F$5&amp;": "&amp;Lists!$B$2,$N100)),1,"")))))</f>
        <v/>
      </c>
      <c r="G100" s="24">
        <f>IF($N100="","",IF(ISNUMBER(SEARCH(G$5&amp;": "&amp;Lists!$B$5,$N100)),4,IF(ISNUMBER(SEARCH(G$5&amp;": "&amp;Lists!$B$4,$N100)),3,IF(ISNUMBER(SEARCH(G$5&amp;": "&amp;Lists!$B$3,$N100)),2,IF(ISNUMBER(SEARCH(G$5&amp;": "&amp;Lists!$B$2,$N100)),1,"")))))</f>
        <v/>
      </c>
      <c r="H100" s="24">
        <f>IF($N100="","",IF(ISNUMBER(SEARCH(H$5&amp;": "&amp;Lists!$B$5,$N100)),4,IF(ISNUMBER(SEARCH(H$5&amp;": "&amp;Lists!$B$4,$N100)),3,IF(ISNUMBER(SEARCH(H$5&amp;": "&amp;Lists!$B$3,$N100)),2,IF(ISNUMBER(SEARCH(H$5&amp;": "&amp;Lists!$B$2,$N100)),1,"")))))</f>
        <v/>
      </c>
      <c r="I100" s="25">
        <f>IF(COUNT(E100:H100)=0,"",ROUND(AVERAGE(E100:H100),2))</f>
        <v/>
      </c>
      <c r="J100" s="23">
        <f>IF(B100="","",IFERROR(TRIM(INDEX('Form responses'!$A96:$T96,MATCH(Lists!$G$6,'Form responses'!$A$1:$T$1,0))&amp;""),""))</f>
        <v/>
      </c>
      <c r="K100" s="23">
        <f>IF(B100="","",MID(IF(J100=Lists!$D$4,"; Would not hire again","")&amp;IF(J100=Lists!$D$3,"; Hire again with reservations","")&amp;IF(COUNTIF(E100:H100,1)&gt;0,"; Rated below expectations on "&amp;COUNTIF(E100:H100,1),"")&amp;IF(AND(D100&lt;&gt;"",D100&lt;&gt;Lists!$A$2),"; Not a manager",""),3,200))</f>
        <v/>
      </c>
      <c r="L100" s="23">
        <f>IF(B100="","",IF(J100=Lists!$D$4,1,0)+IF(J100=Lists!$D$3,1,0)+IF(COUNTIF(E100:H100,1)&gt;0,1,0)+IF(AND(D100&lt;&gt;"",D100&lt;&gt;Lists!$A$2),1,0))</f>
        <v/>
      </c>
      <c r="M100" s="23">
        <f>IF(B100="","",B100&amp;"|"&amp;COUNTIF(B$6:B100,B100))</f>
        <v/>
      </c>
      <c r="N100" s="23">
        <f>IF(B100="","",IFERROR(TRIM(INDEX('Form responses'!$A96:$T96,MATCH(Lists!$G$5,'Form responses'!$A$1:$T$1,0))&amp;""),""))</f>
        <v/>
      </c>
    </row>
    <row r="101">
      <c r="A101" s="23">
        <f>IF(B101="","","Form")</f>
        <v/>
      </c>
      <c r="B101" s="23">
        <f>IFERROR(TRIM(INDEX('Form responses'!$A97:$T97,MATCH(Lists!$G$2,'Form responses'!$A$1:$T$1,0))&amp;""),"")</f>
        <v/>
      </c>
      <c r="C101" s="23">
        <f>IF(B101="","",IFERROR(TRIM(INDEX('Form responses'!$A97:$T97,MATCH(Lists!$G$3,'Form responses'!$A$1:$T$1,0))&amp;""),""))</f>
        <v/>
      </c>
      <c r="D101" s="23">
        <f>IF(B101="","",IFERROR(TRIM(INDEX('Form responses'!$A97:$T97,MATCH(Lists!$G$4,'Form responses'!$A$1:$T$1,0))&amp;""),""))</f>
        <v/>
      </c>
      <c r="E101" s="24">
        <f>IF($N101="","",IF(ISNUMBER(SEARCH(E$5&amp;": "&amp;Lists!$B$5,$N101)),4,IF(ISNUMBER(SEARCH(E$5&amp;": "&amp;Lists!$B$4,$N101)),3,IF(ISNUMBER(SEARCH(E$5&amp;": "&amp;Lists!$B$3,$N101)),2,IF(ISNUMBER(SEARCH(E$5&amp;": "&amp;Lists!$B$2,$N101)),1,"")))))</f>
        <v/>
      </c>
      <c r="F101" s="24">
        <f>IF($N101="","",IF(ISNUMBER(SEARCH(F$5&amp;": "&amp;Lists!$B$5,$N101)),4,IF(ISNUMBER(SEARCH(F$5&amp;": "&amp;Lists!$B$4,$N101)),3,IF(ISNUMBER(SEARCH(F$5&amp;": "&amp;Lists!$B$3,$N101)),2,IF(ISNUMBER(SEARCH(F$5&amp;": "&amp;Lists!$B$2,$N101)),1,"")))))</f>
        <v/>
      </c>
      <c r="G101" s="24">
        <f>IF($N101="","",IF(ISNUMBER(SEARCH(G$5&amp;": "&amp;Lists!$B$5,$N101)),4,IF(ISNUMBER(SEARCH(G$5&amp;": "&amp;Lists!$B$4,$N101)),3,IF(ISNUMBER(SEARCH(G$5&amp;": "&amp;Lists!$B$3,$N101)),2,IF(ISNUMBER(SEARCH(G$5&amp;": "&amp;Lists!$B$2,$N101)),1,"")))))</f>
        <v/>
      </c>
      <c r="H101" s="24">
        <f>IF($N101="","",IF(ISNUMBER(SEARCH(H$5&amp;": "&amp;Lists!$B$5,$N101)),4,IF(ISNUMBER(SEARCH(H$5&amp;": "&amp;Lists!$B$4,$N101)),3,IF(ISNUMBER(SEARCH(H$5&amp;": "&amp;Lists!$B$3,$N101)),2,IF(ISNUMBER(SEARCH(H$5&amp;": "&amp;Lists!$B$2,$N101)),1,"")))))</f>
        <v/>
      </c>
      <c r="I101" s="25">
        <f>IF(COUNT(E101:H101)=0,"",ROUND(AVERAGE(E101:H101),2))</f>
        <v/>
      </c>
      <c r="J101" s="23">
        <f>IF(B101="","",IFERROR(TRIM(INDEX('Form responses'!$A97:$T97,MATCH(Lists!$G$6,'Form responses'!$A$1:$T$1,0))&amp;""),""))</f>
        <v/>
      </c>
      <c r="K101" s="23">
        <f>IF(B101="","",MID(IF(J101=Lists!$D$4,"; Would not hire again","")&amp;IF(J101=Lists!$D$3,"; Hire again with reservations","")&amp;IF(COUNTIF(E101:H101,1)&gt;0,"; Rated below expectations on "&amp;COUNTIF(E101:H101,1),"")&amp;IF(AND(D101&lt;&gt;"",D101&lt;&gt;Lists!$A$2),"; Not a manager",""),3,200))</f>
        <v/>
      </c>
      <c r="L101" s="23">
        <f>IF(B101="","",IF(J101=Lists!$D$4,1,0)+IF(J101=Lists!$D$3,1,0)+IF(COUNTIF(E101:H101,1)&gt;0,1,0)+IF(AND(D101&lt;&gt;"",D101&lt;&gt;Lists!$A$2),1,0))</f>
        <v/>
      </c>
      <c r="M101" s="23">
        <f>IF(B101="","",B101&amp;"|"&amp;COUNTIF(B$6:B101,B101))</f>
        <v/>
      </c>
      <c r="N101" s="23">
        <f>IF(B101="","",IFERROR(TRIM(INDEX('Form responses'!$A97:$T97,MATCH(Lists!$G$5,'Form responses'!$A$1:$T$1,0))&amp;""),""))</f>
        <v/>
      </c>
    </row>
    <row r="102">
      <c r="A102" s="23">
        <f>IF(B102="","","Form")</f>
        <v/>
      </c>
      <c r="B102" s="23">
        <f>IFERROR(TRIM(INDEX('Form responses'!$A98:$T98,MATCH(Lists!$G$2,'Form responses'!$A$1:$T$1,0))&amp;""),"")</f>
        <v/>
      </c>
      <c r="C102" s="23">
        <f>IF(B102="","",IFERROR(TRIM(INDEX('Form responses'!$A98:$T98,MATCH(Lists!$G$3,'Form responses'!$A$1:$T$1,0))&amp;""),""))</f>
        <v/>
      </c>
      <c r="D102" s="23">
        <f>IF(B102="","",IFERROR(TRIM(INDEX('Form responses'!$A98:$T98,MATCH(Lists!$G$4,'Form responses'!$A$1:$T$1,0))&amp;""),""))</f>
        <v/>
      </c>
      <c r="E102" s="24">
        <f>IF($N102="","",IF(ISNUMBER(SEARCH(E$5&amp;": "&amp;Lists!$B$5,$N102)),4,IF(ISNUMBER(SEARCH(E$5&amp;": "&amp;Lists!$B$4,$N102)),3,IF(ISNUMBER(SEARCH(E$5&amp;": "&amp;Lists!$B$3,$N102)),2,IF(ISNUMBER(SEARCH(E$5&amp;": "&amp;Lists!$B$2,$N102)),1,"")))))</f>
        <v/>
      </c>
      <c r="F102" s="24">
        <f>IF($N102="","",IF(ISNUMBER(SEARCH(F$5&amp;": "&amp;Lists!$B$5,$N102)),4,IF(ISNUMBER(SEARCH(F$5&amp;": "&amp;Lists!$B$4,$N102)),3,IF(ISNUMBER(SEARCH(F$5&amp;": "&amp;Lists!$B$3,$N102)),2,IF(ISNUMBER(SEARCH(F$5&amp;": "&amp;Lists!$B$2,$N102)),1,"")))))</f>
        <v/>
      </c>
      <c r="G102" s="24">
        <f>IF($N102="","",IF(ISNUMBER(SEARCH(G$5&amp;": "&amp;Lists!$B$5,$N102)),4,IF(ISNUMBER(SEARCH(G$5&amp;": "&amp;Lists!$B$4,$N102)),3,IF(ISNUMBER(SEARCH(G$5&amp;": "&amp;Lists!$B$3,$N102)),2,IF(ISNUMBER(SEARCH(G$5&amp;": "&amp;Lists!$B$2,$N102)),1,"")))))</f>
        <v/>
      </c>
      <c r="H102" s="24">
        <f>IF($N102="","",IF(ISNUMBER(SEARCH(H$5&amp;": "&amp;Lists!$B$5,$N102)),4,IF(ISNUMBER(SEARCH(H$5&amp;": "&amp;Lists!$B$4,$N102)),3,IF(ISNUMBER(SEARCH(H$5&amp;": "&amp;Lists!$B$3,$N102)),2,IF(ISNUMBER(SEARCH(H$5&amp;": "&amp;Lists!$B$2,$N102)),1,"")))))</f>
        <v/>
      </c>
      <c r="I102" s="25">
        <f>IF(COUNT(E102:H102)=0,"",ROUND(AVERAGE(E102:H102),2))</f>
        <v/>
      </c>
      <c r="J102" s="23">
        <f>IF(B102="","",IFERROR(TRIM(INDEX('Form responses'!$A98:$T98,MATCH(Lists!$G$6,'Form responses'!$A$1:$T$1,0))&amp;""),""))</f>
        <v/>
      </c>
      <c r="K102" s="23">
        <f>IF(B102="","",MID(IF(J102=Lists!$D$4,"; Would not hire again","")&amp;IF(J102=Lists!$D$3,"; Hire again with reservations","")&amp;IF(COUNTIF(E102:H102,1)&gt;0,"; Rated below expectations on "&amp;COUNTIF(E102:H102,1),"")&amp;IF(AND(D102&lt;&gt;"",D102&lt;&gt;Lists!$A$2),"; Not a manager",""),3,200))</f>
        <v/>
      </c>
      <c r="L102" s="23">
        <f>IF(B102="","",IF(J102=Lists!$D$4,1,0)+IF(J102=Lists!$D$3,1,0)+IF(COUNTIF(E102:H102,1)&gt;0,1,0)+IF(AND(D102&lt;&gt;"",D102&lt;&gt;Lists!$A$2),1,0))</f>
        <v/>
      </c>
      <c r="M102" s="23">
        <f>IF(B102="","",B102&amp;"|"&amp;COUNTIF(B$6:B102,B102))</f>
        <v/>
      </c>
      <c r="N102" s="23">
        <f>IF(B102="","",IFERROR(TRIM(INDEX('Form responses'!$A98:$T98,MATCH(Lists!$G$5,'Form responses'!$A$1:$T$1,0))&amp;""),""))</f>
        <v/>
      </c>
    </row>
    <row r="103">
      <c r="A103" s="23">
        <f>IF(B103="","","Form")</f>
        <v/>
      </c>
      <c r="B103" s="23">
        <f>IFERROR(TRIM(INDEX('Form responses'!$A99:$T99,MATCH(Lists!$G$2,'Form responses'!$A$1:$T$1,0))&amp;""),"")</f>
        <v/>
      </c>
      <c r="C103" s="23">
        <f>IF(B103="","",IFERROR(TRIM(INDEX('Form responses'!$A99:$T99,MATCH(Lists!$G$3,'Form responses'!$A$1:$T$1,0))&amp;""),""))</f>
        <v/>
      </c>
      <c r="D103" s="23">
        <f>IF(B103="","",IFERROR(TRIM(INDEX('Form responses'!$A99:$T99,MATCH(Lists!$G$4,'Form responses'!$A$1:$T$1,0))&amp;""),""))</f>
        <v/>
      </c>
      <c r="E103" s="24">
        <f>IF($N103="","",IF(ISNUMBER(SEARCH(E$5&amp;": "&amp;Lists!$B$5,$N103)),4,IF(ISNUMBER(SEARCH(E$5&amp;": "&amp;Lists!$B$4,$N103)),3,IF(ISNUMBER(SEARCH(E$5&amp;": "&amp;Lists!$B$3,$N103)),2,IF(ISNUMBER(SEARCH(E$5&amp;": "&amp;Lists!$B$2,$N103)),1,"")))))</f>
        <v/>
      </c>
      <c r="F103" s="24">
        <f>IF($N103="","",IF(ISNUMBER(SEARCH(F$5&amp;": "&amp;Lists!$B$5,$N103)),4,IF(ISNUMBER(SEARCH(F$5&amp;": "&amp;Lists!$B$4,$N103)),3,IF(ISNUMBER(SEARCH(F$5&amp;": "&amp;Lists!$B$3,$N103)),2,IF(ISNUMBER(SEARCH(F$5&amp;": "&amp;Lists!$B$2,$N103)),1,"")))))</f>
        <v/>
      </c>
      <c r="G103" s="24">
        <f>IF($N103="","",IF(ISNUMBER(SEARCH(G$5&amp;": "&amp;Lists!$B$5,$N103)),4,IF(ISNUMBER(SEARCH(G$5&amp;": "&amp;Lists!$B$4,$N103)),3,IF(ISNUMBER(SEARCH(G$5&amp;": "&amp;Lists!$B$3,$N103)),2,IF(ISNUMBER(SEARCH(G$5&amp;": "&amp;Lists!$B$2,$N103)),1,"")))))</f>
        <v/>
      </c>
      <c r="H103" s="24">
        <f>IF($N103="","",IF(ISNUMBER(SEARCH(H$5&amp;": "&amp;Lists!$B$5,$N103)),4,IF(ISNUMBER(SEARCH(H$5&amp;": "&amp;Lists!$B$4,$N103)),3,IF(ISNUMBER(SEARCH(H$5&amp;": "&amp;Lists!$B$3,$N103)),2,IF(ISNUMBER(SEARCH(H$5&amp;": "&amp;Lists!$B$2,$N103)),1,"")))))</f>
        <v/>
      </c>
      <c r="I103" s="25">
        <f>IF(COUNT(E103:H103)=0,"",ROUND(AVERAGE(E103:H103),2))</f>
        <v/>
      </c>
      <c r="J103" s="23">
        <f>IF(B103="","",IFERROR(TRIM(INDEX('Form responses'!$A99:$T99,MATCH(Lists!$G$6,'Form responses'!$A$1:$T$1,0))&amp;""),""))</f>
        <v/>
      </c>
      <c r="K103" s="23">
        <f>IF(B103="","",MID(IF(J103=Lists!$D$4,"; Would not hire again","")&amp;IF(J103=Lists!$D$3,"; Hire again with reservations","")&amp;IF(COUNTIF(E103:H103,1)&gt;0,"; Rated below expectations on "&amp;COUNTIF(E103:H103,1),"")&amp;IF(AND(D103&lt;&gt;"",D103&lt;&gt;Lists!$A$2),"; Not a manager",""),3,200))</f>
        <v/>
      </c>
      <c r="L103" s="23">
        <f>IF(B103="","",IF(J103=Lists!$D$4,1,0)+IF(J103=Lists!$D$3,1,0)+IF(COUNTIF(E103:H103,1)&gt;0,1,0)+IF(AND(D103&lt;&gt;"",D103&lt;&gt;Lists!$A$2),1,0))</f>
        <v/>
      </c>
      <c r="M103" s="23">
        <f>IF(B103="","",B103&amp;"|"&amp;COUNTIF(B$6:B103,B103))</f>
        <v/>
      </c>
      <c r="N103" s="23">
        <f>IF(B103="","",IFERROR(TRIM(INDEX('Form responses'!$A99:$T99,MATCH(Lists!$G$5,'Form responses'!$A$1:$T$1,0))&amp;""),""))</f>
        <v/>
      </c>
    </row>
    <row r="104">
      <c r="A104" s="23">
        <f>IF(B104="","","Form")</f>
        <v/>
      </c>
      <c r="B104" s="23">
        <f>IFERROR(TRIM(INDEX('Form responses'!$A100:$T100,MATCH(Lists!$G$2,'Form responses'!$A$1:$T$1,0))&amp;""),"")</f>
        <v/>
      </c>
      <c r="C104" s="23">
        <f>IF(B104="","",IFERROR(TRIM(INDEX('Form responses'!$A100:$T100,MATCH(Lists!$G$3,'Form responses'!$A$1:$T$1,0))&amp;""),""))</f>
        <v/>
      </c>
      <c r="D104" s="23">
        <f>IF(B104="","",IFERROR(TRIM(INDEX('Form responses'!$A100:$T100,MATCH(Lists!$G$4,'Form responses'!$A$1:$T$1,0))&amp;""),""))</f>
        <v/>
      </c>
      <c r="E104" s="24">
        <f>IF($N104="","",IF(ISNUMBER(SEARCH(E$5&amp;": "&amp;Lists!$B$5,$N104)),4,IF(ISNUMBER(SEARCH(E$5&amp;": "&amp;Lists!$B$4,$N104)),3,IF(ISNUMBER(SEARCH(E$5&amp;": "&amp;Lists!$B$3,$N104)),2,IF(ISNUMBER(SEARCH(E$5&amp;": "&amp;Lists!$B$2,$N104)),1,"")))))</f>
        <v/>
      </c>
      <c r="F104" s="24">
        <f>IF($N104="","",IF(ISNUMBER(SEARCH(F$5&amp;": "&amp;Lists!$B$5,$N104)),4,IF(ISNUMBER(SEARCH(F$5&amp;": "&amp;Lists!$B$4,$N104)),3,IF(ISNUMBER(SEARCH(F$5&amp;": "&amp;Lists!$B$3,$N104)),2,IF(ISNUMBER(SEARCH(F$5&amp;": "&amp;Lists!$B$2,$N104)),1,"")))))</f>
        <v/>
      </c>
      <c r="G104" s="24">
        <f>IF($N104="","",IF(ISNUMBER(SEARCH(G$5&amp;": "&amp;Lists!$B$5,$N104)),4,IF(ISNUMBER(SEARCH(G$5&amp;": "&amp;Lists!$B$4,$N104)),3,IF(ISNUMBER(SEARCH(G$5&amp;": "&amp;Lists!$B$3,$N104)),2,IF(ISNUMBER(SEARCH(G$5&amp;": "&amp;Lists!$B$2,$N104)),1,"")))))</f>
        <v/>
      </c>
      <c r="H104" s="24">
        <f>IF($N104="","",IF(ISNUMBER(SEARCH(H$5&amp;": "&amp;Lists!$B$5,$N104)),4,IF(ISNUMBER(SEARCH(H$5&amp;": "&amp;Lists!$B$4,$N104)),3,IF(ISNUMBER(SEARCH(H$5&amp;": "&amp;Lists!$B$3,$N104)),2,IF(ISNUMBER(SEARCH(H$5&amp;": "&amp;Lists!$B$2,$N104)),1,"")))))</f>
        <v/>
      </c>
      <c r="I104" s="25">
        <f>IF(COUNT(E104:H104)=0,"",ROUND(AVERAGE(E104:H104),2))</f>
        <v/>
      </c>
      <c r="J104" s="23">
        <f>IF(B104="","",IFERROR(TRIM(INDEX('Form responses'!$A100:$T100,MATCH(Lists!$G$6,'Form responses'!$A$1:$T$1,0))&amp;""),""))</f>
        <v/>
      </c>
      <c r="K104" s="23">
        <f>IF(B104="","",MID(IF(J104=Lists!$D$4,"; Would not hire again","")&amp;IF(J104=Lists!$D$3,"; Hire again with reservations","")&amp;IF(COUNTIF(E104:H104,1)&gt;0,"; Rated below expectations on "&amp;COUNTIF(E104:H104,1),"")&amp;IF(AND(D104&lt;&gt;"",D104&lt;&gt;Lists!$A$2),"; Not a manager",""),3,200))</f>
        <v/>
      </c>
      <c r="L104" s="23">
        <f>IF(B104="","",IF(J104=Lists!$D$4,1,0)+IF(J104=Lists!$D$3,1,0)+IF(COUNTIF(E104:H104,1)&gt;0,1,0)+IF(AND(D104&lt;&gt;"",D104&lt;&gt;Lists!$A$2),1,0))</f>
        <v/>
      </c>
      <c r="M104" s="23">
        <f>IF(B104="","",B104&amp;"|"&amp;COUNTIF(B$6:B104,B104))</f>
        <v/>
      </c>
      <c r="N104" s="23">
        <f>IF(B104="","",IFERROR(TRIM(INDEX('Form responses'!$A100:$T100,MATCH(Lists!$G$5,'Form responses'!$A$1:$T$1,0))&amp;""),""))</f>
        <v/>
      </c>
    </row>
    <row r="105">
      <c r="A105" s="23">
        <f>IF(B105="","","Form")</f>
        <v/>
      </c>
      <c r="B105" s="23">
        <f>IFERROR(TRIM(INDEX('Form responses'!$A101:$T101,MATCH(Lists!$G$2,'Form responses'!$A$1:$T$1,0))&amp;""),"")</f>
        <v/>
      </c>
      <c r="C105" s="23">
        <f>IF(B105="","",IFERROR(TRIM(INDEX('Form responses'!$A101:$T101,MATCH(Lists!$G$3,'Form responses'!$A$1:$T$1,0))&amp;""),""))</f>
        <v/>
      </c>
      <c r="D105" s="23">
        <f>IF(B105="","",IFERROR(TRIM(INDEX('Form responses'!$A101:$T101,MATCH(Lists!$G$4,'Form responses'!$A$1:$T$1,0))&amp;""),""))</f>
        <v/>
      </c>
      <c r="E105" s="24">
        <f>IF($N105="","",IF(ISNUMBER(SEARCH(E$5&amp;": "&amp;Lists!$B$5,$N105)),4,IF(ISNUMBER(SEARCH(E$5&amp;": "&amp;Lists!$B$4,$N105)),3,IF(ISNUMBER(SEARCH(E$5&amp;": "&amp;Lists!$B$3,$N105)),2,IF(ISNUMBER(SEARCH(E$5&amp;": "&amp;Lists!$B$2,$N105)),1,"")))))</f>
        <v/>
      </c>
      <c r="F105" s="24">
        <f>IF($N105="","",IF(ISNUMBER(SEARCH(F$5&amp;": "&amp;Lists!$B$5,$N105)),4,IF(ISNUMBER(SEARCH(F$5&amp;": "&amp;Lists!$B$4,$N105)),3,IF(ISNUMBER(SEARCH(F$5&amp;": "&amp;Lists!$B$3,$N105)),2,IF(ISNUMBER(SEARCH(F$5&amp;": "&amp;Lists!$B$2,$N105)),1,"")))))</f>
        <v/>
      </c>
      <c r="G105" s="24">
        <f>IF($N105="","",IF(ISNUMBER(SEARCH(G$5&amp;": "&amp;Lists!$B$5,$N105)),4,IF(ISNUMBER(SEARCH(G$5&amp;": "&amp;Lists!$B$4,$N105)),3,IF(ISNUMBER(SEARCH(G$5&amp;": "&amp;Lists!$B$3,$N105)),2,IF(ISNUMBER(SEARCH(G$5&amp;": "&amp;Lists!$B$2,$N105)),1,"")))))</f>
        <v/>
      </c>
      <c r="H105" s="24">
        <f>IF($N105="","",IF(ISNUMBER(SEARCH(H$5&amp;": "&amp;Lists!$B$5,$N105)),4,IF(ISNUMBER(SEARCH(H$5&amp;": "&amp;Lists!$B$4,$N105)),3,IF(ISNUMBER(SEARCH(H$5&amp;": "&amp;Lists!$B$3,$N105)),2,IF(ISNUMBER(SEARCH(H$5&amp;": "&amp;Lists!$B$2,$N105)),1,"")))))</f>
        <v/>
      </c>
      <c r="I105" s="25">
        <f>IF(COUNT(E105:H105)=0,"",ROUND(AVERAGE(E105:H105),2))</f>
        <v/>
      </c>
      <c r="J105" s="23">
        <f>IF(B105="","",IFERROR(TRIM(INDEX('Form responses'!$A101:$T101,MATCH(Lists!$G$6,'Form responses'!$A$1:$T$1,0))&amp;""),""))</f>
        <v/>
      </c>
      <c r="K105" s="23">
        <f>IF(B105="","",MID(IF(J105=Lists!$D$4,"; Would not hire again","")&amp;IF(J105=Lists!$D$3,"; Hire again with reservations","")&amp;IF(COUNTIF(E105:H105,1)&gt;0,"; Rated below expectations on "&amp;COUNTIF(E105:H105,1),"")&amp;IF(AND(D105&lt;&gt;"",D105&lt;&gt;Lists!$A$2),"; Not a manager",""),3,200))</f>
        <v/>
      </c>
      <c r="L105" s="23">
        <f>IF(B105="","",IF(J105=Lists!$D$4,1,0)+IF(J105=Lists!$D$3,1,0)+IF(COUNTIF(E105:H105,1)&gt;0,1,0)+IF(AND(D105&lt;&gt;"",D105&lt;&gt;Lists!$A$2),1,0))</f>
        <v/>
      </c>
      <c r="M105" s="23">
        <f>IF(B105="","",B105&amp;"|"&amp;COUNTIF(B$6:B105,B105))</f>
        <v/>
      </c>
      <c r="N105" s="23">
        <f>IF(B105="","",IFERROR(TRIM(INDEX('Form responses'!$A101:$T101,MATCH(Lists!$G$5,'Form responses'!$A$1:$T$1,0))&amp;""),""))</f>
        <v/>
      </c>
    </row>
    <row r="106">
      <c r="A106" s="23">
        <f>IF(B106="","","Form")</f>
        <v/>
      </c>
      <c r="B106" s="23">
        <f>IFERROR(TRIM(INDEX('Form responses'!$A102:$T102,MATCH(Lists!$G$2,'Form responses'!$A$1:$T$1,0))&amp;""),"")</f>
        <v/>
      </c>
      <c r="C106" s="23">
        <f>IF(B106="","",IFERROR(TRIM(INDEX('Form responses'!$A102:$T102,MATCH(Lists!$G$3,'Form responses'!$A$1:$T$1,0))&amp;""),""))</f>
        <v/>
      </c>
      <c r="D106" s="23">
        <f>IF(B106="","",IFERROR(TRIM(INDEX('Form responses'!$A102:$T102,MATCH(Lists!$G$4,'Form responses'!$A$1:$T$1,0))&amp;""),""))</f>
        <v/>
      </c>
      <c r="E106" s="24">
        <f>IF($N106="","",IF(ISNUMBER(SEARCH(E$5&amp;": "&amp;Lists!$B$5,$N106)),4,IF(ISNUMBER(SEARCH(E$5&amp;": "&amp;Lists!$B$4,$N106)),3,IF(ISNUMBER(SEARCH(E$5&amp;": "&amp;Lists!$B$3,$N106)),2,IF(ISNUMBER(SEARCH(E$5&amp;": "&amp;Lists!$B$2,$N106)),1,"")))))</f>
        <v/>
      </c>
      <c r="F106" s="24">
        <f>IF($N106="","",IF(ISNUMBER(SEARCH(F$5&amp;": "&amp;Lists!$B$5,$N106)),4,IF(ISNUMBER(SEARCH(F$5&amp;": "&amp;Lists!$B$4,$N106)),3,IF(ISNUMBER(SEARCH(F$5&amp;": "&amp;Lists!$B$3,$N106)),2,IF(ISNUMBER(SEARCH(F$5&amp;": "&amp;Lists!$B$2,$N106)),1,"")))))</f>
        <v/>
      </c>
      <c r="G106" s="24">
        <f>IF($N106="","",IF(ISNUMBER(SEARCH(G$5&amp;": "&amp;Lists!$B$5,$N106)),4,IF(ISNUMBER(SEARCH(G$5&amp;": "&amp;Lists!$B$4,$N106)),3,IF(ISNUMBER(SEARCH(G$5&amp;": "&amp;Lists!$B$3,$N106)),2,IF(ISNUMBER(SEARCH(G$5&amp;": "&amp;Lists!$B$2,$N106)),1,"")))))</f>
        <v/>
      </c>
      <c r="H106" s="24">
        <f>IF($N106="","",IF(ISNUMBER(SEARCH(H$5&amp;": "&amp;Lists!$B$5,$N106)),4,IF(ISNUMBER(SEARCH(H$5&amp;": "&amp;Lists!$B$4,$N106)),3,IF(ISNUMBER(SEARCH(H$5&amp;": "&amp;Lists!$B$3,$N106)),2,IF(ISNUMBER(SEARCH(H$5&amp;": "&amp;Lists!$B$2,$N106)),1,"")))))</f>
        <v/>
      </c>
      <c r="I106" s="25">
        <f>IF(COUNT(E106:H106)=0,"",ROUND(AVERAGE(E106:H106),2))</f>
        <v/>
      </c>
      <c r="J106" s="23">
        <f>IF(B106="","",IFERROR(TRIM(INDEX('Form responses'!$A102:$T102,MATCH(Lists!$G$6,'Form responses'!$A$1:$T$1,0))&amp;""),""))</f>
        <v/>
      </c>
      <c r="K106" s="23">
        <f>IF(B106="","",MID(IF(J106=Lists!$D$4,"; Would not hire again","")&amp;IF(J106=Lists!$D$3,"; Hire again with reservations","")&amp;IF(COUNTIF(E106:H106,1)&gt;0,"; Rated below expectations on "&amp;COUNTIF(E106:H106,1),"")&amp;IF(AND(D106&lt;&gt;"",D106&lt;&gt;Lists!$A$2),"; Not a manager",""),3,200))</f>
        <v/>
      </c>
      <c r="L106" s="23">
        <f>IF(B106="","",IF(J106=Lists!$D$4,1,0)+IF(J106=Lists!$D$3,1,0)+IF(COUNTIF(E106:H106,1)&gt;0,1,0)+IF(AND(D106&lt;&gt;"",D106&lt;&gt;Lists!$A$2),1,0))</f>
        <v/>
      </c>
      <c r="M106" s="23">
        <f>IF(B106="","",B106&amp;"|"&amp;COUNTIF(B$6:B106,B106))</f>
        <v/>
      </c>
      <c r="N106" s="23">
        <f>IF(B106="","",IFERROR(TRIM(INDEX('Form responses'!$A102:$T102,MATCH(Lists!$G$5,'Form responses'!$A$1:$T$1,0))&amp;""),""))</f>
        <v/>
      </c>
    </row>
    <row r="107">
      <c r="A107" s="23">
        <f>IF(B107="","","Form")</f>
        <v/>
      </c>
      <c r="B107" s="23">
        <f>IFERROR(TRIM(INDEX('Form responses'!$A103:$T103,MATCH(Lists!$G$2,'Form responses'!$A$1:$T$1,0))&amp;""),"")</f>
        <v/>
      </c>
      <c r="C107" s="23">
        <f>IF(B107="","",IFERROR(TRIM(INDEX('Form responses'!$A103:$T103,MATCH(Lists!$G$3,'Form responses'!$A$1:$T$1,0))&amp;""),""))</f>
        <v/>
      </c>
      <c r="D107" s="23">
        <f>IF(B107="","",IFERROR(TRIM(INDEX('Form responses'!$A103:$T103,MATCH(Lists!$G$4,'Form responses'!$A$1:$T$1,0))&amp;""),""))</f>
        <v/>
      </c>
      <c r="E107" s="24">
        <f>IF($N107="","",IF(ISNUMBER(SEARCH(E$5&amp;": "&amp;Lists!$B$5,$N107)),4,IF(ISNUMBER(SEARCH(E$5&amp;": "&amp;Lists!$B$4,$N107)),3,IF(ISNUMBER(SEARCH(E$5&amp;": "&amp;Lists!$B$3,$N107)),2,IF(ISNUMBER(SEARCH(E$5&amp;": "&amp;Lists!$B$2,$N107)),1,"")))))</f>
        <v/>
      </c>
      <c r="F107" s="24">
        <f>IF($N107="","",IF(ISNUMBER(SEARCH(F$5&amp;": "&amp;Lists!$B$5,$N107)),4,IF(ISNUMBER(SEARCH(F$5&amp;": "&amp;Lists!$B$4,$N107)),3,IF(ISNUMBER(SEARCH(F$5&amp;": "&amp;Lists!$B$3,$N107)),2,IF(ISNUMBER(SEARCH(F$5&amp;": "&amp;Lists!$B$2,$N107)),1,"")))))</f>
        <v/>
      </c>
      <c r="G107" s="24">
        <f>IF($N107="","",IF(ISNUMBER(SEARCH(G$5&amp;": "&amp;Lists!$B$5,$N107)),4,IF(ISNUMBER(SEARCH(G$5&amp;": "&amp;Lists!$B$4,$N107)),3,IF(ISNUMBER(SEARCH(G$5&amp;": "&amp;Lists!$B$3,$N107)),2,IF(ISNUMBER(SEARCH(G$5&amp;": "&amp;Lists!$B$2,$N107)),1,"")))))</f>
        <v/>
      </c>
      <c r="H107" s="24">
        <f>IF($N107="","",IF(ISNUMBER(SEARCH(H$5&amp;": "&amp;Lists!$B$5,$N107)),4,IF(ISNUMBER(SEARCH(H$5&amp;": "&amp;Lists!$B$4,$N107)),3,IF(ISNUMBER(SEARCH(H$5&amp;": "&amp;Lists!$B$3,$N107)),2,IF(ISNUMBER(SEARCH(H$5&amp;": "&amp;Lists!$B$2,$N107)),1,"")))))</f>
        <v/>
      </c>
      <c r="I107" s="25">
        <f>IF(COUNT(E107:H107)=0,"",ROUND(AVERAGE(E107:H107),2))</f>
        <v/>
      </c>
      <c r="J107" s="23">
        <f>IF(B107="","",IFERROR(TRIM(INDEX('Form responses'!$A103:$T103,MATCH(Lists!$G$6,'Form responses'!$A$1:$T$1,0))&amp;""),""))</f>
        <v/>
      </c>
      <c r="K107" s="23">
        <f>IF(B107="","",MID(IF(J107=Lists!$D$4,"; Would not hire again","")&amp;IF(J107=Lists!$D$3,"; Hire again with reservations","")&amp;IF(COUNTIF(E107:H107,1)&gt;0,"; Rated below expectations on "&amp;COUNTIF(E107:H107,1),"")&amp;IF(AND(D107&lt;&gt;"",D107&lt;&gt;Lists!$A$2),"; Not a manager",""),3,200))</f>
        <v/>
      </c>
      <c r="L107" s="23">
        <f>IF(B107="","",IF(J107=Lists!$D$4,1,0)+IF(J107=Lists!$D$3,1,0)+IF(COUNTIF(E107:H107,1)&gt;0,1,0)+IF(AND(D107&lt;&gt;"",D107&lt;&gt;Lists!$A$2),1,0))</f>
        <v/>
      </c>
      <c r="M107" s="23">
        <f>IF(B107="","",B107&amp;"|"&amp;COUNTIF(B$6:B107,B107))</f>
        <v/>
      </c>
      <c r="N107" s="23">
        <f>IF(B107="","",IFERROR(TRIM(INDEX('Form responses'!$A103:$T103,MATCH(Lists!$G$5,'Form responses'!$A$1:$T$1,0))&amp;""),""))</f>
        <v/>
      </c>
    </row>
    <row r="108">
      <c r="A108" s="23">
        <f>IF(B108="","","Form")</f>
        <v/>
      </c>
      <c r="B108" s="23">
        <f>IFERROR(TRIM(INDEX('Form responses'!$A104:$T104,MATCH(Lists!$G$2,'Form responses'!$A$1:$T$1,0))&amp;""),"")</f>
        <v/>
      </c>
      <c r="C108" s="23">
        <f>IF(B108="","",IFERROR(TRIM(INDEX('Form responses'!$A104:$T104,MATCH(Lists!$G$3,'Form responses'!$A$1:$T$1,0))&amp;""),""))</f>
        <v/>
      </c>
      <c r="D108" s="23">
        <f>IF(B108="","",IFERROR(TRIM(INDEX('Form responses'!$A104:$T104,MATCH(Lists!$G$4,'Form responses'!$A$1:$T$1,0))&amp;""),""))</f>
        <v/>
      </c>
      <c r="E108" s="24">
        <f>IF($N108="","",IF(ISNUMBER(SEARCH(E$5&amp;": "&amp;Lists!$B$5,$N108)),4,IF(ISNUMBER(SEARCH(E$5&amp;": "&amp;Lists!$B$4,$N108)),3,IF(ISNUMBER(SEARCH(E$5&amp;": "&amp;Lists!$B$3,$N108)),2,IF(ISNUMBER(SEARCH(E$5&amp;": "&amp;Lists!$B$2,$N108)),1,"")))))</f>
        <v/>
      </c>
      <c r="F108" s="24">
        <f>IF($N108="","",IF(ISNUMBER(SEARCH(F$5&amp;": "&amp;Lists!$B$5,$N108)),4,IF(ISNUMBER(SEARCH(F$5&amp;": "&amp;Lists!$B$4,$N108)),3,IF(ISNUMBER(SEARCH(F$5&amp;": "&amp;Lists!$B$3,$N108)),2,IF(ISNUMBER(SEARCH(F$5&amp;": "&amp;Lists!$B$2,$N108)),1,"")))))</f>
        <v/>
      </c>
      <c r="G108" s="24">
        <f>IF($N108="","",IF(ISNUMBER(SEARCH(G$5&amp;": "&amp;Lists!$B$5,$N108)),4,IF(ISNUMBER(SEARCH(G$5&amp;": "&amp;Lists!$B$4,$N108)),3,IF(ISNUMBER(SEARCH(G$5&amp;": "&amp;Lists!$B$3,$N108)),2,IF(ISNUMBER(SEARCH(G$5&amp;": "&amp;Lists!$B$2,$N108)),1,"")))))</f>
        <v/>
      </c>
      <c r="H108" s="24">
        <f>IF($N108="","",IF(ISNUMBER(SEARCH(H$5&amp;": "&amp;Lists!$B$5,$N108)),4,IF(ISNUMBER(SEARCH(H$5&amp;": "&amp;Lists!$B$4,$N108)),3,IF(ISNUMBER(SEARCH(H$5&amp;": "&amp;Lists!$B$3,$N108)),2,IF(ISNUMBER(SEARCH(H$5&amp;": "&amp;Lists!$B$2,$N108)),1,"")))))</f>
        <v/>
      </c>
      <c r="I108" s="25">
        <f>IF(COUNT(E108:H108)=0,"",ROUND(AVERAGE(E108:H108),2))</f>
        <v/>
      </c>
      <c r="J108" s="23">
        <f>IF(B108="","",IFERROR(TRIM(INDEX('Form responses'!$A104:$T104,MATCH(Lists!$G$6,'Form responses'!$A$1:$T$1,0))&amp;""),""))</f>
        <v/>
      </c>
      <c r="K108" s="23">
        <f>IF(B108="","",MID(IF(J108=Lists!$D$4,"; Would not hire again","")&amp;IF(J108=Lists!$D$3,"; Hire again with reservations","")&amp;IF(COUNTIF(E108:H108,1)&gt;0,"; Rated below expectations on "&amp;COUNTIF(E108:H108,1),"")&amp;IF(AND(D108&lt;&gt;"",D108&lt;&gt;Lists!$A$2),"; Not a manager",""),3,200))</f>
        <v/>
      </c>
      <c r="L108" s="23">
        <f>IF(B108="","",IF(J108=Lists!$D$4,1,0)+IF(J108=Lists!$D$3,1,0)+IF(COUNTIF(E108:H108,1)&gt;0,1,0)+IF(AND(D108&lt;&gt;"",D108&lt;&gt;Lists!$A$2),1,0))</f>
        <v/>
      </c>
      <c r="M108" s="23">
        <f>IF(B108="","",B108&amp;"|"&amp;COUNTIF(B$6:B108,B108))</f>
        <v/>
      </c>
      <c r="N108" s="23">
        <f>IF(B108="","",IFERROR(TRIM(INDEX('Form responses'!$A104:$T104,MATCH(Lists!$G$5,'Form responses'!$A$1:$T$1,0))&amp;""),""))</f>
        <v/>
      </c>
    </row>
    <row r="109">
      <c r="A109" s="23">
        <f>IF(B109="","","Form")</f>
        <v/>
      </c>
      <c r="B109" s="23">
        <f>IFERROR(TRIM(INDEX('Form responses'!$A105:$T105,MATCH(Lists!$G$2,'Form responses'!$A$1:$T$1,0))&amp;""),"")</f>
        <v/>
      </c>
      <c r="C109" s="23">
        <f>IF(B109="","",IFERROR(TRIM(INDEX('Form responses'!$A105:$T105,MATCH(Lists!$G$3,'Form responses'!$A$1:$T$1,0))&amp;""),""))</f>
        <v/>
      </c>
      <c r="D109" s="23">
        <f>IF(B109="","",IFERROR(TRIM(INDEX('Form responses'!$A105:$T105,MATCH(Lists!$G$4,'Form responses'!$A$1:$T$1,0))&amp;""),""))</f>
        <v/>
      </c>
      <c r="E109" s="24">
        <f>IF($N109="","",IF(ISNUMBER(SEARCH(E$5&amp;": "&amp;Lists!$B$5,$N109)),4,IF(ISNUMBER(SEARCH(E$5&amp;": "&amp;Lists!$B$4,$N109)),3,IF(ISNUMBER(SEARCH(E$5&amp;": "&amp;Lists!$B$3,$N109)),2,IF(ISNUMBER(SEARCH(E$5&amp;": "&amp;Lists!$B$2,$N109)),1,"")))))</f>
        <v/>
      </c>
      <c r="F109" s="24">
        <f>IF($N109="","",IF(ISNUMBER(SEARCH(F$5&amp;": "&amp;Lists!$B$5,$N109)),4,IF(ISNUMBER(SEARCH(F$5&amp;": "&amp;Lists!$B$4,$N109)),3,IF(ISNUMBER(SEARCH(F$5&amp;": "&amp;Lists!$B$3,$N109)),2,IF(ISNUMBER(SEARCH(F$5&amp;": "&amp;Lists!$B$2,$N109)),1,"")))))</f>
        <v/>
      </c>
      <c r="G109" s="24">
        <f>IF($N109="","",IF(ISNUMBER(SEARCH(G$5&amp;": "&amp;Lists!$B$5,$N109)),4,IF(ISNUMBER(SEARCH(G$5&amp;": "&amp;Lists!$B$4,$N109)),3,IF(ISNUMBER(SEARCH(G$5&amp;": "&amp;Lists!$B$3,$N109)),2,IF(ISNUMBER(SEARCH(G$5&amp;": "&amp;Lists!$B$2,$N109)),1,"")))))</f>
        <v/>
      </c>
      <c r="H109" s="24">
        <f>IF($N109="","",IF(ISNUMBER(SEARCH(H$5&amp;": "&amp;Lists!$B$5,$N109)),4,IF(ISNUMBER(SEARCH(H$5&amp;": "&amp;Lists!$B$4,$N109)),3,IF(ISNUMBER(SEARCH(H$5&amp;": "&amp;Lists!$B$3,$N109)),2,IF(ISNUMBER(SEARCH(H$5&amp;": "&amp;Lists!$B$2,$N109)),1,"")))))</f>
        <v/>
      </c>
      <c r="I109" s="25">
        <f>IF(COUNT(E109:H109)=0,"",ROUND(AVERAGE(E109:H109),2))</f>
        <v/>
      </c>
      <c r="J109" s="23">
        <f>IF(B109="","",IFERROR(TRIM(INDEX('Form responses'!$A105:$T105,MATCH(Lists!$G$6,'Form responses'!$A$1:$T$1,0))&amp;""),""))</f>
        <v/>
      </c>
      <c r="K109" s="23">
        <f>IF(B109="","",MID(IF(J109=Lists!$D$4,"; Would not hire again","")&amp;IF(J109=Lists!$D$3,"; Hire again with reservations","")&amp;IF(COUNTIF(E109:H109,1)&gt;0,"; Rated below expectations on "&amp;COUNTIF(E109:H109,1),"")&amp;IF(AND(D109&lt;&gt;"",D109&lt;&gt;Lists!$A$2),"; Not a manager",""),3,200))</f>
        <v/>
      </c>
      <c r="L109" s="23">
        <f>IF(B109="","",IF(J109=Lists!$D$4,1,0)+IF(J109=Lists!$D$3,1,0)+IF(COUNTIF(E109:H109,1)&gt;0,1,0)+IF(AND(D109&lt;&gt;"",D109&lt;&gt;Lists!$A$2),1,0))</f>
        <v/>
      </c>
      <c r="M109" s="23">
        <f>IF(B109="","",B109&amp;"|"&amp;COUNTIF(B$6:B109,B109))</f>
        <v/>
      </c>
      <c r="N109" s="23">
        <f>IF(B109="","",IFERROR(TRIM(INDEX('Form responses'!$A105:$T105,MATCH(Lists!$G$5,'Form responses'!$A$1:$T$1,0))&amp;""),""))</f>
        <v/>
      </c>
    </row>
    <row r="110">
      <c r="A110" s="23">
        <f>IF(B110="","","Form")</f>
        <v/>
      </c>
      <c r="B110" s="23">
        <f>IFERROR(TRIM(INDEX('Form responses'!$A106:$T106,MATCH(Lists!$G$2,'Form responses'!$A$1:$T$1,0))&amp;""),"")</f>
        <v/>
      </c>
      <c r="C110" s="23">
        <f>IF(B110="","",IFERROR(TRIM(INDEX('Form responses'!$A106:$T106,MATCH(Lists!$G$3,'Form responses'!$A$1:$T$1,0))&amp;""),""))</f>
        <v/>
      </c>
      <c r="D110" s="23">
        <f>IF(B110="","",IFERROR(TRIM(INDEX('Form responses'!$A106:$T106,MATCH(Lists!$G$4,'Form responses'!$A$1:$T$1,0))&amp;""),""))</f>
        <v/>
      </c>
      <c r="E110" s="24">
        <f>IF($N110="","",IF(ISNUMBER(SEARCH(E$5&amp;": "&amp;Lists!$B$5,$N110)),4,IF(ISNUMBER(SEARCH(E$5&amp;": "&amp;Lists!$B$4,$N110)),3,IF(ISNUMBER(SEARCH(E$5&amp;": "&amp;Lists!$B$3,$N110)),2,IF(ISNUMBER(SEARCH(E$5&amp;": "&amp;Lists!$B$2,$N110)),1,"")))))</f>
        <v/>
      </c>
      <c r="F110" s="24">
        <f>IF($N110="","",IF(ISNUMBER(SEARCH(F$5&amp;": "&amp;Lists!$B$5,$N110)),4,IF(ISNUMBER(SEARCH(F$5&amp;": "&amp;Lists!$B$4,$N110)),3,IF(ISNUMBER(SEARCH(F$5&amp;": "&amp;Lists!$B$3,$N110)),2,IF(ISNUMBER(SEARCH(F$5&amp;": "&amp;Lists!$B$2,$N110)),1,"")))))</f>
        <v/>
      </c>
      <c r="G110" s="24">
        <f>IF($N110="","",IF(ISNUMBER(SEARCH(G$5&amp;": "&amp;Lists!$B$5,$N110)),4,IF(ISNUMBER(SEARCH(G$5&amp;": "&amp;Lists!$B$4,$N110)),3,IF(ISNUMBER(SEARCH(G$5&amp;": "&amp;Lists!$B$3,$N110)),2,IF(ISNUMBER(SEARCH(G$5&amp;": "&amp;Lists!$B$2,$N110)),1,"")))))</f>
        <v/>
      </c>
      <c r="H110" s="24">
        <f>IF($N110="","",IF(ISNUMBER(SEARCH(H$5&amp;": "&amp;Lists!$B$5,$N110)),4,IF(ISNUMBER(SEARCH(H$5&amp;": "&amp;Lists!$B$4,$N110)),3,IF(ISNUMBER(SEARCH(H$5&amp;": "&amp;Lists!$B$3,$N110)),2,IF(ISNUMBER(SEARCH(H$5&amp;": "&amp;Lists!$B$2,$N110)),1,"")))))</f>
        <v/>
      </c>
      <c r="I110" s="25">
        <f>IF(COUNT(E110:H110)=0,"",ROUND(AVERAGE(E110:H110),2))</f>
        <v/>
      </c>
      <c r="J110" s="23">
        <f>IF(B110="","",IFERROR(TRIM(INDEX('Form responses'!$A106:$T106,MATCH(Lists!$G$6,'Form responses'!$A$1:$T$1,0))&amp;""),""))</f>
        <v/>
      </c>
      <c r="K110" s="23">
        <f>IF(B110="","",MID(IF(J110=Lists!$D$4,"; Would not hire again","")&amp;IF(J110=Lists!$D$3,"; Hire again with reservations","")&amp;IF(COUNTIF(E110:H110,1)&gt;0,"; Rated below expectations on "&amp;COUNTIF(E110:H110,1),"")&amp;IF(AND(D110&lt;&gt;"",D110&lt;&gt;Lists!$A$2),"; Not a manager",""),3,200))</f>
        <v/>
      </c>
      <c r="L110" s="23">
        <f>IF(B110="","",IF(J110=Lists!$D$4,1,0)+IF(J110=Lists!$D$3,1,0)+IF(COUNTIF(E110:H110,1)&gt;0,1,0)+IF(AND(D110&lt;&gt;"",D110&lt;&gt;Lists!$A$2),1,0))</f>
        <v/>
      </c>
      <c r="M110" s="23">
        <f>IF(B110="","",B110&amp;"|"&amp;COUNTIF(B$6:B110,B110))</f>
        <v/>
      </c>
      <c r="N110" s="23">
        <f>IF(B110="","",IFERROR(TRIM(INDEX('Form responses'!$A106:$T106,MATCH(Lists!$G$5,'Form responses'!$A$1:$T$1,0))&amp;""),""))</f>
        <v/>
      </c>
    </row>
    <row r="111">
      <c r="A111" s="23">
        <f>IF(B111="","","Form")</f>
        <v/>
      </c>
      <c r="B111" s="23">
        <f>IFERROR(TRIM(INDEX('Form responses'!$A107:$T107,MATCH(Lists!$G$2,'Form responses'!$A$1:$T$1,0))&amp;""),"")</f>
        <v/>
      </c>
      <c r="C111" s="23">
        <f>IF(B111="","",IFERROR(TRIM(INDEX('Form responses'!$A107:$T107,MATCH(Lists!$G$3,'Form responses'!$A$1:$T$1,0))&amp;""),""))</f>
        <v/>
      </c>
      <c r="D111" s="23">
        <f>IF(B111="","",IFERROR(TRIM(INDEX('Form responses'!$A107:$T107,MATCH(Lists!$G$4,'Form responses'!$A$1:$T$1,0))&amp;""),""))</f>
        <v/>
      </c>
      <c r="E111" s="24">
        <f>IF($N111="","",IF(ISNUMBER(SEARCH(E$5&amp;": "&amp;Lists!$B$5,$N111)),4,IF(ISNUMBER(SEARCH(E$5&amp;": "&amp;Lists!$B$4,$N111)),3,IF(ISNUMBER(SEARCH(E$5&amp;": "&amp;Lists!$B$3,$N111)),2,IF(ISNUMBER(SEARCH(E$5&amp;": "&amp;Lists!$B$2,$N111)),1,"")))))</f>
        <v/>
      </c>
      <c r="F111" s="24">
        <f>IF($N111="","",IF(ISNUMBER(SEARCH(F$5&amp;": "&amp;Lists!$B$5,$N111)),4,IF(ISNUMBER(SEARCH(F$5&amp;": "&amp;Lists!$B$4,$N111)),3,IF(ISNUMBER(SEARCH(F$5&amp;": "&amp;Lists!$B$3,$N111)),2,IF(ISNUMBER(SEARCH(F$5&amp;": "&amp;Lists!$B$2,$N111)),1,"")))))</f>
        <v/>
      </c>
      <c r="G111" s="24">
        <f>IF($N111="","",IF(ISNUMBER(SEARCH(G$5&amp;": "&amp;Lists!$B$5,$N111)),4,IF(ISNUMBER(SEARCH(G$5&amp;": "&amp;Lists!$B$4,$N111)),3,IF(ISNUMBER(SEARCH(G$5&amp;": "&amp;Lists!$B$3,$N111)),2,IF(ISNUMBER(SEARCH(G$5&amp;": "&amp;Lists!$B$2,$N111)),1,"")))))</f>
        <v/>
      </c>
      <c r="H111" s="24">
        <f>IF($N111="","",IF(ISNUMBER(SEARCH(H$5&amp;": "&amp;Lists!$B$5,$N111)),4,IF(ISNUMBER(SEARCH(H$5&amp;": "&amp;Lists!$B$4,$N111)),3,IF(ISNUMBER(SEARCH(H$5&amp;": "&amp;Lists!$B$3,$N111)),2,IF(ISNUMBER(SEARCH(H$5&amp;": "&amp;Lists!$B$2,$N111)),1,"")))))</f>
        <v/>
      </c>
      <c r="I111" s="25">
        <f>IF(COUNT(E111:H111)=0,"",ROUND(AVERAGE(E111:H111),2))</f>
        <v/>
      </c>
      <c r="J111" s="23">
        <f>IF(B111="","",IFERROR(TRIM(INDEX('Form responses'!$A107:$T107,MATCH(Lists!$G$6,'Form responses'!$A$1:$T$1,0))&amp;""),""))</f>
        <v/>
      </c>
      <c r="K111" s="23">
        <f>IF(B111="","",MID(IF(J111=Lists!$D$4,"; Would not hire again","")&amp;IF(J111=Lists!$D$3,"; Hire again with reservations","")&amp;IF(COUNTIF(E111:H111,1)&gt;0,"; Rated below expectations on "&amp;COUNTIF(E111:H111,1),"")&amp;IF(AND(D111&lt;&gt;"",D111&lt;&gt;Lists!$A$2),"; Not a manager",""),3,200))</f>
        <v/>
      </c>
      <c r="L111" s="23">
        <f>IF(B111="","",IF(J111=Lists!$D$4,1,0)+IF(J111=Lists!$D$3,1,0)+IF(COUNTIF(E111:H111,1)&gt;0,1,0)+IF(AND(D111&lt;&gt;"",D111&lt;&gt;Lists!$A$2),1,0))</f>
        <v/>
      </c>
      <c r="M111" s="23">
        <f>IF(B111="","",B111&amp;"|"&amp;COUNTIF(B$6:B111,B111))</f>
        <v/>
      </c>
      <c r="N111" s="23">
        <f>IF(B111="","",IFERROR(TRIM(INDEX('Form responses'!$A107:$T107,MATCH(Lists!$G$5,'Form responses'!$A$1:$T$1,0))&amp;""),""))</f>
        <v/>
      </c>
    </row>
    <row r="112">
      <c r="A112" s="23">
        <f>IF(B112="","","Form")</f>
        <v/>
      </c>
      <c r="B112" s="23">
        <f>IFERROR(TRIM(INDEX('Form responses'!$A108:$T108,MATCH(Lists!$G$2,'Form responses'!$A$1:$T$1,0))&amp;""),"")</f>
        <v/>
      </c>
      <c r="C112" s="23">
        <f>IF(B112="","",IFERROR(TRIM(INDEX('Form responses'!$A108:$T108,MATCH(Lists!$G$3,'Form responses'!$A$1:$T$1,0))&amp;""),""))</f>
        <v/>
      </c>
      <c r="D112" s="23">
        <f>IF(B112="","",IFERROR(TRIM(INDEX('Form responses'!$A108:$T108,MATCH(Lists!$G$4,'Form responses'!$A$1:$T$1,0))&amp;""),""))</f>
        <v/>
      </c>
      <c r="E112" s="24">
        <f>IF($N112="","",IF(ISNUMBER(SEARCH(E$5&amp;": "&amp;Lists!$B$5,$N112)),4,IF(ISNUMBER(SEARCH(E$5&amp;": "&amp;Lists!$B$4,$N112)),3,IF(ISNUMBER(SEARCH(E$5&amp;": "&amp;Lists!$B$3,$N112)),2,IF(ISNUMBER(SEARCH(E$5&amp;": "&amp;Lists!$B$2,$N112)),1,"")))))</f>
        <v/>
      </c>
      <c r="F112" s="24">
        <f>IF($N112="","",IF(ISNUMBER(SEARCH(F$5&amp;": "&amp;Lists!$B$5,$N112)),4,IF(ISNUMBER(SEARCH(F$5&amp;": "&amp;Lists!$B$4,$N112)),3,IF(ISNUMBER(SEARCH(F$5&amp;": "&amp;Lists!$B$3,$N112)),2,IF(ISNUMBER(SEARCH(F$5&amp;": "&amp;Lists!$B$2,$N112)),1,"")))))</f>
        <v/>
      </c>
      <c r="G112" s="24">
        <f>IF($N112="","",IF(ISNUMBER(SEARCH(G$5&amp;": "&amp;Lists!$B$5,$N112)),4,IF(ISNUMBER(SEARCH(G$5&amp;": "&amp;Lists!$B$4,$N112)),3,IF(ISNUMBER(SEARCH(G$5&amp;": "&amp;Lists!$B$3,$N112)),2,IF(ISNUMBER(SEARCH(G$5&amp;": "&amp;Lists!$B$2,$N112)),1,"")))))</f>
        <v/>
      </c>
      <c r="H112" s="24">
        <f>IF($N112="","",IF(ISNUMBER(SEARCH(H$5&amp;": "&amp;Lists!$B$5,$N112)),4,IF(ISNUMBER(SEARCH(H$5&amp;": "&amp;Lists!$B$4,$N112)),3,IF(ISNUMBER(SEARCH(H$5&amp;": "&amp;Lists!$B$3,$N112)),2,IF(ISNUMBER(SEARCH(H$5&amp;": "&amp;Lists!$B$2,$N112)),1,"")))))</f>
        <v/>
      </c>
      <c r="I112" s="25">
        <f>IF(COUNT(E112:H112)=0,"",ROUND(AVERAGE(E112:H112),2))</f>
        <v/>
      </c>
      <c r="J112" s="23">
        <f>IF(B112="","",IFERROR(TRIM(INDEX('Form responses'!$A108:$T108,MATCH(Lists!$G$6,'Form responses'!$A$1:$T$1,0))&amp;""),""))</f>
        <v/>
      </c>
      <c r="K112" s="23">
        <f>IF(B112="","",MID(IF(J112=Lists!$D$4,"; Would not hire again","")&amp;IF(J112=Lists!$D$3,"; Hire again with reservations","")&amp;IF(COUNTIF(E112:H112,1)&gt;0,"; Rated below expectations on "&amp;COUNTIF(E112:H112,1),"")&amp;IF(AND(D112&lt;&gt;"",D112&lt;&gt;Lists!$A$2),"; Not a manager",""),3,200))</f>
        <v/>
      </c>
      <c r="L112" s="23">
        <f>IF(B112="","",IF(J112=Lists!$D$4,1,0)+IF(J112=Lists!$D$3,1,0)+IF(COUNTIF(E112:H112,1)&gt;0,1,0)+IF(AND(D112&lt;&gt;"",D112&lt;&gt;Lists!$A$2),1,0))</f>
        <v/>
      </c>
      <c r="M112" s="23">
        <f>IF(B112="","",B112&amp;"|"&amp;COUNTIF(B$6:B112,B112))</f>
        <v/>
      </c>
      <c r="N112" s="23">
        <f>IF(B112="","",IFERROR(TRIM(INDEX('Form responses'!$A108:$T108,MATCH(Lists!$G$5,'Form responses'!$A$1:$T$1,0))&amp;""),""))</f>
        <v/>
      </c>
    </row>
    <row r="113">
      <c r="A113" s="23">
        <f>IF(B113="","","Form")</f>
        <v/>
      </c>
      <c r="B113" s="23">
        <f>IFERROR(TRIM(INDEX('Form responses'!$A109:$T109,MATCH(Lists!$G$2,'Form responses'!$A$1:$T$1,0))&amp;""),"")</f>
        <v/>
      </c>
      <c r="C113" s="23">
        <f>IF(B113="","",IFERROR(TRIM(INDEX('Form responses'!$A109:$T109,MATCH(Lists!$G$3,'Form responses'!$A$1:$T$1,0))&amp;""),""))</f>
        <v/>
      </c>
      <c r="D113" s="23">
        <f>IF(B113="","",IFERROR(TRIM(INDEX('Form responses'!$A109:$T109,MATCH(Lists!$G$4,'Form responses'!$A$1:$T$1,0))&amp;""),""))</f>
        <v/>
      </c>
      <c r="E113" s="24">
        <f>IF($N113="","",IF(ISNUMBER(SEARCH(E$5&amp;": "&amp;Lists!$B$5,$N113)),4,IF(ISNUMBER(SEARCH(E$5&amp;": "&amp;Lists!$B$4,$N113)),3,IF(ISNUMBER(SEARCH(E$5&amp;": "&amp;Lists!$B$3,$N113)),2,IF(ISNUMBER(SEARCH(E$5&amp;": "&amp;Lists!$B$2,$N113)),1,"")))))</f>
        <v/>
      </c>
      <c r="F113" s="24">
        <f>IF($N113="","",IF(ISNUMBER(SEARCH(F$5&amp;": "&amp;Lists!$B$5,$N113)),4,IF(ISNUMBER(SEARCH(F$5&amp;": "&amp;Lists!$B$4,$N113)),3,IF(ISNUMBER(SEARCH(F$5&amp;": "&amp;Lists!$B$3,$N113)),2,IF(ISNUMBER(SEARCH(F$5&amp;": "&amp;Lists!$B$2,$N113)),1,"")))))</f>
        <v/>
      </c>
      <c r="G113" s="24">
        <f>IF($N113="","",IF(ISNUMBER(SEARCH(G$5&amp;": "&amp;Lists!$B$5,$N113)),4,IF(ISNUMBER(SEARCH(G$5&amp;": "&amp;Lists!$B$4,$N113)),3,IF(ISNUMBER(SEARCH(G$5&amp;": "&amp;Lists!$B$3,$N113)),2,IF(ISNUMBER(SEARCH(G$5&amp;": "&amp;Lists!$B$2,$N113)),1,"")))))</f>
        <v/>
      </c>
      <c r="H113" s="24">
        <f>IF($N113="","",IF(ISNUMBER(SEARCH(H$5&amp;": "&amp;Lists!$B$5,$N113)),4,IF(ISNUMBER(SEARCH(H$5&amp;": "&amp;Lists!$B$4,$N113)),3,IF(ISNUMBER(SEARCH(H$5&amp;": "&amp;Lists!$B$3,$N113)),2,IF(ISNUMBER(SEARCH(H$5&amp;": "&amp;Lists!$B$2,$N113)),1,"")))))</f>
        <v/>
      </c>
      <c r="I113" s="25">
        <f>IF(COUNT(E113:H113)=0,"",ROUND(AVERAGE(E113:H113),2))</f>
        <v/>
      </c>
      <c r="J113" s="23">
        <f>IF(B113="","",IFERROR(TRIM(INDEX('Form responses'!$A109:$T109,MATCH(Lists!$G$6,'Form responses'!$A$1:$T$1,0))&amp;""),""))</f>
        <v/>
      </c>
      <c r="K113" s="23">
        <f>IF(B113="","",MID(IF(J113=Lists!$D$4,"; Would not hire again","")&amp;IF(J113=Lists!$D$3,"; Hire again with reservations","")&amp;IF(COUNTIF(E113:H113,1)&gt;0,"; Rated below expectations on "&amp;COUNTIF(E113:H113,1),"")&amp;IF(AND(D113&lt;&gt;"",D113&lt;&gt;Lists!$A$2),"; Not a manager",""),3,200))</f>
        <v/>
      </c>
      <c r="L113" s="23">
        <f>IF(B113="","",IF(J113=Lists!$D$4,1,0)+IF(J113=Lists!$D$3,1,0)+IF(COUNTIF(E113:H113,1)&gt;0,1,0)+IF(AND(D113&lt;&gt;"",D113&lt;&gt;Lists!$A$2),1,0))</f>
        <v/>
      </c>
      <c r="M113" s="23">
        <f>IF(B113="","",B113&amp;"|"&amp;COUNTIF(B$6:B113,B113))</f>
        <v/>
      </c>
      <c r="N113" s="23">
        <f>IF(B113="","",IFERROR(TRIM(INDEX('Form responses'!$A109:$T109,MATCH(Lists!$G$5,'Form responses'!$A$1:$T$1,0))&amp;""),""))</f>
        <v/>
      </c>
    </row>
    <row r="114">
      <c r="A114" s="23">
        <f>IF(B114="","","Form")</f>
        <v/>
      </c>
      <c r="B114" s="23">
        <f>IFERROR(TRIM(INDEX('Form responses'!$A110:$T110,MATCH(Lists!$G$2,'Form responses'!$A$1:$T$1,0))&amp;""),"")</f>
        <v/>
      </c>
      <c r="C114" s="23">
        <f>IF(B114="","",IFERROR(TRIM(INDEX('Form responses'!$A110:$T110,MATCH(Lists!$G$3,'Form responses'!$A$1:$T$1,0))&amp;""),""))</f>
        <v/>
      </c>
      <c r="D114" s="23">
        <f>IF(B114="","",IFERROR(TRIM(INDEX('Form responses'!$A110:$T110,MATCH(Lists!$G$4,'Form responses'!$A$1:$T$1,0))&amp;""),""))</f>
        <v/>
      </c>
      <c r="E114" s="24">
        <f>IF($N114="","",IF(ISNUMBER(SEARCH(E$5&amp;": "&amp;Lists!$B$5,$N114)),4,IF(ISNUMBER(SEARCH(E$5&amp;": "&amp;Lists!$B$4,$N114)),3,IF(ISNUMBER(SEARCH(E$5&amp;": "&amp;Lists!$B$3,$N114)),2,IF(ISNUMBER(SEARCH(E$5&amp;": "&amp;Lists!$B$2,$N114)),1,"")))))</f>
        <v/>
      </c>
      <c r="F114" s="24">
        <f>IF($N114="","",IF(ISNUMBER(SEARCH(F$5&amp;": "&amp;Lists!$B$5,$N114)),4,IF(ISNUMBER(SEARCH(F$5&amp;": "&amp;Lists!$B$4,$N114)),3,IF(ISNUMBER(SEARCH(F$5&amp;": "&amp;Lists!$B$3,$N114)),2,IF(ISNUMBER(SEARCH(F$5&amp;": "&amp;Lists!$B$2,$N114)),1,"")))))</f>
        <v/>
      </c>
      <c r="G114" s="24">
        <f>IF($N114="","",IF(ISNUMBER(SEARCH(G$5&amp;": "&amp;Lists!$B$5,$N114)),4,IF(ISNUMBER(SEARCH(G$5&amp;": "&amp;Lists!$B$4,$N114)),3,IF(ISNUMBER(SEARCH(G$5&amp;": "&amp;Lists!$B$3,$N114)),2,IF(ISNUMBER(SEARCH(G$5&amp;": "&amp;Lists!$B$2,$N114)),1,"")))))</f>
        <v/>
      </c>
      <c r="H114" s="24">
        <f>IF($N114="","",IF(ISNUMBER(SEARCH(H$5&amp;": "&amp;Lists!$B$5,$N114)),4,IF(ISNUMBER(SEARCH(H$5&amp;": "&amp;Lists!$B$4,$N114)),3,IF(ISNUMBER(SEARCH(H$5&amp;": "&amp;Lists!$B$3,$N114)),2,IF(ISNUMBER(SEARCH(H$5&amp;": "&amp;Lists!$B$2,$N114)),1,"")))))</f>
        <v/>
      </c>
      <c r="I114" s="25">
        <f>IF(COUNT(E114:H114)=0,"",ROUND(AVERAGE(E114:H114),2))</f>
        <v/>
      </c>
      <c r="J114" s="23">
        <f>IF(B114="","",IFERROR(TRIM(INDEX('Form responses'!$A110:$T110,MATCH(Lists!$G$6,'Form responses'!$A$1:$T$1,0))&amp;""),""))</f>
        <v/>
      </c>
      <c r="K114" s="23">
        <f>IF(B114="","",MID(IF(J114=Lists!$D$4,"; Would not hire again","")&amp;IF(J114=Lists!$D$3,"; Hire again with reservations","")&amp;IF(COUNTIF(E114:H114,1)&gt;0,"; Rated below expectations on "&amp;COUNTIF(E114:H114,1),"")&amp;IF(AND(D114&lt;&gt;"",D114&lt;&gt;Lists!$A$2),"; Not a manager",""),3,200))</f>
        <v/>
      </c>
      <c r="L114" s="23">
        <f>IF(B114="","",IF(J114=Lists!$D$4,1,0)+IF(J114=Lists!$D$3,1,0)+IF(COUNTIF(E114:H114,1)&gt;0,1,0)+IF(AND(D114&lt;&gt;"",D114&lt;&gt;Lists!$A$2),1,0))</f>
        <v/>
      </c>
      <c r="M114" s="23">
        <f>IF(B114="","",B114&amp;"|"&amp;COUNTIF(B$6:B114,B114))</f>
        <v/>
      </c>
      <c r="N114" s="23">
        <f>IF(B114="","",IFERROR(TRIM(INDEX('Form responses'!$A110:$T110,MATCH(Lists!$G$5,'Form responses'!$A$1:$T$1,0))&amp;""),""))</f>
        <v/>
      </c>
    </row>
    <row r="115">
      <c r="A115" s="23">
        <f>IF(B115="","","Form")</f>
        <v/>
      </c>
      <c r="B115" s="23">
        <f>IFERROR(TRIM(INDEX('Form responses'!$A111:$T111,MATCH(Lists!$G$2,'Form responses'!$A$1:$T$1,0))&amp;""),"")</f>
        <v/>
      </c>
      <c r="C115" s="23">
        <f>IF(B115="","",IFERROR(TRIM(INDEX('Form responses'!$A111:$T111,MATCH(Lists!$G$3,'Form responses'!$A$1:$T$1,0))&amp;""),""))</f>
        <v/>
      </c>
      <c r="D115" s="23">
        <f>IF(B115="","",IFERROR(TRIM(INDEX('Form responses'!$A111:$T111,MATCH(Lists!$G$4,'Form responses'!$A$1:$T$1,0))&amp;""),""))</f>
        <v/>
      </c>
      <c r="E115" s="24">
        <f>IF($N115="","",IF(ISNUMBER(SEARCH(E$5&amp;": "&amp;Lists!$B$5,$N115)),4,IF(ISNUMBER(SEARCH(E$5&amp;": "&amp;Lists!$B$4,$N115)),3,IF(ISNUMBER(SEARCH(E$5&amp;": "&amp;Lists!$B$3,$N115)),2,IF(ISNUMBER(SEARCH(E$5&amp;": "&amp;Lists!$B$2,$N115)),1,"")))))</f>
        <v/>
      </c>
      <c r="F115" s="24">
        <f>IF($N115="","",IF(ISNUMBER(SEARCH(F$5&amp;": "&amp;Lists!$B$5,$N115)),4,IF(ISNUMBER(SEARCH(F$5&amp;": "&amp;Lists!$B$4,$N115)),3,IF(ISNUMBER(SEARCH(F$5&amp;": "&amp;Lists!$B$3,$N115)),2,IF(ISNUMBER(SEARCH(F$5&amp;": "&amp;Lists!$B$2,$N115)),1,"")))))</f>
        <v/>
      </c>
      <c r="G115" s="24">
        <f>IF($N115="","",IF(ISNUMBER(SEARCH(G$5&amp;": "&amp;Lists!$B$5,$N115)),4,IF(ISNUMBER(SEARCH(G$5&amp;": "&amp;Lists!$B$4,$N115)),3,IF(ISNUMBER(SEARCH(G$5&amp;": "&amp;Lists!$B$3,$N115)),2,IF(ISNUMBER(SEARCH(G$5&amp;": "&amp;Lists!$B$2,$N115)),1,"")))))</f>
        <v/>
      </c>
      <c r="H115" s="24">
        <f>IF($N115="","",IF(ISNUMBER(SEARCH(H$5&amp;": "&amp;Lists!$B$5,$N115)),4,IF(ISNUMBER(SEARCH(H$5&amp;": "&amp;Lists!$B$4,$N115)),3,IF(ISNUMBER(SEARCH(H$5&amp;": "&amp;Lists!$B$3,$N115)),2,IF(ISNUMBER(SEARCH(H$5&amp;": "&amp;Lists!$B$2,$N115)),1,"")))))</f>
        <v/>
      </c>
      <c r="I115" s="25">
        <f>IF(COUNT(E115:H115)=0,"",ROUND(AVERAGE(E115:H115),2))</f>
        <v/>
      </c>
      <c r="J115" s="23">
        <f>IF(B115="","",IFERROR(TRIM(INDEX('Form responses'!$A111:$T111,MATCH(Lists!$G$6,'Form responses'!$A$1:$T$1,0))&amp;""),""))</f>
        <v/>
      </c>
      <c r="K115" s="23">
        <f>IF(B115="","",MID(IF(J115=Lists!$D$4,"; Would not hire again","")&amp;IF(J115=Lists!$D$3,"; Hire again with reservations","")&amp;IF(COUNTIF(E115:H115,1)&gt;0,"; Rated below expectations on "&amp;COUNTIF(E115:H115,1),"")&amp;IF(AND(D115&lt;&gt;"",D115&lt;&gt;Lists!$A$2),"; Not a manager",""),3,200))</f>
        <v/>
      </c>
      <c r="L115" s="23">
        <f>IF(B115="","",IF(J115=Lists!$D$4,1,0)+IF(J115=Lists!$D$3,1,0)+IF(COUNTIF(E115:H115,1)&gt;0,1,0)+IF(AND(D115&lt;&gt;"",D115&lt;&gt;Lists!$A$2),1,0))</f>
        <v/>
      </c>
      <c r="M115" s="23">
        <f>IF(B115="","",B115&amp;"|"&amp;COUNTIF(B$6:B115,B115))</f>
        <v/>
      </c>
      <c r="N115" s="23">
        <f>IF(B115="","",IFERROR(TRIM(INDEX('Form responses'!$A111:$T111,MATCH(Lists!$G$5,'Form responses'!$A$1:$T$1,0))&amp;""),""))</f>
        <v/>
      </c>
    </row>
    <row r="116">
      <c r="A116" s="23">
        <f>IF(B116="","","Form")</f>
        <v/>
      </c>
      <c r="B116" s="23">
        <f>IFERROR(TRIM(INDEX('Form responses'!$A112:$T112,MATCH(Lists!$G$2,'Form responses'!$A$1:$T$1,0))&amp;""),"")</f>
        <v/>
      </c>
      <c r="C116" s="23">
        <f>IF(B116="","",IFERROR(TRIM(INDEX('Form responses'!$A112:$T112,MATCH(Lists!$G$3,'Form responses'!$A$1:$T$1,0))&amp;""),""))</f>
        <v/>
      </c>
      <c r="D116" s="23">
        <f>IF(B116="","",IFERROR(TRIM(INDEX('Form responses'!$A112:$T112,MATCH(Lists!$G$4,'Form responses'!$A$1:$T$1,0))&amp;""),""))</f>
        <v/>
      </c>
      <c r="E116" s="24">
        <f>IF($N116="","",IF(ISNUMBER(SEARCH(E$5&amp;": "&amp;Lists!$B$5,$N116)),4,IF(ISNUMBER(SEARCH(E$5&amp;": "&amp;Lists!$B$4,$N116)),3,IF(ISNUMBER(SEARCH(E$5&amp;": "&amp;Lists!$B$3,$N116)),2,IF(ISNUMBER(SEARCH(E$5&amp;": "&amp;Lists!$B$2,$N116)),1,"")))))</f>
        <v/>
      </c>
      <c r="F116" s="24">
        <f>IF($N116="","",IF(ISNUMBER(SEARCH(F$5&amp;": "&amp;Lists!$B$5,$N116)),4,IF(ISNUMBER(SEARCH(F$5&amp;": "&amp;Lists!$B$4,$N116)),3,IF(ISNUMBER(SEARCH(F$5&amp;": "&amp;Lists!$B$3,$N116)),2,IF(ISNUMBER(SEARCH(F$5&amp;": "&amp;Lists!$B$2,$N116)),1,"")))))</f>
        <v/>
      </c>
      <c r="G116" s="24">
        <f>IF($N116="","",IF(ISNUMBER(SEARCH(G$5&amp;": "&amp;Lists!$B$5,$N116)),4,IF(ISNUMBER(SEARCH(G$5&amp;": "&amp;Lists!$B$4,$N116)),3,IF(ISNUMBER(SEARCH(G$5&amp;": "&amp;Lists!$B$3,$N116)),2,IF(ISNUMBER(SEARCH(G$5&amp;": "&amp;Lists!$B$2,$N116)),1,"")))))</f>
        <v/>
      </c>
      <c r="H116" s="24">
        <f>IF($N116="","",IF(ISNUMBER(SEARCH(H$5&amp;": "&amp;Lists!$B$5,$N116)),4,IF(ISNUMBER(SEARCH(H$5&amp;": "&amp;Lists!$B$4,$N116)),3,IF(ISNUMBER(SEARCH(H$5&amp;": "&amp;Lists!$B$3,$N116)),2,IF(ISNUMBER(SEARCH(H$5&amp;": "&amp;Lists!$B$2,$N116)),1,"")))))</f>
        <v/>
      </c>
      <c r="I116" s="25">
        <f>IF(COUNT(E116:H116)=0,"",ROUND(AVERAGE(E116:H116),2))</f>
        <v/>
      </c>
      <c r="J116" s="23">
        <f>IF(B116="","",IFERROR(TRIM(INDEX('Form responses'!$A112:$T112,MATCH(Lists!$G$6,'Form responses'!$A$1:$T$1,0))&amp;""),""))</f>
        <v/>
      </c>
      <c r="K116" s="23">
        <f>IF(B116="","",MID(IF(J116=Lists!$D$4,"; Would not hire again","")&amp;IF(J116=Lists!$D$3,"; Hire again with reservations","")&amp;IF(COUNTIF(E116:H116,1)&gt;0,"; Rated below expectations on "&amp;COUNTIF(E116:H116,1),"")&amp;IF(AND(D116&lt;&gt;"",D116&lt;&gt;Lists!$A$2),"; Not a manager",""),3,200))</f>
        <v/>
      </c>
      <c r="L116" s="23">
        <f>IF(B116="","",IF(J116=Lists!$D$4,1,0)+IF(J116=Lists!$D$3,1,0)+IF(COUNTIF(E116:H116,1)&gt;0,1,0)+IF(AND(D116&lt;&gt;"",D116&lt;&gt;Lists!$A$2),1,0))</f>
        <v/>
      </c>
      <c r="M116" s="23">
        <f>IF(B116="","",B116&amp;"|"&amp;COUNTIF(B$6:B116,B116))</f>
        <v/>
      </c>
      <c r="N116" s="23">
        <f>IF(B116="","",IFERROR(TRIM(INDEX('Form responses'!$A112:$T112,MATCH(Lists!$G$5,'Form responses'!$A$1:$T$1,0))&amp;""),""))</f>
        <v/>
      </c>
    </row>
    <row r="117">
      <c r="A117" s="23">
        <f>IF(B117="","","Form")</f>
        <v/>
      </c>
      <c r="B117" s="23">
        <f>IFERROR(TRIM(INDEX('Form responses'!$A113:$T113,MATCH(Lists!$G$2,'Form responses'!$A$1:$T$1,0))&amp;""),"")</f>
        <v/>
      </c>
      <c r="C117" s="23">
        <f>IF(B117="","",IFERROR(TRIM(INDEX('Form responses'!$A113:$T113,MATCH(Lists!$G$3,'Form responses'!$A$1:$T$1,0))&amp;""),""))</f>
        <v/>
      </c>
      <c r="D117" s="23">
        <f>IF(B117="","",IFERROR(TRIM(INDEX('Form responses'!$A113:$T113,MATCH(Lists!$G$4,'Form responses'!$A$1:$T$1,0))&amp;""),""))</f>
        <v/>
      </c>
      <c r="E117" s="24">
        <f>IF($N117="","",IF(ISNUMBER(SEARCH(E$5&amp;": "&amp;Lists!$B$5,$N117)),4,IF(ISNUMBER(SEARCH(E$5&amp;": "&amp;Lists!$B$4,$N117)),3,IF(ISNUMBER(SEARCH(E$5&amp;": "&amp;Lists!$B$3,$N117)),2,IF(ISNUMBER(SEARCH(E$5&amp;": "&amp;Lists!$B$2,$N117)),1,"")))))</f>
        <v/>
      </c>
      <c r="F117" s="24">
        <f>IF($N117="","",IF(ISNUMBER(SEARCH(F$5&amp;": "&amp;Lists!$B$5,$N117)),4,IF(ISNUMBER(SEARCH(F$5&amp;": "&amp;Lists!$B$4,$N117)),3,IF(ISNUMBER(SEARCH(F$5&amp;": "&amp;Lists!$B$3,$N117)),2,IF(ISNUMBER(SEARCH(F$5&amp;": "&amp;Lists!$B$2,$N117)),1,"")))))</f>
        <v/>
      </c>
      <c r="G117" s="24">
        <f>IF($N117="","",IF(ISNUMBER(SEARCH(G$5&amp;": "&amp;Lists!$B$5,$N117)),4,IF(ISNUMBER(SEARCH(G$5&amp;": "&amp;Lists!$B$4,$N117)),3,IF(ISNUMBER(SEARCH(G$5&amp;": "&amp;Lists!$B$3,$N117)),2,IF(ISNUMBER(SEARCH(G$5&amp;": "&amp;Lists!$B$2,$N117)),1,"")))))</f>
        <v/>
      </c>
      <c r="H117" s="24">
        <f>IF($N117="","",IF(ISNUMBER(SEARCH(H$5&amp;": "&amp;Lists!$B$5,$N117)),4,IF(ISNUMBER(SEARCH(H$5&amp;": "&amp;Lists!$B$4,$N117)),3,IF(ISNUMBER(SEARCH(H$5&amp;": "&amp;Lists!$B$3,$N117)),2,IF(ISNUMBER(SEARCH(H$5&amp;": "&amp;Lists!$B$2,$N117)),1,"")))))</f>
        <v/>
      </c>
      <c r="I117" s="25">
        <f>IF(COUNT(E117:H117)=0,"",ROUND(AVERAGE(E117:H117),2))</f>
        <v/>
      </c>
      <c r="J117" s="23">
        <f>IF(B117="","",IFERROR(TRIM(INDEX('Form responses'!$A113:$T113,MATCH(Lists!$G$6,'Form responses'!$A$1:$T$1,0))&amp;""),""))</f>
        <v/>
      </c>
      <c r="K117" s="23">
        <f>IF(B117="","",MID(IF(J117=Lists!$D$4,"; Would not hire again","")&amp;IF(J117=Lists!$D$3,"; Hire again with reservations","")&amp;IF(COUNTIF(E117:H117,1)&gt;0,"; Rated below expectations on "&amp;COUNTIF(E117:H117,1),"")&amp;IF(AND(D117&lt;&gt;"",D117&lt;&gt;Lists!$A$2),"; Not a manager",""),3,200))</f>
        <v/>
      </c>
      <c r="L117" s="23">
        <f>IF(B117="","",IF(J117=Lists!$D$4,1,0)+IF(J117=Lists!$D$3,1,0)+IF(COUNTIF(E117:H117,1)&gt;0,1,0)+IF(AND(D117&lt;&gt;"",D117&lt;&gt;Lists!$A$2),1,0))</f>
        <v/>
      </c>
      <c r="M117" s="23">
        <f>IF(B117="","",B117&amp;"|"&amp;COUNTIF(B$6:B117,B117))</f>
        <v/>
      </c>
      <c r="N117" s="23">
        <f>IF(B117="","",IFERROR(TRIM(INDEX('Form responses'!$A113:$T113,MATCH(Lists!$G$5,'Form responses'!$A$1:$T$1,0))&amp;""),""))</f>
        <v/>
      </c>
    </row>
    <row r="118">
      <c r="A118" s="23">
        <f>IF(B118="","","Form")</f>
        <v/>
      </c>
      <c r="B118" s="23">
        <f>IFERROR(TRIM(INDEX('Form responses'!$A114:$T114,MATCH(Lists!$G$2,'Form responses'!$A$1:$T$1,0))&amp;""),"")</f>
        <v/>
      </c>
      <c r="C118" s="23">
        <f>IF(B118="","",IFERROR(TRIM(INDEX('Form responses'!$A114:$T114,MATCH(Lists!$G$3,'Form responses'!$A$1:$T$1,0))&amp;""),""))</f>
        <v/>
      </c>
      <c r="D118" s="23">
        <f>IF(B118="","",IFERROR(TRIM(INDEX('Form responses'!$A114:$T114,MATCH(Lists!$G$4,'Form responses'!$A$1:$T$1,0))&amp;""),""))</f>
        <v/>
      </c>
      <c r="E118" s="24">
        <f>IF($N118="","",IF(ISNUMBER(SEARCH(E$5&amp;": "&amp;Lists!$B$5,$N118)),4,IF(ISNUMBER(SEARCH(E$5&amp;": "&amp;Lists!$B$4,$N118)),3,IF(ISNUMBER(SEARCH(E$5&amp;": "&amp;Lists!$B$3,$N118)),2,IF(ISNUMBER(SEARCH(E$5&amp;": "&amp;Lists!$B$2,$N118)),1,"")))))</f>
        <v/>
      </c>
      <c r="F118" s="24">
        <f>IF($N118="","",IF(ISNUMBER(SEARCH(F$5&amp;": "&amp;Lists!$B$5,$N118)),4,IF(ISNUMBER(SEARCH(F$5&amp;": "&amp;Lists!$B$4,$N118)),3,IF(ISNUMBER(SEARCH(F$5&amp;": "&amp;Lists!$B$3,$N118)),2,IF(ISNUMBER(SEARCH(F$5&amp;": "&amp;Lists!$B$2,$N118)),1,"")))))</f>
        <v/>
      </c>
      <c r="G118" s="24">
        <f>IF($N118="","",IF(ISNUMBER(SEARCH(G$5&amp;": "&amp;Lists!$B$5,$N118)),4,IF(ISNUMBER(SEARCH(G$5&amp;": "&amp;Lists!$B$4,$N118)),3,IF(ISNUMBER(SEARCH(G$5&amp;": "&amp;Lists!$B$3,$N118)),2,IF(ISNUMBER(SEARCH(G$5&amp;": "&amp;Lists!$B$2,$N118)),1,"")))))</f>
        <v/>
      </c>
      <c r="H118" s="24">
        <f>IF($N118="","",IF(ISNUMBER(SEARCH(H$5&amp;": "&amp;Lists!$B$5,$N118)),4,IF(ISNUMBER(SEARCH(H$5&amp;": "&amp;Lists!$B$4,$N118)),3,IF(ISNUMBER(SEARCH(H$5&amp;": "&amp;Lists!$B$3,$N118)),2,IF(ISNUMBER(SEARCH(H$5&amp;": "&amp;Lists!$B$2,$N118)),1,"")))))</f>
        <v/>
      </c>
      <c r="I118" s="25">
        <f>IF(COUNT(E118:H118)=0,"",ROUND(AVERAGE(E118:H118),2))</f>
        <v/>
      </c>
      <c r="J118" s="23">
        <f>IF(B118="","",IFERROR(TRIM(INDEX('Form responses'!$A114:$T114,MATCH(Lists!$G$6,'Form responses'!$A$1:$T$1,0))&amp;""),""))</f>
        <v/>
      </c>
      <c r="K118" s="23">
        <f>IF(B118="","",MID(IF(J118=Lists!$D$4,"; Would not hire again","")&amp;IF(J118=Lists!$D$3,"; Hire again with reservations","")&amp;IF(COUNTIF(E118:H118,1)&gt;0,"; Rated below expectations on "&amp;COUNTIF(E118:H118,1),"")&amp;IF(AND(D118&lt;&gt;"",D118&lt;&gt;Lists!$A$2),"; Not a manager",""),3,200))</f>
        <v/>
      </c>
      <c r="L118" s="23">
        <f>IF(B118="","",IF(J118=Lists!$D$4,1,0)+IF(J118=Lists!$D$3,1,0)+IF(COUNTIF(E118:H118,1)&gt;0,1,0)+IF(AND(D118&lt;&gt;"",D118&lt;&gt;Lists!$A$2),1,0))</f>
        <v/>
      </c>
      <c r="M118" s="23">
        <f>IF(B118="","",B118&amp;"|"&amp;COUNTIF(B$6:B118,B118))</f>
        <v/>
      </c>
      <c r="N118" s="23">
        <f>IF(B118="","",IFERROR(TRIM(INDEX('Form responses'!$A114:$T114,MATCH(Lists!$G$5,'Form responses'!$A$1:$T$1,0))&amp;""),""))</f>
        <v/>
      </c>
    </row>
    <row r="119">
      <c r="A119" s="23">
        <f>IF(B119="","","Form")</f>
        <v/>
      </c>
      <c r="B119" s="23">
        <f>IFERROR(TRIM(INDEX('Form responses'!$A115:$T115,MATCH(Lists!$G$2,'Form responses'!$A$1:$T$1,0))&amp;""),"")</f>
        <v/>
      </c>
      <c r="C119" s="23">
        <f>IF(B119="","",IFERROR(TRIM(INDEX('Form responses'!$A115:$T115,MATCH(Lists!$G$3,'Form responses'!$A$1:$T$1,0))&amp;""),""))</f>
        <v/>
      </c>
      <c r="D119" s="23">
        <f>IF(B119="","",IFERROR(TRIM(INDEX('Form responses'!$A115:$T115,MATCH(Lists!$G$4,'Form responses'!$A$1:$T$1,0))&amp;""),""))</f>
        <v/>
      </c>
      <c r="E119" s="24">
        <f>IF($N119="","",IF(ISNUMBER(SEARCH(E$5&amp;": "&amp;Lists!$B$5,$N119)),4,IF(ISNUMBER(SEARCH(E$5&amp;": "&amp;Lists!$B$4,$N119)),3,IF(ISNUMBER(SEARCH(E$5&amp;": "&amp;Lists!$B$3,$N119)),2,IF(ISNUMBER(SEARCH(E$5&amp;": "&amp;Lists!$B$2,$N119)),1,"")))))</f>
        <v/>
      </c>
      <c r="F119" s="24">
        <f>IF($N119="","",IF(ISNUMBER(SEARCH(F$5&amp;": "&amp;Lists!$B$5,$N119)),4,IF(ISNUMBER(SEARCH(F$5&amp;": "&amp;Lists!$B$4,$N119)),3,IF(ISNUMBER(SEARCH(F$5&amp;": "&amp;Lists!$B$3,$N119)),2,IF(ISNUMBER(SEARCH(F$5&amp;": "&amp;Lists!$B$2,$N119)),1,"")))))</f>
        <v/>
      </c>
      <c r="G119" s="24">
        <f>IF($N119="","",IF(ISNUMBER(SEARCH(G$5&amp;": "&amp;Lists!$B$5,$N119)),4,IF(ISNUMBER(SEARCH(G$5&amp;": "&amp;Lists!$B$4,$N119)),3,IF(ISNUMBER(SEARCH(G$5&amp;": "&amp;Lists!$B$3,$N119)),2,IF(ISNUMBER(SEARCH(G$5&amp;": "&amp;Lists!$B$2,$N119)),1,"")))))</f>
        <v/>
      </c>
      <c r="H119" s="24">
        <f>IF($N119="","",IF(ISNUMBER(SEARCH(H$5&amp;": "&amp;Lists!$B$5,$N119)),4,IF(ISNUMBER(SEARCH(H$5&amp;": "&amp;Lists!$B$4,$N119)),3,IF(ISNUMBER(SEARCH(H$5&amp;": "&amp;Lists!$B$3,$N119)),2,IF(ISNUMBER(SEARCH(H$5&amp;": "&amp;Lists!$B$2,$N119)),1,"")))))</f>
        <v/>
      </c>
      <c r="I119" s="25">
        <f>IF(COUNT(E119:H119)=0,"",ROUND(AVERAGE(E119:H119),2))</f>
        <v/>
      </c>
      <c r="J119" s="23">
        <f>IF(B119="","",IFERROR(TRIM(INDEX('Form responses'!$A115:$T115,MATCH(Lists!$G$6,'Form responses'!$A$1:$T$1,0))&amp;""),""))</f>
        <v/>
      </c>
      <c r="K119" s="23">
        <f>IF(B119="","",MID(IF(J119=Lists!$D$4,"; Would not hire again","")&amp;IF(J119=Lists!$D$3,"; Hire again with reservations","")&amp;IF(COUNTIF(E119:H119,1)&gt;0,"; Rated below expectations on "&amp;COUNTIF(E119:H119,1),"")&amp;IF(AND(D119&lt;&gt;"",D119&lt;&gt;Lists!$A$2),"; Not a manager",""),3,200))</f>
        <v/>
      </c>
      <c r="L119" s="23">
        <f>IF(B119="","",IF(J119=Lists!$D$4,1,0)+IF(J119=Lists!$D$3,1,0)+IF(COUNTIF(E119:H119,1)&gt;0,1,0)+IF(AND(D119&lt;&gt;"",D119&lt;&gt;Lists!$A$2),1,0))</f>
        <v/>
      </c>
      <c r="M119" s="23">
        <f>IF(B119="","",B119&amp;"|"&amp;COUNTIF(B$6:B119,B119))</f>
        <v/>
      </c>
      <c r="N119" s="23">
        <f>IF(B119="","",IFERROR(TRIM(INDEX('Form responses'!$A115:$T115,MATCH(Lists!$G$5,'Form responses'!$A$1:$T$1,0))&amp;""),""))</f>
        <v/>
      </c>
    </row>
    <row r="120">
      <c r="A120" s="23">
        <f>IF(B120="","","Form")</f>
        <v/>
      </c>
      <c r="B120" s="23">
        <f>IFERROR(TRIM(INDEX('Form responses'!$A116:$T116,MATCH(Lists!$G$2,'Form responses'!$A$1:$T$1,0))&amp;""),"")</f>
        <v/>
      </c>
      <c r="C120" s="23">
        <f>IF(B120="","",IFERROR(TRIM(INDEX('Form responses'!$A116:$T116,MATCH(Lists!$G$3,'Form responses'!$A$1:$T$1,0))&amp;""),""))</f>
        <v/>
      </c>
      <c r="D120" s="23">
        <f>IF(B120="","",IFERROR(TRIM(INDEX('Form responses'!$A116:$T116,MATCH(Lists!$G$4,'Form responses'!$A$1:$T$1,0))&amp;""),""))</f>
        <v/>
      </c>
      <c r="E120" s="24">
        <f>IF($N120="","",IF(ISNUMBER(SEARCH(E$5&amp;": "&amp;Lists!$B$5,$N120)),4,IF(ISNUMBER(SEARCH(E$5&amp;": "&amp;Lists!$B$4,$N120)),3,IF(ISNUMBER(SEARCH(E$5&amp;": "&amp;Lists!$B$3,$N120)),2,IF(ISNUMBER(SEARCH(E$5&amp;": "&amp;Lists!$B$2,$N120)),1,"")))))</f>
        <v/>
      </c>
      <c r="F120" s="24">
        <f>IF($N120="","",IF(ISNUMBER(SEARCH(F$5&amp;": "&amp;Lists!$B$5,$N120)),4,IF(ISNUMBER(SEARCH(F$5&amp;": "&amp;Lists!$B$4,$N120)),3,IF(ISNUMBER(SEARCH(F$5&amp;": "&amp;Lists!$B$3,$N120)),2,IF(ISNUMBER(SEARCH(F$5&amp;": "&amp;Lists!$B$2,$N120)),1,"")))))</f>
        <v/>
      </c>
      <c r="G120" s="24">
        <f>IF($N120="","",IF(ISNUMBER(SEARCH(G$5&amp;": "&amp;Lists!$B$5,$N120)),4,IF(ISNUMBER(SEARCH(G$5&amp;": "&amp;Lists!$B$4,$N120)),3,IF(ISNUMBER(SEARCH(G$5&amp;": "&amp;Lists!$B$3,$N120)),2,IF(ISNUMBER(SEARCH(G$5&amp;": "&amp;Lists!$B$2,$N120)),1,"")))))</f>
        <v/>
      </c>
      <c r="H120" s="24">
        <f>IF($N120="","",IF(ISNUMBER(SEARCH(H$5&amp;": "&amp;Lists!$B$5,$N120)),4,IF(ISNUMBER(SEARCH(H$5&amp;": "&amp;Lists!$B$4,$N120)),3,IF(ISNUMBER(SEARCH(H$5&amp;": "&amp;Lists!$B$3,$N120)),2,IF(ISNUMBER(SEARCH(H$5&amp;": "&amp;Lists!$B$2,$N120)),1,"")))))</f>
        <v/>
      </c>
      <c r="I120" s="25">
        <f>IF(COUNT(E120:H120)=0,"",ROUND(AVERAGE(E120:H120),2))</f>
        <v/>
      </c>
      <c r="J120" s="23">
        <f>IF(B120="","",IFERROR(TRIM(INDEX('Form responses'!$A116:$T116,MATCH(Lists!$G$6,'Form responses'!$A$1:$T$1,0))&amp;""),""))</f>
        <v/>
      </c>
      <c r="K120" s="23">
        <f>IF(B120="","",MID(IF(J120=Lists!$D$4,"; Would not hire again","")&amp;IF(J120=Lists!$D$3,"; Hire again with reservations","")&amp;IF(COUNTIF(E120:H120,1)&gt;0,"; Rated below expectations on "&amp;COUNTIF(E120:H120,1),"")&amp;IF(AND(D120&lt;&gt;"",D120&lt;&gt;Lists!$A$2),"; Not a manager",""),3,200))</f>
        <v/>
      </c>
      <c r="L120" s="23">
        <f>IF(B120="","",IF(J120=Lists!$D$4,1,0)+IF(J120=Lists!$D$3,1,0)+IF(COUNTIF(E120:H120,1)&gt;0,1,0)+IF(AND(D120&lt;&gt;"",D120&lt;&gt;Lists!$A$2),1,0))</f>
        <v/>
      </c>
      <c r="M120" s="23">
        <f>IF(B120="","",B120&amp;"|"&amp;COUNTIF(B$6:B120,B120))</f>
        <v/>
      </c>
      <c r="N120" s="23">
        <f>IF(B120="","",IFERROR(TRIM(INDEX('Form responses'!$A116:$T116,MATCH(Lists!$G$5,'Form responses'!$A$1:$T$1,0))&amp;""),""))</f>
        <v/>
      </c>
    </row>
    <row r="121">
      <c r="A121" s="23">
        <f>IF(B121="","","Form")</f>
        <v/>
      </c>
      <c r="B121" s="23">
        <f>IFERROR(TRIM(INDEX('Form responses'!$A117:$T117,MATCH(Lists!$G$2,'Form responses'!$A$1:$T$1,0))&amp;""),"")</f>
        <v/>
      </c>
      <c r="C121" s="23">
        <f>IF(B121="","",IFERROR(TRIM(INDEX('Form responses'!$A117:$T117,MATCH(Lists!$G$3,'Form responses'!$A$1:$T$1,0))&amp;""),""))</f>
        <v/>
      </c>
      <c r="D121" s="23">
        <f>IF(B121="","",IFERROR(TRIM(INDEX('Form responses'!$A117:$T117,MATCH(Lists!$G$4,'Form responses'!$A$1:$T$1,0))&amp;""),""))</f>
        <v/>
      </c>
      <c r="E121" s="24">
        <f>IF($N121="","",IF(ISNUMBER(SEARCH(E$5&amp;": "&amp;Lists!$B$5,$N121)),4,IF(ISNUMBER(SEARCH(E$5&amp;": "&amp;Lists!$B$4,$N121)),3,IF(ISNUMBER(SEARCH(E$5&amp;": "&amp;Lists!$B$3,$N121)),2,IF(ISNUMBER(SEARCH(E$5&amp;": "&amp;Lists!$B$2,$N121)),1,"")))))</f>
        <v/>
      </c>
      <c r="F121" s="24">
        <f>IF($N121="","",IF(ISNUMBER(SEARCH(F$5&amp;": "&amp;Lists!$B$5,$N121)),4,IF(ISNUMBER(SEARCH(F$5&amp;": "&amp;Lists!$B$4,$N121)),3,IF(ISNUMBER(SEARCH(F$5&amp;": "&amp;Lists!$B$3,$N121)),2,IF(ISNUMBER(SEARCH(F$5&amp;": "&amp;Lists!$B$2,$N121)),1,"")))))</f>
        <v/>
      </c>
      <c r="G121" s="24">
        <f>IF($N121="","",IF(ISNUMBER(SEARCH(G$5&amp;": "&amp;Lists!$B$5,$N121)),4,IF(ISNUMBER(SEARCH(G$5&amp;": "&amp;Lists!$B$4,$N121)),3,IF(ISNUMBER(SEARCH(G$5&amp;": "&amp;Lists!$B$3,$N121)),2,IF(ISNUMBER(SEARCH(G$5&amp;": "&amp;Lists!$B$2,$N121)),1,"")))))</f>
        <v/>
      </c>
      <c r="H121" s="24">
        <f>IF($N121="","",IF(ISNUMBER(SEARCH(H$5&amp;": "&amp;Lists!$B$5,$N121)),4,IF(ISNUMBER(SEARCH(H$5&amp;": "&amp;Lists!$B$4,$N121)),3,IF(ISNUMBER(SEARCH(H$5&amp;": "&amp;Lists!$B$3,$N121)),2,IF(ISNUMBER(SEARCH(H$5&amp;": "&amp;Lists!$B$2,$N121)),1,"")))))</f>
        <v/>
      </c>
      <c r="I121" s="25">
        <f>IF(COUNT(E121:H121)=0,"",ROUND(AVERAGE(E121:H121),2))</f>
        <v/>
      </c>
      <c r="J121" s="23">
        <f>IF(B121="","",IFERROR(TRIM(INDEX('Form responses'!$A117:$T117,MATCH(Lists!$G$6,'Form responses'!$A$1:$T$1,0))&amp;""),""))</f>
        <v/>
      </c>
      <c r="K121" s="23">
        <f>IF(B121="","",MID(IF(J121=Lists!$D$4,"; Would not hire again","")&amp;IF(J121=Lists!$D$3,"; Hire again with reservations","")&amp;IF(COUNTIF(E121:H121,1)&gt;0,"; Rated below expectations on "&amp;COUNTIF(E121:H121,1),"")&amp;IF(AND(D121&lt;&gt;"",D121&lt;&gt;Lists!$A$2),"; Not a manager",""),3,200))</f>
        <v/>
      </c>
      <c r="L121" s="23">
        <f>IF(B121="","",IF(J121=Lists!$D$4,1,0)+IF(J121=Lists!$D$3,1,0)+IF(COUNTIF(E121:H121,1)&gt;0,1,0)+IF(AND(D121&lt;&gt;"",D121&lt;&gt;Lists!$A$2),1,0))</f>
        <v/>
      </c>
      <c r="M121" s="23">
        <f>IF(B121="","",B121&amp;"|"&amp;COUNTIF(B$6:B121,B121))</f>
        <v/>
      </c>
      <c r="N121" s="23">
        <f>IF(B121="","",IFERROR(TRIM(INDEX('Form responses'!$A117:$T117,MATCH(Lists!$G$5,'Form responses'!$A$1:$T$1,0))&amp;""),""))</f>
        <v/>
      </c>
    </row>
    <row r="122">
      <c r="A122" s="23">
        <f>IF(B122="","","Form")</f>
        <v/>
      </c>
      <c r="B122" s="23">
        <f>IFERROR(TRIM(INDEX('Form responses'!$A118:$T118,MATCH(Lists!$G$2,'Form responses'!$A$1:$T$1,0))&amp;""),"")</f>
        <v/>
      </c>
      <c r="C122" s="23">
        <f>IF(B122="","",IFERROR(TRIM(INDEX('Form responses'!$A118:$T118,MATCH(Lists!$G$3,'Form responses'!$A$1:$T$1,0))&amp;""),""))</f>
        <v/>
      </c>
      <c r="D122" s="23">
        <f>IF(B122="","",IFERROR(TRIM(INDEX('Form responses'!$A118:$T118,MATCH(Lists!$G$4,'Form responses'!$A$1:$T$1,0))&amp;""),""))</f>
        <v/>
      </c>
      <c r="E122" s="24">
        <f>IF($N122="","",IF(ISNUMBER(SEARCH(E$5&amp;": "&amp;Lists!$B$5,$N122)),4,IF(ISNUMBER(SEARCH(E$5&amp;": "&amp;Lists!$B$4,$N122)),3,IF(ISNUMBER(SEARCH(E$5&amp;": "&amp;Lists!$B$3,$N122)),2,IF(ISNUMBER(SEARCH(E$5&amp;": "&amp;Lists!$B$2,$N122)),1,"")))))</f>
        <v/>
      </c>
      <c r="F122" s="24">
        <f>IF($N122="","",IF(ISNUMBER(SEARCH(F$5&amp;": "&amp;Lists!$B$5,$N122)),4,IF(ISNUMBER(SEARCH(F$5&amp;": "&amp;Lists!$B$4,$N122)),3,IF(ISNUMBER(SEARCH(F$5&amp;": "&amp;Lists!$B$3,$N122)),2,IF(ISNUMBER(SEARCH(F$5&amp;": "&amp;Lists!$B$2,$N122)),1,"")))))</f>
        <v/>
      </c>
      <c r="G122" s="24">
        <f>IF($N122="","",IF(ISNUMBER(SEARCH(G$5&amp;": "&amp;Lists!$B$5,$N122)),4,IF(ISNUMBER(SEARCH(G$5&amp;": "&amp;Lists!$B$4,$N122)),3,IF(ISNUMBER(SEARCH(G$5&amp;": "&amp;Lists!$B$3,$N122)),2,IF(ISNUMBER(SEARCH(G$5&amp;": "&amp;Lists!$B$2,$N122)),1,"")))))</f>
        <v/>
      </c>
      <c r="H122" s="24">
        <f>IF($N122="","",IF(ISNUMBER(SEARCH(H$5&amp;": "&amp;Lists!$B$5,$N122)),4,IF(ISNUMBER(SEARCH(H$5&amp;": "&amp;Lists!$B$4,$N122)),3,IF(ISNUMBER(SEARCH(H$5&amp;": "&amp;Lists!$B$3,$N122)),2,IF(ISNUMBER(SEARCH(H$5&amp;": "&amp;Lists!$B$2,$N122)),1,"")))))</f>
        <v/>
      </c>
      <c r="I122" s="25">
        <f>IF(COUNT(E122:H122)=0,"",ROUND(AVERAGE(E122:H122),2))</f>
        <v/>
      </c>
      <c r="J122" s="23">
        <f>IF(B122="","",IFERROR(TRIM(INDEX('Form responses'!$A118:$T118,MATCH(Lists!$G$6,'Form responses'!$A$1:$T$1,0))&amp;""),""))</f>
        <v/>
      </c>
      <c r="K122" s="23">
        <f>IF(B122="","",MID(IF(J122=Lists!$D$4,"; Would not hire again","")&amp;IF(J122=Lists!$D$3,"; Hire again with reservations","")&amp;IF(COUNTIF(E122:H122,1)&gt;0,"; Rated below expectations on "&amp;COUNTIF(E122:H122,1),"")&amp;IF(AND(D122&lt;&gt;"",D122&lt;&gt;Lists!$A$2),"; Not a manager",""),3,200))</f>
        <v/>
      </c>
      <c r="L122" s="23">
        <f>IF(B122="","",IF(J122=Lists!$D$4,1,0)+IF(J122=Lists!$D$3,1,0)+IF(COUNTIF(E122:H122,1)&gt;0,1,0)+IF(AND(D122&lt;&gt;"",D122&lt;&gt;Lists!$A$2),1,0))</f>
        <v/>
      </c>
      <c r="M122" s="23">
        <f>IF(B122="","",B122&amp;"|"&amp;COUNTIF(B$6:B122,B122))</f>
        <v/>
      </c>
      <c r="N122" s="23">
        <f>IF(B122="","",IFERROR(TRIM(INDEX('Form responses'!$A118:$T118,MATCH(Lists!$G$5,'Form responses'!$A$1:$T$1,0))&amp;""),""))</f>
        <v/>
      </c>
    </row>
    <row r="123">
      <c r="A123" s="23">
        <f>IF(B123="","","Form")</f>
        <v/>
      </c>
      <c r="B123" s="23">
        <f>IFERROR(TRIM(INDEX('Form responses'!$A119:$T119,MATCH(Lists!$G$2,'Form responses'!$A$1:$T$1,0))&amp;""),"")</f>
        <v/>
      </c>
      <c r="C123" s="23">
        <f>IF(B123="","",IFERROR(TRIM(INDEX('Form responses'!$A119:$T119,MATCH(Lists!$G$3,'Form responses'!$A$1:$T$1,0))&amp;""),""))</f>
        <v/>
      </c>
      <c r="D123" s="23">
        <f>IF(B123="","",IFERROR(TRIM(INDEX('Form responses'!$A119:$T119,MATCH(Lists!$G$4,'Form responses'!$A$1:$T$1,0))&amp;""),""))</f>
        <v/>
      </c>
      <c r="E123" s="24">
        <f>IF($N123="","",IF(ISNUMBER(SEARCH(E$5&amp;": "&amp;Lists!$B$5,$N123)),4,IF(ISNUMBER(SEARCH(E$5&amp;": "&amp;Lists!$B$4,$N123)),3,IF(ISNUMBER(SEARCH(E$5&amp;": "&amp;Lists!$B$3,$N123)),2,IF(ISNUMBER(SEARCH(E$5&amp;": "&amp;Lists!$B$2,$N123)),1,"")))))</f>
        <v/>
      </c>
      <c r="F123" s="24">
        <f>IF($N123="","",IF(ISNUMBER(SEARCH(F$5&amp;": "&amp;Lists!$B$5,$N123)),4,IF(ISNUMBER(SEARCH(F$5&amp;": "&amp;Lists!$B$4,$N123)),3,IF(ISNUMBER(SEARCH(F$5&amp;": "&amp;Lists!$B$3,$N123)),2,IF(ISNUMBER(SEARCH(F$5&amp;": "&amp;Lists!$B$2,$N123)),1,"")))))</f>
        <v/>
      </c>
      <c r="G123" s="24">
        <f>IF($N123="","",IF(ISNUMBER(SEARCH(G$5&amp;": "&amp;Lists!$B$5,$N123)),4,IF(ISNUMBER(SEARCH(G$5&amp;": "&amp;Lists!$B$4,$N123)),3,IF(ISNUMBER(SEARCH(G$5&amp;": "&amp;Lists!$B$3,$N123)),2,IF(ISNUMBER(SEARCH(G$5&amp;": "&amp;Lists!$B$2,$N123)),1,"")))))</f>
        <v/>
      </c>
      <c r="H123" s="24">
        <f>IF($N123="","",IF(ISNUMBER(SEARCH(H$5&amp;": "&amp;Lists!$B$5,$N123)),4,IF(ISNUMBER(SEARCH(H$5&amp;": "&amp;Lists!$B$4,$N123)),3,IF(ISNUMBER(SEARCH(H$5&amp;": "&amp;Lists!$B$3,$N123)),2,IF(ISNUMBER(SEARCH(H$5&amp;": "&amp;Lists!$B$2,$N123)),1,"")))))</f>
        <v/>
      </c>
      <c r="I123" s="25">
        <f>IF(COUNT(E123:H123)=0,"",ROUND(AVERAGE(E123:H123),2))</f>
        <v/>
      </c>
      <c r="J123" s="23">
        <f>IF(B123="","",IFERROR(TRIM(INDEX('Form responses'!$A119:$T119,MATCH(Lists!$G$6,'Form responses'!$A$1:$T$1,0))&amp;""),""))</f>
        <v/>
      </c>
      <c r="K123" s="23">
        <f>IF(B123="","",MID(IF(J123=Lists!$D$4,"; Would not hire again","")&amp;IF(J123=Lists!$D$3,"; Hire again with reservations","")&amp;IF(COUNTIF(E123:H123,1)&gt;0,"; Rated below expectations on "&amp;COUNTIF(E123:H123,1),"")&amp;IF(AND(D123&lt;&gt;"",D123&lt;&gt;Lists!$A$2),"; Not a manager",""),3,200))</f>
        <v/>
      </c>
      <c r="L123" s="23">
        <f>IF(B123="","",IF(J123=Lists!$D$4,1,0)+IF(J123=Lists!$D$3,1,0)+IF(COUNTIF(E123:H123,1)&gt;0,1,0)+IF(AND(D123&lt;&gt;"",D123&lt;&gt;Lists!$A$2),1,0))</f>
        <v/>
      </c>
      <c r="M123" s="23">
        <f>IF(B123="","",B123&amp;"|"&amp;COUNTIF(B$6:B123,B123))</f>
        <v/>
      </c>
      <c r="N123" s="23">
        <f>IF(B123="","",IFERROR(TRIM(INDEX('Form responses'!$A119:$T119,MATCH(Lists!$G$5,'Form responses'!$A$1:$T$1,0))&amp;""),""))</f>
        <v/>
      </c>
    </row>
    <row r="124">
      <c r="A124" s="23">
        <f>IF(B124="","","Form")</f>
        <v/>
      </c>
      <c r="B124" s="23">
        <f>IFERROR(TRIM(INDEX('Form responses'!$A120:$T120,MATCH(Lists!$G$2,'Form responses'!$A$1:$T$1,0))&amp;""),"")</f>
        <v/>
      </c>
      <c r="C124" s="23">
        <f>IF(B124="","",IFERROR(TRIM(INDEX('Form responses'!$A120:$T120,MATCH(Lists!$G$3,'Form responses'!$A$1:$T$1,0))&amp;""),""))</f>
        <v/>
      </c>
      <c r="D124" s="23">
        <f>IF(B124="","",IFERROR(TRIM(INDEX('Form responses'!$A120:$T120,MATCH(Lists!$G$4,'Form responses'!$A$1:$T$1,0))&amp;""),""))</f>
        <v/>
      </c>
      <c r="E124" s="24">
        <f>IF($N124="","",IF(ISNUMBER(SEARCH(E$5&amp;": "&amp;Lists!$B$5,$N124)),4,IF(ISNUMBER(SEARCH(E$5&amp;": "&amp;Lists!$B$4,$N124)),3,IF(ISNUMBER(SEARCH(E$5&amp;": "&amp;Lists!$B$3,$N124)),2,IF(ISNUMBER(SEARCH(E$5&amp;": "&amp;Lists!$B$2,$N124)),1,"")))))</f>
        <v/>
      </c>
      <c r="F124" s="24">
        <f>IF($N124="","",IF(ISNUMBER(SEARCH(F$5&amp;": "&amp;Lists!$B$5,$N124)),4,IF(ISNUMBER(SEARCH(F$5&amp;": "&amp;Lists!$B$4,$N124)),3,IF(ISNUMBER(SEARCH(F$5&amp;": "&amp;Lists!$B$3,$N124)),2,IF(ISNUMBER(SEARCH(F$5&amp;": "&amp;Lists!$B$2,$N124)),1,"")))))</f>
        <v/>
      </c>
      <c r="G124" s="24">
        <f>IF($N124="","",IF(ISNUMBER(SEARCH(G$5&amp;": "&amp;Lists!$B$5,$N124)),4,IF(ISNUMBER(SEARCH(G$5&amp;": "&amp;Lists!$B$4,$N124)),3,IF(ISNUMBER(SEARCH(G$5&amp;": "&amp;Lists!$B$3,$N124)),2,IF(ISNUMBER(SEARCH(G$5&amp;": "&amp;Lists!$B$2,$N124)),1,"")))))</f>
        <v/>
      </c>
      <c r="H124" s="24">
        <f>IF($N124="","",IF(ISNUMBER(SEARCH(H$5&amp;": "&amp;Lists!$B$5,$N124)),4,IF(ISNUMBER(SEARCH(H$5&amp;": "&amp;Lists!$B$4,$N124)),3,IF(ISNUMBER(SEARCH(H$5&amp;": "&amp;Lists!$B$3,$N124)),2,IF(ISNUMBER(SEARCH(H$5&amp;": "&amp;Lists!$B$2,$N124)),1,"")))))</f>
        <v/>
      </c>
      <c r="I124" s="25">
        <f>IF(COUNT(E124:H124)=0,"",ROUND(AVERAGE(E124:H124),2))</f>
        <v/>
      </c>
      <c r="J124" s="23">
        <f>IF(B124="","",IFERROR(TRIM(INDEX('Form responses'!$A120:$T120,MATCH(Lists!$G$6,'Form responses'!$A$1:$T$1,0))&amp;""),""))</f>
        <v/>
      </c>
      <c r="K124" s="23">
        <f>IF(B124="","",MID(IF(J124=Lists!$D$4,"; Would not hire again","")&amp;IF(J124=Lists!$D$3,"; Hire again with reservations","")&amp;IF(COUNTIF(E124:H124,1)&gt;0,"; Rated below expectations on "&amp;COUNTIF(E124:H124,1),"")&amp;IF(AND(D124&lt;&gt;"",D124&lt;&gt;Lists!$A$2),"; Not a manager",""),3,200))</f>
        <v/>
      </c>
      <c r="L124" s="23">
        <f>IF(B124="","",IF(J124=Lists!$D$4,1,0)+IF(J124=Lists!$D$3,1,0)+IF(COUNTIF(E124:H124,1)&gt;0,1,0)+IF(AND(D124&lt;&gt;"",D124&lt;&gt;Lists!$A$2),1,0))</f>
        <v/>
      </c>
      <c r="M124" s="23">
        <f>IF(B124="","",B124&amp;"|"&amp;COUNTIF(B$6:B124,B124))</f>
        <v/>
      </c>
      <c r="N124" s="23">
        <f>IF(B124="","",IFERROR(TRIM(INDEX('Form responses'!$A120:$T120,MATCH(Lists!$G$5,'Form responses'!$A$1:$T$1,0))&amp;""),""))</f>
        <v/>
      </c>
    </row>
    <row r="125">
      <c r="A125" s="23">
        <f>IF(B125="","","Form")</f>
        <v/>
      </c>
      <c r="B125" s="23">
        <f>IFERROR(TRIM(INDEX('Form responses'!$A121:$T121,MATCH(Lists!$G$2,'Form responses'!$A$1:$T$1,0))&amp;""),"")</f>
        <v/>
      </c>
      <c r="C125" s="23">
        <f>IF(B125="","",IFERROR(TRIM(INDEX('Form responses'!$A121:$T121,MATCH(Lists!$G$3,'Form responses'!$A$1:$T$1,0))&amp;""),""))</f>
        <v/>
      </c>
      <c r="D125" s="23">
        <f>IF(B125="","",IFERROR(TRIM(INDEX('Form responses'!$A121:$T121,MATCH(Lists!$G$4,'Form responses'!$A$1:$T$1,0))&amp;""),""))</f>
        <v/>
      </c>
      <c r="E125" s="24">
        <f>IF($N125="","",IF(ISNUMBER(SEARCH(E$5&amp;": "&amp;Lists!$B$5,$N125)),4,IF(ISNUMBER(SEARCH(E$5&amp;": "&amp;Lists!$B$4,$N125)),3,IF(ISNUMBER(SEARCH(E$5&amp;": "&amp;Lists!$B$3,$N125)),2,IF(ISNUMBER(SEARCH(E$5&amp;": "&amp;Lists!$B$2,$N125)),1,"")))))</f>
        <v/>
      </c>
      <c r="F125" s="24">
        <f>IF($N125="","",IF(ISNUMBER(SEARCH(F$5&amp;": "&amp;Lists!$B$5,$N125)),4,IF(ISNUMBER(SEARCH(F$5&amp;": "&amp;Lists!$B$4,$N125)),3,IF(ISNUMBER(SEARCH(F$5&amp;": "&amp;Lists!$B$3,$N125)),2,IF(ISNUMBER(SEARCH(F$5&amp;": "&amp;Lists!$B$2,$N125)),1,"")))))</f>
        <v/>
      </c>
      <c r="G125" s="24">
        <f>IF($N125="","",IF(ISNUMBER(SEARCH(G$5&amp;": "&amp;Lists!$B$5,$N125)),4,IF(ISNUMBER(SEARCH(G$5&amp;": "&amp;Lists!$B$4,$N125)),3,IF(ISNUMBER(SEARCH(G$5&amp;": "&amp;Lists!$B$3,$N125)),2,IF(ISNUMBER(SEARCH(G$5&amp;": "&amp;Lists!$B$2,$N125)),1,"")))))</f>
        <v/>
      </c>
      <c r="H125" s="24">
        <f>IF($N125="","",IF(ISNUMBER(SEARCH(H$5&amp;": "&amp;Lists!$B$5,$N125)),4,IF(ISNUMBER(SEARCH(H$5&amp;": "&amp;Lists!$B$4,$N125)),3,IF(ISNUMBER(SEARCH(H$5&amp;": "&amp;Lists!$B$3,$N125)),2,IF(ISNUMBER(SEARCH(H$5&amp;": "&amp;Lists!$B$2,$N125)),1,"")))))</f>
        <v/>
      </c>
      <c r="I125" s="25">
        <f>IF(COUNT(E125:H125)=0,"",ROUND(AVERAGE(E125:H125),2))</f>
        <v/>
      </c>
      <c r="J125" s="23">
        <f>IF(B125="","",IFERROR(TRIM(INDEX('Form responses'!$A121:$T121,MATCH(Lists!$G$6,'Form responses'!$A$1:$T$1,0))&amp;""),""))</f>
        <v/>
      </c>
      <c r="K125" s="23">
        <f>IF(B125="","",MID(IF(J125=Lists!$D$4,"; Would not hire again","")&amp;IF(J125=Lists!$D$3,"; Hire again with reservations","")&amp;IF(COUNTIF(E125:H125,1)&gt;0,"; Rated below expectations on "&amp;COUNTIF(E125:H125,1),"")&amp;IF(AND(D125&lt;&gt;"",D125&lt;&gt;Lists!$A$2),"; Not a manager",""),3,200))</f>
        <v/>
      </c>
      <c r="L125" s="23">
        <f>IF(B125="","",IF(J125=Lists!$D$4,1,0)+IF(J125=Lists!$D$3,1,0)+IF(COUNTIF(E125:H125,1)&gt;0,1,0)+IF(AND(D125&lt;&gt;"",D125&lt;&gt;Lists!$A$2),1,0))</f>
        <v/>
      </c>
      <c r="M125" s="23">
        <f>IF(B125="","",B125&amp;"|"&amp;COUNTIF(B$6:B125,B125))</f>
        <v/>
      </c>
      <c r="N125" s="23">
        <f>IF(B125="","",IFERROR(TRIM(INDEX('Form responses'!$A121:$T121,MATCH(Lists!$G$5,'Form responses'!$A$1:$T$1,0))&amp;""),""))</f>
        <v/>
      </c>
    </row>
    <row r="126">
      <c r="A126" s="23">
        <f>IF(B126="","","Form")</f>
        <v/>
      </c>
      <c r="B126" s="23">
        <f>IFERROR(TRIM(INDEX('Form responses'!$A122:$T122,MATCH(Lists!$G$2,'Form responses'!$A$1:$T$1,0))&amp;""),"")</f>
        <v/>
      </c>
      <c r="C126" s="23">
        <f>IF(B126="","",IFERROR(TRIM(INDEX('Form responses'!$A122:$T122,MATCH(Lists!$G$3,'Form responses'!$A$1:$T$1,0))&amp;""),""))</f>
        <v/>
      </c>
      <c r="D126" s="23">
        <f>IF(B126="","",IFERROR(TRIM(INDEX('Form responses'!$A122:$T122,MATCH(Lists!$G$4,'Form responses'!$A$1:$T$1,0))&amp;""),""))</f>
        <v/>
      </c>
      <c r="E126" s="24">
        <f>IF($N126="","",IF(ISNUMBER(SEARCH(E$5&amp;": "&amp;Lists!$B$5,$N126)),4,IF(ISNUMBER(SEARCH(E$5&amp;": "&amp;Lists!$B$4,$N126)),3,IF(ISNUMBER(SEARCH(E$5&amp;": "&amp;Lists!$B$3,$N126)),2,IF(ISNUMBER(SEARCH(E$5&amp;": "&amp;Lists!$B$2,$N126)),1,"")))))</f>
        <v/>
      </c>
      <c r="F126" s="24">
        <f>IF($N126="","",IF(ISNUMBER(SEARCH(F$5&amp;": "&amp;Lists!$B$5,$N126)),4,IF(ISNUMBER(SEARCH(F$5&amp;": "&amp;Lists!$B$4,$N126)),3,IF(ISNUMBER(SEARCH(F$5&amp;": "&amp;Lists!$B$3,$N126)),2,IF(ISNUMBER(SEARCH(F$5&amp;": "&amp;Lists!$B$2,$N126)),1,"")))))</f>
        <v/>
      </c>
      <c r="G126" s="24">
        <f>IF($N126="","",IF(ISNUMBER(SEARCH(G$5&amp;": "&amp;Lists!$B$5,$N126)),4,IF(ISNUMBER(SEARCH(G$5&amp;": "&amp;Lists!$B$4,$N126)),3,IF(ISNUMBER(SEARCH(G$5&amp;": "&amp;Lists!$B$3,$N126)),2,IF(ISNUMBER(SEARCH(G$5&amp;": "&amp;Lists!$B$2,$N126)),1,"")))))</f>
        <v/>
      </c>
      <c r="H126" s="24">
        <f>IF($N126="","",IF(ISNUMBER(SEARCH(H$5&amp;": "&amp;Lists!$B$5,$N126)),4,IF(ISNUMBER(SEARCH(H$5&amp;": "&amp;Lists!$B$4,$N126)),3,IF(ISNUMBER(SEARCH(H$5&amp;": "&amp;Lists!$B$3,$N126)),2,IF(ISNUMBER(SEARCH(H$5&amp;": "&amp;Lists!$B$2,$N126)),1,"")))))</f>
        <v/>
      </c>
      <c r="I126" s="25">
        <f>IF(COUNT(E126:H126)=0,"",ROUND(AVERAGE(E126:H126),2))</f>
        <v/>
      </c>
      <c r="J126" s="23">
        <f>IF(B126="","",IFERROR(TRIM(INDEX('Form responses'!$A122:$T122,MATCH(Lists!$G$6,'Form responses'!$A$1:$T$1,0))&amp;""),""))</f>
        <v/>
      </c>
      <c r="K126" s="23">
        <f>IF(B126="","",MID(IF(J126=Lists!$D$4,"; Would not hire again","")&amp;IF(J126=Lists!$D$3,"; Hire again with reservations","")&amp;IF(COUNTIF(E126:H126,1)&gt;0,"; Rated below expectations on "&amp;COUNTIF(E126:H126,1),"")&amp;IF(AND(D126&lt;&gt;"",D126&lt;&gt;Lists!$A$2),"; Not a manager",""),3,200))</f>
        <v/>
      </c>
      <c r="L126" s="23">
        <f>IF(B126="","",IF(J126=Lists!$D$4,1,0)+IF(J126=Lists!$D$3,1,0)+IF(COUNTIF(E126:H126,1)&gt;0,1,0)+IF(AND(D126&lt;&gt;"",D126&lt;&gt;Lists!$A$2),1,0))</f>
        <v/>
      </c>
      <c r="M126" s="23">
        <f>IF(B126="","",B126&amp;"|"&amp;COUNTIF(B$6:B126,B126))</f>
        <v/>
      </c>
      <c r="N126" s="23">
        <f>IF(B126="","",IFERROR(TRIM(INDEX('Form responses'!$A122:$T122,MATCH(Lists!$G$5,'Form responses'!$A$1:$T$1,0))&amp;""),""))</f>
        <v/>
      </c>
    </row>
    <row r="127">
      <c r="A127" s="23">
        <f>IF(B127="","","Form")</f>
        <v/>
      </c>
      <c r="B127" s="23">
        <f>IFERROR(TRIM(INDEX('Form responses'!$A123:$T123,MATCH(Lists!$G$2,'Form responses'!$A$1:$T$1,0))&amp;""),"")</f>
        <v/>
      </c>
      <c r="C127" s="23">
        <f>IF(B127="","",IFERROR(TRIM(INDEX('Form responses'!$A123:$T123,MATCH(Lists!$G$3,'Form responses'!$A$1:$T$1,0))&amp;""),""))</f>
        <v/>
      </c>
      <c r="D127" s="23">
        <f>IF(B127="","",IFERROR(TRIM(INDEX('Form responses'!$A123:$T123,MATCH(Lists!$G$4,'Form responses'!$A$1:$T$1,0))&amp;""),""))</f>
        <v/>
      </c>
      <c r="E127" s="24">
        <f>IF($N127="","",IF(ISNUMBER(SEARCH(E$5&amp;": "&amp;Lists!$B$5,$N127)),4,IF(ISNUMBER(SEARCH(E$5&amp;": "&amp;Lists!$B$4,$N127)),3,IF(ISNUMBER(SEARCH(E$5&amp;": "&amp;Lists!$B$3,$N127)),2,IF(ISNUMBER(SEARCH(E$5&amp;": "&amp;Lists!$B$2,$N127)),1,"")))))</f>
        <v/>
      </c>
      <c r="F127" s="24">
        <f>IF($N127="","",IF(ISNUMBER(SEARCH(F$5&amp;": "&amp;Lists!$B$5,$N127)),4,IF(ISNUMBER(SEARCH(F$5&amp;": "&amp;Lists!$B$4,$N127)),3,IF(ISNUMBER(SEARCH(F$5&amp;": "&amp;Lists!$B$3,$N127)),2,IF(ISNUMBER(SEARCH(F$5&amp;": "&amp;Lists!$B$2,$N127)),1,"")))))</f>
        <v/>
      </c>
      <c r="G127" s="24">
        <f>IF($N127="","",IF(ISNUMBER(SEARCH(G$5&amp;": "&amp;Lists!$B$5,$N127)),4,IF(ISNUMBER(SEARCH(G$5&amp;": "&amp;Lists!$B$4,$N127)),3,IF(ISNUMBER(SEARCH(G$5&amp;": "&amp;Lists!$B$3,$N127)),2,IF(ISNUMBER(SEARCH(G$5&amp;": "&amp;Lists!$B$2,$N127)),1,"")))))</f>
        <v/>
      </c>
      <c r="H127" s="24">
        <f>IF($N127="","",IF(ISNUMBER(SEARCH(H$5&amp;": "&amp;Lists!$B$5,$N127)),4,IF(ISNUMBER(SEARCH(H$5&amp;": "&amp;Lists!$B$4,$N127)),3,IF(ISNUMBER(SEARCH(H$5&amp;": "&amp;Lists!$B$3,$N127)),2,IF(ISNUMBER(SEARCH(H$5&amp;": "&amp;Lists!$B$2,$N127)),1,"")))))</f>
        <v/>
      </c>
      <c r="I127" s="25">
        <f>IF(COUNT(E127:H127)=0,"",ROUND(AVERAGE(E127:H127),2))</f>
        <v/>
      </c>
      <c r="J127" s="23">
        <f>IF(B127="","",IFERROR(TRIM(INDEX('Form responses'!$A123:$T123,MATCH(Lists!$G$6,'Form responses'!$A$1:$T$1,0))&amp;""),""))</f>
        <v/>
      </c>
      <c r="K127" s="23">
        <f>IF(B127="","",MID(IF(J127=Lists!$D$4,"; Would not hire again","")&amp;IF(J127=Lists!$D$3,"; Hire again with reservations","")&amp;IF(COUNTIF(E127:H127,1)&gt;0,"; Rated below expectations on "&amp;COUNTIF(E127:H127,1),"")&amp;IF(AND(D127&lt;&gt;"",D127&lt;&gt;Lists!$A$2),"; Not a manager",""),3,200))</f>
        <v/>
      </c>
      <c r="L127" s="23">
        <f>IF(B127="","",IF(J127=Lists!$D$4,1,0)+IF(J127=Lists!$D$3,1,0)+IF(COUNTIF(E127:H127,1)&gt;0,1,0)+IF(AND(D127&lt;&gt;"",D127&lt;&gt;Lists!$A$2),1,0))</f>
        <v/>
      </c>
      <c r="M127" s="23">
        <f>IF(B127="","",B127&amp;"|"&amp;COUNTIF(B$6:B127,B127))</f>
        <v/>
      </c>
      <c r="N127" s="23">
        <f>IF(B127="","",IFERROR(TRIM(INDEX('Form responses'!$A123:$T123,MATCH(Lists!$G$5,'Form responses'!$A$1:$T$1,0))&amp;""),""))</f>
        <v/>
      </c>
    </row>
    <row r="128">
      <c r="A128" s="23">
        <f>IF(B128="","","Form")</f>
        <v/>
      </c>
      <c r="B128" s="23">
        <f>IFERROR(TRIM(INDEX('Form responses'!$A124:$T124,MATCH(Lists!$G$2,'Form responses'!$A$1:$T$1,0))&amp;""),"")</f>
        <v/>
      </c>
      <c r="C128" s="23">
        <f>IF(B128="","",IFERROR(TRIM(INDEX('Form responses'!$A124:$T124,MATCH(Lists!$G$3,'Form responses'!$A$1:$T$1,0))&amp;""),""))</f>
        <v/>
      </c>
      <c r="D128" s="23">
        <f>IF(B128="","",IFERROR(TRIM(INDEX('Form responses'!$A124:$T124,MATCH(Lists!$G$4,'Form responses'!$A$1:$T$1,0))&amp;""),""))</f>
        <v/>
      </c>
      <c r="E128" s="24">
        <f>IF($N128="","",IF(ISNUMBER(SEARCH(E$5&amp;": "&amp;Lists!$B$5,$N128)),4,IF(ISNUMBER(SEARCH(E$5&amp;": "&amp;Lists!$B$4,$N128)),3,IF(ISNUMBER(SEARCH(E$5&amp;": "&amp;Lists!$B$3,$N128)),2,IF(ISNUMBER(SEARCH(E$5&amp;": "&amp;Lists!$B$2,$N128)),1,"")))))</f>
        <v/>
      </c>
      <c r="F128" s="24">
        <f>IF($N128="","",IF(ISNUMBER(SEARCH(F$5&amp;": "&amp;Lists!$B$5,$N128)),4,IF(ISNUMBER(SEARCH(F$5&amp;": "&amp;Lists!$B$4,$N128)),3,IF(ISNUMBER(SEARCH(F$5&amp;": "&amp;Lists!$B$3,$N128)),2,IF(ISNUMBER(SEARCH(F$5&amp;": "&amp;Lists!$B$2,$N128)),1,"")))))</f>
        <v/>
      </c>
      <c r="G128" s="24">
        <f>IF($N128="","",IF(ISNUMBER(SEARCH(G$5&amp;": "&amp;Lists!$B$5,$N128)),4,IF(ISNUMBER(SEARCH(G$5&amp;": "&amp;Lists!$B$4,$N128)),3,IF(ISNUMBER(SEARCH(G$5&amp;": "&amp;Lists!$B$3,$N128)),2,IF(ISNUMBER(SEARCH(G$5&amp;": "&amp;Lists!$B$2,$N128)),1,"")))))</f>
        <v/>
      </c>
      <c r="H128" s="24">
        <f>IF($N128="","",IF(ISNUMBER(SEARCH(H$5&amp;": "&amp;Lists!$B$5,$N128)),4,IF(ISNUMBER(SEARCH(H$5&amp;": "&amp;Lists!$B$4,$N128)),3,IF(ISNUMBER(SEARCH(H$5&amp;": "&amp;Lists!$B$3,$N128)),2,IF(ISNUMBER(SEARCH(H$5&amp;": "&amp;Lists!$B$2,$N128)),1,"")))))</f>
        <v/>
      </c>
      <c r="I128" s="25">
        <f>IF(COUNT(E128:H128)=0,"",ROUND(AVERAGE(E128:H128),2))</f>
        <v/>
      </c>
      <c r="J128" s="23">
        <f>IF(B128="","",IFERROR(TRIM(INDEX('Form responses'!$A124:$T124,MATCH(Lists!$G$6,'Form responses'!$A$1:$T$1,0))&amp;""),""))</f>
        <v/>
      </c>
      <c r="K128" s="23">
        <f>IF(B128="","",MID(IF(J128=Lists!$D$4,"; Would not hire again","")&amp;IF(J128=Lists!$D$3,"; Hire again with reservations","")&amp;IF(COUNTIF(E128:H128,1)&gt;0,"; Rated below expectations on "&amp;COUNTIF(E128:H128,1),"")&amp;IF(AND(D128&lt;&gt;"",D128&lt;&gt;Lists!$A$2),"; Not a manager",""),3,200))</f>
        <v/>
      </c>
      <c r="L128" s="23">
        <f>IF(B128="","",IF(J128=Lists!$D$4,1,0)+IF(J128=Lists!$D$3,1,0)+IF(COUNTIF(E128:H128,1)&gt;0,1,0)+IF(AND(D128&lt;&gt;"",D128&lt;&gt;Lists!$A$2),1,0))</f>
        <v/>
      </c>
      <c r="M128" s="23">
        <f>IF(B128="","",B128&amp;"|"&amp;COUNTIF(B$6:B128,B128))</f>
        <v/>
      </c>
      <c r="N128" s="23">
        <f>IF(B128="","",IFERROR(TRIM(INDEX('Form responses'!$A124:$T124,MATCH(Lists!$G$5,'Form responses'!$A$1:$T$1,0))&amp;""),""))</f>
        <v/>
      </c>
    </row>
    <row r="129">
      <c r="A129" s="23">
        <f>IF(B129="","","Form")</f>
        <v/>
      </c>
      <c r="B129" s="23">
        <f>IFERROR(TRIM(INDEX('Form responses'!$A125:$T125,MATCH(Lists!$G$2,'Form responses'!$A$1:$T$1,0))&amp;""),"")</f>
        <v/>
      </c>
      <c r="C129" s="23">
        <f>IF(B129="","",IFERROR(TRIM(INDEX('Form responses'!$A125:$T125,MATCH(Lists!$G$3,'Form responses'!$A$1:$T$1,0))&amp;""),""))</f>
        <v/>
      </c>
      <c r="D129" s="23">
        <f>IF(B129="","",IFERROR(TRIM(INDEX('Form responses'!$A125:$T125,MATCH(Lists!$G$4,'Form responses'!$A$1:$T$1,0))&amp;""),""))</f>
        <v/>
      </c>
      <c r="E129" s="24">
        <f>IF($N129="","",IF(ISNUMBER(SEARCH(E$5&amp;": "&amp;Lists!$B$5,$N129)),4,IF(ISNUMBER(SEARCH(E$5&amp;": "&amp;Lists!$B$4,$N129)),3,IF(ISNUMBER(SEARCH(E$5&amp;": "&amp;Lists!$B$3,$N129)),2,IF(ISNUMBER(SEARCH(E$5&amp;": "&amp;Lists!$B$2,$N129)),1,"")))))</f>
        <v/>
      </c>
      <c r="F129" s="24">
        <f>IF($N129="","",IF(ISNUMBER(SEARCH(F$5&amp;": "&amp;Lists!$B$5,$N129)),4,IF(ISNUMBER(SEARCH(F$5&amp;": "&amp;Lists!$B$4,$N129)),3,IF(ISNUMBER(SEARCH(F$5&amp;": "&amp;Lists!$B$3,$N129)),2,IF(ISNUMBER(SEARCH(F$5&amp;": "&amp;Lists!$B$2,$N129)),1,"")))))</f>
        <v/>
      </c>
      <c r="G129" s="24">
        <f>IF($N129="","",IF(ISNUMBER(SEARCH(G$5&amp;": "&amp;Lists!$B$5,$N129)),4,IF(ISNUMBER(SEARCH(G$5&amp;": "&amp;Lists!$B$4,$N129)),3,IF(ISNUMBER(SEARCH(G$5&amp;": "&amp;Lists!$B$3,$N129)),2,IF(ISNUMBER(SEARCH(G$5&amp;": "&amp;Lists!$B$2,$N129)),1,"")))))</f>
        <v/>
      </c>
      <c r="H129" s="24">
        <f>IF($N129="","",IF(ISNUMBER(SEARCH(H$5&amp;": "&amp;Lists!$B$5,$N129)),4,IF(ISNUMBER(SEARCH(H$5&amp;": "&amp;Lists!$B$4,$N129)),3,IF(ISNUMBER(SEARCH(H$5&amp;": "&amp;Lists!$B$3,$N129)),2,IF(ISNUMBER(SEARCH(H$5&amp;": "&amp;Lists!$B$2,$N129)),1,"")))))</f>
        <v/>
      </c>
      <c r="I129" s="25">
        <f>IF(COUNT(E129:H129)=0,"",ROUND(AVERAGE(E129:H129),2))</f>
        <v/>
      </c>
      <c r="J129" s="23">
        <f>IF(B129="","",IFERROR(TRIM(INDEX('Form responses'!$A125:$T125,MATCH(Lists!$G$6,'Form responses'!$A$1:$T$1,0))&amp;""),""))</f>
        <v/>
      </c>
      <c r="K129" s="23">
        <f>IF(B129="","",MID(IF(J129=Lists!$D$4,"; Would not hire again","")&amp;IF(J129=Lists!$D$3,"; Hire again with reservations","")&amp;IF(COUNTIF(E129:H129,1)&gt;0,"; Rated below expectations on "&amp;COUNTIF(E129:H129,1),"")&amp;IF(AND(D129&lt;&gt;"",D129&lt;&gt;Lists!$A$2),"; Not a manager",""),3,200))</f>
        <v/>
      </c>
      <c r="L129" s="23">
        <f>IF(B129="","",IF(J129=Lists!$D$4,1,0)+IF(J129=Lists!$D$3,1,0)+IF(COUNTIF(E129:H129,1)&gt;0,1,0)+IF(AND(D129&lt;&gt;"",D129&lt;&gt;Lists!$A$2),1,0))</f>
        <v/>
      </c>
      <c r="M129" s="23">
        <f>IF(B129="","",B129&amp;"|"&amp;COUNTIF(B$6:B129,B129))</f>
        <v/>
      </c>
      <c r="N129" s="23">
        <f>IF(B129="","",IFERROR(TRIM(INDEX('Form responses'!$A125:$T125,MATCH(Lists!$G$5,'Form responses'!$A$1:$T$1,0))&amp;""),""))</f>
        <v/>
      </c>
    </row>
    <row r="130">
      <c r="A130" s="23">
        <f>IF(B130="","","Form")</f>
        <v/>
      </c>
      <c r="B130" s="23">
        <f>IFERROR(TRIM(INDEX('Form responses'!$A126:$T126,MATCH(Lists!$G$2,'Form responses'!$A$1:$T$1,0))&amp;""),"")</f>
        <v/>
      </c>
      <c r="C130" s="23">
        <f>IF(B130="","",IFERROR(TRIM(INDEX('Form responses'!$A126:$T126,MATCH(Lists!$G$3,'Form responses'!$A$1:$T$1,0))&amp;""),""))</f>
        <v/>
      </c>
      <c r="D130" s="23">
        <f>IF(B130="","",IFERROR(TRIM(INDEX('Form responses'!$A126:$T126,MATCH(Lists!$G$4,'Form responses'!$A$1:$T$1,0))&amp;""),""))</f>
        <v/>
      </c>
      <c r="E130" s="24">
        <f>IF($N130="","",IF(ISNUMBER(SEARCH(E$5&amp;": "&amp;Lists!$B$5,$N130)),4,IF(ISNUMBER(SEARCH(E$5&amp;": "&amp;Lists!$B$4,$N130)),3,IF(ISNUMBER(SEARCH(E$5&amp;": "&amp;Lists!$B$3,$N130)),2,IF(ISNUMBER(SEARCH(E$5&amp;": "&amp;Lists!$B$2,$N130)),1,"")))))</f>
        <v/>
      </c>
      <c r="F130" s="24">
        <f>IF($N130="","",IF(ISNUMBER(SEARCH(F$5&amp;": "&amp;Lists!$B$5,$N130)),4,IF(ISNUMBER(SEARCH(F$5&amp;": "&amp;Lists!$B$4,$N130)),3,IF(ISNUMBER(SEARCH(F$5&amp;": "&amp;Lists!$B$3,$N130)),2,IF(ISNUMBER(SEARCH(F$5&amp;": "&amp;Lists!$B$2,$N130)),1,"")))))</f>
        <v/>
      </c>
      <c r="G130" s="24">
        <f>IF($N130="","",IF(ISNUMBER(SEARCH(G$5&amp;": "&amp;Lists!$B$5,$N130)),4,IF(ISNUMBER(SEARCH(G$5&amp;": "&amp;Lists!$B$4,$N130)),3,IF(ISNUMBER(SEARCH(G$5&amp;": "&amp;Lists!$B$3,$N130)),2,IF(ISNUMBER(SEARCH(G$5&amp;": "&amp;Lists!$B$2,$N130)),1,"")))))</f>
        <v/>
      </c>
      <c r="H130" s="24">
        <f>IF($N130="","",IF(ISNUMBER(SEARCH(H$5&amp;": "&amp;Lists!$B$5,$N130)),4,IF(ISNUMBER(SEARCH(H$5&amp;": "&amp;Lists!$B$4,$N130)),3,IF(ISNUMBER(SEARCH(H$5&amp;": "&amp;Lists!$B$3,$N130)),2,IF(ISNUMBER(SEARCH(H$5&amp;": "&amp;Lists!$B$2,$N130)),1,"")))))</f>
        <v/>
      </c>
      <c r="I130" s="25">
        <f>IF(COUNT(E130:H130)=0,"",ROUND(AVERAGE(E130:H130),2))</f>
        <v/>
      </c>
      <c r="J130" s="23">
        <f>IF(B130="","",IFERROR(TRIM(INDEX('Form responses'!$A126:$T126,MATCH(Lists!$G$6,'Form responses'!$A$1:$T$1,0))&amp;""),""))</f>
        <v/>
      </c>
      <c r="K130" s="23">
        <f>IF(B130="","",MID(IF(J130=Lists!$D$4,"; Would not hire again","")&amp;IF(J130=Lists!$D$3,"; Hire again with reservations","")&amp;IF(COUNTIF(E130:H130,1)&gt;0,"; Rated below expectations on "&amp;COUNTIF(E130:H130,1),"")&amp;IF(AND(D130&lt;&gt;"",D130&lt;&gt;Lists!$A$2),"; Not a manager",""),3,200))</f>
        <v/>
      </c>
      <c r="L130" s="23">
        <f>IF(B130="","",IF(J130=Lists!$D$4,1,0)+IF(J130=Lists!$D$3,1,0)+IF(COUNTIF(E130:H130,1)&gt;0,1,0)+IF(AND(D130&lt;&gt;"",D130&lt;&gt;Lists!$A$2),1,0))</f>
        <v/>
      </c>
      <c r="M130" s="23">
        <f>IF(B130="","",B130&amp;"|"&amp;COUNTIF(B$6:B130,B130))</f>
        <v/>
      </c>
      <c r="N130" s="23">
        <f>IF(B130="","",IFERROR(TRIM(INDEX('Form responses'!$A126:$T126,MATCH(Lists!$G$5,'Form responses'!$A$1:$T$1,0))&amp;""),""))</f>
        <v/>
      </c>
    </row>
    <row r="131">
      <c r="A131" s="23">
        <f>IF(B131="","","Form")</f>
        <v/>
      </c>
      <c r="B131" s="23">
        <f>IFERROR(TRIM(INDEX('Form responses'!$A127:$T127,MATCH(Lists!$G$2,'Form responses'!$A$1:$T$1,0))&amp;""),"")</f>
        <v/>
      </c>
      <c r="C131" s="23">
        <f>IF(B131="","",IFERROR(TRIM(INDEX('Form responses'!$A127:$T127,MATCH(Lists!$G$3,'Form responses'!$A$1:$T$1,0))&amp;""),""))</f>
        <v/>
      </c>
      <c r="D131" s="23">
        <f>IF(B131="","",IFERROR(TRIM(INDEX('Form responses'!$A127:$T127,MATCH(Lists!$G$4,'Form responses'!$A$1:$T$1,0))&amp;""),""))</f>
        <v/>
      </c>
      <c r="E131" s="24">
        <f>IF($N131="","",IF(ISNUMBER(SEARCH(E$5&amp;": "&amp;Lists!$B$5,$N131)),4,IF(ISNUMBER(SEARCH(E$5&amp;": "&amp;Lists!$B$4,$N131)),3,IF(ISNUMBER(SEARCH(E$5&amp;": "&amp;Lists!$B$3,$N131)),2,IF(ISNUMBER(SEARCH(E$5&amp;": "&amp;Lists!$B$2,$N131)),1,"")))))</f>
        <v/>
      </c>
      <c r="F131" s="24">
        <f>IF($N131="","",IF(ISNUMBER(SEARCH(F$5&amp;": "&amp;Lists!$B$5,$N131)),4,IF(ISNUMBER(SEARCH(F$5&amp;": "&amp;Lists!$B$4,$N131)),3,IF(ISNUMBER(SEARCH(F$5&amp;": "&amp;Lists!$B$3,$N131)),2,IF(ISNUMBER(SEARCH(F$5&amp;": "&amp;Lists!$B$2,$N131)),1,"")))))</f>
        <v/>
      </c>
      <c r="G131" s="24">
        <f>IF($N131="","",IF(ISNUMBER(SEARCH(G$5&amp;": "&amp;Lists!$B$5,$N131)),4,IF(ISNUMBER(SEARCH(G$5&amp;": "&amp;Lists!$B$4,$N131)),3,IF(ISNUMBER(SEARCH(G$5&amp;": "&amp;Lists!$B$3,$N131)),2,IF(ISNUMBER(SEARCH(G$5&amp;": "&amp;Lists!$B$2,$N131)),1,"")))))</f>
        <v/>
      </c>
      <c r="H131" s="24">
        <f>IF($N131="","",IF(ISNUMBER(SEARCH(H$5&amp;": "&amp;Lists!$B$5,$N131)),4,IF(ISNUMBER(SEARCH(H$5&amp;": "&amp;Lists!$B$4,$N131)),3,IF(ISNUMBER(SEARCH(H$5&amp;": "&amp;Lists!$B$3,$N131)),2,IF(ISNUMBER(SEARCH(H$5&amp;": "&amp;Lists!$B$2,$N131)),1,"")))))</f>
        <v/>
      </c>
      <c r="I131" s="25">
        <f>IF(COUNT(E131:H131)=0,"",ROUND(AVERAGE(E131:H131),2))</f>
        <v/>
      </c>
      <c r="J131" s="23">
        <f>IF(B131="","",IFERROR(TRIM(INDEX('Form responses'!$A127:$T127,MATCH(Lists!$G$6,'Form responses'!$A$1:$T$1,0))&amp;""),""))</f>
        <v/>
      </c>
      <c r="K131" s="23">
        <f>IF(B131="","",MID(IF(J131=Lists!$D$4,"; Would not hire again","")&amp;IF(J131=Lists!$D$3,"; Hire again with reservations","")&amp;IF(COUNTIF(E131:H131,1)&gt;0,"; Rated below expectations on "&amp;COUNTIF(E131:H131,1),"")&amp;IF(AND(D131&lt;&gt;"",D131&lt;&gt;Lists!$A$2),"; Not a manager",""),3,200))</f>
        <v/>
      </c>
      <c r="L131" s="23">
        <f>IF(B131="","",IF(J131=Lists!$D$4,1,0)+IF(J131=Lists!$D$3,1,0)+IF(COUNTIF(E131:H131,1)&gt;0,1,0)+IF(AND(D131&lt;&gt;"",D131&lt;&gt;Lists!$A$2),1,0))</f>
        <v/>
      </c>
      <c r="M131" s="23">
        <f>IF(B131="","",B131&amp;"|"&amp;COUNTIF(B$6:B131,B131))</f>
        <v/>
      </c>
      <c r="N131" s="23">
        <f>IF(B131="","",IFERROR(TRIM(INDEX('Form responses'!$A127:$T127,MATCH(Lists!$G$5,'Form responses'!$A$1:$T$1,0))&amp;""),""))</f>
        <v/>
      </c>
    </row>
    <row r="132">
      <c r="A132" s="23">
        <f>IF(B132="","","Form")</f>
        <v/>
      </c>
      <c r="B132" s="23">
        <f>IFERROR(TRIM(INDEX('Form responses'!$A128:$T128,MATCH(Lists!$G$2,'Form responses'!$A$1:$T$1,0))&amp;""),"")</f>
        <v/>
      </c>
      <c r="C132" s="23">
        <f>IF(B132="","",IFERROR(TRIM(INDEX('Form responses'!$A128:$T128,MATCH(Lists!$G$3,'Form responses'!$A$1:$T$1,0))&amp;""),""))</f>
        <v/>
      </c>
      <c r="D132" s="23">
        <f>IF(B132="","",IFERROR(TRIM(INDEX('Form responses'!$A128:$T128,MATCH(Lists!$G$4,'Form responses'!$A$1:$T$1,0))&amp;""),""))</f>
        <v/>
      </c>
      <c r="E132" s="24">
        <f>IF($N132="","",IF(ISNUMBER(SEARCH(E$5&amp;": "&amp;Lists!$B$5,$N132)),4,IF(ISNUMBER(SEARCH(E$5&amp;": "&amp;Lists!$B$4,$N132)),3,IF(ISNUMBER(SEARCH(E$5&amp;": "&amp;Lists!$B$3,$N132)),2,IF(ISNUMBER(SEARCH(E$5&amp;": "&amp;Lists!$B$2,$N132)),1,"")))))</f>
        <v/>
      </c>
      <c r="F132" s="24">
        <f>IF($N132="","",IF(ISNUMBER(SEARCH(F$5&amp;": "&amp;Lists!$B$5,$N132)),4,IF(ISNUMBER(SEARCH(F$5&amp;": "&amp;Lists!$B$4,$N132)),3,IF(ISNUMBER(SEARCH(F$5&amp;": "&amp;Lists!$B$3,$N132)),2,IF(ISNUMBER(SEARCH(F$5&amp;": "&amp;Lists!$B$2,$N132)),1,"")))))</f>
        <v/>
      </c>
      <c r="G132" s="24">
        <f>IF($N132="","",IF(ISNUMBER(SEARCH(G$5&amp;": "&amp;Lists!$B$5,$N132)),4,IF(ISNUMBER(SEARCH(G$5&amp;": "&amp;Lists!$B$4,$N132)),3,IF(ISNUMBER(SEARCH(G$5&amp;": "&amp;Lists!$B$3,$N132)),2,IF(ISNUMBER(SEARCH(G$5&amp;": "&amp;Lists!$B$2,$N132)),1,"")))))</f>
        <v/>
      </c>
      <c r="H132" s="24">
        <f>IF($N132="","",IF(ISNUMBER(SEARCH(H$5&amp;": "&amp;Lists!$B$5,$N132)),4,IF(ISNUMBER(SEARCH(H$5&amp;": "&amp;Lists!$B$4,$N132)),3,IF(ISNUMBER(SEARCH(H$5&amp;": "&amp;Lists!$B$3,$N132)),2,IF(ISNUMBER(SEARCH(H$5&amp;": "&amp;Lists!$B$2,$N132)),1,"")))))</f>
        <v/>
      </c>
      <c r="I132" s="25">
        <f>IF(COUNT(E132:H132)=0,"",ROUND(AVERAGE(E132:H132),2))</f>
        <v/>
      </c>
      <c r="J132" s="23">
        <f>IF(B132="","",IFERROR(TRIM(INDEX('Form responses'!$A128:$T128,MATCH(Lists!$G$6,'Form responses'!$A$1:$T$1,0))&amp;""),""))</f>
        <v/>
      </c>
      <c r="K132" s="23">
        <f>IF(B132="","",MID(IF(J132=Lists!$D$4,"; Would not hire again","")&amp;IF(J132=Lists!$D$3,"; Hire again with reservations","")&amp;IF(COUNTIF(E132:H132,1)&gt;0,"; Rated below expectations on "&amp;COUNTIF(E132:H132,1),"")&amp;IF(AND(D132&lt;&gt;"",D132&lt;&gt;Lists!$A$2),"; Not a manager",""),3,200))</f>
        <v/>
      </c>
      <c r="L132" s="23">
        <f>IF(B132="","",IF(J132=Lists!$D$4,1,0)+IF(J132=Lists!$D$3,1,0)+IF(COUNTIF(E132:H132,1)&gt;0,1,0)+IF(AND(D132&lt;&gt;"",D132&lt;&gt;Lists!$A$2),1,0))</f>
        <v/>
      </c>
      <c r="M132" s="23">
        <f>IF(B132="","",B132&amp;"|"&amp;COUNTIF(B$6:B132,B132))</f>
        <v/>
      </c>
      <c r="N132" s="23">
        <f>IF(B132="","",IFERROR(TRIM(INDEX('Form responses'!$A128:$T128,MATCH(Lists!$G$5,'Form responses'!$A$1:$T$1,0))&amp;""),""))</f>
        <v/>
      </c>
    </row>
    <row r="133">
      <c r="A133" s="23">
        <f>IF(B133="","","Form")</f>
        <v/>
      </c>
      <c r="B133" s="23">
        <f>IFERROR(TRIM(INDEX('Form responses'!$A129:$T129,MATCH(Lists!$G$2,'Form responses'!$A$1:$T$1,0))&amp;""),"")</f>
        <v/>
      </c>
      <c r="C133" s="23">
        <f>IF(B133="","",IFERROR(TRIM(INDEX('Form responses'!$A129:$T129,MATCH(Lists!$G$3,'Form responses'!$A$1:$T$1,0))&amp;""),""))</f>
        <v/>
      </c>
      <c r="D133" s="23">
        <f>IF(B133="","",IFERROR(TRIM(INDEX('Form responses'!$A129:$T129,MATCH(Lists!$G$4,'Form responses'!$A$1:$T$1,0))&amp;""),""))</f>
        <v/>
      </c>
      <c r="E133" s="24">
        <f>IF($N133="","",IF(ISNUMBER(SEARCH(E$5&amp;": "&amp;Lists!$B$5,$N133)),4,IF(ISNUMBER(SEARCH(E$5&amp;": "&amp;Lists!$B$4,$N133)),3,IF(ISNUMBER(SEARCH(E$5&amp;": "&amp;Lists!$B$3,$N133)),2,IF(ISNUMBER(SEARCH(E$5&amp;": "&amp;Lists!$B$2,$N133)),1,"")))))</f>
        <v/>
      </c>
      <c r="F133" s="24">
        <f>IF($N133="","",IF(ISNUMBER(SEARCH(F$5&amp;": "&amp;Lists!$B$5,$N133)),4,IF(ISNUMBER(SEARCH(F$5&amp;": "&amp;Lists!$B$4,$N133)),3,IF(ISNUMBER(SEARCH(F$5&amp;": "&amp;Lists!$B$3,$N133)),2,IF(ISNUMBER(SEARCH(F$5&amp;": "&amp;Lists!$B$2,$N133)),1,"")))))</f>
        <v/>
      </c>
      <c r="G133" s="24">
        <f>IF($N133="","",IF(ISNUMBER(SEARCH(G$5&amp;": "&amp;Lists!$B$5,$N133)),4,IF(ISNUMBER(SEARCH(G$5&amp;": "&amp;Lists!$B$4,$N133)),3,IF(ISNUMBER(SEARCH(G$5&amp;": "&amp;Lists!$B$3,$N133)),2,IF(ISNUMBER(SEARCH(G$5&amp;": "&amp;Lists!$B$2,$N133)),1,"")))))</f>
        <v/>
      </c>
      <c r="H133" s="24">
        <f>IF($N133="","",IF(ISNUMBER(SEARCH(H$5&amp;": "&amp;Lists!$B$5,$N133)),4,IF(ISNUMBER(SEARCH(H$5&amp;": "&amp;Lists!$B$4,$N133)),3,IF(ISNUMBER(SEARCH(H$5&amp;": "&amp;Lists!$B$3,$N133)),2,IF(ISNUMBER(SEARCH(H$5&amp;": "&amp;Lists!$B$2,$N133)),1,"")))))</f>
        <v/>
      </c>
      <c r="I133" s="25">
        <f>IF(COUNT(E133:H133)=0,"",ROUND(AVERAGE(E133:H133),2))</f>
        <v/>
      </c>
      <c r="J133" s="23">
        <f>IF(B133="","",IFERROR(TRIM(INDEX('Form responses'!$A129:$T129,MATCH(Lists!$G$6,'Form responses'!$A$1:$T$1,0))&amp;""),""))</f>
        <v/>
      </c>
      <c r="K133" s="23">
        <f>IF(B133="","",MID(IF(J133=Lists!$D$4,"; Would not hire again","")&amp;IF(J133=Lists!$D$3,"; Hire again with reservations","")&amp;IF(COUNTIF(E133:H133,1)&gt;0,"; Rated below expectations on "&amp;COUNTIF(E133:H133,1),"")&amp;IF(AND(D133&lt;&gt;"",D133&lt;&gt;Lists!$A$2),"; Not a manager",""),3,200))</f>
        <v/>
      </c>
      <c r="L133" s="23">
        <f>IF(B133="","",IF(J133=Lists!$D$4,1,0)+IF(J133=Lists!$D$3,1,0)+IF(COUNTIF(E133:H133,1)&gt;0,1,0)+IF(AND(D133&lt;&gt;"",D133&lt;&gt;Lists!$A$2),1,0))</f>
        <v/>
      </c>
      <c r="M133" s="23">
        <f>IF(B133="","",B133&amp;"|"&amp;COUNTIF(B$6:B133,B133))</f>
        <v/>
      </c>
      <c r="N133" s="23">
        <f>IF(B133="","",IFERROR(TRIM(INDEX('Form responses'!$A129:$T129,MATCH(Lists!$G$5,'Form responses'!$A$1:$T$1,0))&amp;""),""))</f>
        <v/>
      </c>
    </row>
    <row r="134">
      <c r="A134" s="23">
        <f>IF(B134="","","Form")</f>
        <v/>
      </c>
      <c r="B134" s="23">
        <f>IFERROR(TRIM(INDEX('Form responses'!$A130:$T130,MATCH(Lists!$G$2,'Form responses'!$A$1:$T$1,0))&amp;""),"")</f>
        <v/>
      </c>
      <c r="C134" s="23">
        <f>IF(B134="","",IFERROR(TRIM(INDEX('Form responses'!$A130:$T130,MATCH(Lists!$G$3,'Form responses'!$A$1:$T$1,0))&amp;""),""))</f>
        <v/>
      </c>
      <c r="D134" s="23">
        <f>IF(B134="","",IFERROR(TRIM(INDEX('Form responses'!$A130:$T130,MATCH(Lists!$G$4,'Form responses'!$A$1:$T$1,0))&amp;""),""))</f>
        <v/>
      </c>
      <c r="E134" s="24">
        <f>IF($N134="","",IF(ISNUMBER(SEARCH(E$5&amp;": "&amp;Lists!$B$5,$N134)),4,IF(ISNUMBER(SEARCH(E$5&amp;": "&amp;Lists!$B$4,$N134)),3,IF(ISNUMBER(SEARCH(E$5&amp;": "&amp;Lists!$B$3,$N134)),2,IF(ISNUMBER(SEARCH(E$5&amp;": "&amp;Lists!$B$2,$N134)),1,"")))))</f>
        <v/>
      </c>
      <c r="F134" s="24">
        <f>IF($N134="","",IF(ISNUMBER(SEARCH(F$5&amp;": "&amp;Lists!$B$5,$N134)),4,IF(ISNUMBER(SEARCH(F$5&amp;": "&amp;Lists!$B$4,$N134)),3,IF(ISNUMBER(SEARCH(F$5&amp;": "&amp;Lists!$B$3,$N134)),2,IF(ISNUMBER(SEARCH(F$5&amp;": "&amp;Lists!$B$2,$N134)),1,"")))))</f>
        <v/>
      </c>
      <c r="G134" s="24">
        <f>IF($N134="","",IF(ISNUMBER(SEARCH(G$5&amp;": "&amp;Lists!$B$5,$N134)),4,IF(ISNUMBER(SEARCH(G$5&amp;": "&amp;Lists!$B$4,$N134)),3,IF(ISNUMBER(SEARCH(G$5&amp;": "&amp;Lists!$B$3,$N134)),2,IF(ISNUMBER(SEARCH(G$5&amp;": "&amp;Lists!$B$2,$N134)),1,"")))))</f>
        <v/>
      </c>
      <c r="H134" s="24">
        <f>IF($N134="","",IF(ISNUMBER(SEARCH(H$5&amp;": "&amp;Lists!$B$5,$N134)),4,IF(ISNUMBER(SEARCH(H$5&amp;": "&amp;Lists!$B$4,$N134)),3,IF(ISNUMBER(SEARCH(H$5&amp;": "&amp;Lists!$B$3,$N134)),2,IF(ISNUMBER(SEARCH(H$5&amp;": "&amp;Lists!$B$2,$N134)),1,"")))))</f>
        <v/>
      </c>
      <c r="I134" s="25">
        <f>IF(COUNT(E134:H134)=0,"",ROUND(AVERAGE(E134:H134),2))</f>
        <v/>
      </c>
      <c r="J134" s="23">
        <f>IF(B134="","",IFERROR(TRIM(INDEX('Form responses'!$A130:$T130,MATCH(Lists!$G$6,'Form responses'!$A$1:$T$1,0))&amp;""),""))</f>
        <v/>
      </c>
      <c r="K134" s="23">
        <f>IF(B134="","",MID(IF(J134=Lists!$D$4,"; Would not hire again","")&amp;IF(J134=Lists!$D$3,"; Hire again with reservations","")&amp;IF(COUNTIF(E134:H134,1)&gt;0,"; Rated below expectations on "&amp;COUNTIF(E134:H134,1),"")&amp;IF(AND(D134&lt;&gt;"",D134&lt;&gt;Lists!$A$2),"; Not a manager",""),3,200))</f>
        <v/>
      </c>
      <c r="L134" s="23">
        <f>IF(B134="","",IF(J134=Lists!$D$4,1,0)+IF(J134=Lists!$D$3,1,0)+IF(COUNTIF(E134:H134,1)&gt;0,1,0)+IF(AND(D134&lt;&gt;"",D134&lt;&gt;Lists!$A$2),1,0))</f>
        <v/>
      </c>
      <c r="M134" s="23">
        <f>IF(B134="","",B134&amp;"|"&amp;COUNTIF(B$6:B134,B134))</f>
        <v/>
      </c>
      <c r="N134" s="23">
        <f>IF(B134="","",IFERROR(TRIM(INDEX('Form responses'!$A130:$T130,MATCH(Lists!$G$5,'Form responses'!$A$1:$T$1,0))&amp;""),""))</f>
        <v/>
      </c>
    </row>
    <row r="135">
      <c r="A135" s="23">
        <f>IF(B135="","","Form")</f>
        <v/>
      </c>
      <c r="B135" s="23">
        <f>IFERROR(TRIM(INDEX('Form responses'!$A131:$T131,MATCH(Lists!$G$2,'Form responses'!$A$1:$T$1,0))&amp;""),"")</f>
        <v/>
      </c>
      <c r="C135" s="23">
        <f>IF(B135="","",IFERROR(TRIM(INDEX('Form responses'!$A131:$T131,MATCH(Lists!$G$3,'Form responses'!$A$1:$T$1,0))&amp;""),""))</f>
        <v/>
      </c>
      <c r="D135" s="23">
        <f>IF(B135="","",IFERROR(TRIM(INDEX('Form responses'!$A131:$T131,MATCH(Lists!$G$4,'Form responses'!$A$1:$T$1,0))&amp;""),""))</f>
        <v/>
      </c>
      <c r="E135" s="24">
        <f>IF($N135="","",IF(ISNUMBER(SEARCH(E$5&amp;": "&amp;Lists!$B$5,$N135)),4,IF(ISNUMBER(SEARCH(E$5&amp;": "&amp;Lists!$B$4,$N135)),3,IF(ISNUMBER(SEARCH(E$5&amp;": "&amp;Lists!$B$3,$N135)),2,IF(ISNUMBER(SEARCH(E$5&amp;": "&amp;Lists!$B$2,$N135)),1,"")))))</f>
        <v/>
      </c>
      <c r="F135" s="24">
        <f>IF($N135="","",IF(ISNUMBER(SEARCH(F$5&amp;": "&amp;Lists!$B$5,$N135)),4,IF(ISNUMBER(SEARCH(F$5&amp;": "&amp;Lists!$B$4,$N135)),3,IF(ISNUMBER(SEARCH(F$5&amp;": "&amp;Lists!$B$3,$N135)),2,IF(ISNUMBER(SEARCH(F$5&amp;": "&amp;Lists!$B$2,$N135)),1,"")))))</f>
        <v/>
      </c>
      <c r="G135" s="24">
        <f>IF($N135="","",IF(ISNUMBER(SEARCH(G$5&amp;": "&amp;Lists!$B$5,$N135)),4,IF(ISNUMBER(SEARCH(G$5&amp;": "&amp;Lists!$B$4,$N135)),3,IF(ISNUMBER(SEARCH(G$5&amp;": "&amp;Lists!$B$3,$N135)),2,IF(ISNUMBER(SEARCH(G$5&amp;": "&amp;Lists!$B$2,$N135)),1,"")))))</f>
        <v/>
      </c>
      <c r="H135" s="24">
        <f>IF($N135="","",IF(ISNUMBER(SEARCH(H$5&amp;": "&amp;Lists!$B$5,$N135)),4,IF(ISNUMBER(SEARCH(H$5&amp;": "&amp;Lists!$B$4,$N135)),3,IF(ISNUMBER(SEARCH(H$5&amp;": "&amp;Lists!$B$3,$N135)),2,IF(ISNUMBER(SEARCH(H$5&amp;": "&amp;Lists!$B$2,$N135)),1,"")))))</f>
        <v/>
      </c>
      <c r="I135" s="25">
        <f>IF(COUNT(E135:H135)=0,"",ROUND(AVERAGE(E135:H135),2))</f>
        <v/>
      </c>
      <c r="J135" s="23">
        <f>IF(B135="","",IFERROR(TRIM(INDEX('Form responses'!$A131:$T131,MATCH(Lists!$G$6,'Form responses'!$A$1:$T$1,0))&amp;""),""))</f>
        <v/>
      </c>
      <c r="K135" s="23">
        <f>IF(B135="","",MID(IF(J135=Lists!$D$4,"; Would not hire again","")&amp;IF(J135=Lists!$D$3,"; Hire again with reservations","")&amp;IF(COUNTIF(E135:H135,1)&gt;0,"; Rated below expectations on "&amp;COUNTIF(E135:H135,1),"")&amp;IF(AND(D135&lt;&gt;"",D135&lt;&gt;Lists!$A$2),"; Not a manager",""),3,200))</f>
        <v/>
      </c>
      <c r="L135" s="23">
        <f>IF(B135="","",IF(J135=Lists!$D$4,1,0)+IF(J135=Lists!$D$3,1,0)+IF(COUNTIF(E135:H135,1)&gt;0,1,0)+IF(AND(D135&lt;&gt;"",D135&lt;&gt;Lists!$A$2),1,0))</f>
        <v/>
      </c>
      <c r="M135" s="23">
        <f>IF(B135="","",B135&amp;"|"&amp;COUNTIF(B$6:B135,B135))</f>
        <v/>
      </c>
      <c r="N135" s="23">
        <f>IF(B135="","",IFERROR(TRIM(INDEX('Form responses'!$A131:$T131,MATCH(Lists!$G$5,'Form responses'!$A$1:$T$1,0))&amp;""),""))</f>
        <v/>
      </c>
    </row>
    <row r="136">
      <c r="A136" s="23">
        <f>IF(B136="","","Form")</f>
        <v/>
      </c>
      <c r="B136" s="23">
        <f>IFERROR(TRIM(INDEX('Form responses'!$A132:$T132,MATCH(Lists!$G$2,'Form responses'!$A$1:$T$1,0))&amp;""),"")</f>
        <v/>
      </c>
      <c r="C136" s="23">
        <f>IF(B136="","",IFERROR(TRIM(INDEX('Form responses'!$A132:$T132,MATCH(Lists!$G$3,'Form responses'!$A$1:$T$1,0))&amp;""),""))</f>
        <v/>
      </c>
      <c r="D136" s="23">
        <f>IF(B136="","",IFERROR(TRIM(INDEX('Form responses'!$A132:$T132,MATCH(Lists!$G$4,'Form responses'!$A$1:$T$1,0))&amp;""),""))</f>
        <v/>
      </c>
      <c r="E136" s="24">
        <f>IF($N136="","",IF(ISNUMBER(SEARCH(E$5&amp;": "&amp;Lists!$B$5,$N136)),4,IF(ISNUMBER(SEARCH(E$5&amp;": "&amp;Lists!$B$4,$N136)),3,IF(ISNUMBER(SEARCH(E$5&amp;": "&amp;Lists!$B$3,$N136)),2,IF(ISNUMBER(SEARCH(E$5&amp;": "&amp;Lists!$B$2,$N136)),1,"")))))</f>
        <v/>
      </c>
      <c r="F136" s="24">
        <f>IF($N136="","",IF(ISNUMBER(SEARCH(F$5&amp;": "&amp;Lists!$B$5,$N136)),4,IF(ISNUMBER(SEARCH(F$5&amp;": "&amp;Lists!$B$4,$N136)),3,IF(ISNUMBER(SEARCH(F$5&amp;": "&amp;Lists!$B$3,$N136)),2,IF(ISNUMBER(SEARCH(F$5&amp;": "&amp;Lists!$B$2,$N136)),1,"")))))</f>
        <v/>
      </c>
      <c r="G136" s="24">
        <f>IF($N136="","",IF(ISNUMBER(SEARCH(G$5&amp;": "&amp;Lists!$B$5,$N136)),4,IF(ISNUMBER(SEARCH(G$5&amp;": "&amp;Lists!$B$4,$N136)),3,IF(ISNUMBER(SEARCH(G$5&amp;": "&amp;Lists!$B$3,$N136)),2,IF(ISNUMBER(SEARCH(G$5&amp;": "&amp;Lists!$B$2,$N136)),1,"")))))</f>
        <v/>
      </c>
      <c r="H136" s="24">
        <f>IF($N136="","",IF(ISNUMBER(SEARCH(H$5&amp;": "&amp;Lists!$B$5,$N136)),4,IF(ISNUMBER(SEARCH(H$5&amp;": "&amp;Lists!$B$4,$N136)),3,IF(ISNUMBER(SEARCH(H$5&amp;": "&amp;Lists!$B$3,$N136)),2,IF(ISNUMBER(SEARCH(H$5&amp;": "&amp;Lists!$B$2,$N136)),1,"")))))</f>
        <v/>
      </c>
      <c r="I136" s="25">
        <f>IF(COUNT(E136:H136)=0,"",ROUND(AVERAGE(E136:H136),2))</f>
        <v/>
      </c>
      <c r="J136" s="23">
        <f>IF(B136="","",IFERROR(TRIM(INDEX('Form responses'!$A132:$T132,MATCH(Lists!$G$6,'Form responses'!$A$1:$T$1,0))&amp;""),""))</f>
        <v/>
      </c>
      <c r="K136" s="23">
        <f>IF(B136="","",MID(IF(J136=Lists!$D$4,"; Would not hire again","")&amp;IF(J136=Lists!$D$3,"; Hire again with reservations","")&amp;IF(COUNTIF(E136:H136,1)&gt;0,"; Rated below expectations on "&amp;COUNTIF(E136:H136,1),"")&amp;IF(AND(D136&lt;&gt;"",D136&lt;&gt;Lists!$A$2),"; Not a manager",""),3,200))</f>
        <v/>
      </c>
      <c r="L136" s="23">
        <f>IF(B136="","",IF(J136=Lists!$D$4,1,0)+IF(J136=Lists!$D$3,1,0)+IF(COUNTIF(E136:H136,1)&gt;0,1,0)+IF(AND(D136&lt;&gt;"",D136&lt;&gt;Lists!$A$2),1,0))</f>
        <v/>
      </c>
      <c r="M136" s="23">
        <f>IF(B136="","",B136&amp;"|"&amp;COUNTIF(B$6:B136,B136))</f>
        <v/>
      </c>
      <c r="N136" s="23">
        <f>IF(B136="","",IFERROR(TRIM(INDEX('Form responses'!$A132:$T132,MATCH(Lists!$G$5,'Form responses'!$A$1:$T$1,0))&amp;""),""))</f>
        <v/>
      </c>
    </row>
    <row r="137">
      <c r="A137" s="23">
        <f>IF(B137="","","Form")</f>
        <v/>
      </c>
      <c r="B137" s="23">
        <f>IFERROR(TRIM(INDEX('Form responses'!$A133:$T133,MATCH(Lists!$G$2,'Form responses'!$A$1:$T$1,0))&amp;""),"")</f>
        <v/>
      </c>
      <c r="C137" s="23">
        <f>IF(B137="","",IFERROR(TRIM(INDEX('Form responses'!$A133:$T133,MATCH(Lists!$G$3,'Form responses'!$A$1:$T$1,0))&amp;""),""))</f>
        <v/>
      </c>
      <c r="D137" s="23">
        <f>IF(B137="","",IFERROR(TRIM(INDEX('Form responses'!$A133:$T133,MATCH(Lists!$G$4,'Form responses'!$A$1:$T$1,0))&amp;""),""))</f>
        <v/>
      </c>
      <c r="E137" s="24">
        <f>IF($N137="","",IF(ISNUMBER(SEARCH(E$5&amp;": "&amp;Lists!$B$5,$N137)),4,IF(ISNUMBER(SEARCH(E$5&amp;": "&amp;Lists!$B$4,$N137)),3,IF(ISNUMBER(SEARCH(E$5&amp;": "&amp;Lists!$B$3,$N137)),2,IF(ISNUMBER(SEARCH(E$5&amp;": "&amp;Lists!$B$2,$N137)),1,"")))))</f>
        <v/>
      </c>
      <c r="F137" s="24">
        <f>IF($N137="","",IF(ISNUMBER(SEARCH(F$5&amp;": "&amp;Lists!$B$5,$N137)),4,IF(ISNUMBER(SEARCH(F$5&amp;": "&amp;Lists!$B$4,$N137)),3,IF(ISNUMBER(SEARCH(F$5&amp;": "&amp;Lists!$B$3,$N137)),2,IF(ISNUMBER(SEARCH(F$5&amp;": "&amp;Lists!$B$2,$N137)),1,"")))))</f>
        <v/>
      </c>
      <c r="G137" s="24">
        <f>IF($N137="","",IF(ISNUMBER(SEARCH(G$5&amp;": "&amp;Lists!$B$5,$N137)),4,IF(ISNUMBER(SEARCH(G$5&amp;": "&amp;Lists!$B$4,$N137)),3,IF(ISNUMBER(SEARCH(G$5&amp;": "&amp;Lists!$B$3,$N137)),2,IF(ISNUMBER(SEARCH(G$5&amp;": "&amp;Lists!$B$2,$N137)),1,"")))))</f>
        <v/>
      </c>
      <c r="H137" s="24">
        <f>IF($N137="","",IF(ISNUMBER(SEARCH(H$5&amp;": "&amp;Lists!$B$5,$N137)),4,IF(ISNUMBER(SEARCH(H$5&amp;": "&amp;Lists!$B$4,$N137)),3,IF(ISNUMBER(SEARCH(H$5&amp;": "&amp;Lists!$B$3,$N137)),2,IF(ISNUMBER(SEARCH(H$5&amp;": "&amp;Lists!$B$2,$N137)),1,"")))))</f>
        <v/>
      </c>
      <c r="I137" s="25">
        <f>IF(COUNT(E137:H137)=0,"",ROUND(AVERAGE(E137:H137),2))</f>
        <v/>
      </c>
      <c r="J137" s="23">
        <f>IF(B137="","",IFERROR(TRIM(INDEX('Form responses'!$A133:$T133,MATCH(Lists!$G$6,'Form responses'!$A$1:$T$1,0))&amp;""),""))</f>
        <v/>
      </c>
      <c r="K137" s="23">
        <f>IF(B137="","",MID(IF(J137=Lists!$D$4,"; Would not hire again","")&amp;IF(J137=Lists!$D$3,"; Hire again with reservations","")&amp;IF(COUNTIF(E137:H137,1)&gt;0,"; Rated below expectations on "&amp;COUNTIF(E137:H137,1),"")&amp;IF(AND(D137&lt;&gt;"",D137&lt;&gt;Lists!$A$2),"; Not a manager",""),3,200))</f>
        <v/>
      </c>
      <c r="L137" s="23">
        <f>IF(B137="","",IF(J137=Lists!$D$4,1,0)+IF(J137=Lists!$D$3,1,0)+IF(COUNTIF(E137:H137,1)&gt;0,1,0)+IF(AND(D137&lt;&gt;"",D137&lt;&gt;Lists!$A$2),1,0))</f>
        <v/>
      </c>
      <c r="M137" s="23">
        <f>IF(B137="","",B137&amp;"|"&amp;COUNTIF(B$6:B137,B137))</f>
        <v/>
      </c>
      <c r="N137" s="23">
        <f>IF(B137="","",IFERROR(TRIM(INDEX('Form responses'!$A133:$T133,MATCH(Lists!$G$5,'Form responses'!$A$1:$T$1,0))&amp;""),""))</f>
        <v/>
      </c>
    </row>
    <row r="138">
      <c r="A138" s="23">
        <f>IF(B138="","","Form")</f>
        <v/>
      </c>
      <c r="B138" s="23">
        <f>IFERROR(TRIM(INDEX('Form responses'!$A134:$T134,MATCH(Lists!$G$2,'Form responses'!$A$1:$T$1,0))&amp;""),"")</f>
        <v/>
      </c>
      <c r="C138" s="23">
        <f>IF(B138="","",IFERROR(TRIM(INDEX('Form responses'!$A134:$T134,MATCH(Lists!$G$3,'Form responses'!$A$1:$T$1,0))&amp;""),""))</f>
        <v/>
      </c>
      <c r="D138" s="23">
        <f>IF(B138="","",IFERROR(TRIM(INDEX('Form responses'!$A134:$T134,MATCH(Lists!$G$4,'Form responses'!$A$1:$T$1,0))&amp;""),""))</f>
        <v/>
      </c>
      <c r="E138" s="24">
        <f>IF($N138="","",IF(ISNUMBER(SEARCH(E$5&amp;": "&amp;Lists!$B$5,$N138)),4,IF(ISNUMBER(SEARCH(E$5&amp;": "&amp;Lists!$B$4,$N138)),3,IF(ISNUMBER(SEARCH(E$5&amp;": "&amp;Lists!$B$3,$N138)),2,IF(ISNUMBER(SEARCH(E$5&amp;": "&amp;Lists!$B$2,$N138)),1,"")))))</f>
        <v/>
      </c>
      <c r="F138" s="24">
        <f>IF($N138="","",IF(ISNUMBER(SEARCH(F$5&amp;": "&amp;Lists!$B$5,$N138)),4,IF(ISNUMBER(SEARCH(F$5&amp;": "&amp;Lists!$B$4,$N138)),3,IF(ISNUMBER(SEARCH(F$5&amp;": "&amp;Lists!$B$3,$N138)),2,IF(ISNUMBER(SEARCH(F$5&amp;": "&amp;Lists!$B$2,$N138)),1,"")))))</f>
        <v/>
      </c>
      <c r="G138" s="24">
        <f>IF($N138="","",IF(ISNUMBER(SEARCH(G$5&amp;": "&amp;Lists!$B$5,$N138)),4,IF(ISNUMBER(SEARCH(G$5&amp;": "&amp;Lists!$B$4,$N138)),3,IF(ISNUMBER(SEARCH(G$5&amp;": "&amp;Lists!$B$3,$N138)),2,IF(ISNUMBER(SEARCH(G$5&amp;": "&amp;Lists!$B$2,$N138)),1,"")))))</f>
        <v/>
      </c>
      <c r="H138" s="24">
        <f>IF($N138="","",IF(ISNUMBER(SEARCH(H$5&amp;": "&amp;Lists!$B$5,$N138)),4,IF(ISNUMBER(SEARCH(H$5&amp;": "&amp;Lists!$B$4,$N138)),3,IF(ISNUMBER(SEARCH(H$5&amp;": "&amp;Lists!$B$3,$N138)),2,IF(ISNUMBER(SEARCH(H$5&amp;": "&amp;Lists!$B$2,$N138)),1,"")))))</f>
        <v/>
      </c>
      <c r="I138" s="25">
        <f>IF(COUNT(E138:H138)=0,"",ROUND(AVERAGE(E138:H138),2))</f>
        <v/>
      </c>
      <c r="J138" s="23">
        <f>IF(B138="","",IFERROR(TRIM(INDEX('Form responses'!$A134:$T134,MATCH(Lists!$G$6,'Form responses'!$A$1:$T$1,0))&amp;""),""))</f>
        <v/>
      </c>
      <c r="K138" s="23">
        <f>IF(B138="","",MID(IF(J138=Lists!$D$4,"; Would not hire again","")&amp;IF(J138=Lists!$D$3,"; Hire again with reservations","")&amp;IF(COUNTIF(E138:H138,1)&gt;0,"; Rated below expectations on "&amp;COUNTIF(E138:H138,1),"")&amp;IF(AND(D138&lt;&gt;"",D138&lt;&gt;Lists!$A$2),"; Not a manager",""),3,200))</f>
        <v/>
      </c>
      <c r="L138" s="23">
        <f>IF(B138="","",IF(J138=Lists!$D$4,1,0)+IF(J138=Lists!$D$3,1,0)+IF(COUNTIF(E138:H138,1)&gt;0,1,0)+IF(AND(D138&lt;&gt;"",D138&lt;&gt;Lists!$A$2),1,0))</f>
        <v/>
      </c>
      <c r="M138" s="23">
        <f>IF(B138="","",B138&amp;"|"&amp;COUNTIF(B$6:B138,B138))</f>
        <v/>
      </c>
      <c r="N138" s="23">
        <f>IF(B138="","",IFERROR(TRIM(INDEX('Form responses'!$A134:$T134,MATCH(Lists!$G$5,'Form responses'!$A$1:$T$1,0))&amp;""),""))</f>
        <v/>
      </c>
    </row>
    <row r="139">
      <c r="A139" s="23">
        <f>IF(B139="","","Form")</f>
        <v/>
      </c>
      <c r="B139" s="23">
        <f>IFERROR(TRIM(INDEX('Form responses'!$A135:$T135,MATCH(Lists!$G$2,'Form responses'!$A$1:$T$1,0))&amp;""),"")</f>
        <v/>
      </c>
      <c r="C139" s="23">
        <f>IF(B139="","",IFERROR(TRIM(INDEX('Form responses'!$A135:$T135,MATCH(Lists!$G$3,'Form responses'!$A$1:$T$1,0))&amp;""),""))</f>
        <v/>
      </c>
      <c r="D139" s="23">
        <f>IF(B139="","",IFERROR(TRIM(INDEX('Form responses'!$A135:$T135,MATCH(Lists!$G$4,'Form responses'!$A$1:$T$1,0))&amp;""),""))</f>
        <v/>
      </c>
      <c r="E139" s="24">
        <f>IF($N139="","",IF(ISNUMBER(SEARCH(E$5&amp;": "&amp;Lists!$B$5,$N139)),4,IF(ISNUMBER(SEARCH(E$5&amp;": "&amp;Lists!$B$4,$N139)),3,IF(ISNUMBER(SEARCH(E$5&amp;": "&amp;Lists!$B$3,$N139)),2,IF(ISNUMBER(SEARCH(E$5&amp;": "&amp;Lists!$B$2,$N139)),1,"")))))</f>
        <v/>
      </c>
      <c r="F139" s="24">
        <f>IF($N139="","",IF(ISNUMBER(SEARCH(F$5&amp;": "&amp;Lists!$B$5,$N139)),4,IF(ISNUMBER(SEARCH(F$5&amp;": "&amp;Lists!$B$4,$N139)),3,IF(ISNUMBER(SEARCH(F$5&amp;": "&amp;Lists!$B$3,$N139)),2,IF(ISNUMBER(SEARCH(F$5&amp;": "&amp;Lists!$B$2,$N139)),1,"")))))</f>
        <v/>
      </c>
      <c r="G139" s="24">
        <f>IF($N139="","",IF(ISNUMBER(SEARCH(G$5&amp;": "&amp;Lists!$B$5,$N139)),4,IF(ISNUMBER(SEARCH(G$5&amp;": "&amp;Lists!$B$4,$N139)),3,IF(ISNUMBER(SEARCH(G$5&amp;": "&amp;Lists!$B$3,$N139)),2,IF(ISNUMBER(SEARCH(G$5&amp;": "&amp;Lists!$B$2,$N139)),1,"")))))</f>
        <v/>
      </c>
      <c r="H139" s="24">
        <f>IF($N139="","",IF(ISNUMBER(SEARCH(H$5&amp;": "&amp;Lists!$B$5,$N139)),4,IF(ISNUMBER(SEARCH(H$5&amp;": "&amp;Lists!$B$4,$N139)),3,IF(ISNUMBER(SEARCH(H$5&amp;": "&amp;Lists!$B$3,$N139)),2,IF(ISNUMBER(SEARCH(H$5&amp;": "&amp;Lists!$B$2,$N139)),1,"")))))</f>
        <v/>
      </c>
      <c r="I139" s="25">
        <f>IF(COUNT(E139:H139)=0,"",ROUND(AVERAGE(E139:H139),2))</f>
        <v/>
      </c>
      <c r="J139" s="23">
        <f>IF(B139="","",IFERROR(TRIM(INDEX('Form responses'!$A135:$T135,MATCH(Lists!$G$6,'Form responses'!$A$1:$T$1,0))&amp;""),""))</f>
        <v/>
      </c>
      <c r="K139" s="23">
        <f>IF(B139="","",MID(IF(J139=Lists!$D$4,"; Would not hire again","")&amp;IF(J139=Lists!$D$3,"; Hire again with reservations","")&amp;IF(COUNTIF(E139:H139,1)&gt;0,"; Rated below expectations on "&amp;COUNTIF(E139:H139,1),"")&amp;IF(AND(D139&lt;&gt;"",D139&lt;&gt;Lists!$A$2),"; Not a manager",""),3,200))</f>
        <v/>
      </c>
      <c r="L139" s="23">
        <f>IF(B139="","",IF(J139=Lists!$D$4,1,0)+IF(J139=Lists!$D$3,1,0)+IF(COUNTIF(E139:H139,1)&gt;0,1,0)+IF(AND(D139&lt;&gt;"",D139&lt;&gt;Lists!$A$2),1,0))</f>
        <v/>
      </c>
      <c r="M139" s="23">
        <f>IF(B139="","",B139&amp;"|"&amp;COUNTIF(B$6:B139,B139))</f>
        <v/>
      </c>
      <c r="N139" s="23">
        <f>IF(B139="","",IFERROR(TRIM(INDEX('Form responses'!$A135:$T135,MATCH(Lists!$G$5,'Form responses'!$A$1:$T$1,0))&amp;""),""))</f>
        <v/>
      </c>
    </row>
    <row r="140">
      <c r="A140" s="23">
        <f>IF(B140="","","Form")</f>
        <v/>
      </c>
      <c r="B140" s="23">
        <f>IFERROR(TRIM(INDEX('Form responses'!$A136:$T136,MATCH(Lists!$G$2,'Form responses'!$A$1:$T$1,0))&amp;""),"")</f>
        <v/>
      </c>
      <c r="C140" s="23">
        <f>IF(B140="","",IFERROR(TRIM(INDEX('Form responses'!$A136:$T136,MATCH(Lists!$G$3,'Form responses'!$A$1:$T$1,0))&amp;""),""))</f>
        <v/>
      </c>
      <c r="D140" s="23">
        <f>IF(B140="","",IFERROR(TRIM(INDEX('Form responses'!$A136:$T136,MATCH(Lists!$G$4,'Form responses'!$A$1:$T$1,0))&amp;""),""))</f>
        <v/>
      </c>
      <c r="E140" s="24">
        <f>IF($N140="","",IF(ISNUMBER(SEARCH(E$5&amp;": "&amp;Lists!$B$5,$N140)),4,IF(ISNUMBER(SEARCH(E$5&amp;": "&amp;Lists!$B$4,$N140)),3,IF(ISNUMBER(SEARCH(E$5&amp;": "&amp;Lists!$B$3,$N140)),2,IF(ISNUMBER(SEARCH(E$5&amp;": "&amp;Lists!$B$2,$N140)),1,"")))))</f>
        <v/>
      </c>
      <c r="F140" s="24">
        <f>IF($N140="","",IF(ISNUMBER(SEARCH(F$5&amp;": "&amp;Lists!$B$5,$N140)),4,IF(ISNUMBER(SEARCH(F$5&amp;": "&amp;Lists!$B$4,$N140)),3,IF(ISNUMBER(SEARCH(F$5&amp;": "&amp;Lists!$B$3,$N140)),2,IF(ISNUMBER(SEARCH(F$5&amp;": "&amp;Lists!$B$2,$N140)),1,"")))))</f>
        <v/>
      </c>
      <c r="G140" s="24">
        <f>IF($N140="","",IF(ISNUMBER(SEARCH(G$5&amp;": "&amp;Lists!$B$5,$N140)),4,IF(ISNUMBER(SEARCH(G$5&amp;": "&amp;Lists!$B$4,$N140)),3,IF(ISNUMBER(SEARCH(G$5&amp;": "&amp;Lists!$B$3,$N140)),2,IF(ISNUMBER(SEARCH(G$5&amp;": "&amp;Lists!$B$2,$N140)),1,"")))))</f>
        <v/>
      </c>
      <c r="H140" s="24">
        <f>IF($N140="","",IF(ISNUMBER(SEARCH(H$5&amp;": "&amp;Lists!$B$5,$N140)),4,IF(ISNUMBER(SEARCH(H$5&amp;": "&amp;Lists!$B$4,$N140)),3,IF(ISNUMBER(SEARCH(H$5&amp;": "&amp;Lists!$B$3,$N140)),2,IF(ISNUMBER(SEARCH(H$5&amp;": "&amp;Lists!$B$2,$N140)),1,"")))))</f>
        <v/>
      </c>
      <c r="I140" s="25">
        <f>IF(COUNT(E140:H140)=0,"",ROUND(AVERAGE(E140:H140),2))</f>
        <v/>
      </c>
      <c r="J140" s="23">
        <f>IF(B140="","",IFERROR(TRIM(INDEX('Form responses'!$A136:$T136,MATCH(Lists!$G$6,'Form responses'!$A$1:$T$1,0))&amp;""),""))</f>
        <v/>
      </c>
      <c r="K140" s="23">
        <f>IF(B140="","",MID(IF(J140=Lists!$D$4,"; Would not hire again","")&amp;IF(J140=Lists!$D$3,"; Hire again with reservations","")&amp;IF(COUNTIF(E140:H140,1)&gt;0,"; Rated below expectations on "&amp;COUNTIF(E140:H140,1),"")&amp;IF(AND(D140&lt;&gt;"",D140&lt;&gt;Lists!$A$2),"; Not a manager",""),3,200))</f>
        <v/>
      </c>
      <c r="L140" s="23">
        <f>IF(B140="","",IF(J140=Lists!$D$4,1,0)+IF(J140=Lists!$D$3,1,0)+IF(COUNTIF(E140:H140,1)&gt;0,1,0)+IF(AND(D140&lt;&gt;"",D140&lt;&gt;Lists!$A$2),1,0))</f>
        <v/>
      </c>
      <c r="M140" s="23">
        <f>IF(B140="","",B140&amp;"|"&amp;COUNTIF(B$6:B140,B140))</f>
        <v/>
      </c>
      <c r="N140" s="23">
        <f>IF(B140="","",IFERROR(TRIM(INDEX('Form responses'!$A136:$T136,MATCH(Lists!$G$5,'Form responses'!$A$1:$T$1,0))&amp;""),""))</f>
        <v/>
      </c>
    </row>
    <row r="141">
      <c r="A141" s="23">
        <f>IF(B141="","","Form")</f>
        <v/>
      </c>
      <c r="B141" s="23">
        <f>IFERROR(TRIM(INDEX('Form responses'!$A137:$T137,MATCH(Lists!$G$2,'Form responses'!$A$1:$T$1,0))&amp;""),"")</f>
        <v/>
      </c>
      <c r="C141" s="23">
        <f>IF(B141="","",IFERROR(TRIM(INDEX('Form responses'!$A137:$T137,MATCH(Lists!$G$3,'Form responses'!$A$1:$T$1,0))&amp;""),""))</f>
        <v/>
      </c>
      <c r="D141" s="23">
        <f>IF(B141="","",IFERROR(TRIM(INDEX('Form responses'!$A137:$T137,MATCH(Lists!$G$4,'Form responses'!$A$1:$T$1,0))&amp;""),""))</f>
        <v/>
      </c>
      <c r="E141" s="24">
        <f>IF($N141="","",IF(ISNUMBER(SEARCH(E$5&amp;": "&amp;Lists!$B$5,$N141)),4,IF(ISNUMBER(SEARCH(E$5&amp;": "&amp;Lists!$B$4,$N141)),3,IF(ISNUMBER(SEARCH(E$5&amp;": "&amp;Lists!$B$3,$N141)),2,IF(ISNUMBER(SEARCH(E$5&amp;": "&amp;Lists!$B$2,$N141)),1,"")))))</f>
        <v/>
      </c>
      <c r="F141" s="24">
        <f>IF($N141="","",IF(ISNUMBER(SEARCH(F$5&amp;": "&amp;Lists!$B$5,$N141)),4,IF(ISNUMBER(SEARCH(F$5&amp;": "&amp;Lists!$B$4,$N141)),3,IF(ISNUMBER(SEARCH(F$5&amp;": "&amp;Lists!$B$3,$N141)),2,IF(ISNUMBER(SEARCH(F$5&amp;": "&amp;Lists!$B$2,$N141)),1,"")))))</f>
        <v/>
      </c>
      <c r="G141" s="24">
        <f>IF($N141="","",IF(ISNUMBER(SEARCH(G$5&amp;": "&amp;Lists!$B$5,$N141)),4,IF(ISNUMBER(SEARCH(G$5&amp;": "&amp;Lists!$B$4,$N141)),3,IF(ISNUMBER(SEARCH(G$5&amp;": "&amp;Lists!$B$3,$N141)),2,IF(ISNUMBER(SEARCH(G$5&amp;": "&amp;Lists!$B$2,$N141)),1,"")))))</f>
        <v/>
      </c>
      <c r="H141" s="24">
        <f>IF($N141="","",IF(ISNUMBER(SEARCH(H$5&amp;": "&amp;Lists!$B$5,$N141)),4,IF(ISNUMBER(SEARCH(H$5&amp;": "&amp;Lists!$B$4,$N141)),3,IF(ISNUMBER(SEARCH(H$5&amp;": "&amp;Lists!$B$3,$N141)),2,IF(ISNUMBER(SEARCH(H$5&amp;": "&amp;Lists!$B$2,$N141)),1,"")))))</f>
        <v/>
      </c>
      <c r="I141" s="25">
        <f>IF(COUNT(E141:H141)=0,"",ROUND(AVERAGE(E141:H141),2))</f>
        <v/>
      </c>
      <c r="J141" s="23">
        <f>IF(B141="","",IFERROR(TRIM(INDEX('Form responses'!$A137:$T137,MATCH(Lists!$G$6,'Form responses'!$A$1:$T$1,0))&amp;""),""))</f>
        <v/>
      </c>
      <c r="K141" s="23">
        <f>IF(B141="","",MID(IF(J141=Lists!$D$4,"; Would not hire again","")&amp;IF(J141=Lists!$D$3,"; Hire again with reservations","")&amp;IF(COUNTIF(E141:H141,1)&gt;0,"; Rated below expectations on "&amp;COUNTIF(E141:H141,1),"")&amp;IF(AND(D141&lt;&gt;"",D141&lt;&gt;Lists!$A$2),"; Not a manager",""),3,200))</f>
        <v/>
      </c>
      <c r="L141" s="23">
        <f>IF(B141="","",IF(J141=Lists!$D$4,1,0)+IF(J141=Lists!$D$3,1,0)+IF(COUNTIF(E141:H141,1)&gt;0,1,0)+IF(AND(D141&lt;&gt;"",D141&lt;&gt;Lists!$A$2),1,0))</f>
        <v/>
      </c>
      <c r="M141" s="23">
        <f>IF(B141="","",B141&amp;"|"&amp;COUNTIF(B$6:B141,B141))</f>
        <v/>
      </c>
      <c r="N141" s="23">
        <f>IF(B141="","",IFERROR(TRIM(INDEX('Form responses'!$A137:$T137,MATCH(Lists!$G$5,'Form responses'!$A$1:$T$1,0))&amp;""),""))</f>
        <v/>
      </c>
    </row>
    <row r="142">
      <c r="A142" s="23">
        <f>IF(B142="","","Form")</f>
        <v/>
      </c>
      <c r="B142" s="23">
        <f>IFERROR(TRIM(INDEX('Form responses'!$A138:$T138,MATCH(Lists!$G$2,'Form responses'!$A$1:$T$1,0))&amp;""),"")</f>
        <v/>
      </c>
      <c r="C142" s="23">
        <f>IF(B142="","",IFERROR(TRIM(INDEX('Form responses'!$A138:$T138,MATCH(Lists!$G$3,'Form responses'!$A$1:$T$1,0))&amp;""),""))</f>
        <v/>
      </c>
      <c r="D142" s="23">
        <f>IF(B142="","",IFERROR(TRIM(INDEX('Form responses'!$A138:$T138,MATCH(Lists!$G$4,'Form responses'!$A$1:$T$1,0))&amp;""),""))</f>
        <v/>
      </c>
      <c r="E142" s="24">
        <f>IF($N142="","",IF(ISNUMBER(SEARCH(E$5&amp;": "&amp;Lists!$B$5,$N142)),4,IF(ISNUMBER(SEARCH(E$5&amp;": "&amp;Lists!$B$4,$N142)),3,IF(ISNUMBER(SEARCH(E$5&amp;": "&amp;Lists!$B$3,$N142)),2,IF(ISNUMBER(SEARCH(E$5&amp;": "&amp;Lists!$B$2,$N142)),1,"")))))</f>
        <v/>
      </c>
      <c r="F142" s="24">
        <f>IF($N142="","",IF(ISNUMBER(SEARCH(F$5&amp;": "&amp;Lists!$B$5,$N142)),4,IF(ISNUMBER(SEARCH(F$5&amp;": "&amp;Lists!$B$4,$N142)),3,IF(ISNUMBER(SEARCH(F$5&amp;": "&amp;Lists!$B$3,$N142)),2,IF(ISNUMBER(SEARCH(F$5&amp;": "&amp;Lists!$B$2,$N142)),1,"")))))</f>
        <v/>
      </c>
      <c r="G142" s="24">
        <f>IF($N142="","",IF(ISNUMBER(SEARCH(G$5&amp;": "&amp;Lists!$B$5,$N142)),4,IF(ISNUMBER(SEARCH(G$5&amp;": "&amp;Lists!$B$4,$N142)),3,IF(ISNUMBER(SEARCH(G$5&amp;": "&amp;Lists!$B$3,$N142)),2,IF(ISNUMBER(SEARCH(G$5&amp;": "&amp;Lists!$B$2,$N142)),1,"")))))</f>
        <v/>
      </c>
      <c r="H142" s="24">
        <f>IF($N142="","",IF(ISNUMBER(SEARCH(H$5&amp;": "&amp;Lists!$B$5,$N142)),4,IF(ISNUMBER(SEARCH(H$5&amp;": "&amp;Lists!$B$4,$N142)),3,IF(ISNUMBER(SEARCH(H$5&amp;": "&amp;Lists!$B$3,$N142)),2,IF(ISNUMBER(SEARCH(H$5&amp;": "&amp;Lists!$B$2,$N142)),1,"")))))</f>
        <v/>
      </c>
      <c r="I142" s="25">
        <f>IF(COUNT(E142:H142)=0,"",ROUND(AVERAGE(E142:H142),2))</f>
        <v/>
      </c>
      <c r="J142" s="23">
        <f>IF(B142="","",IFERROR(TRIM(INDEX('Form responses'!$A138:$T138,MATCH(Lists!$G$6,'Form responses'!$A$1:$T$1,0))&amp;""),""))</f>
        <v/>
      </c>
      <c r="K142" s="23">
        <f>IF(B142="","",MID(IF(J142=Lists!$D$4,"; Would not hire again","")&amp;IF(J142=Lists!$D$3,"; Hire again with reservations","")&amp;IF(COUNTIF(E142:H142,1)&gt;0,"; Rated below expectations on "&amp;COUNTIF(E142:H142,1),"")&amp;IF(AND(D142&lt;&gt;"",D142&lt;&gt;Lists!$A$2),"; Not a manager",""),3,200))</f>
        <v/>
      </c>
      <c r="L142" s="23">
        <f>IF(B142="","",IF(J142=Lists!$D$4,1,0)+IF(J142=Lists!$D$3,1,0)+IF(COUNTIF(E142:H142,1)&gt;0,1,0)+IF(AND(D142&lt;&gt;"",D142&lt;&gt;Lists!$A$2),1,0))</f>
        <v/>
      </c>
      <c r="M142" s="23">
        <f>IF(B142="","",B142&amp;"|"&amp;COUNTIF(B$6:B142,B142))</f>
        <v/>
      </c>
      <c r="N142" s="23">
        <f>IF(B142="","",IFERROR(TRIM(INDEX('Form responses'!$A138:$T138,MATCH(Lists!$G$5,'Form responses'!$A$1:$T$1,0))&amp;""),""))</f>
        <v/>
      </c>
    </row>
    <row r="143">
      <c r="A143" s="23">
        <f>IF(B143="","","Form")</f>
        <v/>
      </c>
      <c r="B143" s="23">
        <f>IFERROR(TRIM(INDEX('Form responses'!$A139:$T139,MATCH(Lists!$G$2,'Form responses'!$A$1:$T$1,0))&amp;""),"")</f>
        <v/>
      </c>
      <c r="C143" s="23">
        <f>IF(B143="","",IFERROR(TRIM(INDEX('Form responses'!$A139:$T139,MATCH(Lists!$G$3,'Form responses'!$A$1:$T$1,0))&amp;""),""))</f>
        <v/>
      </c>
      <c r="D143" s="23">
        <f>IF(B143="","",IFERROR(TRIM(INDEX('Form responses'!$A139:$T139,MATCH(Lists!$G$4,'Form responses'!$A$1:$T$1,0))&amp;""),""))</f>
        <v/>
      </c>
      <c r="E143" s="24">
        <f>IF($N143="","",IF(ISNUMBER(SEARCH(E$5&amp;": "&amp;Lists!$B$5,$N143)),4,IF(ISNUMBER(SEARCH(E$5&amp;": "&amp;Lists!$B$4,$N143)),3,IF(ISNUMBER(SEARCH(E$5&amp;": "&amp;Lists!$B$3,$N143)),2,IF(ISNUMBER(SEARCH(E$5&amp;": "&amp;Lists!$B$2,$N143)),1,"")))))</f>
        <v/>
      </c>
      <c r="F143" s="24">
        <f>IF($N143="","",IF(ISNUMBER(SEARCH(F$5&amp;": "&amp;Lists!$B$5,$N143)),4,IF(ISNUMBER(SEARCH(F$5&amp;": "&amp;Lists!$B$4,$N143)),3,IF(ISNUMBER(SEARCH(F$5&amp;": "&amp;Lists!$B$3,$N143)),2,IF(ISNUMBER(SEARCH(F$5&amp;": "&amp;Lists!$B$2,$N143)),1,"")))))</f>
        <v/>
      </c>
      <c r="G143" s="24">
        <f>IF($N143="","",IF(ISNUMBER(SEARCH(G$5&amp;": "&amp;Lists!$B$5,$N143)),4,IF(ISNUMBER(SEARCH(G$5&amp;": "&amp;Lists!$B$4,$N143)),3,IF(ISNUMBER(SEARCH(G$5&amp;": "&amp;Lists!$B$3,$N143)),2,IF(ISNUMBER(SEARCH(G$5&amp;": "&amp;Lists!$B$2,$N143)),1,"")))))</f>
        <v/>
      </c>
      <c r="H143" s="24">
        <f>IF($N143="","",IF(ISNUMBER(SEARCH(H$5&amp;": "&amp;Lists!$B$5,$N143)),4,IF(ISNUMBER(SEARCH(H$5&amp;": "&amp;Lists!$B$4,$N143)),3,IF(ISNUMBER(SEARCH(H$5&amp;": "&amp;Lists!$B$3,$N143)),2,IF(ISNUMBER(SEARCH(H$5&amp;": "&amp;Lists!$B$2,$N143)),1,"")))))</f>
        <v/>
      </c>
      <c r="I143" s="25">
        <f>IF(COUNT(E143:H143)=0,"",ROUND(AVERAGE(E143:H143),2))</f>
        <v/>
      </c>
      <c r="J143" s="23">
        <f>IF(B143="","",IFERROR(TRIM(INDEX('Form responses'!$A139:$T139,MATCH(Lists!$G$6,'Form responses'!$A$1:$T$1,0))&amp;""),""))</f>
        <v/>
      </c>
      <c r="K143" s="23">
        <f>IF(B143="","",MID(IF(J143=Lists!$D$4,"; Would not hire again","")&amp;IF(J143=Lists!$D$3,"; Hire again with reservations","")&amp;IF(COUNTIF(E143:H143,1)&gt;0,"; Rated below expectations on "&amp;COUNTIF(E143:H143,1),"")&amp;IF(AND(D143&lt;&gt;"",D143&lt;&gt;Lists!$A$2),"; Not a manager",""),3,200))</f>
        <v/>
      </c>
      <c r="L143" s="23">
        <f>IF(B143="","",IF(J143=Lists!$D$4,1,0)+IF(J143=Lists!$D$3,1,0)+IF(COUNTIF(E143:H143,1)&gt;0,1,0)+IF(AND(D143&lt;&gt;"",D143&lt;&gt;Lists!$A$2),1,0))</f>
        <v/>
      </c>
      <c r="M143" s="23">
        <f>IF(B143="","",B143&amp;"|"&amp;COUNTIF(B$6:B143,B143))</f>
        <v/>
      </c>
      <c r="N143" s="23">
        <f>IF(B143="","",IFERROR(TRIM(INDEX('Form responses'!$A139:$T139,MATCH(Lists!$G$5,'Form responses'!$A$1:$T$1,0))&amp;""),""))</f>
        <v/>
      </c>
    </row>
    <row r="144">
      <c r="A144" s="23">
        <f>IF(B144="","","Form")</f>
        <v/>
      </c>
      <c r="B144" s="23">
        <f>IFERROR(TRIM(INDEX('Form responses'!$A140:$T140,MATCH(Lists!$G$2,'Form responses'!$A$1:$T$1,0))&amp;""),"")</f>
        <v/>
      </c>
      <c r="C144" s="23">
        <f>IF(B144="","",IFERROR(TRIM(INDEX('Form responses'!$A140:$T140,MATCH(Lists!$G$3,'Form responses'!$A$1:$T$1,0))&amp;""),""))</f>
        <v/>
      </c>
      <c r="D144" s="23">
        <f>IF(B144="","",IFERROR(TRIM(INDEX('Form responses'!$A140:$T140,MATCH(Lists!$G$4,'Form responses'!$A$1:$T$1,0))&amp;""),""))</f>
        <v/>
      </c>
      <c r="E144" s="24">
        <f>IF($N144="","",IF(ISNUMBER(SEARCH(E$5&amp;": "&amp;Lists!$B$5,$N144)),4,IF(ISNUMBER(SEARCH(E$5&amp;": "&amp;Lists!$B$4,$N144)),3,IF(ISNUMBER(SEARCH(E$5&amp;": "&amp;Lists!$B$3,$N144)),2,IF(ISNUMBER(SEARCH(E$5&amp;": "&amp;Lists!$B$2,$N144)),1,"")))))</f>
        <v/>
      </c>
      <c r="F144" s="24">
        <f>IF($N144="","",IF(ISNUMBER(SEARCH(F$5&amp;": "&amp;Lists!$B$5,$N144)),4,IF(ISNUMBER(SEARCH(F$5&amp;": "&amp;Lists!$B$4,$N144)),3,IF(ISNUMBER(SEARCH(F$5&amp;": "&amp;Lists!$B$3,$N144)),2,IF(ISNUMBER(SEARCH(F$5&amp;": "&amp;Lists!$B$2,$N144)),1,"")))))</f>
        <v/>
      </c>
      <c r="G144" s="24">
        <f>IF($N144="","",IF(ISNUMBER(SEARCH(G$5&amp;": "&amp;Lists!$B$5,$N144)),4,IF(ISNUMBER(SEARCH(G$5&amp;": "&amp;Lists!$B$4,$N144)),3,IF(ISNUMBER(SEARCH(G$5&amp;": "&amp;Lists!$B$3,$N144)),2,IF(ISNUMBER(SEARCH(G$5&amp;": "&amp;Lists!$B$2,$N144)),1,"")))))</f>
        <v/>
      </c>
      <c r="H144" s="24">
        <f>IF($N144="","",IF(ISNUMBER(SEARCH(H$5&amp;": "&amp;Lists!$B$5,$N144)),4,IF(ISNUMBER(SEARCH(H$5&amp;": "&amp;Lists!$B$4,$N144)),3,IF(ISNUMBER(SEARCH(H$5&amp;": "&amp;Lists!$B$3,$N144)),2,IF(ISNUMBER(SEARCH(H$5&amp;": "&amp;Lists!$B$2,$N144)),1,"")))))</f>
        <v/>
      </c>
      <c r="I144" s="25">
        <f>IF(COUNT(E144:H144)=0,"",ROUND(AVERAGE(E144:H144),2))</f>
        <v/>
      </c>
      <c r="J144" s="23">
        <f>IF(B144="","",IFERROR(TRIM(INDEX('Form responses'!$A140:$T140,MATCH(Lists!$G$6,'Form responses'!$A$1:$T$1,0))&amp;""),""))</f>
        <v/>
      </c>
      <c r="K144" s="23">
        <f>IF(B144="","",MID(IF(J144=Lists!$D$4,"; Would not hire again","")&amp;IF(J144=Lists!$D$3,"; Hire again with reservations","")&amp;IF(COUNTIF(E144:H144,1)&gt;0,"; Rated below expectations on "&amp;COUNTIF(E144:H144,1),"")&amp;IF(AND(D144&lt;&gt;"",D144&lt;&gt;Lists!$A$2),"; Not a manager",""),3,200))</f>
        <v/>
      </c>
      <c r="L144" s="23">
        <f>IF(B144="","",IF(J144=Lists!$D$4,1,0)+IF(J144=Lists!$D$3,1,0)+IF(COUNTIF(E144:H144,1)&gt;0,1,0)+IF(AND(D144&lt;&gt;"",D144&lt;&gt;Lists!$A$2),1,0))</f>
        <v/>
      </c>
      <c r="M144" s="23">
        <f>IF(B144="","",B144&amp;"|"&amp;COUNTIF(B$6:B144,B144))</f>
        <v/>
      </c>
      <c r="N144" s="23">
        <f>IF(B144="","",IFERROR(TRIM(INDEX('Form responses'!$A140:$T140,MATCH(Lists!$G$5,'Form responses'!$A$1:$T$1,0))&amp;""),""))</f>
        <v/>
      </c>
    </row>
    <row r="145">
      <c r="A145" s="23">
        <f>IF(B145="","","Form")</f>
        <v/>
      </c>
      <c r="B145" s="23">
        <f>IFERROR(TRIM(INDEX('Form responses'!$A141:$T141,MATCH(Lists!$G$2,'Form responses'!$A$1:$T$1,0))&amp;""),"")</f>
        <v/>
      </c>
      <c r="C145" s="23">
        <f>IF(B145="","",IFERROR(TRIM(INDEX('Form responses'!$A141:$T141,MATCH(Lists!$G$3,'Form responses'!$A$1:$T$1,0))&amp;""),""))</f>
        <v/>
      </c>
      <c r="D145" s="23">
        <f>IF(B145="","",IFERROR(TRIM(INDEX('Form responses'!$A141:$T141,MATCH(Lists!$G$4,'Form responses'!$A$1:$T$1,0))&amp;""),""))</f>
        <v/>
      </c>
      <c r="E145" s="24">
        <f>IF($N145="","",IF(ISNUMBER(SEARCH(E$5&amp;": "&amp;Lists!$B$5,$N145)),4,IF(ISNUMBER(SEARCH(E$5&amp;": "&amp;Lists!$B$4,$N145)),3,IF(ISNUMBER(SEARCH(E$5&amp;": "&amp;Lists!$B$3,$N145)),2,IF(ISNUMBER(SEARCH(E$5&amp;": "&amp;Lists!$B$2,$N145)),1,"")))))</f>
        <v/>
      </c>
      <c r="F145" s="24">
        <f>IF($N145="","",IF(ISNUMBER(SEARCH(F$5&amp;": "&amp;Lists!$B$5,$N145)),4,IF(ISNUMBER(SEARCH(F$5&amp;": "&amp;Lists!$B$4,$N145)),3,IF(ISNUMBER(SEARCH(F$5&amp;": "&amp;Lists!$B$3,$N145)),2,IF(ISNUMBER(SEARCH(F$5&amp;": "&amp;Lists!$B$2,$N145)),1,"")))))</f>
        <v/>
      </c>
      <c r="G145" s="24">
        <f>IF($N145="","",IF(ISNUMBER(SEARCH(G$5&amp;": "&amp;Lists!$B$5,$N145)),4,IF(ISNUMBER(SEARCH(G$5&amp;": "&amp;Lists!$B$4,$N145)),3,IF(ISNUMBER(SEARCH(G$5&amp;": "&amp;Lists!$B$3,$N145)),2,IF(ISNUMBER(SEARCH(G$5&amp;": "&amp;Lists!$B$2,$N145)),1,"")))))</f>
        <v/>
      </c>
      <c r="H145" s="24">
        <f>IF($N145="","",IF(ISNUMBER(SEARCH(H$5&amp;": "&amp;Lists!$B$5,$N145)),4,IF(ISNUMBER(SEARCH(H$5&amp;": "&amp;Lists!$B$4,$N145)),3,IF(ISNUMBER(SEARCH(H$5&amp;": "&amp;Lists!$B$3,$N145)),2,IF(ISNUMBER(SEARCH(H$5&amp;": "&amp;Lists!$B$2,$N145)),1,"")))))</f>
        <v/>
      </c>
      <c r="I145" s="25">
        <f>IF(COUNT(E145:H145)=0,"",ROUND(AVERAGE(E145:H145),2))</f>
        <v/>
      </c>
      <c r="J145" s="23">
        <f>IF(B145="","",IFERROR(TRIM(INDEX('Form responses'!$A141:$T141,MATCH(Lists!$G$6,'Form responses'!$A$1:$T$1,0))&amp;""),""))</f>
        <v/>
      </c>
      <c r="K145" s="23">
        <f>IF(B145="","",MID(IF(J145=Lists!$D$4,"; Would not hire again","")&amp;IF(J145=Lists!$D$3,"; Hire again with reservations","")&amp;IF(COUNTIF(E145:H145,1)&gt;0,"; Rated below expectations on "&amp;COUNTIF(E145:H145,1),"")&amp;IF(AND(D145&lt;&gt;"",D145&lt;&gt;Lists!$A$2),"; Not a manager",""),3,200))</f>
        <v/>
      </c>
      <c r="L145" s="23">
        <f>IF(B145="","",IF(J145=Lists!$D$4,1,0)+IF(J145=Lists!$D$3,1,0)+IF(COUNTIF(E145:H145,1)&gt;0,1,0)+IF(AND(D145&lt;&gt;"",D145&lt;&gt;Lists!$A$2),1,0))</f>
        <v/>
      </c>
      <c r="M145" s="23">
        <f>IF(B145="","",B145&amp;"|"&amp;COUNTIF(B$6:B145,B145))</f>
        <v/>
      </c>
      <c r="N145" s="23">
        <f>IF(B145="","",IFERROR(TRIM(INDEX('Form responses'!$A141:$T141,MATCH(Lists!$G$5,'Form responses'!$A$1:$T$1,0))&amp;""),""))</f>
        <v/>
      </c>
    </row>
    <row r="146">
      <c r="A146" s="23">
        <f>IF(B146="","","Form")</f>
        <v/>
      </c>
      <c r="B146" s="23">
        <f>IFERROR(TRIM(INDEX('Form responses'!$A142:$T142,MATCH(Lists!$G$2,'Form responses'!$A$1:$T$1,0))&amp;""),"")</f>
        <v/>
      </c>
      <c r="C146" s="23">
        <f>IF(B146="","",IFERROR(TRIM(INDEX('Form responses'!$A142:$T142,MATCH(Lists!$G$3,'Form responses'!$A$1:$T$1,0))&amp;""),""))</f>
        <v/>
      </c>
      <c r="D146" s="23">
        <f>IF(B146="","",IFERROR(TRIM(INDEX('Form responses'!$A142:$T142,MATCH(Lists!$G$4,'Form responses'!$A$1:$T$1,0))&amp;""),""))</f>
        <v/>
      </c>
      <c r="E146" s="24">
        <f>IF($N146="","",IF(ISNUMBER(SEARCH(E$5&amp;": "&amp;Lists!$B$5,$N146)),4,IF(ISNUMBER(SEARCH(E$5&amp;": "&amp;Lists!$B$4,$N146)),3,IF(ISNUMBER(SEARCH(E$5&amp;": "&amp;Lists!$B$3,$N146)),2,IF(ISNUMBER(SEARCH(E$5&amp;": "&amp;Lists!$B$2,$N146)),1,"")))))</f>
        <v/>
      </c>
      <c r="F146" s="24">
        <f>IF($N146="","",IF(ISNUMBER(SEARCH(F$5&amp;": "&amp;Lists!$B$5,$N146)),4,IF(ISNUMBER(SEARCH(F$5&amp;": "&amp;Lists!$B$4,$N146)),3,IF(ISNUMBER(SEARCH(F$5&amp;": "&amp;Lists!$B$3,$N146)),2,IF(ISNUMBER(SEARCH(F$5&amp;": "&amp;Lists!$B$2,$N146)),1,"")))))</f>
        <v/>
      </c>
      <c r="G146" s="24">
        <f>IF($N146="","",IF(ISNUMBER(SEARCH(G$5&amp;": "&amp;Lists!$B$5,$N146)),4,IF(ISNUMBER(SEARCH(G$5&amp;": "&amp;Lists!$B$4,$N146)),3,IF(ISNUMBER(SEARCH(G$5&amp;": "&amp;Lists!$B$3,$N146)),2,IF(ISNUMBER(SEARCH(G$5&amp;": "&amp;Lists!$B$2,$N146)),1,"")))))</f>
        <v/>
      </c>
      <c r="H146" s="24">
        <f>IF($N146="","",IF(ISNUMBER(SEARCH(H$5&amp;": "&amp;Lists!$B$5,$N146)),4,IF(ISNUMBER(SEARCH(H$5&amp;": "&amp;Lists!$B$4,$N146)),3,IF(ISNUMBER(SEARCH(H$5&amp;": "&amp;Lists!$B$3,$N146)),2,IF(ISNUMBER(SEARCH(H$5&amp;": "&amp;Lists!$B$2,$N146)),1,"")))))</f>
        <v/>
      </c>
      <c r="I146" s="25">
        <f>IF(COUNT(E146:H146)=0,"",ROUND(AVERAGE(E146:H146),2))</f>
        <v/>
      </c>
      <c r="J146" s="23">
        <f>IF(B146="","",IFERROR(TRIM(INDEX('Form responses'!$A142:$T142,MATCH(Lists!$G$6,'Form responses'!$A$1:$T$1,0))&amp;""),""))</f>
        <v/>
      </c>
      <c r="K146" s="23">
        <f>IF(B146="","",MID(IF(J146=Lists!$D$4,"; Would not hire again","")&amp;IF(J146=Lists!$D$3,"; Hire again with reservations","")&amp;IF(COUNTIF(E146:H146,1)&gt;0,"; Rated below expectations on "&amp;COUNTIF(E146:H146,1),"")&amp;IF(AND(D146&lt;&gt;"",D146&lt;&gt;Lists!$A$2),"; Not a manager",""),3,200))</f>
        <v/>
      </c>
      <c r="L146" s="23">
        <f>IF(B146="","",IF(J146=Lists!$D$4,1,0)+IF(J146=Lists!$D$3,1,0)+IF(COUNTIF(E146:H146,1)&gt;0,1,0)+IF(AND(D146&lt;&gt;"",D146&lt;&gt;Lists!$A$2),1,0))</f>
        <v/>
      </c>
      <c r="M146" s="23">
        <f>IF(B146="","",B146&amp;"|"&amp;COUNTIF(B$6:B146,B146))</f>
        <v/>
      </c>
      <c r="N146" s="23">
        <f>IF(B146="","",IFERROR(TRIM(INDEX('Form responses'!$A142:$T142,MATCH(Lists!$G$5,'Form responses'!$A$1:$T$1,0))&amp;""),""))</f>
        <v/>
      </c>
    </row>
    <row r="147">
      <c r="A147" s="23">
        <f>IF(B147="","","Form")</f>
        <v/>
      </c>
      <c r="B147" s="23">
        <f>IFERROR(TRIM(INDEX('Form responses'!$A143:$T143,MATCH(Lists!$G$2,'Form responses'!$A$1:$T$1,0))&amp;""),"")</f>
        <v/>
      </c>
      <c r="C147" s="23">
        <f>IF(B147="","",IFERROR(TRIM(INDEX('Form responses'!$A143:$T143,MATCH(Lists!$G$3,'Form responses'!$A$1:$T$1,0))&amp;""),""))</f>
        <v/>
      </c>
      <c r="D147" s="23">
        <f>IF(B147="","",IFERROR(TRIM(INDEX('Form responses'!$A143:$T143,MATCH(Lists!$G$4,'Form responses'!$A$1:$T$1,0))&amp;""),""))</f>
        <v/>
      </c>
      <c r="E147" s="24">
        <f>IF($N147="","",IF(ISNUMBER(SEARCH(E$5&amp;": "&amp;Lists!$B$5,$N147)),4,IF(ISNUMBER(SEARCH(E$5&amp;": "&amp;Lists!$B$4,$N147)),3,IF(ISNUMBER(SEARCH(E$5&amp;": "&amp;Lists!$B$3,$N147)),2,IF(ISNUMBER(SEARCH(E$5&amp;": "&amp;Lists!$B$2,$N147)),1,"")))))</f>
        <v/>
      </c>
      <c r="F147" s="24">
        <f>IF($N147="","",IF(ISNUMBER(SEARCH(F$5&amp;": "&amp;Lists!$B$5,$N147)),4,IF(ISNUMBER(SEARCH(F$5&amp;": "&amp;Lists!$B$4,$N147)),3,IF(ISNUMBER(SEARCH(F$5&amp;": "&amp;Lists!$B$3,$N147)),2,IF(ISNUMBER(SEARCH(F$5&amp;": "&amp;Lists!$B$2,$N147)),1,"")))))</f>
        <v/>
      </c>
      <c r="G147" s="24">
        <f>IF($N147="","",IF(ISNUMBER(SEARCH(G$5&amp;": "&amp;Lists!$B$5,$N147)),4,IF(ISNUMBER(SEARCH(G$5&amp;": "&amp;Lists!$B$4,$N147)),3,IF(ISNUMBER(SEARCH(G$5&amp;": "&amp;Lists!$B$3,$N147)),2,IF(ISNUMBER(SEARCH(G$5&amp;": "&amp;Lists!$B$2,$N147)),1,"")))))</f>
        <v/>
      </c>
      <c r="H147" s="24">
        <f>IF($N147="","",IF(ISNUMBER(SEARCH(H$5&amp;": "&amp;Lists!$B$5,$N147)),4,IF(ISNUMBER(SEARCH(H$5&amp;": "&amp;Lists!$B$4,$N147)),3,IF(ISNUMBER(SEARCH(H$5&amp;": "&amp;Lists!$B$3,$N147)),2,IF(ISNUMBER(SEARCH(H$5&amp;": "&amp;Lists!$B$2,$N147)),1,"")))))</f>
        <v/>
      </c>
      <c r="I147" s="25">
        <f>IF(COUNT(E147:H147)=0,"",ROUND(AVERAGE(E147:H147),2))</f>
        <v/>
      </c>
      <c r="J147" s="23">
        <f>IF(B147="","",IFERROR(TRIM(INDEX('Form responses'!$A143:$T143,MATCH(Lists!$G$6,'Form responses'!$A$1:$T$1,0))&amp;""),""))</f>
        <v/>
      </c>
      <c r="K147" s="23">
        <f>IF(B147="","",MID(IF(J147=Lists!$D$4,"; Would not hire again","")&amp;IF(J147=Lists!$D$3,"; Hire again with reservations","")&amp;IF(COUNTIF(E147:H147,1)&gt;0,"; Rated below expectations on "&amp;COUNTIF(E147:H147,1),"")&amp;IF(AND(D147&lt;&gt;"",D147&lt;&gt;Lists!$A$2),"; Not a manager",""),3,200))</f>
        <v/>
      </c>
      <c r="L147" s="23">
        <f>IF(B147="","",IF(J147=Lists!$D$4,1,0)+IF(J147=Lists!$D$3,1,0)+IF(COUNTIF(E147:H147,1)&gt;0,1,0)+IF(AND(D147&lt;&gt;"",D147&lt;&gt;Lists!$A$2),1,0))</f>
        <v/>
      </c>
      <c r="M147" s="23">
        <f>IF(B147="","",B147&amp;"|"&amp;COUNTIF(B$6:B147,B147))</f>
        <v/>
      </c>
      <c r="N147" s="23">
        <f>IF(B147="","",IFERROR(TRIM(INDEX('Form responses'!$A143:$T143,MATCH(Lists!$G$5,'Form responses'!$A$1:$T$1,0))&amp;""),""))</f>
        <v/>
      </c>
    </row>
    <row r="148">
      <c r="A148" s="23">
        <f>IF(B148="","","Form")</f>
        <v/>
      </c>
      <c r="B148" s="23">
        <f>IFERROR(TRIM(INDEX('Form responses'!$A144:$T144,MATCH(Lists!$G$2,'Form responses'!$A$1:$T$1,0))&amp;""),"")</f>
        <v/>
      </c>
      <c r="C148" s="23">
        <f>IF(B148="","",IFERROR(TRIM(INDEX('Form responses'!$A144:$T144,MATCH(Lists!$G$3,'Form responses'!$A$1:$T$1,0))&amp;""),""))</f>
        <v/>
      </c>
      <c r="D148" s="23">
        <f>IF(B148="","",IFERROR(TRIM(INDEX('Form responses'!$A144:$T144,MATCH(Lists!$G$4,'Form responses'!$A$1:$T$1,0))&amp;""),""))</f>
        <v/>
      </c>
      <c r="E148" s="24">
        <f>IF($N148="","",IF(ISNUMBER(SEARCH(E$5&amp;": "&amp;Lists!$B$5,$N148)),4,IF(ISNUMBER(SEARCH(E$5&amp;": "&amp;Lists!$B$4,$N148)),3,IF(ISNUMBER(SEARCH(E$5&amp;": "&amp;Lists!$B$3,$N148)),2,IF(ISNUMBER(SEARCH(E$5&amp;": "&amp;Lists!$B$2,$N148)),1,"")))))</f>
        <v/>
      </c>
      <c r="F148" s="24">
        <f>IF($N148="","",IF(ISNUMBER(SEARCH(F$5&amp;": "&amp;Lists!$B$5,$N148)),4,IF(ISNUMBER(SEARCH(F$5&amp;": "&amp;Lists!$B$4,$N148)),3,IF(ISNUMBER(SEARCH(F$5&amp;": "&amp;Lists!$B$3,$N148)),2,IF(ISNUMBER(SEARCH(F$5&amp;": "&amp;Lists!$B$2,$N148)),1,"")))))</f>
        <v/>
      </c>
      <c r="G148" s="24">
        <f>IF($N148="","",IF(ISNUMBER(SEARCH(G$5&amp;": "&amp;Lists!$B$5,$N148)),4,IF(ISNUMBER(SEARCH(G$5&amp;": "&amp;Lists!$B$4,$N148)),3,IF(ISNUMBER(SEARCH(G$5&amp;": "&amp;Lists!$B$3,$N148)),2,IF(ISNUMBER(SEARCH(G$5&amp;": "&amp;Lists!$B$2,$N148)),1,"")))))</f>
        <v/>
      </c>
      <c r="H148" s="24">
        <f>IF($N148="","",IF(ISNUMBER(SEARCH(H$5&amp;": "&amp;Lists!$B$5,$N148)),4,IF(ISNUMBER(SEARCH(H$5&amp;": "&amp;Lists!$B$4,$N148)),3,IF(ISNUMBER(SEARCH(H$5&amp;": "&amp;Lists!$B$3,$N148)),2,IF(ISNUMBER(SEARCH(H$5&amp;": "&amp;Lists!$B$2,$N148)),1,"")))))</f>
        <v/>
      </c>
      <c r="I148" s="25">
        <f>IF(COUNT(E148:H148)=0,"",ROUND(AVERAGE(E148:H148),2))</f>
        <v/>
      </c>
      <c r="J148" s="23">
        <f>IF(B148="","",IFERROR(TRIM(INDEX('Form responses'!$A144:$T144,MATCH(Lists!$G$6,'Form responses'!$A$1:$T$1,0))&amp;""),""))</f>
        <v/>
      </c>
      <c r="K148" s="23">
        <f>IF(B148="","",MID(IF(J148=Lists!$D$4,"; Would not hire again","")&amp;IF(J148=Lists!$D$3,"; Hire again with reservations","")&amp;IF(COUNTIF(E148:H148,1)&gt;0,"; Rated below expectations on "&amp;COUNTIF(E148:H148,1),"")&amp;IF(AND(D148&lt;&gt;"",D148&lt;&gt;Lists!$A$2),"; Not a manager",""),3,200))</f>
        <v/>
      </c>
      <c r="L148" s="23">
        <f>IF(B148="","",IF(J148=Lists!$D$4,1,0)+IF(J148=Lists!$D$3,1,0)+IF(COUNTIF(E148:H148,1)&gt;0,1,0)+IF(AND(D148&lt;&gt;"",D148&lt;&gt;Lists!$A$2),1,0))</f>
        <v/>
      </c>
      <c r="M148" s="23">
        <f>IF(B148="","",B148&amp;"|"&amp;COUNTIF(B$6:B148,B148))</f>
        <v/>
      </c>
      <c r="N148" s="23">
        <f>IF(B148="","",IFERROR(TRIM(INDEX('Form responses'!$A144:$T144,MATCH(Lists!$G$5,'Form responses'!$A$1:$T$1,0))&amp;""),""))</f>
        <v/>
      </c>
    </row>
    <row r="149">
      <c r="A149" s="23">
        <f>IF(B149="","","Form")</f>
        <v/>
      </c>
      <c r="B149" s="23">
        <f>IFERROR(TRIM(INDEX('Form responses'!$A145:$T145,MATCH(Lists!$G$2,'Form responses'!$A$1:$T$1,0))&amp;""),"")</f>
        <v/>
      </c>
      <c r="C149" s="23">
        <f>IF(B149="","",IFERROR(TRIM(INDEX('Form responses'!$A145:$T145,MATCH(Lists!$G$3,'Form responses'!$A$1:$T$1,0))&amp;""),""))</f>
        <v/>
      </c>
      <c r="D149" s="23">
        <f>IF(B149="","",IFERROR(TRIM(INDEX('Form responses'!$A145:$T145,MATCH(Lists!$G$4,'Form responses'!$A$1:$T$1,0))&amp;""),""))</f>
        <v/>
      </c>
      <c r="E149" s="24">
        <f>IF($N149="","",IF(ISNUMBER(SEARCH(E$5&amp;": "&amp;Lists!$B$5,$N149)),4,IF(ISNUMBER(SEARCH(E$5&amp;": "&amp;Lists!$B$4,$N149)),3,IF(ISNUMBER(SEARCH(E$5&amp;": "&amp;Lists!$B$3,$N149)),2,IF(ISNUMBER(SEARCH(E$5&amp;": "&amp;Lists!$B$2,$N149)),1,"")))))</f>
        <v/>
      </c>
      <c r="F149" s="24">
        <f>IF($N149="","",IF(ISNUMBER(SEARCH(F$5&amp;": "&amp;Lists!$B$5,$N149)),4,IF(ISNUMBER(SEARCH(F$5&amp;": "&amp;Lists!$B$4,$N149)),3,IF(ISNUMBER(SEARCH(F$5&amp;": "&amp;Lists!$B$3,$N149)),2,IF(ISNUMBER(SEARCH(F$5&amp;": "&amp;Lists!$B$2,$N149)),1,"")))))</f>
        <v/>
      </c>
      <c r="G149" s="24">
        <f>IF($N149="","",IF(ISNUMBER(SEARCH(G$5&amp;": "&amp;Lists!$B$5,$N149)),4,IF(ISNUMBER(SEARCH(G$5&amp;": "&amp;Lists!$B$4,$N149)),3,IF(ISNUMBER(SEARCH(G$5&amp;": "&amp;Lists!$B$3,$N149)),2,IF(ISNUMBER(SEARCH(G$5&amp;": "&amp;Lists!$B$2,$N149)),1,"")))))</f>
        <v/>
      </c>
      <c r="H149" s="24">
        <f>IF($N149="","",IF(ISNUMBER(SEARCH(H$5&amp;": "&amp;Lists!$B$5,$N149)),4,IF(ISNUMBER(SEARCH(H$5&amp;": "&amp;Lists!$B$4,$N149)),3,IF(ISNUMBER(SEARCH(H$5&amp;": "&amp;Lists!$B$3,$N149)),2,IF(ISNUMBER(SEARCH(H$5&amp;": "&amp;Lists!$B$2,$N149)),1,"")))))</f>
        <v/>
      </c>
      <c r="I149" s="25">
        <f>IF(COUNT(E149:H149)=0,"",ROUND(AVERAGE(E149:H149),2))</f>
        <v/>
      </c>
      <c r="J149" s="23">
        <f>IF(B149="","",IFERROR(TRIM(INDEX('Form responses'!$A145:$T145,MATCH(Lists!$G$6,'Form responses'!$A$1:$T$1,0))&amp;""),""))</f>
        <v/>
      </c>
      <c r="K149" s="23">
        <f>IF(B149="","",MID(IF(J149=Lists!$D$4,"; Would not hire again","")&amp;IF(J149=Lists!$D$3,"; Hire again with reservations","")&amp;IF(COUNTIF(E149:H149,1)&gt;0,"; Rated below expectations on "&amp;COUNTIF(E149:H149,1),"")&amp;IF(AND(D149&lt;&gt;"",D149&lt;&gt;Lists!$A$2),"; Not a manager",""),3,200))</f>
        <v/>
      </c>
      <c r="L149" s="23">
        <f>IF(B149="","",IF(J149=Lists!$D$4,1,0)+IF(J149=Lists!$D$3,1,0)+IF(COUNTIF(E149:H149,1)&gt;0,1,0)+IF(AND(D149&lt;&gt;"",D149&lt;&gt;Lists!$A$2),1,0))</f>
        <v/>
      </c>
      <c r="M149" s="23">
        <f>IF(B149="","",B149&amp;"|"&amp;COUNTIF(B$6:B149,B149))</f>
        <v/>
      </c>
      <c r="N149" s="23">
        <f>IF(B149="","",IFERROR(TRIM(INDEX('Form responses'!$A145:$T145,MATCH(Lists!$G$5,'Form responses'!$A$1:$T$1,0))&amp;""),""))</f>
        <v/>
      </c>
    </row>
    <row r="150">
      <c r="A150" s="23">
        <f>IF(B150="","","Form")</f>
        <v/>
      </c>
      <c r="B150" s="23">
        <f>IFERROR(TRIM(INDEX('Form responses'!$A146:$T146,MATCH(Lists!$G$2,'Form responses'!$A$1:$T$1,0))&amp;""),"")</f>
        <v/>
      </c>
      <c r="C150" s="23">
        <f>IF(B150="","",IFERROR(TRIM(INDEX('Form responses'!$A146:$T146,MATCH(Lists!$G$3,'Form responses'!$A$1:$T$1,0))&amp;""),""))</f>
        <v/>
      </c>
      <c r="D150" s="23">
        <f>IF(B150="","",IFERROR(TRIM(INDEX('Form responses'!$A146:$T146,MATCH(Lists!$G$4,'Form responses'!$A$1:$T$1,0))&amp;""),""))</f>
        <v/>
      </c>
      <c r="E150" s="24">
        <f>IF($N150="","",IF(ISNUMBER(SEARCH(E$5&amp;": "&amp;Lists!$B$5,$N150)),4,IF(ISNUMBER(SEARCH(E$5&amp;": "&amp;Lists!$B$4,$N150)),3,IF(ISNUMBER(SEARCH(E$5&amp;": "&amp;Lists!$B$3,$N150)),2,IF(ISNUMBER(SEARCH(E$5&amp;": "&amp;Lists!$B$2,$N150)),1,"")))))</f>
        <v/>
      </c>
      <c r="F150" s="24">
        <f>IF($N150="","",IF(ISNUMBER(SEARCH(F$5&amp;": "&amp;Lists!$B$5,$N150)),4,IF(ISNUMBER(SEARCH(F$5&amp;": "&amp;Lists!$B$4,$N150)),3,IF(ISNUMBER(SEARCH(F$5&amp;": "&amp;Lists!$B$3,$N150)),2,IF(ISNUMBER(SEARCH(F$5&amp;": "&amp;Lists!$B$2,$N150)),1,"")))))</f>
        <v/>
      </c>
      <c r="G150" s="24">
        <f>IF($N150="","",IF(ISNUMBER(SEARCH(G$5&amp;": "&amp;Lists!$B$5,$N150)),4,IF(ISNUMBER(SEARCH(G$5&amp;": "&amp;Lists!$B$4,$N150)),3,IF(ISNUMBER(SEARCH(G$5&amp;": "&amp;Lists!$B$3,$N150)),2,IF(ISNUMBER(SEARCH(G$5&amp;": "&amp;Lists!$B$2,$N150)),1,"")))))</f>
        <v/>
      </c>
      <c r="H150" s="24">
        <f>IF($N150="","",IF(ISNUMBER(SEARCH(H$5&amp;": "&amp;Lists!$B$5,$N150)),4,IF(ISNUMBER(SEARCH(H$5&amp;": "&amp;Lists!$B$4,$N150)),3,IF(ISNUMBER(SEARCH(H$5&amp;": "&amp;Lists!$B$3,$N150)),2,IF(ISNUMBER(SEARCH(H$5&amp;": "&amp;Lists!$B$2,$N150)),1,"")))))</f>
        <v/>
      </c>
      <c r="I150" s="25">
        <f>IF(COUNT(E150:H150)=0,"",ROUND(AVERAGE(E150:H150),2))</f>
        <v/>
      </c>
      <c r="J150" s="23">
        <f>IF(B150="","",IFERROR(TRIM(INDEX('Form responses'!$A146:$T146,MATCH(Lists!$G$6,'Form responses'!$A$1:$T$1,0))&amp;""),""))</f>
        <v/>
      </c>
      <c r="K150" s="23">
        <f>IF(B150="","",MID(IF(J150=Lists!$D$4,"; Would not hire again","")&amp;IF(J150=Lists!$D$3,"; Hire again with reservations","")&amp;IF(COUNTIF(E150:H150,1)&gt;0,"; Rated below expectations on "&amp;COUNTIF(E150:H150,1),"")&amp;IF(AND(D150&lt;&gt;"",D150&lt;&gt;Lists!$A$2),"; Not a manager",""),3,200))</f>
        <v/>
      </c>
      <c r="L150" s="23">
        <f>IF(B150="","",IF(J150=Lists!$D$4,1,0)+IF(J150=Lists!$D$3,1,0)+IF(COUNTIF(E150:H150,1)&gt;0,1,0)+IF(AND(D150&lt;&gt;"",D150&lt;&gt;Lists!$A$2),1,0))</f>
        <v/>
      </c>
      <c r="M150" s="23">
        <f>IF(B150="","",B150&amp;"|"&amp;COUNTIF(B$6:B150,B150))</f>
        <v/>
      </c>
      <c r="N150" s="23">
        <f>IF(B150="","",IFERROR(TRIM(INDEX('Form responses'!$A146:$T146,MATCH(Lists!$G$5,'Form responses'!$A$1:$T$1,0))&amp;""),""))</f>
        <v/>
      </c>
    </row>
    <row r="151">
      <c r="A151" s="23">
        <f>IF(B151="","","Form")</f>
        <v/>
      </c>
      <c r="B151" s="23">
        <f>IFERROR(TRIM(INDEX('Form responses'!$A147:$T147,MATCH(Lists!$G$2,'Form responses'!$A$1:$T$1,0))&amp;""),"")</f>
        <v/>
      </c>
      <c r="C151" s="23">
        <f>IF(B151="","",IFERROR(TRIM(INDEX('Form responses'!$A147:$T147,MATCH(Lists!$G$3,'Form responses'!$A$1:$T$1,0))&amp;""),""))</f>
        <v/>
      </c>
      <c r="D151" s="23">
        <f>IF(B151="","",IFERROR(TRIM(INDEX('Form responses'!$A147:$T147,MATCH(Lists!$G$4,'Form responses'!$A$1:$T$1,0))&amp;""),""))</f>
        <v/>
      </c>
      <c r="E151" s="24">
        <f>IF($N151="","",IF(ISNUMBER(SEARCH(E$5&amp;": "&amp;Lists!$B$5,$N151)),4,IF(ISNUMBER(SEARCH(E$5&amp;": "&amp;Lists!$B$4,$N151)),3,IF(ISNUMBER(SEARCH(E$5&amp;": "&amp;Lists!$B$3,$N151)),2,IF(ISNUMBER(SEARCH(E$5&amp;": "&amp;Lists!$B$2,$N151)),1,"")))))</f>
        <v/>
      </c>
      <c r="F151" s="24">
        <f>IF($N151="","",IF(ISNUMBER(SEARCH(F$5&amp;": "&amp;Lists!$B$5,$N151)),4,IF(ISNUMBER(SEARCH(F$5&amp;": "&amp;Lists!$B$4,$N151)),3,IF(ISNUMBER(SEARCH(F$5&amp;": "&amp;Lists!$B$3,$N151)),2,IF(ISNUMBER(SEARCH(F$5&amp;": "&amp;Lists!$B$2,$N151)),1,"")))))</f>
        <v/>
      </c>
      <c r="G151" s="24">
        <f>IF($N151="","",IF(ISNUMBER(SEARCH(G$5&amp;": "&amp;Lists!$B$5,$N151)),4,IF(ISNUMBER(SEARCH(G$5&amp;": "&amp;Lists!$B$4,$N151)),3,IF(ISNUMBER(SEARCH(G$5&amp;": "&amp;Lists!$B$3,$N151)),2,IF(ISNUMBER(SEARCH(G$5&amp;": "&amp;Lists!$B$2,$N151)),1,"")))))</f>
        <v/>
      </c>
      <c r="H151" s="24">
        <f>IF($N151="","",IF(ISNUMBER(SEARCH(H$5&amp;": "&amp;Lists!$B$5,$N151)),4,IF(ISNUMBER(SEARCH(H$5&amp;": "&amp;Lists!$B$4,$N151)),3,IF(ISNUMBER(SEARCH(H$5&amp;": "&amp;Lists!$B$3,$N151)),2,IF(ISNUMBER(SEARCH(H$5&amp;": "&amp;Lists!$B$2,$N151)),1,"")))))</f>
        <v/>
      </c>
      <c r="I151" s="25">
        <f>IF(COUNT(E151:H151)=0,"",ROUND(AVERAGE(E151:H151),2))</f>
        <v/>
      </c>
      <c r="J151" s="23">
        <f>IF(B151="","",IFERROR(TRIM(INDEX('Form responses'!$A147:$T147,MATCH(Lists!$G$6,'Form responses'!$A$1:$T$1,0))&amp;""),""))</f>
        <v/>
      </c>
      <c r="K151" s="23">
        <f>IF(B151="","",MID(IF(J151=Lists!$D$4,"; Would not hire again","")&amp;IF(J151=Lists!$D$3,"; Hire again with reservations","")&amp;IF(COUNTIF(E151:H151,1)&gt;0,"; Rated below expectations on "&amp;COUNTIF(E151:H151,1),"")&amp;IF(AND(D151&lt;&gt;"",D151&lt;&gt;Lists!$A$2),"; Not a manager",""),3,200))</f>
        <v/>
      </c>
      <c r="L151" s="23">
        <f>IF(B151="","",IF(J151=Lists!$D$4,1,0)+IF(J151=Lists!$D$3,1,0)+IF(COUNTIF(E151:H151,1)&gt;0,1,0)+IF(AND(D151&lt;&gt;"",D151&lt;&gt;Lists!$A$2),1,0))</f>
        <v/>
      </c>
      <c r="M151" s="23">
        <f>IF(B151="","",B151&amp;"|"&amp;COUNTIF(B$6:B151,B151))</f>
        <v/>
      </c>
      <c r="N151" s="23">
        <f>IF(B151="","",IFERROR(TRIM(INDEX('Form responses'!$A147:$T147,MATCH(Lists!$G$5,'Form responses'!$A$1:$T$1,0))&amp;""),""))</f>
        <v/>
      </c>
    </row>
    <row r="152">
      <c r="A152" s="23">
        <f>IF(B152="","","Form")</f>
        <v/>
      </c>
      <c r="B152" s="23">
        <f>IFERROR(TRIM(INDEX('Form responses'!$A148:$T148,MATCH(Lists!$G$2,'Form responses'!$A$1:$T$1,0))&amp;""),"")</f>
        <v/>
      </c>
      <c r="C152" s="23">
        <f>IF(B152="","",IFERROR(TRIM(INDEX('Form responses'!$A148:$T148,MATCH(Lists!$G$3,'Form responses'!$A$1:$T$1,0))&amp;""),""))</f>
        <v/>
      </c>
      <c r="D152" s="23">
        <f>IF(B152="","",IFERROR(TRIM(INDEX('Form responses'!$A148:$T148,MATCH(Lists!$G$4,'Form responses'!$A$1:$T$1,0))&amp;""),""))</f>
        <v/>
      </c>
      <c r="E152" s="24">
        <f>IF($N152="","",IF(ISNUMBER(SEARCH(E$5&amp;": "&amp;Lists!$B$5,$N152)),4,IF(ISNUMBER(SEARCH(E$5&amp;": "&amp;Lists!$B$4,$N152)),3,IF(ISNUMBER(SEARCH(E$5&amp;": "&amp;Lists!$B$3,$N152)),2,IF(ISNUMBER(SEARCH(E$5&amp;": "&amp;Lists!$B$2,$N152)),1,"")))))</f>
        <v/>
      </c>
      <c r="F152" s="24">
        <f>IF($N152="","",IF(ISNUMBER(SEARCH(F$5&amp;": "&amp;Lists!$B$5,$N152)),4,IF(ISNUMBER(SEARCH(F$5&amp;": "&amp;Lists!$B$4,$N152)),3,IF(ISNUMBER(SEARCH(F$5&amp;": "&amp;Lists!$B$3,$N152)),2,IF(ISNUMBER(SEARCH(F$5&amp;": "&amp;Lists!$B$2,$N152)),1,"")))))</f>
        <v/>
      </c>
      <c r="G152" s="24">
        <f>IF($N152="","",IF(ISNUMBER(SEARCH(G$5&amp;": "&amp;Lists!$B$5,$N152)),4,IF(ISNUMBER(SEARCH(G$5&amp;": "&amp;Lists!$B$4,$N152)),3,IF(ISNUMBER(SEARCH(G$5&amp;": "&amp;Lists!$B$3,$N152)),2,IF(ISNUMBER(SEARCH(G$5&amp;": "&amp;Lists!$B$2,$N152)),1,"")))))</f>
        <v/>
      </c>
      <c r="H152" s="24">
        <f>IF($N152="","",IF(ISNUMBER(SEARCH(H$5&amp;": "&amp;Lists!$B$5,$N152)),4,IF(ISNUMBER(SEARCH(H$5&amp;": "&amp;Lists!$B$4,$N152)),3,IF(ISNUMBER(SEARCH(H$5&amp;": "&amp;Lists!$B$3,$N152)),2,IF(ISNUMBER(SEARCH(H$5&amp;": "&amp;Lists!$B$2,$N152)),1,"")))))</f>
        <v/>
      </c>
      <c r="I152" s="25">
        <f>IF(COUNT(E152:H152)=0,"",ROUND(AVERAGE(E152:H152),2))</f>
        <v/>
      </c>
      <c r="J152" s="23">
        <f>IF(B152="","",IFERROR(TRIM(INDEX('Form responses'!$A148:$T148,MATCH(Lists!$G$6,'Form responses'!$A$1:$T$1,0))&amp;""),""))</f>
        <v/>
      </c>
      <c r="K152" s="23">
        <f>IF(B152="","",MID(IF(J152=Lists!$D$4,"; Would not hire again","")&amp;IF(J152=Lists!$D$3,"; Hire again with reservations","")&amp;IF(COUNTIF(E152:H152,1)&gt;0,"; Rated below expectations on "&amp;COUNTIF(E152:H152,1),"")&amp;IF(AND(D152&lt;&gt;"",D152&lt;&gt;Lists!$A$2),"; Not a manager",""),3,200))</f>
        <v/>
      </c>
      <c r="L152" s="23">
        <f>IF(B152="","",IF(J152=Lists!$D$4,1,0)+IF(J152=Lists!$D$3,1,0)+IF(COUNTIF(E152:H152,1)&gt;0,1,0)+IF(AND(D152&lt;&gt;"",D152&lt;&gt;Lists!$A$2),1,0))</f>
        <v/>
      </c>
      <c r="M152" s="23">
        <f>IF(B152="","",B152&amp;"|"&amp;COUNTIF(B$6:B152,B152))</f>
        <v/>
      </c>
      <c r="N152" s="23">
        <f>IF(B152="","",IFERROR(TRIM(INDEX('Form responses'!$A148:$T148,MATCH(Lists!$G$5,'Form responses'!$A$1:$T$1,0))&amp;""),""))</f>
        <v/>
      </c>
    </row>
    <row r="153">
      <c r="A153" s="23">
        <f>IF(B153="","","Form")</f>
        <v/>
      </c>
      <c r="B153" s="23">
        <f>IFERROR(TRIM(INDEX('Form responses'!$A149:$T149,MATCH(Lists!$G$2,'Form responses'!$A$1:$T$1,0))&amp;""),"")</f>
        <v/>
      </c>
      <c r="C153" s="23">
        <f>IF(B153="","",IFERROR(TRIM(INDEX('Form responses'!$A149:$T149,MATCH(Lists!$G$3,'Form responses'!$A$1:$T$1,0))&amp;""),""))</f>
        <v/>
      </c>
      <c r="D153" s="23">
        <f>IF(B153="","",IFERROR(TRIM(INDEX('Form responses'!$A149:$T149,MATCH(Lists!$G$4,'Form responses'!$A$1:$T$1,0))&amp;""),""))</f>
        <v/>
      </c>
      <c r="E153" s="24">
        <f>IF($N153="","",IF(ISNUMBER(SEARCH(E$5&amp;": "&amp;Lists!$B$5,$N153)),4,IF(ISNUMBER(SEARCH(E$5&amp;": "&amp;Lists!$B$4,$N153)),3,IF(ISNUMBER(SEARCH(E$5&amp;": "&amp;Lists!$B$3,$N153)),2,IF(ISNUMBER(SEARCH(E$5&amp;": "&amp;Lists!$B$2,$N153)),1,"")))))</f>
        <v/>
      </c>
      <c r="F153" s="24">
        <f>IF($N153="","",IF(ISNUMBER(SEARCH(F$5&amp;": "&amp;Lists!$B$5,$N153)),4,IF(ISNUMBER(SEARCH(F$5&amp;": "&amp;Lists!$B$4,$N153)),3,IF(ISNUMBER(SEARCH(F$5&amp;": "&amp;Lists!$B$3,$N153)),2,IF(ISNUMBER(SEARCH(F$5&amp;": "&amp;Lists!$B$2,$N153)),1,"")))))</f>
        <v/>
      </c>
      <c r="G153" s="24">
        <f>IF($N153="","",IF(ISNUMBER(SEARCH(G$5&amp;": "&amp;Lists!$B$5,$N153)),4,IF(ISNUMBER(SEARCH(G$5&amp;": "&amp;Lists!$B$4,$N153)),3,IF(ISNUMBER(SEARCH(G$5&amp;": "&amp;Lists!$B$3,$N153)),2,IF(ISNUMBER(SEARCH(G$5&amp;": "&amp;Lists!$B$2,$N153)),1,"")))))</f>
        <v/>
      </c>
      <c r="H153" s="24">
        <f>IF($N153="","",IF(ISNUMBER(SEARCH(H$5&amp;": "&amp;Lists!$B$5,$N153)),4,IF(ISNUMBER(SEARCH(H$5&amp;": "&amp;Lists!$B$4,$N153)),3,IF(ISNUMBER(SEARCH(H$5&amp;": "&amp;Lists!$B$3,$N153)),2,IF(ISNUMBER(SEARCH(H$5&amp;": "&amp;Lists!$B$2,$N153)),1,"")))))</f>
        <v/>
      </c>
      <c r="I153" s="25">
        <f>IF(COUNT(E153:H153)=0,"",ROUND(AVERAGE(E153:H153),2))</f>
        <v/>
      </c>
      <c r="J153" s="23">
        <f>IF(B153="","",IFERROR(TRIM(INDEX('Form responses'!$A149:$T149,MATCH(Lists!$G$6,'Form responses'!$A$1:$T$1,0))&amp;""),""))</f>
        <v/>
      </c>
      <c r="K153" s="23">
        <f>IF(B153="","",MID(IF(J153=Lists!$D$4,"; Would not hire again","")&amp;IF(J153=Lists!$D$3,"; Hire again with reservations","")&amp;IF(COUNTIF(E153:H153,1)&gt;0,"; Rated below expectations on "&amp;COUNTIF(E153:H153,1),"")&amp;IF(AND(D153&lt;&gt;"",D153&lt;&gt;Lists!$A$2),"; Not a manager",""),3,200))</f>
        <v/>
      </c>
      <c r="L153" s="23">
        <f>IF(B153="","",IF(J153=Lists!$D$4,1,0)+IF(J153=Lists!$D$3,1,0)+IF(COUNTIF(E153:H153,1)&gt;0,1,0)+IF(AND(D153&lt;&gt;"",D153&lt;&gt;Lists!$A$2),1,0))</f>
        <v/>
      </c>
      <c r="M153" s="23">
        <f>IF(B153="","",B153&amp;"|"&amp;COUNTIF(B$6:B153,B153))</f>
        <v/>
      </c>
      <c r="N153" s="23">
        <f>IF(B153="","",IFERROR(TRIM(INDEX('Form responses'!$A149:$T149,MATCH(Lists!$G$5,'Form responses'!$A$1:$T$1,0))&amp;""),""))</f>
        <v/>
      </c>
    </row>
    <row r="154">
      <c r="A154" s="23">
        <f>IF(B154="","","Form")</f>
        <v/>
      </c>
      <c r="B154" s="23">
        <f>IFERROR(TRIM(INDEX('Form responses'!$A150:$T150,MATCH(Lists!$G$2,'Form responses'!$A$1:$T$1,0))&amp;""),"")</f>
        <v/>
      </c>
      <c r="C154" s="23">
        <f>IF(B154="","",IFERROR(TRIM(INDEX('Form responses'!$A150:$T150,MATCH(Lists!$G$3,'Form responses'!$A$1:$T$1,0))&amp;""),""))</f>
        <v/>
      </c>
      <c r="D154" s="23">
        <f>IF(B154="","",IFERROR(TRIM(INDEX('Form responses'!$A150:$T150,MATCH(Lists!$G$4,'Form responses'!$A$1:$T$1,0))&amp;""),""))</f>
        <v/>
      </c>
      <c r="E154" s="24">
        <f>IF($N154="","",IF(ISNUMBER(SEARCH(E$5&amp;": "&amp;Lists!$B$5,$N154)),4,IF(ISNUMBER(SEARCH(E$5&amp;": "&amp;Lists!$B$4,$N154)),3,IF(ISNUMBER(SEARCH(E$5&amp;": "&amp;Lists!$B$3,$N154)),2,IF(ISNUMBER(SEARCH(E$5&amp;": "&amp;Lists!$B$2,$N154)),1,"")))))</f>
        <v/>
      </c>
      <c r="F154" s="24">
        <f>IF($N154="","",IF(ISNUMBER(SEARCH(F$5&amp;": "&amp;Lists!$B$5,$N154)),4,IF(ISNUMBER(SEARCH(F$5&amp;": "&amp;Lists!$B$4,$N154)),3,IF(ISNUMBER(SEARCH(F$5&amp;": "&amp;Lists!$B$3,$N154)),2,IF(ISNUMBER(SEARCH(F$5&amp;": "&amp;Lists!$B$2,$N154)),1,"")))))</f>
        <v/>
      </c>
      <c r="G154" s="24">
        <f>IF($N154="","",IF(ISNUMBER(SEARCH(G$5&amp;": "&amp;Lists!$B$5,$N154)),4,IF(ISNUMBER(SEARCH(G$5&amp;": "&amp;Lists!$B$4,$N154)),3,IF(ISNUMBER(SEARCH(G$5&amp;": "&amp;Lists!$B$3,$N154)),2,IF(ISNUMBER(SEARCH(G$5&amp;": "&amp;Lists!$B$2,$N154)),1,"")))))</f>
        <v/>
      </c>
      <c r="H154" s="24">
        <f>IF($N154="","",IF(ISNUMBER(SEARCH(H$5&amp;": "&amp;Lists!$B$5,$N154)),4,IF(ISNUMBER(SEARCH(H$5&amp;": "&amp;Lists!$B$4,$N154)),3,IF(ISNUMBER(SEARCH(H$5&amp;": "&amp;Lists!$B$3,$N154)),2,IF(ISNUMBER(SEARCH(H$5&amp;": "&amp;Lists!$B$2,$N154)),1,"")))))</f>
        <v/>
      </c>
      <c r="I154" s="25">
        <f>IF(COUNT(E154:H154)=0,"",ROUND(AVERAGE(E154:H154),2))</f>
        <v/>
      </c>
      <c r="J154" s="23">
        <f>IF(B154="","",IFERROR(TRIM(INDEX('Form responses'!$A150:$T150,MATCH(Lists!$G$6,'Form responses'!$A$1:$T$1,0))&amp;""),""))</f>
        <v/>
      </c>
      <c r="K154" s="23">
        <f>IF(B154="","",MID(IF(J154=Lists!$D$4,"; Would not hire again","")&amp;IF(J154=Lists!$D$3,"; Hire again with reservations","")&amp;IF(COUNTIF(E154:H154,1)&gt;0,"; Rated below expectations on "&amp;COUNTIF(E154:H154,1),"")&amp;IF(AND(D154&lt;&gt;"",D154&lt;&gt;Lists!$A$2),"; Not a manager",""),3,200))</f>
        <v/>
      </c>
      <c r="L154" s="23">
        <f>IF(B154="","",IF(J154=Lists!$D$4,1,0)+IF(J154=Lists!$D$3,1,0)+IF(COUNTIF(E154:H154,1)&gt;0,1,0)+IF(AND(D154&lt;&gt;"",D154&lt;&gt;Lists!$A$2),1,0))</f>
        <v/>
      </c>
      <c r="M154" s="23">
        <f>IF(B154="","",B154&amp;"|"&amp;COUNTIF(B$6:B154,B154))</f>
        <v/>
      </c>
      <c r="N154" s="23">
        <f>IF(B154="","",IFERROR(TRIM(INDEX('Form responses'!$A150:$T150,MATCH(Lists!$G$5,'Form responses'!$A$1:$T$1,0))&amp;""),""))</f>
        <v/>
      </c>
    </row>
    <row r="155">
      <c r="A155" s="23">
        <f>IF(B155="","","Form")</f>
        <v/>
      </c>
      <c r="B155" s="23">
        <f>IFERROR(TRIM(INDEX('Form responses'!$A151:$T151,MATCH(Lists!$G$2,'Form responses'!$A$1:$T$1,0))&amp;""),"")</f>
        <v/>
      </c>
      <c r="C155" s="23">
        <f>IF(B155="","",IFERROR(TRIM(INDEX('Form responses'!$A151:$T151,MATCH(Lists!$G$3,'Form responses'!$A$1:$T$1,0))&amp;""),""))</f>
        <v/>
      </c>
      <c r="D155" s="23">
        <f>IF(B155="","",IFERROR(TRIM(INDEX('Form responses'!$A151:$T151,MATCH(Lists!$G$4,'Form responses'!$A$1:$T$1,0))&amp;""),""))</f>
        <v/>
      </c>
      <c r="E155" s="24">
        <f>IF($N155="","",IF(ISNUMBER(SEARCH(E$5&amp;": "&amp;Lists!$B$5,$N155)),4,IF(ISNUMBER(SEARCH(E$5&amp;": "&amp;Lists!$B$4,$N155)),3,IF(ISNUMBER(SEARCH(E$5&amp;": "&amp;Lists!$B$3,$N155)),2,IF(ISNUMBER(SEARCH(E$5&amp;": "&amp;Lists!$B$2,$N155)),1,"")))))</f>
        <v/>
      </c>
      <c r="F155" s="24">
        <f>IF($N155="","",IF(ISNUMBER(SEARCH(F$5&amp;": "&amp;Lists!$B$5,$N155)),4,IF(ISNUMBER(SEARCH(F$5&amp;": "&amp;Lists!$B$4,$N155)),3,IF(ISNUMBER(SEARCH(F$5&amp;": "&amp;Lists!$B$3,$N155)),2,IF(ISNUMBER(SEARCH(F$5&amp;": "&amp;Lists!$B$2,$N155)),1,"")))))</f>
        <v/>
      </c>
      <c r="G155" s="24">
        <f>IF($N155="","",IF(ISNUMBER(SEARCH(G$5&amp;": "&amp;Lists!$B$5,$N155)),4,IF(ISNUMBER(SEARCH(G$5&amp;": "&amp;Lists!$B$4,$N155)),3,IF(ISNUMBER(SEARCH(G$5&amp;": "&amp;Lists!$B$3,$N155)),2,IF(ISNUMBER(SEARCH(G$5&amp;": "&amp;Lists!$B$2,$N155)),1,"")))))</f>
        <v/>
      </c>
      <c r="H155" s="24">
        <f>IF($N155="","",IF(ISNUMBER(SEARCH(H$5&amp;": "&amp;Lists!$B$5,$N155)),4,IF(ISNUMBER(SEARCH(H$5&amp;": "&amp;Lists!$B$4,$N155)),3,IF(ISNUMBER(SEARCH(H$5&amp;": "&amp;Lists!$B$3,$N155)),2,IF(ISNUMBER(SEARCH(H$5&amp;": "&amp;Lists!$B$2,$N155)),1,"")))))</f>
        <v/>
      </c>
      <c r="I155" s="25">
        <f>IF(COUNT(E155:H155)=0,"",ROUND(AVERAGE(E155:H155),2))</f>
        <v/>
      </c>
      <c r="J155" s="23">
        <f>IF(B155="","",IFERROR(TRIM(INDEX('Form responses'!$A151:$T151,MATCH(Lists!$G$6,'Form responses'!$A$1:$T$1,0))&amp;""),""))</f>
        <v/>
      </c>
      <c r="K155" s="23">
        <f>IF(B155="","",MID(IF(J155=Lists!$D$4,"; Would not hire again","")&amp;IF(J155=Lists!$D$3,"; Hire again with reservations","")&amp;IF(COUNTIF(E155:H155,1)&gt;0,"; Rated below expectations on "&amp;COUNTIF(E155:H155,1),"")&amp;IF(AND(D155&lt;&gt;"",D155&lt;&gt;Lists!$A$2),"; Not a manager",""),3,200))</f>
        <v/>
      </c>
      <c r="L155" s="23">
        <f>IF(B155="","",IF(J155=Lists!$D$4,1,0)+IF(J155=Lists!$D$3,1,0)+IF(COUNTIF(E155:H155,1)&gt;0,1,0)+IF(AND(D155&lt;&gt;"",D155&lt;&gt;Lists!$A$2),1,0))</f>
        <v/>
      </c>
      <c r="M155" s="23">
        <f>IF(B155="","",B155&amp;"|"&amp;COUNTIF(B$6:B155,B155))</f>
        <v/>
      </c>
      <c r="N155" s="23">
        <f>IF(B155="","",IFERROR(TRIM(INDEX('Form responses'!$A151:$T151,MATCH(Lists!$G$5,'Form responses'!$A$1:$T$1,0))&amp;""),""))</f>
        <v/>
      </c>
    </row>
    <row r="156">
      <c r="A156" s="23">
        <f>IF(B156="","","Form")</f>
        <v/>
      </c>
      <c r="B156" s="23">
        <f>IFERROR(TRIM(INDEX('Form responses'!$A152:$T152,MATCH(Lists!$G$2,'Form responses'!$A$1:$T$1,0))&amp;""),"")</f>
        <v/>
      </c>
      <c r="C156" s="23">
        <f>IF(B156="","",IFERROR(TRIM(INDEX('Form responses'!$A152:$T152,MATCH(Lists!$G$3,'Form responses'!$A$1:$T$1,0))&amp;""),""))</f>
        <v/>
      </c>
      <c r="D156" s="23">
        <f>IF(B156="","",IFERROR(TRIM(INDEX('Form responses'!$A152:$T152,MATCH(Lists!$G$4,'Form responses'!$A$1:$T$1,0))&amp;""),""))</f>
        <v/>
      </c>
      <c r="E156" s="24">
        <f>IF($N156="","",IF(ISNUMBER(SEARCH(E$5&amp;": "&amp;Lists!$B$5,$N156)),4,IF(ISNUMBER(SEARCH(E$5&amp;": "&amp;Lists!$B$4,$N156)),3,IF(ISNUMBER(SEARCH(E$5&amp;": "&amp;Lists!$B$3,$N156)),2,IF(ISNUMBER(SEARCH(E$5&amp;": "&amp;Lists!$B$2,$N156)),1,"")))))</f>
        <v/>
      </c>
      <c r="F156" s="24">
        <f>IF($N156="","",IF(ISNUMBER(SEARCH(F$5&amp;": "&amp;Lists!$B$5,$N156)),4,IF(ISNUMBER(SEARCH(F$5&amp;": "&amp;Lists!$B$4,$N156)),3,IF(ISNUMBER(SEARCH(F$5&amp;": "&amp;Lists!$B$3,$N156)),2,IF(ISNUMBER(SEARCH(F$5&amp;": "&amp;Lists!$B$2,$N156)),1,"")))))</f>
        <v/>
      </c>
      <c r="G156" s="24">
        <f>IF($N156="","",IF(ISNUMBER(SEARCH(G$5&amp;": "&amp;Lists!$B$5,$N156)),4,IF(ISNUMBER(SEARCH(G$5&amp;": "&amp;Lists!$B$4,$N156)),3,IF(ISNUMBER(SEARCH(G$5&amp;": "&amp;Lists!$B$3,$N156)),2,IF(ISNUMBER(SEARCH(G$5&amp;": "&amp;Lists!$B$2,$N156)),1,"")))))</f>
        <v/>
      </c>
      <c r="H156" s="24">
        <f>IF($N156="","",IF(ISNUMBER(SEARCH(H$5&amp;": "&amp;Lists!$B$5,$N156)),4,IF(ISNUMBER(SEARCH(H$5&amp;": "&amp;Lists!$B$4,$N156)),3,IF(ISNUMBER(SEARCH(H$5&amp;": "&amp;Lists!$B$3,$N156)),2,IF(ISNUMBER(SEARCH(H$5&amp;": "&amp;Lists!$B$2,$N156)),1,"")))))</f>
        <v/>
      </c>
      <c r="I156" s="25">
        <f>IF(COUNT(E156:H156)=0,"",ROUND(AVERAGE(E156:H156),2))</f>
        <v/>
      </c>
      <c r="J156" s="23">
        <f>IF(B156="","",IFERROR(TRIM(INDEX('Form responses'!$A152:$T152,MATCH(Lists!$G$6,'Form responses'!$A$1:$T$1,0))&amp;""),""))</f>
        <v/>
      </c>
      <c r="K156" s="23">
        <f>IF(B156="","",MID(IF(J156=Lists!$D$4,"; Would not hire again","")&amp;IF(J156=Lists!$D$3,"; Hire again with reservations","")&amp;IF(COUNTIF(E156:H156,1)&gt;0,"; Rated below expectations on "&amp;COUNTIF(E156:H156,1),"")&amp;IF(AND(D156&lt;&gt;"",D156&lt;&gt;Lists!$A$2),"; Not a manager",""),3,200))</f>
        <v/>
      </c>
      <c r="L156" s="23">
        <f>IF(B156="","",IF(J156=Lists!$D$4,1,0)+IF(J156=Lists!$D$3,1,0)+IF(COUNTIF(E156:H156,1)&gt;0,1,0)+IF(AND(D156&lt;&gt;"",D156&lt;&gt;Lists!$A$2),1,0))</f>
        <v/>
      </c>
      <c r="M156" s="23">
        <f>IF(B156="","",B156&amp;"|"&amp;COUNTIF(B$6:B156,B156))</f>
        <v/>
      </c>
      <c r="N156" s="23">
        <f>IF(B156="","",IFERROR(TRIM(INDEX('Form responses'!$A152:$T152,MATCH(Lists!$G$5,'Form responses'!$A$1:$T$1,0))&amp;""),""))</f>
        <v/>
      </c>
    </row>
    <row r="157">
      <c r="A157" s="23">
        <f>IF(B157="","","Form")</f>
        <v/>
      </c>
      <c r="B157" s="23">
        <f>IFERROR(TRIM(INDEX('Form responses'!$A153:$T153,MATCH(Lists!$G$2,'Form responses'!$A$1:$T$1,0))&amp;""),"")</f>
        <v/>
      </c>
      <c r="C157" s="23">
        <f>IF(B157="","",IFERROR(TRIM(INDEX('Form responses'!$A153:$T153,MATCH(Lists!$G$3,'Form responses'!$A$1:$T$1,0))&amp;""),""))</f>
        <v/>
      </c>
      <c r="D157" s="23">
        <f>IF(B157="","",IFERROR(TRIM(INDEX('Form responses'!$A153:$T153,MATCH(Lists!$G$4,'Form responses'!$A$1:$T$1,0))&amp;""),""))</f>
        <v/>
      </c>
      <c r="E157" s="24">
        <f>IF($N157="","",IF(ISNUMBER(SEARCH(E$5&amp;": "&amp;Lists!$B$5,$N157)),4,IF(ISNUMBER(SEARCH(E$5&amp;": "&amp;Lists!$B$4,$N157)),3,IF(ISNUMBER(SEARCH(E$5&amp;": "&amp;Lists!$B$3,$N157)),2,IF(ISNUMBER(SEARCH(E$5&amp;": "&amp;Lists!$B$2,$N157)),1,"")))))</f>
        <v/>
      </c>
      <c r="F157" s="24">
        <f>IF($N157="","",IF(ISNUMBER(SEARCH(F$5&amp;": "&amp;Lists!$B$5,$N157)),4,IF(ISNUMBER(SEARCH(F$5&amp;": "&amp;Lists!$B$4,$N157)),3,IF(ISNUMBER(SEARCH(F$5&amp;": "&amp;Lists!$B$3,$N157)),2,IF(ISNUMBER(SEARCH(F$5&amp;": "&amp;Lists!$B$2,$N157)),1,"")))))</f>
        <v/>
      </c>
      <c r="G157" s="24">
        <f>IF($N157="","",IF(ISNUMBER(SEARCH(G$5&amp;": "&amp;Lists!$B$5,$N157)),4,IF(ISNUMBER(SEARCH(G$5&amp;": "&amp;Lists!$B$4,$N157)),3,IF(ISNUMBER(SEARCH(G$5&amp;": "&amp;Lists!$B$3,$N157)),2,IF(ISNUMBER(SEARCH(G$5&amp;": "&amp;Lists!$B$2,$N157)),1,"")))))</f>
        <v/>
      </c>
      <c r="H157" s="24">
        <f>IF($N157="","",IF(ISNUMBER(SEARCH(H$5&amp;": "&amp;Lists!$B$5,$N157)),4,IF(ISNUMBER(SEARCH(H$5&amp;": "&amp;Lists!$B$4,$N157)),3,IF(ISNUMBER(SEARCH(H$5&amp;": "&amp;Lists!$B$3,$N157)),2,IF(ISNUMBER(SEARCH(H$5&amp;": "&amp;Lists!$B$2,$N157)),1,"")))))</f>
        <v/>
      </c>
      <c r="I157" s="25">
        <f>IF(COUNT(E157:H157)=0,"",ROUND(AVERAGE(E157:H157),2))</f>
        <v/>
      </c>
      <c r="J157" s="23">
        <f>IF(B157="","",IFERROR(TRIM(INDEX('Form responses'!$A153:$T153,MATCH(Lists!$G$6,'Form responses'!$A$1:$T$1,0))&amp;""),""))</f>
        <v/>
      </c>
      <c r="K157" s="23">
        <f>IF(B157="","",MID(IF(J157=Lists!$D$4,"; Would not hire again","")&amp;IF(J157=Lists!$D$3,"; Hire again with reservations","")&amp;IF(COUNTIF(E157:H157,1)&gt;0,"; Rated below expectations on "&amp;COUNTIF(E157:H157,1),"")&amp;IF(AND(D157&lt;&gt;"",D157&lt;&gt;Lists!$A$2),"; Not a manager",""),3,200))</f>
        <v/>
      </c>
      <c r="L157" s="23">
        <f>IF(B157="","",IF(J157=Lists!$D$4,1,0)+IF(J157=Lists!$D$3,1,0)+IF(COUNTIF(E157:H157,1)&gt;0,1,0)+IF(AND(D157&lt;&gt;"",D157&lt;&gt;Lists!$A$2),1,0))</f>
        <v/>
      </c>
      <c r="M157" s="23">
        <f>IF(B157="","",B157&amp;"|"&amp;COUNTIF(B$6:B157,B157))</f>
        <v/>
      </c>
      <c r="N157" s="23">
        <f>IF(B157="","",IFERROR(TRIM(INDEX('Form responses'!$A153:$T153,MATCH(Lists!$G$5,'Form responses'!$A$1:$T$1,0))&amp;""),""))</f>
        <v/>
      </c>
    </row>
    <row r="158">
      <c r="A158" s="23">
        <f>IF(B158="","","Form")</f>
        <v/>
      </c>
      <c r="B158" s="23">
        <f>IFERROR(TRIM(INDEX('Form responses'!$A154:$T154,MATCH(Lists!$G$2,'Form responses'!$A$1:$T$1,0))&amp;""),"")</f>
        <v/>
      </c>
      <c r="C158" s="23">
        <f>IF(B158="","",IFERROR(TRIM(INDEX('Form responses'!$A154:$T154,MATCH(Lists!$G$3,'Form responses'!$A$1:$T$1,0))&amp;""),""))</f>
        <v/>
      </c>
      <c r="D158" s="23">
        <f>IF(B158="","",IFERROR(TRIM(INDEX('Form responses'!$A154:$T154,MATCH(Lists!$G$4,'Form responses'!$A$1:$T$1,0))&amp;""),""))</f>
        <v/>
      </c>
      <c r="E158" s="24">
        <f>IF($N158="","",IF(ISNUMBER(SEARCH(E$5&amp;": "&amp;Lists!$B$5,$N158)),4,IF(ISNUMBER(SEARCH(E$5&amp;": "&amp;Lists!$B$4,$N158)),3,IF(ISNUMBER(SEARCH(E$5&amp;": "&amp;Lists!$B$3,$N158)),2,IF(ISNUMBER(SEARCH(E$5&amp;": "&amp;Lists!$B$2,$N158)),1,"")))))</f>
        <v/>
      </c>
      <c r="F158" s="24">
        <f>IF($N158="","",IF(ISNUMBER(SEARCH(F$5&amp;": "&amp;Lists!$B$5,$N158)),4,IF(ISNUMBER(SEARCH(F$5&amp;": "&amp;Lists!$B$4,$N158)),3,IF(ISNUMBER(SEARCH(F$5&amp;": "&amp;Lists!$B$3,$N158)),2,IF(ISNUMBER(SEARCH(F$5&amp;": "&amp;Lists!$B$2,$N158)),1,"")))))</f>
        <v/>
      </c>
      <c r="G158" s="24">
        <f>IF($N158="","",IF(ISNUMBER(SEARCH(G$5&amp;": "&amp;Lists!$B$5,$N158)),4,IF(ISNUMBER(SEARCH(G$5&amp;": "&amp;Lists!$B$4,$N158)),3,IF(ISNUMBER(SEARCH(G$5&amp;": "&amp;Lists!$B$3,$N158)),2,IF(ISNUMBER(SEARCH(G$5&amp;": "&amp;Lists!$B$2,$N158)),1,"")))))</f>
        <v/>
      </c>
      <c r="H158" s="24">
        <f>IF($N158="","",IF(ISNUMBER(SEARCH(H$5&amp;": "&amp;Lists!$B$5,$N158)),4,IF(ISNUMBER(SEARCH(H$5&amp;": "&amp;Lists!$B$4,$N158)),3,IF(ISNUMBER(SEARCH(H$5&amp;": "&amp;Lists!$B$3,$N158)),2,IF(ISNUMBER(SEARCH(H$5&amp;": "&amp;Lists!$B$2,$N158)),1,"")))))</f>
        <v/>
      </c>
      <c r="I158" s="25">
        <f>IF(COUNT(E158:H158)=0,"",ROUND(AVERAGE(E158:H158),2))</f>
        <v/>
      </c>
      <c r="J158" s="23">
        <f>IF(B158="","",IFERROR(TRIM(INDEX('Form responses'!$A154:$T154,MATCH(Lists!$G$6,'Form responses'!$A$1:$T$1,0))&amp;""),""))</f>
        <v/>
      </c>
      <c r="K158" s="23">
        <f>IF(B158="","",MID(IF(J158=Lists!$D$4,"; Would not hire again","")&amp;IF(J158=Lists!$D$3,"; Hire again with reservations","")&amp;IF(COUNTIF(E158:H158,1)&gt;0,"; Rated below expectations on "&amp;COUNTIF(E158:H158,1),"")&amp;IF(AND(D158&lt;&gt;"",D158&lt;&gt;Lists!$A$2),"; Not a manager",""),3,200))</f>
        <v/>
      </c>
      <c r="L158" s="23">
        <f>IF(B158="","",IF(J158=Lists!$D$4,1,0)+IF(J158=Lists!$D$3,1,0)+IF(COUNTIF(E158:H158,1)&gt;0,1,0)+IF(AND(D158&lt;&gt;"",D158&lt;&gt;Lists!$A$2),1,0))</f>
        <v/>
      </c>
      <c r="M158" s="23">
        <f>IF(B158="","",B158&amp;"|"&amp;COUNTIF(B$6:B158,B158))</f>
        <v/>
      </c>
      <c r="N158" s="23">
        <f>IF(B158="","",IFERROR(TRIM(INDEX('Form responses'!$A154:$T154,MATCH(Lists!$G$5,'Form responses'!$A$1:$T$1,0))&amp;""),""))</f>
        <v/>
      </c>
    </row>
    <row r="159">
      <c r="A159" s="23">
        <f>IF(B159="","","Form")</f>
        <v/>
      </c>
      <c r="B159" s="23">
        <f>IFERROR(TRIM(INDEX('Form responses'!$A155:$T155,MATCH(Lists!$G$2,'Form responses'!$A$1:$T$1,0))&amp;""),"")</f>
        <v/>
      </c>
      <c r="C159" s="23">
        <f>IF(B159="","",IFERROR(TRIM(INDEX('Form responses'!$A155:$T155,MATCH(Lists!$G$3,'Form responses'!$A$1:$T$1,0))&amp;""),""))</f>
        <v/>
      </c>
      <c r="D159" s="23">
        <f>IF(B159="","",IFERROR(TRIM(INDEX('Form responses'!$A155:$T155,MATCH(Lists!$G$4,'Form responses'!$A$1:$T$1,0))&amp;""),""))</f>
        <v/>
      </c>
      <c r="E159" s="24">
        <f>IF($N159="","",IF(ISNUMBER(SEARCH(E$5&amp;": "&amp;Lists!$B$5,$N159)),4,IF(ISNUMBER(SEARCH(E$5&amp;": "&amp;Lists!$B$4,$N159)),3,IF(ISNUMBER(SEARCH(E$5&amp;": "&amp;Lists!$B$3,$N159)),2,IF(ISNUMBER(SEARCH(E$5&amp;": "&amp;Lists!$B$2,$N159)),1,"")))))</f>
        <v/>
      </c>
      <c r="F159" s="24">
        <f>IF($N159="","",IF(ISNUMBER(SEARCH(F$5&amp;": "&amp;Lists!$B$5,$N159)),4,IF(ISNUMBER(SEARCH(F$5&amp;": "&amp;Lists!$B$4,$N159)),3,IF(ISNUMBER(SEARCH(F$5&amp;": "&amp;Lists!$B$3,$N159)),2,IF(ISNUMBER(SEARCH(F$5&amp;": "&amp;Lists!$B$2,$N159)),1,"")))))</f>
        <v/>
      </c>
      <c r="G159" s="24">
        <f>IF($N159="","",IF(ISNUMBER(SEARCH(G$5&amp;": "&amp;Lists!$B$5,$N159)),4,IF(ISNUMBER(SEARCH(G$5&amp;": "&amp;Lists!$B$4,$N159)),3,IF(ISNUMBER(SEARCH(G$5&amp;": "&amp;Lists!$B$3,$N159)),2,IF(ISNUMBER(SEARCH(G$5&amp;": "&amp;Lists!$B$2,$N159)),1,"")))))</f>
        <v/>
      </c>
      <c r="H159" s="24">
        <f>IF($N159="","",IF(ISNUMBER(SEARCH(H$5&amp;": "&amp;Lists!$B$5,$N159)),4,IF(ISNUMBER(SEARCH(H$5&amp;": "&amp;Lists!$B$4,$N159)),3,IF(ISNUMBER(SEARCH(H$5&amp;": "&amp;Lists!$B$3,$N159)),2,IF(ISNUMBER(SEARCH(H$5&amp;": "&amp;Lists!$B$2,$N159)),1,"")))))</f>
        <v/>
      </c>
      <c r="I159" s="25">
        <f>IF(COUNT(E159:H159)=0,"",ROUND(AVERAGE(E159:H159),2))</f>
        <v/>
      </c>
      <c r="J159" s="23">
        <f>IF(B159="","",IFERROR(TRIM(INDEX('Form responses'!$A155:$T155,MATCH(Lists!$G$6,'Form responses'!$A$1:$T$1,0))&amp;""),""))</f>
        <v/>
      </c>
      <c r="K159" s="23">
        <f>IF(B159="","",MID(IF(J159=Lists!$D$4,"; Would not hire again","")&amp;IF(J159=Lists!$D$3,"; Hire again with reservations","")&amp;IF(COUNTIF(E159:H159,1)&gt;0,"; Rated below expectations on "&amp;COUNTIF(E159:H159,1),"")&amp;IF(AND(D159&lt;&gt;"",D159&lt;&gt;Lists!$A$2),"; Not a manager",""),3,200))</f>
        <v/>
      </c>
      <c r="L159" s="23">
        <f>IF(B159="","",IF(J159=Lists!$D$4,1,0)+IF(J159=Lists!$D$3,1,0)+IF(COUNTIF(E159:H159,1)&gt;0,1,0)+IF(AND(D159&lt;&gt;"",D159&lt;&gt;Lists!$A$2),1,0))</f>
        <v/>
      </c>
      <c r="M159" s="23">
        <f>IF(B159="","",B159&amp;"|"&amp;COUNTIF(B$6:B159,B159))</f>
        <v/>
      </c>
      <c r="N159" s="23">
        <f>IF(B159="","",IFERROR(TRIM(INDEX('Form responses'!$A155:$T155,MATCH(Lists!$G$5,'Form responses'!$A$1:$T$1,0))&amp;""),""))</f>
        <v/>
      </c>
    </row>
    <row r="160">
      <c r="A160" s="23">
        <f>IF(B160="","","Form")</f>
        <v/>
      </c>
      <c r="B160" s="23">
        <f>IFERROR(TRIM(INDEX('Form responses'!$A156:$T156,MATCH(Lists!$G$2,'Form responses'!$A$1:$T$1,0))&amp;""),"")</f>
        <v/>
      </c>
      <c r="C160" s="23">
        <f>IF(B160="","",IFERROR(TRIM(INDEX('Form responses'!$A156:$T156,MATCH(Lists!$G$3,'Form responses'!$A$1:$T$1,0))&amp;""),""))</f>
        <v/>
      </c>
      <c r="D160" s="23">
        <f>IF(B160="","",IFERROR(TRIM(INDEX('Form responses'!$A156:$T156,MATCH(Lists!$G$4,'Form responses'!$A$1:$T$1,0))&amp;""),""))</f>
        <v/>
      </c>
      <c r="E160" s="24">
        <f>IF($N160="","",IF(ISNUMBER(SEARCH(E$5&amp;": "&amp;Lists!$B$5,$N160)),4,IF(ISNUMBER(SEARCH(E$5&amp;": "&amp;Lists!$B$4,$N160)),3,IF(ISNUMBER(SEARCH(E$5&amp;": "&amp;Lists!$B$3,$N160)),2,IF(ISNUMBER(SEARCH(E$5&amp;": "&amp;Lists!$B$2,$N160)),1,"")))))</f>
        <v/>
      </c>
      <c r="F160" s="24">
        <f>IF($N160="","",IF(ISNUMBER(SEARCH(F$5&amp;": "&amp;Lists!$B$5,$N160)),4,IF(ISNUMBER(SEARCH(F$5&amp;": "&amp;Lists!$B$4,$N160)),3,IF(ISNUMBER(SEARCH(F$5&amp;": "&amp;Lists!$B$3,$N160)),2,IF(ISNUMBER(SEARCH(F$5&amp;": "&amp;Lists!$B$2,$N160)),1,"")))))</f>
        <v/>
      </c>
      <c r="G160" s="24">
        <f>IF($N160="","",IF(ISNUMBER(SEARCH(G$5&amp;": "&amp;Lists!$B$5,$N160)),4,IF(ISNUMBER(SEARCH(G$5&amp;": "&amp;Lists!$B$4,$N160)),3,IF(ISNUMBER(SEARCH(G$5&amp;": "&amp;Lists!$B$3,$N160)),2,IF(ISNUMBER(SEARCH(G$5&amp;": "&amp;Lists!$B$2,$N160)),1,"")))))</f>
        <v/>
      </c>
      <c r="H160" s="24">
        <f>IF($N160="","",IF(ISNUMBER(SEARCH(H$5&amp;": "&amp;Lists!$B$5,$N160)),4,IF(ISNUMBER(SEARCH(H$5&amp;": "&amp;Lists!$B$4,$N160)),3,IF(ISNUMBER(SEARCH(H$5&amp;": "&amp;Lists!$B$3,$N160)),2,IF(ISNUMBER(SEARCH(H$5&amp;": "&amp;Lists!$B$2,$N160)),1,"")))))</f>
        <v/>
      </c>
      <c r="I160" s="25">
        <f>IF(COUNT(E160:H160)=0,"",ROUND(AVERAGE(E160:H160),2))</f>
        <v/>
      </c>
      <c r="J160" s="23">
        <f>IF(B160="","",IFERROR(TRIM(INDEX('Form responses'!$A156:$T156,MATCH(Lists!$G$6,'Form responses'!$A$1:$T$1,0))&amp;""),""))</f>
        <v/>
      </c>
      <c r="K160" s="23">
        <f>IF(B160="","",MID(IF(J160=Lists!$D$4,"; Would not hire again","")&amp;IF(J160=Lists!$D$3,"; Hire again with reservations","")&amp;IF(COUNTIF(E160:H160,1)&gt;0,"; Rated below expectations on "&amp;COUNTIF(E160:H160,1),"")&amp;IF(AND(D160&lt;&gt;"",D160&lt;&gt;Lists!$A$2),"; Not a manager",""),3,200))</f>
        <v/>
      </c>
      <c r="L160" s="23">
        <f>IF(B160="","",IF(J160=Lists!$D$4,1,0)+IF(J160=Lists!$D$3,1,0)+IF(COUNTIF(E160:H160,1)&gt;0,1,0)+IF(AND(D160&lt;&gt;"",D160&lt;&gt;Lists!$A$2),1,0))</f>
        <v/>
      </c>
      <c r="M160" s="23">
        <f>IF(B160="","",B160&amp;"|"&amp;COUNTIF(B$6:B160,B160))</f>
        <v/>
      </c>
      <c r="N160" s="23">
        <f>IF(B160="","",IFERROR(TRIM(INDEX('Form responses'!$A156:$T156,MATCH(Lists!$G$5,'Form responses'!$A$1:$T$1,0))&amp;""),""))</f>
        <v/>
      </c>
    </row>
    <row r="161">
      <c r="A161" s="23">
        <f>IF(B161="","","Form")</f>
        <v/>
      </c>
      <c r="B161" s="23">
        <f>IFERROR(TRIM(INDEX('Form responses'!$A157:$T157,MATCH(Lists!$G$2,'Form responses'!$A$1:$T$1,0))&amp;""),"")</f>
        <v/>
      </c>
      <c r="C161" s="23">
        <f>IF(B161="","",IFERROR(TRIM(INDEX('Form responses'!$A157:$T157,MATCH(Lists!$G$3,'Form responses'!$A$1:$T$1,0))&amp;""),""))</f>
        <v/>
      </c>
      <c r="D161" s="23">
        <f>IF(B161="","",IFERROR(TRIM(INDEX('Form responses'!$A157:$T157,MATCH(Lists!$G$4,'Form responses'!$A$1:$T$1,0))&amp;""),""))</f>
        <v/>
      </c>
      <c r="E161" s="24">
        <f>IF($N161="","",IF(ISNUMBER(SEARCH(E$5&amp;": "&amp;Lists!$B$5,$N161)),4,IF(ISNUMBER(SEARCH(E$5&amp;": "&amp;Lists!$B$4,$N161)),3,IF(ISNUMBER(SEARCH(E$5&amp;": "&amp;Lists!$B$3,$N161)),2,IF(ISNUMBER(SEARCH(E$5&amp;": "&amp;Lists!$B$2,$N161)),1,"")))))</f>
        <v/>
      </c>
      <c r="F161" s="24">
        <f>IF($N161="","",IF(ISNUMBER(SEARCH(F$5&amp;": "&amp;Lists!$B$5,$N161)),4,IF(ISNUMBER(SEARCH(F$5&amp;": "&amp;Lists!$B$4,$N161)),3,IF(ISNUMBER(SEARCH(F$5&amp;": "&amp;Lists!$B$3,$N161)),2,IF(ISNUMBER(SEARCH(F$5&amp;": "&amp;Lists!$B$2,$N161)),1,"")))))</f>
        <v/>
      </c>
      <c r="G161" s="24">
        <f>IF($N161="","",IF(ISNUMBER(SEARCH(G$5&amp;": "&amp;Lists!$B$5,$N161)),4,IF(ISNUMBER(SEARCH(G$5&amp;": "&amp;Lists!$B$4,$N161)),3,IF(ISNUMBER(SEARCH(G$5&amp;": "&amp;Lists!$B$3,$N161)),2,IF(ISNUMBER(SEARCH(G$5&amp;": "&amp;Lists!$B$2,$N161)),1,"")))))</f>
        <v/>
      </c>
      <c r="H161" s="24">
        <f>IF($N161="","",IF(ISNUMBER(SEARCH(H$5&amp;": "&amp;Lists!$B$5,$N161)),4,IF(ISNUMBER(SEARCH(H$5&amp;": "&amp;Lists!$B$4,$N161)),3,IF(ISNUMBER(SEARCH(H$5&amp;": "&amp;Lists!$B$3,$N161)),2,IF(ISNUMBER(SEARCH(H$5&amp;": "&amp;Lists!$B$2,$N161)),1,"")))))</f>
        <v/>
      </c>
      <c r="I161" s="25">
        <f>IF(COUNT(E161:H161)=0,"",ROUND(AVERAGE(E161:H161),2))</f>
        <v/>
      </c>
      <c r="J161" s="23">
        <f>IF(B161="","",IFERROR(TRIM(INDEX('Form responses'!$A157:$T157,MATCH(Lists!$G$6,'Form responses'!$A$1:$T$1,0))&amp;""),""))</f>
        <v/>
      </c>
      <c r="K161" s="23">
        <f>IF(B161="","",MID(IF(J161=Lists!$D$4,"; Would not hire again","")&amp;IF(J161=Lists!$D$3,"; Hire again with reservations","")&amp;IF(COUNTIF(E161:H161,1)&gt;0,"; Rated below expectations on "&amp;COUNTIF(E161:H161,1),"")&amp;IF(AND(D161&lt;&gt;"",D161&lt;&gt;Lists!$A$2),"; Not a manager",""),3,200))</f>
        <v/>
      </c>
      <c r="L161" s="23">
        <f>IF(B161="","",IF(J161=Lists!$D$4,1,0)+IF(J161=Lists!$D$3,1,0)+IF(COUNTIF(E161:H161,1)&gt;0,1,0)+IF(AND(D161&lt;&gt;"",D161&lt;&gt;Lists!$A$2),1,0))</f>
        <v/>
      </c>
      <c r="M161" s="23">
        <f>IF(B161="","",B161&amp;"|"&amp;COUNTIF(B$6:B161,B161))</f>
        <v/>
      </c>
      <c r="N161" s="23">
        <f>IF(B161="","",IFERROR(TRIM(INDEX('Form responses'!$A157:$T157,MATCH(Lists!$G$5,'Form responses'!$A$1:$T$1,0))&amp;""),""))</f>
        <v/>
      </c>
    </row>
    <row r="162">
      <c r="A162" s="23">
        <f>IF(B162="","","Form")</f>
        <v/>
      </c>
      <c r="B162" s="23">
        <f>IFERROR(TRIM(INDEX('Form responses'!$A158:$T158,MATCH(Lists!$G$2,'Form responses'!$A$1:$T$1,0))&amp;""),"")</f>
        <v/>
      </c>
      <c r="C162" s="23">
        <f>IF(B162="","",IFERROR(TRIM(INDEX('Form responses'!$A158:$T158,MATCH(Lists!$G$3,'Form responses'!$A$1:$T$1,0))&amp;""),""))</f>
        <v/>
      </c>
      <c r="D162" s="23">
        <f>IF(B162="","",IFERROR(TRIM(INDEX('Form responses'!$A158:$T158,MATCH(Lists!$G$4,'Form responses'!$A$1:$T$1,0))&amp;""),""))</f>
        <v/>
      </c>
      <c r="E162" s="24">
        <f>IF($N162="","",IF(ISNUMBER(SEARCH(E$5&amp;": "&amp;Lists!$B$5,$N162)),4,IF(ISNUMBER(SEARCH(E$5&amp;": "&amp;Lists!$B$4,$N162)),3,IF(ISNUMBER(SEARCH(E$5&amp;": "&amp;Lists!$B$3,$N162)),2,IF(ISNUMBER(SEARCH(E$5&amp;": "&amp;Lists!$B$2,$N162)),1,"")))))</f>
        <v/>
      </c>
      <c r="F162" s="24">
        <f>IF($N162="","",IF(ISNUMBER(SEARCH(F$5&amp;": "&amp;Lists!$B$5,$N162)),4,IF(ISNUMBER(SEARCH(F$5&amp;": "&amp;Lists!$B$4,$N162)),3,IF(ISNUMBER(SEARCH(F$5&amp;": "&amp;Lists!$B$3,$N162)),2,IF(ISNUMBER(SEARCH(F$5&amp;": "&amp;Lists!$B$2,$N162)),1,"")))))</f>
        <v/>
      </c>
      <c r="G162" s="24">
        <f>IF($N162="","",IF(ISNUMBER(SEARCH(G$5&amp;": "&amp;Lists!$B$5,$N162)),4,IF(ISNUMBER(SEARCH(G$5&amp;": "&amp;Lists!$B$4,$N162)),3,IF(ISNUMBER(SEARCH(G$5&amp;": "&amp;Lists!$B$3,$N162)),2,IF(ISNUMBER(SEARCH(G$5&amp;": "&amp;Lists!$B$2,$N162)),1,"")))))</f>
        <v/>
      </c>
      <c r="H162" s="24">
        <f>IF($N162="","",IF(ISNUMBER(SEARCH(H$5&amp;": "&amp;Lists!$B$5,$N162)),4,IF(ISNUMBER(SEARCH(H$5&amp;": "&amp;Lists!$B$4,$N162)),3,IF(ISNUMBER(SEARCH(H$5&amp;": "&amp;Lists!$B$3,$N162)),2,IF(ISNUMBER(SEARCH(H$5&amp;": "&amp;Lists!$B$2,$N162)),1,"")))))</f>
        <v/>
      </c>
      <c r="I162" s="25">
        <f>IF(COUNT(E162:H162)=0,"",ROUND(AVERAGE(E162:H162),2))</f>
        <v/>
      </c>
      <c r="J162" s="23">
        <f>IF(B162="","",IFERROR(TRIM(INDEX('Form responses'!$A158:$T158,MATCH(Lists!$G$6,'Form responses'!$A$1:$T$1,0))&amp;""),""))</f>
        <v/>
      </c>
      <c r="K162" s="23">
        <f>IF(B162="","",MID(IF(J162=Lists!$D$4,"; Would not hire again","")&amp;IF(J162=Lists!$D$3,"; Hire again with reservations","")&amp;IF(COUNTIF(E162:H162,1)&gt;0,"; Rated below expectations on "&amp;COUNTIF(E162:H162,1),"")&amp;IF(AND(D162&lt;&gt;"",D162&lt;&gt;Lists!$A$2),"; Not a manager",""),3,200))</f>
        <v/>
      </c>
      <c r="L162" s="23">
        <f>IF(B162="","",IF(J162=Lists!$D$4,1,0)+IF(J162=Lists!$D$3,1,0)+IF(COUNTIF(E162:H162,1)&gt;0,1,0)+IF(AND(D162&lt;&gt;"",D162&lt;&gt;Lists!$A$2),1,0))</f>
        <v/>
      </c>
      <c r="M162" s="23">
        <f>IF(B162="","",B162&amp;"|"&amp;COUNTIF(B$6:B162,B162))</f>
        <v/>
      </c>
      <c r="N162" s="23">
        <f>IF(B162="","",IFERROR(TRIM(INDEX('Form responses'!$A158:$T158,MATCH(Lists!$G$5,'Form responses'!$A$1:$T$1,0))&amp;""),""))</f>
        <v/>
      </c>
    </row>
    <row r="163">
      <c r="A163" s="23">
        <f>IF(B163="","","Form")</f>
        <v/>
      </c>
      <c r="B163" s="23">
        <f>IFERROR(TRIM(INDEX('Form responses'!$A159:$T159,MATCH(Lists!$G$2,'Form responses'!$A$1:$T$1,0))&amp;""),"")</f>
        <v/>
      </c>
      <c r="C163" s="23">
        <f>IF(B163="","",IFERROR(TRIM(INDEX('Form responses'!$A159:$T159,MATCH(Lists!$G$3,'Form responses'!$A$1:$T$1,0))&amp;""),""))</f>
        <v/>
      </c>
      <c r="D163" s="23">
        <f>IF(B163="","",IFERROR(TRIM(INDEX('Form responses'!$A159:$T159,MATCH(Lists!$G$4,'Form responses'!$A$1:$T$1,0))&amp;""),""))</f>
        <v/>
      </c>
      <c r="E163" s="24">
        <f>IF($N163="","",IF(ISNUMBER(SEARCH(E$5&amp;": "&amp;Lists!$B$5,$N163)),4,IF(ISNUMBER(SEARCH(E$5&amp;": "&amp;Lists!$B$4,$N163)),3,IF(ISNUMBER(SEARCH(E$5&amp;": "&amp;Lists!$B$3,$N163)),2,IF(ISNUMBER(SEARCH(E$5&amp;": "&amp;Lists!$B$2,$N163)),1,"")))))</f>
        <v/>
      </c>
      <c r="F163" s="24">
        <f>IF($N163="","",IF(ISNUMBER(SEARCH(F$5&amp;": "&amp;Lists!$B$5,$N163)),4,IF(ISNUMBER(SEARCH(F$5&amp;": "&amp;Lists!$B$4,$N163)),3,IF(ISNUMBER(SEARCH(F$5&amp;": "&amp;Lists!$B$3,$N163)),2,IF(ISNUMBER(SEARCH(F$5&amp;": "&amp;Lists!$B$2,$N163)),1,"")))))</f>
        <v/>
      </c>
      <c r="G163" s="24">
        <f>IF($N163="","",IF(ISNUMBER(SEARCH(G$5&amp;": "&amp;Lists!$B$5,$N163)),4,IF(ISNUMBER(SEARCH(G$5&amp;": "&amp;Lists!$B$4,$N163)),3,IF(ISNUMBER(SEARCH(G$5&amp;": "&amp;Lists!$B$3,$N163)),2,IF(ISNUMBER(SEARCH(G$5&amp;": "&amp;Lists!$B$2,$N163)),1,"")))))</f>
        <v/>
      </c>
      <c r="H163" s="24">
        <f>IF($N163="","",IF(ISNUMBER(SEARCH(H$5&amp;": "&amp;Lists!$B$5,$N163)),4,IF(ISNUMBER(SEARCH(H$5&amp;": "&amp;Lists!$B$4,$N163)),3,IF(ISNUMBER(SEARCH(H$5&amp;": "&amp;Lists!$B$3,$N163)),2,IF(ISNUMBER(SEARCH(H$5&amp;": "&amp;Lists!$B$2,$N163)),1,"")))))</f>
        <v/>
      </c>
      <c r="I163" s="25">
        <f>IF(COUNT(E163:H163)=0,"",ROUND(AVERAGE(E163:H163),2))</f>
        <v/>
      </c>
      <c r="J163" s="23">
        <f>IF(B163="","",IFERROR(TRIM(INDEX('Form responses'!$A159:$T159,MATCH(Lists!$G$6,'Form responses'!$A$1:$T$1,0))&amp;""),""))</f>
        <v/>
      </c>
      <c r="K163" s="23">
        <f>IF(B163="","",MID(IF(J163=Lists!$D$4,"; Would not hire again","")&amp;IF(J163=Lists!$D$3,"; Hire again with reservations","")&amp;IF(COUNTIF(E163:H163,1)&gt;0,"; Rated below expectations on "&amp;COUNTIF(E163:H163,1),"")&amp;IF(AND(D163&lt;&gt;"",D163&lt;&gt;Lists!$A$2),"; Not a manager",""),3,200))</f>
        <v/>
      </c>
      <c r="L163" s="23">
        <f>IF(B163="","",IF(J163=Lists!$D$4,1,0)+IF(J163=Lists!$D$3,1,0)+IF(COUNTIF(E163:H163,1)&gt;0,1,0)+IF(AND(D163&lt;&gt;"",D163&lt;&gt;Lists!$A$2),1,0))</f>
        <v/>
      </c>
      <c r="M163" s="23">
        <f>IF(B163="","",B163&amp;"|"&amp;COUNTIF(B$6:B163,B163))</f>
        <v/>
      </c>
      <c r="N163" s="23">
        <f>IF(B163="","",IFERROR(TRIM(INDEX('Form responses'!$A159:$T159,MATCH(Lists!$G$5,'Form responses'!$A$1:$T$1,0))&amp;""),""))</f>
        <v/>
      </c>
    </row>
    <row r="164">
      <c r="A164" s="23">
        <f>IF(B164="","","Form")</f>
        <v/>
      </c>
      <c r="B164" s="23">
        <f>IFERROR(TRIM(INDEX('Form responses'!$A160:$T160,MATCH(Lists!$G$2,'Form responses'!$A$1:$T$1,0))&amp;""),"")</f>
        <v/>
      </c>
      <c r="C164" s="23">
        <f>IF(B164="","",IFERROR(TRIM(INDEX('Form responses'!$A160:$T160,MATCH(Lists!$G$3,'Form responses'!$A$1:$T$1,0))&amp;""),""))</f>
        <v/>
      </c>
      <c r="D164" s="23">
        <f>IF(B164="","",IFERROR(TRIM(INDEX('Form responses'!$A160:$T160,MATCH(Lists!$G$4,'Form responses'!$A$1:$T$1,0))&amp;""),""))</f>
        <v/>
      </c>
      <c r="E164" s="24">
        <f>IF($N164="","",IF(ISNUMBER(SEARCH(E$5&amp;": "&amp;Lists!$B$5,$N164)),4,IF(ISNUMBER(SEARCH(E$5&amp;": "&amp;Lists!$B$4,$N164)),3,IF(ISNUMBER(SEARCH(E$5&amp;": "&amp;Lists!$B$3,$N164)),2,IF(ISNUMBER(SEARCH(E$5&amp;": "&amp;Lists!$B$2,$N164)),1,"")))))</f>
        <v/>
      </c>
      <c r="F164" s="24">
        <f>IF($N164="","",IF(ISNUMBER(SEARCH(F$5&amp;": "&amp;Lists!$B$5,$N164)),4,IF(ISNUMBER(SEARCH(F$5&amp;": "&amp;Lists!$B$4,$N164)),3,IF(ISNUMBER(SEARCH(F$5&amp;": "&amp;Lists!$B$3,$N164)),2,IF(ISNUMBER(SEARCH(F$5&amp;": "&amp;Lists!$B$2,$N164)),1,"")))))</f>
        <v/>
      </c>
      <c r="G164" s="24">
        <f>IF($N164="","",IF(ISNUMBER(SEARCH(G$5&amp;": "&amp;Lists!$B$5,$N164)),4,IF(ISNUMBER(SEARCH(G$5&amp;": "&amp;Lists!$B$4,$N164)),3,IF(ISNUMBER(SEARCH(G$5&amp;": "&amp;Lists!$B$3,$N164)),2,IF(ISNUMBER(SEARCH(G$5&amp;": "&amp;Lists!$B$2,$N164)),1,"")))))</f>
        <v/>
      </c>
      <c r="H164" s="24">
        <f>IF($N164="","",IF(ISNUMBER(SEARCH(H$5&amp;": "&amp;Lists!$B$5,$N164)),4,IF(ISNUMBER(SEARCH(H$5&amp;": "&amp;Lists!$B$4,$N164)),3,IF(ISNUMBER(SEARCH(H$5&amp;": "&amp;Lists!$B$3,$N164)),2,IF(ISNUMBER(SEARCH(H$5&amp;": "&amp;Lists!$B$2,$N164)),1,"")))))</f>
        <v/>
      </c>
      <c r="I164" s="25">
        <f>IF(COUNT(E164:H164)=0,"",ROUND(AVERAGE(E164:H164),2))</f>
        <v/>
      </c>
      <c r="J164" s="23">
        <f>IF(B164="","",IFERROR(TRIM(INDEX('Form responses'!$A160:$T160,MATCH(Lists!$G$6,'Form responses'!$A$1:$T$1,0))&amp;""),""))</f>
        <v/>
      </c>
      <c r="K164" s="23">
        <f>IF(B164="","",MID(IF(J164=Lists!$D$4,"; Would not hire again","")&amp;IF(J164=Lists!$D$3,"; Hire again with reservations","")&amp;IF(COUNTIF(E164:H164,1)&gt;0,"; Rated below expectations on "&amp;COUNTIF(E164:H164,1),"")&amp;IF(AND(D164&lt;&gt;"",D164&lt;&gt;Lists!$A$2),"; Not a manager",""),3,200))</f>
        <v/>
      </c>
      <c r="L164" s="23">
        <f>IF(B164="","",IF(J164=Lists!$D$4,1,0)+IF(J164=Lists!$D$3,1,0)+IF(COUNTIF(E164:H164,1)&gt;0,1,0)+IF(AND(D164&lt;&gt;"",D164&lt;&gt;Lists!$A$2),1,0))</f>
        <v/>
      </c>
      <c r="M164" s="23">
        <f>IF(B164="","",B164&amp;"|"&amp;COUNTIF(B$6:B164,B164))</f>
        <v/>
      </c>
      <c r="N164" s="23">
        <f>IF(B164="","",IFERROR(TRIM(INDEX('Form responses'!$A160:$T160,MATCH(Lists!$G$5,'Form responses'!$A$1:$T$1,0))&amp;""),""))</f>
        <v/>
      </c>
    </row>
    <row r="165">
      <c r="A165" s="23">
        <f>IF(B165="","","Form")</f>
        <v/>
      </c>
      <c r="B165" s="23">
        <f>IFERROR(TRIM(INDEX('Form responses'!$A161:$T161,MATCH(Lists!$G$2,'Form responses'!$A$1:$T$1,0))&amp;""),"")</f>
        <v/>
      </c>
      <c r="C165" s="23">
        <f>IF(B165="","",IFERROR(TRIM(INDEX('Form responses'!$A161:$T161,MATCH(Lists!$G$3,'Form responses'!$A$1:$T$1,0))&amp;""),""))</f>
        <v/>
      </c>
      <c r="D165" s="23">
        <f>IF(B165="","",IFERROR(TRIM(INDEX('Form responses'!$A161:$T161,MATCH(Lists!$G$4,'Form responses'!$A$1:$T$1,0))&amp;""),""))</f>
        <v/>
      </c>
      <c r="E165" s="24">
        <f>IF($N165="","",IF(ISNUMBER(SEARCH(E$5&amp;": "&amp;Lists!$B$5,$N165)),4,IF(ISNUMBER(SEARCH(E$5&amp;": "&amp;Lists!$B$4,$N165)),3,IF(ISNUMBER(SEARCH(E$5&amp;": "&amp;Lists!$B$3,$N165)),2,IF(ISNUMBER(SEARCH(E$5&amp;": "&amp;Lists!$B$2,$N165)),1,"")))))</f>
        <v/>
      </c>
      <c r="F165" s="24">
        <f>IF($N165="","",IF(ISNUMBER(SEARCH(F$5&amp;": "&amp;Lists!$B$5,$N165)),4,IF(ISNUMBER(SEARCH(F$5&amp;": "&amp;Lists!$B$4,$N165)),3,IF(ISNUMBER(SEARCH(F$5&amp;": "&amp;Lists!$B$3,$N165)),2,IF(ISNUMBER(SEARCH(F$5&amp;": "&amp;Lists!$B$2,$N165)),1,"")))))</f>
        <v/>
      </c>
      <c r="G165" s="24">
        <f>IF($N165="","",IF(ISNUMBER(SEARCH(G$5&amp;": "&amp;Lists!$B$5,$N165)),4,IF(ISNUMBER(SEARCH(G$5&amp;": "&amp;Lists!$B$4,$N165)),3,IF(ISNUMBER(SEARCH(G$5&amp;": "&amp;Lists!$B$3,$N165)),2,IF(ISNUMBER(SEARCH(G$5&amp;": "&amp;Lists!$B$2,$N165)),1,"")))))</f>
        <v/>
      </c>
      <c r="H165" s="24">
        <f>IF($N165="","",IF(ISNUMBER(SEARCH(H$5&amp;": "&amp;Lists!$B$5,$N165)),4,IF(ISNUMBER(SEARCH(H$5&amp;": "&amp;Lists!$B$4,$N165)),3,IF(ISNUMBER(SEARCH(H$5&amp;": "&amp;Lists!$B$3,$N165)),2,IF(ISNUMBER(SEARCH(H$5&amp;": "&amp;Lists!$B$2,$N165)),1,"")))))</f>
        <v/>
      </c>
      <c r="I165" s="25">
        <f>IF(COUNT(E165:H165)=0,"",ROUND(AVERAGE(E165:H165),2))</f>
        <v/>
      </c>
      <c r="J165" s="23">
        <f>IF(B165="","",IFERROR(TRIM(INDEX('Form responses'!$A161:$T161,MATCH(Lists!$G$6,'Form responses'!$A$1:$T$1,0))&amp;""),""))</f>
        <v/>
      </c>
      <c r="K165" s="23">
        <f>IF(B165="","",MID(IF(J165=Lists!$D$4,"; Would not hire again","")&amp;IF(J165=Lists!$D$3,"; Hire again with reservations","")&amp;IF(COUNTIF(E165:H165,1)&gt;0,"; Rated below expectations on "&amp;COUNTIF(E165:H165,1),"")&amp;IF(AND(D165&lt;&gt;"",D165&lt;&gt;Lists!$A$2),"; Not a manager",""),3,200))</f>
        <v/>
      </c>
      <c r="L165" s="23">
        <f>IF(B165="","",IF(J165=Lists!$D$4,1,0)+IF(J165=Lists!$D$3,1,0)+IF(COUNTIF(E165:H165,1)&gt;0,1,0)+IF(AND(D165&lt;&gt;"",D165&lt;&gt;Lists!$A$2),1,0))</f>
        <v/>
      </c>
      <c r="M165" s="23">
        <f>IF(B165="","",B165&amp;"|"&amp;COUNTIF(B$6:B165,B165))</f>
        <v/>
      </c>
      <c r="N165" s="23">
        <f>IF(B165="","",IFERROR(TRIM(INDEX('Form responses'!$A161:$T161,MATCH(Lists!$G$5,'Form responses'!$A$1:$T$1,0))&amp;""),""))</f>
        <v/>
      </c>
    </row>
    <row r="166">
      <c r="A166" s="23">
        <f>IF(B166="","","Form")</f>
        <v/>
      </c>
      <c r="B166" s="23">
        <f>IFERROR(TRIM(INDEX('Form responses'!$A162:$T162,MATCH(Lists!$G$2,'Form responses'!$A$1:$T$1,0))&amp;""),"")</f>
        <v/>
      </c>
      <c r="C166" s="23">
        <f>IF(B166="","",IFERROR(TRIM(INDEX('Form responses'!$A162:$T162,MATCH(Lists!$G$3,'Form responses'!$A$1:$T$1,0))&amp;""),""))</f>
        <v/>
      </c>
      <c r="D166" s="23">
        <f>IF(B166="","",IFERROR(TRIM(INDEX('Form responses'!$A162:$T162,MATCH(Lists!$G$4,'Form responses'!$A$1:$T$1,0))&amp;""),""))</f>
        <v/>
      </c>
      <c r="E166" s="24">
        <f>IF($N166="","",IF(ISNUMBER(SEARCH(E$5&amp;": "&amp;Lists!$B$5,$N166)),4,IF(ISNUMBER(SEARCH(E$5&amp;": "&amp;Lists!$B$4,$N166)),3,IF(ISNUMBER(SEARCH(E$5&amp;": "&amp;Lists!$B$3,$N166)),2,IF(ISNUMBER(SEARCH(E$5&amp;": "&amp;Lists!$B$2,$N166)),1,"")))))</f>
        <v/>
      </c>
      <c r="F166" s="24">
        <f>IF($N166="","",IF(ISNUMBER(SEARCH(F$5&amp;": "&amp;Lists!$B$5,$N166)),4,IF(ISNUMBER(SEARCH(F$5&amp;": "&amp;Lists!$B$4,$N166)),3,IF(ISNUMBER(SEARCH(F$5&amp;": "&amp;Lists!$B$3,$N166)),2,IF(ISNUMBER(SEARCH(F$5&amp;": "&amp;Lists!$B$2,$N166)),1,"")))))</f>
        <v/>
      </c>
      <c r="G166" s="24">
        <f>IF($N166="","",IF(ISNUMBER(SEARCH(G$5&amp;": "&amp;Lists!$B$5,$N166)),4,IF(ISNUMBER(SEARCH(G$5&amp;": "&amp;Lists!$B$4,$N166)),3,IF(ISNUMBER(SEARCH(G$5&amp;": "&amp;Lists!$B$3,$N166)),2,IF(ISNUMBER(SEARCH(G$5&amp;": "&amp;Lists!$B$2,$N166)),1,"")))))</f>
        <v/>
      </c>
      <c r="H166" s="24">
        <f>IF($N166="","",IF(ISNUMBER(SEARCH(H$5&amp;": "&amp;Lists!$B$5,$N166)),4,IF(ISNUMBER(SEARCH(H$5&amp;": "&amp;Lists!$B$4,$N166)),3,IF(ISNUMBER(SEARCH(H$5&amp;": "&amp;Lists!$B$3,$N166)),2,IF(ISNUMBER(SEARCH(H$5&amp;": "&amp;Lists!$B$2,$N166)),1,"")))))</f>
        <v/>
      </c>
      <c r="I166" s="25">
        <f>IF(COUNT(E166:H166)=0,"",ROUND(AVERAGE(E166:H166),2))</f>
        <v/>
      </c>
      <c r="J166" s="23">
        <f>IF(B166="","",IFERROR(TRIM(INDEX('Form responses'!$A162:$T162,MATCH(Lists!$G$6,'Form responses'!$A$1:$T$1,0))&amp;""),""))</f>
        <v/>
      </c>
      <c r="K166" s="23">
        <f>IF(B166="","",MID(IF(J166=Lists!$D$4,"; Would not hire again","")&amp;IF(J166=Lists!$D$3,"; Hire again with reservations","")&amp;IF(COUNTIF(E166:H166,1)&gt;0,"; Rated below expectations on "&amp;COUNTIF(E166:H166,1),"")&amp;IF(AND(D166&lt;&gt;"",D166&lt;&gt;Lists!$A$2),"; Not a manager",""),3,200))</f>
        <v/>
      </c>
      <c r="L166" s="23">
        <f>IF(B166="","",IF(J166=Lists!$D$4,1,0)+IF(J166=Lists!$D$3,1,0)+IF(COUNTIF(E166:H166,1)&gt;0,1,0)+IF(AND(D166&lt;&gt;"",D166&lt;&gt;Lists!$A$2),1,0))</f>
        <v/>
      </c>
      <c r="M166" s="23">
        <f>IF(B166="","",B166&amp;"|"&amp;COUNTIF(B$6:B166,B166))</f>
        <v/>
      </c>
      <c r="N166" s="23">
        <f>IF(B166="","",IFERROR(TRIM(INDEX('Form responses'!$A162:$T162,MATCH(Lists!$G$5,'Form responses'!$A$1:$T$1,0))&amp;""),""))</f>
        <v/>
      </c>
    </row>
    <row r="167">
      <c r="A167" s="23">
        <f>IF(B167="","","Form")</f>
        <v/>
      </c>
      <c r="B167" s="23">
        <f>IFERROR(TRIM(INDEX('Form responses'!$A163:$T163,MATCH(Lists!$G$2,'Form responses'!$A$1:$T$1,0))&amp;""),"")</f>
        <v/>
      </c>
      <c r="C167" s="23">
        <f>IF(B167="","",IFERROR(TRIM(INDEX('Form responses'!$A163:$T163,MATCH(Lists!$G$3,'Form responses'!$A$1:$T$1,0))&amp;""),""))</f>
        <v/>
      </c>
      <c r="D167" s="23">
        <f>IF(B167="","",IFERROR(TRIM(INDEX('Form responses'!$A163:$T163,MATCH(Lists!$G$4,'Form responses'!$A$1:$T$1,0))&amp;""),""))</f>
        <v/>
      </c>
      <c r="E167" s="24">
        <f>IF($N167="","",IF(ISNUMBER(SEARCH(E$5&amp;": "&amp;Lists!$B$5,$N167)),4,IF(ISNUMBER(SEARCH(E$5&amp;": "&amp;Lists!$B$4,$N167)),3,IF(ISNUMBER(SEARCH(E$5&amp;": "&amp;Lists!$B$3,$N167)),2,IF(ISNUMBER(SEARCH(E$5&amp;": "&amp;Lists!$B$2,$N167)),1,"")))))</f>
        <v/>
      </c>
      <c r="F167" s="24">
        <f>IF($N167="","",IF(ISNUMBER(SEARCH(F$5&amp;": "&amp;Lists!$B$5,$N167)),4,IF(ISNUMBER(SEARCH(F$5&amp;": "&amp;Lists!$B$4,$N167)),3,IF(ISNUMBER(SEARCH(F$5&amp;": "&amp;Lists!$B$3,$N167)),2,IF(ISNUMBER(SEARCH(F$5&amp;": "&amp;Lists!$B$2,$N167)),1,"")))))</f>
        <v/>
      </c>
      <c r="G167" s="24">
        <f>IF($N167="","",IF(ISNUMBER(SEARCH(G$5&amp;": "&amp;Lists!$B$5,$N167)),4,IF(ISNUMBER(SEARCH(G$5&amp;": "&amp;Lists!$B$4,$N167)),3,IF(ISNUMBER(SEARCH(G$5&amp;": "&amp;Lists!$B$3,$N167)),2,IF(ISNUMBER(SEARCH(G$5&amp;": "&amp;Lists!$B$2,$N167)),1,"")))))</f>
        <v/>
      </c>
      <c r="H167" s="24">
        <f>IF($N167="","",IF(ISNUMBER(SEARCH(H$5&amp;": "&amp;Lists!$B$5,$N167)),4,IF(ISNUMBER(SEARCH(H$5&amp;": "&amp;Lists!$B$4,$N167)),3,IF(ISNUMBER(SEARCH(H$5&amp;": "&amp;Lists!$B$3,$N167)),2,IF(ISNUMBER(SEARCH(H$5&amp;": "&amp;Lists!$B$2,$N167)),1,"")))))</f>
        <v/>
      </c>
      <c r="I167" s="25">
        <f>IF(COUNT(E167:H167)=0,"",ROUND(AVERAGE(E167:H167),2))</f>
        <v/>
      </c>
      <c r="J167" s="23">
        <f>IF(B167="","",IFERROR(TRIM(INDEX('Form responses'!$A163:$T163,MATCH(Lists!$G$6,'Form responses'!$A$1:$T$1,0))&amp;""),""))</f>
        <v/>
      </c>
      <c r="K167" s="23">
        <f>IF(B167="","",MID(IF(J167=Lists!$D$4,"; Would not hire again","")&amp;IF(J167=Lists!$D$3,"; Hire again with reservations","")&amp;IF(COUNTIF(E167:H167,1)&gt;0,"; Rated below expectations on "&amp;COUNTIF(E167:H167,1),"")&amp;IF(AND(D167&lt;&gt;"",D167&lt;&gt;Lists!$A$2),"; Not a manager",""),3,200))</f>
        <v/>
      </c>
      <c r="L167" s="23">
        <f>IF(B167="","",IF(J167=Lists!$D$4,1,0)+IF(J167=Lists!$D$3,1,0)+IF(COUNTIF(E167:H167,1)&gt;0,1,0)+IF(AND(D167&lt;&gt;"",D167&lt;&gt;Lists!$A$2),1,0))</f>
        <v/>
      </c>
      <c r="M167" s="23">
        <f>IF(B167="","",B167&amp;"|"&amp;COUNTIF(B$6:B167,B167))</f>
        <v/>
      </c>
      <c r="N167" s="23">
        <f>IF(B167="","",IFERROR(TRIM(INDEX('Form responses'!$A163:$T163,MATCH(Lists!$G$5,'Form responses'!$A$1:$T$1,0))&amp;""),""))</f>
        <v/>
      </c>
    </row>
    <row r="168">
      <c r="A168" s="23">
        <f>IF(B168="","","Form")</f>
        <v/>
      </c>
      <c r="B168" s="23">
        <f>IFERROR(TRIM(INDEX('Form responses'!$A164:$T164,MATCH(Lists!$G$2,'Form responses'!$A$1:$T$1,0))&amp;""),"")</f>
        <v/>
      </c>
      <c r="C168" s="23">
        <f>IF(B168="","",IFERROR(TRIM(INDEX('Form responses'!$A164:$T164,MATCH(Lists!$G$3,'Form responses'!$A$1:$T$1,0))&amp;""),""))</f>
        <v/>
      </c>
      <c r="D168" s="23">
        <f>IF(B168="","",IFERROR(TRIM(INDEX('Form responses'!$A164:$T164,MATCH(Lists!$G$4,'Form responses'!$A$1:$T$1,0))&amp;""),""))</f>
        <v/>
      </c>
      <c r="E168" s="24">
        <f>IF($N168="","",IF(ISNUMBER(SEARCH(E$5&amp;": "&amp;Lists!$B$5,$N168)),4,IF(ISNUMBER(SEARCH(E$5&amp;": "&amp;Lists!$B$4,$N168)),3,IF(ISNUMBER(SEARCH(E$5&amp;": "&amp;Lists!$B$3,$N168)),2,IF(ISNUMBER(SEARCH(E$5&amp;": "&amp;Lists!$B$2,$N168)),1,"")))))</f>
        <v/>
      </c>
      <c r="F168" s="24">
        <f>IF($N168="","",IF(ISNUMBER(SEARCH(F$5&amp;": "&amp;Lists!$B$5,$N168)),4,IF(ISNUMBER(SEARCH(F$5&amp;": "&amp;Lists!$B$4,$N168)),3,IF(ISNUMBER(SEARCH(F$5&amp;": "&amp;Lists!$B$3,$N168)),2,IF(ISNUMBER(SEARCH(F$5&amp;": "&amp;Lists!$B$2,$N168)),1,"")))))</f>
        <v/>
      </c>
      <c r="G168" s="24">
        <f>IF($N168="","",IF(ISNUMBER(SEARCH(G$5&amp;": "&amp;Lists!$B$5,$N168)),4,IF(ISNUMBER(SEARCH(G$5&amp;": "&amp;Lists!$B$4,$N168)),3,IF(ISNUMBER(SEARCH(G$5&amp;": "&amp;Lists!$B$3,$N168)),2,IF(ISNUMBER(SEARCH(G$5&amp;": "&amp;Lists!$B$2,$N168)),1,"")))))</f>
        <v/>
      </c>
      <c r="H168" s="24">
        <f>IF($N168="","",IF(ISNUMBER(SEARCH(H$5&amp;": "&amp;Lists!$B$5,$N168)),4,IF(ISNUMBER(SEARCH(H$5&amp;": "&amp;Lists!$B$4,$N168)),3,IF(ISNUMBER(SEARCH(H$5&amp;": "&amp;Lists!$B$3,$N168)),2,IF(ISNUMBER(SEARCH(H$5&amp;": "&amp;Lists!$B$2,$N168)),1,"")))))</f>
        <v/>
      </c>
      <c r="I168" s="25">
        <f>IF(COUNT(E168:H168)=0,"",ROUND(AVERAGE(E168:H168),2))</f>
        <v/>
      </c>
      <c r="J168" s="23">
        <f>IF(B168="","",IFERROR(TRIM(INDEX('Form responses'!$A164:$T164,MATCH(Lists!$G$6,'Form responses'!$A$1:$T$1,0))&amp;""),""))</f>
        <v/>
      </c>
      <c r="K168" s="23">
        <f>IF(B168="","",MID(IF(J168=Lists!$D$4,"; Would not hire again","")&amp;IF(J168=Lists!$D$3,"; Hire again with reservations","")&amp;IF(COUNTIF(E168:H168,1)&gt;0,"; Rated below expectations on "&amp;COUNTIF(E168:H168,1),"")&amp;IF(AND(D168&lt;&gt;"",D168&lt;&gt;Lists!$A$2),"; Not a manager",""),3,200))</f>
        <v/>
      </c>
      <c r="L168" s="23">
        <f>IF(B168="","",IF(J168=Lists!$D$4,1,0)+IF(J168=Lists!$D$3,1,0)+IF(COUNTIF(E168:H168,1)&gt;0,1,0)+IF(AND(D168&lt;&gt;"",D168&lt;&gt;Lists!$A$2),1,0))</f>
        <v/>
      </c>
      <c r="M168" s="23">
        <f>IF(B168="","",B168&amp;"|"&amp;COUNTIF(B$6:B168,B168))</f>
        <v/>
      </c>
      <c r="N168" s="23">
        <f>IF(B168="","",IFERROR(TRIM(INDEX('Form responses'!$A164:$T164,MATCH(Lists!$G$5,'Form responses'!$A$1:$T$1,0))&amp;""),""))</f>
        <v/>
      </c>
    </row>
    <row r="169">
      <c r="A169" s="23">
        <f>IF(B169="","","Form")</f>
        <v/>
      </c>
      <c r="B169" s="23">
        <f>IFERROR(TRIM(INDEX('Form responses'!$A165:$T165,MATCH(Lists!$G$2,'Form responses'!$A$1:$T$1,0))&amp;""),"")</f>
        <v/>
      </c>
      <c r="C169" s="23">
        <f>IF(B169="","",IFERROR(TRIM(INDEX('Form responses'!$A165:$T165,MATCH(Lists!$G$3,'Form responses'!$A$1:$T$1,0))&amp;""),""))</f>
        <v/>
      </c>
      <c r="D169" s="23">
        <f>IF(B169="","",IFERROR(TRIM(INDEX('Form responses'!$A165:$T165,MATCH(Lists!$G$4,'Form responses'!$A$1:$T$1,0))&amp;""),""))</f>
        <v/>
      </c>
      <c r="E169" s="24">
        <f>IF($N169="","",IF(ISNUMBER(SEARCH(E$5&amp;": "&amp;Lists!$B$5,$N169)),4,IF(ISNUMBER(SEARCH(E$5&amp;": "&amp;Lists!$B$4,$N169)),3,IF(ISNUMBER(SEARCH(E$5&amp;": "&amp;Lists!$B$3,$N169)),2,IF(ISNUMBER(SEARCH(E$5&amp;": "&amp;Lists!$B$2,$N169)),1,"")))))</f>
        <v/>
      </c>
      <c r="F169" s="24">
        <f>IF($N169="","",IF(ISNUMBER(SEARCH(F$5&amp;": "&amp;Lists!$B$5,$N169)),4,IF(ISNUMBER(SEARCH(F$5&amp;": "&amp;Lists!$B$4,$N169)),3,IF(ISNUMBER(SEARCH(F$5&amp;": "&amp;Lists!$B$3,$N169)),2,IF(ISNUMBER(SEARCH(F$5&amp;": "&amp;Lists!$B$2,$N169)),1,"")))))</f>
        <v/>
      </c>
      <c r="G169" s="24">
        <f>IF($N169="","",IF(ISNUMBER(SEARCH(G$5&amp;": "&amp;Lists!$B$5,$N169)),4,IF(ISNUMBER(SEARCH(G$5&amp;": "&amp;Lists!$B$4,$N169)),3,IF(ISNUMBER(SEARCH(G$5&amp;": "&amp;Lists!$B$3,$N169)),2,IF(ISNUMBER(SEARCH(G$5&amp;": "&amp;Lists!$B$2,$N169)),1,"")))))</f>
        <v/>
      </c>
      <c r="H169" s="24">
        <f>IF($N169="","",IF(ISNUMBER(SEARCH(H$5&amp;": "&amp;Lists!$B$5,$N169)),4,IF(ISNUMBER(SEARCH(H$5&amp;": "&amp;Lists!$B$4,$N169)),3,IF(ISNUMBER(SEARCH(H$5&amp;": "&amp;Lists!$B$3,$N169)),2,IF(ISNUMBER(SEARCH(H$5&amp;": "&amp;Lists!$B$2,$N169)),1,"")))))</f>
        <v/>
      </c>
      <c r="I169" s="25">
        <f>IF(COUNT(E169:H169)=0,"",ROUND(AVERAGE(E169:H169),2))</f>
        <v/>
      </c>
      <c r="J169" s="23">
        <f>IF(B169="","",IFERROR(TRIM(INDEX('Form responses'!$A165:$T165,MATCH(Lists!$G$6,'Form responses'!$A$1:$T$1,0))&amp;""),""))</f>
        <v/>
      </c>
      <c r="K169" s="23">
        <f>IF(B169="","",MID(IF(J169=Lists!$D$4,"; Would not hire again","")&amp;IF(J169=Lists!$D$3,"; Hire again with reservations","")&amp;IF(COUNTIF(E169:H169,1)&gt;0,"; Rated below expectations on "&amp;COUNTIF(E169:H169,1),"")&amp;IF(AND(D169&lt;&gt;"",D169&lt;&gt;Lists!$A$2),"; Not a manager",""),3,200))</f>
        <v/>
      </c>
      <c r="L169" s="23">
        <f>IF(B169="","",IF(J169=Lists!$D$4,1,0)+IF(J169=Lists!$D$3,1,0)+IF(COUNTIF(E169:H169,1)&gt;0,1,0)+IF(AND(D169&lt;&gt;"",D169&lt;&gt;Lists!$A$2),1,0))</f>
        <v/>
      </c>
      <c r="M169" s="23">
        <f>IF(B169="","",B169&amp;"|"&amp;COUNTIF(B$6:B169,B169))</f>
        <v/>
      </c>
      <c r="N169" s="23">
        <f>IF(B169="","",IFERROR(TRIM(INDEX('Form responses'!$A165:$T165,MATCH(Lists!$G$5,'Form responses'!$A$1:$T$1,0))&amp;""),""))</f>
        <v/>
      </c>
    </row>
    <row r="170">
      <c r="A170" s="23">
        <f>IF(B170="","","Form")</f>
        <v/>
      </c>
      <c r="B170" s="23">
        <f>IFERROR(TRIM(INDEX('Form responses'!$A166:$T166,MATCH(Lists!$G$2,'Form responses'!$A$1:$T$1,0))&amp;""),"")</f>
        <v/>
      </c>
      <c r="C170" s="23">
        <f>IF(B170="","",IFERROR(TRIM(INDEX('Form responses'!$A166:$T166,MATCH(Lists!$G$3,'Form responses'!$A$1:$T$1,0))&amp;""),""))</f>
        <v/>
      </c>
      <c r="D170" s="23">
        <f>IF(B170="","",IFERROR(TRIM(INDEX('Form responses'!$A166:$T166,MATCH(Lists!$G$4,'Form responses'!$A$1:$T$1,0))&amp;""),""))</f>
        <v/>
      </c>
      <c r="E170" s="24">
        <f>IF($N170="","",IF(ISNUMBER(SEARCH(E$5&amp;": "&amp;Lists!$B$5,$N170)),4,IF(ISNUMBER(SEARCH(E$5&amp;": "&amp;Lists!$B$4,$N170)),3,IF(ISNUMBER(SEARCH(E$5&amp;": "&amp;Lists!$B$3,$N170)),2,IF(ISNUMBER(SEARCH(E$5&amp;": "&amp;Lists!$B$2,$N170)),1,"")))))</f>
        <v/>
      </c>
      <c r="F170" s="24">
        <f>IF($N170="","",IF(ISNUMBER(SEARCH(F$5&amp;": "&amp;Lists!$B$5,$N170)),4,IF(ISNUMBER(SEARCH(F$5&amp;": "&amp;Lists!$B$4,$N170)),3,IF(ISNUMBER(SEARCH(F$5&amp;": "&amp;Lists!$B$3,$N170)),2,IF(ISNUMBER(SEARCH(F$5&amp;": "&amp;Lists!$B$2,$N170)),1,"")))))</f>
        <v/>
      </c>
      <c r="G170" s="24">
        <f>IF($N170="","",IF(ISNUMBER(SEARCH(G$5&amp;": "&amp;Lists!$B$5,$N170)),4,IF(ISNUMBER(SEARCH(G$5&amp;": "&amp;Lists!$B$4,$N170)),3,IF(ISNUMBER(SEARCH(G$5&amp;": "&amp;Lists!$B$3,$N170)),2,IF(ISNUMBER(SEARCH(G$5&amp;": "&amp;Lists!$B$2,$N170)),1,"")))))</f>
        <v/>
      </c>
      <c r="H170" s="24">
        <f>IF($N170="","",IF(ISNUMBER(SEARCH(H$5&amp;": "&amp;Lists!$B$5,$N170)),4,IF(ISNUMBER(SEARCH(H$5&amp;": "&amp;Lists!$B$4,$N170)),3,IF(ISNUMBER(SEARCH(H$5&amp;": "&amp;Lists!$B$3,$N170)),2,IF(ISNUMBER(SEARCH(H$5&amp;": "&amp;Lists!$B$2,$N170)),1,"")))))</f>
        <v/>
      </c>
      <c r="I170" s="25">
        <f>IF(COUNT(E170:H170)=0,"",ROUND(AVERAGE(E170:H170),2))</f>
        <v/>
      </c>
      <c r="J170" s="23">
        <f>IF(B170="","",IFERROR(TRIM(INDEX('Form responses'!$A166:$T166,MATCH(Lists!$G$6,'Form responses'!$A$1:$T$1,0))&amp;""),""))</f>
        <v/>
      </c>
      <c r="K170" s="23">
        <f>IF(B170="","",MID(IF(J170=Lists!$D$4,"; Would not hire again","")&amp;IF(J170=Lists!$D$3,"; Hire again with reservations","")&amp;IF(COUNTIF(E170:H170,1)&gt;0,"; Rated below expectations on "&amp;COUNTIF(E170:H170,1),"")&amp;IF(AND(D170&lt;&gt;"",D170&lt;&gt;Lists!$A$2),"; Not a manager",""),3,200))</f>
        <v/>
      </c>
      <c r="L170" s="23">
        <f>IF(B170="","",IF(J170=Lists!$D$4,1,0)+IF(J170=Lists!$D$3,1,0)+IF(COUNTIF(E170:H170,1)&gt;0,1,0)+IF(AND(D170&lt;&gt;"",D170&lt;&gt;Lists!$A$2),1,0))</f>
        <v/>
      </c>
      <c r="M170" s="23">
        <f>IF(B170="","",B170&amp;"|"&amp;COUNTIF(B$6:B170,B170))</f>
        <v/>
      </c>
      <c r="N170" s="23">
        <f>IF(B170="","",IFERROR(TRIM(INDEX('Form responses'!$A166:$T166,MATCH(Lists!$G$5,'Form responses'!$A$1:$T$1,0))&amp;""),""))</f>
        <v/>
      </c>
    </row>
    <row r="171">
      <c r="A171" s="23">
        <f>IF(B171="","","Form")</f>
        <v/>
      </c>
      <c r="B171" s="23">
        <f>IFERROR(TRIM(INDEX('Form responses'!$A167:$T167,MATCH(Lists!$G$2,'Form responses'!$A$1:$T$1,0))&amp;""),"")</f>
        <v/>
      </c>
      <c r="C171" s="23">
        <f>IF(B171="","",IFERROR(TRIM(INDEX('Form responses'!$A167:$T167,MATCH(Lists!$G$3,'Form responses'!$A$1:$T$1,0))&amp;""),""))</f>
        <v/>
      </c>
      <c r="D171" s="23">
        <f>IF(B171="","",IFERROR(TRIM(INDEX('Form responses'!$A167:$T167,MATCH(Lists!$G$4,'Form responses'!$A$1:$T$1,0))&amp;""),""))</f>
        <v/>
      </c>
      <c r="E171" s="24">
        <f>IF($N171="","",IF(ISNUMBER(SEARCH(E$5&amp;": "&amp;Lists!$B$5,$N171)),4,IF(ISNUMBER(SEARCH(E$5&amp;": "&amp;Lists!$B$4,$N171)),3,IF(ISNUMBER(SEARCH(E$5&amp;": "&amp;Lists!$B$3,$N171)),2,IF(ISNUMBER(SEARCH(E$5&amp;": "&amp;Lists!$B$2,$N171)),1,"")))))</f>
        <v/>
      </c>
      <c r="F171" s="24">
        <f>IF($N171="","",IF(ISNUMBER(SEARCH(F$5&amp;": "&amp;Lists!$B$5,$N171)),4,IF(ISNUMBER(SEARCH(F$5&amp;": "&amp;Lists!$B$4,$N171)),3,IF(ISNUMBER(SEARCH(F$5&amp;": "&amp;Lists!$B$3,$N171)),2,IF(ISNUMBER(SEARCH(F$5&amp;": "&amp;Lists!$B$2,$N171)),1,"")))))</f>
        <v/>
      </c>
      <c r="G171" s="24">
        <f>IF($N171="","",IF(ISNUMBER(SEARCH(G$5&amp;": "&amp;Lists!$B$5,$N171)),4,IF(ISNUMBER(SEARCH(G$5&amp;": "&amp;Lists!$B$4,$N171)),3,IF(ISNUMBER(SEARCH(G$5&amp;": "&amp;Lists!$B$3,$N171)),2,IF(ISNUMBER(SEARCH(G$5&amp;": "&amp;Lists!$B$2,$N171)),1,"")))))</f>
        <v/>
      </c>
      <c r="H171" s="24">
        <f>IF($N171="","",IF(ISNUMBER(SEARCH(H$5&amp;": "&amp;Lists!$B$5,$N171)),4,IF(ISNUMBER(SEARCH(H$5&amp;": "&amp;Lists!$B$4,$N171)),3,IF(ISNUMBER(SEARCH(H$5&amp;": "&amp;Lists!$B$3,$N171)),2,IF(ISNUMBER(SEARCH(H$5&amp;": "&amp;Lists!$B$2,$N171)),1,"")))))</f>
        <v/>
      </c>
      <c r="I171" s="25">
        <f>IF(COUNT(E171:H171)=0,"",ROUND(AVERAGE(E171:H171),2))</f>
        <v/>
      </c>
      <c r="J171" s="23">
        <f>IF(B171="","",IFERROR(TRIM(INDEX('Form responses'!$A167:$T167,MATCH(Lists!$G$6,'Form responses'!$A$1:$T$1,0))&amp;""),""))</f>
        <v/>
      </c>
      <c r="K171" s="23">
        <f>IF(B171="","",MID(IF(J171=Lists!$D$4,"; Would not hire again","")&amp;IF(J171=Lists!$D$3,"; Hire again with reservations","")&amp;IF(COUNTIF(E171:H171,1)&gt;0,"; Rated below expectations on "&amp;COUNTIF(E171:H171,1),"")&amp;IF(AND(D171&lt;&gt;"",D171&lt;&gt;Lists!$A$2),"; Not a manager",""),3,200))</f>
        <v/>
      </c>
      <c r="L171" s="23">
        <f>IF(B171="","",IF(J171=Lists!$D$4,1,0)+IF(J171=Lists!$D$3,1,0)+IF(COUNTIF(E171:H171,1)&gt;0,1,0)+IF(AND(D171&lt;&gt;"",D171&lt;&gt;Lists!$A$2),1,0))</f>
        <v/>
      </c>
      <c r="M171" s="23">
        <f>IF(B171="","",B171&amp;"|"&amp;COUNTIF(B$6:B171,B171))</f>
        <v/>
      </c>
      <c r="N171" s="23">
        <f>IF(B171="","",IFERROR(TRIM(INDEX('Form responses'!$A167:$T167,MATCH(Lists!$G$5,'Form responses'!$A$1:$T$1,0))&amp;""),""))</f>
        <v/>
      </c>
    </row>
    <row r="172">
      <c r="A172" s="23">
        <f>IF(B172="","","Form")</f>
        <v/>
      </c>
      <c r="B172" s="23">
        <f>IFERROR(TRIM(INDEX('Form responses'!$A168:$T168,MATCH(Lists!$G$2,'Form responses'!$A$1:$T$1,0))&amp;""),"")</f>
        <v/>
      </c>
      <c r="C172" s="23">
        <f>IF(B172="","",IFERROR(TRIM(INDEX('Form responses'!$A168:$T168,MATCH(Lists!$G$3,'Form responses'!$A$1:$T$1,0))&amp;""),""))</f>
        <v/>
      </c>
      <c r="D172" s="23">
        <f>IF(B172="","",IFERROR(TRIM(INDEX('Form responses'!$A168:$T168,MATCH(Lists!$G$4,'Form responses'!$A$1:$T$1,0))&amp;""),""))</f>
        <v/>
      </c>
      <c r="E172" s="24">
        <f>IF($N172="","",IF(ISNUMBER(SEARCH(E$5&amp;": "&amp;Lists!$B$5,$N172)),4,IF(ISNUMBER(SEARCH(E$5&amp;": "&amp;Lists!$B$4,$N172)),3,IF(ISNUMBER(SEARCH(E$5&amp;": "&amp;Lists!$B$3,$N172)),2,IF(ISNUMBER(SEARCH(E$5&amp;": "&amp;Lists!$B$2,$N172)),1,"")))))</f>
        <v/>
      </c>
      <c r="F172" s="24">
        <f>IF($N172="","",IF(ISNUMBER(SEARCH(F$5&amp;": "&amp;Lists!$B$5,$N172)),4,IF(ISNUMBER(SEARCH(F$5&amp;": "&amp;Lists!$B$4,$N172)),3,IF(ISNUMBER(SEARCH(F$5&amp;": "&amp;Lists!$B$3,$N172)),2,IF(ISNUMBER(SEARCH(F$5&amp;": "&amp;Lists!$B$2,$N172)),1,"")))))</f>
        <v/>
      </c>
      <c r="G172" s="24">
        <f>IF($N172="","",IF(ISNUMBER(SEARCH(G$5&amp;": "&amp;Lists!$B$5,$N172)),4,IF(ISNUMBER(SEARCH(G$5&amp;": "&amp;Lists!$B$4,$N172)),3,IF(ISNUMBER(SEARCH(G$5&amp;": "&amp;Lists!$B$3,$N172)),2,IF(ISNUMBER(SEARCH(G$5&amp;": "&amp;Lists!$B$2,$N172)),1,"")))))</f>
        <v/>
      </c>
      <c r="H172" s="24">
        <f>IF($N172="","",IF(ISNUMBER(SEARCH(H$5&amp;": "&amp;Lists!$B$5,$N172)),4,IF(ISNUMBER(SEARCH(H$5&amp;": "&amp;Lists!$B$4,$N172)),3,IF(ISNUMBER(SEARCH(H$5&amp;": "&amp;Lists!$B$3,$N172)),2,IF(ISNUMBER(SEARCH(H$5&amp;": "&amp;Lists!$B$2,$N172)),1,"")))))</f>
        <v/>
      </c>
      <c r="I172" s="25">
        <f>IF(COUNT(E172:H172)=0,"",ROUND(AVERAGE(E172:H172),2))</f>
        <v/>
      </c>
      <c r="J172" s="23">
        <f>IF(B172="","",IFERROR(TRIM(INDEX('Form responses'!$A168:$T168,MATCH(Lists!$G$6,'Form responses'!$A$1:$T$1,0))&amp;""),""))</f>
        <v/>
      </c>
      <c r="K172" s="23">
        <f>IF(B172="","",MID(IF(J172=Lists!$D$4,"; Would not hire again","")&amp;IF(J172=Lists!$D$3,"; Hire again with reservations","")&amp;IF(COUNTIF(E172:H172,1)&gt;0,"; Rated below expectations on "&amp;COUNTIF(E172:H172,1),"")&amp;IF(AND(D172&lt;&gt;"",D172&lt;&gt;Lists!$A$2),"; Not a manager",""),3,200))</f>
        <v/>
      </c>
      <c r="L172" s="23">
        <f>IF(B172="","",IF(J172=Lists!$D$4,1,0)+IF(J172=Lists!$D$3,1,0)+IF(COUNTIF(E172:H172,1)&gt;0,1,0)+IF(AND(D172&lt;&gt;"",D172&lt;&gt;Lists!$A$2),1,0))</f>
        <v/>
      </c>
      <c r="M172" s="23">
        <f>IF(B172="","",B172&amp;"|"&amp;COUNTIF(B$6:B172,B172))</f>
        <v/>
      </c>
      <c r="N172" s="23">
        <f>IF(B172="","",IFERROR(TRIM(INDEX('Form responses'!$A168:$T168,MATCH(Lists!$G$5,'Form responses'!$A$1:$T$1,0))&amp;""),""))</f>
        <v/>
      </c>
    </row>
    <row r="173">
      <c r="A173" s="23">
        <f>IF(B173="","","Form")</f>
        <v/>
      </c>
      <c r="B173" s="23">
        <f>IFERROR(TRIM(INDEX('Form responses'!$A169:$T169,MATCH(Lists!$G$2,'Form responses'!$A$1:$T$1,0))&amp;""),"")</f>
        <v/>
      </c>
      <c r="C173" s="23">
        <f>IF(B173="","",IFERROR(TRIM(INDEX('Form responses'!$A169:$T169,MATCH(Lists!$G$3,'Form responses'!$A$1:$T$1,0))&amp;""),""))</f>
        <v/>
      </c>
      <c r="D173" s="23">
        <f>IF(B173="","",IFERROR(TRIM(INDEX('Form responses'!$A169:$T169,MATCH(Lists!$G$4,'Form responses'!$A$1:$T$1,0))&amp;""),""))</f>
        <v/>
      </c>
      <c r="E173" s="24">
        <f>IF($N173="","",IF(ISNUMBER(SEARCH(E$5&amp;": "&amp;Lists!$B$5,$N173)),4,IF(ISNUMBER(SEARCH(E$5&amp;": "&amp;Lists!$B$4,$N173)),3,IF(ISNUMBER(SEARCH(E$5&amp;": "&amp;Lists!$B$3,$N173)),2,IF(ISNUMBER(SEARCH(E$5&amp;": "&amp;Lists!$B$2,$N173)),1,"")))))</f>
        <v/>
      </c>
      <c r="F173" s="24">
        <f>IF($N173="","",IF(ISNUMBER(SEARCH(F$5&amp;": "&amp;Lists!$B$5,$N173)),4,IF(ISNUMBER(SEARCH(F$5&amp;": "&amp;Lists!$B$4,$N173)),3,IF(ISNUMBER(SEARCH(F$5&amp;": "&amp;Lists!$B$3,$N173)),2,IF(ISNUMBER(SEARCH(F$5&amp;": "&amp;Lists!$B$2,$N173)),1,"")))))</f>
        <v/>
      </c>
      <c r="G173" s="24">
        <f>IF($N173="","",IF(ISNUMBER(SEARCH(G$5&amp;": "&amp;Lists!$B$5,$N173)),4,IF(ISNUMBER(SEARCH(G$5&amp;": "&amp;Lists!$B$4,$N173)),3,IF(ISNUMBER(SEARCH(G$5&amp;": "&amp;Lists!$B$3,$N173)),2,IF(ISNUMBER(SEARCH(G$5&amp;": "&amp;Lists!$B$2,$N173)),1,"")))))</f>
        <v/>
      </c>
      <c r="H173" s="24">
        <f>IF($N173="","",IF(ISNUMBER(SEARCH(H$5&amp;": "&amp;Lists!$B$5,$N173)),4,IF(ISNUMBER(SEARCH(H$5&amp;": "&amp;Lists!$B$4,$N173)),3,IF(ISNUMBER(SEARCH(H$5&amp;": "&amp;Lists!$B$3,$N173)),2,IF(ISNUMBER(SEARCH(H$5&amp;": "&amp;Lists!$B$2,$N173)),1,"")))))</f>
        <v/>
      </c>
      <c r="I173" s="25">
        <f>IF(COUNT(E173:H173)=0,"",ROUND(AVERAGE(E173:H173),2))</f>
        <v/>
      </c>
      <c r="J173" s="23">
        <f>IF(B173="","",IFERROR(TRIM(INDEX('Form responses'!$A169:$T169,MATCH(Lists!$G$6,'Form responses'!$A$1:$T$1,0))&amp;""),""))</f>
        <v/>
      </c>
      <c r="K173" s="23">
        <f>IF(B173="","",MID(IF(J173=Lists!$D$4,"; Would not hire again","")&amp;IF(J173=Lists!$D$3,"; Hire again with reservations","")&amp;IF(COUNTIF(E173:H173,1)&gt;0,"; Rated below expectations on "&amp;COUNTIF(E173:H173,1),"")&amp;IF(AND(D173&lt;&gt;"",D173&lt;&gt;Lists!$A$2),"; Not a manager",""),3,200))</f>
        <v/>
      </c>
      <c r="L173" s="23">
        <f>IF(B173="","",IF(J173=Lists!$D$4,1,0)+IF(J173=Lists!$D$3,1,0)+IF(COUNTIF(E173:H173,1)&gt;0,1,0)+IF(AND(D173&lt;&gt;"",D173&lt;&gt;Lists!$A$2),1,0))</f>
        <v/>
      </c>
      <c r="M173" s="23">
        <f>IF(B173="","",B173&amp;"|"&amp;COUNTIF(B$6:B173,B173))</f>
        <v/>
      </c>
      <c r="N173" s="23">
        <f>IF(B173="","",IFERROR(TRIM(INDEX('Form responses'!$A169:$T169,MATCH(Lists!$G$5,'Form responses'!$A$1:$T$1,0))&amp;""),""))</f>
        <v/>
      </c>
    </row>
    <row r="174">
      <c r="A174" s="23">
        <f>IF(B174="","","Form")</f>
        <v/>
      </c>
      <c r="B174" s="23">
        <f>IFERROR(TRIM(INDEX('Form responses'!$A170:$T170,MATCH(Lists!$G$2,'Form responses'!$A$1:$T$1,0))&amp;""),"")</f>
        <v/>
      </c>
      <c r="C174" s="23">
        <f>IF(B174="","",IFERROR(TRIM(INDEX('Form responses'!$A170:$T170,MATCH(Lists!$G$3,'Form responses'!$A$1:$T$1,0))&amp;""),""))</f>
        <v/>
      </c>
      <c r="D174" s="23">
        <f>IF(B174="","",IFERROR(TRIM(INDEX('Form responses'!$A170:$T170,MATCH(Lists!$G$4,'Form responses'!$A$1:$T$1,0))&amp;""),""))</f>
        <v/>
      </c>
      <c r="E174" s="24">
        <f>IF($N174="","",IF(ISNUMBER(SEARCH(E$5&amp;": "&amp;Lists!$B$5,$N174)),4,IF(ISNUMBER(SEARCH(E$5&amp;": "&amp;Lists!$B$4,$N174)),3,IF(ISNUMBER(SEARCH(E$5&amp;": "&amp;Lists!$B$3,$N174)),2,IF(ISNUMBER(SEARCH(E$5&amp;": "&amp;Lists!$B$2,$N174)),1,"")))))</f>
        <v/>
      </c>
      <c r="F174" s="24">
        <f>IF($N174="","",IF(ISNUMBER(SEARCH(F$5&amp;": "&amp;Lists!$B$5,$N174)),4,IF(ISNUMBER(SEARCH(F$5&amp;": "&amp;Lists!$B$4,$N174)),3,IF(ISNUMBER(SEARCH(F$5&amp;": "&amp;Lists!$B$3,$N174)),2,IF(ISNUMBER(SEARCH(F$5&amp;": "&amp;Lists!$B$2,$N174)),1,"")))))</f>
        <v/>
      </c>
      <c r="G174" s="24">
        <f>IF($N174="","",IF(ISNUMBER(SEARCH(G$5&amp;": "&amp;Lists!$B$5,$N174)),4,IF(ISNUMBER(SEARCH(G$5&amp;": "&amp;Lists!$B$4,$N174)),3,IF(ISNUMBER(SEARCH(G$5&amp;": "&amp;Lists!$B$3,$N174)),2,IF(ISNUMBER(SEARCH(G$5&amp;": "&amp;Lists!$B$2,$N174)),1,"")))))</f>
        <v/>
      </c>
      <c r="H174" s="24">
        <f>IF($N174="","",IF(ISNUMBER(SEARCH(H$5&amp;": "&amp;Lists!$B$5,$N174)),4,IF(ISNUMBER(SEARCH(H$5&amp;": "&amp;Lists!$B$4,$N174)),3,IF(ISNUMBER(SEARCH(H$5&amp;": "&amp;Lists!$B$3,$N174)),2,IF(ISNUMBER(SEARCH(H$5&amp;": "&amp;Lists!$B$2,$N174)),1,"")))))</f>
        <v/>
      </c>
      <c r="I174" s="25">
        <f>IF(COUNT(E174:H174)=0,"",ROUND(AVERAGE(E174:H174),2))</f>
        <v/>
      </c>
      <c r="J174" s="23">
        <f>IF(B174="","",IFERROR(TRIM(INDEX('Form responses'!$A170:$T170,MATCH(Lists!$G$6,'Form responses'!$A$1:$T$1,0))&amp;""),""))</f>
        <v/>
      </c>
      <c r="K174" s="23">
        <f>IF(B174="","",MID(IF(J174=Lists!$D$4,"; Would not hire again","")&amp;IF(J174=Lists!$D$3,"; Hire again with reservations","")&amp;IF(COUNTIF(E174:H174,1)&gt;0,"; Rated below expectations on "&amp;COUNTIF(E174:H174,1),"")&amp;IF(AND(D174&lt;&gt;"",D174&lt;&gt;Lists!$A$2),"; Not a manager",""),3,200))</f>
        <v/>
      </c>
      <c r="L174" s="23">
        <f>IF(B174="","",IF(J174=Lists!$D$4,1,0)+IF(J174=Lists!$D$3,1,0)+IF(COUNTIF(E174:H174,1)&gt;0,1,0)+IF(AND(D174&lt;&gt;"",D174&lt;&gt;Lists!$A$2),1,0))</f>
        <v/>
      </c>
      <c r="M174" s="23">
        <f>IF(B174="","",B174&amp;"|"&amp;COUNTIF(B$6:B174,B174))</f>
        <v/>
      </c>
      <c r="N174" s="23">
        <f>IF(B174="","",IFERROR(TRIM(INDEX('Form responses'!$A170:$T170,MATCH(Lists!$G$5,'Form responses'!$A$1:$T$1,0))&amp;""),""))</f>
        <v/>
      </c>
    </row>
    <row r="175">
      <c r="A175" s="23">
        <f>IF(B175="","","Form")</f>
        <v/>
      </c>
      <c r="B175" s="23">
        <f>IFERROR(TRIM(INDEX('Form responses'!$A171:$T171,MATCH(Lists!$G$2,'Form responses'!$A$1:$T$1,0))&amp;""),"")</f>
        <v/>
      </c>
      <c r="C175" s="23">
        <f>IF(B175="","",IFERROR(TRIM(INDEX('Form responses'!$A171:$T171,MATCH(Lists!$G$3,'Form responses'!$A$1:$T$1,0))&amp;""),""))</f>
        <v/>
      </c>
      <c r="D175" s="23">
        <f>IF(B175="","",IFERROR(TRIM(INDEX('Form responses'!$A171:$T171,MATCH(Lists!$G$4,'Form responses'!$A$1:$T$1,0))&amp;""),""))</f>
        <v/>
      </c>
      <c r="E175" s="24">
        <f>IF($N175="","",IF(ISNUMBER(SEARCH(E$5&amp;": "&amp;Lists!$B$5,$N175)),4,IF(ISNUMBER(SEARCH(E$5&amp;": "&amp;Lists!$B$4,$N175)),3,IF(ISNUMBER(SEARCH(E$5&amp;": "&amp;Lists!$B$3,$N175)),2,IF(ISNUMBER(SEARCH(E$5&amp;": "&amp;Lists!$B$2,$N175)),1,"")))))</f>
        <v/>
      </c>
      <c r="F175" s="24">
        <f>IF($N175="","",IF(ISNUMBER(SEARCH(F$5&amp;": "&amp;Lists!$B$5,$N175)),4,IF(ISNUMBER(SEARCH(F$5&amp;": "&amp;Lists!$B$4,$N175)),3,IF(ISNUMBER(SEARCH(F$5&amp;": "&amp;Lists!$B$3,$N175)),2,IF(ISNUMBER(SEARCH(F$5&amp;": "&amp;Lists!$B$2,$N175)),1,"")))))</f>
        <v/>
      </c>
      <c r="G175" s="24">
        <f>IF($N175="","",IF(ISNUMBER(SEARCH(G$5&amp;": "&amp;Lists!$B$5,$N175)),4,IF(ISNUMBER(SEARCH(G$5&amp;": "&amp;Lists!$B$4,$N175)),3,IF(ISNUMBER(SEARCH(G$5&amp;": "&amp;Lists!$B$3,$N175)),2,IF(ISNUMBER(SEARCH(G$5&amp;": "&amp;Lists!$B$2,$N175)),1,"")))))</f>
        <v/>
      </c>
      <c r="H175" s="24">
        <f>IF($N175="","",IF(ISNUMBER(SEARCH(H$5&amp;": "&amp;Lists!$B$5,$N175)),4,IF(ISNUMBER(SEARCH(H$5&amp;": "&amp;Lists!$B$4,$N175)),3,IF(ISNUMBER(SEARCH(H$5&amp;": "&amp;Lists!$B$3,$N175)),2,IF(ISNUMBER(SEARCH(H$5&amp;": "&amp;Lists!$B$2,$N175)),1,"")))))</f>
        <v/>
      </c>
      <c r="I175" s="25">
        <f>IF(COUNT(E175:H175)=0,"",ROUND(AVERAGE(E175:H175),2))</f>
        <v/>
      </c>
      <c r="J175" s="23">
        <f>IF(B175="","",IFERROR(TRIM(INDEX('Form responses'!$A171:$T171,MATCH(Lists!$G$6,'Form responses'!$A$1:$T$1,0))&amp;""),""))</f>
        <v/>
      </c>
      <c r="K175" s="23">
        <f>IF(B175="","",MID(IF(J175=Lists!$D$4,"; Would not hire again","")&amp;IF(J175=Lists!$D$3,"; Hire again with reservations","")&amp;IF(COUNTIF(E175:H175,1)&gt;0,"; Rated below expectations on "&amp;COUNTIF(E175:H175,1),"")&amp;IF(AND(D175&lt;&gt;"",D175&lt;&gt;Lists!$A$2),"; Not a manager",""),3,200))</f>
        <v/>
      </c>
      <c r="L175" s="23">
        <f>IF(B175="","",IF(J175=Lists!$D$4,1,0)+IF(J175=Lists!$D$3,1,0)+IF(COUNTIF(E175:H175,1)&gt;0,1,0)+IF(AND(D175&lt;&gt;"",D175&lt;&gt;Lists!$A$2),1,0))</f>
        <v/>
      </c>
      <c r="M175" s="23">
        <f>IF(B175="","",B175&amp;"|"&amp;COUNTIF(B$6:B175,B175))</f>
        <v/>
      </c>
      <c r="N175" s="23">
        <f>IF(B175="","",IFERROR(TRIM(INDEX('Form responses'!$A171:$T171,MATCH(Lists!$G$5,'Form responses'!$A$1:$T$1,0))&amp;""),""))</f>
        <v/>
      </c>
    </row>
    <row r="176">
      <c r="A176" s="23">
        <f>IF(B176="","","Form")</f>
        <v/>
      </c>
      <c r="B176" s="23">
        <f>IFERROR(TRIM(INDEX('Form responses'!$A172:$T172,MATCH(Lists!$G$2,'Form responses'!$A$1:$T$1,0))&amp;""),"")</f>
        <v/>
      </c>
      <c r="C176" s="23">
        <f>IF(B176="","",IFERROR(TRIM(INDEX('Form responses'!$A172:$T172,MATCH(Lists!$G$3,'Form responses'!$A$1:$T$1,0))&amp;""),""))</f>
        <v/>
      </c>
      <c r="D176" s="23">
        <f>IF(B176="","",IFERROR(TRIM(INDEX('Form responses'!$A172:$T172,MATCH(Lists!$G$4,'Form responses'!$A$1:$T$1,0))&amp;""),""))</f>
        <v/>
      </c>
      <c r="E176" s="24">
        <f>IF($N176="","",IF(ISNUMBER(SEARCH(E$5&amp;": "&amp;Lists!$B$5,$N176)),4,IF(ISNUMBER(SEARCH(E$5&amp;": "&amp;Lists!$B$4,$N176)),3,IF(ISNUMBER(SEARCH(E$5&amp;": "&amp;Lists!$B$3,$N176)),2,IF(ISNUMBER(SEARCH(E$5&amp;": "&amp;Lists!$B$2,$N176)),1,"")))))</f>
        <v/>
      </c>
      <c r="F176" s="24">
        <f>IF($N176="","",IF(ISNUMBER(SEARCH(F$5&amp;": "&amp;Lists!$B$5,$N176)),4,IF(ISNUMBER(SEARCH(F$5&amp;": "&amp;Lists!$B$4,$N176)),3,IF(ISNUMBER(SEARCH(F$5&amp;": "&amp;Lists!$B$3,$N176)),2,IF(ISNUMBER(SEARCH(F$5&amp;": "&amp;Lists!$B$2,$N176)),1,"")))))</f>
        <v/>
      </c>
      <c r="G176" s="24">
        <f>IF($N176="","",IF(ISNUMBER(SEARCH(G$5&amp;": "&amp;Lists!$B$5,$N176)),4,IF(ISNUMBER(SEARCH(G$5&amp;": "&amp;Lists!$B$4,$N176)),3,IF(ISNUMBER(SEARCH(G$5&amp;": "&amp;Lists!$B$3,$N176)),2,IF(ISNUMBER(SEARCH(G$5&amp;": "&amp;Lists!$B$2,$N176)),1,"")))))</f>
        <v/>
      </c>
      <c r="H176" s="24">
        <f>IF($N176="","",IF(ISNUMBER(SEARCH(H$5&amp;": "&amp;Lists!$B$5,$N176)),4,IF(ISNUMBER(SEARCH(H$5&amp;": "&amp;Lists!$B$4,$N176)),3,IF(ISNUMBER(SEARCH(H$5&amp;": "&amp;Lists!$B$3,$N176)),2,IF(ISNUMBER(SEARCH(H$5&amp;": "&amp;Lists!$B$2,$N176)),1,"")))))</f>
        <v/>
      </c>
      <c r="I176" s="25">
        <f>IF(COUNT(E176:H176)=0,"",ROUND(AVERAGE(E176:H176),2))</f>
        <v/>
      </c>
      <c r="J176" s="23">
        <f>IF(B176="","",IFERROR(TRIM(INDEX('Form responses'!$A172:$T172,MATCH(Lists!$G$6,'Form responses'!$A$1:$T$1,0))&amp;""),""))</f>
        <v/>
      </c>
      <c r="K176" s="23">
        <f>IF(B176="","",MID(IF(J176=Lists!$D$4,"; Would not hire again","")&amp;IF(J176=Lists!$D$3,"; Hire again with reservations","")&amp;IF(COUNTIF(E176:H176,1)&gt;0,"; Rated below expectations on "&amp;COUNTIF(E176:H176,1),"")&amp;IF(AND(D176&lt;&gt;"",D176&lt;&gt;Lists!$A$2),"; Not a manager",""),3,200))</f>
        <v/>
      </c>
      <c r="L176" s="23">
        <f>IF(B176="","",IF(J176=Lists!$D$4,1,0)+IF(J176=Lists!$D$3,1,0)+IF(COUNTIF(E176:H176,1)&gt;0,1,0)+IF(AND(D176&lt;&gt;"",D176&lt;&gt;Lists!$A$2),1,0))</f>
        <v/>
      </c>
      <c r="M176" s="23">
        <f>IF(B176="","",B176&amp;"|"&amp;COUNTIF(B$6:B176,B176))</f>
        <v/>
      </c>
      <c r="N176" s="23">
        <f>IF(B176="","",IFERROR(TRIM(INDEX('Form responses'!$A172:$T172,MATCH(Lists!$G$5,'Form responses'!$A$1:$T$1,0))&amp;""),""))</f>
        <v/>
      </c>
    </row>
    <row r="177">
      <c r="A177" s="23">
        <f>IF(B177="","","Form")</f>
        <v/>
      </c>
      <c r="B177" s="23">
        <f>IFERROR(TRIM(INDEX('Form responses'!$A173:$T173,MATCH(Lists!$G$2,'Form responses'!$A$1:$T$1,0))&amp;""),"")</f>
        <v/>
      </c>
      <c r="C177" s="23">
        <f>IF(B177="","",IFERROR(TRIM(INDEX('Form responses'!$A173:$T173,MATCH(Lists!$G$3,'Form responses'!$A$1:$T$1,0))&amp;""),""))</f>
        <v/>
      </c>
      <c r="D177" s="23">
        <f>IF(B177="","",IFERROR(TRIM(INDEX('Form responses'!$A173:$T173,MATCH(Lists!$G$4,'Form responses'!$A$1:$T$1,0))&amp;""),""))</f>
        <v/>
      </c>
      <c r="E177" s="24">
        <f>IF($N177="","",IF(ISNUMBER(SEARCH(E$5&amp;": "&amp;Lists!$B$5,$N177)),4,IF(ISNUMBER(SEARCH(E$5&amp;": "&amp;Lists!$B$4,$N177)),3,IF(ISNUMBER(SEARCH(E$5&amp;": "&amp;Lists!$B$3,$N177)),2,IF(ISNUMBER(SEARCH(E$5&amp;": "&amp;Lists!$B$2,$N177)),1,"")))))</f>
        <v/>
      </c>
      <c r="F177" s="24">
        <f>IF($N177="","",IF(ISNUMBER(SEARCH(F$5&amp;": "&amp;Lists!$B$5,$N177)),4,IF(ISNUMBER(SEARCH(F$5&amp;": "&amp;Lists!$B$4,$N177)),3,IF(ISNUMBER(SEARCH(F$5&amp;": "&amp;Lists!$B$3,$N177)),2,IF(ISNUMBER(SEARCH(F$5&amp;": "&amp;Lists!$B$2,$N177)),1,"")))))</f>
        <v/>
      </c>
      <c r="G177" s="24">
        <f>IF($N177="","",IF(ISNUMBER(SEARCH(G$5&amp;": "&amp;Lists!$B$5,$N177)),4,IF(ISNUMBER(SEARCH(G$5&amp;": "&amp;Lists!$B$4,$N177)),3,IF(ISNUMBER(SEARCH(G$5&amp;": "&amp;Lists!$B$3,$N177)),2,IF(ISNUMBER(SEARCH(G$5&amp;": "&amp;Lists!$B$2,$N177)),1,"")))))</f>
        <v/>
      </c>
      <c r="H177" s="24">
        <f>IF($N177="","",IF(ISNUMBER(SEARCH(H$5&amp;": "&amp;Lists!$B$5,$N177)),4,IF(ISNUMBER(SEARCH(H$5&amp;": "&amp;Lists!$B$4,$N177)),3,IF(ISNUMBER(SEARCH(H$5&amp;": "&amp;Lists!$B$3,$N177)),2,IF(ISNUMBER(SEARCH(H$5&amp;": "&amp;Lists!$B$2,$N177)),1,"")))))</f>
        <v/>
      </c>
      <c r="I177" s="25">
        <f>IF(COUNT(E177:H177)=0,"",ROUND(AVERAGE(E177:H177),2))</f>
        <v/>
      </c>
      <c r="J177" s="23">
        <f>IF(B177="","",IFERROR(TRIM(INDEX('Form responses'!$A173:$T173,MATCH(Lists!$G$6,'Form responses'!$A$1:$T$1,0))&amp;""),""))</f>
        <v/>
      </c>
      <c r="K177" s="23">
        <f>IF(B177="","",MID(IF(J177=Lists!$D$4,"; Would not hire again","")&amp;IF(J177=Lists!$D$3,"; Hire again with reservations","")&amp;IF(COUNTIF(E177:H177,1)&gt;0,"; Rated below expectations on "&amp;COUNTIF(E177:H177,1),"")&amp;IF(AND(D177&lt;&gt;"",D177&lt;&gt;Lists!$A$2),"; Not a manager",""),3,200))</f>
        <v/>
      </c>
      <c r="L177" s="23">
        <f>IF(B177="","",IF(J177=Lists!$D$4,1,0)+IF(J177=Lists!$D$3,1,0)+IF(COUNTIF(E177:H177,1)&gt;0,1,0)+IF(AND(D177&lt;&gt;"",D177&lt;&gt;Lists!$A$2),1,0))</f>
        <v/>
      </c>
      <c r="M177" s="23">
        <f>IF(B177="","",B177&amp;"|"&amp;COUNTIF(B$6:B177,B177))</f>
        <v/>
      </c>
      <c r="N177" s="23">
        <f>IF(B177="","",IFERROR(TRIM(INDEX('Form responses'!$A173:$T173,MATCH(Lists!$G$5,'Form responses'!$A$1:$T$1,0))&amp;""),""))</f>
        <v/>
      </c>
    </row>
    <row r="178">
      <c r="A178" s="23">
        <f>IF(B178="","","Form")</f>
        <v/>
      </c>
      <c r="B178" s="23">
        <f>IFERROR(TRIM(INDEX('Form responses'!$A174:$T174,MATCH(Lists!$G$2,'Form responses'!$A$1:$T$1,0))&amp;""),"")</f>
        <v/>
      </c>
      <c r="C178" s="23">
        <f>IF(B178="","",IFERROR(TRIM(INDEX('Form responses'!$A174:$T174,MATCH(Lists!$G$3,'Form responses'!$A$1:$T$1,0))&amp;""),""))</f>
        <v/>
      </c>
      <c r="D178" s="23">
        <f>IF(B178="","",IFERROR(TRIM(INDEX('Form responses'!$A174:$T174,MATCH(Lists!$G$4,'Form responses'!$A$1:$T$1,0))&amp;""),""))</f>
        <v/>
      </c>
      <c r="E178" s="24">
        <f>IF($N178="","",IF(ISNUMBER(SEARCH(E$5&amp;": "&amp;Lists!$B$5,$N178)),4,IF(ISNUMBER(SEARCH(E$5&amp;": "&amp;Lists!$B$4,$N178)),3,IF(ISNUMBER(SEARCH(E$5&amp;": "&amp;Lists!$B$3,$N178)),2,IF(ISNUMBER(SEARCH(E$5&amp;": "&amp;Lists!$B$2,$N178)),1,"")))))</f>
        <v/>
      </c>
      <c r="F178" s="24">
        <f>IF($N178="","",IF(ISNUMBER(SEARCH(F$5&amp;": "&amp;Lists!$B$5,$N178)),4,IF(ISNUMBER(SEARCH(F$5&amp;": "&amp;Lists!$B$4,$N178)),3,IF(ISNUMBER(SEARCH(F$5&amp;": "&amp;Lists!$B$3,$N178)),2,IF(ISNUMBER(SEARCH(F$5&amp;": "&amp;Lists!$B$2,$N178)),1,"")))))</f>
        <v/>
      </c>
      <c r="G178" s="24">
        <f>IF($N178="","",IF(ISNUMBER(SEARCH(G$5&amp;": "&amp;Lists!$B$5,$N178)),4,IF(ISNUMBER(SEARCH(G$5&amp;": "&amp;Lists!$B$4,$N178)),3,IF(ISNUMBER(SEARCH(G$5&amp;": "&amp;Lists!$B$3,$N178)),2,IF(ISNUMBER(SEARCH(G$5&amp;": "&amp;Lists!$B$2,$N178)),1,"")))))</f>
        <v/>
      </c>
      <c r="H178" s="24">
        <f>IF($N178="","",IF(ISNUMBER(SEARCH(H$5&amp;": "&amp;Lists!$B$5,$N178)),4,IF(ISNUMBER(SEARCH(H$5&amp;": "&amp;Lists!$B$4,$N178)),3,IF(ISNUMBER(SEARCH(H$5&amp;": "&amp;Lists!$B$3,$N178)),2,IF(ISNUMBER(SEARCH(H$5&amp;": "&amp;Lists!$B$2,$N178)),1,"")))))</f>
        <v/>
      </c>
      <c r="I178" s="25">
        <f>IF(COUNT(E178:H178)=0,"",ROUND(AVERAGE(E178:H178),2))</f>
        <v/>
      </c>
      <c r="J178" s="23">
        <f>IF(B178="","",IFERROR(TRIM(INDEX('Form responses'!$A174:$T174,MATCH(Lists!$G$6,'Form responses'!$A$1:$T$1,0))&amp;""),""))</f>
        <v/>
      </c>
      <c r="K178" s="23">
        <f>IF(B178="","",MID(IF(J178=Lists!$D$4,"; Would not hire again","")&amp;IF(J178=Lists!$D$3,"; Hire again with reservations","")&amp;IF(COUNTIF(E178:H178,1)&gt;0,"; Rated below expectations on "&amp;COUNTIF(E178:H178,1),"")&amp;IF(AND(D178&lt;&gt;"",D178&lt;&gt;Lists!$A$2),"; Not a manager",""),3,200))</f>
        <v/>
      </c>
      <c r="L178" s="23">
        <f>IF(B178="","",IF(J178=Lists!$D$4,1,0)+IF(J178=Lists!$D$3,1,0)+IF(COUNTIF(E178:H178,1)&gt;0,1,0)+IF(AND(D178&lt;&gt;"",D178&lt;&gt;Lists!$A$2),1,0))</f>
        <v/>
      </c>
      <c r="M178" s="23">
        <f>IF(B178="","",B178&amp;"|"&amp;COUNTIF(B$6:B178,B178))</f>
        <v/>
      </c>
      <c r="N178" s="23">
        <f>IF(B178="","",IFERROR(TRIM(INDEX('Form responses'!$A174:$T174,MATCH(Lists!$G$5,'Form responses'!$A$1:$T$1,0))&amp;""),""))</f>
        <v/>
      </c>
    </row>
    <row r="179">
      <c r="A179" s="23">
        <f>IF(B179="","","Form")</f>
        <v/>
      </c>
      <c r="B179" s="23">
        <f>IFERROR(TRIM(INDEX('Form responses'!$A175:$T175,MATCH(Lists!$G$2,'Form responses'!$A$1:$T$1,0))&amp;""),"")</f>
        <v/>
      </c>
      <c r="C179" s="23">
        <f>IF(B179="","",IFERROR(TRIM(INDEX('Form responses'!$A175:$T175,MATCH(Lists!$G$3,'Form responses'!$A$1:$T$1,0))&amp;""),""))</f>
        <v/>
      </c>
      <c r="D179" s="23">
        <f>IF(B179="","",IFERROR(TRIM(INDEX('Form responses'!$A175:$T175,MATCH(Lists!$G$4,'Form responses'!$A$1:$T$1,0))&amp;""),""))</f>
        <v/>
      </c>
      <c r="E179" s="24">
        <f>IF($N179="","",IF(ISNUMBER(SEARCH(E$5&amp;": "&amp;Lists!$B$5,$N179)),4,IF(ISNUMBER(SEARCH(E$5&amp;": "&amp;Lists!$B$4,$N179)),3,IF(ISNUMBER(SEARCH(E$5&amp;": "&amp;Lists!$B$3,$N179)),2,IF(ISNUMBER(SEARCH(E$5&amp;": "&amp;Lists!$B$2,$N179)),1,"")))))</f>
        <v/>
      </c>
      <c r="F179" s="24">
        <f>IF($N179="","",IF(ISNUMBER(SEARCH(F$5&amp;": "&amp;Lists!$B$5,$N179)),4,IF(ISNUMBER(SEARCH(F$5&amp;": "&amp;Lists!$B$4,$N179)),3,IF(ISNUMBER(SEARCH(F$5&amp;": "&amp;Lists!$B$3,$N179)),2,IF(ISNUMBER(SEARCH(F$5&amp;": "&amp;Lists!$B$2,$N179)),1,"")))))</f>
        <v/>
      </c>
      <c r="G179" s="24">
        <f>IF($N179="","",IF(ISNUMBER(SEARCH(G$5&amp;": "&amp;Lists!$B$5,$N179)),4,IF(ISNUMBER(SEARCH(G$5&amp;": "&amp;Lists!$B$4,$N179)),3,IF(ISNUMBER(SEARCH(G$5&amp;": "&amp;Lists!$B$3,$N179)),2,IF(ISNUMBER(SEARCH(G$5&amp;": "&amp;Lists!$B$2,$N179)),1,"")))))</f>
        <v/>
      </c>
      <c r="H179" s="24">
        <f>IF($N179="","",IF(ISNUMBER(SEARCH(H$5&amp;": "&amp;Lists!$B$5,$N179)),4,IF(ISNUMBER(SEARCH(H$5&amp;": "&amp;Lists!$B$4,$N179)),3,IF(ISNUMBER(SEARCH(H$5&amp;": "&amp;Lists!$B$3,$N179)),2,IF(ISNUMBER(SEARCH(H$5&amp;": "&amp;Lists!$B$2,$N179)),1,"")))))</f>
        <v/>
      </c>
      <c r="I179" s="25">
        <f>IF(COUNT(E179:H179)=0,"",ROUND(AVERAGE(E179:H179),2))</f>
        <v/>
      </c>
      <c r="J179" s="23">
        <f>IF(B179="","",IFERROR(TRIM(INDEX('Form responses'!$A175:$T175,MATCH(Lists!$G$6,'Form responses'!$A$1:$T$1,0))&amp;""),""))</f>
        <v/>
      </c>
      <c r="K179" s="23">
        <f>IF(B179="","",MID(IF(J179=Lists!$D$4,"; Would not hire again","")&amp;IF(J179=Lists!$D$3,"; Hire again with reservations","")&amp;IF(COUNTIF(E179:H179,1)&gt;0,"; Rated below expectations on "&amp;COUNTIF(E179:H179,1),"")&amp;IF(AND(D179&lt;&gt;"",D179&lt;&gt;Lists!$A$2),"; Not a manager",""),3,200))</f>
        <v/>
      </c>
      <c r="L179" s="23">
        <f>IF(B179="","",IF(J179=Lists!$D$4,1,0)+IF(J179=Lists!$D$3,1,0)+IF(COUNTIF(E179:H179,1)&gt;0,1,0)+IF(AND(D179&lt;&gt;"",D179&lt;&gt;Lists!$A$2),1,0))</f>
        <v/>
      </c>
      <c r="M179" s="23">
        <f>IF(B179="","",B179&amp;"|"&amp;COUNTIF(B$6:B179,B179))</f>
        <v/>
      </c>
      <c r="N179" s="23">
        <f>IF(B179="","",IFERROR(TRIM(INDEX('Form responses'!$A175:$T175,MATCH(Lists!$G$5,'Form responses'!$A$1:$T$1,0))&amp;""),""))</f>
        <v/>
      </c>
    </row>
    <row r="180">
      <c r="A180" s="23">
        <f>IF(B180="","","Form")</f>
        <v/>
      </c>
      <c r="B180" s="23">
        <f>IFERROR(TRIM(INDEX('Form responses'!$A176:$T176,MATCH(Lists!$G$2,'Form responses'!$A$1:$T$1,0))&amp;""),"")</f>
        <v/>
      </c>
      <c r="C180" s="23">
        <f>IF(B180="","",IFERROR(TRIM(INDEX('Form responses'!$A176:$T176,MATCH(Lists!$G$3,'Form responses'!$A$1:$T$1,0))&amp;""),""))</f>
        <v/>
      </c>
      <c r="D180" s="23">
        <f>IF(B180="","",IFERROR(TRIM(INDEX('Form responses'!$A176:$T176,MATCH(Lists!$G$4,'Form responses'!$A$1:$T$1,0))&amp;""),""))</f>
        <v/>
      </c>
      <c r="E180" s="24">
        <f>IF($N180="","",IF(ISNUMBER(SEARCH(E$5&amp;": "&amp;Lists!$B$5,$N180)),4,IF(ISNUMBER(SEARCH(E$5&amp;": "&amp;Lists!$B$4,$N180)),3,IF(ISNUMBER(SEARCH(E$5&amp;": "&amp;Lists!$B$3,$N180)),2,IF(ISNUMBER(SEARCH(E$5&amp;": "&amp;Lists!$B$2,$N180)),1,"")))))</f>
        <v/>
      </c>
      <c r="F180" s="24">
        <f>IF($N180="","",IF(ISNUMBER(SEARCH(F$5&amp;": "&amp;Lists!$B$5,$N180)),4,IF(ISNUMBER(SEARCH(F$5&amp;": "&amp;Lists!$B$4,$N180)),3,IF(ISNUMBER(SEARCH(F$5&amp;": "&amp;Lists!$B$3,$N180)),2,IF(ISNUMBER(SEARCH(F$5&amp;": "&amp;Lists!$B$2,$N180)),1,"")))))</f>
        <v/>
      </c>
      <c r="G180" s="24">
        <f>IF($N180="","",IF(ISNUMBER(SEARCH(G$5&amp;": "&amp;Lists!$B$5,$N180)),4,IF(ISNUMBER(SEARCH(G$5&amp;": "&amp;Lists!$B$4,$N180)),3,IF(ISNUMBER(SEARCH(G$5&amp;": "&amp;Lists!$B$3,$N180)),2,IF(ISNUMBER(SEARCH(G$5&amp;": "&amp;Lists!$B$2,$N180)),1,"")))))</f>
        <v/>
      </c>
      <c r="H180" s="24">
        <f>IF($N180="","",IF(ISNUMBER(SEARCH(H$5&amp;": "&amp;Lists!$B$5,$N180)),4,IF(ISNUMBER(SEARCH(H$5&amp;": "&amp;Lists!$B$4,$N180)),3,IF(ISNUMBER(SEARCH(H$5&amp;": "&amp;Lists!$B$3,$N180)),2,IF(ISNUMBER(SEARCH(H$5&amp;": "&amp;Lists!$B$2,$N180)),1,"")))))</f>
        <v/>
      </c>
      <c r="I180" s="25">
        <f>IF(COUNT(E180:H180)=0,"",ROUND(AVERAGE(E180:H180),2))</f>
        <v/>
      </c>
      <c r="J180" s="23">
        <f>IF(B180="","",IFERROR(TRIM(INDEX('Form responses'!$A176:$T176,MATCH(Lists!$G$6,'Form responses'!$A$1:$T$1,0))&amp;""),""))</f>
        <v/>
      </c>
      <c r="K180" s="23">
        <f>IF(B180="","",MID(IF(J180=Lists!$D$4,"; Would not hire again","")&amp;IF(J180=Lists!$D$3,"; Hire again with reservations","")&amp;IF(COUNTIF(E180:H180,1)&gt;0,"; Rated below expectations on "&amp;COUNTIF(E180:H180,1),"")&amp;IF(AND(D180&lt;&gt;"",D180&lt;&gt;Lists!$A$2),"; Not a manager",""),3,200))</f>
        <v/>
      </c>
      <c r="L180" s="23">
        <f>IF(B180="","",IF(J180=Lists!$D$4,1,0)+IF(J180=Lists!$D$3,1,0)+IF(COUNTIF(E180:H180,1)&gt;0,1,0)+IF(AND(D180&lt;&gt;"",D180&lt;&gt;Lists!$A$2),1,0))</f>
        <v/>
      </c>
      <c r="M180" s="23">
        <f>IF(B180="","",B180&amp;"|"&amp;COUNTIF(B$6:B180,B180))</f>
        <v/>
      </c>
      <c r="N180" s="23">
        <f>IF(B180="","",IFERROR(TRIM(INDEX('Form responses'!$A176:$T176,MATCH(Lists!$G$5,'Form responses'!$A$1:$T$1,0))&amp;""),""))</f>
        <v/>
      </c>
    </row>
    <row r="181">
      <c r="A181" s="23">
        <f>IF(B181="","","Form")</f>
        <v/>
      </c>
      <c r="B181" s="23">
        <f>IFERROR(TRIM(INDEX('Form responses'!$A177:$T177,MATCH(Lists!$G$2,'Form responses'!$A$1:$T$1,0))&amp;""),"")</f>
        <v/>
      </c>
      <c r="C181" s="23">
        <f>IF(B181="","",IFERROR(TRIM(INDEX('Form responses'!$A177:$T177,MATCH(Lists!$G$3,'Form responses'!$A$1:$T$1,0))&amp;""),""))</f>
        <v/>
      </c>
      <c r="D181" s="23">
        <f>IF(B181="","",IFERROR(TRIM(INDEX('Form responses'!$A177:$T177,MATCH(Lists!$G$4,'Form responses'!$A$1:$T$1,0))&amp;""),""))</f>
        <v/>
      </c>
      <c r="E181" s="24">
        <f>IF($N181="","",IF(ISNUMBER(SEARCH(E$5&amp;": "&amp;Lists!$B$5,$N181)),4,IF(ISNUMBER(SEARCH(E$5&amp;": "&amp;Lists!$B$4,$N181)),3,IF(ISNUMBER(SEARCH(E$5&amp;": "&amp;Lists!$B$3,$N181)),2,IF(ISNUMBER(SEARCH(E$5&amp;": "&amp;Lists!$B$2,$N181)),1,"")))))</f>
        <v/>
      </c>
      <c r="F181" s="24">
        <f>IF($N181="","",IF(ISNUMBER(SEARCH(F$5&amp;": "&amp;Lists!$B$5,$N181)),4,IF(ISNUMBER(SEARCH(F$5&amp;": "&amp;Lists!$B$4,$N181)),3,IF(ISNUMBER(SEARCH(F$5&amp;": "&amp;Lists!$B$3,$N181)),2,IF(ISNUMBER(SEARCH(F$5&amp;": "&amp;Lists!$B$2,$N181)),1,"")))))</f>
        <v/>
      </c>
      <c r="G181" s="24">
        <f>IF($N181="","",IF(ISNUMBER(SEARCH(G$5&amp;": "&amp;Lists!$B$5,$N181)),4,IF(ISNUMBER(SEARCH(G$5&amp;": "&amp;Lists!$B$4,$N181)),3,IF(ISNUMBER(SEARCH(G$5&amp;": "&amp;Lists!$B$3,$N181)),2,IF(ISNUMBER(SEARCH(G$5&amp;": "&amp;Lists!$B$2,$N181)),1,"")))))</f>
        <v/>
      </c>
      <c r="H181" s="24">
        <f>IF($N181="","",IF(ISNUMBER(SEARCH(H$5&amp;": "&amp;Lists!$B$5,$N181)),4,IF(ISNUMBER(SEARCH(H$5&amp;": "&amp;Lists!$B$4,$N181)),3,IF(ISNUMBER(SEARCH(H$5&amp;": "&amp;Lists!$B$3,$N181)),2,IF(ISNUMBER(SEARCH(H$5&amp;": "&amp;Lists!$B$2,$N181)),1,"")))))</f>
        <v/>
      </c>
      <c r="I181" s="25">
        <f>IF(COUNT(E181:H181)=0,"",ROUND(AVERAGE(E181:H181),2))</f>
        <v/>
      </c>
      <c r="J181" s="23">
        <f>IF(B181="","",IFERROR(TRIM(INDEX('Form responses'!$A177:$T177,MATCH(Lists!$G$6,'Form responses'!$A$1:$T$1,0))&amp;""),""))</f>
        <v/>
      </c>
      <c r="K181" s="23">
        <f>IF(B181="","",MID(IF(J181=Lists!$D$4,"; Would not hire again","")&amp;IF(J181=Lists!$D$3,"; Hire again with reservations","")&amp;IF(COUNTIF(E181:H181,1)&gt;0,"; Rated below expectations on "&amp;COUNTIF(E181:H181,1),"")&amp;IF(AND(D181&lt;&gt;"",D181&lt;&gt;Lists!$A$2),"; Not a manager",""),3,200))</f>
        <v/>
      </c>
      <c r="L181" s="23">
        <f>IF(B181="","",IF(J181=Lists!$D$4,1,0)+IF(J181=Lists!$D$3,1,0)+IF(COUNTIF(E181:H181,1)&gt;0,1,0)+IF(AND(D181&lt;&gt;"",D181&lt;&gt;Lists!$A$2),1,0))</f>
        <v/>
      </c>
      <c r="M181" s="23">
        <f>IF(B181="","",B181&amp;"|"&amp;COUNTIF(B$6:B181,B181))</f>
        <v/>
      </c>
      <c r="N181" s="23">
        <f>IF(B181="","",IFERROR(TRIM(INDEX('Form responses'!$A177:$T177,MATCH(Lists!$G$5,'Form responses'!$A$1:$T$1,0))&amp;""),""))</f>
        <v/>
      </c>
    </row>
    <row r="182">
      <c r="A182" s="23">
        <f>IF(B182="","","Form")</f>
        <v/>
      </c>
      <c r="B182" s="23">
        <f>IFERROR(TRIM(INDEX('Form responses'!$A178:$T178,MATCH(Lists!$G$2,'Form responses'!$A$1:$T$1,0))&amp;""),"")</f>
        <v/>
      </c>
      <c r="C182" s="23">
        <f>IF(B182="","",IFERROR(TRIM(INDEX('Form responses'!$A178:$T178,MATCH(Lists!$G$3,'Form responses'!$A$1:$T$1,0))&amp;""),""))</f>
        <v/>
      </c>
      <c r="D182" s="23">
        <f>IF(B182="","",IFERROR(TRIM(INDEX('Form responses'!$A178:$T178,MATCH(Lists!$G$4,'Form responses'!$A$1:$T$1,0))&amp;""),""))</f>
        <v/>
      </c>
      <c r="E182" s="24">
        <f>IF($N182="","",IF(ISNUMBER(SEARCH(E$5&amp;": "&amp;Lists!$B$5,$N182)),4,IF(ISNUMBER(SEARCH(E$5&amp;": "&amp;Lists!$B$4,$N182)),3,IF(ISNUMBER(SEARCH(E$5&amp;": "&amp;Lists!$B$3,$N182)),2,IF(ISNUMBER(SEARCH(E$5&amp;": "&amp;Lists!$B$2,$N182)),1,"")))))</f>
        <v/>
      </c>
      <c r="F182" s="24">
        <f>IF($N182="","",IF(ISNUMBER(SEARCH(F$5&amp;": "&amp;Lists!$B$5,$N182)),4,IF(ISNUMBER(SEARCH(F$5&amp;": "&amp;Lists!$B$4,$N182)),3,IF(ISNUMBER(SEARCH(F$5&amp;": "&amp;Lists!$B$3,$N182)),2,IF(ISNUMBER(SEARCH(F$5&amp;": "&amp;Lists!$B$2,$N182)),1,"")))))</f>
        <v/>
      </c>
      <c r="G182" s="24">
        <f>IF($N182="","",IF(ISNUMBER(SEARCH(G$5&amp;": "&amp;Lists!$B$5,$N182)),4,IF(ISNUMBER(SEARCH(G$5&amp;": "&amp;Lists!$B$4,$N182)),3,IF(ISNUMBER(SEARCH(G$5&amp;": "&amp;Lists!$B$3,$N182)),2,IF(ISNUMBER(SEARCH(G$5&amp;": "&amp;Lists!$B$2,$N182)),1,"")))))</f>
        <v/>
      </c>
      <c r="H182" s="24">
        <f>IF($N182="","",IF(ISNUMBER(SEARCH(H$5&amp;": "&amp;Lists!$B$5,$N182)),4,IF(ISNUMBER(SEARCH(H$5&amp;": "&amp;Lists!$B$4,$N182)),3,IF(ISNUMBER(SEARCH(H$5&amp;": "&amp;Lists!$B$3,$N182)),2,IF(ISNUMBER(SEARCH(H$5&amp;": "&amp;Lists!$B$2,$N182)),1,"")))))</f>
        <v/>
      </c>
      <c r="I182" s="25">
        <f>IF(COUNT(E182:H182)=0,"",ROUND(AVERAGE(E182:H182),2))</f>
        <v/>
      </c>
      <c r="J182" s="23">
        <f>IF(B182="","",IFERROR(TRIM(INDEX('Form responses'!$A178:$T178,MATCH(Lists!$G$6,'Form responses'!$A$1:$T$1,0))&amp;""),""))</f>
        <v/>
      </c>
      <c r="K182" s="23">
        <f>IF(B182="","",MID(IF(J182=Lists!$D$4,"; Would not hire again","")&amp;IF(J182=Lists!$D$3,"; Hire again with reservations","")&amp;IF(COUNTIF(E182:H182,1)&gt;0,"; Rated below expectations on "&amp;COUNTIF(E182:H182,1),"")&amp;IF(AND(D182&lt;&gt;"",D182&lt;&gt;Lists!$A$2),"; Not a manager",""),3,200))</f>
        <v/>
      </c>
      <c r="L182" s="23">
        <f>IF(B182="","",IF(J182=Lists!$D$4,1,0)+IF(J182=Lists!$D$3,1,0)+IF(COUNTIF(E182:H182,1)&gt;0,1,0)+IF(AND(D182&lt;&gt;"",D182&lt;&gt;Lists!$A$2),1,0))</f>
        <v/>
      </c>
      <c r="M182" s="23">
        <f>IF(B182="","",B182&amp;"|"&amp;COUNTIF(B$6:B182,B182))</f>
        <v/>
      </c>
      <c r="N182" s="23">
        <f>IF(B182="","",IFERROR(TRIM(INDEX('Form responses'!$A178:$T178,MATCH(Lists!$G$5,'Form responses'!$A$1:$T$1,0))&amp;""),""))</f>
        <v/>
      </c>
    </row>
    <row r="183">
      <c r="A183" s="23">
        <f>IF(B183="","","Form")</f>
        <v/>
      </c>
      <c r="B183" s="23">
        <f>IFERROR(TRIM(INDEX('Form responses'!$A179:$T179,MATCH(Lists!$G$2,'Form responses'!$A$1:$T$1,0))&amp;""),"")</f>
        <v/>
      </c>
      <c r="C183" s="23">
        <f>IF(B183="","",IFERROR(TRIM(INDEX('Form responses'!$A179:$T179,MATCH(Lists!$G$3,'Form responses'!$A$1:$T$1,0))&amp;""),""))</f>
        <v/>
      </c>
      <c r="D183" s="23">
        <f>IF(B183="","",IFERROR(TRIM(INDEX('Form responses'!$A179:$T179,MATCH(Lists!$G$4,'Form responses'!$A$1:$T$1,0))&amp;""),""))</f>
        <v/>
      </c>
      <c r="E183" s="24">
        <f>IF($N183="","",IF(ISNUMBER(SEARCH(E$5&amp;": "&amp;Lists!$B$5,$N183)),4,IF(ISNUMBER(SEARCH(E$5&amp;": "&amp;Lists!$B$4,$N183)),3,IF(ISNUMBER(SEARCH(E$5&amp;": "&amp;Lists!$B$3,$N183)),2,IF(ISNUMBER(SEARCH(E$5&amp;": "&amp;Lists!$B$2,$N183)),1,"")))))</f>
        <v/>
      </c>
      <c r="F183" s="24">
        <f>IF($N183="","",IF(ISNUMBER(SEARCH(F$5&amp;": "&amp;Lists!$B$5,$N183)),4,IF(ISNUMBER(SEARCH(F$5&amp;": "&amp;Lists!$B$4,$N183)),3,IF(ISNUMBER(SEARCH(F$5&amp;": "&amp;Lists!$B$3,$N183)),2,IF(ISNUMBER(SEARCH(F$5&amp;": "&amp;Lists!$B$2,$N183)),1,"")))))</f>
        <v/>
      </c>
      <c r="G183" s="24">
        <f>IF($N183="","",IF(ISNUMBER(SEARCH(G$5&amp;": "&amp;Lists!$B$5,$N183)),4,IF(ISNUMBER(SEARCH(G$5&amp;": "&amp;Lists!$B$4,$N183)),3,IF(ISNUMBER(SEARCH(G$5&amp;": "&amp;Lists!$B$3,$N183)),2,IF(ISNUMBER(SEARCH(G$5&amp;": "&amp;Lists!$B$2,$N183)),1,"")))))</f>
        <v/>
      </c>
      <c r="H183" s="24">
        <f>IF($N183="","",IF(ISNUMBER(SEARCH(H$5&amp;": "&amp;Lists!$B$5,$N183)),4,IF(ISNUMBER(SEARCH(H$5&amp;": "&amp;Lists!$B$4,$N183)),3,IF(ISNUMBER(SEARCH(H$5&amp;": "&amp;Lists!$B$3,$N183)),2,IF(ISNUMBER(SEARCH(H$5&amp;": "&amp;Lists!$B$2,$N183)),1,"")))))</f>
        <v/>
      </c>
      <c r="I183" s="25">
        <f>IF(COUNT(E183:H183)=0,"",ROUND(AVERAGE(E183:H183),2))</f>
        <v/>
      </c>
      <c r="J183" s="23">
        <f>IF(B183="","",IFERROR(TRIM(INDEX('Form responses'!$A179:$T179,MATCH(Lists!$G$6,'Form responses'!$A$1:$T$1,0))&amp;""),""))</f>
        <v/>
      </c>
      <c r="K183" s="23">
        <f>IF(B183="","",MID(IF(J183=Lists!$D$4,"; Would not hire again","")&amp;IF(J183=Lists!$D$3,"; Hire again with reservations","")&amp;IF(COUNTIF(E183:H183,1)&gt;0,"; Rated below expectations on "&amp;COUNTIF(E183:H183,1),"")&amp;IF(AND(D183&lt;&gt;"",D183&lt;&gt;Lists!$A$2),"; Not a manager",""),3,200))</f>
        <v/>
      </c>
      <c r="L183" s="23">
        <f>IF(B183="","",IF(J183=Lists!$D$4,1,0)+IF(J183=Lists!$D$3,1,0)+IF(COUNTIF(E183:H183,1)&gt;0,1,0)+IF(AND(D183&lt;&gt;"",D183&lt;&gt;Lists!$A$2),1,0))</f>
        <v/>
      </c>
      <c r="M183" s="23">
        <f>IF(B183="","",B183&amp;"|"&amp;COUNTIF(B$6:B183,B183))</f>
        <v/>
      </c>
      <c r="N183" s="23">
        <f>IF(B183="","",IFERROR(TRIM(INDEX('Form responses'!$A179:$T179,MATCH(Lists!$G$5,'Form responses'!$A$1:$T$1,0))&amp;""),""))</f>
        <v/>
      </c>
    </row>
    <row r="184">
      <c r="A184" s="23">
        <f>IF(B184="","","Form")</f>
        <v/>
      </c>
      <c r="B184" s="23">
        <f>IFERROR(TRIM(INDEX('Form responses'!$A180:$T180,MATCH(Lists!$G$2,'Form responses'!$A$1:$T$1,0))&amp;""),"")</f>
        <v/>
      </c>
      <c r="C184" s="23">
        <f>IF(B184="","",IFERROR(TRIM(INDEX('Form responses'!$A180:$T180,MATCH(Lists!$G$3,'Form responses'!$A$1:$T$1,0))&amp;""),""))</f>
        <v/>
      </c>
      <c r="D184" s="23">
        <f>IF(B184="","",IFERROR(TRIM(INDEX('Form responses'!$A180:$T180,MATCH(Lists!$G$4,'Form responses'!$A$1:$T$1,0))&amp;""),""))</f>
        <v/>
      </c>
      <c r="E184" s="24">
        <f>IF($N184="","",IF(ISNUMBER(SEARCH(E$5&amp;": "&amp;Lists!$B$5,$N184)),4,IF(ISNUMBER(SEARCH(E$5&amp;": "&amp;Lists!$B$4,$N184)),3,IF(ISNUMBER(SEARCH(E$5&amp;": "&amp;Lists!$B$3,$N184)),2,IF(ISNUMBER(SEARCH(E$5&amp;": "&amp;Lists!$B$2,$N184)),1,"")))))</f>
        <v/>
      </c>
      <c r="F184" s="24">
        <f>IF($N184="","",IF(ISNUMBER(SEARCH(F$5&amp;": "&amp;Lists!$B$5,$N184)),4,IF(ISNUMBER(SEARCH(F$5&amp;": "&amp;Lists!$B$4,$N184)),3,IF(ISNUMBER(SEARCH(F$5&amp;": "&amp;Lists!$B$3,$N184)),2,IF(ISNUMBER(SEARCH(F$5&amp;": "&amp;Lists!$B$2,$N184)),1,"")))))</f>
        <v/>
      </c>
      <c r="G184" s="24">
        <f>IF($N184="","",IF(ISNUMBER(SEARCH(G$5&amp;": "&amp;Lists!$B$5,$N184)),4,IF(ISNUMBER(SEARCH(G$5&amp;": "&amp;Lists!$B$4,$N184)),3,IF(ISNUMBER(SEARCH(G$5&amp;": "&amp;Lists!$B$3,$N184)),2,IF(ISNUMBER(SEARCH(G$5&amp;": "&amp;Lists!$B$2,$N184)),1,"")))))</f>
        <v/>
      </c>
      <c r="H184" s="24">
        <f>IF($N184="","",IF(ISNUMBER(SEARCH(H$5&amp;": "&amp;Lists!$B$5,$N184)),4,IF(ISNUMBER(SEARCH(H$5&amp;": "&amp;Lists!$B$4,$N184)),3,IF(ISNUMBER(SEARCH(H$5&amp;": "&amp;Lists!$B$3,$N184)),2,IF(ISNUMBER(SEARCH(H$5&amp;": "&amp;Lists!$B$2,$N184)),1,"")))))</f>
        <v/>
      </c>
      <c r="I184" s="25">
        <f>IF(COUNT(E184:H184)=0,"",ROUND(AVERAGE(E184:H184),2))</f>
        <v/>
      </c>
      <c r="J184" s="23">
        <f>IF(B184="","",IFERROR(TRIM(INDEX('Form responses'!$A180:$T180,MATCH(Lists!$G$6,'Form responses'!$A$1:$T$1,0))&amp;""),""))</f>
        <v/>
      </c>
      <c r="K184" s="23">
        <f>IF(B184="","",MID(IF(J184=Lists!$D$4,"; Would not hire again","")&amp;IF(J184=Lists!$D$3,"; Hire again with reservations","")&amp;IF(COUNTIF(E184:H184,1)&gt;0,"; Rated below expectations on "&amp;COUNTIF(E184:H184,1),"")&amp;IF(AND(D184&lt;&gt;"",D184&lt;&gt;Lists!$A$2),"; Not a manager",""),3,200))</f>
        <v/>
      </c>
      <c r="L184" s="23">
        <f>IF(B184="","",IF(J184=Lists!$D$4,1,0)+IF(J184=Lists!$D$3,1,0)+IF(COUNTIF(E184:H184,1)&gt;0,1,0)+IF(AND(D184&lt;&gt;"",D184&lt;&gt;Lists!$A$2),1,0))</f>
        <v/>
      </c>
      <c r="M184" s="23">
        <f>IF(B184="","",B184&amp;"|"&amp;COUNTIF(B$6:B184,B184))</f>
        <v/>
      </c>
      <c r="N184" s="23">
        <f>IF(B184="","",IFERROR(TRIM(INDEX('Form responses'!$A180:$T180,MATCH(Lists!$G$5,'Form responses'!$A$1:$T$1,0))&amp;""),""))</f>
        <v/>
      </c>
    </row>
    <row r="185">
      <c r="A185" s="23">
        <f>IF(B185="","","Form")</f>
        <v/>
      </c>
      <c r="B185" s="23">
        <f>IFERROR(TRIM(INDEX('Form responses'!$A181:$T181,MATCH(Lists!$G$2,'Form responses'!$A$1:$T$1,0))&amp;""),"")</f>
        <v/>
      </c>
      <c r="C185" s="23">
        <f>IF(B185="","",IFERROR(TRIM(INDEX('Form responses'!$A181:$T181,MATCH(Lists!$G$3,'Form responses'!$A$1:$T$1,0))&amp;""),""))</f>
        <v/>
      </c>
      <c r="D185" s="23">
        <f>IF(B185="","",IFERROR(TRIM(INDEX('Form responses'!$A181:$T181,MATCH(Lists!$G$4,'Form responses'!$A$1:$T$1,0))&amp;""),""))</f>
        <v/>
      </c>
      <c r="E185" s="24">
        <f>IF($N185="","",IF(ISNUMBER(SEARCH(E$5&amp;": "&amp;Lists!$B$5,$N185)),4,IF(ISNUMBER(SEARCH(E$5&amp;": "&amp;Lists!$B$4,$N185)),3,IF(ISNUMBER(SEARCH(E$5&amp;": "&amp;Lists!$B$3,$N185)),2,IF(ISNUMBER(SEARCH(E$5&amp;": "&amp;Lists!$B$2,$N185)),1,"")))))</f>
        <v/>
      </c>
      <c r="F185" s="24">
        <f>IF($N185="","",IF(ISNUMBER(SEARCH(F$5&amp;": "&amp;Lists!$B$5,$N185)),4,IF(ISNUMBER(SEARCH(F$5&amp;": "&amp;Lists!$B$4,$N185)),3,IF(ISNUMBER(SEARCH(F$5&amp;": "&amp;Lists!$B$3,$N185)),2,IF(ISNUMBER(SEARCH(F$5&amp;": "&amp;Lists!$B$2,$N185)),1,"")))))</f>
        <v/>
      </c>
      <c r="G185" s="24">
        <f>IF($N185="","",IF(ISNUMBER(SEARCH(G$5&amp;": "&amp;Lists!$B$5,$N185)),4,IF(ISNUMBER(SEARCH(G$5&amp;": "&amp;Lists!$B$4,$N185)),3,IF(ISNUMBER(SEARCH(G$5&amp;": "&amp;Lists!$B$3,$N185)),2,IF(ISNUMBER(SEARCH(G$5&amp;": "&amp;Lists!$B$2,$N185)),1,"")))))</f>
        <v/>
      </c>
      <c r="H185" s="24">
        <f>IF($N185="","",IF(ISNUMBER(SEARCH(H$5&amp;": "&amp;Lists!$B$5,$N185)),4,IF(ISNUMBER(SEARCH(H$5&amp;": "&amp;Lists!$B$4,$N185)),3,IF(ISNUMBER(SEARCH(H$5&amp;": "&amp;Lists!$B$3,$N185)),2,IF(ISNUMBER(SEARCH(H$5&amp;": "&amp;Lists!$B$2,$N185)),1,"")))))</f>
        <v/>
      </c>
      <c r="I185" s="25">
        <f>IF(COUNT(E185:H185)=0,"",ROUND(AVERAGE(E185:H185),2))</f>
        <v/>
      </c>
      <c r="J185" s="23">
        <f>IF(B185="","",IFERROR(TRIM(INDEX('Form responses'!$A181:$T181,MATCH(Lists!$G$6,'Form responses'!$A$1:$T$1,0))&amp;""),""))</f>
        <v/>
      </c>
      <c r="K185" s="23">
        <f>IF(B185="","",MID(IF(J185=Lists!$D$4,"; Would not hire again","")&amp;IF(J185=Lists!$D$3,"; Hire again with reservations","")&amp;IF(COUNTIF(E185:H185,1)&gt;0,"; Rated below expectations on "&amp;COUNTIF(E185:H185,1),"")&amp;IF(AND(D185&lt;&gt;"",D185&lt;&gt;Lists!$A$2),"; Not a manager",""),3,200))</f>
        <v/>
      </c>
      <c r="L185" s="23">
        <f>IF(B185="","",IF(J185=Lists!$D$4,1,0)+IF(J185=Lists!$D$3,1,0)+IF(COUNTIF(E185:H185,1)&gt;0,1,0)+IF(AND(D185&lt;&gt;"",D185&lt;&gt;Lists!$A$2),1,0))</f>
        <v/>
      </c>
      <c r="M185" s="23">
        <f>IF(B185="","",B185&amp;"|"&amp;COUNTIF(B$6:B185,B185))</f>
        <v/>
      </c>
      <c r="N185" s="23">
        <f>IF(B185="","",IFERROR(TRIM(INDEX('Form responses'!$A181:$T181,MATCH(Lists!$G$5,'Form responses'!$A$1:$T$1,0))&amp;""),""))</f>
        <v/>
      </c>
    </row>
    <row r="186">
      <c r="A186" s="23">
        <f>IF(B186="","","Form")</f>
        <v/>
      </c>
      <c r="B186" s="23">
        <f>IFERROR(TRIM(INDEX('Form responses'!$A182:$T182,MATCH(Lists!$G$2,'Form responses'!$A$1:$T$1,0))&amp;""),"")</f>
        <v/>
      </c>
      <c r="C186" s="23">
        <f>IF(B186="","",IFERROR(TRIM(INDEX('Form responses'!$A182:$T182,MATCH(Lists!$G$3,'Form responses'!$A$1:$T$1,0))&amp;""),""))</f>
        <v/>
      </c>
      <c r="D186" s="23">
        <f>IF(B186="","",IFERROR(TRIM(INDEX('Form responses'!$A182:$T182,MATCH(Lists!$G$4,'Form responses'!$A$1:$T$1,0))&amp;""),""))</f>
        <v/>
      </c>
      <c r="E186" s="24">
        <f>IF($N186="","",IF(ISNUMBER(SEARCH(E$5&amp;": "&amp;Lists!$B$5,$N186)),4,IF(ISNUMBER(SEARCH(E$5&amp;": "&amp;Lists!$B$4,$N186)),3,IF(ISNUMBER(SEARCH(E$5&amp;": "&amp;Lists!$B$3,$N186)),2,IF(ISNUMBER(SEARCH(E$5&amp;": "&amp;Lists!$B$2,$N186)),1,"")))))</f>
        <v/>
      </c>
      <c r="F186" s="24">
        <f>IF($N186="","",IF(ISNUMBER(SEARCH(F$5&amp;": "&amp;Lists!$B$5,$N186)),4,IF(ISNUMBER(SEARCH(F$5&amp;": "&amp;Lists!$B$4,$N186)),3,IF(ISNUMBER(SEARCH(F$5&amp;": "&amp;Lists!$B$3,$N186)),2,IF(ISNUMBER(SEARCH(F$5&amp;": "&amp;Lists!$B$2,$N186)),1,"")))))</f>
        <v/>
      </c>
      <c r="G186" s="24">
        <f>IF($N186="","",IF(ISNUMBER(SEARCH(G$5&amp;": "&amp;Lists!$B$5,$N186)),4,IF(ISNUMBER(SEARCH(G$5&amp;": "&amp;Lists!$B$4,$N186)),3,IF(ISNUMBER(SEARCH(G$5&amp;": "&amp;Lists!$B$3,$N186)),2,IF(ISNUMBER(SEARCH(G$5&amp;": "&amp;Lists!$B$2,$N186)),1,"")))))</f>
        <v/>
      </c>
      <c r="H186" s="24">
        <f>IF($N186="","",IF(ISNUMBER(SEARCH(H$5&amp;": "&amp;Lists!$B$5,$N186)),4,IF(ISNUMBER(SEARCH(H$5&amp;": "&amp;Lists!$B$4,$N186)),3,IF(ISNUMBER(SEARCH(H$5&amp;": "&amp;Lists!$B$3,$N186)),2,IF(ISNUMBER(SEARCH(H$5&amp;": "&amp;Lists!$B$2,$N186)),1,"")))))</f>
        <v/>
      </c>
      <c r="I186" s="25">
        <f>IF(COUNT(E186:H186)=0,"",ROUND(AVERAGE(E186:H186),2))</f>
        <v/>
      </c>
      <c r="J186" s="23">
        <f>IF(B186="","",IFERROR(TRIM(INDEX('Form responses'!$A182:$T182,MATCH(Lists!$G$6,'Form responses'!$A$1:$T$1,0))&amp;""),""))</f>
        <v/>
      </c>
      <c r="K186" s="23">
        <f>IF(B186="","",MID(IF(J186=Lists!$D$4,"; Would not hire again","")&amp;IF(J186=Lists!$D$3,"; Hire again with reservations","")&amp;IF(COUNTIF(E186:H186,1)&gt;0,"; Rated below expectations on "&amp;COUNTIF(E186:H186,1),"")&amp;IF(AND(D186&lt;&gt;"",D186&lt;&gt;Lists!$A$2),"; Not a manager",""),3,200))</f>
        <v/>
      </c>
      <c r="L186" s="23">
        <f>IF(B186="","",IF(J186=Lists!$D$4,1,0)+IF(J186=Lists!$D$3,1,0)+IF(COUNTIF(E186:H186,1)&gt;0,1,0)+IF(AND(D186&lt;&gt;"",D186&lt;&gt;Lists!$A$2),1,0))</f>
        <v/>
      </c>
      <c r="M186" s="23">
        <f>IF(B186="","",B186&amp;"|"&amp;COUNTIF(B$6:B186,B186))</f>
        <v/>
      </c>
      <c r="N186" s="23">
        <f>IF(B186="","",IFERROR(TRIM(INDEX('Form responses'!$A182:$T182,MATCH(Lists!$G$5,'Form responses'!$A$1:$T$1,0))&amp;""),""))</f>
        <v/>
      </c>
    </row>
    <row r="187">
      <c r="A187" s="23">
        <f>IF(B187="","","Form")</f>
        <v/>
      </c>
      <c r="B187" s="23">
        <f>IFERROR(TRIM(INDEX('Form responses'!$A183:$T183,MATCH(Lists!$G$2,'Form responses'!$A$1:$T$1,0))&amp;""),"")</f>
        <v/>
      </c>
      <c r="C187" s="23">
        <f>IF(B187="","",IFERROR(TRIM(INDEX('Form responses'!$A183:$T183,MATCH(Lists!$G$3,'Form responses'!$A$1:$T$1,0))&amp;""),""))</f>
        <v/>
      </c>
      <c r="D187" s="23">
        <f>IF(B187="","",IFERROR(TRIM(INDEX('Form responses'!$A183:$T183,MATCH(Lists!$G$4,'Form responses'!$A$1:$T$1,0))&amp;""),""))</f>
        <v/>
      </c>
      <c r="E187" s="24">
        <f>IF($N187="","",IF(ISNUMBER(SEARCH(E$5&amp;": "&amp;Lists!$B$5,$N187)),4,IF(ISNUMBER(SEARCH(E$5&amp;": "&amp;Lists!$B$4,$N187)),3,IF(ISNUMBER(SEARCH(E$5&amp;": "&amp;Lists!$B$3,$N187)),2,IF(ISNUMBER(SEARCH(E$5&amp;": "&amp;Lists!$B$2,$N187)),1,"")))))</f>
        <v/>
      </c>
      <c r="F187" s="24">
        <f>IF($N187="","",IF(ISNUMBER(SEARCH(F$5&amp;": "&amp;Lists!$B$5,$N187)),4,IF(ISNUMBER(SEARCH(F$5&amp;": "&amp;Lists!$B$4,$N187)),3,IF(ISNUMBER(SEARCH(F$5&amp;": "&amp;Lists!$B$3,$N187)),2,IF(ISNUMBER(SEARCH(F$5&amp;": "&amp;Lists!$B$2,$N187)),1,"")))))</f>
        <v/>
      </c>
      <c r="G187" s="24">
        <f>IF($N187="","",IF(ISNUMBER(SEARCH(G$5&amp;": "&amp;Lists!$B$5,$N187)),4,IF(ISNUMBER(SEARCH(G$5&amp;": "&amp;Lists!$B$4,$N187)),3,IF(ISNUMBER(SEARCH(G$5&amp;": "&amp;Lists!$B$3,$N187)),2,IF(ISNUMBER(SEARCH(G$5&amp;": "&amp;Lists!$B$2,$N187)),1,"")))))</f>
        <v/>
      </c>
      <c r="H187" s="24">
        <f>IF($N187="","",IF(ISNUMBER(SEARCH(H$5&amp;": "&amp;Lists!$B$5,$N187)),4,IF(ISNUMBER(SEARCH(H$5&amp;": "&amp;Lists!$B$4,$N187)),3,IF(ISNUMBER(SEARCH(H$5&amp;": "&amp;Lists!$B$3,$N187)),2,IF(ISNUMBER(SEARCH(H$5&amp;": "&amp;Lists!$B$2,$N187)),1,"")))))</f>
        <v/>
      </c>
      <c r="I187" s="25">
        <f>IF(COUNT(E187:H187)=0,"",ROUND(AVERAGE(E187:H187),2))</f>
        <v/>
      </c>
      <c r="J187" s="23">
        <f>IF(B187="","",IFERROR(TRIM(INDEX('Form responses'!$A183:$T183,MATCH(Lists!$G$6,'Form responses'!$A$1:$T$1,0))&amp;""),""))</f>
        <v/>
      </c>
      <c r="K187" s="23">
        <f>IF(B187="","",MID(IF(J187=Lists!$D$4,"; Would not hire again","")&amp;IF(J187=Lists!$D$3,"; Hire again with reservations","")&amp;IF(COUNTIF(E187:H187,1)&gt;0,"; Rated below expectations on "&amp;COUNTIF(E187:H187,1),"")&amp;IF(AND(D187&lt;&gt;"",D187&lt;&gt;Lists!$A$2),"; Not a manager",""),3,200))</f>
        <v/>
      </c>
      <c r="L187" s="23">
        <f>IF(B187="","",IF(J187=Lists!$D$4,1,0)+IF(J187=Lists!$D$3,1,0)+IF(COUNTIF(E187:H187,1)&gt;0,1,0)+IF(AND(D187&lt;&gt;"",D187&lt;&gt;Lists!$A$2),1,0))</f>
        <v/>
      </c>
      <c r="M187" s="23">
        <f>IF(B187="","",B187&amp;"|"&amp;COUNTIF(B$6:B187,B187))</f>
        <v/>
      </c>
      <c r="N187" s="23">
        <f>IF(B187="","",IFERROR(TRIM(INDEX('Form responses'!$A183:$T183,MATCH(Lists!$G$5,'Form responses'!$A$1:$T$1,0))&amp;""),""))</f>
        <v/>
      </c>
    </row>
    <row r="188">
      <c r="A188" s="23">
        <f>IF(B188="","","Form")</f>
        <v/>
      </c>
      <c r="B188" s="23">
        <f>IFERROR(TRIM(INDEX('Form responses'!$A184:$T184,MATCH(Lists!$G$2,'Form responses'!$A$1:$T$1,0))&amp;""),"")</f>
        <v/>
      </c>
      <c r="C188" s="23">
        <f>IF(B188="","",IFERROR(TRIM(INDEX('Form responses'!$A184:$T184,MATCH(Lists!$G$3,'Form responses'!$A$1:$T$1,0))&amp;""),""))</f>
        <v/>
      </c>
      <c r="D188" s="23">
        <f>IF(B188="","",IFERROR(TRIM(INDEX('Form responses'!$A184:$T184,MATCH(Lists!$G$4,'Form responses'!$A$1:$T$1,0))&amp;""),""))</f>
        <v/>
      </c>
      <c r="E188" s="24">
        <f>IF($N188="","",IF(ISNUMBER(SEARCH(E$5&amp;": "&amp;Lists!$B$5,$N188)),4,IF(ISNUMBER(SEARCH(E$5&amp;": "&amp;Lists!$B$4,$N188)),3,IF(ISNUMBER(SEARCH(E$5&amp;": "&amp;Lists!$B$3,$N188)),2,IF(ISNUMBER(SEARCH(E$5&amp;": "&amp;Lists!$B$2,$N188)),1,"")))))</f>
        <v/>
      </c>
      <c r="F188" s="24">
        <f>IF($N188="","",IF(ISNUMBER(SEARCH(F$5&amp;": "&amp;Lists!$B$5,$N188)),4,IF(ISNUMBER(SEARCH(F$5&amp;": "&amp;Lists!$B$4,$N188)),3,IF(ISNUMBER(SEARCH(F$5&amp;": "&amp;Lists!$B$3,$N188)),2,IF(ISNUMBER(SEARCH(F$5&amp;": "&amp;Lists!$B$2,$N188)),1,"")))))</f>
        <v/>
      </c>
      <c r="G188" s="24">
        <f>IF($N188="","",IF(ISNUMBER(SEARCH(G$5&amp;": "&amp;Lists!$B$5,$N188)),4,IF(ISNUMBER(SEARCH(G$5&amp;": "&amp;Lists!$B$4,$N188)),3,IF(ISNUMBER(SEARCH(G$5&amp;": "&amp;Lists!$B$3,$N188)),2,IF(ISNUMBER(SEARCH(G$5&amp;": "&amp;Lists!$B$2,$N188)),1,"")))))</f>
        <v/>
      </c>
      <c r="H188" s="24">
        <f>IF($N188="","",IF(ISNUMBER(SEARCH(H$5&amp;": "&amp;Lists!$B$5,$N188)),4,IF(ISNUMBER(SEARCH(H$5&amp;": "&amp;Lists!$B$4,$N188)),3,IF(ISNUMBER(SEARCH(H$5&amp;": "&amp;Lists!$B$3,$N188)),2,IF(ISNUMBER(SEARCH(H$5&amp;": "&amp;Lists!$B$2,$N188)),1,"")))))</f>
        <v/>
      </c>
      <c r="I188" s="25">
        <f>IF(COUNT(E188:H188)=0,"",ROUND(AVERAGE(E188:H188),2))</f>
        <v/>
      </c>
      <c r="J188" s="23">
        <f>IF(B188="","",IFERROR(TRIM(INDEX('Form responses'!$A184:$T184,MATCH(Lists!$G$6,'Form responses'!$A$1:$T$1,0))&amp;""),""))</f>
        <v/>
      </c>
      <c r="K188" s="23">
        <f>IF(B188="","",MID(IF(J188=Lists!$D$4,"; Would not hire again","")&amp;IF(J188=Lists!$D$3,"; Hire again with reservations","")&amp;IF(COUNTIF(E188:H188,1)&gt;0,"; Rated below expectations on "&amp;COUNTIF(E188:H188,1),"")&amp;IF(AND(D188&lt;&gt;"",D188&lt;&gt;Lists!$A$2),"; Not a manager",""),3,200))</f>
        <v/>
      </c>
      <c r="L188" s="23">
        <f>IF(B188="","",IF(J188=Lists!$D$4,1,0)+IF(J188=Lists!$D$3,1,0)+IF(COUNTIF(E188:H188,1)&gt;0,1,0)+IF(AND(D188&lt;&gt;"",D188&lt;&gt;Lists!$A$2),1,0))</f>
        <v/>
      </c>
      <c r="M188" s="23">
        <f>IF(B188="","",B188&amp;"|"&amp;COUNTIF(B$6:B188,B188))</f>
        <v/>
      </c>
      <c r="N188" s="23">
        <f>IF(B188="","",IFERROR(TRIM(INDEX('Form responses'!$A184:$T184,MATCH(Lists!$G$5,'Form responses'!$A$1:$T$1,0))&amp;""),""))</f>
        <v/>
      </c>
    </row>
    <row r="189">
      <c r="A189" s="23">
        <f>IF(B189="","","Form")</f>
        <v/>
      </c>
      <c r="B189" s="23">
        <f>IFERROR(TRIM(INDEX('Form responses'!$A185:$T185,MATCH(Lists!$G$2,'Form responses'!$A$1:$T$1,0))&amp;""),"")</f>
        <v/>
      </c>
      <c r="C189" s="23">
        <f>IF(B189="","",IFERROR(TRIM(INDEX('Form responses'!$A185:$T185,MATCH(Lists!$G$3,'Form responses'!$A$1:$T$1,0))&amp;""),""))</f>
        <v/>
      </c>
      <c r="D189" s="23">
        <f>IF(B189="","",IFERROR(TRIM(INDEX('Form responses'!$A185:$T185,MATCH(Lists!$G$4,'Form responses'!$A$1:$T$1,0))&amp;""),""))</f>
        <v/>
      </c>
      <c r="E189" s="24">
        <f>IF($N189="","",IF(ISNUMBER(SEARCH(E$5&amp;": "&amp;Lists!$B$5,$N189)),4,IF(ISNUMBER(SEARCH(E$5&amp;": "&amp;Lists!$B$4,$N189)),3,IF(ISNUMBER(SEARCH(E$5&amp;": "&amp;Lists!$B$3,$N189)),2,IF(ISNUMBER(SEARCH(E$5&amp;": "&amp;Lists!$B$2,$N189)),1,"")))))</f>
        <v/>
      </c>
      <c r="F189" s="24">
        <f>IF($N189="","",IF(ISNUMBER(SEARCH(F$5&amp;": "&amp;Lists!$B$5,$N189)),4,IF(ISNUMBER(SEARCH(F$5&amp;": "&amp;Lists!$B$4,$N189)),3,IF(ISNUMBER(SEARCH(F$5&amp;": "&amp;Lists!$B$3,$N189)),2,IF(ISNUMBER(SEARCH(F$5&amp;": "&amp;Lists!$B$2,$N189)),1,"")))))</f>
        <v/>
      </c>
      <c r="G189" s="24">
        <f>IF($N189="","",IF(ISNUMBER(SEARCH(G$5&amp;": "&amp;Lists!$B$5,$N189)),4,IF(ISNUMBER(SEARCH(G$5&amp;": "&amp;Lists!$B$4,$N189)),3,IF(ISNUMBER(SEARCH(G$5&amp;": "&amp;Lists!$B$3,$N189)),2,IF(ISNUMBER(SEARCH(G$5&amp;": "&amp;Lists!$B$2,$N189)),1,"")))))</f>
        <v/>
      </c>
      <c r="H189" s="24">
        <f>IF($N189="","",IF(ISNUMBER(SEARCH(H$5&amp;": "&amp;Lists!$B$5,$N189)),4,IF(ISNUMBER(SEARCH(H$5&amp;": "&amp;Lists!$B$4,$N189)),3,IF(ISNUMBER(SEARCH(H$5&amp;": "&amp;Lists!$B$3,$N189)),2,IF(ISNUMBER(SEARCH(H$5&amp;": "&amp;Lists!$B$2,$N189)),1,"")))))</f>
        <v/>
      </c>
      <c r="I189" s="25">
        <f>IF(COUNT(E189:H189)=0,"",ROUND(AVERAGE(E189:H189),2))</f>
        <v/>
      </c>
      <c r="J189" s="23">
        <f>IF(B189="","",IFERROR(TRIM(INDEX('Form responses'!$A185:$T185,MATCH(Lists!$G$6,'Form responses'!$A$1:$T$1,0))&amp;""),""))</f>
        <v/>
      </c>
      <c r="K189" s="23">
        <f>IF(B189="","",MID(IF(J189=Lists!$D$4,"; Would not hire again","")&amp;IF(J189=Lists!$D$3,"; Hire again with reservations","")&amp;IF(COUNTIF(E189:H189,1)&gt;0,"; Rated below expectations on "&amp;COUNTIF(E189:H189,1),"")&amp;IF(AND(D189&lt;&gt;"",D189&lt;&gt;Lists!$A$2),"; Not a manager",""),3,200))</f>
        <v/>
      </c>
      <c r="L189" s="23">
        <f>IF(B189="","",IF(J189=Lists!$D$4,1,0)+IF(J189=Lists!$D$3,1,0)+IF(COUNTIF(E189:H189,1)&gt;0,1,0)+IF(AND(D189&lt;&gt;"",D189&lt;&gt;Lists!$A$2),1,0))</f>
        <v/>
      </c>
      <c r="M189" s="23">
        <f>IF(B189="","",B189&amp;"|"&amp;COUNTIF(B$6:B189,B189))</f>
        <v/>
      </c>
      <c r="N189" s="23">
        <f>IF(B189="","",IFERROR(TRIM(INDEX('Form responses'!$A185:$T185,MATCH(Lists!$G$5,'Form responses'!$A$1:$T$1,0))&amp;""),""))</f>
        <v/>
      </c>
    </row>
    <row r="190">
      <c r="A190" s="23">
        <f>IF(B190="","","Form")</f>
        <v/>
      </c>
      <c r="B190" s="23">
        <f>IFERROR(TRIM(INDEX('Form responses'!$A186:$T186,MATCH(Lists!$G$2,'Form responses'!$A$1:$T$1,0))&amp;""),"")</f>
        <v/>
      </c>
      <c r="C190" s="23">
        <f>IF(B190="","",IFERROR(TRIM(INDEX('Form responses'!$A186:$T186,MATCH(Lists!$G$3,'Form responses'!$A$1:$T$1,0))&amp;""),""))</f>
        <v/>
      </c>
      <c r="D190" s="23">
        <f>IF(B190="","",IFERROR(TRIM(INDEX('Form responses'!$A186:$T186,MATCH(Lists!$G$4,'Form responses'!$A$1:$T$1,0))&amp;""),""))</f>
        <v/>
      </c>
      <c r="E190" s="24">
        <f>IF($N190="","",IF(ISNUMBER(SEARCH(E$5&amp;": "&amp;Lists!$B$5,$N190)),4,IF(ISNUMBER(SEARCH(E$5&amp;": "&amp;Lists!$B$4,$N190)),3,IF(ISNUMBER(SEARCH(E$5&amp;": "&amp;Lists!$B$3,$N190)),2,IF(ISNUMBER(SEARCH(E$5&amp;": "&amp;Lists!$B$2,$N190)),1,"")))))</f>
        <v/>
      </c>
      <c r="F190" s="24">
        <f>IF($N190="","",IF(ISNUMBER(SEARCH(F$5&amp;": "&amp;Lists!$B$5,$N190)),4,IF(ISNUMBER(SEARCH(F$5&amp;": "&amp;Lists!$B$4,$N190)),3,IF(ISNUMBER(SEARCH(F$5&amp;": "&amp;Lists!$B$3,$N190)),2,IF(ISNUMBER(SEARCH(F$5&amp;": "&amp;Lists!$B$2,$N190)),1,"")))))</f>
        <v/>
      </c>
      <c r="G190" s="24">
        <f>IF($N190="","",IF(ISNUMBER(SEARCH(G$5&amp;": "&amp;Lists!$B$5,$N190)),4,IF(ISNUMBER(SEARCH(G$5&amp;": "&amp;Lists!$B$4,$N190)),3,IF(ISNUMBER(SEARCH(G$5&amp;": "&amp;Lists!$B$3,$N190)),2,IF(ISNUMBER(SEARCH(G$5&amp;": "&amp;Lists!$B$2,$N190)),1,"")))))</f>
        <v/>
      </c>
      <c r="H190" s="24">
        <f>IF($N190="","",IF(ISNUMBER(SEARCH(H$5&amp;": "&amp;Lists!$B$5,$N190)),4,IF(ISNUMBER(SEARCH(H$5&amp;": "&amp;Lists!$B$4,$N190)),3,IF(ISNUMBER(SEARCH(H$5&amp;": "&amp;Lists!$B$3,$N190)),2,IF(ISNUMBER(SEARCH(H$5&amp;": "&amp;Lists!$B$2,$N190)),1,"")))))</f>
        <v/>
      </c>
      <c r="I190" s="25">
        <f>IF(COUNT(E190:H190)=0,"",ROUND(AVERAGE(E190:H190),2))</f>
        <v/>
      </c>
      <c r="J190" s="23">
        <f>IF(B190="","",IFERROR(TRIM(INDEX('Form responses'!$A186:$T186,MATCH(Lists!$G$6,'Form responses'!$A$1:$T$1,0))&amp;""),""))</f>
        <v/>
      </c>
      <c r="K190" s="23">
        <f>IF(B190="","",MID(IF(J190=Lists!$D$4,"; Would not hire again","")&amp;IF(J190=Lists!$D$3,"; Hire again with reservations","")&amp;IF(COUNTIF(E190:H190,1)&gt;0,"; Rated below expectations on "&amp;COUNTIF(E190:H190,1),"")&amp;IF(AND(D190&lt;&gt;"",D190&lt;&gt;Lists!$A$2),"; Not a manager",""),3,200))</f>
        <v/>
      </c>
      <c r="L190" s="23">
        <f>IF(B190="","",IF(J190=Lists!$D$4,1,0)+IF(J190=Lists!$D$3,1,0)+IF(COUNTIF(E190:H190,1)&gt;0,1,0)+IF(AND(D190&lt;&gt;"",D190&lt;&gt;Lists!$A$2),1,0))</f>
        <v/>
      </c>
      <c r="M190" s="23">
        <f>IF(B190="","",B190&amp;"|"&amp;COUNTIF(B$6:B190,B190))</f>
        <v/>
      </c>
      <c r="N190" s="23">
        <f>IF(B190="","",IFERROR(TRIM(INDEX('Form responses'!$A186:$T186,MATCH(Lists!$G$5,'Form responses'!$A$1:$T$1,0))&amp;""),""))</f>
        <v/>
      </c>
    </row>
    <row r="191">
      <c r="A191" s="23">
        <f>IF(B191="","","Form")</f>
        <v/>
      </c>
      <c r="B191" s="23">
        <f>IFERROR(TRIM(INDEX('Form responses'!$A187:$T187,MATCH(Lists!$G$2,'Form responses'!$A$1:$T$1,0))&amp;""),"")</f>
        <v/>
      </c>
      <c r="C191" s="23">
        <f>IF(B191="","",IFERROR(TRIM(INDEX('Form responses'!$A187:$T187,MATCH(Lists!$G$3,'Form responses'!$A$1:$T$1,0))&amp;""),""))</f>
        <v/>
      </c>
      <c r="D191" s="23">
        <f>IF(B191="","",IFERROR(TRIM(INDEX('Form responses'!$A187:$T187,MATCH(Lists!$G$4,'Form responses'!$A$1:$T$1,0))&amp;""),""))</f>
        <v/>
      </c>
      <c r="E191" s="24">
        <f>IF($N191="","",IF(ISNUMBER(SEARCH(E$5&amp;": "&amp;Lists!$B$5,$N191)),4,IF(ISNUMBER(SEARCH(E$5&amp;": "&amp;Lists!$B$4,$N191)),3,IF(ISNUMBER(SEARCH(E$5&amp;": "&amp;Lists!$B$3,$N191)),2,IF(ISNUMBER(SEARCH(E$5&amp;": "&amp;Lists!$B$2,$N191)),1,"")))))</f>
        <v/>
      </c>
      <c r="F191" s="24">
        <f>IF($N191="","",IF(ISNUMBER(SEARCH(F$5&amp;": "&amp;Lists!$B$5,$N191)),4,IF(ISNUMBER(SEARCH(F$5&amp;": "&amp;Lists!$B$4,$N191)),3,IF(ISNUMBER(SEARCH(F$5&amp;": "&amp;Lists!$B$3,$N191)),2,IF(ISNUMBER(SEARCH(F$5&amp;": "&amp;Lists!$B$2,$N191)),1,"")))))</f>
        <v/>
      </c>
      <c r="G191" s="24">
        <f>IF($N191="","",IF(ISNUMBER(SEARCH(G$5&amp;": "&amp;Lists!$B$5,$N191)),4,IF(ISNUMBER(SEARCH(G$5&amp;": "&amp;Lists!$B$4,$N191)),3,IF(ISNUMBER(SEARCH(G$5&amp;": "&amp;Lists!$B$3,$N191)),2,IF(ISNUMBER(SEARCH(G$5&amp;": "&amp;Lists!$B$2,$N191)),1,"")))))</f>
        <v/>
      </c>
      <c r="H191" s="24">
        <f>IF($N191="","",IF(ISNUMBER(SEARCH(H$5&amp;": "&amp;Lists!$B$5,$N191)),4,IF(ISNUMBER(SEARCH(H$5&amp;": "&amp;Lists!$B$4,$N191)),3,IF(ISNUMBER(SEARCH(H$5&amp;": "&amp;Lists!$B$3,$N191)),2,IF(ISNUMBER(SEARCH(H$5&amp;": "&amp;Lists!$B$2,$N191)),1,"")))))</f>
        <v/>
      </c>
      <c r="I191" s="25">
        <f>IF(COUNT(E191:H191)=0,"",ROUND(AVERAGE(E191:H191),2))</f>
        <v/>
      </c>
      <c r="J191" s="23">
        <f>IF(B191="","",IFERROR(TRIM(INDEX('Form responses'!$A187:$T187,MATCH(Lists!$G$6,'Form responses'!$A$1:$T$1,0))&amp;""),""))</f>
        <v/>
      </c>
      <c r="K191" s="23">
        <f>IF(B191="","",MID(IF(J191=Lists!$D$4,"; Would not hire again","")&amp;IF(J191=Lists!$D$3,"; Hire again with reservations","")&amp;IF(COUNTIF(E191:H191,1)&gt;0,"; Rated below expectations on "&amp;COUNTIF(E191:H191,1),"")&amp;IF(AND(D191&lt;&gt;"",D191&lt;&gt;Lists!$A$2),"; Not a manager",""),3,200))</f>
        <v/>
      </c>
      <c r="L191" s="23">
        <f>IF(B191="","",IF(J191=Lists!$D$4,1,0)+IF(J191=Lists!$D$3,1,0)+IF(COUNTIF(E191:H191,1)&gt;0,1,0)+IF(AND(D191&lt;&gt;"",D191&lt;&gt;Lists!$A$2),1,0))</f>
        <v/>
      </c>
      <c r="M191" s="23">
        <f>IF(B191="","",B191&amp;"|"&amp;COUNTIF(B$6:B191,B191))</f>
        <v/>
      </c>
      <c r="N191" s="23">
        <f>IF(B191="","",IFERROR(TRIM(INDEX('Form responses'!$A187:$T187,MATCH(Lists!$G$5,'Form responses'!$A$1:$T$1,0))&amp;""),""))</f>
        <v/>
      </c>
    </row>
    <row r="192">
      <c r="A192" s="23">
        <f>IF(B192="","","Form")</f>
        <v/>
      </c>
      <c r="B192" s="23">
        <f>IFERROR(TRIM(INDEX('Form responses'!$A188:$T188,MATCH(Lists!$G$2,'Form responses'!$A$1:$T$1,0))&amp;""),"")</f>
        <v/>
      </c>
      <c r="C192" s="23">
        <f>IF(B192="","",IFERROR(TRIM(INDEX('Form responses'!$A188:$T188,MATCH(Lists!$G$3,'Form responses'!$A$1:$T$1,0))&amp;""),""))</f>
        <v/>
      </c>
      <c r="D192" s="23">
        <f>IF(B192="","",IFERROR(TRIM(INDEX('Form responses'!$A188:$T188,MATCH(Lists!$G$4,'Form responses'!$A$1:$T$1,0))&amp;""),""))</f>
        <v/>
      </c>
      <c r="E192" s="24">
        <f>IF($N192="","",IF(ISNUMBER(SEARCH(E$5&amp;": "&amp;Lists!$B$5,$N192)),4,IF(ISNUMBER(SEARCH(E$5&amp;": "&amp;Lists!$B$4,$N192)),3,IF(ISNUMBER(SEARCH(E$5&amp;": "&amp;Lists!$B$3,$N192)),2,IF(ISNUMBER(SEARCH(E$5&amp;": "&amp;Lists!$B$2,$N192)),1,"")))))</f>
        <v/>
      </c>
      <c r="F192" s="24">
        <f>IF($N192="","",IF(ISNUMBER(SEARCH(F$5&amp;": "&amp;Lists!$B$5,$N192)),4,IF(ISNUMBER(SEARCH(F$5&amp;": "&amp;Lists!$B$4,$N192)),3,IF(ISNUMBER(SEARCH(F$5&amp;": "&amp;Lists!$B$3,$N192)),2,IF(ISNUMBER(SEARCH(F$5&amp;": "&amp;Lists!$B$2,$N192)),1,"")))))</f>
        <v/>
      </c>
      <c r="G192" s="24">
        <f>IF($N192="","",IF(ISNUMBER(SEARCH(G$5&amp;": "&amp;Lists!$B$5,$N192)),4,IF(ISNUMBER(SEARCH(G$5&amp;": "&amp;Lists!$B$4,$N192)),3,IF(ISNUMBER(SEARCH(G$5&amp;": "&amp;Lists!$B$3,$N192)),2,IF(ISNUMBER(SEARCH(G$5&amp;": "&amp;Lists!$B$2,$N192)),1,"")))))</f>
        <v/>
      </c>
      <c r="H192" s="24">
        <f>IF($N192="","",IF(ISNUMBER(SEARCH(H$5&amp;": "&amp;Lists!$B$5,$N192)),4,IF(ISNUMBER(SEARCH(H$5&amp;": "&amp;Lists!$B$4,$N192)),3,IF(ISNUMBER(SEARCH(H$5&amp;": "&amp;Lists!$B$3,$N192)),2,IF(ISNUMBER(SEARCH(H$5&amp;": "&amp;Lists!$B$2,$N192)),1,"")))))</f>
        <v/>
      </c>
      <c r="I192" s="25">
        <f>IF(COUNT(E192:H192)=0,"",ROUND(AVERAGE(E192:H192),2))</f>
        <v/>
      </c>
      <c r="J192" s="23">
        <f>IF(B192="","",IFERROR(TRIM(INDEX('Form responses'!$A188:$T188,MATCH(Lists!$G$6,'Form responses'!$A$1:$T$1,0))&amp;""),""))</f>
        <v/>
      </c>
      <c r="K192" s="23">
        <f>IF(B192="","",MID(IF(J192=Lists!$D$4,"; Would not hire again","")&amp;IF(J192=Lists!$D$3,"; Hire again with reservations","")&amp;IF(COUNTIF(E192:H192,1)&gt;0,"; Rated below expectations on "&amp;COUNTIF(E192:H192,1),"")&amp;IF(AND(D192&lt;&gt;"",D192&lt;&gt;Lists!$A$2),"; Not a manager",""),3,200))</f>
        <v/>
      </c>
      <c r="L192" s="23">
        <f>IF(B192="","",IF(J192=Lists!$D$4,1,0)+IF(J192=Lists!$D$3,1,0)+IF(COUNTIF(E192:H192,1)&gt;0,1,0)+IF(AND(D192&lt;&gt;"",D192&lt;&gt;Lists!$A$2),1,0))</f>
        <v/>
      </c>
      <c r="M192" s="23">
        <f>IF(B192="","",B192&amp;"|"&amp;COUNTIF(B$6:B192,B192))</f>
        <v/>
      </c>
      <c r="N192" s="23">
        <f>IF(B192="","",IFERROR(TRIM(INDEX('Form responses'!$A188:$T188,MATCH(Lists!$G$5,'Form responses'!$A$1:$T$1,0))&amp;""),""))</f>
        <v/>
      </c>
    </row>
    <row r="193">
      <c r="A193" s="23">
        <f>IF(B193="","","Form")</f>
        <v/>
      </c>
      <c r="B193" s="23">
        <f>IFERROR(TRIM(INDEX('Form responses'!$A189:$T189,MATCH(Lists!$G$2,'Form responses'!$A$1:$T$1,0))&amp;""),"")</f>
        <v/>
      </c>
      <c r="C193" s="23">
        <f>IF(B193="","",IFERROR(TRIM(INDEX('Form responses'!$A189:$T189,MATCH(Lists!$G$3,'Form responses'!$A$1:$T$1,0))&amp;""),""))</f>
        <v/>
      </c>
      <c r="D193" s="23">
        <f>IF(B193="","",IFERROR(TRIM(INDEX('Form responses'!$A189:$T189,MATCH(Lists!$G$4,'Form responses'!$A$1:$T$1,0))&amp;""),""))</f>
        <v/>
      </c>
      <c r="E193" s="24">
        <f>IF($N193="","",IF(ISNUMBER(SEARCH(E$5&amp;": "&amp;Lists!$B$5,$N193)),4,IF(ISNUMBER(SEARCH(E$5&amp;": "&amp;Lists!$B$4,$N193)),3,IF(ISNUMBER(SEARCH(E$5&amp;": "&amp;Lists!$B$3,$N193)),2,IF(ISNUMBER(SEARCH(E$5&amp;": "&amp;Lists!$B$2,$N193)),1,"")))))</f>
        <v/>
      </c>
      <c r="F193" s="24">
        <f>IF($N193="","",IF(ISNUMBER(SEARCH(F$5&amp;": "&amp;Lists!$B$5,$N193)),4,IF(ISNUMBER(SEARCH(F$5&amp;": "&amp;Lists!$B$4,$N193)),3,IF(ISNUMBER(SEARCH(F$5&amp;": "&amp;Lists!$B$3,$N193)),2,IF(ISNUMBER(SEARCH(F$5&amp;": "&amp;Lists!$B$2,$N193)),1,"")))))</f>
        <v/>
      </c>
      <c r="G193" s="24">
        <f>IF($N193="","",IF(ISNUMBER(SEARCH(G$5&amp;": "&amp;Lists!$B$5,$N193)),4,IF(ISNUMBER(SEARCH(G$5&amp;": "&amp;Lists!$B$4,$N193)),3,IF(ISNUMBER(SEARCH(G$5&amp;": "&amp;Lists!$B$3,$N193)),2,IF(ISNUMBER(SEARCH(G$5&amp;": "&amp;Lists!$B$2,$N193)),1,"")))))</f>
        <v/>
      </c>
      <c r="H193" s="24">
        <f>IF($N193="","",IF(ISNUMBER(SEARCH(H$5&amp;": "&amp;Lists!$B$5,$N193)),4,IF(ISNUMBER(SEARCH(H$5&amp;": "&amp;Lists!$B$4,$N193)),3,IF(ISNUMBER(SEARCH(H$5&amp;": "&amp;Lists!$B$3,$N193)),2,IF(ISNUMBER(SEARCH(H$5&amp;": "&amp;Lists!$B$2,$N193)),1,"")))))</f>
        <v/>
      </c>
      <c r="I193" s="25">
        <f>IF(COUNT(E193:H193)=0,"",ROUND(AVERAGE(E193:H193),2))</f>
        <v/>
      </c>
      <c r="J193" s="23">
        <f>IF(B193="","",IFERROR(TRIM(INDEX('Form responses'!$A189:$T189,MATCH(Lists!$G$6,'Form responses'!$A$1:$T$1,0))&amp;""),""))</f>
        <v/>
      </c>
      <c r="K193" s="23">
        <f>IF(B193="","",MID(IF(J193=Lists!$D$4,"; Would not hire again","")&amp;IF(J193=Lists!$D$3,"; Hire again with reservations","")&amp;IF(COUNTIF(E193:H193,1)&gt;0,"; Rated below expectations on "&amp;COUNTIF(E193:H193,1),"")&amp;IF(AND(D193&lt;&gt;"",D193&lt;&gt;Lists!$A$2),"; Not a manager",""),3,200))</f>
        <v/>
      </c>
      <c r="L193" s="23">
        <f>IF(B193="","",IF(J193=Lists!$D$4,1,0)+IF(J193=Lists!$D$3,1,0)+IF(COUNTIF(E193:H193,1)&gt;0,1,0)+IF(AND(D193&lt;&gt;"",D193&lt;&gt;Lists!$A$2),1,0))</f>
        <v/>
      </c>
      <c r="M193" s="23">
        <f>IF(B193="","",B193&amp;"|"&amp;COUNTIF(B$6:B193,B193))</f>
        <v/>
      </c>
      <c r="N193" s="23">
        <f>IF(B193="","",IFERROR(TRIM(INDEX('Form responses'!$A189:$T189,MATCH(Lists!$G$5,'Form responses'!$A$1:$T$1,0))&amp;""),""))</f>
        <v/>
      </c>
    </row>
    <row r="194">
      <c r="A194" s="23">
        <f>IF(B194="","","Form")</f>
        <v/>
      </c>
      <c r="B194" s="23">
        <f>IFERROR(TRIM(INDEX('Form responses'!$A190:$T190,MATCH(Lists!$G$2,'Form responses'!$A$1:$T$1,0))&amp;""),"")</f>
        <v/>
      </c>
      <c r="C194" s="23">
        <f>IF(B194="","",IFERROR(TRIM(INDEX('Form responses'!$A190:$T190,MATCH(Lists!$G$3,'Form responses'!$A$1:$T$1,0))&amp;""),""))</f>
        <v/>
      </c>
      <c r="D194" s="23">
        <f>IF(B194="","",IFERROR(TRIM(INDEX('Form responses'!$A190:$T190,MATCH(Lists!$G$4,'Form responses'!$A$1:$T$1,0))&amp;""),""))</f>
        <v/>
      </c>
      <c r="E194" s="24">
        <f>IF($N194="","",IF(ISNUMBER(SEARCH(E$5&amp;": "&amp;Lists!$B$5,$N194)),4,IF(ISNUMBER(SEARCH(E$5&amp;": "&amp;Lists!$B$4,$N194)),3,IF(ISNUMBER(SEARCH(E$5&amp;": "&amp;Lists!$B$3,$N194)),2,IF(ISNUMBER(SEARCH(E$5&amp;": "&amp;Lists!$B$2,$N194)),1,"")))))</f>
        <v/>
      </c>
      <c r="F194" s="24">
        <f>IF($N194="","",IF(ISNUMBER(SEARCH(F$5&amp;": "&amp;Lists!$B$5,$N194)),4,IF(ISNUMBER(SEARCH(F$5&amp;": "&amp;Lists!$B$4,$N194)),3,IF(ISNUMBER(SEARCH(F$5&amp;": "&amp;Lists!$B$3,$N194)),2,IF(ISNUMBER(SEARCH(F$5&amp;": "&amp;Lists!$B$2,$N194)),1,"")))))</f>
        <v/>
      </c>
      <c r="G194" s="24">
        <f>IF($N194="","",IF(ISNUMBER(SEARCH(G$5&amp;": "&amp;Lists!$B$5,$N194)),4,IF(ISNUMBER(SEARCH(G$5&amp;": "&amp;Lists!$B$4,$N194)),3,IF(ISNUMBER(SEARCH(G$5&amp;": "&amp;Lists!$B$3,$N194)),2,IF(ISNUMBER(SEARCH(G$5&amp;": "&amp;Lists!$B$2,$N194)),1,"")))))</f>
        <v/>
      </c>
      <c r="H194" s="24">
        <f>IF($N194="","",IF(ISNUMBER(SEARCH(H$5&amp;": "&amp;Lists!$B$5,$N194)),4,IF(ISNUMBER(SEARCH(H$5&amp;": "&amp;Lists!$B$4,$N194)),3,IF(ISNUMBER(SEARCH(H$5&amp;": "&amp;Lists!$B$3,$N194)),2,IF(ISNUMBER(SEARCH(H$5&amp;": "&amp;Lists!$B$2,$N194)),1,"")))))</f>
        <v/>
      </c>
      <c r="I194" s="25">
        <f>IF(COUNT(E194:H194)=0,"",ROUND(AVERAGE(E194:H194),2))</f>
        <v/>
      </c>
      <c r="J194" s="23">
        <f>IF(B194="","",IFERROR(TRIM(INDEX('Form responses'!$A190:$T190,MATCH(Lists!$G$6,'Form responses'!$A$1:$T$1,0))&amp;""),""))</f>
        <v/>
      </c>
      <c r="K194" s="23">
        <f>IF(B194="","",MID(IF(J194=Lists!$D$4,"; Would not hire again","")&amp;IF(J194=Lists!$D$3,"; Hire again with reservations","")&amp;IF(COUNTIF(E194:H194,1)&gt;0,"; Rated below expectations on "&amp;COUNTIF(E194:H194,1),"")&amp;IF(AND(D194&lt;&gt;"",D194&lt;&gt;Lists!$A$2),"; Not a manager",""),3,200))</f>
        <v/>
      </c>
      <c r="L194" s="23">
        <f>IF(B194="","",IF(J194=Lists!$D$4,1,0)+IF(J194=Lists!$D$3,1,0)+IF(COUNTIF(E194:H194,1)&gt;0,1,0)+IF(AND(D194&lt;&gt;"",D194&lt;&gt;Lists!$A$2),1,0))</f>
        <v/>
      </c>
      <c r="M194" s="23">
        <f>IF(B194="","",B194&amp;"|"&amp;COUNTIF(B$6:B194,B194))</f>
        <v/>
      </c>
      <c r="N194" s="23">
        <f>IF(B194="","",IFERROR(TRIM(INDEX('Form responses'!$A190:$T190,MATCH(Lists!$G$5,'Form responses'!$A$1:$T$1,0))&amp;""),""))</f>
        <v/>
      </c>
    </row>
    <row r="195">
      <c r="A195" s="23">
        <f>IF(B195="","","Form")</f>
        <v/>
      </c>
      <c r="B195" s="23">
        <f>IFERROR(TRIM(INDEX('Form responses'!$A191:$T191,MATCH(Lists!$G$2,'Form responses'!$A$1:$T$1,0))&amp;""),"")</f>
        <v/>
      </c>
      <c r="C195" s="23">
        <f>IF(B195="","",IFERROR(TRIM(INDEX('Form responses'!$A191:$T191,MATCH(Lists!$G$3,'Form responses'!$A$1:$T$1,0))&amp;""),""))</f>
        <v/>
      </c>
      <c r="D195" s="23">
        <f>IF(B195="","",IFERROR(TRIM(INDEX('Form responses'!$A191:$T191,MATCH(Lists!$G$4,'Form responses'!$A$1:$T$1,0))&amp;""),""))</f>
        <v/>
      </c>
      <c r="E195" s="24">
        <f>IF($N195="","",IF(ISNUMBER(SEARCH(E$5&amp;": "&amp;Lists!$B$5,$N195)),4,IF(ISNUMBER(SEARCH(E$5&amp;": "&amp;Lists!$B$4,$N195)),3,IF(ISNUMBER(SEARCH(E$5&amp;": "&amp;Lists!$B$3,$N195)),2,IF(ISNUMBER(SEARCH(E$5&amp;": "&amp;Lists!$B$2,$N195)),1,"")))))</f>
        <v/>
      </c>
      <c r="F195" s="24">
        <f>IF($N195="","",IF(ISNUMBER(SEARCH(F$5&amp;": "&amp;Lists!$B$5,$N195)),4,IF(ISNUMBER(SEARCH(F$5&amp;": "&amp;Lists!$B$4,$N195)),3,IF(ISNUMBER(SEARCH(F$5&amp;": "&amp;Lists!$B$3,$N195)),2,IF(ISNUMBER(SEARCH(F$5&amp;": "&amp;Lists!$B$2,$N195)),1,"")))))</f>
        <v/>
      </c>
      <c r="G195" s="24">
        <f>IF($N195="","",IF(ISNUMBER(SEARCH(G$5&amp;": "&amp;Lists!$B$5,$N195)),4,IF(ISNUMBER(SEARCH(G$5&amp;": "&amp;Lists!$B$4,$N195)),3,IF(ISNUMBER(SEARCH(G$5&amp;": "&amp;Lists!$B$3,$N195)),2,IF(ISNUMBER(SEARCH(G$5&amp;": "&amp;Lists!$B$2,$N195)),1,"")))))</f>
        <v/>
      </c>
      <c r="H195" s="24">
        <f>IF($N195="","",IF(ISNUMBER(SEARCH(H$5&amp;": "&amp;Lists!$B$5,$N195)),4,IF(ISNUMBER(SEARCH(H$5&amp;": "&amp;Lists!$B$4,$N195)),3,IF(ISNUMBER(SEARCH(H$5&amp;": "&amp;Lists!$B$3,$N195)),2,IF(ISNUMBER(SEARCH(H$5&amp;": "&amp;Lists!$B$2,$N195)),1,"")))))</f>
        <v/>
      </c>
      <c r="I195" s="25">
        <f>IF(COUNT(E195:H195)=0,"",ROUND(AVERAGE(E195:H195),2))</f>
        <v/>
      </c>
      <c r="J195" s="23">
        <f>IF(B195="","",IFERROR(TRIM(INDEX('Form responses'!$A191:$T191,MATCH(Lists!$G$6,'Form responses'!$A$1:$T$1,0))&amp;""),""))</f>
        <v/>
      </c>
      <c r="K195" s="23">
        <f>IF(B195="","",MID(IF(J195=Lists!$D$4,"; Would not hire again","")&amp;IF(J195=Lists!$D$3,"; Hire again with reservations","")&amp;IF(COUNTIF(E195:H195,1)&gt;0,"; Rated below expectations on "&amp;COUNTIF(E195:H195,1),"")&amp;IF(AND(D195&lt;&gt;"",D195&lt;&gt;Lists!$A$2),"; Not a manager",""),3,200))</f>
        <v/>
      </c>
      <c r="L195" s="23">
        <f>IF(B195="","",IF(J195=Lists!$D$4,1,0)+IF(J195=Lists!$D$3,1,0)+IF(COUNTIF(E195:H195,1)&gt;0,1,0)+IF(AND(D195&lt;&gt;"",D195&lt;&gt;Lists!$A$2),1,0))</f>
        <v/>
      </c>
      <c r="M195" s="23">
        <f>IF(B195="","",B195&amp;"|"&amp;COUNTIF(B$6:B195,B195))</f>
        <v/>
      </c>
      <c r="N195" s="23">
        <f>IF(B195="","",IFERROR(TRIM(INDEX('Form responses'!$A191:$T191,MATCH(Lists!$G$5,'Form responses'!$A$1:$T$1,0))&amp;""),""))</f>
        <v/>
      </c>
    </row>
    <row r="196">
      <c r="A196" s="23">
        <f>IF(B196="","","Form")</f>
        <v/>
      </c>
      <c r="B196" s="23">
        <f>IFERROR(TRIM(INDEX('Form responses'!$A192:$T192,MATCH(Lists!$G$2,'Form responses'!$A$1:$T$1,0))&amp;""),"")</f>
        <v/>
      </c>
      <c r="C196" s="23">
        <f>IF(B196="","",IFERROR(TRIM(INDEX('Form responses'!$A192:$T192,MATCH(Lists!$G$3,'Form responses'!$A$1:$T$1,0))&amp;""),""))</f>
        <v/>
      </c>
      <c r="D196" s="23">
        <f>IF(B196="","",IFERROR(TRIM(INDEX('Form responses'!$A192:$T192,MATCH(Lists!$G$4,'Form responses'!$A$1:$T$1,0))&amp;""),""))</f>
        <v/>
      </c>
      <c r="E196" s="24">
        <f>IF($N196="","",IF(ISNUMBER(SEARCH(E$5&amp;": "&amp;Lists!$B$5,$N196)),4,IF(ISNUMBER(SEARCH(E$5&amp;": "&amp;Lists!$B$4,$N196)),3,IF(ISNUMBER(SEARCH(E$5&amp;": "&amp;Lists!$B$3,$N196)),2,IF(ISNUMBER(SEARCH(E$5&amp;": "&amp;Lists!$B$2,$N196)),1,"")))))</f>
        <v/>
      </c>
      <c r="F196" s="24">
        <f>IF($N196="","",IF(ISNUMBER(SEARCH(F$5&amp;": "&amp;Lists!$B$5,$N196)),4,IF(ISNUMBER(SEARCH(F$5&amp;": "&amp;Lists!$B$4,$N196)),3,IF(ISNUMBER(SEARCH(F$5&amp;": "&amp;Lists!$B$3,$N196)),2,IF(ISNUMBER(SEARCH(F$5&amp;": "&amp;Lists!$B$2,$N196)),1,"")))))</f>
        <v/>
      </c>
      <c r="G196" s="24">
        <f>IF($N196="","",IF(ISNUMBER(SEARCH(G$5&amp;": "&amp;Lists!$B$5,$N196)),4,IF(ISNUMBER(SEARCH(G$5&amp;": "&amp;Lists!$B$4,$N196)),3,IF(ISNUMBER(SEARCH(G$5&amp;": "&amp;Lists!$B$3,$N196)),2,IF(ISNUMBER(SEARCH(G$5&amp;": "&amp;Lists!$B$2,$N196)),1,"")))))</f>
        <v/>
      </c>
      <c r="H196" s="24">
        <f>IF($N196="","",IF(ISNUMBER(SEARCH(H$5&amp;": "&amp;Lists!$B$5,$N196)),4,IF(ISNUMBER(SEARCH(H$5&amp;": "&amp;Lists!$B$4,$N196)),3,IF(ISNUMBER(SEARCH(H$5&amp;": "&amp;Lists!$B$3,$N196)),2,IF(ISNUMBER(SEARCH(H$5&amp;": "&amp;Lists!$B$2,$N196)),1,"")))))</f>
        <v/>
      </c>
      <c r="I196" s="25">
        <f>IF(COUNT(E196:H196)=0,"",ROUND(AVERAGE(E196:H196),2))</f>
        <v/>
      </c>
      <c r="J196" s="23">
        <f>IF(B196="","",IFERROR(TRIM(INDEX('Form responses'!$A192:$T192,MATCH(Lists!$G$6,'Form responses'!$A$1:$T$1,0))&amp;""),""))</f>
        <v/>
      </c>
      <c r="K196" s="23">
        <f>IF(B196="","",MID(IF(J196=Lists!$D$4,"; Would not hire again","")&amp;IF(J196=Lists!$D$3,"; Hire again with reservations","")&amp;IF(COUNTIF(E196:H196,1)&gt;0,"; Rated below expectations on "&amp;COUNTIF(E196:H196,1),"")&amp;IF(AND(D196&lt;&gt;"",D196&lt;&gt;Lists!$A$2),"; Not a manager",""),3,200))</f>
        <v/>
      </c>
      <c r="L196" s="23">
        <f>IF(B196="","",IF(J196=Lists!$D$4,1,0)+IF(J196=Lists!$D$3,1,0)+IF(COUNTIF(E196:H196,1)&gt;0,1,0)+IF(AND(D196&lt;&gt;"",D196&lt;&gt;Lists!$A$2),1,0))</f>
        <v/>
      </c>
      <c r="M196" s="23">
        <f>IF(B196="","",B196&amp;"|"&amp;COUNTIF(B$6:B196,B196))</f>
        <v/>
      </c>
      <c r="N196" s="23">
        <f>IF(B196="","",IFERROR(TRIM(INDEX('Form responses'!$A192:$T192,MATCH(Lists!$G$5,'Form responses'!$A$1:$T$1,0))&amp;""),""))</f>
        <v/>
      </c>
    </row>
    <row r="197">
      <c r="A197" s="23">
        <f>IF(B197="","","Form")</f>
        <v/>
      </c>
      <c r="B197" s="23">
        <f>IFERROR(TRIM(INDEX('Form responses'!$A193:$T193,MATCH(Lists!$G$2,'Form responses'!$A$1:$T$1,0))&amp;""),"")</f>
        <v/>
      </c>
      <c r="C197" s="23">
        <f>IF(B197="","",IFERROR(TRIM(INDEX('Form responses'!$A193:$T193,MATCH(Lists!$G$3,'Form responses'!$A$1:$T$1,0))&amp;""),""))</f>
        <v/>
      </c>
      <c r="D197" s="23">
        <f>IF(B197="","",IFERROR(TRIM(INDEX('Form responses'!$A193:$T193,MATCH(Lists!$G$4,'Form responses'!$A$1:$T$1,0))&amp;""),""))</f>
        <v/>
      </c>
      <c r="E197" s="24">
        <f>IF($N197="","",IF(ISNUMBER(SEARCH(E$5&amp;": "&amp;Lists!$B$5,$N197)),4,IF(ISNUMBER(SEARCH(E$5&amp;": "&amp;Lists!$B$4,$N197)),3,IF(ISNUMBER(SEARCH(E$5&amp;": "&amp;Lists!$B$3,$N197)),2,IF(ISNUMBER(SEARCH(E$5&amp;": "&amp;Lists!$B$2,$N197)),1,"")))))</f>
        <v/>
      </c>
      <c r="F197" s="24">
        <f>IF($N197="","",IF(ISNUMBER(SEARCH(F$5&amp;": "&amp;Lists!$B$5,$N197)),4,IF(ISNUMBER(SEARCH(F$5&amp;": "&amp;Lists!$B$4,$N197)),3,IF(ISNUMBER(SEARCH(F$5&amp;": "&amp;Lists!$B$3,$N197)),2,IF(ISNUMBER(SEARCH(F$5&amp;": "&amp;Lists!$B$2,$N197)),1,"")))))</f>
        <v/>
      </c>
      <c r="G197" s="24">
        <f>IF($N197="","",IF(ISNUMBER(SEARCH(G$5&amp;": "&amp;Lists!$B$5,$N197)),4,IF(ISNUMBER(SEARCH(G$5&amp;": "&amp;Lists!$B$4,$N197)),3,IF(ISNUMBER(SEARCH(G$5&amp;": "&amp;Lists!$B$3,$N197)),2,IF(ISNUMBER(SEARCH(G$5&amp;": "&amp;Lists!$B$2,$N197)),1,"")))))</f>
        <v/>
      </c>
      <c r="H197" s="24">
        <f>IF($N197="","",IF(ISNUMBER(SEARCH(H$5&amp;": "&amp;Lists!$B$5,$N197)),4,IF(ISNUMBER(SEARCH(H$5&amp;": "&amp;Lists!$B$4,$N197)),3,IF(ISNUMBER(SEARCH(H$5&amp;": "&amp;Lists!$B$3,$N197)),2,IF(ISNUMBER(SEARCH(H$5&amp;": "&amp;Lists!$B$2,$N197)),1,"")))))</f>
        <v/>
      </c>
      <c r="I197" s="25">
        <f>IF(COUNT(E197:H197)=0,"",ROUND(AVERAGE(E197:H197),2))</f>
        <v/>
      </c>
      <c r="J197" s="23">
        <f>IF(B197="","",IFERROR(TRIM(INDEX('Form responses'!$A193:$T193,MATCH(Lists!$G$6,'Form responses'!$A$1:$T$1,0))&amp;""),""))</f>
        <v/>
      </c>
      <c r="K197" s="23">
        <f>IF(B197="","",MID(IF(J197=Lists!$D$4,"; Would not hire again","")&amp;IF(J197=Lists!$D$3,"; Hire again with reservations","")&amp;IF(COUNTIF(E197:H197,1)&gt;0,"; Rated below expectations on "&amp;COUNTIF(E197:H197,1),"")&amp;IF(AND(D197&lt;&gt;"",D197&lt;&gt;Lists!$A$2),"; Not a manager",""),3,200))</f>
        <v/>
      </c>
      <c r="L197" s="23">
        <f>IF(B197="","",IF(J197=Lists!$D$4,1,0)+IF(J197=Lists!$D$3,1,0)+IF(COUNTIF(E197:H197,1)&gt;0,1,0)+IF(AND(D197&lt;&gt;"",D197&lt;&gt;Lists!$A$2),1,0))</f>
        <v/>
      </c>
      <c r="M197" s="23">
        <f>IF(B197="","",B197&amp;"|"&amp;COUNTIF(B$6:B197,B197))</f>
        <v/>
      </c>
      <c r="N197" s="23">
        <f>IF(B197="","",IFERROR(TRIM(INDEX('Form responses'!$A193:$T193,MATCH(Lists!$G$5,'Form responses'!$A$1:$T$1,0))&amp;""),""))</f>
        <v/>
      </c>
    </row>
    <row r="198">
      <c r="A198" s="23">
        <f>IF(B198="","","Form")</f>
        <v/>
      </c>
      <c r="B198" s="23">
        <f>IFERROR(TRIM(INDEX('Form responses'!$A194:$T194,MATCH(Lists!$G$2,'Form responses'!$A$1:$T$1,0))&amp;""),"")</f>
        <v/>
      </c>
      <c r="C198" s="23">
        <f>IF(B198="","",IFERROR(TRIM(INDEX('Form responses'!$A194:$T194,MATCH(Lists!$G$3,'Form responses'!$A$1:$T$1,0))&amp;""),""))</f>
        <v/>
      </c>
      <c r="D198" s="23">
        <f>IF(B198="","",IFERROR(TRIM(INDEX('Form responses'!$A194:$T194,MATCH(Lists!$G$4,'Form responses'!$A$1:$T$1,0))&amp;""),""))</f>
        <v/>
      </c>
      <c r="E198" s="24">
        <f>IF($N198="","",IF(ISNUMBER(SEARCH(E$5&amp;": "&amp;Lists!$B$5,$N198)),4,IF(ISNUMBER(SEARCH(E$5&amp;": "&amp;Lists!$B$4,$N198)),3,IF(ISNUMBER(SEARCH(E$5&amp;": "&amp;Lists!$B$3,$N198)),2,IF(ISNUMBER(SEARCH(E$5&amp;": "&amp;Lists!$B$2,$N198)),1,"")))))</f>
        <v/>
      </c>
      <c r="F198" s="24">
        <f>IF($N198="","",IF(ISNUMBER(SEARCH(F$5&amp;": "&amp;Lists!$B$5,$N198)),4,IF(ISNUMBER(SEARCH(F$5&amp;": "&amp;Lists!$B$4,$N198)),3,IF(ISNUMBER(SEARCH(F$5&amp;": "&amp;Lists!$B$3,$N198)),2,IF(ISNUMBER(SEARCH(F$5&amp;": "&amp;Lists!$B$2,$N198)),1,"")))))</f>
        <v/>
      </c>
      <c r="G198" s="24">
        <f>IF($N198="","",IF(ISNUMBER(SEARCH(G$5&amp;": "&amp;Lists!$B$5,$N198)),4,IF(ISNUMBER(SEARCH(G$5&amp;": "&amp;Lists!$B$4,$N198)),3,IF(ISNUMBER(SEARCH(G$5&amp;": "&amp;Lists!$B$3,$N198)),2,IF(ISNUMBER(SEARCH(G$5&amp;": "&amp;Lists!$B$2,$N198)),1,"")))))</f>
        <v/>
      </c>
      <c r="H198" s="24">
        <f>IF($N198="","",IF(ISNUMBER(SEARCH(H$5&amp;": "&amp;Lists!$B$5,$N198)),4,IF(ISNUMBER(SEARCH(H$5&amp;": "&amp;Lists!$B$4,$N198)),3,IF(ISNUMBER(SEARCH(H$5&amp;": "&amp;Lists!$B$3,$N198)),2,IF(ISNUMBER(SEARCH(H$5&amp;": "&amp;Lists!$B$2,$N198)),1,"")))))</f>
        <v/>
      </c>
      <c r="I198" s="25">
        <f>IF(COUNT(E198:H198)=0,"",ROUND(AVERAGE(E198:H198),2))</f>
        <v/>
      </c>
      <c r="J198" s="23">
        <f>IF(B198="","",IFERROR(TRIM(INDEX('Form responses'!$A194:$T194,MATCH(Lists!$G$6,'Form responses'!$A$1:$T$1,0))&amp;""),""))</f>
        <v/>
      </c>
      <c r="K198" s="23">
        <f>IF(B198="","",MID(IF(J198=Lists!$D$4,"; Would not hire again","")&amp;IF(J198=Lists!$D$3,"; Hire again with reservations","")&amp;IF(COUNTIF(E198:H198,1)&gt;0,"; Rated below expectations on "&amp;COUNTIF(E198:H198,1),"")&amp;IF(AND(D198&lt;&gt;"",D198&lt;&gt;Lists!$A$2),"; Not a manager",""),3,200))</f>
        <v/>
      </c>
      <c r="L198" s="23">
        <f>IF(B198="","",IF(J198=Lists!$D$4,1,0)+IF(J198=Lists!$D$3,1,0)+IF(COUNTIF(E198:H198,1)&gt;0,1,0)+IF(AND(D198&lt;&gt;"",D198&lt;&gt;Lists!$A$2),1,0))</f>
        <v/>
      </c>
      <c r="M198" s="23">
        <f>IF(B198="","",B198&amp;"|"&amp;COUNTIF(B$6:B198,B198))</f>
        <v/>
      </c>
      <c r="N198" s="23">
        <f>IF(B198="","",IFERROR(TRIM(INDEX('Form responses'!$A194:$T194,MATCH(Lists!$G$5,'Form responses'!$A$1:$T$1,0))&amp;""),""))</f>
        <v/>
      </c>
    </row>
    <row r="199">
      <c r="A199" s="23">
        <f>IF(B199="","","Form")</f>
        <v/>
      </c>
      <c r="B199" s="23">
        <f>IFERROR(TRIM(INDEX('Form responses'!$A195:$T195,MATCH(Lists!$G$2,'Form responses'!$A$1:$T$1,0))&amp;""),"")</f>
        <v/>
      </c>
      <c r="C199" s="23">
        <f>IF(B199="","",IFERROR(TRIM(INDEX('Form responses'!$A195:$T195,MATCH(Lists!$G$3,'Form responses'!$A$1:$T$1,0))&amp;""),""))</f>
        <v/>
      </c>
      <c r="D199" s="23">
        <f>IF(B199="","",IFERROR(TRIM(INDEX('Form responses'!$A195:$T195,MATCH(Lists!$G$4,'Form responses'!$A$1:$T$1,0))&amp;""),""))</f>
        <v/>
      </c>
      <c r="E199" s="24">
        <f>IF($N199="","",IF(ISNUMBER(SEARCH(E$5&amp;": "&amp;Lists!$B$5,$N199)),4,IF(ISNUMBER(SEARCH(E$5&amp;": "&amp;Lists!$B$4,$N199)),3,IF(ISNUMBER(SEARCH(E$5&amp;": "&amp;Lists!$B$3,$N199)),2,IF(ISNUMBER(SEARCH(E$5&amp;": "&amp;Lists!$B$2,$N199)),1,"")))))</f>
        <v/>
      </c>
      <c r="F199" s="24">
        <f>IF($N199="","",IF(ISNUMBER(SEARCH(F$5&amp;": "&amp;Lists!$B$5,$N199)),4,IF(ISNUMBER(SEARCH(F$5&amp;": "&amp;Lists!$B$4,$N199)),3,IF(ISNUMBER(SEARCH(F$5&amp;": "&amp;Lists!$B$3,$N199)),2,IF(ISNUMBER(SEARCH(F$5&amp;": "&amp;Lists!$B$2,$N199)),1,"")))))</f>
        <v/>
      </c>
      <c r="G199" s="24">
        <f>IF($N199="","",IF(ISNUMBER(SEARCH(G$5&amp;": "&amp;Lists!$B$5,$N199)),4,IF(ISNUMBER(SEARCH(G$5&amp;": "&amp;Lists!$B$4,$N199)),3,IF(ISNUMBER(SEARCH(G$5&amp;": "&amp;Lists!$B$3,$N199)),2,IF(ISNUMBER(SEARCH(G$5&amp;": "&amp;Lists!$B$2,$N199)),1,"")))))</f>
        <v/>
      </c>
      <c r="H199" s="24">
        <f>IF($N199="","",IF(ISNUMBER(SEARCH(H$5&amp;": "&amp;Lists!$B$5,$N199)),4,IF(ISNUMBER(SEARCH(H$5&amp;": "&amp;Lists!$B$4,$N199)),3,IF(ISNUMBER(SEARCH(H$5&amp;": "&amp;Lists!$B$3,$N199)),2,IF(ISNUMBER(SEARCH(H$5&amp;": "&amp;Lists!$B$2,$N199)),1,"")))))</f>
        <v/>
      </c>
      <c r="I199" s="25">
        <f>IF(COUNT(E199:H199)=0,"",ROUND(AVERAGE(E199:H199),2))</f>
        <v/>
      </c>
      <c r="J199" s="23">
        <f>IF(B199="","",IFERROR(TRIM(INDEX('Form responses'!$A195:$T195,MATCH(Lists!$G$6,'Form responses'!$A$1:$T$1,0))&amp;""),""))</f>
        <v/>
      </c>
      <c r="K199" s="23">
        <f>IF(B199="","",MID(IF(J199=Lists!$D$4,"; Would not hire again","")&amp;IF(J199=Lists!$D$3,"; Hire again with reservations","")&amp;IF(COUNTIF(E199:H199,1)&gt;0,"; Rated below expectations on "&amp;COUNTIF(E199:H199,1),"")&amp;IF(AND(D199&lt;&gt;"",D199&lt;&gt;Lists!$A$2),"; Not a manager",""),3,200))</f>
        <v/>
      </c>
      <c r="L199" s="23">
        <f>IF(B199="","",IF(J199=Lists!$D$4,1,0)+IF(J199=Lists!$D$3,1,0)+IF(COUNTIF(E199:H199,1)&gt;0,1,0)+IF(AND(D199&lt;&gt;"",D199&lt;&gt;Lists!$A$2),1,0))</f>
        <v/>
      </c>
      <c r="M199" s="23">
        <f>IF(B199="","",B199&amp;"|"&amp;COUNTIF(B$6:B199,B199))</f>
        <v/>
      </c>
      <c r="N199" s="23">
        <f>IF(B199="","",IFERROR(TRIM(INDEX('Form responses'!$A195:$T195,MATCH(Lists!$G$5,'Form responses'!$A$1:$T$1,0))&amp;""),""))</f>
        <v/>
      </c>
    </row>
    <row r="200">
      <c r="A200" s="23">
        <f>IF(B200="","","Form")</f>
        <v/>
      </c>
      <c r="B200" s="23">
        <f>IFERROR(TRIM(INDEX('Form responses'!$A196:$T196,MATCH(Lists!$G$2,'Form responses'!$A$1:$T$1,0))&amp;""),"")</f>
        <v/>
      </c>
      <c r="C200" s="23">
        <f>IF(B200="","",IFERROR(TRIM(INDEX('Form responses'!$A196:$T196,MATCH(Lists!$G$3,'Form responses'!$A$1:$T$1,0))&amp;""),""))</f>
        <v/>
      </c>
      <c r="D200" s="23">
        <f>IF(B200="","",IFERROR(TRIM(INDEX('Form responses'!$A196:$T196,MATCH(Lists!$G$4,'Form responses'!$A$1:$T$1,0))&amp;""),""))</f>
        <v/>
      </c>
      <c r="E200" s="24">
        <f>IF($N200="","",IF(ISNUMBER(SEARCH(E$5&amp;": "&amp;Lists!$B$5,$N200)),4,IF(ISNUMBER(SEARCH(E$5&amp;": "&amp;Lists!$B$4,$N200)),3,IF(ISNUMBER(SEARCH(E$5&amp;": "&amp;Lists!$B$3,$N200)),2,IF(ISNUMBER(SEARCH(E$5&amp;": "&amp;Lists!$B$2,$N200)),1,"")))))</f>
        <v/>
      </c>
      <c r="F200" s="24">
        <f>IF($N200="","",IF(ISNUMBER(SEARCH(F$5&amp;": "&amp;Lists!$B$5,$N200)),4,IF(ISNUMBER(SEARCH(F$5&amp;": "&amp;Lists!$B$4,$N200)),3,IF(ISNUMBER(SEARCH(F$5&amp;": "&amp;Lists!$B$3,$N200)),2,IF(ISNUMBER(SEARCH(F$5&amp;": "&amp;Lists!$B$2,$N200)),1,"")))))</f>
        <v/>
      </c>
      <c r="G200" s="24">
        <f>IF($N200="","",IF(ISNUMBER(SEARCH(G$5&amp;": "&amp;Lists!$B$5,$N200)),4,IF(ISNUMBER(SEARCH(G$5&amp;": "&amp;Lists!$B$4,$N200)),3,IF(ISNUMBER(SEARCH(G$5&amp;": "&amp;Lists!$B$3,$N200)),2,IF(ISNUMBER(SEARCH(G$5&amp;": "&amp;Lists!$B$2,$N200)),1,"")))))</f>
        <v/>
      </c>
      <c r="H200" s="24">
        <f>IF($N200="","",IF(ISNUMBER(SEARCH(H$5&amp;": "&amp;Lists!$B$5,$N200)),4,IF(ISNUMBER(SEARCH(H$5&amp;": "&amp;Lists!$B$4,$N200)),3,IF(ISNUMBER(SEARCH(H$5&amp;": "&amp;Lists!$B$3,$N200)),2,IF(ISNUMBER(SEARCH(H$5&amp;": "&amp;Lists!$B$2,$N200)),1,"")))))</f>
        <v/>
      </c>
      <c r="I200" s="25">
        <f>IF(COUNT(E200:H200)=0,"",ROUND(AVERAGE(E200:H200),2))</f>
        <v/>
      </c>
      <c r="J200" s="23">
        <f>IF(B200="","",IFERROR(TRIM(INDEX('Form responses'!$A196:$T196,MATCH(Lists!$G$6,'Form responses'!$A$1:$T$1,0))&amp;""),""))</f>
        <v/>
      </c>
      <c r="K200" s="23">
        <f>IF(B200="","",MID(IF(J200=Lists!$D$4,"; Would not hire again","")&amp;IF(J200=Lists!$D$3,"; Hire again with reservations","")&amp;IF(COUNTIF(E200:H200,1)&gt;0,"; Rated below expectations on "&amp;COUNTIF(E200:H200,1),"")&amp;IF(AND(D200&lt;&gt;"",D200&lt;&gt;Lists!$A$2),"; Not a manager",""),3,200))</f>
        <v/>
      </c>
      <c r="L200" s="23">
        <f>IF(B200="","",IF(J200=Lists!$D$4,1,0)+IF(J200=Lists!$D$3,1,0)+IF(COUNTIF(E200:H200,1)&gt;0,1,0)+IF(AND(D200&lt;&gt;"",D200&lt;&gt;Lists!$A$2),1,0))</f>
        <v/>
      </c>
      <c r="M200" s="23">
        <f>IF(B200="","",B200&amp;"|"&amp;COUNTIF(B$6:B200,B200))</f>
        <v/>
      </c>
      <c r="N200" s="23">
        <f>IF(B200="","",IFERROR(TRIM(INDEX('Form responses'!$A196:$T196,MATCH(Lists!$G$5,'Form responses'!$A$1:$T$1,0))&amp;""),""))</f>
        <v/>
      </c>
    </row>
    <row r="201">
      <c r="A201" s="23">
        <f>IF(B201="","","Form")</f>
        <v/>
      </c>
      <c r="B201" s="23">
        <f>IFERROR(TRIM(INDEX('Form responses'!$A197:$T197,MATCH(Lists!$G$2,'Form responses'!$A$1:$T$1,0))&amp;""),"")</f>
        <v/>
      </c>
      <c r="C201" s="23">
        <f>IF(B201="","",IFERROR(TRIM(INDEX('Form responses'!$A197:$T197,MATCH(Lists!$G$3,'Form responses'!$A$1:$T$1,0))&amp;""),""))</f>
        <v/>
      </c>
      <c r="D201" s="23">
        <f>IF(B201="","",IFERROR(TRIM(INDEX('Form responses'!$A197:$T197,MATCH(Lists!$G$4,'Form responses'!$A$1:$T$1,0))&amp;""),""))</f>
        <v/>
      </c>
      <c r="E201" s="24">
        <f>IF($N201="","",IF(ISNUMBER(SEARCH(E$5&amp;": "&amp;Lists!$B$5,$N201)),4,IF(ISNUMBER(SEARCH(E$5&amp;": "&amp;Lists!$B$4,$N201)),3,IF(ISNUMBER(SEARCH(E$5&amp;": "&amp;Lists!$B$3,$N201)),2,IF(ISNUMBER(SEARCH(E$5&amp;": "&amp;Lists!$B$2,$N201)),1,"")))))</f>
        <v/>
      </c>
      <c r="F201" s="24">
        <f>IF($N201="","",IF(ISNUMBER(SEARCH(F$5&amp;": "&amp;Lists!$B$5,$N201)),4,IF(ISNUMBER(SEARCH(F$5&amp;": "&amp;Lists!$B$4,$N201)),3,IF(ISNUMBER(SEARCH(F$5&amp;": "&amp;Lists!$B$3,$N201)),2,IF(ISNUMBER(SEARCH(F$5&amp;": "&amp;Lists!$B$2,$N201)),1,"")))))</f>
        <v/>
      </c>
      <c r="G201" s="24">
        <f>IF($N201="","",IF(ISNUMBER(SEARCH(G$5&amp;": "&amp;Lists!$B$5,$N201)),4,IF(ISNUMBER(SEARCH(G$5&amp;": "&amp;Lists!$B$4,$N201)),3,IF(ISNUMBER(SEARCH(G$5&amp;": "&amp;Lists!$B$3,$N201)),2,IF(ISNUMBER(SEARCH(G$5&amp;": "&amp;Lists!$B$2,$N201)),1,"")))))</f>
        <v/>
      </c>
      <c r="H201" s="24">
        <f>IF($N201="","",IF(ISNUMBER(SEARCH(H$5&amp;": "&amp;Lists!$B$5,$N201)),4,IF(ISNUMBER(SEARCH(H$5&amp;": "&amp;Lists!$B$4,$N201)),3,IF(ISNUMBER(SEARCH(H$5&amp;": "&amp;Lists!$B$3,$N201)),2,IF(ISNUMBER(SEARCH(H$5&amp;": "&amp;Lists!$B$2,$N201)),1,"")))))</f>
        <v/>
      </c>
      <c r="I201" s="25">
        <f>IF(COUNT(E201:H201)=0,"",ROUND(AVERAGE(E201:H201),2))</f>
        <v/>
      </c>
      <c r="J201" s="23">
        <f>IF(B201="","",IFERROR(TRIM(INDEX('Form responses'!$A197:$T197,MATCH(Lists!$G$6,'Form responses'!$A$1:$T$1,0))&amp;""),""))</f>
        <v/>
      </c>
      <c r="K201" s="23">
        <f>IF(B201="","",MID(IF(J201=Lists!$D$4,"; Would not hire again","")&amp;IF(J201=Lists!$D$3,"; Hire again with reservations","")&amp;IF(COUNTIF(E201:H201,1)&gt;0,"; Rated below expectations on "&amp;COUNTIF(E201:H201,1),"")&amp;IF(AND(D201&lt;&gt;"",D201&lt;&gt;Lists!$A$2),"; Not a manager",""),3,200))</f>
        <v/>
      </c>
      <c r="L201" s="23">
        <f>IF(B201="","",IF(J201=Lists!$D$4,1,0)+IF(J201=Lists!$D$3,1,0)+IF(COUNTIF(E201:H201,1)&gt;0,1,0)+IF(AND(D201&lt;&gt;"",D201&lt;&gt;Lists!$A$2),1,0))</f>
        <v/>
      </c>
      <c r="M201" s="23">
        <f>IF(B201="","",B201&amp;"|"&amp;COUNTIF(B$6:B201,B201))</f>
        <v/>
      </c>
      <c r="N201" s="23">
        <f>IF(B201="","",IFERROR(TRIM(INDEX('Form responses'!$A197:$T197,MATCH(Lists!$G$5,'Form responses'!$A$1:$T$1,0))&amp;""),""))</f>
        <v/>
      </c>
    </row>
    <row r="202">
      <c r="A202" s="23">
        <f>IF(B202="","","Form")</f>
        <v/>
      </c>
      <c r="B202" s="23">
        <f>IFERROR(TRIM(INDEX('Form responses'!$A198:$T198,MATCH(Lists!$G$2,'Form responses'!$A$1:$T$1,0))&amp;""),"")</f>
        <v/>
      </c>
      <c r="C202" s="23">
        <f>IF(B202="","",IFERROR(TRIM(INDEX('Form responses'!$A198:$T198,MATCH(Lists!$G$3,'Form responses'!$A$1:$T$1,0))&amp;""),""))</f>
        <v/>
      </c>
      <c r="D202" s="23">
        <f>IF(B202="","",IFERROR(TRIM(INDEX('Form responses'!$A198:$T198,MATCH(Lists!$G$4,'Form responses'!$A$1:$T$1,0))&amp;""),""))</f>
        <v/>
      </c>
      <c r="E202" s="24">
        <f>IF($N202="","",IF(ISNUMBER(SEARCH(E$5&amp;": "&amp;Lists!$B$5,$N202)),4,IF(ISNUMBER(SEARCH(E$5&amp;": "&amp;Lists!$B$4,$N202)),3,IF(ISNUMBER(SEARCH(E$5&amp;": "&amp;Lists!$B$3,$N202)),2,IF(ISNUMBER(SEARCH(E$5&amp;": "&amp;Lists!$B$2,$N202)),1,"")))))</f>
        <v/>
      </c>
      <c r="F202" s="24">
        <f>IF($N202="","",IF(ISNUMBER(SEARCH(F$5&amp;": "&amp;Lists!$B$5,$N202)),4,IF(ISNUMBER(SEARCH(F$5&amp;": "&amp;Lists!$B$4,$N202)),3,IF(ISNUMBER(SEARCH(F$5&amp;": "&amp;Lists!$B$3,$N202)),2,IF(ISNUMBER(SEARCH(F$5&amp;": "&amp;Lists!$B$2,$N202)),1,"")))))</f>
        <v/>
      </c>
      <c r="G202" s="24">
        <f>IF($N202="","",IF(ISNUMBER(SEARCH(G$5&amp;": "&amp;Lists!$B$5,$N202)),4,IF(ISNUMBER(SEARCH(G$5&amp;": "&amp;Lists!$B$4,$N202)),3,IF(ISNUMBER(SEARCH(G$5&amp;": "&amp;Lists!$B$3,$N202)),2,IF(ISNUMBER(SEARCH(G$5&amp;": "&amp;Lists!$B$2,$N202)),1,"")))))</f>
        <v/>
      </c>
      <c r="H202" s="24">
        <f>IF($N202="","",IF(ISNUMBER(SEARCH(H$5&amp;": "&amp;Lists!$B$5,$N202)),4,IF(ISNUMBER(SEARCH(H$5&amp;": "&amp;Lists!$B$4,$N202)),3,IF(ISNUMBER(SEARCH(H$5&amp;": "&amp;Lists!$B$3,$N202)),2,IF(ISNUMBER(SEARCH(H$5&amp;": "&amp;Lists!$B$2,$N202)),1,"")))))</f>
        <v/>
      </c>
      <c r="I202" s="25">
        <f>IF(COUNT(E202:H202)=0,"",ROUND(AVERAGE(E202:H202),2))</f>
        <v/>
      </c>
      <c r="J202" s="23">
        <f>IF(B202="","",IFERROR(TRIM(INDEX('Form responses'!$A198:$T198,MATCH(Lists!$G$6,'Form responses'!$A$1:$T$1,0))&amp;""),""))</f>
        <v/>
      </c>
      <c r="K202" s="23">
        <f>IF(B202="","",MID(IF(J202=Lists!$D$4,"; Would not hire again","")&amp;IF(J202=Lists!$D$3,"; Hire again with reservations","")&amp;IF(COUNTIF(E202:H202,1)&gt;0,"; Rated below expectations on "&amp;COUNTIF(E202:H202,1),"")&amp;IF(AND(D202&lt;&gt;"",D202&lt;&gt;Lists!$A$2),"; Not a manager",""),3,200))</f>
        <v/>
      </c>
      <c r="L202" s="23">
        <f>IF(B202="","",IF(J202=Lists!$D$4,1,0)+IF(J202=Lists!$D$3,1,0)+IF(COUNTIF(E202:H202,1)&gt;0,1,0)+IF(AND(D202&lt;&gt;"",D202&lt;&gt;Lists!$A$2),1,0))</f>
        <v/>
      </c>
      <c r="M202" s="23">
        <f>IF(B202="","",B202&amp;"|"&amp;COUNTIF(B$6:B202,B202))</f>
        <v/>
      </c>
      <c r="N202" s="23">
        <f>IF(B202="","",IFERROR(TRIM(INDEX('Form responses'!$A198:$T198,MATCH(Lists!$G$5,'Form responses'!$A$1:$T$1,0))&amp;""),""))</f>
        <v/>
      </c>
    </row>
    <row r="203">
      <c r="A203" s="23">
        <f>IF(B203="","","Form")</f>
        <v/>
      </c>
      <c r="B203" s="23">
        <f>IFERROR(TRIM(INDEX('Form responses'!$A199:$T199,MATCH(Lists!$G$2,'Form responses'!$A$1:$T$1,0))&amp;""),"")</f>
        <v/>
      </c>
      <c r="C203" s="23">
        <f>IF(B203="","",IFERROR(TRIM(INDEX('Form responses'!$A199:$T199,MATCH(Lists!$G$3,'Form responses'!$A$1:$T$1,0))&amp;""),""))</f>
        <v/>
      </c>
      <c r="D203" s="23">
        <f>IF(B203="","",IFERROR(TRIM(INDEX('Form responses'!$A199:$T199,MATCH(Lists!$G$4,'Form responses'!$A$1:$T$1,0))&amp;""),""))</f>
        <v/>
      </c>
      <c r="E203" s="24">
        <f>IF($N203="","",IF(ISNUMBER(SEARCH(E$5&amp;": "&amp;Lists!$B$5,$N203)),4,IF(ISNUMBER(SEARCH(E$5&amp;": "&amp;Lists!$B$4,$N203)),3,IF(ISNUMBER(SEARCH(E$5&amp;": "&amp;Lists!$B$3,$N203)),2,IF(ISNUMBER(SEARCH(E$5&amp;": "&amp;Lists!$B$2,$N203)),1,"")))))</f>
        <v/>
      </c>
      <c r="F203" s="24">
        <f>IF($N203="","",IF(ISNUMBER(SEARCH(F$5&amp;": "&amp;Lists!$B$5,$N203)),4,IF(ISNUMBER(SEARCH(F$5&amp;": "&amp;Lists!$B$4,$N203)),3,IF(ISNUMBER(SEARCH(F$5&amp;": "&amp;Lists!$B$3,$N203)),2,IF(ISNUMBER(SEARCH(F$5&amp;": "&amp;Lists!$B$2,$N203)),1,"")))))</f>
        <v/>
      </c>
      <c r="G203" s="24">
        <f>IF($N203="","",IF(ISNUMBER(SEARCH(G$5&amp;": "&amp;Lists!$B$5,$N203)),4,IF(ISNUMBER(SEARCH(G$5&amp;": "&amp;Lists!$B$4,$N203)),3,IF(ISNUMBER(SEARCH(G$5&amp;": "&amp;Lists!$B$3,$N203)),2,IF(ISNUMBER(SEARCH(G$5&amp;": "&amp;Lists!$B$2,$N203)),1,"")))))</f>
        <v/>
      </c>
      <c r="H203" s="24">
        <f>IF($N203="","",IF(ISNUMBER(SEARCH(H$5&amp;": "&amp;Lists!$B$5,$N203)),4,IF(ISNUMBER(SEARCH(H$5&amp;": "&amp;Lists!$B$4,$N203)),3,IF(ISNUMBER(SEARCH(H$5&amp;": "&amp;Lists!$B$3,$N203)),2,IF(ISNUMBER(SEARCH(H$5&amp;": "&amp;Lists!$B$2,$N203)),1,"")))))</f>
        <v/>
      </c>
      <c r="I203" s="25">
        <f>IF(COUNT(E203:H203)=0,"",ROUND(AVERAGE(E203:H203),2))</f>
        <v/>
      </c>
      <c r="J203" s="23">
        <f>IF(B203="","",IFERROR(TRIM(INDEX('Form responses'!$A199:$T199,MATCH(Lists!$G$6,'Form responses'!$A$1:$T$1,0))&amp;""),""))</f>
        <v/>
      </c>
      <c r="K203" s="23">
        <f>IF(B203="","",MID(IF(J203=Lists!$D$4,"; Would not hire again","")&amp;IF(J203=Lists!$D$3,"; Hire again with reservations","")&amp;IF(COUNTIF(E203:H203,1)&gt;0,"; Rated below expectations on "&amp;COUNTIF(E203:H203,1),"")&amp;IF(AND(D203&lt;&gt;"",D203&lt;&gt;Lists!$A$2),"; Not a manager",""),3,200))</f>
        <v/>
      </c>
      <c r="L203" s="23">
        <f>IF(B203="","",IF(J203=Lists!$D$4,1,0)+IF(J203=Lists!$D$3,1,0)+IF(COUNTIF(E203:H203,1)&gt;0,1,0)+IF(AND(D203&lt;&gt;"",D203&lt;&gt;Lists!$A$2),1,0))</f>
        <v/>
      </c>
      <c r="M203" s="23">
        <f>IF(B203="","",B203&amp;"|"&amp;COUNTIF(B$6:B203,B203))</f>
        <v/>
      </c>
      <c r="N203" s="23">
        <f>IF(B203="","",IFERROR(TRIM(INDEX('Form responses'!$A199:$T199,MATCH(Lists!$G$5,'Form responses'!$A$1:$T$1,0))&amp;""),""))</f>
        <v/>
      </c>
    </row>
    <row r="204">
      <c r="A204" s="23">
        <f>IF(B204="","","Form")</f>
        <v/>
      </c>
      <c r="B204" s="23">
        <f>IFERROR(TRIM(INDEX('Form responses'!$A200:$T200,MATCH(Lists!$G$2,'Form responses'!$A$1:$T$1,0))&amp;""),"")</f>
        <v/>
      </c>
      <c r="C204" s="23">
        <f>IF(B204="","",IFERROR(TRIM(INDEX('Form responses'!$A200:$T200,MATCH(Lists!$G$3,'Form responses'!$A$1:$T$1,0))&amp;""),""))</f>
        <v/>
      </c>
      <c r="D204" s="23">
        <f>IF(B204="","",IFERROR(TRIM(INDEX('Form responses'!$A200:$T200,MATCH(Lists!$G$4,'Form responses'!$A$1:$T$1,0))&amp;""),""))</f>
        <v/>
      </c>
      <c r="E204" s="24">
        <f>IF($N204="","",IF(ISNUMBER(SEARCH(E$5&amp;": "&amp;Lists!$B$5,$N204)),4,IF(ISNUMBER(SEARCH(E$5&amp;": "&amp;Lists!$B$4,$N204)),3,IF(ISNUMBER(SEARCH(E$5&amp;": "&amp;Lists!$B$3,$N204)),2,IF(ISNUMBER(SEARCH(E$5&amp;": "&amp;Lists!$B$2,$N204)),1,"")))))</f>
        <v/>
      </c>
      <c r="F204" s="24">
        <f>IF($N204="","",IF(ISNUMBER(SEARCH(F$5&amp;": "&amp;Lists!$B$5,$N204)),4,IF(ISNUMBER(SEARCH(F$5&amp;": "&amp;Lists!$B$4,$N204)),3,IF(ISNUMBER(SEARCH(F$5&amp;": "&amp;Lists!$B$3,$N204)),2,IF(ISNUMBER(SEARCH(F$5&amp;": "&amp;Lists!$B$2,$N204)),1,"")))))</f>
        <v/>
      </c>
      <c r="G204" s="24">
        <f>IF($N204="","",IF(ISNUMBER(SEARCH(G$5&amp;": "&amp;Lists!$B$5,$N204)),4,IF(ISNUMBER(SEARCH(G$5&amp;": "&amp;Lists!$B$4,$N204)),3,IF(ISNUMBER(SEARCH(G$5&amp;": "&amp;Lists!$B$3,$N204)),2,IF(ISNUMBER(SEARCH(G$5&amp;": "&amp;Lists!$B$2,$N204)),1,"")))))</f>
        <v/>
      </c>
      <c r="H204" s="24">
        <f>IF($N204="","",IF(ISNUMBER(SEARCH(H$5&amp;": "&amp;Lists!$B$5,$N204)),4,IF(ISNUMBER(SEARCH(H$5&amp;": "&amp;Lists!$B$4,$N204)),3,IF(ISNUMBER(SEARCH(H$5&amp;": "&amp;Lists!$B$3,$N204)),2,IF(ISNUMBER(SEARCH(H$5&amp;": "&amp;Lists!$B$2,$N204)),1,"")))))</f>
        <v/>
      </c>
      <c r="I204" s="25">
        <f>IF(COUNT(E204:H204)=0,"",ROUND(AVERAGE(E204:H204),2))</f>
        <v/>
      </c>
      <c r="J204" s="23">
        <f>IF(B204="","",IFERROR(TRIM(INDEX('Form responses'!$A200:$T200,MATCH(Lists!$G$6,'Form responses'!$A$1:$T$1,0))&amp;""),""))</f>
        <v/>
      </c>
      <c r="K204" s="23">
        <f>IF(B204="","",MID(IF(J204=Lists!$D$4,"; Would not hire again","")&amp;IF(J204=Lists!$D$3,"; Hire again with reservations","")&amp;IF(COUNTIF(E204:H204,1)&gt;0,"; Rated below expectations on "&amp;COUNTIF(E204:H204,1),"")&amp;IF(AND(D204&lt;&gt;"",D204&lt;&gt;Lists!$A$2),"; Not a manager",""),3,200))</f>
        <v/>
      </c>
      <c r="L204" s="23">
        <f>IF(B204="","",IF(J204=Lists!$D$4,1,0)+IF(J204=Lists!$D$3,1,0)+IF(COUNTIF(E204:H204,1)&gt;0,1,0)+IF(AND(D204&lt;&gt;"",D204&lt;&gt;Lists!$A$2),1,0))</f>
        <v/>
      </c>
      <c r="M204" s="23">
        <f>IF(B204="","",B204&amp;"|"&amp;COUNTIF(B$6:B204,B204))</f>
        <v/>
      </c>
      <c r="N204" s="23">
        <f>IF(B204="","",IFERROR(TRIM(INDEX('Form responses'!$A200:$T200,MATCH(Lists!$G$5,'Form responses'!$A$1:$T$1,0))&amp;""),""))</f>
        <v/>
      </c>
    </row>
    <row r="205">
      <c r="A205" s="23">
        <f>IF(B205="","","Form")</f>
        <v/>
      </c>
      <c r="B205" s="23">
        <f>IFERROR(TRIM(INDEX('Form responses'!$A201:$T201,MATCH(Lists!$G$2,'Form responses'!$A$1:$T$1,0))&amp;""),"")</f>
        <v/>
      </c>
      <c r="C205" s="23">
        <f>IF(B205="","",IFERROR(TRIM(INDEX('Form responses'!$A201:$T201,MATCH(Lists!$G$3,'Form responses'!$A$1:$T$1,0))&amp;""),""))</f>
        <v/>
      </c>
      <c r="D205" s="23">
        <f>IF(B205="","",IFERROR(TRIM(INDEX('Form responses'!$A201:$T201,MATCH(Lists!$G$4,'Form responses'!$A$1:$T$1,0))&amp;""),""))</f>
        <v/>
      </c>
      <c r="E205" s="24">
        <f>IF($N205="","",IF(ISNUMBER(SEARCH(E$5&amp;": "&amp;Lists!$B$5,$N205)),4,IF(ISNUMBER(SEARCH(E$5&amp;": "&amp;Lists!$B$4,$N205)),3,IF(ISNUMBER(SEARCH(E$5&amp;": "&amp;Lists!$B$3,$N205)),2,IF(ISNUMBER(SEARCH(E$5&amp;": "&amp;Lists!$B$2,$N205)),1,"")))))</f>
        <v/>
      </c>
      <c r="F205" s="24">
        <f>IF($N205="","",IF(ISNUMBER(SEARCH(F$5&amp;": "&amp;Lists!$B$5,$N205)),4,IF(ISNUMBER(SEARCH(F$5&amp;": "&amp;Lists!$B$4,$N205)),3,IF(ISNUMBER(SEARCH(F$5&amp;": "&amp;Lists!$B$3,$N205)),2,IF(ISNUMBER(SEARCH(F$5&amp;": "&amp;Lists!$B$2,$N205)),1,"")))))</f>
        <v/>
      </c>
      <c r="G205" s="24">
        <f>IF($N205="","",IF(ISNUMBER(SEARCH(G$5&amp;": "&amp;Lists!$B$5,$N205)),4,IF(ISNUMBER(SEARCH(G$5&amp;": "&amp;Lists!$B$4,$N205)),3,IF(ISNUMBER(SEARCH(G$5&amp;": "&amp;Lists!$B$3,$N205)),2,IF(ISNUMBER(SEARCH(G$5&amp;": "&amp;Lists!$B$2,$N205)),1,"")))))</f>
        <v/>
      </c>
      <c r="H205" s="24">
        <f>IF($N205="","",IF(ISNUMBER(SEARCH(H$5&amp;": "&amp;Lists!$B$5,$N205)),4,IF(ISNUMBER(SEARCH(H$5&amp;": "&amp;Lists!$B$4,$N205)),3,IF(ISNUMBER(SEARCH(H$5&amp;": "&amp;Lists!$B$3,$N205)),2,IF(ISNUMBER(SEARCH(H$5&amp;": "&amp;Lists!$B$2,$N205)),1,"")))))</f>
        <v/>
      </c>
      <c r="I205" s="25">
        <f>IF(COUNT(E205:H205)=0,"",ROUND(AVERAGE(E205:H205),2))</f>
        <v/>
      </c>
      <c r="J205" s="23">
        <f>IF(B205="","",IFERROR(TRIM(INDEX('Form responses'!$A201:$T201,MATCH(Lists!$G$6,'Form responses'!$A$1:$T$1,0))&amp;""),""))</f>
        <v/>
      </c>
      <c r="K205" s="23">
        <f>IF(B205="","",MID(IF(J205=Lists!$D$4,"; Would not hire again","")&amp;IF(J205=Lists!$D$3,"; Hire again with reservations","")&amp;IF(COUNTIF(E205:H205,1)&gt;0,"; Rated below expectations on "&amp;COUNTIF(E205:H205,1),"")&amp;IF(AND(D205&lt;&gt;"",D205&lt;&gt;Lists!$A$2),"; Not a manager",""),3,200))</f>
        <v/>
      </c>
      <c r="L205" s="23">
        <f>IF(B205="","",IF(J205=Lists!$D$4,1,0)+IF(J205=Lists!$D$3,1,0)+IF(COUNTIF(E205:H205,1)&gt;0,1,0)+IF(AND(D205&lt;&gt;"",D205&lt;&gt;Lists!$A$2),1,0))</f>
        <v/>
      </c>
      <c r="M205" s="23">
        <f>IF(B205="","",B205&amp;"|"&amp;COUNTIF(B$6:B205,B205))</f>
        <v/>
      </c>
      <c r="N205" s="23">
        <f>IF(B205="","",IFERROR(TRIM(INDEX('Form responses'!$A201:$T201,MATCH(Lists!$G$5,'Form responses'!$A$1:$T$1,0))&amp;""),""))</f>
        <v/>
      </c>
    </row>
    <row r="206">
      <c r="A206" s="23">
        <f>IF(B206="","","Phone")</f>
        <v/>
      </c>
      <c r="B206" s="23">
        <f>TRIM('Phone references'!A6&amp;"")</f>
        <v/>
      </c>
      <c r="C206" s="23">
        <f>IF(B206="","",TRIM('Phone references'!B6&amp;""))</f>
        <v/>
      </c>
      <c r="D206" s="23">
        <f>IF(B206="","",TRIM('Phone references'!C6&amp;""))</f>
        <v/>
      </c>
      <c r="E206" s="24">
        <f>IF(B206="","",IFERROR(MATCH(TRIM('Phone references'!D6&amp;""),Lists!$B$2:$B$5,0),""))</f>
        <v/>
      </c>
      <c r="F206" s="24">
        <f>IF(B206="","",IFERROR(MATCH(TRIM('Phone references'!E6&amp;""),Lists!$B$2:$B$5,0),""))</f>
        <v/>
      </c>
      <c r="G206" s="24">
        <f>IF(B206="","",IFERROR(MATCH(TRIM('Phone references'!F6&amp;""),Lists!$B$2:$B$5,0),""))</f>
        <v/>
      </c>
      <c r="H206" s="24">
        <f>IF(B206="","",IFERROR(MATCH(TRIM('Phone references'!G6&amp;""),Lists!$B$2:$B$5,0),""))</f>
        <v/>
      </c>
      <c r="I206" s="25">
        <f>IF(COUNT(E206:H206)=0,"",ROUND(AVERAGE(E206:H206),2))</f>
        <v/>
      </c>
      <c r="J206" s="23">
        <f>IF(B206="","",TRIM('Phone references'!H6&amp;""))</f>
        <v/>
      </c>
      <c r="K206" s="23">
        <f>IF(B206="","",MID(IF(J206=Lists!$D$4,"; Would not hire again","")&amp;IF(J206=Lists!$D$3,"; Hire again with reservations","")&amp;IF(COUNTIF(E206:H206,1)&gt;0,"; Rated below expectations on "&amp;COUNTIF(E206:H206,1),"")&amp;IF(AND(D206&lt;&gt;"",D206&lt;&gt;Lists!$A$2),"; Not a manager",""),3,200))</f>
        <v/>
      </c>
      <c r="L206" s="23">
        <f>IF(B206="","",IF(J206=Lists!$D$4,1,0)+IF(J206=Lists!$D$3,1,0)+IF(COUNTIF(E206:H206,1)&gt;0,1,0)+IF(AND(D206&lt;&gt;"",D206&lt;&gt;Lists!$A$2),1,0))</f>
        <v/>
      </c>
      <c r="M206" s="23">
        <f>IF(B206="","",B206&amp;"|"&amp;COUNTIF(B$6:B206,B206))</f>
        <v/>
      </c>
      <c r="N206" s="23" t="n"/>
    </row>
    <row r="207">
      <c r="A207" s="23">
        <f>IF(B207="","","Phone")</f>
        <v/>
      </c>
      <c r="B207" s="23">
        <f>TRIM('Phone references'!A7&amp;"")</f>
        <v/>
      </c>
      <c r="C207" s="23">
        <f>IF(B207="","",TRIM('Phone references'!B7&amp;""))</f>
        <v/>
      </c>
      <c r="D207" s="23">
        <f>IF(B207="","",TRIM('Phone references'!C7&amp;""))</f>
        <v/>
      </c>
      <c r="E207" s="24">
        <f>IF(B207="","",IFERROR(MATCH(TRIM('Phone references'!D7&amp;""),Lists!$B$2:$B$5,0),""))</f>
        <v/>
      </c>
      <c r="F207" s="24">
        <f>IF(B207="","",IFERROR(MATCH(TRIM('Phone references'!E7&amp;""),Lists!$B$2:$B$5,0),""))</f>
        <v/>
      </c>
      <c r="G207" s="24">
        <f>IF(B207="","",IFERROR(MATCH(TRIM('Phone references'!F7&amp;""),Lists!$B$2:$B$5,0),""))</f>
        <v/>
      </c>
      <c r="H207" s="24">
        <f>IF(B207="","",IFERROR(MATCH(TRIM('Phone references'!G7&amp;""),Lists!$B$2:$B$5,0),""))</f>
        <v/>
      </c>
      <c r="I207" s="25">
        <f>IF(COUNT(E207:H207)=0,"",ROUND(AVERAGE(E207:H207),2))</f>
        <v/>
      </c>
      <c r="J207" s="23">
        <f>IF(B207="","",TRIM('Phone references'!H7&amp;""))</f>
        <v/>
      </c>
      <c r="K207" s="23">
        <f>IF(B207="","",MID(IF(J207=Lists!$D$4,"; Would not hire again","")&amp;IF(J207=Lists!$D$3,"; Hire again with reservations","")&amp;IF(COUNTIF(E207:H207,1)&gt;0,"; Rated below expectations on "&amp;COUNTIF(E207:H207,1),"")&amp;IF(AND(D207&lt;&gt;"",D207&lt;&gt;Lists!$A$2),"; Not a manager",""),3,200))</f>
        <v/>
      </c>
      <c r="L207" s="23">
        <f>IF(B207="","",IF(J207=Lists!$D$4,1,0)+IF(J207=Lists!$D$3,1,0)+IF(COUNTIF(E207:H207,1)&gt;0,1,0)+IF(AND(D207&lt;&gt;"",D207&lt;&gt;Lists!$A$2),1,0))</f>
        <v/>
      </c>
      <c r="M207" s="23">
        <f>IF(B207="","",B207&amp;"|"&amp;COUNTIF(B$6:B207,B207))</f>
        <v/>
      </c>
      <c r="N207" s="23" t="n"/>
    </row>
    <row r="208">
      <c r="A208" s="23">
        <f>IF(B208="","","Phone")</f>
        <v/>
      </c>
      <c r="B208" s="23">
        <f>TRIM('Phone references'!A8&amp;"")</f>
        <v/>
      </c>
      <c r="C208" s="23">
        <f>IF(B208="","",TRIM('Phone references'!B8&amp;""))</f>
        <v/>
      </c>
      <c r="D208" s="23">
        <f>IF(B208="","",TRIM('Phone references'!C8&amp;""))</f>
        <v/>
      </c>
      <c r="E208" s="24">
        <f>IF(B208="","",IFERROR(MATCH(TRIM('Phone references'!D8&amp;""),Lists!$B$2:$B$5,0),""))</f>
        <v/>
      </c>
      <c r="F208" s="24">
        <f>IF(B208="","",IFERROR(MATCH(TRIM('Phone references'!E8&amp;""),Lists!$B$2:$B$5,0),""))</f>
        <v/>
      </c>
      <c r="G208" s="24">
        <f>IF(B208="","",IFERROR(MATCH(TRIM('Phone references'!F8&amp;""),Lists!$B$2:$B$5,0),""))</f>
        <v/>
      </c>
      <c r="H208" s="24">
        <f>IF(B208="","",IFERROR(MATCH(TRIM('Phone references'!G8&amp;""),Lists!$B$2:$B$5,0),""))</f>
        <v/>
      </c>
      <c r="I208" s="25">
        <f>IF(COUNT(E208:H208)=0,"",ROUND(AVERAGE(E208:H208),2))</f>
        <v/>
      </c>
      <c r="J208" s="23">
        <f>IF(B208="","",TRIM('Phone references'!H8&amp;""))</f>
        <v/>
      </c>
      <c r="K208" s="23">
        <f>IF(B208="","",MID(IF(J208=Lists!$D$4,"; Would not hire again","")&amp;IF(J208=Lists!$D$3,"; Hire again with reservations","")&amp;IF(COUNTIF(E208:H208,1)&gt;0,"; Rated below expectations on "&amp;COUNTIF(E208:H208,1),"")&amp;IF(AND(D208&lt;&gt;"",D208&lt;&gt;Lists!$A$2),"; Not a manager",""),3,200))</f>
        <v/>
      </c>
      <c r="L208" s="23">
        <f>IF(B208="","",IF(J208=Lists!$D$4,1,0)+IF(J208=Lists!$D$3,1,0)+IF(COUNTIF(E208:H208,1)&gt;0,1,0)+IF(AND(D208&lt;&gt;"",D208&lt;&gt;Lists!$A$2),1,0))</f>
        <v/>
      </c>
      <c r="M208" s="23">
        <f>IF(B208="","",B208&amp;"|"&amp;COUNTIF(B$6:B208,B208))</f>
        <v/>
      </c>
      <c r="N208" s="23" t="n"/>
    </row>
    <row r="209">
      <c r="A209" s="23">
        <f>IF(B209="","","Phone")</f>
        <v/>
      </c>
      <c r="B209" s="23">
        <f>TRIM('Phone references'!A9&amp;"")</f>
        <v/>
      </c>
      <c r="C209" s="23">
        <f>IF(B209="","",TRIM('Phone references'!B9&amp;""))</f>
        <v/>
      </c>
      <c r="D209" s="23">
        <f>IF(B209="","",TRIM('Phone references'!C9&amp;""))</f>
        <v/>
      </c>
      <c r="E209" s="24">
        <f>IF(B209="","",IFERROR(MATCH(TRIM('Phone references'!D9&amp;""),Lists!$B$2:$B$5,0),""))</f>
        <v/>
      </c>
      <c r="F209" s="24">
        <f>IF(B209="","",IFERROR(MATCH(TRIM('Phone references'!E9&amp;""),Lists!$B$2:$B$5,0),""))</f>
        <v/>
      </c>
      <c r="G209" s="24">
        <f>IF(B209="","",IFERROR(MATCH(TRIM('Phone references'!F9&amp;""),Lists!$B$2:$B$5,0),""))</f>
        <v/>
      </c>
      <c r="H209" s="24">
        <f>IF(B209="","",IFERROR(MATCH(TRIM('Phone references'!G9&amp;""),Lists!$B$2:$B$5,0),""))</f>
        <v/>
      </c>
      <c r="I209" s="25">
        <f>IF(COUNT(E209:H209)=0,"",ROUND(AVERAGE(E209:H209),2))</f>
        <v/>
      </c>
      <c r="J209" s="23">
        <f>IF(B209="","",TRIM('Phone references'!H9&amp;""))</f>
        <v/>
      </c>
      <c r="K209" s="23">
        <f>IF(B209="","",MID(IF(J209=Lists!$D$4,"; Would not hire again","")&amp;IF(J209=Lists!$D$3,"; Hire again with reservations","")&amp;IF(COUNTIF(E209:H209,1)&gt;0,"; Rated below expectations on "&amp;COUNTIF(E209:H209,1),"")&amp;IF(AND(D209&lt;&gt;"",D209&lt;&gt;Lists!$A$2),"; Not a manager",""),3,200))</f>
        <v/>
      </c>
      <c r="L209" s="23">
        <f>IF(B209="","",IF(J209=Lists!$D$4,1,0)+IF(J209=Lists!$D$3,1,0)+IF(COUNTIF(E209:H209,1)&gt;0,1,0)+IF(AND(D209&lt;&gt;"",D209&lt;&gt;Lists!$A$2),1,0))</f>
        <v/>
      </c>
      <c r="M209" s="23">
        <f>IF(B209="","",B209&amp;"|"&amp;COUNTIF(B$6:B209,B209))</f>
        <v/>
      </c>
      <c r="N209" s="23" t="n"/>
    </row>
    <row r="210">
      <c r="A210" s="23">
        <f>IF(B210="","","Phone")</f>
        <v/>
      </c>
      <c r="B210" s="23">
        <f>TRIM('Phone references'!A10&amp;"")</f>
        <v/>
      </c>
      <c r="C210" s="23">
        <f>IF(B210="","",TRIM('Phone references'!B10&amp;""))</f>
        <v/>
      </c>
      <c r="D210" s="23">
        <f>IF(B210="","",TRIM('Phone references'!C10&amp;""))</f>
        <v/>
      </c>
      <c r="E210" s="24">
        <f>IF(B210="","",IFERROR(MATCH(TRIM('Phone references'!D10&amp;""),Lists!$B$2:$B$5,0),""))</f>
        <v/>
      </c>
      <c r="F210" s="24">
        <f>IF(B210="","",IFERROR(MATCH(TRIM('Phone references'!E10&amp;""),Lists!$B$2:$B$5,0),""))</f>
        <v/>
      </c>
      <c r="G210" s="24">
        <f>IF(B210="","",IFERROR(MATCH(TRIM('Phone references'!F10&amp;""),Lists!$B$2:$B$5,0),""))</f>
        <v/>
      </c>
      <c r="H210" s="24">
        <f>IF(B210="","",IFERROR(MATCH(TRIM('Phone references'!G10&amp;""),Lists!$B$2:$B$5,0),""))</f>
        <v/>
      </c>
      <c r="I210" s="25">
        <f>IF(COUNT(E210:H210)=0,"",ROUND(AVERAGE(E210:H210),2))</f>
        <v/>
      </c>
      <c r="J210" s="23">
        <f>IF(B210="","",TRIM('Phone references'!H10&amp;""))</f>
        <v/>
      </c>
      <c r="K210" s="23">
        <f>IF(B210="","",MID(IF(J210=Lists!$D$4,"; Would not hire again","")&amp;IF(J210=Lists!$D$3,"; Hire again with reservations","")&amp;IF(COUNTIF(E210:H210,1)&gt;0,"; Rated below expectations on "&amp;COUNTIF(E210:H210,1),"")&amp;IF(AND(D210&lt;&gt;"",D210&lt;&gt;Lists!$A$2),"; Not a manager",""),3,200))</f>
        <v/>
      </c>
      <c r="L210" s="23">
        <f>IF(B210="","",IF(J210=Lists!$D$4,1,0)+IF(J210=Lists!$D$3,1,0)+IF(COUNTIF(E210:H210,1)&gt;0,1,0)+IF(AND(D210&lt;&gt;"",D210&lt;&gt;Lists!$A$2),1,0))</f>
        <v/>
      </c>
      <c r="M210" s="23">
        <f>IF(B210="","",B210&amp;"|"&amp;COUNTIF(B$6:B210,B210))</f>
        <v/>
      </c>
      <c r="N210" s="23" t="n"/>
    </row>
    <row r="211">
      <c r="A211" s="23">
        <f>IF(B211="","","Phone")</f>
        <v/>
      </c>
      <c r="B211" s="23">
        <f>TRIM('Phone references'!A11&amp;"")</f>
        <v/>
      </c>
      <c r="C211" s="23">
        <f>IF(B211="","",TRIM('Phone references'!B11&amp;""))</f>
        <v/>
      </c>
      <c r="D211" s="23">
        <f>IF(B211="","",TRIM('Phone references'!C11&amp;""))</f>
        <v/>
      </c>
      <c r="E211" s="24">
        <f>IF(B211="","",IFERROR(MATCH(TRIM('Phone references'!D11&amp;""),Lists!$B$2:$B$5,0),""))</f>
        <v/>
      </c>
      <c r="F211" s="24">
        <f>IF(B211="","",IFERROR(MATCH(TRIM('Phone references'!E11&amp;""),Lists!$B$2:$B$5,0),""))</f>
        <v/>
      </c>
      <c r="G211" s="24">
        <f>IF(B211="","",IFERROR(MATCH(TRIM('Phone references'!F11&amp;""),Lists!$B$2:$B$5,0),""))</f>
        <v/>
      </c>
      <c r="H211" s="24">
        <f>IF(B211="","",IFERROR(MATCH(TRIM('Phone references'!G11&amp;""),Lists!$B$2:$B$5,0),""))</f>
        <v/>
      </c>
      <c r="I211" s="25">
        <f>IF(COUNT(E211:H211)=0,"",ROUND(AVERAGE(E211:H211),2))</f>
        <v/>
      </c>
      <c r="J211" s="23">
        <f>IF(B211="","",TRIM('Phone references'!H11&amp;""))</f>
        <v/>
      </c>
      <c r="K211" s="23">
        <f>IF(B211="","",MID(IF(J211=Lists!$D$4,"; Would not hire again","")&amp;IF(J211=Lists!$D$3,"; Hire again with reservations","")&amp;IF(COUNTIF(E211:H211,1)&gt;0,"; Rated below expectations on "&amp;COUNTIF(E211:H211,1),"")&amp;IF(AND(D211&lt;&gt;"",D211&lt;&gt;Lists!$A$2),"; Not a manager",""),3,200))</f>
        <v/>
      </c>
      <c r="L211" s="23">
        <f>IF(B211="","",IF(J211=Lists!$D$4,1,0)+IF(J211=Lists!$D$3,1,0)+IF(COUNTIF(E211:H211,1)&gt;0,1,0)+IF(AND(D211&lt;&gt;"",D211&lt;&gt;Lists!$A$2),1,0))</f>
        <v/>
      </c>
      <c r="M211" s="23">
        <f>IF(B211="","",B211&amp;"|"&amp;COUNTIF(B$6:B211,B211))</f>
        <v/>
      </c>
      <c r="N211" s="23" t="n"/>
    </row>
    <row r="212">
      <c r="A212" s="23">
        <f>IF(B212="","","Phone")</f>
        <v/>
      </c>
      <c r="B212" s="23">
        <f>TRIM('Phone references'!A12&amp;"")</f>
        <v/>
      </c>
      <c r="C212" s="23">
        <f>IF(B212="","",TRIM('Phone references'!B12&amp;""))</f>
        <v/>
      </c>
      <c r="D212" s="23">
        <f>IF(B212="","",TRIM('Phone references'!C12&amp;""))</f>
        <v/>
      </c>
      <c r="E212" s="24">
        <f>IF(B212="","",IFERROR(MATCH(TRIM('Phone references'!D12&amp;""),Lists!$B$2:$B$5,0),""))</f>
        <v/>
      </c>
      <c r="F212" s="24">
        <f>IF(B212="","",IFERROR(MATCH(TRIM('Phone references'!E12&amp;""),Lists!$B$2:$B$5,0),""))</f>
        <v/>
      </c>
      <c r="G212" s="24">
        <f>IF(B212="","",IFERROR(MATCH(TRIM('Phone references'!F12&amp;""),Lists!$B$2:$B$5,0),""))</f>
        <v/>
      </c>
      <c r="H212" s="24">
        <f>IF(B212="","",IFERROR(MATCH(TRIM('Phone references'!G12&amp;""),Lists!$B$2:$B$5,0),""))</f>
        <v/>
      </c>
      <c r="I212" s="25">
        <f>IF(COUNT(E212:H212)=0,"",ROUND(AVERAGE(E212:H212),2))</f>
        <v/>
      </c>
      <c r="J212" s="23">
        <f>IF(B212="","",TRIM('Phone references'!H12&amp;""))</f>
        <v/>
      </c>
      <c r="K212" s="23">
        <f>IF(B212="","",MID(IF(J212=Lists!$D$4,"; Would not hire again","")&amp;IF(J212=Lists!$D$3,"; Hire again with reservations","")&amp;IF(COUNTIF(E212:H212,1)&gt;0,"; Rated below expectations on "&amp;COUNTIF(E212:H212,1),"")&amp;IF(AND(D212&lt;&gt;"",D212&lt;&gt;Lists!$A$2),"; Not a manager",""),3,200))</f>
        <v/>
      </c>
      <c r="L212" s="23">
        <f>IF(B212="","",IF(J212=Lists!$D$4,1,0)+IF(J212=Lists!$D$3,1,0)+IF(COUNTIF(E212:H212,1)&gt;0,1,0)+IF(AND(D212&lt;&gt;"",D212&lt;&gt;Lists!$A$2),1,0))</f>
        <v/>
      </c>
      <c r="M212" s="23">
        <f>IF(B212="","",B212&amp;"|"&amp;COUNTIF(B$6:B212,B212))</f>
        <v/>
      </c>
      <c r="N212" s="23" t="n"/>
    </row>
    <row r="213">
      <c r="A213" s="23">
        <f>IF(B213="","","Phone")</f>
        <v/>
      </c>
      <c r="B213" s="23">
        <f>TRIM('Phone references'!A13&amp;"")</f>
        <v/>
      </c>
      <c r="C213" s="23">
        <f>IF(B213="","",TRIM('Phone references'!B13&amp;""))</f>
        <v/>
      </c>
      <c r="D213" s="23">
        <f>IF(B213="","",TRIM('Phone references'!C13&amp;""))</f>
        <v/>
      </c>
      <c r="E213" s="24">
        <f>IF(B213="","",IFERROR(MATCH(TRIM('Phone references'!D13&amp;""),Lists!$B$2:$B$5,0),""))</f>
        <v/>
      </c>
      <c r="F213" s="24">
        <f>IF(B213="","",IFERROR(MATCH(TRIM('Phone references'!E13&amp;""),Lists!$B$2:$B$5,0),""))</f>
        <v/>
      </c>
      <c r="G213" s="24">
        <f>IF(B213="","",IFERROR(MATCH(TRIM('Phone references'!F13&amp;""),Lists!$B$2:$B$5,0),""))</f>
        <v/>
      </c>
      <c r="H213" s="24">
        <f>IF(B213="","",IFERROR(MATCH(TRIM('Phone references'!G13&amp;""),Lists!$B$2:$B$5,0),""))</f>
        <v/>
      </c>
      <c r="I213" s="25">
        <f>IF(COUNT(E213:H213)=0,"",ROUND(AVERAGE(E213:H213),2))</f>
        <v/>
      </c>
      <c r="J213" s="23">
        <f>IF(B213="","",TRIM('Phone references'!H13&amp;""))</f>
        <v/>
      </c>
      <c r="K213" s="23">
        <f>IF(B213="","",MID(IF(J213=Lists!$D$4,"; Would not hire again","")&amp;IF(J213=Lists!$D$3,"; Hire again with reservations","")&amp;IF(COUNTIF(E213:H213,1)&gt;0,"; Rated below expectations on "&amp;COUNTIF(E213:H213,1),"")&amp;IF(AND(D213&lt;&gt;"",D213&lt;&gt;Lists!$A$2),"; Not a manager",""),3,200))</f>
        <v/>
      </c>
      <c r="L213" s="23">
        <f>IF(B213="","",IF(J213=Lists!$D$4,1,0)+IF(J213=Lists!$D$3,1,0)+IF(COUNTIF(E213:H213,1)&gt;0,1,0)+IF(AND(D213&lt;&gt;"",D213&lt;&gt;Lists!$A$2),1,0))</f>
        <v/>
      </c>
      <c r="M213" s="23">
        <f>IF(B213="","",B213&amp;"|"&amp;COUNTIF(B$6:B213,B213))</f>
        <v/>
      </c>
      <c r="N213" s="23" t="n"/>
    </row>
    <row r="214">
      <c r="A214" s="23">
        <f>IF(B214="","","Phone")</f>
        <v/>
      </c>
      <c r="B214" s="23">
        <f>TRIM('Phone references'!A14&amp;"")</f>
        <v/>
      </c>
      <c r="C214" s="23">
        <f>IF(B214="","",TRIM('Phone references'!B14&amp;""))</f>
        <v/>
      </c>
      <c r="D214" s="23">
        <f>IF(B214="","",TRIM('Phone references'!C14&amp;""))</f>
        <v/>
      </c>
      <c r="E214" s="24">
        <f>IF(B214="","",IFERROR(MATCH(TRIM('Phone references'!D14&amp;""),Lists!$B$2:$B$5,0),""))</f>
        <v/>
      </c>
      <c r="F214" s="24">
        <f>IF(B214="","",IFERROR(MATCH(TRIM('Phone references'!E14&amp;""),Lists!$B$2:$B$5,0),""))</f>
        <v/>
      </c>
      <c r="G214" s="24">
        <f>IF(B214="","",IFERROR(MATCH(TRIM('Phone references'!F14&amp;""),Lists!$B$2:$B$5,0),""))</f>
        <v/>
      </c>
      <c r="H214" s="24">
        <f>IF(B214="","",IFERROR(MATCH(TRIM('Phone references'!G14&amp;""),Lists!$B$2:$B$5,0),""))</f>
        <v/>
      </c>
      <c r="I214" s="25">
        <f>IF(COUNT(E214:H214)=0,"",ROUND(AVERAGE(E214:H214),2))</f>
        <v/>
      </c>
      <c r="J214" s="23">
        <f>IF(B214="","",TRIM('Phone references'!H14&amp;""))</f>
        <v/>
      </c>
      <c r="K214" s="23">
        <f>IF(B214="","",MID(IF(J214=Lists!$D$4,"; Would not hire again","")&amp;IF(J214=Lists!$D$3,"; Hire again with reservations","")&amp;IF(COUNTIF(E214:H214,1)&gt;0,"; Rated below expectations on "&amp;COUNTIF(E214:H214,1),"")&amp;IF(AND(D214&lt;&gt;"",D214&lt;&gt;Lists!$A$2),"; Not a manager",""),3,200))</f>
        <v/>
      </c>
      <c r="L214" s="23">
        <f>IF(B214="","",IF(J214=Lists!$D$4,1,0)+IF(J214=Lists!$D$3,1,0)+IF(COUNTIF(E214:H214,1)&gt;0,1,0)+IF(AND(D214&lt;&gt;"",D214&lt;&gt;Lists!$A$2),1,0))</f>
        <v/>
      </c>
      <c r="M214" s="23">
        <f>IF(B214="","",B214&amp;"|"&amp;COUNTIF(B$6:B214,B214))</f>
        <v/>
      </c>
      <c r="N214" s="23" t="n"/>
    </row>
    <row r="215">
      <c r="A215" s="23">
        <f>IF(B215="","","Phone")</f>
        <v/>
      </c>
      <c r="B215" s="23">
        <f>TRIM('Phone references'!A15&amp;"")</f>
        <v/>
      </c>
      <c r="C215" s="23">
        <f>IF(B215="","",TRIM('Phone references'!B15&amp;""))</f>
        <v/>
      </c>
      <c r="D215" s="23">
        <f>IF(B215="","",TRIM('Phone references'!C15&amp;""))</f>
        <v/>
      </c>
      <c r="E215" s="24">
        <f>IF(B215="","",IFERROR(MATCH(TRIM('Phone references'!D15&amp;""),Lists!$B$2:$B$5,0),""))</f>
        <v/>
      </c>
      <c r="F215" s="24">
        <f>IF(B215="","",IFERROR(MATCH(TRIM('Phone references'!E15&amp;""),Lists!$B$2:$B$5,0),""))</f>
        <v/>
      </c>
      <c r="G215" s="24">
        <f>IF(B215="","",IFERROR(MATCH(TRIM('Phone references'!F15&amp;""),Lists!$B$2:$B$5,0),""))</f>
        <v/>
      </c>
      <c r="H215" s="24">
        <f>IF(B215="","",IFERROR(MATCH(TRIM('Phone references'!G15&amp;""),Lists!$B$2:$B$5,0),""))</f>
        <v/>
      </c>
      <c r="I215" s="25">
        <f>IF(COUNT(E215:H215)=0,"",ROUND(AVERAGE(E215:H215),2))</f>
        <v/>
      </c>
      <c r="J215" s="23">
        <f>IF(B215="","",TRIM('Phone references'!H15&amp;""))</f>
        <v/>
      </c>
      <c r="K215" s="23">
        <f>IF(B215="","",MID(IF(J215=Lists!$D$4,"; Would not hire again","")&amp;IF(J215=Lists!$D$3,"; Hire again with reservations","")&amp;IF(COUNTIF(E215:H215,1)&gt;0,"; Rated below expectations on "&amp;COUNTIF(E215:H215,1),"")&amp;IF(AND(D215&lt;&gt;"",D215&lt;&gt;Lists!$A$2),"; Not a manager",""),3,200))</f>
        <v/>
      </c>
      <c r="L215" s="23">
        <f>IF(B215="","",IF(J215=Lists!$D$4,1,0)+IF(J215=Lists!$D$3,1,0)+IF(COUNTIF(E215:H215,1)&gt;0,1,0)+IF(AND(D215&lt;&gt;"",D215&lt;&gt;Lists!$A$2),1,0))</f>
        <v/>
      </c>
      <c r="M215" s="23">
        <f>IF(B215="","",B215&amp;"|"&amp;COUNTIF(B$6:B215,B215))</f>
        <v/>
      </c>
      <c r="N215" s="23" t="n"/>
    </row>
    <row r="216">
      <c r="A216" s="23">
        <f>IF(B216="","","Phone")</f>
        <v/>
      </c>
      <c r="B216" s="23">
        <f>TRIM('Phone references'!A16&amp;"")</f>
        <v/>
      </c>
      <c r="C216" s="23">
        <f>IF(B216="","",TRIM('Phone references'!B16&amp;""))</f>
        <v/>
      </c>
      <c r="D216" s="23">
        <f>IF(B216="","",TRIM('Phone references'!C16&amp;""))</f>
        <v/>
      </c>
      <c r="E216" s="24">
        <f>IF(B216="","",IFERROR(MATCH(TRIM('Phone references'!D16&amp;""),Lists!$B$2:$B$5,0),""))</f>
        <v/>
      </c>
      <c r="F216" s="24">
        <f>IF(B216="","",IFERROR(MATCH(TRIM('Phone references'!E16&amp;""),Lists!$B$2:$B$5,0),""))</f>
        <v/>
      </c>
      <c r="G216" s="24">
        <f>IF(B216="","",IFERROR(MATCH(TRIM('Phone references'!F16&amp;""),Lists!$B$2:$B$5,0),""))</f>
        <v/>
      </c>
      <c r="H216" s="24">
        <f>IF(B216="","",IFERROR(MATCH(TRIM('Phone references'!G16&amp;""),Lists!$B$2:$B$5,0),""))</f>
        <v/>
      </c>
      <c r="I216" s="25">
        <f>IF(COUNT(E216:H216)=0,"",ROUND(AVERAGE(E216:H216),2))</f>
        <v/>
      </c>
      <c r="J216" s="23">
        <f>IF(B216="","",TRIM('Phone references'!H16&amp;""))</f>
        <v/>
      </c>
      <c r="K216" s="23">
        <f>IF(B216="","",MID(IF(J216=Lists!$D$4,"; Would not hire again","")&amp;IF(J216=Lists!$D$3,"; Hire again with reservations","")&amp;IF(COUNTIF(E216:H216,1)&gt;0,"; Rated below expectations on "&amp;COUNTIF(E216:H216,1),"")&amp;IF(AND(D216&lt;&gt;"",D216&lt;&gt;Lists!$A$2),"; Not a manager",""),3,200))</f>
        <v/>
      </c>
      <c r="L216" s="23">
        <f>IF(B216="","",IF(J216=Lists!$D$4,1,0)+IF(J216=Lists!$D$3,1,0)+IF(COUNTIF(E216:H216,1)&gt;0,1,0)+IF(AND(D216&lt;&gt;"",D216&lt;&gt;Lists!$A$2),1,0))</f>
        <v/>
      </c>
      <c r="M216" s="23">
        <f>IF(B216="","",B216&amp;"|"&amp;COUNTIF(B$6:B216,B216))</f>
        <v/>
      </c>
      <c r="N216" s="23" t="n"/>
    </row>
    <row r="217">
      <c r="A217" s="23">
        <f>IF(B217="","","Phone")</f>
        <v/>
      </c>
      <c r="B217" s="23">
        <f>TRIM('Phone references'!A17&amp;"")</f>
        <v/>
      </c>
      <c r="C217" s="23">
        <f>IF(B217="","",TRIM('Phone references'!B17&amp;""))</f>
        <v/>
      </c>
      <c r="D217" s="23">
        <f>IF(B217="","",TRIM('Phone references'!C17&amp;""))</f>
        <v/>
      </c>
      <c r="E217" s="24">
        <f>IF(B217="","",IFERROR(MATCH(TRIM('Phone references'!D17&amp;""),Lists!$B$2:$B$5,0),""))</f>
        <v/>
      </c>
      <c r="F217" s="24">
        <f>IF(B217="","",IFERROR(MATCH(TRIM('Phone references'!E17&amp;""),Lists!$B$2:$B$5,0),""))</f>
        <v/>
      </c>
      <c r="G217" s="24">
        <f>IF(B217="","",IFERROR(MATCH(TRIM('Phone references'!F17&amp;""),Lists!$B$2:$B$5,0),""))</f>
        <v/>
      </c>
      <c r="H217" s="24">
        <f>IF(B217="","",IFERROR(MATCH(TRIM('Phone references'!G17&amp;""),Lists!$B$2:$B$5,0),""))</f>
        <v/>
      </c>
      <c r="I217" s="25">
        <f>IF(COUNT(E217:H217)=0,"",ROUND(AVERAGE(E217:H217),2))</f>
        <v/>
      </c>
      <c r="J217" s="23">
        <f>IF(B217="","",TRIM('Phone references'!H17&amp;""))</f>
        <v/>
      </c>
      <c r="K217" s="23">
        <f>IF(B217="","",MID(IF(J217=Lists!$D$4,"; Would not hire again","")&amp;IF(J217=Lists!$D$3,"; Hire again with reservations","")&amp;IF(COUNTIF(E217:H217,1)&gt;0,"; Rated below expectations on "&amp;COUNTIF(E217:H217,1),"")&amp;IF(AND(D217&lt;&gt;"",D217&lt;&gt;Lists!$A$2),"; Not a manager",""),3,200))</f>
        <v/>
      </c>
      <c r="L217" s="23">
        <f>IF(B217="","",IF(J217=Lists!$D$4,1,0)+IF(J217=Lists!$D$3,1,0)+IF(COUNTIF(E217:H217,1)&gt;0,1,0)+IF(AND(D217&lt;&gt;"",D217&lt;&gt;Lists!$A$2),1,0))</f>
        <v/>
      </c>
      <c r="M217" s="23">
        <f>IF(B217="","",B217&amp;"|"&amp;COUNTIF(B$6:B217,B217))</f>
        <v/>
      </c>
      <c r="N217" s="23" t="n"/>
    </row>
    <row r="218">
      <c r="A218" s="23">
        <f>IF(B218="","","Phone")</f>
        <v/>
      </c>
      <c r="B218" s="23">
        <f>TRIM('Phone references'!A18&amp;"")</f>
        <v/>
      </c>
      <c r="C218" s="23">
        <f>IF(B218="","",TRIM('Phone references'!B18&amp;""))</f>
        <v/>
      </c>
      <c r="D218" s="23">
        <f>IF(B218="","",TRIM('Phone references'!C18&amp;""))</f>
        <v/>
      </c>
      <c r="E218" s="24">
        <f>IF(B218="","",IFERROR(MATCH(TRIM('Phone references'!D18&amp;""),Lists!$B$2:$B$5,0),""))</f>
        <v/>
      </c>
      <c r="F218" s="24">
        <f>IF(B218="","",IFERROR(MATCH(TRIM('Phone references'!E18&amp;""),Lists!$B$2:$B$5,0),""))</f>
        <v/>
      </c>
      <c r="G218" s="24">
        <f>IF(B218="","",IFERROR(MATCH(TRIM('Phone references'!F18&amp;""),Lists!$B$2:$B$5,0),""))</f>
        <v/>
      </c>
      <c r="H218" s="24">
        <f>IF(B218="","",IFERROR(MATCH(TRIM('Phone references'!G18&amp;""),Lists!$B$2:$B$5,0),""))</f>
        <v/>
      </c>
      <c r="I218" s="25">
        <f>IF(COUNT(E218:H218)=0,"",ROUND(AVERAGE(E218:H218),2))</f>
        <v/>
      </c>
      <c r="J218" s="23">
        <f>IF(B218="","",TRIM('Phone references'!H18&amp;""))</f>
        <v/>
      </c>
      <c r="K218" s="23">
        <f>IF(B218="","",MID(IF(J218=Lists!$D$4,"; Would not hire again","")&amp;IF(J218=Lists!$D$3,"; Hire again with reservations","")&amp;IF(COUNTIF(E218:H218,1)&gt;0,"; Rated below expectations on "&amp;COUNTIF(E218:H218,1),"")&amp;IF(AND(D218&lt;&gt;"",D218&lt;&gt;Lists!$A$2),"; Not a manager",""),3,200))</f>
        <v/>
      </c>
      <c r="L218" s="23">
        <f>IF(B218="","",IF(J218=Lists!$D$4,1,0)+IF(J218=Lists!$D$3,1,0)+IF(COUNTIF(E218:H218,1)&gt;0,1,0)+IF(AND(D218&lt;&gt;"",D218&lt;&gt;Lists!$A$2),1,0))</f>
        <v/>
      </c>
      <c r="M218" s="23">
        <f>IF(B218="","",B218&amp;"|"&amp;COUNTIF(B$6:B218,B218))</f>
        <v/>
      </c>
      <c r="N218" s="23" t="n"/>
    </row>
    <row r="219">
      <c r="A219" s="23">
        <f>IF(B219="","","Phone")</f>
        <v/>
      </c>
      <c r="B219" s="23">
        <f>TRIM('Phone references'!A19&amp;"")</f>
        <v/>
      </c>
      <c r="C219" s="23">
        <f>IF(B219="","",TRIM('Phone references'!B19&amp;""))</f>
        <v/>
      </c>
      <c r="D219" s="23">
        <f>IF(B219="","",TRIM('Phone references'!C19&amp;""))</f>
        <v/>
      </c>
      <c r="E219" s="24">
        <f>IF(B219="","",IFERROR(MATCH(TRIM('Phone references'!D19&amp;""),Lists!$B$2:$B$5,0),""))</f>
        <v/>
      </c>
      <c r="F219" s="24">
        <f>IF(B219="","",IFERROR(MATCH(TRIM('Phone references'!E19&amp;""),Lists!$B$2:$B$5,0),""))</f>
        <v/>
      </c>
      <c r="G219" s="24">
        <f>IF(B219="","",IFERROR(MATCH(TRIM('Phone references'!F19&amp;""),Lists!$B$2:$B$5,0),""))</f>
        <v/>
      </c>
      <c r="H219" s="24">
        <f>IF(B219="","",IFERROR(MATCH(TRIM('Phone references'!G19&amp;""),Lists!$B$2:$B$5,0),""))</f>
        <v/>
      </c>
      <c r="I219" s="25">
        <f>IF(COUNT(E219:H219)=0,"",ROUND(AVERAGE(E219:H219),2))</f>
        <v/>
      </c>
      <c r="J219" s="23">
        <f>IF(B219="","",TRIM('Phone references'!H19&amp;""))</f>
        <v/>
      </c>
      <c r="K219" s="23">
        <f>IF(B219="","",MID(IF(J219=Lists!$D$4,"; Would not hire again","")&amp;IF(J219=Lists!$D$3,"; Hire again with reservations","")&amp;IF(COUNTIF(E219:H219,1)&gt;0,"; Rated below expectations on "&amp;COUNTIF(E219:H219,1),"")&amp;IF(AND(D219&lt;&gt;"",D219&lt;&gt;Lists!$A$2),"; Not a manager",""),3,200))</f>
        <v/>
      </c>
      <c r="L219" s="23">
        <f>IF(B219="","",IF(J219=Lists!$D$4,1,0)+IF(J219=Lists!$D$3,1,0)+IF(COUNTIF(E219:H219,1)&gt;0,1,0)+IF(AND(D219&lt;&gt;"",D219&lt;&gt;Lists!$A$2),1,0))</f>
        <v/>
      </c>
      <c r="M219" s="23">
        <f>IF(B219="","",B219&amp;"|"&amp;COUNTIF(B$6:B219,B219))</f>
        <v/>
      </c>
      <c r="N219" s="23" t="n"/>
    </row>
    <row r="220">
      <c r="A220" s="23">
        <f>IF(B220="","","Phone")</f>
        <v/>
      </c>
      <c r="B220" s="23">
        <f>TRIM('Phone references'!A20&amp;"")</f>
        <v/>
      </c>
      <c r="C220" s="23">
        <f>IF(B220="","",TRIM('Phone references'!B20&amp;""))</f>
        <v/>
      </c>
      <c r="D220" s="23">
        <f>IF(B220="","",TRIM('Phone references'!C20&amp;""))</f>
        <v/>
      </c>
      <c r="E220" s="24">
        <f>IF(B220="","",IFERROR(MATCH(TRIM('Phone references'!D20&amp;""),Lists!$B$2:$B$5,0),""))</f>
        <v/>
      </c>
      <c r="F220" s="24">
        <f>IF(B220="","",IFERROR(MATCH(TRIM('Phone references'!E20&amp;""),Lists!$B$2:$B$5,0),""))</f>
        <v/>
      </c>
      <c r="G220" s="24">
        <f>IF(B220="","",IFERROR(MATCH(TRIM('Phone references'!F20&amp;""),Lists!$B$2:$B$5,0),""))</f>
        <v/>
      </c>
      <c r="H220" s="24">
        <f>IF(B220="","",IFERROR(MATCH(TRIM('Phone references'!G20&amp;""),Lists!$B$2:$B$5,0),""))</f>
        <v/>
      </c>
      <c r="I220" s="25">
        <f>IF(COUNT(E220:H220)=0,"",ROUND(AVERAGE(E220:H220),2))</f>
        <v/>
      </c>
      <c r="J220" s="23">
        <f>IF(B220="","",TRIM('Phone references'!H20&amp;""))</f>
        <v/>
      </c>
      <c r="K220" s="23">
        <f>IF(B220="","",MID(IF(J220=Lists!$D$4,"; Would not hire again","")&amp;IF(J220=Lists!$D$3,"; Hire again with reservations","")&amp;IF(COUNTIF(E220:H220,1)&gt;0,"; Rated below expectations on "&amp;COUNTIF(E220:H220,1),"")&amp;IF(AND(D220&lt;&gt;"",D220&lt;&gt;Lists!$A$2),"; Not a manager",""),3,200))</f>
        <v/>
      </c>
      <c r="L220" s="23">
        <f>IF(B220="","",IF(J220=Lists!$D$4,1,0)+IF(J220=Lists!$D$3,1,0)+IF(COUNTIF(E220:H220,1)&gt;0,1,0)+IF(AND(D220&lt;&gt;"",D220&lt;&gt;Lists!$A$2),1,0))</f>
        <v/>
      </c>
      <c r="M220" s="23">
        <f>IF(B220="","",B220&amp;"|"&amp;COUNTIF(B$6:B220,B220))</f>
        <v/>
      </c>
      <c r="N220" s="23" t="n"/>
    </row>
    <row r="221">
      <c r="A221" s="23">
        <f>IF(B221="","","Phone")</f>
        <v/>
      </c>
      <c r="B221" s="23">
        <f>TRIM('Phone references'!A21&amp;"")</f>
        <v/>
      </c>
      <c r="C221" s="23">
        <f>IF(B221="","",TRIM('Phone references'!B21&amp;""))</f>
        <v/>
      </c>
      <c r="D221" s="23">
        <f>IF(B221="","",TRIM('Phone references'!C21&amp;""))</f>
        <v/>
      </c>
      <c r="E221" s="24">
        <f>IF(B221="","",IFERROR(MATCH(TRIM('Phone references'!D21&amp;""),Lists!$B$2:$B$5,0),""))</f>
        <v/>
      </c>
      <c r="F221" s="24">
        <f>IF(B221="","",IFERROR(MATCH(TRIM('Phone references'!E21&amp;""),Lists!$B$2:$B$5,0),""))</f>
        <v/>
      </c>
      <c r="G221" s="24">
        <f>IF(B221="","",IFERROR(MATCH(TRIM('Phone references'!F21&amp;""),Lists!$B$2:$B$5,0),""))</f>
        <v/>
      </c>
      <c r="H221" s="24">
        <f>IF(B221="","",IFERROR(MATCH(TRIM('Phone references'!G21&amp;""),Lists!$B$2:$B$5,0),""))</f>
        <v/>
      </c>
      <c r="I221" s="25">
        <f>IF(COUNT(E221:H221)=0,"",ROUND(AVERAGE(E221:H221),2))</f>
        <v/>
      </c>
      <c r="J221" s="23">
        <f>IF(B221="","",TRIM('Phone references'!H21&amp;""))</f>
        <v/>
      </c>
      <c r="K221" s="23">
        <f>IF(B221="","",MID(IF(J221=Lists!$D$4,"; Would not hire again","")&amp;IF(J221=Lists!$D$3,"; Hire again with reservations","")&amp;IF(COUNTIF(E221:H221,1)&gt;0,"; Rated below expectations on "&amp;COUNTIF(E221:H221,1),"")&amp;IF(AND(D221&lt;&gt;"",D221&lt;&gt;Lists!$A$2),"; Not a manager",""),3,200))</f>
        <v/>
      </c>
      <c r="L221" s="23">
        <f>IF(B221="","",IF(J221=Lists!$D$4,1,0)+IF(J221=Lists!$D$3,1,0)+IF(COUNTIF(E221:H221,1)&gt;0,1,0)+IF(AND(D221&lt;&gt;"",D221&lt;&gt;Lists!$A$2),1,0))</f>
        <v/>
      </c>
      <c r="M221" s="23">
        <f>IF(B221="","",B221&amp;"|"&amp;COUNTIF(B$6:B221,B221))</f>
        <v/>
      </c>
      <c r="N221" s="23" t="n"/>
    </row>
    <row r="222">
      <c r="A222" s="23">
        <f>IF(B222="","","Phone")</f>
        <v/>
      </c>
      <c r="B222" s="23">
        <f>TRIM('Phone references'!A22&amp;"")</f>
        <v/>
      </c>
      <c r="C222" s="23">
        <f>IF(B222="","",TRIM('Phone references'!B22&amp;""))</f>
        <v/>
      </c>
      <c r="D222" s="23">
        <f>IF(B222="","",TRIM('Phone references'!C22&amp;""))</f>
        <v/>
      </c>
      <c r="E222" s="24">
        <f>IF(B222="","",IFERROR(MATCH(TRIM('Phone references'!D22&amp;""),Lists!$B$2:$B$5,0),""))</f>
        <v/>
      </c>
      <c r="F222" s="24">
        <f>IF(B222="","",IFERROR(MATCH(TRIM('Phone references'!E22&amp;""),Lists!$B$2:$B$5,0),""))</f>
        <v/>
      </c>
      <c r="G222" s="24">
        <f>IF(B222="","",IFERROR(MATCH(TRIM('Phone references'!F22&amp;""),Lists!$B$2:$B$5,0),""))</f>
        <v/>
      </c>
      <c r="H222" s="24">
        <f>IF(B222="","",IFERROR(MATCH(TRIM('Phone references'!G22&amp;""),Lists!$B$2:$B$5,0),""))</f>
        <v/>
      </c>
      <c r="I222" s="25">
        <f>IF(COUNT(E222:H222)=0,"",ROUND(AVERAGE(E222:H222),2))</f>
        <v/>
      </c>
      <c r="J222" s="23">
        <f>IF(B222="","",TRIM('Phone references'!H22&amp;""))</f>
        <v/>
      </c>
      <c r="K222" s="23">
        <f>IF(B222="","",MID(IF(J222=Lists!$D$4,"; Would not hire again","")&amp;IF(J222=Lists!$D$3,"; Hire again with reservations","")&amp;IF(COUNTIF(E222:H222,1)&gt;0,"; Rated below expectations on "&amp;COUNTIF(E222:H222,1),"")&amp;IF(AND(D222&lt;&gt;"",D222&lt;&gt;Lists!$A$2),"; Not a manager",""),3,200))</f>
        <v/>
      </c>
      <c r="L222" s="23">
        <f>IF(B222="","",IF(J222=Lists!$D$4,1,0)+IF(J222=Lists!$D$3,1,0)+IF(COUNTIF(E222:H222,1)&gt;0,1,0)+IF(AND(D222&lt;&gt;"",D222&lt;&gt;Lists!$A$2),1,0))</f>
        <v/>
      </c>
      <c r="M222" s="23">
        <f>IF(B222="","",B222&amp;"|"&amp;COUNTIF(B$6:B222,B222))</f>
        <v/>
      </c>
      <c r="N222" s="23" t="n"/>
    </row>
    <row r="223">
      <c r="A223" s="23">
        <f>IF(B223="","","Phone")</f>
        <v/>
      </c>
      <c r="B223" s="23">
        <f>TRIM('Phone references'!A23&amp;"")</f>
        <v/>
      </c>
      <c r="C223" s="23">
        <f>IF(B223="","",TRIM('Phone references'!B23&amp;""))</f>
        <v/>
      </c>
      <c r="D223" s="23">
        <f>IF(B223="","",TRIM('Phone references'!C23&amp;""))</f>
        <v/>
      </c>
      <c r="E223" s="24">
        <f>IF(B223="","",IFERROR(MATCH(TRIM('Phone references'!D23&amp;""),Lists!$B$2:$B$5,0),""))</f>
        <v/>
      </c>
      <c r="F223" s="24">
        <f>IF(B223="","",IFERROR(MATCH(TRIM('Phone references'!E23&amp;""),Lists!$B$2:$B$5,0),""))</f>
        <v/>
      </c>
      <c r="G223" s="24">
        <f>IF(B223="","",IFERROR(MATCH(TRIM('Phone references'!F23&amp;""),Lists!$B$2:$B$5,0),""))</f>
        <v/>
      </c>
      <c r="H223" s="24">
        <f>IF(B223="","",IFERROR(MATCH(TRIM('Phone references'!G23&amp;""),Lists!$B$2:$B$5,0),""))</f>
        <v/>
      </c>
      <c r="I223" s="25">
        <f>IF(COUNT(E223:H223)=0,"",ROUND(AVERAGE(E223:H223),2))</f>
        <v/>
      </c>
      <c r="J223" s="23">
        <f>IF(B223="","",TRIM('Phone references'!H23&amp;""))</f>
        <v/>
      </c>
      <c r="K223" s="23">
        <f>IF(B223="","",MID(IF(J223=Lists!$D$4,"; Would not hire again","")&amp;IF(J223=Lists!$D$3,"; Hire again with reservations","")&amp;IF(COUNTIF(E223:H223,1)&gt;0,"; Rated below expectations on "&amp;COUNTIF(E223:H223,1),"")&amp;IF(AND(D223&lt;&gt;"",D223&lt;&gt;Lists!$A$2),"; Not a manager",""),3,200))</f>
        <v/>
      </c>
      <c r="L223" s="23">
        <f>IF(B223="","",IF(J223=Lists!$D$4,1,0)+IF(J223=Lists!$D$3,1,0)+IF(COUNTIF(E223:H223,1)&gt;0,1,0)+IF(AND(D223&lt;&gt;"",D223&lt;&gt;Lists!$A$2),1,0))</f>
        <v/>
      </c>
      <c r="M223" s="23">
        <f>IF(B223="","",B223&amp;"|"&amp;COUNTIF(B$6:B223,B223))</f>
        <v/>
      </c>
      <c r="N223" s="23" t="n"/>
    </row>
    <row r="224">
      <c r="A224" s="23">
        <f>IF(B224="","","Phone")</f>
        <v/>
      </c>
      <c r="B224" s="23">
        <f>TRIM('Phone references'!A24&amp;"")</f>
        <v/>
      </c>
      <c r="C224" s="23">
        <f>IF(B224="","",TRIM('Phone references'!B24&amp;""))</f>
        <v/>
      </c>
      <c r="D224" s="23">
        <f>IF(B224="","",TRIM('Phone references'!C24&amp;""))</f>
        <v/>
      </c>
      <c r="E224" s="24">
        <f>IF(B224="","",IFERROR(MATCH(TRIM('Phone references'!D24&amp;""),Lists!$B$2:$B$5,0),""))</f>
        <v/>
      </c>
      <c r="F224" s="24">
        <f>IF(B224="","",IFERROR(MATCH(TRIM('Phone references'!E24&amp;""),Lists!$B$2:$B$5,0),""))</f>
        <v/>
      </c>
      <c r="G224" s="24">
        <f>IF(B224="","",IFERROR(MATCH(TRIM('Phone references'!F24&amp;""),Lists!$B$2:$B$5,0),""))</f>
        <v/>
      </c>
      <c r="H224" s="24">
        <f>IF(B224="","",IFERROR(MATCH(TRIM('Phone references'!G24&amp;""),Lists!$B$2:$B$5,0),""))</f>
        <v/>
      </c>
      <c r="I224" s="25">
        <f>IF(COUNT(E224:H224)=0,"",ROUND(AVERAGE(E224:H224),2))</f>
        <v/>
      </c>
      <c r="J224" s="23">
        <f>IF(B224="","",TRIM('Phone references'!H24&amp;""))</f>
        <v/>
      </c>
      <c r="K224" s="23">
        <f>IF(B224="","",MID(IF(J224=Lists!$D$4,"; Would not hire again","")&amp;IF(J224=Lists!$D$3,"; Hire again with reservations","")&amp;IF(COUNTIF(E224:H224,1)&gt;0,"; Rated below expectations on "&amp;COUNTIF(E224:H224,1),"")&amp;IF(AND(D224&lt;&gt;"",D224&lt;&gt;Lists!$A$2),"; Not a manager",""),3,200))</f>
        <v/>
      </c>
      <c r="L224" s="23">
        <f>IF(B224="","",IF(J224=Lists!$D$4,1,0)+IF(J224=Lists!$D$3,1,0)+IF(COUNTIF(E224:H224,1)&gt;0,1,0)+IF(AND(D224&lt;&gt;"",D224&lt;&gt;Lists!$A$2),1,0))</f>
        <v/>
      </c>
      <c r="M224" s="23">
        <f>IF(B224="","",B224&amp;"|"&amp;COUNTIF(B$6:B224,B224))</f>
        <v/>
      </c>
      <c r="N224" s="23" t="n"/>
    </row>
    <row r="225">
      <c r="A225" s="23">
        <f>IF(B225="","","Phone")</f>
        <v/>
      </c>
      <c r="B225" s="23">
        <f>TRIM('Phone references'!A25&amp;"")</f>
        <v/>
      </c>
      <c r="C225" s="23">
        <f>IF(B225="","",TRIM('Phone references'!B25&amp;""))</f>
        <v/>
      </c>
      <c r="D225" s="23">
        <f>IF(B225="","",TRIM('Phone references'!C25&amp;""))</f>
        <v/>
      </c>
      <c r="E225" s="24">
        <f>IF(B225="","",IFERROR(MATCH(TRIM('Phone references'!D25&amp;""),Lists!$B$2:$B$5,0),""))</f>
        <v/>
      </c>
      <c r="F225" s="24">
        <f>IF(B225="","",IFERROR(MATCH(TRIM('Phone references'!E25&amp;""),Lists!$B$2:$B$5,0),""))</f>
        <v/>
      </c>
      <c r="G225" s="24">
        <f>IF(B225="","",IFERROR(MATCH(TRIM('Phone references'!F25&amp;""),Lists!$B$2:$B$5,0),""))</f>
        <v/>
      </c>
      <c r="H225" s="24">
        <f>IF(B225="","",IFERROR(MATCH(TRIM('Phone references'!G25&amp;""),Lists!$B$2:$B$5,0),""))</f>
        <v/>
      </c>
      <c r="I225" s="25">
        <f>IF(COUNT(E225:H225)=0,"",ROUND(AVERAGE(E225:H225),2))</f>
        <v/>
      </c>
      <c r="J225" s="23">
        <f>IF(B225="","",TRIM('Phone references'!H25&amp;""))</f>
        <v/>
      </c>
      <c r="K225" s="23">
        <f>IF(B225="","",MID(IF(J225=Lists!$D$4,"; Would not hire again","")&amp;IF(J225=Lists!$D$3,"; Hire again with reservations","")&amp;IF(COUNTIF(E225:H225,1)&gt;0,"; Rated below expectations on "&amp;COUNTIF(E225:H225,1),"")&amp;IF(AND(D225&lt;&gt;"",D225&lt;&gt;Lists!$A$2),"; Not a manager",""),3,200))</f>
        <v/>
      </c>
      <c r="L225" s="23">
        <f>IF(B225="","",IF(J225=Lists!$D$4,1,0)+IF(J225=Lists!$D$3,1,0)+IF(COUNTIF(E225:H225,1)&gt;0,1,0)+IF(AND(D225&lt;&gt;"",D225&lt;&gt;Lists!$A$2),1,0))</f>
        <v/>
      </c>
      <c r="M225" s="23">
        <f>IF(B225="","",B225&amp;"|"&amp;COUNTIF(B$6:B225,B225))</f>
        <v/>
      </c>
      <c r="N225" s="23" t="n"/>
    </row>
    <row r="226">
      <c r="A226" s="23">
        <f>IF(B226="","","Phone")</f>
        <v/>
      </c>
      <c r="B226" s="23">
        <f>TRIM('Phone references'!A26&amp;"")</f>
        <v/>
      </c>
      <c r="C226" s="23">
        <f>IF(B226="","",TRIM('Phone references'!B26&amp;""))</f>
        <v/>
      </c>
      <c r="D226" s="23">
        <f>IF(B226="","",TRIM('Phone references'!C26&amp;""))</f>
        <v/>
      </c>
      <c r="E226" s="24">
        <f>IF(B226="","",IFERROR(MATCH(TRIM('Phone references'!D26&amp;""),Lists!$B$2:$B$5,0),""))</f>
        <v/>
      </c>
      <c r="F226" s="24">
        <f>IF(B226="","",IFERROR(MATCH(TRIM('Phone references'!E26&amp;""),Lists!$B$2:$B$5,0),""))</f>
        <v/>
      </c>
      <c r="G226" s="24">
        <f>IF(B226="","",IFERROR(MATCH(TRIM('Phone references'!F26&amp;""),Lists!$B$2:$B$5,0),""))</f>
        <v/>
      </c>
      <c r="H226" s="24">
        <f>IF(B226="","",IFERROR(MATCH(TRIM('Phone references'!G26&amp;""),Lists!$B$2:$B$5,0),""))</f>
        <v/>
      </c>
      <c r="I226" s="25">
        <f>IF(COUNT(E226:H226)=0,"",ROUND(AVERAGE(E226:H226),2))</f>
        <v/>
      </c>
      <c r="J226" s="23">
        <f>IF(B226="","",TRIM('Phone references'!H26&amp;""))</f>
        <v/>
      </c>
      <c r="K226" s="23">
        <f>IF(B226="","",MID(IF(J226=Lists!$D$4,"; Would not hire again","")&amp;IF(J226=Lists!$D$3,"; Hire again with reservations","")&amp;IF(COUNTIF(E226:H226,1)&gt;0,"; Rated below expectations on "&amp;COUNTIF(E226:H226,1),"")&amp;IF(AND(D226&lt;&gt;"",D226&lt;&gt;Lists!$A$2),"; Not a manager",""),3,200))</f>
        <v/>
      </c>
      <c r="L226" s="23">
        <f>IF(B226="","",IF(J226=Lists!$D$4,1,0)+IF(J226=Lists!$D$3,1,0)+IF(COUNTIF(E226:H226,1)&gt;0,1,0)+IF(AND(D226&lt;&gt;"",D226&lt;&gt;Lists!$A$2),1,0))</f>
        <v/>
      </c>
      <c r="M226" s="23">
        <f>IF(B226="","",B226&amp;"|"&amp;COUNTIF(B$6:B226,B226))</f>
        <v/>
      </c>
      <c r="N226" s="23" t="n"/>
    </row>
    <row r="227">
      <c r="A227" s="23">
        <f>IF(B227="","","Phone")</f>
        <v/>
      </c>
      <c r="B227" s="23">
        <f>TRIM('Phone references'!A27&amp;"")</f>
        <v/>
      </c>
      <c r="C227" s="23">
        <f>IF(B227="","",TRIM('Phone references'!B27&amp;""))</f>
        <v/>
      </c>
      <c r="D227" s="23">
        <f>IF(B227="","",TRIM('Phone references'!C27&amp;""))</f>
        <v/>
      </c>
      <c r="E227" s="24">
        <f>IF(B227="","",IFERROR(MATCH(TRIM('Phone references'!D27&amp;""),Lists!$B$2:$B$5,0),""))</f>
        <v/>
      </c>
      <c r="F227" s="24">
        <f>IF(B227="","",IFERROR(MATCH(TRIM('Phone references'!E27&amp;""),Lists!$B$2:$B$5,0),""))</f>
        <v/>
      </c>
      <c r="G227" s="24">
        <f>IF(B227="","",IFERROR(MATCH(TRIM('Phone references'!F27&amp;""),Lists!$B$2:$B$5,0),""))</f>
        <v/>
      </c>
      <c r="H227" s="24">
        <f>IF(B227="","",IFERROR(MATCH(TRIM('Phone references'!G27&amp;""),Lists!$B$2:$B$5,0),""))</f>
        <v/>
      </c>
      <c r="I227" s="25">
        <f>IF(COUNT(E227:H227)=0,"",ROUND(AVERAGE(E227:H227),2))</f>
        <v/>
      </c>
      <c r="J227" s="23">
        <f>IF(B227="","",TRIM('Phone references'!H27&amp;""))</f>
        <v/>
      </c>
      <c r="K227" s="23">
        <f>IF(B227="","",MID(IF(J227=Lists!$D$4,"; Would not hire again","")&amp;IF(J227=Lists!$D$3,"; Hire again with reservations","")&amp;IF(COUNTIF(E227:H227,1)&gt;0,"; Rated below expectations on "&amp;COUNTIF(E227:H227,1),"")&amp;IF(AND(D227&lt;&gt;"",D227&lt;&gt;Lists!$A$2),"; Not a manager",""),3,200))</f>
        <v/>
      </c>
      <c r="L227" s="23">
        <f>IF(B227="","",IF(J227=Lists!$D$4,1,0)+IF(J227=Lists!$D$3,1,0)+IF(COUNTIF(E227:H227,1)&gt;0,1,0)+IF(AND(D227&lt;&gt;"",D227&lt;&gt;Lists!$A$2),1,0))</f>
        <v/>
      </c>
      <c r="M227" s="23">
        <f>IF(B227="","",B227&amp;"|"&amp;COUNTIF(B$6:B227,B227))</f>
        <v/>
      </c>
      <c r="N227" s="23" t="n"/>
    </row>
    <row r="228">
      <c r="A228" s="23">
        <f>IF(B228="","","Phone")</f>
        <v/>
      </c>
      <c r="B228" s="23">
        <f>TRIM('Phone references'!A28&amp;"")</f>
        <v/>
      </c>
      <c r="C228" s="23">
        <f>IF(B228="","",TRIM('Phone references'!B28&amp;""))</f>
        <v/>
      </c>
      <c r="D228" s="23">
        <f>IF(B228="","",TRIM('Phone references'!C28&amp;""))</f>
        <v/>
      </c>
      <c r="E228" s="24">
        <f>IF(B228="","",IFERROR(MATCH(TRIM('Phone references'!D28&amp;""),Lists!$B$2:$B$5,0),""))</f>
        <v/>
      </c>
      <c r="F228" s="24">
        <f>IF(B228="","",IFERROR(MATCH(TRIM('Phone references'!E28&amp;""),Lists!$B$2:$B$5,0),""))</f>
        <v/>
      </c>
      <c r="G228" s="24">
        <f>IF(B228="","",IFERROR(MATCH(TRIM('Phone references'!F28&amp;""),Lists!$B$2:$B$5,0),""))</f>
        <v/>
      </c>
      <c r="H228" s="24">
        <f>IF(B228="","",IFERROR(MATCH(TRIM('Phone references'!G28&amp;""),Lists!$B$2:$B$5,0),""))</f>
        <v/>
      </c>
      <c r="I228" s="25">
        <f>IF(COUNT(E228:H228)=0,"",ROUND(AVERAGE(E228:H228),2))</f>
        <v/>
      </c>
      <c r="J228" s="23">
        <f>IF(B228="","",TRIM('Phone references'!H28&amp;""))</f>
        <v/>
      </c>
      <c r="K228" s="23">
        <f>IF(B228="","",MID(IF(J228=Lists!$D$4,"; Would not hire again","")&amp;IF(J228=Lists!$D$3,"; Hire again with reservations","")&amp;IF(COUNTIF(E228:H228,1)&gt;0,"; Rated below expectations on "&amp;COUNTIF(E228:H228,1),"")&amp;IF(AND(D228&lt;&gt;"",D228&lt;&gt;Lists!$A$2),"; Not a manager",""),3,200))</f>
        <v/>
      </c>
      <c r="L228" s="23">
        <f>IF(B228="","",IF(J228=Lists!$D$4,1,0)+IF(J228=Lists!$D$3,1,0)+IF(COUNTIF(E228:H228,1)&gt;0,1,0)+IF(AND(D228&lt;&gt;"",D228&lt;&gt;Lists!$A$2),1,0))</f>
        <v/>
      </c>
      <c r="M228" s="23">
        <f>IF(B228="","",B228&amp;"|"&amp;COUNTIF(B$6:B228,B228))</f>
        <v/>
      </c>
      <c r="N228" s="23" t="n"/>
    </row>
    <row r="229">
      <c r="A229" s="23">
        <f>IF(B229="","","Phone")</f>
        <v/>
      </c>
      <c r="B229" s="23">
        <f>TRIM('Phone references'!A29&amp;"")</f>
        <v/>
      </c>
      <c r="C229" s="23">
        <f>IF(B229="","",TRIM('Phone references'!B29&amp;""))</f>
        <v/>
      </c>
      <c r="D229" s="23">
        <f>IF(B229="","",TRIM('Phone references'!C29&amp;""))</f>
        <v/>
      </c>
      <c r="E229" s="24">
        <f>IF(B229="","",IFERROR(MATCH(TRIM('Phone references'!D29&amp;""),Lists!$B$2:$B$5,0),""))</f>
        <v/>
      </c>
      <c r="F229" s="24">
        <f>IF(B229="","",IFERROR(MATCH(TRIM('Phone references'!E29&amp;""),Lists!$B$2:$B$5,0),""))</f>
        <v/>
      </c>
      <c r="G229" s="24">
        <f>IF(B229="","",IFERROR(MATCH(TRIM('Phone references'!F29&amp;""),Lists!$B$2:$B$5,0),""))</f>
        <v/>
      </c>
      <c r="H229" s="24">
        <f>IF(B229="","",IFERROR(MATCH(TRIM('Phone references'!G29&amp;""),Lists!$B$2:$B$5,0),""))</f>
        <v/>
      </c>
      <c r="I229" s="25">
        <f>IF(COUNT(E229:H229)=0,"",ROUND(AVERAGE(E229:H229),2))</f>
        <v/>
      </c>
      <c r="J229" s="23">
        <f>IF(B229="","",TRIM('Phone references'!H29&amp;""))</f>
        <v/>
      </c>
      <c r="K229" s="23">
        <f>IF(B229="","",MID(IF(J229=Lists!$D$4,"; Would not hire again","")&amp;IF(J229=Lists!$D$3,"; Hire again with reservations","")&amp;IF(COUNTIF(E229:H229,1)&gt;0,"; Rated below expectations on "&amp;COUNTIF(E229:H229,1),"")&amp;IF(AND(D229&lt;&gt;"",D229&lt;&gt;Lists!$A$2),"; Not a manager",""),3,200))</f>
        <v/>
      </c>
      <c r="L229" s="23">
        <f>IF(B229="","",IF(J229=Lists!$D$4,1,0)+IF(J229=Lists!$D$3,1,0)+IF(COUNTIF(E229:H229,1)&gt;0,1,0)+IF(AND(D229&lt;&gt;"",D229&lt;&gt;Lists!$A$2),1,0))</f>
        <v/>
      </c>
      <c r="M229" s="23">
        <f>IF(B229="","",B229&amp;"|"&amp;COUNTIF(B$6:B229,B229))</f>
        <v/>
      </c>
      <c r="N229" s="23" t="n"/>
    </row>
    <row r="230">
      <c r="A230" s="23">
        <f>IF(B230="","","Phone")</f>
        <v/>
      </c>
      <c r="B230" s="23">
        <f>TRIM('Phone references'!A30&amp;"")</f>
        <v/>
      </c>
      <c r="C230" s="23">
        <f>IF(B230="","",TRIM('Phone references'!B30&amp;""))</f>
        <v/>
      </c>
      <c r="D230" s="23">
        <f>IF(B230="","",TRIM('Phone references'!C30&amp;""))</f>
        <v/>
      </c>
      <c r="E230" s="24">
        <f>IF(B230="","",IFERROR(MATCH(TRIM('Phone references'!D30&amp;""),Lists!$B$2:$B$5,0),""))</f>
        <v/>
      </c>
      <c r="F230" s="24">
        <f>IF(B230="","",IFERROR(MATCH(TRIM('Phone references'!E30&amp;""),Lists!$B$2:$B$5,0),""))</f>
        <v/>
      </c>
      <c r="G230" s="24">
        <f>IF(B230="","",IFERROR(MATCH(TRIM('Phone references'!F30&amp;""),Lists!$B$2:$B$5,0),""))</f>
        <v/>
      </c>
      <c r="H230" s="24">
        <f>IF(B230="","",IFERROR(MATCH(TRIM('Phone references'!G30&amp;""),Lists!$B$2:$B$5,0),""))</f>
        <v/>
      </c>
      <c r="I230" s="25">
        <f>IF(COUNT(E230:H230)=0,"",ROUND(AVERAGE(E230:H230),2))</f>
        <v/>
      </c>
      <c r="J230" s="23">
        <f>IF(B230="","",TRIM('Phone references'!H30&amp;""))</f>
        <v/>
      </c>
      <c r="K230" s="23">
        <f>IF(B230="","",MID(IF(J230=Lists!$D$4,"; Would not hire again","")&amp;IF(J230=Lists!$D$3,"; Hire again with reservations","")&amp;IF(COUNTIF(E230:H230,1)&gt;0,"; Rated below expectations on "&amp;COUNTIF(E230:H230,1),"")&amp;IF(AND(D230&lt;&gt;"",D230&lt;&gt;Lists!$A$2),"; Not a manager",""),3,200))</f>
        <v/>
      </c>
      <c r="L230" s="23">
        <f>IF(B230="","",IF(J230=Lists!$D$4,1,0)+IF(J230=Lists!$D$3,1,0)+IF(COUNTIF(E230:H230,1)&gt;0,1,0)+IF(AND(D230&lt;&gt;"",D230&lt;&gt;Lists!$A$2),1,0))</f>
        <v/>
      </c>
      <c r="M230" s="23">
        <f>IF(B230="","",B230&amp;"|"&amp;COUNTIF(B$6:B230,B230))</f>
        <v/>
      </c>
      <c r="N230" s="23" t="n"/>
    </row>
    <row r="231">
      <c r="A231" s="23">
        <f>IF(B231="","","Phone")</f>
        <v/>
      </c>
      <c r="B231" s="23">
        <f>TRIM('Phone references'!A31&amp;"")</f>
        <v/>
      </c>
      <c r="C231" s="23">
        <f>IF(B231="","",TRIM('Phone references'!B31&amp;""))</f>
        <v/>
      </c>
      <c r="D231" s="23">
        <f>IF(B231="","",TRIM('Phone references'!C31&amp;""))</f>
        <v/>
      </c>
      <c r="E231" s="24">
        <f>IF(B231="","",IFERROR(MATCH(TRIM('Phone references'!D31&amp;""),Lists!$B$2:$B$5,0),""))</f>
        <v/>
      </c>
      <c r="F231" s="24">
        <f>IF(B231="","",IFERROR(MATCH(TRIM('Phone references'!E31&amp;""),Lists!$B$2:$B$5,0),""))</f>
        <v/>
      </c>
      <c r="G231" s="24">
        <f>IF(B231="","",IFERROR(MATCH(TRIM('Phone references'!F31&amp;""),Lists!$B$2:$B$5,0),""))</f>
        <v/>
      </c>
      <c r="H231" s="24">
        <f>IF(B231="","",IFERROR(MATCH(TRIM('Phone references'!G31&amp;""),Lists!$B$2:$B$5,0),""))</f>
        <v/>
      </c>
      <c r="I231" s="25">
        <f>IF(COUNT(E231:H231)=0,"",ROUND(AVERAGE(E231:H231),2))</f>
        <v/>
      </c>
      <c r="J231" s="23">
        <f>IF(B231="","",TRIM('Phone references'!H31&amp;""))</f>
        <v/>
      </c>
      <c r="K231" s="23">
        <f>IF(B231="","",MID(IF(J231=Lists!$D$4,"; Would not hire again","")&amp;IF(J231=Lists!$D$3,"; Hire again with reservations","")&amp;IF(COUNTIF(E231:H231,1)&gt;0,"; Rated below expectations on "&amp;COUNTIF(E231:H231,1),"")&amp;IF(AND(D231&lt;&gt;"",D231&lt;&gt;Lists!$A$2),"; Not a manager",""),3,200))</f>
        <v/>
      </c>
      <c r="L231" s="23">
        <f>IF(B231="","",IF(J231=Lists!$D$4,1,0)+IF(J231=Lists!$D$3,1,0)+IF(COUNTIF(E231:H231,1)&gt;0,1,0)+IF(AND(D231&lt;&gt;"",D231&lt;&gt;Lists!$A$2),1,0))</f>
        <v/>
      </c>
      <c r="M231" s="23">
        <f>IF(B231="","",B231&amp;"|"&amp;COUNTIF(B$6:B231,B231))</f>
        <v/>
      </c>
      <c r="N231" s="23" t="n"/>
    </row>
    <row r="232">
      <c r="A232" s="23">
        <f>IF(B232="","","Phone")</f>
        <v/>
      </c>
      <c r="B232" s="23">
        <f>TRIM('Phone references'!A32&amp;"")</f>
        <v/>
      </c>
      <c r="C232" s="23">
        <f>IF(B232="","",TRIM('Phone references'!B32&amp;""))</f>
        <v/>
      </c>
      <c r="D232" s="23">
        <f>IF(B232="","",TRIM('Phone references'!C32&amp;""))</f>
        <v/>
      </c>
      <c r="E232" s="24">
        <f>IF(B232="","",IFERROR(MATCH(TRIM('Phone references'!D32&amp;""),Lists!$B$2:$B$5,0),""))</f>
        <v/>
      </c>
      <c r="F232" s="24">
        <f>IF(B232="","",IFERROR(MATCH(TRIM('Phone references'!E32&amp;""),Lists!$B$2:$B$5,0),""))</f>
        <v/>
      </c>
      <c r="G232" s="24">
        <f>IF(B232="","",IFERROR(MATCH(TRIM('Phone references'!F32&amp;""),Lists!$B$2:$B$5,0),""))</f>
        <v/>
      </c>
      <c r="H232" s="24">
        <f>IF(B232="","",IFERROR(MATCH(TRIM('Phone references'!G32&amp;""),Lists!$B$2:$B$5,0),""))</f>
        <v/>
      </c>
      <c r="I232" s="25">
        <f>IF(COUNT(E232:H232)=0,"",ROUND(AVERAGE(E232:H232),2))</f>
        <v/>
      </c>
      <c r="J232" s="23">
        <f>IF(B232="","",TRIM('Phone references'!H32&amp;""))</f>
        <v/>
      </c>
      <c r="K232" s="23">
        <f>IF(B232="","",MID(IF(J232=Lists!$D$4,"; Would not hire again","")&amp;IF(J232=Lists!$D$3,"; Hire again with reservations","")&amp;IF(COUNTIF(E232:H232,1)&gt;0,"; Rated below expectations on "&amp;COUNTIF(E232:H232,1),"")&amp;IF(AND(D232&lt;&gt;"",D232&lt;&gt;Lists!$A$2),"; Not a manager",""),3,200))</f>
        <v/>
      </c>
      <c r="L232" s="23">
        <f>IF(B232="","",IF(J232=Lists!$D$4,1,0)+IF(J232=Lists!$D$3,1,0)+IF(COUNTIF(E232:H232,1)&gt;0,1,0)+IF(AND(D232&lt;&gt;"",D232&lt;&gt;Lists!$A$2),1,0))</f>
        <v/>
      </c>
      <c r="M232" s="23">
        <f>IF(B232="","",B232&amp;"|"&amp;COUNTIF(B$6:B232,B232))</f>
        <v/>
      </c>
      <c r="N232" s="23" t="n"/>
    </row>
    <row r="233">
      <c r="A233" s="23">
        <f>IF(B233="","","Phone")</f>
        <v/>
      </c>
      <c r="B233" s="23">
        <f>TRIM('Phone references'!A33&amp;"")</f>
        <v/>
      </c>
      <c r="C233" s="23">
        <f>IF(B233="","",TRIM('Phone references'!B33&amp;""))</f>
        <v/>
      </c>
      <c r="D233" s="23">
        <f>IF(B233="","",TRIM('Phone references'!C33&amp;""))</f>
        <v/>
      </c>
      <c r="E233" s="24">
        <f>IF(B233="","",IFERROR(MATCH(TRIM('Phone references'!D33&amp;""),Lists!$B$2:$B$5,0),""))</f>
        <v/>
      </c>
      <c r="F233" s="24">
        <f>IF(B233="","",IFERROR(MATCH(TRIM('Phone references'!E33&amp;""),Lists!$B$2:$B$5,0),""))</f>
        <v/>
      </c>
      <c r="G233" s="24">
        <f>IF(B233="","",IFERROR(MATCH(TRIM('Phone references'!F33&amp;""),Lists!$B$2:$B$5,0),""))</f>
        <v/>
      </c>
      <c r="H233" s="24">
        <f>IF(B233="","",IFERROR(MATCH(TRIM('Phone references'!G33&amp;""),Lists!$B$2:$B$5,0),""))</f>
        <v/>
      </c>
      <c r="I233" s="25">
        <f>IF(COUNT(E233:H233)=0,"",ROUND(AVERAGE(E233:H233),2))</f>
        <v/>
      </c>
      <c r="J233" s="23">
        <f>IF(B233="","",TRIM('Phone references'!H33&amp;""))</f>
        <v/>
      </c>
      <c r="K233" s="23">
        <f>IF(B233="","",MID(IF(J233=Lists!$D$4,"; Would not hire again","")&amp;IF(J233=Lists!$D$3,"; Hire again with reservations","")&amp;IF(COUNTIF(E233:H233,1)&gt;0,"; Rated below expectations on "&amp;COUNTIF(E233:H233,1),"")&amp;IF(AND(D233&lt;&gt;"",D233&lt;&gt;Lists!$A$2),"; Not a manager",""),3,200))</f>
        <v/>
      </c>
      <c r="L233" s="23">
        <f>IF(B233="","",IF(J233=Lists!$D$4,1,0)+IF(J233=Lists!$D$3,1,0)+IF(COUNTIF(E233:H233,1)&gt;0,1,0)+IF(AND(D233&lt;&gt;"",D233&lt;&gt;Lists!$A$2),1,0))</f>
        <v/>
      </c>
      <c r="M233" s="23">
        <f>IF(B233="","",B233&amp;"|"&amp;COUNTIF(B$6:B233,B233))</f>
        <v/>
      </c>
      <c r="N233" s="23" t="n"/>
    </row>
    <row r="234">
      <c r="A234" s="23">
        <f>IF(B234="","","Phone")</f>
        <v/>
      </c>
      <c r="B234" s="23">
        <f>TRIM('Phone references'!A34&amp;"")</f>
        <v/>
      </c>
      <c r="C234" s="23">
        <f>IF(B234="","",TRIM('Phone references'!B34&amp;""))</f>
        <v/>
      </c>
      <c r="D234" s="23">
        <f>IF(B234="","",TRIM('Phone references'!C34&amp;""))</f>
        <v/>
      </c>
      <c r="E234" s="24">
        <f>IF(B234="","",IFERROR(MATCH(TRIM('Phone references'!D34&amp;""),Lists!$B$2:$B$5,0),""))</f>
        <v/>
      </c>
      <c r="F234" s="24">
        <f>IF(B234="","",IFERROR(MATCH(TRIM('Phone references'!E34&amp;""),Lists!$B$2:$B$5,0),""))</f>
        <v/>
      </c>
      <c r="G234" s="24">
        <f>IF(B234="","",IFERROR(MATCH(TRIM('Phone references'!F34&amp;""),Lists!$B$2:$B$5,0),""))</f>
        <v/>
      </c>
      <c r="H234" s="24">
        <f>IF(B234="","",IFERROR(MATCH(TRIM('Phone references'!G34&amp;""),Lists!$B$2:$B$5,0),""))</f>
        <v/>
      </c>
      <c r="I234" s="25">
        <f>IF(COUNT(E234:H234)=0,"",ROUND(AVERAGE(E234:H234),2))</f>
        <v/>
      </c>
      <c r="J234" s="23">
        <f>IF(B234="","",TRIM('Phone references'!H34&amp;""))</f>
        <v/>
      </c>
      <c r="K234" s="23">
        <f>IF(B234="","",MID(IF(J234=Lists!$D$4,"; Would not hire again","")&amp;IF(J234=Lists!$D$3,"; Hire again with reservations","")&amp;IF(COUNTIF(E234:H234,1)&gt;0,"; Rated below expectations on "&amp;COUNTIF(E234:H234,1),"")&amp;IF(AND(D234&lt;&gt;"",D234&lt;&gt;Lists!$A$2),"; Not a manager",""),3,200))</f>
        <v/>
      </c>
      <c r="L234" s="23">
        <f>IF(B234="","",IF(J234=Lists!$D$4,1,0)+IF(J234=Lists!$D$3,1,0)+IF(COUNTIF(E234:H234,1)&gt;0,1,0)+IF(AND(D234&lt;&gt;"",D234&lt;&gt;Lists!$A$2),1,0))</f>
        <v/>
      </c>
      <c r="M234" s="23">
        <f>IF(B234="","",B234&amp;"|"&amp;COUNTIF(B$6:B234,B234))</f>
        <v/>
      </c>
      <c r="N234" s="23" t="n"/>
    </row>
    <row r="235">
      <c r="A235" s="23">
        <f>IF(B235="","","Phone")</f>
        <v/>
      </c>
      <c r="B235" s="23">
        <f>TRIM('Phone references'!A35&amp;"")</f>
        <v/>
      </c>
      <c r="C235" s="23">
        <f>IF(B235="","",TRIM('Phone references'!B35&amp;""))</f>
        <v/>
      </c>
      <c r="D235" s="23">
        <f>IF(B235="","",TRIM('Phone references'!C35&amp;""))</f>
        <v/>
      </c>
      <c r="E235" s="24">
        <f>IF(B235="","",IFERROR(MATCH(TRIM('Phone references'!D35&amp;""),Lists!$B$2:$B$5,0),""))</f>
        <v/>
      </c>
      <c r="F235" s="24">
        <f>IF(B235="","",IFERROR(MATCH(TRIM('Phone references'!E35&amp;""),Lists!$B$2:$B$5,0),""))</f>
        <v/>
      </c>
      <c r="G235" s="24">
        <f>IF(B235="","",IFERROR(MATCH(TRIM('Phone references'!F35&amp;""),Lists!$B$2:$B$5,0),""))</f>
        <v/>
      </c>
      <c r="H235" s="24">
        <f>IF(B235="","",IFERROR(MATCH(TRIM('Phone references'!G35&amp;""),Lists!$B$2:$B$5,0),""))</f>
        <v/>
      </c>
      <c r="I235" s="25">
        <f>IF(COUNT(E235:H235)=0,"",ROUND(AVERAGE(E235:H235),2))</f>
        <v/>
      </c>
      <c r="J235" s="23">
        <f>IF(B235="","",TRIM('Phone references'!H35&amp;""))</f>
        <v/>
      </c>
      <c r="K235" s="23">
        <f>IF(B235="","",MID(IF(J235=Lists!$D$4,"; Would not hire again","")&amp;IF(J235=Lists!$D$3,"; Hire again with reservations","")&amp;IF(COUNTIF(E235:H235,1)&gt;0,"; Rated below expectations on "&amp;COUNTIF(E235:H235,1),"")&amp;IF(AND(D235&lt;&gt;"",D235&lt;&gt;Lists!$A$2),"; Not a manager",""),3,200))</f>
        <v/>
      </c>
      <c r="L235" s="23">
        <f>IF(B235="","",IF(J235=Lists!$D$4,1,0)+IF(J235=Lists!$D$3,1,0)+IF(COUNTIF(E235:H235,1)&gt;0,1,0)+IF(AND(D235&lt;&gt;"",D235&lt;&gt;Lists!$A$2),1,0))</f>
        <v/>
      </c>
      <c r="M235" s="23">
        <f>IF(B235="","",B235&amp;"|"&amp;COUNTIF(B$6:B235,B235))</f>
        <v/>
      </c>
      <c r="N235" s="23" t="n"/>
    </row>
    <row r="236">
      <c r="A236" s="23">
        <f>IF(B236="","","Phone")</f>
        <v/>
      </c>
      <c r="B236" s="23">
        <f>TRIM('Phone references'!A36&amp;"")</f>
        <v/>
      </c>
      <c r="C236" s="23">
        <f>IF(B236="","",TRIM('Phone references'!B36&amp;""))</f>
        <v/>
      </c>
      <c r="D236" s="23">
        <f>IF(B236="","",TRIM('Phone references'!C36&amp;""))</f>
        <v/>
      </c>
      <c r="E236" s="24">
        <f>IF(B236="","",IFERROR(MATCH(TRIM('Phone references'!D36&amp;""),Lists!$B$2:$B$5,0),""))</f>
        <v/>
      </c>
      <c r="F236" s="24">
        <f>IF(B236="","",IFERROR(MATCH(TRIM('Phone references'!E36&amp;""),Lists!$B$2:$B$5,0),""))</f>
        <v/>
      </c>
      <c r="G236" s="24">
        <f>IF(B236="","",IFERROR(MATCH(TRIM('Phone references'!F36&amp;""),Lists!$B$2:$B$5,0),""))</f>
        <v/>
      </c>
      <c r="H236" s="24">
        <f>IF(B236="","",IFERROR(MATCH(TRIM('Phone references'!G36&amp;""),Lists!$B$2:$B$5,0),""))</f>
        <v/>
      </c>
      <c r="I236" s="25">
        <f>IF(COUNT(E236:H236)=0,"",ROUND(AVERAGE(E236:H236),2))</f>
        <v/>
      </c>
      <c r="J236" s="23">
        <f>IF(B236="","",TRIM('Phone references'!H36&amp;""))</f>
        <v/>
      </c>
      <c r="K236" s="23">
        <f>IF(B236="","",MID(IF(J236=Lists!$D$4,"; Would not hire again","")&amp;IF(J236=Lists!$D$3,"; Hire again with reservations","")&amp;IF(COUNTIF(E236:H236,1)&gt;0,"; Rated below expectations on "&amp;COUNTIF(E236:H236,1),"")&amp;IF(AND(D236&lt;&gt;"",D236&lt;&gt;Lists!$A$2),"; Not a manager",""),3,200))</f>
        <v/>
      </c>
      <c r="L236" s="23">
        <f>IF(B236="","",IF(J236=Lists!$D$4,1,0)+IF(J236=Lists!$D$3,1,0)+IF(COUNTIF(E236:H236,1)&gt;0,1,0)+IF(AND(D236&lt;&gt;"",D236&lt;&gt;Lists!$A$2),1,0))</f>
        <v/>
      </c>
      <c r="M236" s="23">
        <f>IF(B236="","",B236&amp;"|"&amp;COUNTIF(B$6:B236,B236))</f>
        <v/>
      </c>
      <c r="N236" s="23" t="n"/>
    </row>
    <row r="237">
      <c r="A237" s="23">
        <f>IF(B237="","","Phone")</f>
        <v/>
      </c>
      <c r="B237" s="23">
        <f>TRIM('Phone references'!A37&amp;"")</f>
        <v/>
      </c>
      <c r="C237" s="23">
        <f>IF(B237="","",TRIM('Phone references'!B37&amp;""))</f>
        <v/>
      </c>
      <c r="D237" s="23">
        <f>IF(B237="","",TRIM('Phone references'!C37&amp;""))</f>
        <v/>
      </c>
      <c r="E237" s="24">
        <f>IF(B237="","",IFERROR(MATCH(TRIM('Phone references'!D37&amp;""),Lists!$B$2:$B$5,0),""))</f>
        <v/>
      </c>
      <c r="F237" s="24">
        <f>IF(B237="","",IFERROR(MATCH(TRIM('Phone references'!E37&amp;""),Lists!$B$2:$B$5,0),""))</f>
        <v/>
      </c>
      <c r="G237" s="24">
        <f>IF(B237="","",IFERROR(MATCH(TRIM('Phone references'!F37&amp;""),Lists!$B$2:$B$5,0),""))</f>
        <v/>
      </c>
      <c r="H237" s="24">
        <f>IF(B237="","",IFERROR(MATCH(TRIM('Phone references'!G37&amp;""),Lists!$B$2:$B$5,0),""))</f>
        <v/>
      </c>
      <c r="I237" s="25">
        <f>IF(COUNT(E237:H237)=0,"",ROUND(AVERAGE(E237:H237),2))</f>
        <v/>
      </c>
      <c r="J237" s="23">
        <f>IF(B237="","",TRIM('Phone references'!H37&amp;""))</f>
        <v/>
      </c>
      <c r="K237" s="23">
        <f>IF(B237="","",MID(IF(J237=Lists!$D$4,"; Would not hire again","")&amp;IF(J237=Lists!$D$3,"; Hire again with reservations","")&amp;IF(COUNTIF(E237:H237,1)&gt;0,"; Rated below expectations on "&amp;COUNTIF(E237:H237,1),"")&amp;IF(AND(D237&lt;&gt;"",D237&lt;&gt;Lists!$A$2),"; Not a manager",""),3,200))</f>
        <v/>
      </c>
      <c r="L237" s="23">
        <f>IF(B237="","",IF(J237=Lists!$D$4,1,0)+IF(J237=Lists!$D$3,1,0)+IF(COUNTIF(E237:H237,1)&gt;0,1,0)+IF(AND(D237&lt;&gt;"",D237&lt;&gt;Lists!$A$2),1,0))</f>
        <v/>
      </c>
      <c r="M237" s="23">
        <f>IF(B237="","",B237&amp;"|"&amp;COUNTIF(B$6:B237,B237))</f>
        <v/>
      </c>
      <c r="N237" s="23" t="n"/>
    </row>
    <row r="238">
      <c r="A238" s="23">
        <f>IF(B238="","","Phone")</f>
        <v/>
      </c>
      <c r="B238" s="23">
        <f>TRIM('Phone references'!A38&amp;"")</f>
        <v/>
      </c>
      <c r="C238" s="23">
        <f>IF(B238="","",TRIM('Phone references'!B38&amp;""))</f>
        <v/>
      </c>
      <c r="D238" s="23">
        <f>IF(B238="","",TRIM('Phone references'!C38&amp;""))</f>
        <v/>
      </c>
      <c r="E238" s="24">
        <f>IF(B238="","",IFERROR(MATCH(TRIM('Phone references'!D38&amp;""),Lists!$B$2:$B$5,0),""))</f>
        <v/>
      </c>
      <c r="F238" s="24">
        <f>IF(B238="","",IFERROR(MATCH(TRIM('Phone references'!E38&amp;""),Lists!$B$2:$B$5,0),""))</f>
        <v/>
      </c>
      <c r="G238" s="24">
        <f>IF(B238="","",IFERROR(MATCH(TRIM('Phone references'!F38&amp;""),Lists!$B$2:$B$5,0),""))</f>
        <v/>
      </c>
      <c r="H238" s="24">
        <f>IF(B238="","",IFERROR(MATCH(TRIM('Phone references'!G38&amp;""),Lists!$B$2:$B$5,0),""))</f>
        <v/>
      </c>
      <c r="I238" s="25">
        <f>IF(COUNT(E238:H238)=0,"",ROUND(AVERAGE(E238:H238),2))</f>
        <v/>
      </c>
      <c r="J238" s="23">
        <f>IF(B238="","",TRIM('Phone references'!H38&amp;""))</f>
        <v/>
      </c>
      <c r="K238" s="23">
        <f>IF(B238="","",MID(IF(J238=Lists!$D$4,"; Would not hire again","")&amp;IF(J238=Lists!$D$3,"; Hire again with reservations","")&amp;IF(COUNTIF(E238:H238,1)&gt;0,"; Rated below expectations on "&amp;COUNTIF(E238:H238,1),"")&amp;IF(AND(D238&lt;&gt;"",D238&lt;&gt;Lists!$A$2),"; Not a manager",""),3,200))</f>
        <v/>
      </c>
      <c r="L238" s="23">
        <f>IF(B238="","",IF(J238=Lists!$D$4,1,0)+IF(J238=Lists!$D$3,1,0)+IF(COUNTIF(E238:H238,1)&gt;0,1,0)+IF(AND(D238&lt;&gt;"",D238&lt;&gt;Lists!$A$2),1,0))</f>
        <v/>
      </c>
      <c r="M238" s="23">
        <f>IF(B238="","",B238&amp;"|"&amp;COUNTIF(B$6:B238,B238))</f>
        <v/>
      </c>
      <c r="N238" s="23" t="n"/>
    </row>
    <row r="239">
      <c r="A239" s="23">
        <f>IF(B239="","","Phone")</f>
        <v/>
      </c>
      <c r="B239" s="23">
        <f>TRIM('Phone references'!A39&amp;"")</f>
        <v/>
      </c>
      <c r="C239" s="23">
        <f>IF(B239="","",TRIM('Phone references'!B39&amp;""))</f>
        <v/>
      </c>
      <c r="D239" s="23">
        <f>IF(B239="","",TRIM('Phone references'!C39&amp;""))</f>
        <v/>
      </c>
      <c r="E239" s="24">
        <f>IF(B239="","",IFERROR(MATCH(TRIM('Phone references'!D39&amp;""),Lists!$B$2:$B$5,0),""))</f>
        <v/>
      </c>
      <c r="F239" s="24">
        <f>IF(B239="","",IFERROR(MATCH(TRIM('Phone references'!E39&amp;""),Lists!$B$2:$B$5,0),""))</f>
        <v/>
      </c>
      <c r="G239" s="24">
        <f>IF(B239="","",IFERROR(MATCH(TRIM('Phone references'!F39&amp;""),Lists!$B$2:$B$5,0),""))</f>
        <v/>
      </c>
      <c r="H239" s="24">
        <f>IF(B239="","",IFERROR(MATCH(TRIM('Phone references'!G39&amp;""),Lists!$B$2:$B$5,0),""))</f>
        <v/>
      </c>
      <c r="I239" s="25">
        <f>IF(COUNT(E239:H239)=0,"",ROUND(AVERAGE(E239:H239),2))</f>
        <v/>
      </c>
      <c r="J239" s="23">
        <f>IF(B239="","",TRIM('Phone references'!H39&amp;""))</f>
        <v/>
      </c>
      <c r="K239" s="23">
        <f>IF(B239="","",MID(IF(J239=Lists!$D$4,"; Would not hire again","")&amp;IF(J239=Lists!$D$3,"; Hire again with reservations","")&amp;IF(COUNTIF(E239:H239,1)&gt;0,"; Rated below expectations on "&amp;COUNTIF(E239:H239,1),"")&amp;IF(AND(D239&lt;&gt;"",D239&lt;&gt;Lists!$A$2),"; Not a manager",""),3,200))</f>
        <v/>
      </c>
      <c r="L239" s="23">
        <f>IF(B239="","",IF(J239=Lists!$D$4,1,0)+IF(J239=Lists!$D$3,1,0)+IF(COUNTIF(E239:H239,1)&gt;0,1,0)+IF(AND(D239&lt;&gt;"",D239&lt;&gt;Lists!$A$2),1,0))</f>
        <v/>
      </c>
      <c r="M239" s="23">
        <f>IF(B239="","",B239&amp;"|"&amp;COUNTIF(B$6:B239,B239))</f>
        <v/>
      </c>
      <c r="N239" s="23" t="n"/>
    </row>
    <row r="240">
      <c r="A240" s="23">
        <f>IF(B240="","","Phone")</f>
        <v/>
      </c>
      <c r="B240" s="23">
        <f>TRIM('Phone references'!A40&amp;"")</f>
        <v/>
      </c>
      <c r="C240" s="23">
        <f>IF(B240="","",TRIM('Phone references'!B40&amp;""))</f>
        <v/>
      </c>
      <c r="D240" s="23">
        <f>IF(B240="","",TRIM('Phone references'!C40&amp;""))</f>
        <v/>
      </c>
      <c r="E240" s="24">
        <f>IF(B240="","",IFERROR(MATCH(TRIM('Phone references'!D40&amp;""),Lists!$B$2:$B$5,0),""))</f>
        <v/>
      </c>
      <c r="F240" s="24">
        <f>IF(B240="","",IFERROR(MATCH(TRIM('Phone references'!E40&amp;""),Lists!$B$2:$B$5,0),""))</f>
        <v/>
      </c>
      <c r="G240" s="24">
        <f>IF(B240="","",IFERROR(MATCH(TRIM('Phone references'!F40&amp;""),Lists!$B$2:$B$5,0),""))</f>
        <v/>
      </c>
      <c r="H240" s="24">
        <f>IF(B240="","",IFERROR(MATCH(TRIM('Phone references'!G40&amp;""),Lists!$B$2:$B$5,0),""))</f>
        <v/>
      </c>
      <c r="I240" s="25">
        <f>IF(COUNT(E240:H240)=0,"",ROUND(AVERAGE(E240:H240),2))</f>
        <v/>
      </c>
      <c r="J240" s="23">
        <f>IF(B240="","",TRIM('Phone references'!H40&amp;""))</f>
        <v/>
      </c>
      <c r="K240" s="23">
        <f>IF(B240="","",MID(IF(J240=Lists!$D$4,"; Would not hire again","")&amp;IF(J240=Lists!$D$3,"; Hire again with reservations","")&amp;IF(COUNTIF(E240:H240,1)&gt;0,"; Rated below expectations on "&amp;COUNTIF(E240:H240,1),"")&amp;IF(AND(D240&lt;&gt;"",D240&lt;&gt;Lists!$A$2),"; Not a manager",""),3,200))</f>
        <v/>
      </c>
      <c r="L240" s="23">
        <f>IF(B240="","",IF(J240=Lists!$D$4,1,0)+IF(J240=Lists!$D$3,1,0)+IF(COUNTIF(E240:H240,1)&gt;0,1,0)+IF(AND(D240&lt;&gt;"",D240&lt;&gt;Lists!$A$2),1,0))</f>
        <v/>
      </c>
      <c r="M240" s="23">
        <f>IF(B240="","",B240&amp;"|"&amp;COUNTIF(B$6:B240,B240))</f>
        <v/>
      </c>
      <c r="N240" s="23" t="n"/>
    </row>
    <row r="241">
      <c r="A241" s="23">
        <f>IF(B241="","","Phone")</f>
        <v/>
      </c>
      <c r="B241" s="23">
        <f>TRIM('Phone references'!A41&amp;"")</f>
        <v/>
      </c>
      <c r="C241" s="23">
        <f>IF(B241="","",TRIM('Phone references'!B41&amp;""))</f>
        <v/>
      </c>
      <c r="D241" s="23">
        <f>IF(B241="","",TRIM('Phone references'!C41&amp;""))</f>
        <v/>
      </c>
      <c r="E241" s="24">
        <f>IF(B241="","",IFERROR(MATCH(TRIM('Phone references'!D41&amp;""),Lists!$B$2:$B$5,0),""))</f>
        <v/>
      </c>
      <c r="F241" s="24">
        <f>IF(B241="","",IFERROR(MATCH(TRIM('Phone references'!E41&amp;""),Lists!$B$2:$B$5,0),""))</f>
        <v/>
      </c>
      <c r="G241" s="24">
        <f>IF(B241="","",IFERROR(MATCH(TRIM('Phone references'!F41&amp;""),Lists!$B$2:$B$5,0),""))</f>
        <v/>
      </c>
      <c r="H241" s="24">
        <f>IF(B241="","",IFERROR(MATCH(TRIM('Phone references'!G41&amp;""),Lists!$B$2:$B$5,0),""))</f>
        <v/>
      </c>
      <c r="I241" s="25">
        <f>IF(COUNT(E241:H241)=0,"",ROUND(AVERAGE(E241:H241),2))</f>
        <v/>
      </c>
      <c r="J241" s="23">
        <f>IF(B241="","",TRIM('Phone references'!H41&amp;""))</f>
        <v/>
      </c>
      <c r="K241" s="23">
        <f>IF(B241="","",MID(IF(J241=Lists!$D$4,"; Would not hire again","")&amp;IF(J241=Lists!$D$3,"; Hire again with reservations","")&amp;IF(COUNTIF(E241:H241,1)&gt;0,"; Rated below expectations on "&amp;COUNTIF(E241:H241,1),"")&amp;IF(AND(D241&lt;&gt;"",D241&lt;&gt;Lists!$A$2),"; Not a manager",""),3,200))</f>
        <v/>
      </c>
      <c r="L241" s="23">
        <f>IF(B241="","",IF(J241=Lists!$D$4,1,0)+IF(J241=Lists!$D$3,1,0)+IF(COUNTIF(E241:H241,1)&gt;0,1,0)+IF(AND(D241&lt;&gt;"",D241&lt;&gt;Lists!$A$2),1,0))</f>
        <v/>
      </c>
      <c r="M241" s="23">
        <f>IF(B241="","",B241&amp;"|"&amp;COUNTIF(B$6:B241,B241))</f>
        <v/>
      </c>
      <c r="N241" s="23" t="n"/>
    </row>
    <row r="242">
      <c r="A242" s="23">
        <f>IF(B242="","","Phone")</f>
        <v/>
      </c>
      <c r="B242" s="23">
        <f>TRIM('Phone references'!A42&amp;"")</f>
        <v/>
      </c>
      <c r="C242" s="23">
        <f>IF(B242="","",TRIM('Phone references'!B42&amp;""))</f>
        <v/>
      </c>
      <c r="D242" s="23">
        <f>IF(B242="","",TRIM('Phone references'!C42&amp;""))</f>
        <v/>
      </c>
      <c r="E242" s="24">
        <f>IF(B242="","",IFERROR(MATCH(TRIM('Phone references'!D42&amp;""),Lists!$B$2:$B$5,0),""))</f>
        <v/>
      </c>
      <c r="F242" s="24">
        <f>IF(B242="","",IFERROR(MATCH(TRIM('Phone references'!E42&amp;""),Lists!$B$2:$B$5,0),""))</f>
        <v/>
      </c>
      <c r="G242" s="24">
        <f>IF(B242="","",IFERROR(MATCH(TRIM('Phone references'!F42&amp;""),Lists!$B$2:$B$5,0),""))</f>
        <v/>
      </c>
      <c r="H242" s="24">
        <f>IF(B242="","",IFERROR(MATCH(TRIM('Phone references'!G42&amp;""),Lists!$B$2:$B$5,0),""))</f>
        <v/>
      </c>
      <c r="I242" s="25">
        <f>IF(COUNT(E242:H242)=0,"",ROUND(AVERAGE(E242:H242),2))</f>
        <v/>
      </c>
      <c r="J242" s="23">
        <f>IF(B242="","",TRIM('Phone references'!H42&amp;""))</f>
        <v/>
      </c>
      <c r="K242" s="23">
        <f>IF(B242="","",MID(IF(J242=Lists!$D$4,"; Would not hire again","")&amp;IF(J242=Lists!$D$3,"; Hire again with reservations","")&amp;IF(COUNTIF(E242:H242,1)&gt;0,"; Rated below expectations on "&amp;COUNTIF(E242:H242,1),"")&amp;IF(AND(D242&lt;&gt;"",D242&lt;&gt;Lists!$A$2),"; Not a manager",""),3,200))</f>
        <v/>
      </c>
      <c r="L242" s="23">
        <f>IF(B242="","",IF(J242=Lists!$D$4,1,0)+IF(J242=Lists!$D$3,1,0)+IF(COUNTIF(E242:H242,1)&gt;0,1,0)+IF(AND(D242&lt;&gt;"",D242&lt;&gt;Lists!$A$2),1,0))</f>
        <v/>
      </c>
      <c r="M242" s="23">
        <f>IF(B242="","",B242&amp;"|"&amp;COUNTIF(B$6:B242,B242))</f>
        <v/>
      </c>
      <c r="N242" s="23" t="n"/>
    </row>
    <row r="243">
      <c r="A243" s="23">
        <f>IF(B243="","","Phone")</f>
        <v/>
      </c>
      <c r="B243" s="23">
        <f>TRIM('Phone references'!A43&amp;"")</f>
        <v/>
      </c>
      <c r="C243" s="23">
        <f>IF(B243="","",TRIM('Phone references'!B43&amp;""))</f>
        <v/>
      </c>
      <c r="D243" s="23">
        <f>IF(B243="","",TRIM('Phone references'!C43&amp;""))</f>
        <v/>
      </c>
      <c r="E243" s="24">
        <f>IF(B243="","",IFERROR(MATCH(TRIM('Phone references'!D43&amp;""),Lists!$B$2:$B$5,0),""))</f>
        <v/>
      </c>
      <c r="F243" s="24">
        <f>IF(B243="","",IFERROR(MATCH(TRIM('Phone references'!E43&amp;""),Lists!$B$2:$B$5,0),""))</f>
        <v/>
      </c>
      <c r="G243" s="24">
        <f>IF(B243="","",IFERROR(MATCH(TRIM('Phone references'!F43&amp;""),Lists!$B$2:$B$5,0),""))</f>
        <v/>
      </c>
      <c r="H243" s="24">
        <f>IF(B243="","",IFERROR(MATCH(TRIM('Phone references'!G43&amp;""),Lists!$B$2:$B$5,0),""))</f>
        <v/>
      </c>
      <c r="I243" s="25">
        <f>IF(COUNT(E243:H243)=0,"",ROUND(AVERAGE(E243:H243),2))</f>
        <v/>
      </c>
      <c r="J243" s="23">
        <f>IF(B243="","",TRIM('Phone references'!H43&amp;""))</f>
        <v/>
      </c>
      <c r="K243" s="23">
        <f>IF(B243="","",MID(IF(J243=Lists!$D$4,"; Would not hire again","")&amp;IF(J243=Lists!$D$3,"; Hire again with reservations","")&amp;IF(COUNTIF(E243:H243,1)&gt;0,"; Rated below expectations on "&amp;COUNTIF(E243:H243,1),"")&amp;IF(AND(D243&lt;&gt;"",D243&lt;&gt;Lists!$A$2),"; Not a manager",""),3,200))</f>
        <v/>
      </c>
      <c r="L243" s="23">
        <f>IF(B243="","",IF(J243=Lists!$D$4,1,0)+IF(J243=Lists!$D$3,1,0)+IF(COUNTIF(E243:H243,1)&gt;0,1,0)+IF(AND(D243&lt;&gt;"",D243&lt;&gt;Lists!$A$2),1,0))</f>
        <v/>
      </c>
      <c r="M243" s="23">
        <f>IF(B243="","",B243&amp;"|"&amp;COUNTIF(B$6:B243,B243))</f>
        <v/>
      </c>
      <c r="N243" s="23" t="n"/>
    </row>
    <row r="244">
      <c r="A244" s="23">
        <f>IF(B244="","","Phone")</f>
        <v/>
      </c>
      <c r="B244" s="23">
        <f>TRIM('Phone references'!A44&amp;"")</f>
        <v/>
      </c>
      <c r="C244" s="23">
        <f>IF(B244="","",TRIM('Phone references'!B44&amp;""))</f>
        <v/>
      </c>
      <c r="D244" s="23">
        <f>IF(B244="","",TRIM('Phone references'!C44&amp;""))</f>
        <v/>
      </c>
      <c r="E244" s="24">
        <f>IF(B244="","",IFERROR(MATCH(TRIM('Phone references'!D44&amp;""),Lists!$B$2:$B$5,0),""))</f>
        <v/>
      </c>
      <c r="F244" s="24">
        <f>IF(B244="","",IFERROR(MATCH(TRIM('Phone references'!E44&amp;""),Lists!$B$2:$B$5,0),""))</f>
        <v/>
      </c>
      <c r="G244" s="24">
        <f>IF(B244="","",IFERROR(MATCH(TRIM('Phone references'!F44&amp;""),Lists!$B$2:$B$5,0),""))</f>
        <v/>
      </c>
      <c r="H244" s="24">
        <f>IF(B244="","",IFERROR(MATCH(TRIM('Phone references'!G44&amp;""),Lists!$B$2:$B$5,0),""))</f>
        <v/>
      </c>
      <c r="I244" s="25">
        <f>IF(COUNT(E244:H244)=0,"",ROUND(AVERAGE(E244:H244),2))</f>
        <v/>
      </c>
      <c r="J244" s="23">
        <f>IF(B244="","",TRIM('Phone references'!H44&amp;""))</f>
        <v/>
      </c>
      <c r="K244" s="23">
        <f>IF(B244="","",MID(IF(J244=Lists!$D$4,"; Would not hire again","")&amp;IF(J244=Lists!$D$3,"; Hire again with reservations","")&amp;IF(COUNTIF(E244:H244,1)&gt;0,"; Rated below expectations on "&amp;COUNTIF(E244:H244,1),"")&amp;IF(AND(D244&lt;&gt;"",D244&lt;&gt;Lists!$A$2),"; Not a manager",""),3,200))</f>
        <v/>
      </c>
      <c r="L244" s="23">
        <f>IF(B244="","",IF(J244=Lists!$D$4,1,0)+IF(J244=Lists!$D$3,1,0)+IF(COUNTIF(E244:H244,1)&gt;0,1,0)+IF(AND(D244&lt;&gt;"",D244&lt;&gt;Lists!$A$2),1,0))</f>
        <v/>
      </c>
      <c r="M244" s="23">
        <f>IF(B244="","",B244&amp;"|"&amp;COUNTIF(B$6:B244,B244))</f>
        <v/>
      </c>
      <c r="N244" s="23" t="n"/>
    </row>
    <row r="245">
      <c r="A245" s="23">
        <f>IF(B245="","","Phone")</f>
        <v/>
      </c>
      <c r="B245" s="23">
        <f>TRIM('Phone references'!A45&amp;"")</f>
        <v/>
      </c>
      <c r="C245" s="23">
        <f>IF(B245="","",TRIM('Phone references'!B45&amp;""))</f>
        <v/>
      </c>
      <c r="D245" s="23">
        <f>IF(B245="","",TRIM('Phone references'!C45&amp;""))</f>
        <v/>
      </c>
      <c r="E245" s="24">
        <f>IF(B245="","",IFERROR(MATCH(TRIM('Phone references'!D45&amp;""),Lists!$B$2:$B$5,0),""))</f>
        <v/>
      </c>
      <c r="F245" s="24">
        <f>IF(B245="","",IFERROR(MATCH(TRIM('Phone references'!E45&amp;""),Lists!$B$2:$B$5,0),""))</f>
        <v/>
      </c>
      <c r="G245" s="24">
        <f>IF(B245="","",IFERROR(MATCH(TRIM('Phone references'!F45&amp;""),Lists!$B$2:$B$5,0),""))</f>
        <v/>
      </c>
      <c r="H245" s="24">
        <f>IF(B245="","",IFERROR(MATCH(TRIM('Phone references'!G45&amp;""),Lists!$B$2:$B$5,0),""))</f>
        <v/>
      </c>
      <c r="I245" s="25">
        <f>IF(COUNT(E245:H245)=0,"",ROUND(AVERAGE(E245:H245),2))</f>
        <v/>
      </c>
      <c r="J245" s="23">
        <f>IF(B245="","",TRIM('Phone references'!H45&amp;""))</f>
        <v/>
      </c>
      <c r="K245" s="23">
        <f>IF(B245="","",MID(IF(J245=Lists!$D$4,"; Would not hire again","")&amp;IF(J245=Lists!$D$3,"; Hire again with reservations","")&amp;IF(COUNTIF(E245:H245,1)&gt;0,"; Rated below expectations on "&amp;COUNTIF(E245:H245,1),"")&amp;IF(AND(D245&lt;&gt;"",D245&lt;&gt;Lists!$A$2),"; Not a manager",""),3,200))</f>
        <v/>
      </c>
      <c r="L245" s="23">
        <f>IF(B245="","",IF(J245=Lists!$D$4,1,0)+IF(J245=Lists!$D$3,1,0)+IF(COUNTIF(E245:H245,1)&gt;0,1,0)+IF(AND(D245&lt;&gt;"",D245&lt;&gt;Lists!$A$2),1,0))</f>
        <v/>
      </c>
      <c r="M245" s="23">
        <f>IF(B245="","",B245&amp;"|"&amp;COUNTIF(B$6:B245,B245))</f>
        <v/>
      </c>
      <c r="N245" s="23" t="n"/>
    </row>
    <row r="246">
      <c r="A246" s="23">
        <f>IF(B246="","","Phone")</f>
        <v/>
      </c>
      <c r="B246" s="23">
        <f>TRIM('Phone references'!A46&amp;"")</f>
        <v/>
      </c>
      <c r="C246" s="23">
        <f>IF(B246="","",TRIM('Phone references'!B46&amp;""))</f>
        <v/>
      </c>
      <c r="D246" s="23">
        <f>IF(B246="","",TRIM('Phone references'!C46&amp;""))</f>
        <v/>
      </c>
      <c r="E246" s="24">
        <f>IF(B246="","",IFERROR(MATCH(TRIM('Phone references'!D46&amp;""),Lists!$B$2:$B$5,0),""))</f>
        <v/>
      </c>
      <c r="F246" s="24">
        <f>IF(B246="","",IFERROR(MATCH(TRIM('Phone references'!E46&amp;""),Lists!$B$2:$B$5,0),""))</f>
        <v/>
      </c>
      <c r="G246" s="24">
        <f>IF(B246="","",IFERROR(MATCH(TRIM('Phone references'!F46&amp;""),Lists!$B$2:$B$5,0),""))</f>
        <v/>
      </c>
      <c r="H246" s="24">
        <f>IF(B246="","",IFERROR(MATCH(TRIM('Phone references'!G46&amp;""),Lists!$B$2:$B$5,0),""))</f>
        <v/>
      </c>
      <c r="I246" s="25">
        <f>IF(COUNT(E246:H246)=0,"",ROUND(AVERAGE(E246:H246),2))</f>
        <v/>
      </c>
      <c r="J246" s="23">
        <f>IF(B246="","",TRIM('Phone references'!H46&amp;""))</f>
        <v/>
      </c>
      <c r="K246" s="23">
        <f>IF(B246="","",MID(IF(J246=Lists!$D$4,"; Would not hire again","")&amp;IF(J246=Lists!$D$3,"; Hire again with reservations","")&amp;IF(COUNTIF(E246:H246,1)&gt;0,"; Rated below expectations on "&amp;COUNTIF(E246:H246,1),"")&amp;IF(AND(D246&lt;&gt;"",D246&lt;&gt;Lists!$A$2),"; Not a manager",""),3,200))</f>
        <v/>
      </c>
      <c r="L246" s="23">
        <f>IF(B246="","",IF(J246=Lists!$D$4,1,0)+IF(J246=Lists!$D$3,1,0)+IF(COUNTIF(E246:H246,1)&gt;0,1,0)+IF(AND(D246&lt;&gt;"",D246&lt;&gt;Lists!$A$2),1,0))</f>
        <v/>
      </c>
      <c r="M246" s="23">
        <f>IF(B246="","",B246&amp;"|"&amp;COUNTIF(B$6:B246,B246))</f>
        <v/>
      </c>
      <c r="N246" s="23" t="n"/>
    </row>
    <row r="247">
      <c r="A247" s="23">
        <f>IF(B247="","","Phone")</f>
        <v/>
      </c>
      <c r="B247" s="23">
        <f>TRIM('Phone references'!A47&amp;"")</f>
        <v/>
      </c>
      <c r="C247" s="23">
        <f>IF(B247="","",TRIM('Phone references'!B47&amp;""))</f>
        <v/>
      </c>
      <c r="D247" s="23">
        <f>IF(B247="","",TRIM('Phone references'!C47&amp;""))</f>
        <v/>
      </c>
      <c r="E247" s="24">
        <f>IF(B247="","",IFERROR(MATCH(TRIM('Phone references'!D47&amp;""),Lists!$B$2:$B$5,0),""))</f>
        <v/>
      </c>
      <c r="F247" s="24">
        <f>IF(B247="","",IFERROR(MATCH(TRIM('Phone references'!E47&amp;""),Lists!$B$2:$B$5,0),""))</f>
        <v/>
      </c>
      <c r="G247" s="24">
        <f>IF(B247="","",IFERROR(MATCH(TRIM('Phone references'!F47&amp;""),Lists!$B$2:$B$5,0),""))</f>
        <v/>
      </c>
      <c r="H247" s="24">
        <f>IF(B247="","",IFERROR(MATCH(TRIM('Phone references'!G47&amp;""),Lists!$B$2:$B$5,0),""))</f>
        <v/>
      </c>
      <c r="I247" s="25">
        <f>IF(COUNT(E247:H247)=0,"",ROUND(AVERAGE(E247:H247),2))</f>
        <v/>
      </c>
      <c r="J247" s="23">
        <f>IF(B247="","",TRIM('Phone references'!H47&amp;""))</f>
        <v/>
      </c>
      <c r="K247" s="23">
        <f>IF(B247="","",MID(IF(J247=Lists!$D$4,"; Would not hire again","")&amp;IF(J247=Lists!$D$3,"; Hire again with reservations","")&amp;IF(COUNTIF(E247:H247,1)&gt;0,"; Rated below expectations on "&amp;COUNTIF(E247:H247,1),"")&amp;IF(AND(D247&lt;&gt;"",D247&lt;&gt;Lists!$A$2),"; Not a manager",""),3,200))</f>
        <v/>
      </c>
      <c r="L247" s="23">
        <f>IF(B247="","",IF(J247=Lists!$D$4,1,0)+IF(J247=Lists!$D$3,1,0)+IF(COUNTIF(E247:H247,1)&gt;0,1,0)+IF(AND(D247&lt;&gt;"",D247&lt;&gt;Lists!$A$2),1,0))</f>
        <v/>
      </c>
      <c r="M247" s="23">
        <f>IF(B247="","",B247&amp;"|"&amp;COUNTIF(B$6:B247,B247))</f>
        <v/>
      </c>
      <c r="N247" s="23" t="n"/>
    </row>
    <row r="248">
      <c r="A248" s="23">
        <f>IF(B248="","","Phone")</f>
        <v/>
      </c>
      <c r="B248" s="23">
        <f>TRIM('Phone references'!A48&amp;"")</f>
        <v/>
      </c>
      <c r="C248" s="23">
        <f>IF(B248="","",TRIM('Phone references'!B48&amp;""))</f>
        <v/>
      </c>
      <c r="D248" s="23">
        <f>IF(B248="","",TRIM('Phone references'!C48&amp;""))</f>
        <v/>
      </c>
      <c r="E248" s="24">
        <f>IF(B248="","",IFERROR(MATCH(TRIM('Phone references'!D48&amp;""),Lists!$B$2:$B$5,0),""))</f>
        <v/>
      </c>
      <c r="F248" s="24">
        <f>IF(B248="","",IFERROR(MATCH(TRIM('Phone references'!E48&amp;""),Lists!$B$2:$B$5,0),""))</f>
        <v/>
      </c>
      <c r="G248" s="24">
        <f>IF(B248="","",IFERROR(MATCH(TRIM('Phone references'!F48&amp;""),Lists!$B$2:$B$5,0),""))</f>
        <v/>
      </c>
      <c r="H248" s="24">
        <f>IF(B248="","",IFERROR(MATCH(TRIM('Phone references'!G48&amp;""),Lists!$B$2:$B$5,0),""))</f>
        <v/>
      </c>
      <c r="I248" s="25">
        <f>IF(COUNT(E248:H248)=0,"",ROUND(AVERAGE(E248:H248),2))</f>
        <v/>
      </c>
      <c r="J248" s="23">
        <f>IF(B248="","",TRIM('Phone references'!H48&amp;""))</f>
        <v/>
      </c>
      <c r="K248" s="23">
        <f>IF(B248="","",MID(IF(J248=Lists!$D$4,"; Would not hire again","")&amp;IF(J248=Lists!$D$3,"; Hire again with reservations","")&amp;IF(COUNTIF(E248:H248,1)&gt;0,"; Rated below expectations on "&amp;COUNTIF(E248:H248,1),"")&amp;IF(AND(D248&lt;&gt;"",D248&lt;&gt;Lists!$A$2),"; Not a manager",""),3,200))</f>
        <v/>
      </c>
      <c r="L248" s="23">
        <f>IF(B248="","",IF(J248=Lists!$D$4,1,0)+IF(J248=Lists!$D$3,1,0)+IF(COUNTIF(E248:H248,1)&gt;0,1,0)+IF(AND(D248&lt;&gt;"",D248&lt;&gt;Lists!$A$2),1,0))</f>
        <v/>
      </c>
      <c r="M248" s="23">
        <f>IF(B248="","",B248&amp;"|"&amp;COUNTIF(B$6:B248,B248))</f>
        <v/>
      </c>
      <c r="N248" s="23" t="n"/>
    </row>
    <row r="249">
      <c r="A249" s="23">
        <f>IF(B249="","","Phone")</f>
        <v/>
      </c>
      <c r="B249" s="23">
        <f>TRIM('Phone references'!A49&amp;"")</f>
        <v/>
      </c>
      <c r="C249" s="23">
        <f>IF(B249="","",TRIM('Phone references'!B49&amp;""))</f>
        <v/>
      </c>
      <c r="D249" s="23">
        <f>IF(B249="","",TRIM('Phone references'!C49&amp;""))</f>
        <v/>
      </c>
      <c r="E249" s="24">
        <f>IF(B249="","",IFERROR(MATCH(TRIM('Phone references'!D49&amp;""),Lists!$B$2:$B$5,0),""))</f>
        <v/>
      </c>
      <c r="F249" s="24">
        <f>IF(B249="","",IFERROR(MATCH(TRIM('Phone references'!E49&amp;""),Lists!$B$2:$B$5,0),""))</f>
        <v/>
      </c>
      <c r="G249" s="24">
        <f>IF(B249="","",IFERROR(MATCH(TRIM('Phone references'!F49&amp;""),Lists!$B$2:$B$5,0),""))</f>
        <v/>
      </c>
      <c r="H249" s="24">
        <f>IF(B249="","",IFERROR(MATCH(TRIM('Phone references'!G49&amp;""),Lists!$B$2:$B$5,0),""))</f>
        <v/>
      </c>
      <c r="I249" s="25">
        <f>IF(COUNT(E249:H249)=0,"",ROUND(AVERAGE(E249:H249),2))</f>
        <v/>
      </c>
      <c r="J249" s="23">
        <f>IF(B249="","",TRIM('Phone references'!H49&amp;""))</f>
        <v/>
      </c>
      <c r="K249" s="23">
        <f>IF(B249="","",MID(IF(J249=Lists!$D$4,"; Would not hire again","")&amp;IF(J249=Lists!$D$3,"; Hire again with reservations","")&amp;IF(COUNTIF(E249:H249,1)&gt;0,"; Rated below expectations on "&amp;COUNTIF(E249:H249,1),"")&amp;IF(AND(D249&lt;&gt;"",D249&lt;&gt;Lists!$A$2),"; Not a manager",""),3,200))</f>
        <v/>
      </c>
      <c r="L249" s="23">
        <f>IF(B249="","",IF(J249=Lists!$D$4,1,0)+IF(J249=Lists!$D$3,1,0)+IF(COUNTIF(E249:H249,1)&gt;0,1,0)+IF(AND(D249&lt;&gt;"",D249&lt;&gt;Lists!$A$2),1,0))</f>
        <v/>
      </c>
      <c r="M249" s="23">
        <f>IF(B249="","",B249&amp;"|"&amp;COUNTIF(B$6:B249,B249))</f>
        <v/>
      </c>
      <c r="N249" s="23" t="n"/>
    </row>
    <row r="250">
      <c r="A250" s="23">
        <f>IF(B250="","","Phone")</f>
        <v/>
      </c>
      <c r="B250" s="23">
        <f>TRIM('Phone references'!A50&amp;"")</f>
        <v/>
      </c>
      <c r="C250" s="23">
        <f>IF(B250="","",TRIM('Phone references'!B50&amp;""))</f>
        <v/>
      </c>
      <c r="D250" s="23">
        <f>IF(B250="","",TRIM('Phone references'!C50&amp;""))</f>
        <v/>
      </c>
      <c r="E250" s="24">
        <f>IF(B250="","",IFERROR(MATCH(TRIM('Phone references'!D50&amp;""),Lists!$B$2:$B$5,0),""))</f>
        <v/>
      </c>
      <c r="F250" s="24">
        <f>IF(B250="","",IFERROR(MATCH(TRIM('Phone references'!E50&amp;""),Lists!$B$2:$B$5,0),""))</f>
        <v/>
      </c>
      <c r="G250" s="24">
        <f>IF(B250="","",IFERROR(MATCH(TRIM('Phone references'!F50&amp;""),Lists!$B$2:$B$5,0),""))</f>
        <v/>
      </c>
      <c r="H250" s="24">
        <f>IF(B250="","",IFERROR(MATCH(TRIM('Phone references'!G50&amp;""),Lists!$B$2:$B$5,0),""))</f>
        <v/>
      </c>
      <c r="I250" s="25">
        <f>IF(COUNT(E250:H250)=0,"",ROUND(AVERAGE(E250:H250),2))</f>
        <v/>
      </c>
      <c r="J250" s="23">
        <f>IF(B250="","",TRIM('Phone references'!H50&amp;""))</f>
        <v/>
      </c>
      <c r="K250" s="23">
        <f>IF(B250="","",MID(IF(J250=Lists!$D$4,"; Would not hire again","")&amp;IF(J250=Lists!$D$3,"; Hire again with reservations","")&amp;IF(COUNTIF(E250:H250,1)&gt;0,"; Rated below expectations on "&amp;COUNTIF(E250:H250,1),"")&amp;IF(AND(D250&lt;&gt;"",D250&lt;&gt;Lists!$A$2),"; Not a manager",""),3,200))</f>
        <v/>
      </c>
      <c r="L250" s="23">
        <f>IF(B250="","",IF(J250=Lists!$D$4,1,0)+IF(J250=Lists!$D$3,1,0)+IF(COUNTIF(E250:H250,1)&gt;0,1,0)+IF(AND(D250&lt;&gt;"",D250&lt;&gt;Lists!$A$2),1,0))</f>
        <v/>
      </c>
      <c r="M250" s="23">
        <f>IF(B250="","",B250&amp;"|"&amp;COUNTIF(B$6:B250,B250))</f>
        <v/>
      </c>
      <c r="N250" s="23" t="n"/>
    </row>
    <row r="251">
      <c r="A251" s="23">
        <f>IF(B251="","","Phone")</f>
        <v/>
      </c>
      <c r="B251" s="23">
        <f>TRIM('Phone references'!A51&amp;"")</f>
        <v/>
      </c>
      <c r="C251" s="23">
        <f>IF(B251="","",TRIM('Phone references'!B51&amp;""))</f>
        <v/>
      </c>
      <c r="D251" s="23">
        <f>IF(B251="","",TRIM('Phone references'!C51&amp;""))</f>
        <v/>
      </c>
      <c r="E251" s="24">
        <f>IF(B251="","",IFERROR(MATCH(TRIM('Phone references'!D51&amp;""),Lists!$B$2:$B$5,0),""))</f>
        <v/>
      </c>
      <c r="F251" s="24">
        <f>IF(B251="","",IFERROR(MATCH(TRIM('Phone references'!E51&amp;""),Lists!$B$2:$B$5,0),""))</f>
        <v/>
      </c>
      <c r="G251" s="24">
        <f>IF(B251="","",IFERROR(MATCH(TRIM('Phone references'!F51&amp;""),Lists!$B$2:$B$5,0),""))</f>
        <v/>
      </c>
      <c r="H251" s="24">
        <f>IF(B251="","",IFERROR(MATCH(TRIM('Phone references'!G51&amp;""),Lists!$B$2:$B$5,0),""))</f>
        <v/>
      </c>
      <c r="I251" s="25">
        <f>IF(COUNT(E251:H251)=0,"",ROUND(AVERAGE(E251:H251),2))</f>
        <v/>
      </c>
      <c r="J251" s="23">
        <f>IF(B251="","",TRIM('Phone references'!H51&amp;""))</f>
        <v/>
      </c>
      <c r="K251" s="23">
        <f>IF(B251="","",MID(IF(J251=Lists!$D$4,"; Would not hire again","")&amp;IF(J251=Lists!$D$3,"; Hire again with reservations","")&amp;IF(COUNTIF(E251:H251,1)&gt;0,"; Rated below expectations on "&amp;COUNTIF(E251:H251,1),"")&amp;IF(AND(D251&lt;&gt;"",D251&lt;&gt;Lists!$A$2),"; Not a manager",""),3,200))</f>
        <v/>
      </c>
      <c r="L251" s="23">
        <f>IF(B251="","",IF(J251=Lists!$D$4,1,0)+IF(J251=Lists!$D$3,1,0)+IF(COUNTIF(E251:H251,1)&gt;0,1,0)+IF(AND(D251&lt;&gt;"",D251&lt;&gt;Lists!$A$2),1,0))</f>
        <v/>
      </c>
      <c r="M251" s="23">
        <f>IF(B251="","",B251&amp;"|"&amp;COUNTIF(B$6:B251,B251))</f>
        <v/>
      </c>
      <c r="N251" s="23" t="n"/>
    </row>
    <row r="252">
      <c r="A252" s="23">
        <f>IF(B252="","","Phone")</f>
        <v/>
      </c>
      <c r="B252" s="23">
        <f>TRIM('Phone references'!A52&amp;"")</f>
        <v/>
      </c>
      <c r="C252" s="23">
        <f>IF(B252="","",TRIM('Phone references'!B52&amp;""))</f>
        <v/>
      </c>
      <c r="D252" s="23">
        <f>IF(B252="","",TRIM('Phone references'!C52&amp;""))</f>
        <v/>
      </c>
      <c r="E252" s="24">
        <f>IF(B252="","",IFERROR(MATCH(TRIM('Phone references'!D52&amp;""),Lists!$B$2:$B$5,0),""))</f>
        <v/>
      </c>
      <c r="F252" s="24">
        <f>IF(B252="","",IFERROR(MATCH(TRIM('Phone references'!E52&amp;""),Lists!$B$2:$B$5,0),""))</f>
        <v/>
      </c>
      <c r="G252" s="24">
        <f>IF(B252="","",IFERROR(MATCH(TRIM('Phone references'!F52&amp;""),Lists!$B$2:$B$5,0),""))</f>
        <v/>
      </c>
      <c r="H252" s="24">
        <f>IF(B252="","",IFERROR(MATCH(TRIM('Phone references'!G52&amp;""),Lists!$B$2:$B$5,0),""))</f>
        <v/>
      </c>
      <c r="I252" s="25">
        <f>IF(COUNT(E252:H252)=0,"",ROUND(AVERAGE(E252:H252),2))</f>
        <v/>
      </c>
      <c r="J252" s="23">
        <f>IF(B252="","",TRIM('Phone references'!H52&amp;""))</f>
        <v/>
      </c>
      <c r="K252" s="23">
        <f>IF(B252="","",MID(IF(J252=Lists!$D$4,"; Would not hire again","")&amp;IF(J252=Lists!$D$3,"; Hire again with reservations","")&amp;IF(COUNTIF(E252:H252,1)&gt;0,"; Rated below expectations on "&amp;COUNTIF(E252:H252,1),"")&amp;IF(AND(D252&lt;&gt;"",D252&lt;&gt;Lists!$A$2),"; Not a manager",""),3,200))</f>
        <v/>
      </c>
      <c r="L252" s="23">
        <f>IF(B252="","",IF(J252=Lists!$D$4,1,0)+IF(J252=Lists!$D$3,1,0)+IF(COUNTIF(E252:H252,1)&gt;0,1,0)+IF(AND(D252&lt;&gt;"",D252&lt;&gt;Lists!$A$2),1,0))</f>
        <v/>
      </c>
      <c r="M252" s="23">
        <f>IF(B252="","",B252&amp;"|"&amp;COUNTIF(B$6:B252,B252))</f>
        <v/>
      </c>
      <c r="N252" s="23" t="n"/>
    </row>
    <row r="253">
      <c r="A253" s="23">
        <f>IF(B253="","","Phone")</f>
        <v/>
      </c>
      <c r="B253" s="23">
        <f>TRIM('Phone references'!A53&amp;"")</f>
        <v/>
      </c>
      <c r="C253" s="23">
        <f>IF(B253="","",TRIM('Phone references'!B53&amp;""))</f>
        <v/>
      </c>
      <c r="D253" s="23">
        <f>IF(B253="","",TRIM('Phone references'!C53&amp;""))</f>
        <v/>
      </c>
      <c r="E253" s="24">
        <f>IF(B253="","",IFERROR(MATCH(TRIM('Phone references'!D53&amp;""),Lists!$B$2:$B$5,0),""))</f>
        <v/>
      </c>
      <c r="F253" s="24">
        <f>IF(B253="","",IFERROR(MATCH(TRIM('Phone references'!E53&amp;""),Lists!$B$2:$B$5,0),""))</f>
        <v/>
      </c>
      <c r="G253" s="24">
        <f>IF(B253="","",IFERROR(MATCH(TRIM('Phone references'!F53&amp;""),Lists!$B$2:$B$5,0),""))</f>
        <v/>
      </c>
      <c r="H253" s="24">
        <f>IF(B253="","",IFERROR(MATCH(TRIM('Phone references'!G53&amp;""),Lists!$B$2:$B$5,0),""))</f>
        <v/>
      </c>
      <c r="I253" s="25">
        <f>IF(COUNT(E253:H253)=0,"",ROUND(AVERAGE(E253:H253),2))</f>
        <v/>
      </c>
      <c r="J253" s="23">
        <f>IF(B253="","",TRIM('Phone references'!H53&amp;""))</f>
        <v/>
      </c>
      <c r="K253" s="23">
        <f>IF(B253="","",MID(IF(J253=Lists!$D$4,"; Would not hire again","")&amp;IF(J253=Lists!$D$3,"; Hire again with reservations","")&amp;IF(COUNTIF(E253:H253,1)&gt;0,"; Rated below expectations on "&amp;COUNTIF(E253:H253,1),"")&amp;IF(AND(D253&lt;&gt;"",D253&lt;&gt;Lists!$A$2),"; Not a manager",""),3,200))</f>
        <v/>
      </c>
      <c r="L253" s="23">
        <f>IF(B253="","",IF(J253=Lists!$D$4,1,0)+IF(J253=Lists!$D$3,1,0)+IF(COUNTIF(E253:H253,1)&gt;0,1,0)+IF(AND(D253&lt;&gt;"",D253&lt;&gt;Lists!$A$2),1,0))</f>
        <v/>
      </c>
      <c r="M253" s="23">
        <f>IF(B253="","",B253&amp;"|"&amp;COUNTIF(B$6:B253,B253))</f>
        <v/>
      </c>
      <c r="N253" s="23" t="n"/>
    </row>
    <row r="254">
      <c r="A254" s="23">
        <f>IF(B254="","","Phone")</f>
        <v/>
      </c>
      <c r="B254" s="23">
        <f>TRIM('Phone references'!A54&amp;"")</f>
        <v/>
      </c>
      <c r="C254" s="23">
        <f>IF(B254="","",TRIM('Phone references'!B54&amp;""))</f>
        <v/>
      </c>
      <c r="D254" s="23">
        <f>IF(B254="","",TRIM('Phone references'!C54&amp;""))</f>
        <v/>
      </c>
      <c r="E254" s="24">
        <f>IF(B254="","",IFERROR(MATCH(TRIM('Phone references'!D54&amp;""),Lists!$B$2:$B$5,0),""))</f>
        <v/>
      </c>
      <c r="F254" s="24">
        <f>IF(B254="","",IFERROR(MATCH(TRIM('Phone references'!E54&amp;""),Lists!$B$2:$B$5,0),""))</f>
        <v/>
      </c>
      <c r="G254" s="24">
        <f>IF(B254="","",IFERROR(MATCH(TRIM('Phone references'!F54&amp;""),Lists!$B$2:$B$5,0),""))</f>
        <v/>
      </c>
      <c r="H254" s="24">
        <f>IF(B254="","",IFERROR(MATCH(TRIM('Phone references'!G54&amp;""),Lists!$B$2:$B$5,0),""))</f>
        <v/>
      </c>
      <c r="I254" s="25">
        <f>IF(COUNT(E254:H254)=0,"",ROUND(AVERAGE(E254:H254),2))</f>
        <v/>
      </c>
      <c r="J254" s="23">
        <f>IF(B254="","",TRIM('Phone references'!H54&amp;""))</f>
        <v/>
      </c>
      <c r="K254" s="23">
        <f>IF(B254="","",MID(IF(J254=Lists!$D$4,"; Would not hire again","")&amp;IF(J254=Lists!$D$3,"; Hire again with reservations","")&amp;IF(COUNTIF(E254:H254,1)&gt;0,"; Rated below expectations on "&amp;COUNTIF(E254:H254,1),"")&amp;IF(AND(D254&lt;&gt;"",D254&lt;&gt;Lists!$A$2),"; Not a manager",""),3,200))</f>
        <v/>
      </c>
      <c r="L254" s="23">
        <f>IF(B254="","",IF(J254=Lists!$D$4,1,0)+IF(J254=Lists!$D$3,1,0)+IF(COUNTIF(E254:H254,1)&gt;0,1,0)+IF(AND(D254&lt;&gt;"",D254&lt;&gt;Lists!$A$2),1,0))</f>
        <v/>
      </c>
      <c r="M254" s="23">
        <f>IF(B254="","",B254&amp;"|"&amp;COUNTIF(B$6:B254,B254))</f>
        <v/>
      </c>
      <c r="N254" s="23" t="n"/>
    </row>
    <row r="255">
      <c r="A255" s="23">
        <f>IF(B255="","","Phone")</f>
        <v/>
      </c>
      <c r="B255" s="23">
        <f>TRIM('Phone references'!A55&amp;"")</f>
        <v/>
      </c>
      <c r="C255" s="23">
        <f>IF(B255="","",TRIM('Phone references'!B55&amp;""))</f>
        <v/>
      </c>
      <c r="D255" s="23">
        <f>IF(B255="","",TRIM('Phone references'!C55&amp;""))</f>
        <v/>
      </c>
      <c r="E255" s="24">
        <f>IF(B255="","",IFERROR(MATCH(TRIM('Phone references'!D55&amp;""),Lists!$B$2:$B$5,0),""))</f>
        <v/>
      </c>
      <c r="F255" s="24">
        <f>IF(B255="","",IFERROR(MATCH(TRIM('Phone references'!E55&amp;""),Lists!$B$2:$B$5,0),""))</f>
        <v/>
      </c>
      <c r="G255" s="24">
        <f>IF(B255="","",IFERROR(MATCH(TRIM('Phone references'!F55&amp;""),Lists!$B$2:$B$5,0),""))</f>
        <v/>
      </c>
      <c r="H255" s="24">
        <f>IF(B255="","",IFERROR(MATCH(TRIM('Phone references'!G55&amp;""),Lists!$B$2:$B$5,0),""))</f>
        <v/>
      </c>
      <c r="I255" s="25">
        <f>IF(COUNT(E255:H255)=0,"",ROUND(AVERAGE(E255:H255),2))</f>
        <v/>
      </c>
      <c r="J255" s="23">
        <f>IF(B255="","",TRIM('Phone references'!H55&amp;""))</f>
        <v/>
      </c>
      <c r="K255" s="23">
        <f>IF(B255="","",MID(IF(J255=Lists!$D$4,"; Would not hire again","")&amp;IF(J255=Lists!$D$3,"; Hire again with reservations","")&amp;IF(COUNTIF(E255:H255,1)&gt;0,"; Rated below expectations on "&amp;COUNTIF(E255:H255,1),"")&amp;IF(AND(D255&lt;&gt;"",D255&lt;&gt;Lists!$A$2),"; Not a manager",""),3,200))</f>
        <v/>
      </c>
      <c r="L255" s="23">
        <f>IF(B255="","",IF(J255=Lists!$D$4,1,0)+IF(J255=Lists!$D$3,1,0)+IF(COUNTIF(E255:H255,1)&gt;0,1,0)+IF(AND(D255&lt;&gt;"",D255&lt;&gt;Lists!$A$2),1,0))</f>
        <v/>
      </c>
      <c r="M255" s="23">
        <f>IF(B255="","",B255&amp;"|"&amp;COUNTIF(B$6:B255,B255))</f>
        <v/>
      </c>
      <c r="N255" s="23" t="n"/>
    </row>
  </sheetData>
  <conditionalFormatting sqref="K6:K255">
    <cfRule type="expression" priority="1" dxfId="0">
      <formula>$L6&gt;0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4B2E83"/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24" customWidth="1" min="1" max="1"/>
    <col width="36" customWidth="1" min="2" max="2"/>
    <col width="36" customWidth="1" min="3" max="3"/>
    <col width="14" customWidth="1" min="4" max="4"/>
    <col width="30" customWidth="1" min="5" max="5"/>
  </cols>
  <sheetData>
    <row r="1">
      <c r="A1" s="16" t="inlineStr">
        <is>
          <t>Compare two references</t>
        </is>
      </c>
    </row>
    <row r="2">
      <c r="A2" s="17" t="inlineStr">
        <is>
          <t>Type a candidate's name. The first two references found (form, then phone) appear side by side.</t>
        </is>
      </c>
    </row>
    <row r="3">
      <c r="A3" s="18">
        <f>IF(COUNTIF('Form responses'!$A$2:$A$201,"EXAMPLE*")+COUNTIF('Phone references'!$I$6:$I$55,"EXAMPLE*")&gt;0,"You are looking at EXAMPLE data. Clear A2 to R5 on Form responses and row 6 on Phone references, then clear the name on Compare.","")</f>
        <v/>
      </c>
    </row>
    <row r="5">
      <c r="A5" s="26" t="inlineStr">
        <is>
          <t>Candidate</t>
        </is>
      </c>
      <c r="B5" s="27" t="inlineStr">
        <is>
          <t>Priya Example</t>
        </is>
      </c>
      <c r="C5" s="28" t="n"/>
    </row>
    <row r="6">
      <c r="A6" s="29" t="inlineStr">
        <is>
          <t>References found</t>
        </is>
      </c>
      <c r="B6" s="30">
        <f>IF(B5="","",COUNTIF(Scores!$B$6:$B$255,B5))</f>
        <v/>
      </c>
      <c r="D6" s="18">
        <f>IF(AND(B5&lt;&gt;"",B6=0),"No references found for that name. Check the spelling.",IF(B6&gt;2,"More than two found: only the first two show. See Scores for all.",""))</f>
        <v/>
      </c>
    </row>
    <row r="7">
      <c r="A7" s="14" t="inlineStr">
        <is>
          <t>Scores row (worked out)</t>
        </is>
      </c>
      <c r="B7" s="31">
        <f>IF($B$5="","",IFERROR(MATCH($B$5&amp;"|1",Scores!$M$6:$M$255,0),""))</f>
        <v/>
      </c>
      <c r="C7" s="31">
        <f>IF($B$5="","",IFERROR(MATCH($B$5&amp;"|2",Scores!$M$6:$M$255,0),""))</f>
        <v/>
      </c>
    </row>
    <row r="9">
      <c r="A9" s="3" t="inlineStr"/>
      <c r="B9" s="3" t="inlineStr">
        <is>
          <t>Reference 1</t>
        </is>
      </c>
      <c r="C9" s="3" t="inlineStr">
        <is>
          <t>Reference 2</t>
        </is>
      </c>
      <c r="D9" s="3" t="inlineStr">
        <is>
          <t>Difference</t>
        </is>
      </c>
      <c r="E9" s="3" t="inlineStr">
        <is>
          <t>Worth a follow-up?</t>
        </is>
      </c>
    </row>
    <row r="10">
      <c r="A10" s="32" t="inlineStr">
        <is>
          <t>Reference</t>
        </is>
      </c>
      <c r="B10" s="33">
        <f>IF(B$7="","",INDEX(Scores!$C$6:$C$255,B$7))</f>
        <v/>
      </c>
      <c r="C10" s="33">
        <f>IF(C$7="","",INDEX(Scores!$C$6:$C$255,C$7))</f>
        <v/>
      </c>
      <c r="D10" s="33" t="n"/>
      <c r="E10" s="33" t="n"/>
    </row>
    <row r="11">
      <c r="A11" s="32" t="inlineStr">
        <is>
          <t>Source</t>
        </is>
      </c>
      <c r="B11" s="33">
        <f>IF(B$7="","",INDEX(Scores!$A$6:$A$255,B$7))</f>
        <v/>
      </c>
      <c r="C11" s="33">
        <f>IF(C$7="","",INDEX(Scores!$A$6:$A$255,C$7))</f>
        <v/>
      </c>
      <c r="D11" s="33" t="n"/>
      <c r="E11" s="33" t="n"/>
    </row>
    <row r="12">
      <c r="A12" s="32" t="inlineStr">
        <is>
          <t>Relationship</t>
        </is>
      </c>
      <c r="B12" s="33">
        <f>IF(B$7="","",INDEX(Scores!$D$6:$D$255,B$7))</f>
        <v/>
      </c>
      <c r="C12" s="33">
        <f>IF(C$7="","",INDEX(Scores!$D$6:$D$255,C$7))</f>
        <v/>
      </c>
      <c r="D12" s="33" t="n"/>
      <c r="E12" s="33" t="n"/>
    </row>
    <row r="13">
      <c r="A13" s="32" t="inlineStr">
        <is>
          <t>Reliability</t>
        </is>
      </c>
      <c r="B13" s="33">
        <f>IF(B$7="","",INDEX(Scores!$E$6:$E$255,B$7))</f>
        <v/>
      </c>
      <c r="C13" s="33">
        <f>IF(C$7="","",INDEX(Scores!$E$6:$E$255,C$7))</f>
        <v/>
      </c>
      <c r="D13" s="33">
        <f>IF(OR(B13="",C13=""),"",ABS(B13-C13))</f>
        <v/>
      </c>
      <c r="E13" s="33">
        <f>IF(D13="","",IF(D13&gt;=2,"Gap of 2 or more: ask about it",""))</f>
        <v/>
      </c>
    </row>
    <row r="14">
      <c r="A14" s="32" t="inlineStr">
        <is>
          <t>Teamwork</t>
        </is>
      </c>
      <c r="B14" s="33">
        <f>IF(B$7="","",INDEX(Scores!$F$6:$F$255,B$7))</f>
        <v/>
      </c>
      <c r="C14" s="33">
        <f>IF(C$7="","",INDEX(Scores!$F$6:$F$255,C$7))</f>
        <v/>
      </c>
      <c r="D14" s="33">
        <f>IF(OR(B14="",C14=""),"",ABS(B14-C14))</f>
        <v/>
      </c>
      <c r="E14" s="33">
        <f>IF(D14="","",IF(D14&gt;=2,"Gap of 2 or more: ask about it",""))</f>
        <v/>
      </c>
    </row>
    <row r="15">
      <c r="A15" s="32" t="inlineStr">
        <is>
          <t>Communication</t>
        </is>
      </c>
      <c r="B15" s="33">
        <f>IF(B$7="","",INDEX(Scores!$G$6:$G$255,B$7))</f>
        <v/>
      </c>
      <c r="C15" s="33">
        <f>IF(C$7="","",INDEX(Scores!$G$6:$G$255,C$7))</f>
        <v/>
      </c>
      <c r="D15" s="33">
        <f>IF(OR(B15="",C15=""),"",ABS(B15-C15))</f>
        <v/>
      </c>
      <c r="E15" s="33">
        <f>IF(D15="","",IF(D15&gt;=2,"Gap of 2 or more: ask about it",""))</f>
        <v/>
      </c>
    </row>
    <row r="16">
      <c r="A16" s="32" t="inlineStr">
        <is>
          <t>Quality of work</t>
        </is>
      </c>
      <c r="B16" s="33">
        <f>IF(B$7="","",INDEX(Scores!$H$6:$H$255,B$7))</f>
        <v/>
      </c>
      <c r="C16" s="33">
        <f>IF(C$7="","",INDEX(Scores!$H$6:$H$255,C$7))</f>
        <v/>
      </c>
      <c r="D16" s="33">
        <f>IF(OR(B16="",C16=""),"",ABS(B16-C16))</f>
        <v/>
      </c>
      <c r="E16" s="33">
        <f>IF(D16="","",IF(D16&gt;=2,"Gap of 2 or more: ask about it",""))</f>
        <v/>
      </c>
    </row>
    <row r="17">
      <c r="A17" s="32" t="inlineStr">
        <is>
          <t>Average</t>
        </is>
      </c>
      <c r="B17" s="34">
        <f>IF(B$7="","",INDEX(Scores!$I$6:$I$255,B$7))</f>
        <v/>
      </c>
      <c r="C17" s="34">
        <f>IF(C$7="","",INDEX(Scores!$I$6:$I$255,C$7))</f>
        <v/>
      </c>
      <c r="D17" s="33" t="n"/>
      <c r="E17" s="33" t="n"/>
    </row>
    <row r="18">
      <c r="A18" s="32" t="inlineStr">
        <is>
          <t>Hire again?</t>
        </is>
      </c>
      <c r="B18" s="33">
        <f>IF(B$7="","",INDEX(Scores!$J$6:$J$255,B$7))</f>
        <v/>
      </c>
      <c r="C18" s="33">
        <f>IF(C$7="","",INDEX(Scores!$J$6:$J$255,C$7))</f>
        <v/>
      </c>
      <c r="D18" s="33" t="n"/>
      <c r="E18" s="33" t="n"/>
    </row>
    <row r="19" ht="48" customHeight="1">
      <c r="A19" s="32" t="inlineStr">
        <is>
          <t>Red flags</t>
        </is>
      </c>
      <c r="B19" s="35">
        <f>IF(B$7="","",INDEX(Scores!$K$6:$K$255,B$7))</f>
        <v/>
      </c>
      <c r="C19" s="35">
        <f>IF(C$7="","",INDEX(Scores!$K$6:$K$255,C$7))</f>
        <v/>
      </c>
      <c r="D19" s="33" t="n"/>
      <c r="E19" s="33" t="n"/>
    </row>
    <row r="21">
      <c r="A21" s="29" t="inlineStr">
        <is>
          <t>Scores help you compare. They don't make the decision.</t>
        </is>
      </c>
    </row>
    <row r="22">
      <c r="A22" s="17" t="inlineStr">
        <is>
          <t>A gap of 2 or more between two references on one area means they saw different things. That is worth a follow-up call, not a verdict.</t>
        </is>
      </c>
    </row>
  </sheetData>
  <mergeCells count="1">
    <mergeCell ref="B5:C5"/>
  </mergeCells>
  <conditionalFormatting sqref="D13:D16">
    <cfRule type="cellIs" priority="1" operator="greaterThanOrEqual" dxfId="1">
      <formula>2</formula>
    </cfRule>
  </conditionalFormatting>
  <conditionalFormatting sqref="E13:E16">
    <cfRule type="expression" priority="2" dxfId="0">
      <formula>$D13&gt;=2</formula>
    </cfRule>
  </conditionalFormatting>
  <conditionalFormatting sqref="B19:C19">
    <cfRule type="expression" priority="3" dxfId="0">
      <formula>LEN(B19)&gt;0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7A6F86"/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28" customWidth="1" min="1" max="1"/>
    <col width="34" customWidth="1" min="2" max="2"/>
    <col width="3" customWidth="1" min="3" max="3"/>
    <col width="20" customWidth="1" min="4" max="4"/>
    <col width="3" customWidth="1" min="5" max="5"/>
    <col width="26" customWidth="1" min="6" max="6"/>
    <col width="44" customWidth="1" min="7" max="7"/>
  </cols>
  <sheetData>
    <row r="1">
      <c r="A1" s="3" t="inlineStr">
        <is>
          <t>Relationship</t>
        </is>
      </c>
      <c r="B1" s="3" t="inlineStr">
        <is>
          <t>Rating (score 1 to 4, top to bottom)</t>
        </is>
      </c>
      <c r="D1" s="3" t="inlineStr">
        <is>
          <t>Hire again?</t>
        </is>
      </c>
      <c r="F1" s="3" t="inlineStr">
        <is>
          <t>What the sheet looks for</t>
        </is>
      </c>
      <c r="G1" s="3" t="inlineStr">
        <is>
          <t>Column header in your export</t>
        </is>
      </c>
    </row>
    <row r="2">
      <c r="A2" t="inlineStr">
        <is>
          <t>I was their manager</t>
        </is>
      </c>
      <c r="B2" t="inlineStr">
        <is>
          <t>Below expectations</t>
        </is>
      </c>
      <c r="D2" t="inlineStr">
        <is>
          <t>Yes</t>
        </is>
      </c>
      <c r="F2" t="inlineStr">
        <is>
          <t>Candidate's name</t>
        </is>
      </c>
      <c r="G2" s="36" t="inlineStr">
        <is>
          <t>Candidate's name</t>
        </is>
      </c>
    </row>
    <row r="3">
      <c r="A3" t="inlineStr">
        <is>
          <t>I was their direct report</t>
        </is>
      </c>
      <c r="B3" t="inlineStr">
        <is>
          <t>Meets expectations</t>
        </is>
      </c>
      <c r="D3" t="inlineStr">
        <is>
          <t>With reservations</t>
        </is>
      </c>
      <c r="F3" t="inlineStr">
        <is>
          <t>Reference's name</t>
        </is>
      </c>
      <c r="G3" s="36" t="inlineStr">
        <is>
          <t>Your name</t>
        </is>
      </c>
    </row>
    <row r="4">
      <c r="A4" t="inlineStr">
        <is>
          <t>We were teammates</t>
        </is>
      </c>
      <c r="B4" t="inlineStr">
        <is>
          <t>Above expectations</t>
        </is>
      </c>
      <c r="D4" t="inlineStr">
        <is>
          <t>No</t>
        </is>
      </c>
      <c r="F4" t="inlineStr">
        <is>
          <t>Relationship</t>
        </is>
      </c>
      <c r="G4" s="36" t="inlineStr">
        <is>
          <t>How did you work together?</t>
        </is>
      </c>
    </row>
    <row r="5">
      <c r="A5" t="inlineStr">
        <is>
          <t>I was their client</t>
        </is>
      </c>
      <c r="B5" t="inlineStr">
        <is>
          <t>Outstanding</t>
        </is>
      </c>
      <c r="F5" t="inlineStr">
        <is>
          <t>Ratings (one cell)</t>
        </is>
      </c>
      <c r="G5" s="36" t="inlineStr">
        <is>
          <t>How would you rate them?</t>
        </is>
      </c>
    </row>
    <row r="6">
      <c r="A6" t="inlineStr">
        <is>
          <t>Other</t>
        </is>
      </c>
      <c r="F6" t="inlineStr">
        <is>
          <t>Hire again</t>
        </is>
      </c>
      <c r="G6" s="36" t="inlineStr">
        <is>
          <t>Would you hire or work with them again?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2026-10-28T09:54:19Z</dcterms:created>
  <dcterms:modified xmlns:dcterms="http://purl.org/dc/terms/" xmlns:xsi="http://www.w3.org/2001/XMLSchema-instance" xsi:type="dcterms:W3CDTF">2026-10-28T09:54:21Z</dcterms:modified>
</cp:coreProperties>
</file>