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ipeline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Settings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i val="1"/>
      <color rgb="005E5468"/>
      <sz val="10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3" fillId="6" borderId="1" applyAlignment="1" pivotButton="0" quotePrefix="0" xfId="0">
      <alignment vertical="center" wrapText="1"/>
    </xf>
    <xf numFmtId="0" fontId="11" fillId="3" borderId="1" pivotButton="0" quotePrefix="0" xfId="0"/>
    <xf numFmtId="164" fontId="11" fillId="3" borderId="1" applyAlignment="1" pivotButton="0" quotePrefix="0" xfId="0">
      <alignment horizontal="center"/>
    </xf>
    <xf numFmtId="3" fontId="11" fillId="3" borderId="1" applyAlignment="1" pivotButton="0" quotePrefix="0" xfId="0">
      <alignment horizontal="center"/>
    </xf>
    <xf numFmtId="0" fontId="11" fillId="3" borderId="1" applyAlignment="1" pivotButton="0" quotePrefix="0" xfId="0">
      <alignment horizontal="center"/>
    </xf>
    <xf numFmtId="164" fontId="6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6" fillId="4" borderId="1" pivotButton="0" quotePrefix="0" xfId="0"/>
    <xf numFmtId="0" fontId="6" fillId="3" borderId="1" pivotButton="0" quotePrefix="0" xfId="0"/>
    <xf numFmtId="164" fontId="6" fillId="3" borderId="1" applyAlignment="1" pivotButton="0" quotePrefix="0" xfId="0">
      <alignment horizontal="center"/>
    </xf>
    <xf numFmtId="3" fontId="6" fillId="3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3" fontId="6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3" fontId="5" fillId="4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9" fontId="6" fillId="4" borderId="1" applyAlignment="1" pivotButton="0" quotePrefix="0" xfId="0">
      <alignment horizontal="center"/>
    </xf>
    <xf numFmtId="1" fontId="6" fillId="4" borderId="1" applyAlignment="1" pivotButton="0" quotePrefix="0" xfId="0">
      <alignment horizontal="center"/>
    </xf>
    <xf numFmtId="0" fontId="6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/>
    </xf>
    <xf numFmtId="0" fontId="11" fillId="0" borderId="1" applyAlignment="1" pivotButton="0" quotePrefix="0" xfId="0">
      <alignment horizontal="center"/>
    </xf>
    <xf numFmtId="164" fontId="5" fillId="3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8A1C1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E4" authorId="0" shapeId="0">
      <text>
        <t>Optional. If the client said when they will decide, type it here. The second follow-up then becomes email 4, sent the business day after that date at the earliest.</t>
      </text>
    </comment>
    <comment ref="G4" authorId="0" shapeId="0">
      <text>
        <t>If you sent a "where do things stand" form, copy the client's answer here. It changes the next action.</t>
      </text>
    </comment>
    <comment ref="K4" authorId="0" shapeId="0">
      <text>
        <t>Sent on plus your business days on Settings.</t>
      </text>
    </comment>
    <comment ref="M4" authorId="0" shapeId="0">
      <text>
        <t>The later of: sent on plus your calendar days, or one gap after follow-up 2.</t>
      </text>
    </comment>
    <comment ref="N4" authorId="0" shapeId="0">
      <text>
        <t>Sent on plus your months on Settings. Used for Parked proposals.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5" authorId="0" shapeId="0">
      <text>
        <t>Our own suggestion: wait a few business days before the first nudge. Leave empty to use the example in the next column.</t>
      </text>
    </comment>
    <comment ref="B6" authorId="0" shapeId="0">
      <text>
        <t>Our own suggestion: about a week. Leave empty to use the example in the next column.</t>
      </text>
    </comment>
    <comment ref="B7" authorId="0" shapeId="0">
      <text>
        <t>Our own suggestion: about three weeks. Leave empty to use the example in the next column.</t>
      </text>
    </comment>
    <comment ref="B8" authorId="0" shapeId="0">
      <text>
        <t>Our own suggestion: budgets reset and plans change in a few months. Leave empty to use the example in the next column.</t>
      </text>
    </comment>
    <comment ref="B10" authorId="0" shapeId="0">
      <text>
        <t>Type a date to see the tracker as of that day. Leave empty to use today.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A1" authorId="0" shapeId="0">
      <text>
        <t>The Next action and Summary formulas look for these four words. Please keep them.</t>
      </text>
    </comment>
    <comment ref="C1" authorId="0" shapeId="0">
      <text>
        <t>These match the four choices in the HornetForms Proposal follow-up template. If you rename a choice in your form, the Next action column will not recognise 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Proposal pipeline tracker</t>
        </is>
      </c>
    </row>
    <row r="3">
      <c r="B3" s="2" t="inlineStr">
        <is>
          <t>Every proposal you send, the date of each follow-up and what to do next.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Set your timing</t>
        </is>
      </c>
      <c r="D6" s="6" t="inlineStr">
        <is>
          <t>On Settings, type your own numbers or keep the examples: business days to the first check-in, days between follow-ups, days to the last follow-up and months before you reconnect.</t>
        </is>
      </c>
    </row>
    <row r="7" ht="44" customHeight="1">
      <c r="B7" s="4" t="n">
        <v>2</v>
      </c>
      <c r="C7" s="5" t="inlineStr">
        <is>
          <t>Clear the example rows</t>
        </is>
      </c>
      <c r="D7" s="6" t="inlineStr">
        <is>
          <t>On Pipeline, select A5 to J11 and press Delete. The grey columns stay.</t>
        </is>
      </c>
    </row>
    <row r="8" ht="44" customHeight="1">
      <c r="B8" s="4" t="n">
        <v>3</v>
      </c>
      <c r="C8" s="5" t="inlineStr">
        <is>
          <t>Add each proposal the day you send it</t>
        </is>
      </c>
      <c r="D8" s="6" t="inlineStr">
        <is>
          <t>Type the client, the proposal, the date you sent it and its value. If they told you when they will decide, type that date too.</t>
        </is>
      </c>
    </row>
    <row r="9" ht="44" customHeight="1">
      <c r="B9" s="4" t="n">
        <v>4</v>
      </c>
      <c r="C9" s="5" t="inlineStr">
        <is>
          <t>Follow the Next action column</t>
        </is>
      </c>
      <c r="D9" s="6" t="inlineStr">
        <is>
          <t>It tells you which email to send and when. Each time you send a follow-up, add 1 to Follow-ups sent. Rows that need you today say Overdue or Due today.</t>
        </is>
      </c>
    </row>
    <row r="10" ht="44" customHeight="1">
      <c r="B10" s="4" t="n">
        <v>5</v>
      </c>
      <c r="C10" s="5" t="inlineStr">
        <is>
          <t>Close it out</t>
        </is>
      </c>
      <c r="D10" s="6" t="inlineStr">
        <is>
          <t>When the client answers, set Status to Won, Lost or Parked and pick an Outcome. Summary updates the totals and win rates.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28" customHeight="1">
      <c r="C18" s="12" t="inlineStr">
        <is>
          <t>We suggest waiting a few business days before the first nudge and stopping after about three follow-ups.</t>
        </is>
      </c>
    </row>
    <row r="19" ht="28" customHeight="1">
      <c r="C19" s="12" t="inlineStr">
        <is>
          <t>The example numbers on Settings are our own suggestion. Change them to fit how your clients buy.</t>
        </is>
      </c>
    </row>
    <row r="20" ht="28" customHeight="1">
      <c r="C20" s="12" t="inlineStr">
        <is>
          <t>You send the emails yourself, from your own inbox. This file only works out the dates.</t>
        </is>
      </c>
    </row>
    <row r="21" ht="28" customHeight="1">
      <c r="C21" s="12" t="inlineStr">
        <is>
          <t>Business days skip Saturdays and Sundays, but not public holidays.</t>
        </is>
      </c>
    </row>
    <row r="22" ht="34" customHeight="1">
      <c r="C22" s="12" t="inlineStr">
        <is>
          <t>Using the Proposal follow-up form? Copy the client's answer into the yellow "Their answer in your form" column and the Next action changes to match.</t>
        </is>
      </c>
    </row>
    <row r="23" ht="28" customHeight="1">
      <c r="C23" s="12" t="inlineStr">
        <is>
          <t>There is room for 200 proposals. Values can be in any currency, as long as you use one per file.</t>
        </is>
      </c>
    </row>
    <row r="25">
      <c r="B25" s="7" t="inlineStr">
        <is>
          <t>Example data</t>
        </is>
      </c>
    </row>
    <row r="26" ht="32" customHeight="1">
      <c r="C26" s="13" t="inlineStr">
        <is>
          <t>Rows 5 to 11 on Pipeline are EXAMPLE proposals with invented clients, so you can see the dates and Summary work. Clear them before you add your own.</t>
        </is>
      </c>
    </row>
    <row r="28">
      <c r="C28" s="14" t="inlineStr">
        <is>
          <t>Made by HornetForms, hornetforms.com</t>
        </is>
      </c>
    </row>
  </sheetData>
  <mergeCells count="7">
    <mergeCell ref="C20:D20"/>
    <mergeCell ref="C21:D21"/>
    <mergeCell ref="C19:D19"/>
    <mergeCell ref="C26:D26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S2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12" customWidth="1" min="3" max="3"/>
    <col width="11" customWidth="1" min="4" max="4"/>
    <col width="13" customWidth="1" min="5" max="5"/>
    <col width="11" customWidth="1" min="6" max="6"/>
    <col width="24" customWidth="1" min="7" max="7"/>
    <col width="10" customWidth="1" min="8" max="8"/>
    <col width="18" customWidth="1" min="9" max="9"/>
    <col width="30" customWidth="1" min="10" max="10"/>
    <col width="12" customWidth="1" min="11" max="11"/>
    <col width="16" customWidth="1" min="12" max="12"/>
    <col width="13" customWidth="1" min="13" max="13"/>
    <col width="12" customWidth="1" min="14" max="14"/>
    <col width="10" customWidth="1" min="15" max="15"/>
    <col width="32" customWidth="1" min="16" max="16"/>
    <col width="13" customWidth="1" min="17" max="17"/>
    <col width="9" customWidth="1" min="18" max="18"/>
    <col width="11" customWidth="1" min="19" max="19"/>
  </cols>
  <sheetData>
    <row r="1">
      <c r="A1" s="15" t="inlineStr">
        <is>
          <t>Pipeline: one row per proposal</t>
        </is>
      </c>
    </row>
    <row r="2">
      <c r="A2" s="16" t="inlineStr">
        <is>
          <t>Type in the yellow columns. The grey columns work out your follow-up dates and the next thing to do. Add 1 to Follow-ups sent each time you send email 2, 3 (or 4) and 5.</t>
        </is>
      </c>
    </row>
    <row r="3">
      <c r="A3" s="17">
        <f>IF(COUNTIF(Pipeline!$A$5:$A$204,"EXAMPLE*")&gt;0,"You are looking at EXAMPLE data. Clear A5 to J11 on Pipeline, then add your own proposals.","")</f>
        <v/>
      </c>
    </row>
    <row r="4" ht="46" customHeight="1">
      <c r="A4" s="18" t="inlineStr">
        <is>
          <t>Client</t>
        </is>
      </c>
      <c r="B4" s="18" t="inlineStr">
        <is>
          <t>Proposal</t>
        </is>
      </c>
      <c r="C4" s="18" t="inlineStr">
        <is>
          <t>Sent on</t>
        </is>
      </c>
      <c r="D4" s="18" t="inlineStr">
        <is>
          <t>Value</t>
        </is>
      </c>
      <c r="E4" s="18" t="inlineStr">
        <is>
          <t>Decision date they gave</t>
        </is>
      </c>
      <c r="F4" s="18" t="inlineStr">
        <is>
          <t>Follow-ups sent (0 to 3)</t>
        </is>
      </c>
      <c r="G4" s="18" t="inlineStr">
        <is>
          <t>Their answer in your form</t>
        </is>
      </c>
      <c r="H4" s="18" t="inlineStr">
        <is>
          <t>Status</t>
        </is>
      </c>
      <c r="I4" s="18" t="inlineStr">
        <is>
          <t>Outcome</t>
        </is>
      </c>
      <c r="J4" s="18" t="inlineStr">
        <is>
          <t>Notes</t>
        </is>
      </c>
      <c r="K4" s="3" t="inlineStr">
        <is>
          <t>Email 2 date</t>
        </is>
      </c>
      <c r="L4" s="3" t="inlineStr">
        <is>
          <t>Follow-up 2 date (email 3, or email 4)</t>
        </is>
      </c>
      <c r="M4" s="3" t="inlineStr">
        <is>
          <t>Email 5 date (last one)</t>
        </is>
      </c>
      <c r="N4" s="3" t="inlineStr">
        <is>
          <t>Reconnect on</t>
        </is>
      </c>
      <c r="O4" s="3" t="inlineStr">
        <is>
          <t>Status in use</t>
        </is>
      </c>
      <c r="P4" s="3" t="inlineStr">
        <is>
          <t>Next action</t>
        </is>
      </c>
      <c r="Q4" s="3" t="inlineStr">
        <is>
          <t>Next action date</t>
        </is>
      </c>
      <c r="R4" s="3" t="inlineStr">
        <is>
          <t>Days to go</t>
        </is>
      </c>
      <c r="S4" s="3" t="inlineStr">
        <is>
          <t>Flag</t>
        </is>
      </c>
    </row>
    <row r="5">
      <c r="A5" s="19" t="inlineStr">
        <is>
          <t>EXAMPLE Acme Bakery</t>
        </is>
      </c>
      <c r="B5" s="19" t="inlineStr">
        <is>
          <t>Website redesign</t>
        </is>
      </c>
      <c r="C5" s="20" t="n">
        <v>46328</v>
      </c>
      <c r="D5" s="21" t="n">
        <v>8500</v>
      </c>
      <c r="E5" s="20" t="n"/>
      <c r="F5" s="22" t="n">
        <v>1</v>
      </c>
      <c r="G5" s="19" t="n"/>
      <c r="H5" s="19" t="n"/>
      <c r="I5" s="19" t="n"/>
      <c r="J5" s="19" t="inlineStr">
        <is>
          <t>Liked the menu page idea</t>
        </is>
      </c>
      <c r="K5" s="23">
        <f>IF(ISNUMBER(C5),WORKDAY(C5,Settings!$D$5),"")</f>
        <v/>
      </c>
      <c r="L5" s="23">
        <f>IF(K5="","",IF(ISNUMBER(E5),MAX(WORKDAY(E5,1),WORKDAY(K5,Settings!$D$6)),WORKDAY(K5,Settings!$D$6)))</f>
        <v/>
      </c>
      <c r="M5" s="23">
        <f>IF(L5="","",MAX(C5+Settings!$D$7,WORKDAY(L5,Settings!$D$6)))</f>
        <v/>
      </c>
      <c r="N5" s="23">
        <f>IF(ISNUMBER(C5),EDATE(C5,Settings!$D$8),"")</f>
        <v/>
      </c>
      <c r="O5" s="24">
        <f>IF(AND(A5="",B5=""),"",IF(H5="","Open",H5))</f>
        <v/>
      </c>
      <c r="P5" s="25">
        <f>IF(O5="","",IF(O5="Won","Won. Start onboarding",IF(O5="Lost",IF(I5="","Lost. Note the reason in Outcome","Closed"),IF(O5="Parked","Reconnect around this date",IF(NOT(ISNUMBER(C5)),"Add the date you sent it",IF(G5="Not moving forward","Send email 6, then mark it Lost",IF(G5="Ready to go ahead","Reply today with next steps",IF(G5="I have questions","Answer their questions today",IF(N(F5)=0,"Send email 2",IF(N(F5)=1,IF(ISNUMBER(E5),"Send email 4","Send email 3"),IF(N(F5)=2,"Send email 5, the last one","Stop following up. Mark it Parked")))))))))))</f>
        <v/>
      </c>
      <c r="Q5" s="23">
        <f>IF(O5="","",IF(OR(O5="Won",O5="Lost"),"",IF(O5="Parked",N5,IF(NOT(ISNUMBER(C5)),"",IF(OR(G5="Not moving forward",G5="Ready to go ahead",G5="I have questions"),Settings!$D$10,IF(N(F5)=0,K5,IF(N(F5)=1,L5,IF(N(F5)=2,M5,""))))))))</f>
        <v/>
      </c>
      <c r="R5" s="24">
        <f>IF(ISNUMBER(Q5),Q5-Settings!$D$10,"")</f>
        <v/>
      </c>
      <c r="S5" s="24">
        <f>IF(OR(O5="Won",O5="Lost",NOT(ISNUMBER(R5))),"",IF(R5&lt;0,"Overdue",IF(R5=0,"Due today","")))</f>
        <v/>
      </c>
    </row>
    <row r="6">
      <c r="A6" s="19" t="inlineStr">
        <is>
          <t>EXAMPLE Riverside Dental</t>
        </is>
      </c>
      <c r="B6" s="19" t="inlineStr">
        <is>
          <t>Patient forms and site</t>
        </is>
      </c>
      <c r="C6" s="20" t="n">
        <v>46338</v>
      </c>
      <c r="D6" s="21" t="n">
        <v>4200</v>
      </c>
      <c r="E6" s="20" t="n"/>
      <c r="F6" s="22" t="n">
        <v>0</v>
      </c>
      <c r="G6" s="19" t="n"/>
      <c r="H6" s="19" t="n"/>
      <c r="I6" s="19" t="n"/>
      <c r="J6" s="19" t="n"/>
      <c r="K6" s="23">
        <f>IF(ISNUMBER(C6),WORKDAY(C6,Settings!$D$5),"")</f>
        <v/>
      </c>
      <c r="L6" s="23">
        <f>IF(K6="","",IF(ISNUMBER(E6),MAX(WORKDAY(E6,1),WORKDAY(K6,Settings!$D$6)),WORKDAY(K6,Settings!$D$6)))</f>
        <v/>
      </c>
      <c r="M6" s="23">
        <f>IF(L6="","",MAX(C6+Settings!$D$7,WORKDAY(L6,Settings!$D$6)))</f>
        <v/>
      </c>
      <c r="N6" s="23">
        <f>IF(ISNUMBER(C6),EDATE(C6,Settings!$D$8),"")</f>
        <v/>
      </c>
      <c r="O6" s="24">
        <f>IF(AND(A6="",B6=""),"",IF(H6="","Open",H6))</f>
        <v/>
      </c>
      <c r="P6" s="25">
        <f>IF(O6="","",IF(O6="Won","Won. Start onboarding",IF(O6="Lost",IF(I6="","Lost. Note the reason in Outcome","Closed"),IF(O6="Parked","Reconnect around this date",IF(NOT(ISNUMBER(C6)),"Add the date you sent it",IF(G6="Not moving forward","Send email 6, then mark it Lost",IF(G6="Ready to go ahead","Reply today with next steps",IF(G6="I have questions","Answer their questions today",IF(N(F6)=0,"Send email 2",IF(N(F6)=1,IF(ISNUMBER(E6),"Send email 4","Send email 3"),IF(N(F6)=2,"Send email 5, the last one","Stop following up. Mark it Parked")))))))))))</f>
        <v/>
      </c>
      <c r="Q6" s="23">
        <f>IF(O6="","",IF(OR(O6="Won",O6="Lost"),"",IF(O6="Parked",N6,IF(NOT(ISNUMBER(C6)),"",IF(OR(G6="Not moving forward",G6="Ready to go ahead",G6="I have questions"),Settings!$D$10,IF(N(F6)=0,K6,IF(N(F6)=1,L6,IF(N(F6)=2,M6,""))))))))</f>
        <v/>
      </c>
      <c r="R6" s="24">
        <f>IF(ISNUMBER(Q6),Q6-Settings!$D$10,"")</f>
        <v/>
      </c>
      <c r="S6" s="24">
        <f>IF(OR(O6="Won",O6="Lost",NOT(ISNUMBER(R6))),"",IF(R6&lt;0,"Overdue",IF(R6=0,"Due today","")))</f>
        <v/>
      </c>
    </row>
    <row r="7">
      <c r="A7" s="19" t="inlineStr">
        <is>
          <t>EXAMPLE Oak and Iron Gym</t>
        </is>
      </c>
      <c r="B7" s="19" t="inlineStr">
        <is>
          <t>Membership site</t>
        </is>
      </c>
      <c r="C7" s="20" t="n">
        <v>46323</v>
      </c>
      <c r="D7" s="21" t="n">
        <v>6400</v>
      </c>
      <c r="E7" s="20" t="n">
        <v>46339</v>
      </c>
      <c r="F7" s="22" t="n">
        <v>1</v>
      </c>
      <c r="G7" s="19" t="inlineStr">
        <is>
          <t>Still reviewing internally</t>
        </is>
      </c>
      <c r="H7" s="19" t="n"/>
      <c r="I7" s="19" t="n"/>
      <c r="J7" s="19" t="inlineStr">
        <is>
          <t>Owner back from leave on the 13th</t>
        </is>
      </c>
      <c r="K7" s="23">
        <f>IF(ISNUMBER(C7),WORKDAY(C7,Settings!$D$5),"")</f>
        <v/>
      </c>
      <c r="L7" s="23">
        <f>IF(K7="","",IF(ISNUMBER(E7),MAX(WORKDAY(E7,1),WORKDAY(K7,Settings!$D$6)),WORKDAY(K7,Settings!$D$6)))</f>
        <v/>
      </c>
      <c r="M7" s="23">
        <f>IF(L7="","",MAX(C7+Settings!$D$7,WORKDAY(L7,Settings!$D$6)))</f>
        <v/>
      </c>
      <c r="N7" s="23">
        <f>IF(ISNUMBER(C7),EDATE(C7,Settings!$D$8),"")</f>
        <v/>
      </c>
      <c r="O7" s="24">
        <f>IF(AND(A7="",B7=""),"",IF(H7="","Open",H7))</f>
        <v/>
      </c>
      <c r="P7" s="25">
        <f>IF(O7="","",IF(O7="Won","Won. Start onboarding",IF(O7="Lost",IF(I7="","Lost. Note the reason in Outcome","Closed"),IF(O7="Parked","Reconnect around this date",IF(NOT(ISNUMBER(C7)),"Add the date you sent it",IF(G7="Not moving forward","Send email 6, then mark it Lost",IF(G7="Ready to go ahead","Reply today with next steps",IF(G7="I have questions","Answer their questions today",IF(N(F7)=0,"Send email 2",IF(N(F7)=1,IF(ISNUMBER(E7),"Send email 4","Send email 3"),IF(N(F7)=2,"Send email 5, the last one","Stop following up. Mark it Parked")))))))))))</f>
        <v/>
      </c>
      <c r="Q7" s="23">
        <f>IF(O7="","",IF(OR(O7="Won",O7="Lost"),"",IF(O7="Parked",N7,IF(NOT(ISNUMBER(C7)),"",IF(OR(G7="Not moving forward",G7="Ready to go ahead",G7="I have questions"),Settings!$D$10,IF(N(F7)=0,K7,IF(N(F7)=1,L7,IF(N(F7)=2,M7,""))))))))</f>
        <v/>
      </c>
      <c r="R7" s="24">
        <f>IF(ISNUMBER(Q7),Q7-Settings!$D$10,"")</f>
        <v/>
      </c>
      <c r="S7" s="24">
        <f>IF(OR(O7="Won",O7="Lost",NOT(ISNUMBER(R7))),"",IF(R7&lt;0,"Overdue",IF(R7=0,"Due today","")))</f>
        <v/>
      </c>
    </row>
    <row r="8">
      <c r="A8" s="19" t="inlineStr">
        <is>
          <t>EXAMPLE Lumen Studio</t>
        </is>
      </c>
      <c r="B8" s="19" t="inlineStr">
        <is>
          <t>Product launch site</t>
        </is>
      </c>
      <c r="C8" s="20" t="n">
        <v>46338</v>
      </c>
      <c r="D8" s="21" t="n">
        <v>12000</v>
      </c>
      <c r="E8" s="20" t="n">
        <v>46353</v>
      </c>
      <c r="F8" s="22" t="n">
        <v>0</v>
      </c>
      <c r="G8" s="19" t="inlineStr">
        <is>
          <t>I have questions</t>
        </is>
      </c>
      <c r="H8" s="19" t="n"/>
      <c r="I8" s="19" t="n"/>
      <c r="J8" s="19" t="n"/>
      <c r="K8" s="23">
        <f>IF(ISNUMBER(C8),WORKDAY(C8,Settings!$D$5),"")</f>
        <v/>
      </c>
      <c r="L8" s="23">
        <f>IF(K8="","",IF(ISNUMBER(E8),MAX(WORKDAY(E8,1),WORKDAY(K8,Settings!$D$6)),WORKDAY(K8,Settings!$D$6)))</f>
        <v/>
      </c>
      <c r="M8" s="23">
        <f>IF(L8="","",MAX(C8+Settings!$D$7,WORKDAY(L8,Settings!$D$6)))</f>
        <v/>
      </c>
      <c r="N8" s="23">
        <f>IF(ISNUMBER(C8),EDATE(C8,Settings!$D$8),"")</f>
        <v/>
      </c>
      <c r="O8" s="24">
        <f>IF(AND(A8="",B8=""),"",IF(H8="","Open",H8))</f>
        <v/>
      </c>
      <c r="P8" s="25">
        <f>IF(O8="","",IF(O8="Won","Won. Start onboarding",IF(O8="Lost",IF(I8="","Lost. Note the reason in Outcome","Closed"),IF(O8="Parked","Reconnect around this date",IF(NOT(ISNUMBER(C8)),"Add the date you sent it",IF(G8="Not moving forward","Send email 6, then mark it Lost",IF(G8="Ready to go ahead","Reply today with next steps",IF(G8="I have questions","Answer their questions today",IF(N(F8)=0,"Send email 2",IF(N(F8)=1,IF(ISNUMBER(E8),"Send email 4","Send email 3"),IF(N(F8)=2,"Send email 5, the last one","Stop following up. Mark it Parked")))))))))))</f>
        <v/>
      </c>
      <c r="Q8" s="23">
        <f>IF(O8="","",IF(OR(O8="Won",O8="Lost"),"",IF(O8="Parked",N8,IF(NOT(ISNUMBER(C8)),"",IF(OR(G8="Not moving forward",G8="Ready to go ahead",G8="I have questions"),Settings!$D$10,IF(N(F8)=0,K8,IF(N(F8)=1,L8,IF(N(F8)=2,M8,""))))))))</f>
        <v/>
      </c>
      <c r="R8" s="24">
        <f>IF(ISNUMBER(Q8),Q8-Settings!$D$10,"")</f>
        <v/>
      </c>
      <c r="S8" s="24">
        <f>IF(OR(O8="Won",O8="Lost",NOT(ISNUMBER(R8))),"",IF(R8&lt;0,"Overdue",IF(R8=0,"Due today","")))</f>
        <v/>
      </c>
    </row>
    <row r="9">
      <c r="A9" s="19" t="inlineStr">
        <is>
          <t>EXAMPLE Northwind Yoga</t>
        </is>
      </c>
      <c r="B9" s="19" t="inlineStr">
        <is>
          <t>Brand refresh</t>
        </is>
      </c>
      <c r="C9" s="20" t="n">
        <v>46315</v>
      </c>
      <c r="D9" s="21" t="n">
        <v>3000</v>
      </c>
      <c r="E9" s="20" t="n"/>
      <c r="F9" s="22" t="n">
        <v>1</v>
      </c>
      <c r="G9" s="19" t="inlineStr">
        <is>
          <t>Ready to go ahead</t>
        </is>
      </c>
      <c r="H9" s="19" t="inlineStr">
        <is>
          <t>Won</t>
        </is>
      </c>
      <c r="I9" s="19" t="inlineStr">
        <is>
          <t>Signed</t>
        </is>
      </c>
      <c r="J9" s="19" t="inlineStr">
        <is>
          <t>Kickoff on 1 December</t>
        </is>
      </c>
      <c r="K9" s="23">
        <f>IF(ISNUMBER(C9),WORKDAY(C9,Settings!$D$5),"")</f>
        <v/>
      </c>
      <c r="L9" s="23">
        <f>IF(K9="","",IF(ISNUMBER(E9),MAX(WORKDAY(E9,1),WORKDAY(K9,Settings!$D$6)),WORKDAY(K9,Settings!$D$6)))</f>
        <v/>
      </c>
      <c r="M9" s="23">
        <f>IF(L9="","",MAX(C9+Settings!$D$7,WORKDAY(L9,Settings!$D$6)))</f>
        <v/>
      </c>
      <c r="N9" s="23">
        <f>IF(ISNUMBER(C9),EDATE(C9,Settings!$D$8),"")</f>
        <v/>
      </c>
      <c r="O9" s="24">
        <f>IF(AND(A9="",B9=""),"",IF(H9="","Open",H9))</f>
        <v/>
      </c>
      <c r="P9" s="25">
        <f>IF(O9="","",IF(O9="Won","Won. Start onboarding",IF(O9="Lost",IF(I9="","Lost. Note the reason in Outcome","Closed"),IF(O9="Parked","Reconnect around this date",IF(NOT(ISNUMBER(C9)),"Add the date you sent it",IF(G9="Not moving forward","Send email 6, then mark it Lost",IF(G9="Ready to go ahead","Reply today with next steps",IF(G9="I have questions","Answer their questions today",IF(N(F9)=0,"Send email 2",IF(N(F9)=1,IF(ISNUMBER(E9),"Send email 4","Send email 3"),IF(N(F9)=2,"Send email 5, the last one","Stop following up. Mark it Parked")))))))))))</f>
        <v/>
      </c>
      <c r="Q9" s="23">
        <f>IF(O9="","",IF(OR(O9="Won",O9="Lost"),"",IF(O9="Parked",N9,IF(NOT(ISNUMBER(C9)),"",IF(OR(G9="Not moving forward",G9="Ready to go ahead",G9="I have questions"),Settings!$D$10,IF(N(F9)=0,K9,IF(N(F9)=1,L9,IF(N(F9)=2,M9,""))))))))</f>
        <v/>
      </c>
      <c r="R9" s="24">
        <f>IF(ISNUMBER(Q9),Q9-Settings!$D$10,"")</f>
        <v/>
      </c>
      <c r="S9" s="24">
        <f>IF(OR(O9="Won",O9="Lost",NOT(ISNUMBER(R9))),"",IF(R9&lt;0,"Overdue",IF(R9=0,"Due today","")))</f>
        <v/>
      </c>
    </row>
    <row r="10">
      <c r="A10" s="19" t="inlineStr">
        <is>
          <t>EXAMPLE Bloom Florist</t>
        </is>
      </c>
      <c r="B10" s="19" t="inlineStr">
        <is>
          <t>Booking site</t>
        </is>
      </c>
      <c r="C10" s="20" t="n">
        <v>46307</v>
      </c>
      <c r="D10" s="21" t="n">
        <v>2600</v>
      </c>
      <c r="E10" s="20" t="n"/>
      <c r="F10" s="22" t="n">
        <v>2</v>
      </c>
      <c r="G10" s="19" t="inlineStr">
        <is>
          <t>Not moving forward</t>
        </is>
      </c>
      <c r="H10" s="19" t="inlineStr">
        <is>
          <t>Lost</t>
        </is>
      </c>
      <c r="I10" s="19" t="inlineStr">
        <is>
          <t>Price</t>
        </is>
      </c>
      <c r="J10" s="19" t="inlineStr">
        <is>
          <t>Asked for a smaller first phase</t>
        </is>
      </c>
      <c r="K10" s="23">
        <f>IF(ISNUMBER(C10),WORKDAY(C10,Settings!$D$5),"")</f>
        <v/>
      </c>
      <c r="L10" s="23">
        <f>IF(K10="","",IF(ISNUMBER(E10),MAX(WORKDAY(E10,1),WORKDAY(K10,Settings!$D$6)),WORKDAY(K10,Settings!$D$6)))</f>
        <v/>
      </c>
      <c r="M10" s="23">
        <f>IF(L10="","",MAX(C10+Settings!$D$7,WORKDAY(L10,Settings!$D$6)))</f>
        <v/>
      </c>
      <c r="N10" s="23">
        <f>IF(ISNUMBER(C10),EDATE(C10,Settings!$D$8),"")</f>
        <v/>
      </c>
      <c r="O10" s="24">
        <f>IF(AND(A10="",B10=""),"",IF(H10="","Open",H10))</f>
        <v/>
      </c>
      <c r="P10" s="25">
        <f>IF(O10="","",IF(O10="Won","Won. Start onboarding",IF(O10="Lost",IF(I10="","Lost. Note the reason in Outcome","Closed"),IF(O10="Parked","Reconnect around this date",IF(NOT(ISNUMBER(C10)),"Add the date you sent it",IF(G10="Not moving forward","Send email 6, then mark it Lost",IF(G10="Ready to go ahead","Reply today with next steps",IF(G10="I have questions","Answer their questions today",IF(N(F10)=0,"Send email 2",IF(N(F10)=1,IF(ISNUMBER(E10),"Send email 4","Send email 3"),IF(N(F10)=2,"Send email 5, the last one","Stop following up. Mark it Parked")))))))))))</f>
        <v/>
      </c>
      <c r="Q10" s="23">
        <f>IF(O10="","",IF(OR(O10="Won",O10="Lost"),"",IF(O10="Parked",N10,IF(NOT(ISNUMBER(C10)),"",IF(OR(G10="Not moving forward",G10="Ready to go ahead",G10="I have questions"),Settings!$D$10,IF(N(F10)=0,K10,IF(N(F10)=1,L10,IF(N(F10)=2,M10,""))))))))</f>
        <v/>
      </c>
      <c r="R10" s="24">
        <f>IF(ISNUMBER(Q10),Q10-Settings!$D$10,"")</f>
        <v/>
      </c>
      <c r="S10" s="24">
        <f>IF(OR(O10="Won",O10="Lost",NOT(ISNUMBER(R10))),"",IF(R10&lt;0,"Overdue",IF(R10=0,"Due today","")))</f>
        <v/>
      </c>
    </row>
    <row r="11">
      <c r="A11" s="19" t="inlineStr">
        <is>
          <t>EXAMPLE Harbor Legal</t>
        </is>
      </c>
      <c r="B11" s="19" t="inlineStr">
        <is>
          <t>Website care plan</t>
        </is>
      </c>
      <c r="C11" s="20" t="n">
        <v>46279</v>
      </c>
      <c r="D11" s="21" t="n">
        <v>1800</v>
      </c>
      <c r="E11" s="20" t="n"/>
      <c r="F11" s="22" t="n">
        <v>3</v>
      </c>
      <c r="G11" s="19" t="n"/>
      <c r="H11" s="19" t="inlineStr">
        <is>
          <t>Parked</t>
        </is>
      </c>
      <c r="I11" s="19" t="inlineStr">
        <is>
          <t>No reply</t>
        </is>
      </c>
      <c r="J11" s="19" t="n"/>
      <c r="K11" s="23">
        <f>IF(ISNUMBER(C11),WORKDAY(C11,Settings!$D$5),"")</f>
        <v/>
      </c>
      <c r="L11" s="23">
        <f>IF(K11="","",IF(ISNUMBER(E11),MAX(WORKDAY(E11,1),WORKDAY(K11,Settings!$D$6)),WORKDAY(K11,Settings!$D$6)))</f>
        <v/>
      </c>
      <c r="M11" s="23">
        <f>IF(L11="","",MAX(C11+Settings!$D$7,WORKDAY(L11,Settings!$D$6)))</f>
        <v/>
      </c>
      <c r="N11" s="23">
        <f>IF(ISNUMBER(C11),EDATE(C11,Settings!$D$8),"")</f>
        <v/>
      </c>
      <c r="O11" s="24">
        <f>IF(AND(A11="",B11=""),"",IF(H11="","Open",H11))</f>
        <v/>
      </c>
      <c r="P11" s="25">
        <f>IF(O11="","",IF(O11="Won","Won. Start onboarding",IF(O11="Lost",IF(I11="","Lost. Note the reason in Outcome","Closed"),IF(O11="Parked","Reconnect around this date",IF(NOT(ISNUMBER(C11)),"Add the date you sent it",IF(G11="Not moving forward","Send email 6, then mark it Lost",IF(G11="Ready to go ahead","Reply today with next steps",IF(G11="I have questions","Answer their questions today",IF(N(F11)=0,"Send email 2",IF(N(F11)=1,IF(ISNUMBER(E11),"Send email 4","Send email 3"),IF(N(F11)=2,"Send email 5, the last one","Stop following up. Mark it Parked")))))))))))</f>
        <v/>
      </c>
      <c r="Q11" s="23">
        <f>IF(O11="","",IF(OR(O11="Won",O11="Lost"),"",IF(O11="Parked",N11,IF(NOT(ISNUMBER(C11)),"",IF(OR(G11="Not moving forward",G11="Ready to go ahead",G11="I have questions"),Settings!$D$10,IF(N(F11)=0,K11,IF(N(F11)=1,L11,IF(N(F11)=2,M11,""))))))))</f>
        <v/>
      </c>
      <c r="R11" s="24">
        <f>IF(ISNUMBER(Q11),Q11-Settings!$D$10,"")</f>
        <v/>
      </c>
      <c r="S11" s="24">
        <f>IF(OR(O11="Won",O11="Lost",NOT(ISNUMBER(R11))),"",IF(R11&lt;0,"Overdue",IF(R11=0,"Due today","")))</f>
        <v/>
      </c>
    </row>
    <row r="12">
      <c r="A12" s="26" t="n"/>
      <c r="B12" s="26" t="n"/>
      <c r="C12" s="27" t="n"/>
      <c r="D12" s="28" t="n"/>
      <c r="E12" s="27" t="n"/>
      <c r="F12" s="29" t="n"/>
      <c r="G12" s="26" t="n"/>
      <c r="H12" s="26" t="n"/>
      <c r="I12" s="26" t="n"/>
      <c r="J12" s="26" t="n"/>
      <c r="K12" s="23">
        <f>IF(ISNUMBER(C12),WORKDAY(C12,Settings!$D$5),"")</f>
        <v/>
      </c>
      <c r="L12" s="23">
        <f>IF(K12="","",IF(ISNUMBER(E12),MAX(WORKDAY(E12,1),WORKDAY(K12,Settings!$D$6)),WORKDAY(K12,Settings!$D$6)))</f>
        <v/>
      </c>
      <c r="M12" s="23">
        <f>IF(L12="","",MAX(C12+Settings!$D$7,WORKDAY(L12,Settings!$D$6)))</f>
        <v/>
      </c>
      <c r="N12" s="23">
        <f>IF(ISNUMBER(C12),EDATE(C12,Settings!$D$8),"")</f>
        <v/>
      </c>
      <c r="O12" s="24">
        <f>IF(AND(A12="",B12=""),"",IF(H12="","Open",H12))</f>
        <v/>
      </c>
      <c r="P12" s="25">
        <f>IF(O12="","",IF(O12="Won","Won. Start onboarding",IF(O12="Lost",IF(I12="","Lost. Note the reason in Outcome","Closed"),IF(O12="Parked","Reconnect around this date",IF(NOT(ISNUMBER(C12)),"Add the date you sent it",IF(G12="Not moving forward","Send email 6, then mark it Lost",IF(G12="Ready to go ahead","Reply today with next steps",IF(G12="I have questions","Answer their questions today",IF(N(F12)=0,"Send email 2",IF(N(F12)=1,IF(ISNUMBER(E12),"Send email 4","Send email 3"),IF(N(F12)=2,"Send email 5, the last one","Stop following up. Mark it Parked")))))))))))</f>
        <v/>
      </c>
      <c r="Q12" s="23">
        <f>IF(O12="","",IF(OR(O12="Won",O12="Lost"),"",IF(O12="Parked",N12,IF(NOT(ISNUMBER(C12)),"",IF(OR(G12="Not moving forward",G12="Ready to go ahead",G12="I have questions"),Settings!$D$10,IF(N(F12)=0,K12,IF(N(F12)=1,L12,IF(N(F12)=2,M12,""))))))))</f>
        <v/>
      </c>
      <c r="R12" s="24">
        <f>IF(ISNUMBER(Q12),Q12-Settings!$D$10,"")</f>
        <v/>
      </c>
      <c r="S12" s="24">
        <f>IF(OR(O12="Won",O12="Lost",NOT(ISNUMBER(R12))),"",IF(R12&lt;0,"Overdue",IF(R12=0,"Due today","")))</f>
        <v/>
      </c>
    </row>
    <row r="13">
      <c r="A13" s="26" t="n"/>
      <c r="B13" s="26" t="n"/>
      <c r="C13" s="27" t="n"/>
      <c r="D13" s="28" t="n"/>
      <c r="E13" s="27" t="n"/>
      <c r="F13" s="29" t="n"/>
      <c r="G13" s="26" t="n"/>
      <c r="H13" s="26" t="n"/>
      <c r="I13" s="26" t="n"/>
      <c r="J13" s="26" t="n"/>
      <c r="K13" s="23">
        <f>IF(ISNUMBER(C13),WORKDAY(C13,Settings!$D$5),"")</f>
        <v/>
      </c>
      <c r="L13" s="23">
        <f>IF(K13="","",IF(ISNUMBER(E13),MAX(WORKDAY(E13,1),WORKDAY(K13,Settings!$D$6)),WORKDAY(K13,Settings!$D$6)))</f>
        <v/>
      </c>
      <c r="M13" s="23">
        <f>IF(L13="","",MAX(C13+Settings!$D$7,WORKDAY(L13,Settings!$D$6)))</f>
        <v/>
      </c>
      <c r="N13" s="23">
        <f>IF(ISNUMBER(C13),EDATE(C13,Settings!$D$8),"")</f>
        <v/>
      </c>
      <c r="O13" s="24">
        <f>IF(AND(A13="",B13=""),"",IF(H13="","Open",H13))</f>
        <v/>
      </c>
      <c r="P13" s="25">
        <f>IF(O13="","",IF(O13="Won","Won. Start onboarding",IF(O13="Lost",IF(I13="","Lost. Note the reason in Outcome","Closed"),IF(O13="Parked","Reconnect around this date",IF(NOT(ISNUMBER(C13)),"Add the date you sent it",IF(G13="Not moving forward","Send email 6, then mark it Lost",IF(G13="Ready to go ahead","Reply today with next steps",IF(G13="I have questions","Answer their questions today",IF(N(F13)=0,"Send email 2",IF(N(F13)=1,IF(ISNUMBER(E13),"Send email 4","Send email 3"),IF(N(F13)=2,"Send email 5, the last one","Stop following up. Mark it Parked")))))))))))</f>
        <v/>
      </c>
      <c r="Q13" s="23">
        <f>IF(O13="","",IF(OR(O13="Won",O13="Lost"),"",IF(O13="Parked",N13,IF(NOT(ISNUMBER(C13)),"",IF(OR(G13="Not moving forward",G13="Ready to go ahead",G13="I have questions"),Settings!$D$10,IF(N(F13)=0,K13,IF(N(F13)=1,L13,IF(N(F13)=2,M13,""))))))))</f>
        <v/>
      </c>
      <c r="R13" s="24">
        <f>IF(ISNUMBER(Q13),Q13-Settings!$D$10,"")</f>
        <v/>
      </c>
      <c r="S13" s="24">
        <f>IF(OR(O13="Won",O13="Lost",NOT(ISNUMBER(R13))),"",IF(R13&lt;0,"Overdue",IF(R13=0,"Due today","")))</f>
        <v/>
      </c>
    </row>
    <row r="14">
      <c r="A14" s="26" t="n"/>
      <c r="B14" s="26" t="n"/>
      <c r="C14" s="27" t="n"/>
      <c r="D14" s="28" t="n"/>
      <c r="E14" s="27" t="n"/>
      <c r="F14" s="29" t="n"/>
      <c r="G14" s="26" t="n"/>
      <c r="H14" s="26" t="n"/>
      <c r="I14" s="26" t="n"/>
      <c r="J14" s="26" t="n"/>
      <c r="K14" s="23">
        <f>IF(ISNUMBER(C14),WORKDAY(C14,Settings!$D$5),"")</f>
        <v/>
      </c>
      <c r="L14" s="23">
        <f>IF(K14="","",IF(ISNUMBER(E14),MAX(WORKDAY(E14,1),WORKDAY(K14,Settings!$D$6)),WORKDAY(K14,Settings!$D$6)))</f>
        <v/>
      </c>
      <c r="M14" s="23">
        <f>IF(L14="","",MAX(C14+Settings!$D$7,WORKDAY(L14,Settings!$D$6)))</f>
        <v/>
      </c>
      <c r="N14" s="23">
        <f>IF(ISNUMBER(C14),EDATE(C14,Settings!$D$8),"")</f>
        <v/>
      </c>
      <c r="O14" s="24">
        <f>IF(AND(A14="",B14=""),"",IF(H14="","Open",H14))</f>
        <v/>
      </c>
      <c r="P14" s="25">
        <f>IF(O14="","",IF(O14="Won","Won. Start onboarding",IF(O14="Lost",IF(I14="","Lost. Note the reason in Outcome","Closed"),IF(O14="Parked","Reconnect around this date",IF(NOT(ISNUMBER(C14)),"Add the date you sent it",IF(G14="Not moving forward","Send email 6, then mark it Lost",IF(G14="Ready to go ahead","Reply today with next steps",IF(G14="I have questions","Answer their questions today",IF(N(F14)=0,"Send email 2",IF(N(F14)=1,IF(ISNUMBER(E14),"Send email 4","Send email 3"),IF(N(F14)=2,"Send email 5, the last one","Stop following up. Mark it Parked")))))))))))</f>
        <v/>
      </c>
      <c r="Q14" s="23">
        <f>IF(O14="","",IF(OR(O14="Won",O14="Lost"),"",IF(O14="Parked",N14,IF(NOT(ISNUMBER(C14)),"",IF(OR(G14="Not moving forward",G14="Ready to go ahead",G14="I have questions"),Settings!$D$10,IF(N(F14)=0,K14,IF(N(F14)=1,L14,IF(N(F14)=2,M14,""))))))))</f>
        <v/>
      </c>
      <c r="R14" s="24">
        <f>IF(ISNUMBER(Q14),Q14-Settings!$D$10,"")</f>
        <v/>
      </c>
      <c r="S14" s="24">
        <f>IF(OR(O14="Won",O14="Lost",NOT(ISNUMBER(R14))),"",IF(R14&lt;0,"Overdue",IF(R14=0,"Due today","")))</f>
        <v/>
      </c>
    </row>
    <row r="15">
      <c r="A15" s="26" t="n"/>
      <c r="B15" s="26" t="n"/>
      <c r="C15" s="27" t="n"/>
      <c r="D15" s="28" t="n"/>
      <c r="E15" s="27" t="n"/>
      <c r="F15" s="29" t="n"/>
      <c r="G15" s="26" t="n"/>
      <c r="H15" s="26" t="n"/>
      <c r="I15" s="26" t="n"/>
      <c r="J15" s="26" t="n"/>
      <c r="K15" s="23">
        <f>IF(ISNUMBER(C15),WORKDAY(C15,Settings!$D$5),"")</f>
        <v/>
      </c>
      <c r="L15" s="23">
        <f>IF(K15="","",IF(ISNUMBER(E15),MAX(WORKDAY(E15,1),WORKDAY(K15,Settings!$D$6)),WORKDAY(K15,Settings!$D$6)))</f>
        <v/>
      </c>
      <c r="M15" s="23">
        <f>IF(L15="","",MAX(C15+Settings!$D$7,WORKDAY(L15,Settings!$D$6)))</f>
        <v/>
      </c>
      <c r="N15" s="23">
        <f>IF(ISNUMBER(C15),EDATE(C15,Settings!$D$8),"")</f>
        <v/>
      </c>
      <c r="O15" s="24">
        <f>IF(AND(A15="",B15=""),"",IF(H15="","Open",H15))</f>
        <v/>
      </c>
      <c r="P15" s="25">
        <f>IF(O15="","",IF(O15="Won","Won. Start onboarding",IF(O15="Lost",IF(I15="","Lost. Note the reason in Outcome","Closed"),IF(O15="Parked","Reconnect around this date",IF(NOT(ISNUMBER(C15)),"Add the date you sent it",IF(G15="Not moving forward","Send email 6, then mark it Lost",IF(G15="Ready to go ahead","Reply today with next steps",IF(G15="I have questions","Answer their questions today",IF(N(F15)=0,"Send email 2",IF(N(F15)=1,IF(ISNUMBER(E15),"Send email 4","Send email 3"),IF(N(F15)=2,"Send email 5, the last one","Stop following up. Mark it Parked")))))))))))</f>
        <v/>
      </c>
      <c r="Q15" s="23">
        <f>IF(O15="","",IF(OR(O15="Won",O15="Lost"),"",IF(O15="Parked",N15,IF(NOT(ISNUMBER(C15)),"",IF(OR(G15="Not moving forward",G15="Ready to go ahead",G15="I have questions"),Settings!$D$10,IF(N(F15)=0,K15,IF(N(F15)=1,L15,IF(N(F15)=2,M15,""))))))))</f>
        <v/>
      </c>
      <c r="R15" s="24">
        <f>IF(ISNUMBER(Q15),Q15-Settings!$D$10,"")</f>
        <v/>
      </c>
      <c r="S15" s="24">
        <f>IF(OR(O15="Won",O15="Lost",NOT(ISNUMBER(R15))),"",IF(R15&lt;0,"Overdue",IF(R15=0,"Due today","")))</f>
        <v/>
      </c>
    </row>
    <row r="16">
      <c r="A16" s="26" t="n"/>
      <c r="B16" s="26" t="n"/>
      <c r="C16" s="27" t="n"/>
      <c r="D16" s="28" t="n"/>
      <c r="E16" s="27" t="n"/>
      <c r="F16" s="29" t="n"/>
      <c r="G16" s="26" t="n"/>
      <c r="H16" s="26" t="n"/>
      <c r="I16" s="26" t="n"/>
      <c r="J16" s="26" t="n"/>
      <c r="K16" s="23">
        <f>IF(ISNUMBER(C16),WORKDAY(C16,Settings!$D$5),"")</f>
        <v/>
      </c>
      <c r="L16" s="23">
        <f>IF(K16="","",IF(ISNUMBER(E16),MAX(WORKDAY(E16,1),WORKDAY(K16,Settings!$D$6)),WORKDAY(K16,Settings!$D$6)))</f>
        <v/>
      </c>
      <c r="M16" s="23">
        <f>IF(L16="","",MAX(C16+Settings!$D$7,WORKDAY(L16,Settings!$D$6)))</f>
        <v/>
      </c>
      <c r="N16" s="23">
        <f>IF(ISNUMBER(C16),EDATE(C16,Settings!$D$8),"")</f>
        <v/>
      </c>
      <c r="O16" s="24">
        <f>IF(AND(A16="",B16=""),"",IF(H16="","Open",H16))</f>
        <v/>
      </c>
      <c r="P16" s="25">
        <f>IF(O16="","",IF(O16="Won","Won. Start onboarding",IF(O16="Lost",IF(I16="","Lost. Note the reason in Outcome","Closed"),IF(O16="Parked","Reconnect around this date",IF(NOT(ISNUMBER(C16)),"Add the date you sent it",IF(G16="Not moving forward","Send email 6, then mark it Lost",IF(G16="Ready to go ahead","Reply today with next steps",IF(G16="I have questions","Answer their questions today",IF(N(F16)=0,"Send email 2",IF(N(F16)=1,IF(ISNUMBER(E16),"Send email 4","Send email 3"),IF(N(F16)=2,"Send email 5, the last one","Stop following up. Mark it Parked")))))))))))</f>
        <v/>
      </c>
      <c r="Q16" s="23">
        <f>IF(O16="","",IF(OR(O16="Won",O16="Lost"),"",IF(O16="Parked",N16,IF(NOT(ISNUMBER(C16)),"",IF(OR(G16="Not moving forward",G16="Ready to go ahead",G16="I have questions"),Settings!$D$10,IF(N(F16)=0,K16,IF(N(F16)=1,L16,IF(N(F16)=2,M16,""))))))))</f>
        <v/>
      </c>
      <c r="R16" s="24">
        <f>IF(ISNUMBER(Q16),Q16-Settings!$D$10,"")</f>
        <v/>
      </c>
      <c r="S16" s="24">
        <f>IF(OR(O16="Won",O16="Lost",NOT(ISNUMBER(R16))),"",IF(R16&lt;0,"Overdue",IF(R16=0,"Due today","")))</f>
        <v/>
      </c>
    </row>
    <row r="17">
      <c r="A17" s="26" t="n"/>
      <c r="B17" s="26" t="n"/>
      <c r="C17" s="27" t="n"/>
      <c r="D17" s="28" t="n"/>
      <c r="E17" s="27" t="n"/>
      <c r="F17" s="29" t="n"/>
      <c r="G17" s="26" t="n"/>
      <c r="H17" s="26" t="n"/>
      <c r="I17" s="26" t="n"/>
      <c r="J17" s="26" t="n"/>
      <c r="K17" s="23">
        <f>IF(ISNUMBER(C17),WORKDAY(C17,Settings!$D$5),"")</f>
        <v/>
      </c>
      <c r="L17" s="23">
        <f>IF(K17="","",IF(ISNUMBER(E17),MAX(WORKDAY(E17,1),WORKDAY(K17,Settings!$D$6)),WORKDAY(K17,Settings!$D$6)))</f>
        <v/>
      </c>
      <c r="M17" s="23">
        <f>IF(L17="","",MAX(C17+Settings!$D$7,WORKDAY(L17,Settings!$D$6)))</f>
        <v/>
      </c>
      <c r="N17" s="23">
        <f>IF(ISNUMBER(C17),EDATE(C17,Settings!$D$8),"")</f>
        <v/>
      </c>
      <c r="O17" s="24">
        <f>IF(AND(A17="",B17=""),"",IF(H17="","Open",H17))</f>
        <v/>
      </c>
      <c r="P17" s="25">
        <f>IF(O17="","",IF(O17="Won","Won. Start onboarding",IF(O17="Lost",IF(I17="","Lost. Note the reason in Outcome","Closed"),IF(O17="Parked","Reconnect around this date",IF(NOT(ISNUMBER(C17)),"Add the date you sent it",IF(G17="Not moving forward","Send email 6, then mark it Lost",IF(G17="Ready to go ahead","Reply today with next steps",IF(G17="I have questions","Answer their questions today",IF(N(F17)=0,"Send email 2",IF(N(F17)=1,IF(ISNUMBER(E17),"Send email 4","Send email 3"),IF(N(F17)=2,"Send email 5, the last one","Stop following up. Mark it Parked")))))))))))</f>
        <v/>
      </c>
      <c r="Q17" s="23">
        <f>IF(O17="","",IF(OR(O17="Won",O17="Lost"),"",IF(O17="Parked",N17,IF(NOT(ISNUMBER(C17)),"",IF(OR(G17="Not moving forward",G17="Ready to go ahead",G17="I have questions"),Settings!$D$10,IF(N(F17)=0,K17,IF(N(F17)=1,L17,IF(N(F17)=2,M17,""))))))))</f>
        <v/>
      </c>
      <c r="R17" s="24">
        <f>IF(ISNUMBER(Q17),Q17-Settings!$D$10,"")</f>
        <v/>
      </c>
      <c r="S17" s="24">
        <f>IF(OR(O17="Won",O17="Lost",NOT(ISNUMBER(R17))),"",IF(R17&lt;0,"Overdue",IF(R17=0,"Due today","")))</f>
        <v/>
      </c>
    </row>
    <row r="18">
      <c r="A18" s="26" t="n"/>
      <c r="B18" s="26" t="n"/>
      <c r="C18" s="27" t="n"/>
      <c r="D18" s="28" t="n"/>
      <c r="E18" s="27" t="n"/>
      <c r="F18" s="29" t="n"/>
      <c r="G18" s="26" t="n"/>
      <c r="H18" s="26" t="n"/>
      <c r="I18" s="26" t="n"/>
      <c r="J18" s="26" t="n"/>
      <c r="K18" s="23">
        <f>IF(ISNUMBER(C18),WORKDAY(C18,Settings!$D$5),"")</f>
        <v/>
      </c>
      <c r="L18" s="23">
        <f>IF(K18="","",IF(ISNUMBER(E18),MAX(WORKDAY(E18,1),WORKDAY(K18,Settings!$D$6)),WORKDAY(K18,Settings!$D$6)))</f>
        <v/>
      </c>
      <c r="M18" s="23">
        <f>IF(L18="","",MAX(C18+Settings!$D$7,WORKDAY(L18,Settings!$D$6)))</f>
        <v/>
      </c>
      <c r="N18" s="23">
        <f>IF(ISNUMBER(C18),EDATE(C18,Settings!$D$8),"")</f>
        <v/>
      </c>
      <c r="O18" s="24">
        <f>IF(AND(A18="",B18=""),"",IF(H18="","Open",H18))</f>
        <v/>
      </c>
      <c r="P18" s="25">
        <f>IF(O18="","",IF(O18="Won","Won. Start onboarding",IF(O18="Lost",IF(I18="","Lost. Note the reason in Outcome","Closed"),IF(O18="Parked","Reconnect around this date",IF(NOT(ISNUMBER(C18)),"Add the date you sent it",IF(G18="Not moving forward","Send email 6, then mark it Lost",IF(G18="Ready to go ahead","Reply today with next steps",IF(G18="I have questions","Answer their questions today",IF(N(F18)=0,"Send email 2",IF(N(F18)=1,IF(ISNUMBER(E18),"Send email 4","Send email 3"),IF(N(F18)=2,"Send email 5, the last one","Stop following up. Mark it Parked")))))))))))</f>
        <v/>
      </c>
      <c r="Q18" s="23">
        <f>IF(O18="","",IF(OR(O18="Won",O18="Lost"),"",IF(O18="Parked",N18,IF(NOT(ISNUMBER(C18)),"",IF(OR(G18="Not moving forward",G18="Ready to go ahead",G18="I have questions"),Settings!$D$10,IF(N(F18)=0,K18,IF(N(F18)=1,L18,IF(N(F18)=2,M18,""))))))))</f>
        <v/>
      </c>
      <c r="R18" s="24">
        <f>IF(ISNUMBER(Q18),Q18-Settings!$D$10,"")</f>
        <v/>
      </c>
      <c r="S18" s="24">
        <f>IF(OR(O18="Won",O18="Lost",NOT(ISNUMBER(R18))),"",IF(R18&lt;0,"Overdue",IF(R18=0,"Due today","")))</f>
        <v/>
      </c>
    </row>
    <row r="19">
      <c r="A19" s="26" t="n"/>
      <c r="B19" s="26" t="n"/>
      <c r="C19" s="27" t="n"/>
      <c r="D19" s="28" t="n"/>
      <c r="E19" s="27" t="n"/>
      <c r="F19" s="29" t="n"/>
      <c r="G19" s="26" t="n"/>
      <c r="H19" s="26" t="n"/>
      <c r="I19" s="26" t="n"/>
      <c r="J19" s="26" t="n"/>
      <c r="K19" s="23">
        <f>IF(ISNUMBER(C19),WORKDAY(C19,Settings!$D$5),"")</f>
        <v/>
      </c>
      <c r="L19" s="23">
        <f>IF(K19="","",IF(ISNUMBER(E19),MAX(WORKDAY(E19,1),WORKDAY(K19,Settings!$D$6)),WORKDAY(K19,Settings!$D$6)))</f>
        <v/>
      </c>
      <c r="M19" s="23">
        <f>IF(L19="","",MAX(C19+Settings!$D$7,WORKDAY(L19,Settings!$D$6)))</f>
        <v/>
      </c>
      <c r="N19" s="23">
        <f>IF(ISNUMBER(C19),EDATE(C19,Settings!$D$8),"")</f>
        <v/>
      </c>
      <c r="O19" s="24">
        <f>IF(AND(A19="",B19=""),"",IF(H19="","Open",H19))</f>
        <v/>
      </c>
      <c r="P19" s="25">
        <f>IF(O19="","",IF(O19="Won","Won. Start onboarding",IF(O19="Lost",IF(I19="","Lost. Note the reason in Outcome","Closed"),IF(O19="Parked","Reconnect around this date",IF(NOT(ISNUMBER(C19)),"Add the date you sent it",IF(G19="Not moving forward","Send email 6, then mark it Lost",IF(G19="Ready to go ahead","Reply today with next steps",IF(G19="I have questions","Answer their questions today",IF(N(F19)=0,"Send email 2",IF(N(F19)=1,IF(ISNUMBER(E19),"Send email 4","Send email 3"),IF(N(F19)=2,"Send email 5, the last one","Stop following up. Mark it Parked")))))))))))</f>
        <v/>
      </c>
      <c r="Q19" s="23">
        <f>IF(O19="","",IF(OR(O19="Won",O19="Lost"),"",IF(O19="Parked",N19,IF(NOT(ISNUMBER(C19)),"",IF(OR(G19="Not moving forward",G19="Ready to go ahead",G19="I have questions"),Settings!$D$10,IF(N(F19)=0,K19,IF(N(F19)=1,L19,IF(N(F19)=2,M19,""))))))))</f>
        <v/>
      </c>
      <c r="R19" s="24">
        <f>IF(ISNUMBER(Q19),Q19-Settings!$D$10,"")</f>
        <v/>
      </c>
      <c r="S19" s="24">
        <f>IF(OR(O19="Won",O19="Lost",NOT(ISNUMBER(R19))),"",IF(R19&lt;0,"Overdue",IF(R19=0,"Due today","")))</f>
        <v/>
      </c>
    </row>
    <row r="20">
      <c r="A20" s="26" t="n"/>
      <c r="B20" s="26" t="n"/>
      <c r="C20" s="27" t="n"/>
      <c r="D20" s="28" t="n"/>
      <c r="E20" s="27" t="n"/>
      <c r="F20" s="29" t="n"/>
      <c r="G20" s="26" t="n"/>
      <c r="H20" s="26" t="n"/>
      <c r="I20" s="26" t="n"/>
      <c r="J20" s="26" t="n"/>
      <c r="K20" s="23">
        <f>IF(ISNUMBER(C20),WORKDAY(C20,Settings!$D$5),"")</f>
        <v/>
      </c>
      <c r="L20" s="23">
        <f>IF(K20="","",IF(ISNUMBER(E20),MAX(WORKDAY(E20,1),WORKDAY(K20,Settings!$D$6)),WORKDAY(K20,Settings!$D$6)))</f>
        <v/>
      </c>
      <c r="M20" s="23">
        <f>IF(L20="","",MAX(C20+Settings!$D$7,WORKDAY(L20,Settings!$D$6)))</f>
        <v/>
      </c>
      <c r="N20" s="23">
        <f>IF(ISNUMBER(C20),EDATE(C20,Settings!$D$8),"")</f>
        <v/>
      </c>
      <c r="O20" s="24">
        <f>IF(AND(A20="",B20=""),"",IF(H20="","Open",H20))</f>
        <v/>
      </c>
      <c r="P20" s="25">
        <f>IF(O20="","",IF(O20="Won","Won. Start onboarding",IF(O20="Lost",IF(I20="","Lost. Note the reason in Outcome","Closed"),IF(O20="Parked","Reconnect around this date",IF(NOT(ISNUMBER(C20)),"Add the date you sent it",IF(G20="Not moving forward","Send email 6, then mark it Lost",IF(G20="Ready to go ahead","Reply today with next steps",IF(G20="I have questions","Answer their questions today",IF(N(F20)=0,"Send email 2",IF(N(F20)=1,IF(ISNUMBER(E20),"Send email 4","Send email 3"),IF(N(F20)=2,"Send email 5, the last one","Stop following up. Mark it Parked")))))))))))</f>
        <v/>
      </c>
      <c r="Q20" s="23">
        <f>IF(O20="","",IF(OR(O20="Won",O20="Lost"),"",IF(O20="Parked",N20,IF(NOT(ISNUMBER(C20)),"",IF(OR(G20="Not moving forward",G20="Ready to go ahead",G20="I have questions"),Settings!$D$10,IF(N(F20)=0,K20,IF(N(F20)=1,L20,IF(N(F20)=2,M20,""))))))))</f>
        <v/>
      </c>
      <c r="R20" s="24">
        <f>IF(ISNUMBER(Q20),Q20-Settings!$D$10,"")</f>
        <v/>
      </c>
      <c r="S20" s="24">
        <f>IF(OR(O20="Won",O20="Lost",NOT(ISNUMBER(R20))),"",IF(R20&lt;0,"Overdue",IF(R20=0,"Due today","")))</f>
        <v/>
      </c>
    </row>
    <row r="21">
      <c r="A21" s="26" t="n"/>
      <c r="B21" s="26" t="n"/>
      <c r="C21" s="27" t="n"/>
      <c r="D21" s="28" t="n"/>
      <c r="E21" s="27" t="n"/>
      <c r="F21" s="29" t="n"/>
      <c r="G21" s="26" t="n"/>
      <c r="H21" s="26" t="n"/>
      <c r="I21" s="26" t="n"/>
      <c r="J21" s="26" t="n"/>
      <c r="K21" s="23">
        <f>IF(ISNUMBER(C21),WORKDAY(C21,Settings!$D$5),"")</f>
        <v/>
      </c>
      <c r="L21" s="23">
        <f>IF(K21="","",IF(ISNUMBER(E21),MAX(WORKDAY(E21,1),WORKDAY(K21,Settings!$D$6)),WORKDAY(K21,Settings!$D$6)))</f>
        <v/>
      </c>
      <c r="M21" s="23">
        <f>IF(L21="","",MAX(C21+Settings!$D$7,WORKDAY(L21,Settings!$D$6)))</f>
        <v/>
      </c>
      <c r="N21" s="23">
        <f>IF(ISNUMBER(C21),EDATE(C21,Settings!$D$8),"")</f>
        <v/>
      </c>
      <c r="O21" s="24">
        <f>IF(AND(A21="",B21=""),"",IF(H21="","Open",H21))</f>
        <v/>
      </c>
      <c r="P21" s="25">
        <f>IF(O21="","",IF(O21="Won","Won. Start onboarding",IF(O21="Lost",IF(I21="","Lost. Note the reason in Outcome","Closed"),IF(O21="Parked","Reconnect around this date",IF(NOT(ISNUMBER(C21)),"Add the date you sent it",IF(G21="Not moving forward","Send email 6, then mark it Lost",IF(G21="Ready to go ahead","Reply today with next steps",IF(G21="I have questions","Answer their questions today",IF(N(F21)=0,"Send email 2",IF(N(F21)=1,IF(ISNUMBER(E21),"Send email 4","Send email 3"),IF(N(F21)=2,"Send email 5, the last one","Stop following up. Mark it Parked")))))))))))</f>
        <v/>
      </c>
      <c r="Q21" s="23">
        <f>IF(O21="","",IF(OR(O21="Won",O21="Lost"),"",IF(O21="Parked",N21,IF(NOT(ISNUMBER(C21)),"",IF(OR(G21="Not moving forward",G21="Ready to go ahead",G21="I have questions"),Settings!$D$10,IF(N(F21)=0,K21,IF(N(F21)=1,L21,IF(N(F21)=2,M21,""))))))))</f>
        <v/>
      </c>
      <c r="R21" s="24">
        <f>IF(ISNUMBER(Q21),Q21-Settings!$D$10,"")</f>
        <v/>
      </c>
      <c r="S21" s="24">
        <f>IF(OR(O21="Won",O21="Lost",NOT(ISNUMBER(R21))),"",IF(R21&lt;0,"Overdue",IF(R21=0,"Due today","")))</f>
        <v/>
      </c>
    </row>
    <row r="22">
      <c r="A22" s="26" t="n"/>
      <c r="B22" s="26" t="n"/>
      <c r="C22" s="27" t="n"/>
      <c r="D22" s="28" t="n"/>
      <c r="E22" s="27" t="n"/>
      <c r="F22" s="29" t="n"/>
      <c r="G22" s="26" t="n"/>
      <c r="H22" s="26" t="n"/>
      <c r="I22" s="26" t="n"/>
      <c r="J22" s="26" t="n"/>
      <c r="K22" s="23">
        <f>IF(ISNUMBER(C22),WORKDAY(C22,Settings!$D$5),"")</f>
        <v/>
      </c>
      <c r="L22" s="23">
        <f>IF(K22="","",IF(ISNUMBER(E22),MAX(WORKDAY(E22,1),WORKDAY(K22,Settings!$D$6)),WORKDAY(K22,Settings!$D$6)))</f>
        <v/>
      </c>
      <c r="M22" s="23">
        <f>IF(L22="","",MAX(C22+Settings!$D$7,WORKDAY(L22,Settings!$D$6)))</f>
        <v/>
      </c>
      <c r="N22" s="23">
        <f>IF(ISNUMBER(C22),EDATE(C22,Settings!$D$8),"")</f>
        <v/>
      </c>
      <c r="O22" s="24">
        <f>IF(AND(A22="",B22=""),"",IF(H22="","Open",H22))</f>
        <v/>
      </c>
      <c r="P22" s="25">
        <f>IF(O22="","",IF(O22="Won","Won. Start onboarding",IF(O22="Lost",IF(I22="","Lost. Note the reason in Outcome","Closed"),IF(O22="Parked","Reconnect around this date",IF(NOT(ISNUMBER(C22)),"Add the date you sent it",IF(G22="Not moving forward","Send email 6, then mark it Lost",IF(G22="Ready to go ahead","Reply today with next steps",IF(G22="I have questions","Answer their questions today",IF(N(F22)=0,"Send email 2",IF(N(F22)=1,IF(ISNUMBER(E22),"Send email 4","Send email 3"),IF(N(F22)=2,"Send email 5, the last one","Stop following up. Mark it Parked")))))))))))</f>
        <v/>
      </c>
      <c r="Q22" s="23">
        <f>IF(O22="","",IF(OR(O22="Won",O22="Lost"),"",IF(O22="Parked",N22,IF(NOT(ISNUMBER(C22)),"",IF(OR(G22="Not moving forward",G22="Ready to go ahead",G22="I have questions"),Settings!$D$10,IF(N(F22)=0,K22,IF(N(F22)=1,L22,IF(N(F22)=2,M22,""))))))))</f>
        <v/>
      </c>
      <c r="R22" s="24">
        <f>IF(ISNUMBER(Q22),Q22-Settings!$D$10,"")</f>
        <v/>
      </c>
      <c r="S22" s="24">
        <f>IF(OR(O22="Won",O22="Lost",NOT(ISNUMBER(R22))),"",IF(R22&lt;0,"Overdue",IF(R22=0,"Due today","")))</f>
        <v/>
      </c>
    </row>
    <row r="23">
      <c r="A23" s="26" t="n"/>
      <c r="B23" s="26" t="n"/>
      <c r="C23" s="27" t="n"/>
      <c r="D23" s="28" t="n"/>
      <c r="E23" s="27" t="n"/>
      <c r="F23" s="29" t="n"/>
      <c r="G23" s="26" t="n"/>
      <c r="H23" s="26" t="n"/>
      <c r="I23" s="26" t="n"/>
      <c r="J23" s="26" t="n"/>
      <c r="K23" s="23">
        <f>IF(ISNUMBER(C23),WORKDAY(C23,Settings!$D$5),"")</f>
        <v/>
      </c>
      <c r="L23" s="23">
        <f>IF(K23="","",IF(ISNUMBER(E23),MAX(WORKDAY(E23,1),WORKDAY(K23,Settings!$D$6)),WORKDAY(K23,Settings!$D$6)))</f>
        <v/>
      </c>
      <c r="M23" s="23">
        <f>IF(L23="","",MAX(C23+Settings!$D$7,WORKDAY(L23,Settings!$D$6)))</f>
        <v/>
      </c>
      <c r="N23" s="23">
        <f>IF(ISNUMBER(C23),EDATE(C23,Settings!$D$8),"")</f>
        <v/>
      </c>
      <c r="O23" s="24">
        <f>IF(AND(A23="",B23=""),"",IF(H23="","Open",H23))</f>
        <v/>
      </c>
      <c r="P23" s="25">
        <f>IF(O23="","",IF(O23="Won","Won. Start onboarding",IF(O23="Lost",IF(I23="","Lost. Note the reason in Outcome","Closed"),IF(O23="Parked","Reconnect around this date",IF(NOT(ISNUMBER(C23)),"Add the date you sent it",IF(G23="Not moving forward","Send email 6, then mark it Lost",IF(G23="Ready to go ahead","Reply today with next steps",IF(G23="I have questions","Answer their questions today",IF(N(F23)=0,"Send email 2",IF(N(F23)=1,IF(ISNUMBER(E23),"Send email 4","Send email 3"),IF(N(F23)=2,"Send email 5, the last one","Stop following up. Mark it Parked")))))))))))</f>
        <v/>
      </c>
      <c r="Q23" s="23">
        <f>IF(O23="","",IF(OR(O23="Won",O23="Lost"),"",IF(O23="Parked",N23,IF(NOT(ISNUMBER(C23)),"",IF(OR(G23="Not moving forward",G23="Ready to go ahead",G23="I have questions"),Settings!$D$10,IF(N(F23)=0,K23,IF(N(F23)=1,L23,IF(N(F23)=2,M23,""))))))))</f>
        <v/>
      </c>
      <c r="R23" s="24">
        <f>IF(ISNUMBER(Q23),Q23-Settings!$D$10,"")</f>
        <v/>
      </c>
      <c r="S23" s="24">
        <f>IF(OR(O23="Won",O23="Lost",NOT(ISNUMBER(R23))),"",IF(R23&lt;0,"Overdue",IF(R23=0,"Due today","")))</f>
        <v/>
      </c>
    </row>
    <row r="24">
      <c r="A24" s="26" t="n"/>
      <c r="B24" s="26" t="n"/>
      <c r="C24" s="27" t="n"/>
      <c r="D24" s="28" t="n"/>
      <c r="E24" s="27" t="n"/>
      <c r="F24" s="29" t="n"/>
      <c r="G24" s="26" t="n"/>
      <c r="H24" s="26" t="n"/>
      <c r="I24" s="26" t="n"/>
      <c r="J24" s="26" t="n"/>
      <c r="K24" s="23">
        <f>IF(ISNUMBER(C24),WORKDAY(C24,Settings!$D$5),"")</f>
        <v/>
      </c>
      <c r="L24" s="23">
        <f>IF(K24="","",IF(ISNUMBER(E24),MAX(WORKDAY(E24,1),WORKDAY(K24,Settings!$D$6)),WORKDAY(K24,Settings!$D$6)))</f>
        <v/>
      </c>
      <c r="M24" s="23">
        <f>IF(L24="","",MAX(C24+Settings!$D$7,WORKDAY(L24,Settings!$D$6)))</f>
        <v/>
      </c>
      <c r="N24" s="23">
        <f>IF(ISNUMBER(C24),EDATE(C24,Settings!$D$8),"")</f>
        <v/>
      </c>
      <c r="O24" s="24">
        <f>IF(AND(A24="",B24=""),"",IF(H24="","Open",H24))</f>
        <v/>
      </c>
      <c r="P24" s="25">
        <f>IF(O24="","",IF(O24="Won","Won. Start onboarding",IF(O24="Lost",IF(I24="","Lost. Note the reason in Outcome","Closed"),IF(O24="Parked","Reconnect around this date",IF(NOT(ISNUMBER(C24)),"Add the date you sent it",IF(G24="Not moving forward","Send email 6, then mark it Lost",IF(G24="Ready to go ahead","Reply today with next steps",IF(G24="I have questions","Answer their questions today",IF(N(F24)=0,"Send email 2",IF(N(F24)=1,IF(ISNUMBER(E24),"Send email 4","Send email 3"),IF(N(F24)=2,"Send email 5, the last one","Stop following up. Mark it Parked")))))))))))</f>
        <v/>
      </c>
      <c r="Q24" s="23">
        <f>IF(O24="","",IF(OR(O24="Won",O24="Lost"),"",IF(O24="Parked",N24,IF(NOT(ISNUMBER(C24)),"",IF(OR(G24="Not moving forward",G24="Ready to go ahead",G24="I have questions"),Settings!$D$10,IF(N(F24)=0,K24,IF(N(F24)=1,L24,IF(N(F24)=2,M24,""))))))))</f>
        <v/>
      </c>
      <c r="R24" s="24">
        <f>IF(ISNUMBER(Q24),Q24-Settings!$D$10,"")</f>
        <v/>
      </c>
      <c r="S24" s="24">
        <f>IF(OR(O24="Won",O24="Lost",NOT(ISNUMBER(R24))),"",IF(R24&lt;0,"Overdue",IF(R24=0,"Due today","")))</f>
        <v/>
      </c>
    </row>
    <row r="25">
      <c r="A25" s="26" t="n"/>
      <c r="B25" s="26" t="n"/>
      <c r="C25" s="27" t="n"/>
      <c r="D25" s="28" t="n"/>
      <c r="E25" s="27" t="n"/>
      <c r="F25" s="29" t="n"/>
      <c r="G25" s="26" t="n"/>
      <c r="H25" s="26" t="n"/>
      <c r="I25" s="26" t="n"/>
      <c r="J25" s="26" t="n"/>
      <c r="K25" s="23">
        <f>IF(ISNUMBER(C25),WORKDAY(C25,Settings!$D$5),"")</f>
        <v/>
      </c>
      <c r="L25" s="23">
        <f>IF(K25="","",IF(ISNUMBER(E25),MAX(WORKDAY(E25,1),WORKDAY(K25,Settings!$D$6)),WORKDAY(K25,Settings!$D$6)))</f>
        <v/>
      </c>
      <c r="M25" s="23">
        <f>IF(L25="","",MAX(C25+Settings!$D$7,WORKDAY(L25,Settings!$D$6)))</f>
        <v/>
      </c>
      <c r="N25" s="23">
        <f>IF(ISNUMBER(C25),EDATE(C25,Settings!$D$8),"")</f>
        <v/>
      </c>
      <c r="O25" s="24">
        <f>IF(AND(A25="",B25=""),"",IF(H25="","Open",H25))</f>
        <v/>
      </c>
      <c r="P25" s="25">
        <f>IF(O25="","",IF(O25="Won","Won. Start onboarding",IF(O25="Lost",IF(I25="","Lost. Note the reason in Outcome","Closed"),IF(O25="Parked","Reconnect around this date",IF(NOT(ISNUMBER(C25)),"Add the date you sent it",IF(G25="Not moving forward","Send email 6, then mark it Lost",IF(G25="Ready to go ahead","Reply today with next steps",IF(G25="I have questions","Answer their questions today",IF(N(F25)=0,"Send email 2",IF(N(F25)=1,IF(ISNUMBER(E25),"Send email 4","Send email 3"),IF(N(F25)=2,"Send email 5, the last one","Stop following up. Mark it Parked")))))))))))</f>
        <v/>
      </c>
      <c r="Q25" s="23">
        <f>IF(O25="","",IF(OR(O25="Won",O25="Lost"),"",IF(O25="Parked",N25,IF(NOT(ISNUMBER(C25)),"",IF(OR(G25="Not moving forward",G25="Ready to go ahead",G25="I have questions"),Settings!$D$10,IF(N(F25)=0,K25,IF(N(F25)=1,L25,IF(N(F25)=2,M25,""))))))))</f>
        <v/>
      </c>
      <c r="R25" s="24">
        <f>IF(ISNUMBER(Q25),Q25-Settings!$D$10,"")</f>
        <v/>
      </c>
      <c r="S25" s="24">
        <f>IF(OR(O25="Won",O25="Lost",NOT(ISNUMBER(R25))),"",IF(R25&lt;0,"Overdue",IF(R25=0,"Due today","")))</f>
        <v/>
      </c>
    </row>
    <row r="26">
      <c r="A26" s="26" t="n"/>
      <c r="B26" s="26" t="n"/>
      <c r="C26" s="27" t="n"/>
      <c r="D26" s="28" t="n"/>
      <c r="E26" s="27" t="n"/>
      <c r="F26" s="29" t="n"/>
      <c r="G26" s="26" t="n"/>
      <c r="H26" s="26" t="n"/>
      <c r="I26" s="26" t="n"/>
      <c r="J26" s="26" t="n"/>
      <c r="K26" s="23">
        <f>IF(ISNUMBER(C26),WORKDAY(C26,Settings!$D$5),"")</f>
        <v/>
      </c>
      <c r="L26" s="23">
        <f>IF(K26="","",IF(ISNUMBER(E26),MAX(WORKDAY(E26,1),WORKDAY(K26,Settings!$D$6)),WORKDAY(K26,Settings!$D$6)))</f>
        <v/>
      </c>
      <c r="M26" s="23">
        <f>IF(L26="","",MAX(C26+Settings!$D$7,WORKDAY(L26,Settings!$D$6)))</f>
        <v/>
      </c>
      <c r="N26" s="23">
        <f>IF(ISNUMBER(C26),EDATE(C26,Settings!$D$8),"")</f>
        <v/>
      </c>
      <c r="O26" s="24">
        <f>IF(AND(A26="",B26=""),"",IF(H26="","Open",H26))</f>
        <v/>
      </c>
      <c r="P26" s="25">
        <f>IF(O26="","",IF(O26="Won","Won. Start onboarding",IF(O26="Lost",IF(I26="","Lost. Note the reason in Outcome","Closed"),IF(O26="Parked","Reconnect around this date",IF(NOT(ISNUMBER(C26)),"Add the date you sent it",IF(G26="Not moving forward","Send email 6, then mark it Lost",IF(G26="Ready to go ahead","Reply today with next steps",IF(G26="I have questions","Answer their questions today",IF(N(F26)=0,"Send email 2",IF(N(F26)=1,IF(ISNUMBER(E26),"Send email 4","Send email 3"),IF(N(F26)=2,"Send email 5, the last one","Stop following up. Mark it Parked")))))))))))</f>
        <v/>
      </c>
      <c r="Q26" s="23">
        <f>IF(O26="","",IF(OR(O26="Won",O26="Lost"),"",IF(O26="Parked",N26,IF(NOT(ISNUMBER(C26)),"",IF(OR(G26="Not moving forward",G26="Ready to go ahead",G26="I have questions"),Settings!$D$10,IF(N(F26)=0,K26,IF(N(F26)=1,L26,IF(N(F26)=2,M26,""))))))))</f>
        <v/>
      </c>
      <c r="R26" s="24">
        <f>IF(ISNUMBER(Q26),Q26-Settings!$D$10,"")</f>
        <v/>
      </c>
      <c r="S26" s="24">
        <f>IF(OR(O26="Won",O26="Lost",NOT(ISNUMBER(R26))),"",IF(R26&lt;0,"Overdue",IF(R26=0,"Due today","")))</f>
        <v/>
      </c>
    </row>
    <row r="27">
      <c r="A27" s="26" t="n"/>
      <c r="B27" s="26" t="n"/>
      <c r="C27" s="27" t="n"/>
      <c r="D27" s="28" t="n"/>
      <c r="E27" s="27" t="n"/>
      <c r="F27" s="29" t="n"/>
      <c r="G27" s="26" t="n"/>
      <c r="H27" s="26" t="n"/>
      <c r="I27" s="26" t="n"/>
      <c r="J27" s="26" t="n"/>
      <c r="K27" s="23">
        <f>IF(ISNUMBER(C27),WORKDAY(C27,Settings!$D$5),"")</f>
        <v/>
      </c>
      <c r="L27" s="23">
        <f>IF(K27="","",IF(ISNUMBER(E27),MAX(WORKDAY(E27,1),WORKDAY(K27,Settings!$D$6)),WORKDAY(K27,Settings!$D$6)))</f>
        <v/>
      </c>
      <c r="M27" s="23">
        <f>IF(L27="","",MAX(C27+Settings!$D$7,WORKDAY(L27,Settings!$D$6)))</f>
        <v/>
      </c>
      <c r="N27" s="23">
        <f>IF(ISNUMBER(C27),EDATE(C27,Settings!$D$8),"")</f>
        <v/>
      </c>
      <c r="O27" s="24">
        <f>IF(AND(A27="",B27=""),"",IF(H27="","Open",H27))</f>
        <v/>
      </c>
      <c r="P27" s="25">
        <f>IF(O27="","",IF(O27="Won","Won. Start onboarding",IF(O27="Lost",IF(I27="","Lost. Note the reason in Outcome","Closed"),IF(O27="Parked","Reconnect around this date",IF(NOT(ISNUMBER(C27)),"Add the date you sent it",IF(G27="Not moving forward","Send email 6, then mark it Lost",IF(G27="Ready to go ahead","Reply today with next steps",IF(G27="I have questions","Answer their questions today",IF(N(F27)=0,"Send email 2",IF(N(F27)=1,IF(ISNUMBER(E27),"Send email 4","Send email 3"),IF(N(F27)=2,"Send email 5, the last one","Stop following up. Mark it Parked")))))))))))</f>
        <v/>
      </c>
      <c r="Q27" s="23">
        <f>IF(O27="","",IF(OR(O27="Won",O27="Lost"),"",IF(O27="Parked",N27,IF(NOT(ISNUMBER(C27)),"",IF(OR(G27="Not moving forward",G27="Ready to go ahead",G27="I have questions"),Settings!$D$10,IF(N(F27)=0,K27,IF(N(F27)=1,L27,IF(N(F27)=2,M27,""))))))))</f>
        <v/>
      </c>
      <c r="R27" s="24">
        <f>IF(ISNUMBER(Q27),Q27-Settings!$D$10,"")</f>
        <v/>
      </c>
      <c r="S27" s="24">
        <f>IF(OR(O27="Won",O27="Lost",NOT(ISNUMBER(R27))),"",IF(R27&lt;0,"Overdue",IF(R27=0,"Due today","")))</f>
        <v/>
      </c>
    </row>
    <row r="28">
      <c r="A28" s="26" t="n"/>
      <c r="B28" s="26" t="n"/>
      <c r="C28" s="27" t="n"/>
      <c r="D28" s="28" t="n"/>
      <c r="E28" s="27" t="n"/>
      <c r="F28" s="29" t="n"/>
      <c r="G28" s="26" t="n"/>
      <c r="H28" s="26" t="n"/>
      <c r="I28" s="26" t="n"/>
      <c r="J28" s="26" t="n"/>
      <c r="K28" s="23">
        <f>IF(ISNUMBER(C28),WORKDAY(C28,Settings!$D$5),"")</f>
        <v/>
      </c>
      <c r="L28" s="23">
        <f>IF(K28="","",IF(ISNUMBER(E28),MAX(WORKDAY(E28,1),WORKDAY(K28,Settings!$D$6)),WORKDAY(K28,Settings!$D$6)))</f>
        <v/>
      </c>
      <c r="M28" s="23">
        <f>IF(L28="","",MAX(C28+Settings!$D$7,WORKDAY(L28,Settings!$D$6)))</f>
        <v/>
      </c>
      <c r="N28" s="23">
        <f>IF(ISNUMBER(C28),EDATE(C28,Settings!$D$8),"")</f>
        <v/>
      </c>
      <c r="O28" s="24">
        <f>IF(AND(A28="",B28=""),"",IF(H28="","Open",H28))</f>
        <v/>
      </c>
      <c r="P28" s="25">
        <f>IF(O28="","",IF(O28="Won","Won. Start onboarding",IF(O28="Lost",IF(I28="","Lost. Note the reason in Outcome","Closed"),IF(O28="Parked","Reconnect around this date",IF(NOT(ISNUMBER(C28)),"Add the date you sent it",IF(G28="Not moving forward","Send email 6, then mark it Lost",IF(G28="Ready to go ahead","Reply today with next steps",IF(G28="I have questions","Answer their questions today",IF(N(F28)=0,"Send email 2",IF(N(F28)=1,IF(ISNUMBER(E28),"Send email 4","Send email 3"),IF(N(F28)=2,"Send email 5, the last one","Stop following up. Mark it Parked")))))))))))</f>
        <v/>
      </c>
      <c r="Q28" s="23">
        <f>IF(O28="","",IF(OR(O28="Won",O28="Lost"),"",IF(O28="Parked",N28,IF(NOT(ISNUMBER(C28)),"",IF(OR(G28="Not moving forward",G28="Ready to go ahead",G28="I have questions"),Settings!$D$10,IF(N(F28)=0,K28,IF(N(F28)=1,L28,IF(N(F28)=2,M28,""))))))))</f>
        <v/>
      </c>
      <c r="R28" s="24">
        <f>IF(ISNUMBER(Q28),Q28-Settings!$D$10,"")</f>
        <v/>
      </c>
      <c r="S28" s="24">
        <f>IF(OR(O28="Won",O28="Lost",NOT(ISNUMBER(R28))),"",IF(R28&lt;0,"Overdue",IF(R28=0,"Due today","")))</f>
        <v/>
      </c>
    </row>
    <row r="29">
      <c r="A29" s="26" t="n"/>
      <c r="B29" s="26" t="n"/>
      <c r="C29" s="27" t="n"/>
      <c r="D29" s="28" t="n"/>
      <c r="E29" s="27" t="n"/>
      <c r="F29" s="29" t="n"/>
      <c r="G29" s="26" t="n"/>
      <c r="H29" s="26" t="n"/>
      <c r="I29" s="26" t="n"/>
      <c r="J29" s="26" t="n"/>
      <c r="K29" s="23">
        <f>IF(ISNUMBER(C29),WORKDAY(C29,Settings!$D$5),"")</f>
        <v/>
      </c>
      <c r="L29" s="23">
        <f>IF(K29="","",IF(ISNUMBER(E29),MAX(WORKDAY(E29,1),WORKDAY(K29,Settings!$D$6)),WORKDAY(K29,Settings!$D$6)))</f>
        <v/>
      </c>
      <c r="M29" s="23">
        <f>IF(L29="","",MAX(C29+Settings!$D$7,WORKDAY(L29,Settings!$D$6)))</f>
        <v/>
      </c>
      <c r="N29" s="23">
        <f>IF(ISNUMBER(C29),EDATE(C29,Settings!$D$8),"")</f>
        <v/>
      </c>
      <c r="O29" s="24">
        <f>IF(AND(A29="",B29=""),"",IF(H29="","Open",H29))</f>
        <v/>
      </c>
      <c r="P29" s="25">
        <f>IF(O29="","",IF(O29="Won","Won. Start onboarding",IF(O29="Lost",IF(I29="","Lost. Note the reason in Outcome","Closed"),IF(O29="Parked","Reconnect around this date",IF(NOT(ISNUMBER(C29)),"Add the date you sent it",IF(G29="Not moving forward","Send email 6, then mark it Lost",IF(G29="Ready to go ahead","Reply today with next steps",IF(G29="I have questions","Answer their questions today",IF(N(F29)=0,"Send email 2",IF(N(F29)=1,IF(ISNUMBER(E29),"Send email 4","Send email 3"),IF(N(F29)=2,"Send email 5, the last one","Stop following up. Mark it Parked")))))))))))</f>
        <v/>
      </c>
      <c r="Q29" s="23">
        <f>IF(O29="","",IF(OR(O29="Won",O29="Lost"),"",IF(O29="Parked",N29,IF(NOT(ISNUMBER(C29)),"",IF(OR(G29="Not moving forward",G29="Ready to go ahead",G29="I have questions"),Settings!$D$10,IF(N(F29)=0,K29,IF(N(F29)=1,L29,IF(N(F29)=2,M29,""))))))))</f>
        <v/>
      </c>
      <c r="R29" s="24">
        <f>IF(ISNUMBER(Q29),Q29-Settings!$D$10,"")</f>
        <v/>
      </c>
      <c r="S29" s="24">
        <f>IF(OR(O29="Won",O29="Lost",NOT(ISNUMBER(R29))),"",IF(R29&lt;0,"Overdue",IF(R29=0,"Due today","")))</f>
        <v/>
      </c>
    </row>
    <row r="30">
      <c r="A30" s="26" t="n"/>
      <c r="B30" s="26" t="n"/>
      <c r="C30" s="27" t="n"/>
      <c r="D30" s="28" t="n"/>
      <c r="E30" s="27" t="n"/>
      <c r="F30" s="29" t="n"/>
      <c r="G30" s="26" t="n"/>
      <c r="H30" s="26" t="n"/>
      <c r="I30" s="26" t="n"/>
      <c r="J30" s="26" t="n"/>
      <c r="K30" s="23">
        <f>IF(ISNUMBER(C30),WORKDAY(C30,Settings!$D$5),"")</f>
        <v/>
      </c>
      <c r="L30" s="23">
        <f>IF(K30="","",IF(ISNUMBER(E30),MAX(WORKDAY(E30,1),WORKDAY(K30,Settings!$D$6)),WORKDAY(K30,Settings!$D$6)))</f>
        <v/>
      </c>
      <c r="M30" s="23">
        <f>IF(L30="","",MAX(C30+Settings!$D$7,WORKDAY(L30,Settings!$D$6)))</f>
        <v/>
      </c>
      <c r="N30" s="23">
        <f>IF(ISNUMBER(C30),EDATE(C30,Settings!$D$8),"")</f>
        <v/>
      </c>
      <c r="O30" s="24">
        <f>IF(AND(A30="",B30=""),"",IF(H30="","Open",H30))</f>
        <v/>
      </c>
      <c r="P30" s="25">
        <f>IF(O30="","",IF(O30="Won","Won. Start onboarding",IF(O30="Lost",IF(I30="","Lost. Note the reason in Outcome","Closed"),IF(O30="Parked","Reconnect around this date",IF(NOT(ISNUMBER(C30)),"Add the date you sent it",IF(G30="Not moving forward","Send email 6, then mark it Lost",IF(G30="Ready to go ahead","Reply today with next steps",IF(G30="I have questions","Answer their questions today",IF(N(F30)=0,"Send email 2",IF(N(F30)=1,IF(ISNUMBER(E30),"Send email 4","Send email 3"),IF(N(F30)=2,"Send email 5, the last one","Stop following up. Mark it Parked")))))))))))</f>
        <v/>
      </c>
      <c r="Q30" s="23">
        <f>IF(O30="","",IF(OR(O30="Won",O30="Lost"),"",IF(O30="Parked",N30,IF(NOT(ISNUMBER(C30)),"",IF(OR(G30="Not moving forward",G30="Ready to go ahead",G30="I have questions"),Settings!$D$10,IF(N(F30)=0,K30,IF(N(F30)=1,L30,IF(N(F30)=2,M30,""))))))))</f>
        <v/>
      </c>
      <c r="R30" s="24">
        <f>IF(ISNUMBER(Q30),Q30-Settings!$D$10,"")</f>
        <v/>
      </c>
      <c r="S30" s="24">
        <f>IF(OR(O30="Won",O30="Lost",NOT(ISNUMBER(R30))),"",IF(R30&lt;0,"Overdue",IF(R30=0,"Due today","")))</f>
        <v/>
      </c>
    </row>
    <row r="31">
      <c r="A31" s="26" t="n"/>
      <c r="B31" s="26" t="n"/>
      <c r="C31" s="27" t="n"/>
      <c r="D31" s="28" t="n"/>
      <c r="E31" s="27" t="n"/>
      <c r="F31" s="29" t="n"/>
      <c r="G31" s="26" t="n"/>
      <c r="H31" s="26" t="n"/>
      <c r="I31" s="26" t="n"/>
      <c r="J31" s="26" t="n"/>
      <c r="K31" s="23">
        <f>IF(ISNUMBER(C31),WORKDAY(C31,Settings!$D$5),"")</f>
        <v/>
      </c>
      <c r="L31" s="23">
        <f>IF(K31="","",IF(ISNUMBER(E31),MAX(WORKDAY(E31,1),WORKDAY(K31,Settings!$D$6)),WORKDAY(K31,Settings!$D$6)))</f>
        <v/>
      </c>
      <c r="M31" s="23">
        <f>IF(L31="","",MAX(C31+Settings!$D$7,WORKDAY(L31,Settings!$D$6)))</f>
        <v/>
      </c>
      <c r="N31" s="23">
        <f>IF(ISNUMBER(C31),EDATE(C31,Settings!$D$8),"")</f>
        <v/>
      </c>
      <c r="O31" s="24">
        <f>IF(AND(A31="",B31=""),"",IF(H31="","Open",H31))</f>
        <v/>
      </c>
      <c r="P31" s="25">
        <f>IF(O31="","",IF(O31="Won","Won. Start onboarding",IF(O31="Lost",IF(I31="","Lost. Note the reason in Outcome","Closed"),IF(O31="Parked","Reconnect around this date",IF(NOT(ISNUMBER(C31)),"Add the date you sent it",IF(G31="Not moving forward","Send email 6, then mark it Lost",IF(G31="Ready to go ahead","Reply today with next steps",IF(G31="I have questions","Answer their questions today",IF(N(F31)=0,"Send email 2",IF(N(F31)=1,IF(ISNUMBER(E31),"Send email 4","Send email 3"),IF(N(F31)=2,"Send email 5, the last one","Stop following up. Mark it Parked")))))))))))</f>
        <v/>
      </c>
      <c r="Q31" s="23">
        <f>IF(O31="","",IF(OR(O31="Won",O31="Lost"),"",IF(O31="Parked",N31,IF(NOT(ISNUMBER(C31)),"",IF(OR(G31="Not moving forward",G31="Ready to go ahead",G31="I have questions"),Settings!$D$10,IF(N(F31)=0,K31,IF(N(F31)=1,L31,IF(N(F31)=2,M31,""))))))))</f>
        <v/>
      </c>
      <c r="R31" s="24">
        <f>IF(ISNUMBER(Q31),Q31-Settings!$D$10,"")</f>
        <v/>
      </c>
      <c r="S31" s="24">
        <f>IF(OR(O31="Won",O31="Lost",NOT(ISNUMBER(R31))),"",IF(R31&lt;0,"Overdue",IF(R31=0,"Due today","")))</f>
        <v/>
      </c>
    </row>
    <row r="32">
      <c r="A32" s="26" t="n"/>
      <c r="B32" s="26" t="n"/>
      <c r="C32" s="27" t="n"/>
      <c r="D32" s="28" t="n"/>
      <c r="E32" s="27" t="n"/>
      <c r="F32" s="29" t="n"/>
      <c r="G32" s="26" t="n"/>
      <c r="H32" s="26" t="n"/>
      <c r="I32" s="26" t="n"/>
      <c r="J32" s="26" t="n"/>
      <c r="K32" s="23">
        <f>IF(ISNUMBER(C32),WORKDAY(C32,Settings!$D$5),"")</f>
        <v/>
      </c>
      <c r="L32" s="23">
        <f>IF(K32="","",IF(ISNUMBER(E32),MAX(WORKDAY(E32,1),WORKDAY(K32,Settings!$D$6)),WORKDAY(K32,Settings!$D$6)))</f>
        <v/>
      </c>
      <c r="M32" s="23">
        <f>IF(L32="","",MAX(C32+Settings!$D$7,WORKDAY(L32,Settings!$D$6)))</f>
        <v/>
      </c>
      <c r="N32" s="23">
        <f>IF(ISNUMBER(C32),EDATE(C32,Settings!$D$8),"")</f>
        <v/>
      </c>
      <c r="O32" s="24">
        <f>IF(AND(A32="",B32=""),"",IF(H32="","Open",H32))</f>
        <v/>
      </c>
      <c r="P32" s="25">
        <f>IF(O32="","",IF(O32="Won","Won. Start onboarding",IF(O32="Lost",IF(I32="","Lost. Note the reason in Outcome","Closed"),IF(O32="Parked","Reconnect around this date",IF(NOT(ISNUMBER(C32)),"Add the date you sent it",IF(G32="Not moving forward","Send email 6, then mark it Lost",IF(G32="Ready to go ahead","Reply today with next steps",IF(G32="I have questions","Answer their questions today",IF(N(F32)=0,"Send email 2",IF(N(F32)=1,IF(ISNUMBER(E32),"Send email 4","Send email 3"),IF(N(F32)=2,"Send email 5, the last one","Stop following up. Mark it Parked")))))))))))</f>
        <v/>
      </c>
      <c r="Q32" s="23">
        <f>IF(O32="","",IF(OR(O32="Won",O32="Lost"),"",IF(O32="Parked",N32,IF(NOT(ISNUMBER(C32)),"",IF(OR(G32="Not moving forward",G32="Ready to go ahead",G32="I have questions"),Settings!$D$10,IF(N(F32)=0,K32,IF(N(F32)=1,L32,IF(N(F32)=2,M32,""))))))))</f>
        <v/>
      </c>
      <c r="R32" s="24">
        <f>IF(ISNUMBER(Q32),Q32-Settings!$D$10,"")</f>
        <v/>
      </c>
      <c r="S32" s="24">
        <f>IF(OR(O32="Won",O32="Lost",NOT(ISNUMBER(R32))),"",IF(R32&lt;0,"Overdue",IF(R32=0,"Due today","")))</f>
        <v/>
      </c>
    </row>
    <row r="33">
      <c r="A33" s="26" t="n"/>
      <c r="B33" s="26" t="n"/>
      <c r="C33" s="27" t="n"/>
      <c r="D33" s="28" t="n"/>
      <c r="E33" s="27" t="n"/>
      <c r="F33" s="29" t="n"/>
      <c r="G33" s="26" t="n"/>
      <c r="H33" s="26" t="n"/>
      <c r="I33" s="26" t="n"/>
      <c r="J33" s="26" t="n"/>
      <c r="K33" s="23">
        <f>IF(ISNUMBER(C33),WORKDAY(C33,Settings!$D$5),"")</f>
        <v/>
      </c>
      <c r="L33" s="23">
        <f>IF(K33="","",IF(ISNUMBER(E33),MAX(WORKDAY(E33,1),WORKDAY(K33,Settings!$D$6)),WORKDAY(K33,Settings!$D$6)))</f>
        <v/>
      </c>
      <c r="M33" s="23">
        <f>IF(L33="","",MAX(C33+Settings!$D$7,WORKDAY(L33,Settings!$D$6)))</f>
        <v/>
      </c>
      <c r="N33" s="23">
        <f>IF(ISNUMBER(C33),EDATE(C33,Settings!$D$8),"")</f>
        <v/>
      </c>
      <c r="O33" s="24">
        <f>IF(AND(A33="",B33=""),"",IF(H33="","Open",H33))</f>
        <v/>
      </c>
      <c r="P33" s="25">
        <f>IF(O33="","",IF(O33="Won","Won. Start onboarding",IF(O33="Lost",IF(I33="","Lost. Note the reason in Outcome","Closed"),IF(O33="Parked","Reconnect around this date",IF(NOT(ISNUMBER(C33)),"Add the date you sent it",IF(G33="Not moving forward","Send email 6, then mark it Lost",IF(G33="Ready to go ahead","Reply today with next steps",IF(G33="I have questions","Answer their questions today",IF(N(F33)=0,"Send email 2",IF(N(F33)=1,IF(ISNUMBER(E33),"Send email 4","Send email 3"),IF(N(F33)=2,"Send email 5, the last one","Stop following up. Mark it Parked")))))))))))</f>
        <v/>
      </c>
      <c r="Q33" s="23">
        <f>IF(O33="","",IF(OR(O33="Won",O33="Lost"),"",IF(O33="Parked",N33,IF(NOT(ISNUMBER(C33)),"",IF(OR(G33="Not moving forward",G33="Ready to go ahead",G33="I have questions"),Settings!$D$10,IF(N(F33)=0,K33,IF(N(F33)=1,L33,IF(N(F33)=2,M33,""))))))))</f>
        <v/>
      </c>
      <c r="R33" s="24">
        <f>IF(ISNUMBER(Q33),Q33-Settings!$D$10,"")</f>
        <v/>
      </c>
      <c r="S33" s="24">
        <f>IF(OR(O33="Won",O33="Lost",NOT(ISNUMBER(R33))),"",IF(R33&lt;0,"Overdue",IF(R33=0,"Due today","")))</f>
        <v/>
      </c>
    </row>
    <row r="34">
      <c r="A34" s="26" t="n"/>
      <c r="B34" s="26" t="n"/>
      <c r="C34" s="27" t="n"/>
      <c r="D34" s="28" t="n"/>
      <c r="E34" s="27" t="n"/>
      <c r="F34" s="29" t="n"/>
      <c r="G34" s="26" t="n"/>
      <c r="H34" s="26" t="n"/>
      <c r="I34" s="26" t="n"/>
      <c r="J34" s="26" t="n"/>
      <c r="K34" s="23">
        <f>IF(ISNUMBER(C34),WORKDAY(C34,Settings!$D$5),"")</f>
        <v/>
      </c>
      <c r="L34" s="23">
        <f>IF(K34="","",IF(ISNUMBER(E34),MAX(WORKDAY(E34,1),WORKDAY(K34,Settings!$D$6)),WORKDAY(K34,Settings!$D$6)))</f>
        <v/>
      </c>
      <c r="M34" s="23">
        <f>IF(L34="","",MAX(C34+Settings!$D$7,WORKDAY(L34,Settings!$D$6)))</f>
        <v/>
      </c>
      <c r="N34" s="23">
        <f>IF(ISNUMBER(C34),EDATE(C34,Settings!$D$8),"")</f>
        <v/>
      </c>
      <c r="O34" s="24">
        <f>IF(AND(A34="",B34=""),"",IF(H34="","Open",H34))</f>
        <v/>
      </c>
      <c r="P34" s="25">
        <f>IF(O34="","",IF(O34="Won","Won. Start onboarding",IF(O34="Lost",IF(I34="","Lost. Note the reason in Outcome","Closed"),IF(O34="Parked","Reconnect around this date",IF(NOT(ISNUMBER(C34)),"Add the date you sent it",IF(G34="Not moving forward","Send email 6, then mark it Lost",IF(G34="Ready to go ahead","Reply today with next steps",IF(G34="I have questions","Answer their questions today",IF(N(F34)=0,"Send email 2",IF(N(F34)=1,IF(ISNUMBER(E34),"Send email 4","Send email 3"),IF(N(F34)=2,"Send email 5, the last one","Stop following up. Mark it Parked")))))))))))</f>
        <v/>
      </c>
      <c r="Q34" s="23">
        <f>IF(O34="","",IF(OR(O34="Won",O34="Lost"),"",IF(O34="Parked",N34,IF(NOT(ISNUMBER(C34)),"",IF(OR(G34="Not moving forward",G34="Ready to go ahead",G34="I have questions"),Settings!$D$10,IF(N(F34)=0,K34,IF(N(F34)=1,L34,IF(N(F34)=2,M34,""))))))))</f>
        <v/>
      </c>
      <c r="R34" s="24">
        <f>IF(ISNUMBER(Q34),Q34-Settings!$D$10,"")</f>
        <v/>
      </c>
      <c r="S34" s="24">
        <f>IF(OR(O34="Won",O34="Lost",NOT(ISNUMBER(R34))),"",IF(R34&lt;0,"Overdue",IF(R34=0,"Due today","")))</f>
        <v/>
      </c>
    </row>
    <row r="35">
      <c r="A35" s="26" t="n"/>
      <c r="B35" s="26" t="n"/>
      <c r="C35" s="27" t="n"/>
      <c r="D35" s="28" t="n"/>
      <c r="E35" s="27" t="n"/>
      <c r="F35" s="29" t="n"/>
      <c r="G35" s="26" t="n"/>
      <c r="H35" s="26" t="n"/>
      <c r="I35" s="26" t="n"/>
      <c r="J35" s="26" t="n"/>
      <c r="K35" s="23">
        <f>IF(ISNUMBER(C35),WORKDAY(C35,Settings!$D$5),"")</f>
        <v/>
      </c>
      <c r="L35" s="23">
        <f>IF(K35="","",IF(ISNUMBER(E35),MAX(WORKDAY(E35,1),WORKDAY(K35,Settings!$D$6)),WORKDAY(K35,Settings!$D$6)))</f>
        <v/>
      </c>
      <c r="M35" s="23">
        <f>IF(L35="","",MAX(C35+Settings!$D$7,WORKDAY(L35,Settings!$D$6)))</f>
        <v/>
      </c>
      <c r="N35" s="23">
        <f>IF(ISNUMBER(C35),EDATE(C35,Settings!$D$8),"")</f>
        <v/>
      </c>
      <c r="O35" s="24">
        <f>IF(AND(A35="",B35=""),"",IF(H35="","Open",H35))</f>
        <v/>
      </c>
      <c r="P35" s="25">
        <f>IF(O35="","",IF(O35="Won","Won. Start onboarding",IF(O35="Lost",IF(I35="","Lost. Note the reason in Outcome","Closed"),IF(O35="Parked","Reconnect around this date",IF(NOT(ISNUMBER(C35)),"Add the date you sent it",IF(G35="Not moving forward","Send email 6, then mark it Lost",IF(G35="Ready to go ahead","Reply today with next steps",IF(G35="I have questions","Answer their questions today",IF(N(F35)=0,"Send email 2",IF(N(F35)=1,IF(ISNUMBER(E35),"Send email 4","Send email 3"),IF(N(F35)=2,"Send email 5, the last one","Stop following up. Mark it Parked")))))))))))</f>
        <v/>
      </c>
      <c r="Q35" s="23">
        <f>IF(O35="","",IF(OR(O35="Won",O35="Lost"),"",IF(O35="Parked",N35,IF(NOT(ISNUMBER(C35)),"",IF(OR(G35="Not moving forward",G35="Ready to go ahead",G35="I have questions"),Settings!$D$10,IF(N(F35)=0,K35,IF(N(F35)=1,L35,IF(N(F35)=2,M35,""))))))))</f>
        <v/>
      </c>
      <c r="R35" s="24">
        <f>IF(ISNUMBER(Q35),Q35-Settings!$D$10,"")</f>
        <v/>
      </c>
      <c r="S35" s="24">
        <f>IF(OR(O35="Won",O35="Lost",NOT(ISNUMBER(R35))),"",IF(R35&lt;0,"Overdue",IF(R35=0,"Due today","")))</f>
        <v/>
      </c>
    </row>
    <row r="36">
      <c r="A36" s="26" t="n"/>
      <c r="B36" s="26" t="n"/>
      <c r="C36" s="27" t="n"/>
      <c r="D36" s="28" t="n"/>
      <c r="E36" s="27" t="n"/>
      <c r="F36" s="29" t="n"/>
      <c r="G36" s="26" t="n"/>
      <c r="H36" s="26" t="n"/>
      <c r="I36" s="26" t="n"/>
      <c r="J36" s="26" t="n"/>
      <c r="K36" s="23">
        <f>IF(ISNUMBER(C36),WORKDAY(C36,Settings!$D$5),"")</f>
        <v/>
      </c>
      <c r="L36" s="23">
        <f>IF(K36="","",IF(ISNUMBER(E36),MAX(WORKDAY(E36,1),WORKDAY(K36,Settings!$D$6)),WORKDAY(K36,Settings!$D$6)))</f>
        <v/>
      </c>
      <c r="M36" s="23">
        <f>IF(L36="","",MAX(C36+Settings!$D$7,WORKDAY(L36,Settings!$D$6)))</f>
        <v/>
      </c>
      <c r="N36" s="23">
        <f>IF(ISNUMBER(C36),EDATE(C36,Settings!$D$8),"")</f>
        <v/>
      </c>
      <c r="O36" s="24">
        <f>IF(AND(A36="",B36=""),"",IF(H36="","Open",H36))</f>
        <v/>
      </c>
      <c r="P36" s="25">
        <f>IF(O36="","",IF(O36="Won","Won. Start onboarding",IF(O36="Lost",IF(I36="","Lost. Note the reason in Outcome","Closed"),IF(O36="Parked","Reconnect around this date",IF(NOT(ISNUMBER(C36)),"Add the date you sent it",IF(G36="Not moving forward","Send email 6, then mark it Lost",IF(G36="Ready to go ahead","Reply today with next steps",IF(G36="I have questions","Answer their questions today",IF(N(F36)=0,"Send email 2",IF(N(F36)=1,IF(ISNUMBER(E36),"Send email 4","Send email 3"),IF(N(F36)=2,"Send email 5, the last one","Stop following up. Mark it Parked")))))))))))</f>
        <v/>
      </c>
      <c r="Q36" s="23">
        <f>IF(O36="","",IF(OR(O36="Won",O36="Lost"),"",IF(O36="Parked",N36,IF(NOT(ISNUMBER(C36)),"",IF(OR(G36="Not moving forward",G36="Ready to go ahead",G36="I have questions"),Settings!$D$10,IF(N(F36)=0,K36,IF(N(F36)=1,L36,IF(N(F36)=2,M36,""))))))))</f>
        <v/>
      </c>
      <c r="R36" s="24">
        <f>IF(ISNUMBER(Q36),Q36-Settings!$D$10,"")</f>
        <v/>
      </c>
      <c r="S36" s="24">
        <f>IF(OR(O36="Won",O36="Lost",NOT(ISNUMBER(R36))),"",IF(R36&lt;0,"Overdue",IF(R36=0,"Due today","")))</f>
        <v/>
      </c>
    </row>
    <row r="37">
      <c r="A37" s="26" t="n"/>
      <c r="B37" s="26" t="n"/>
      <c r="C37" s="27" t="n"/>
      <c r="D37" s="28" t="n"/>
      <c r="E37" s="27" t="n"/>
      <c r="F37" s="29" t="n"/>
      <c r="G37" s="26" t="n"/>
      <c r="H37" s="26" t="n"/>
      <c r="I37" s="26" t="n"/>
      <c r="J37" s="26" t="n"/>
      <c r="K37" s="23">
        <f>IF(ISNUMBER(C37),WORKDAY(C37,Settings!$D$5),"")</f>
        <v/>
      </c>
      <c r="L37" s="23">
        <f>IF(K37="","",IF(ISNUMBER(E37),MAX(WORKDAY(E37,1),WORKDAY(K37,Settings!$D$6)),WORKDAY(K37,Settings!$D$6)))</f>
        <v/>
      </c>
      <c r="M37" s="23">
        <f>IF(L37="","",MAX(C37+Settings!$D$7,WORKDAY(L37,Settings!$D$6)))</f>
        <v/>
      </c>
      <c r="N37" s="23">
        <f>IF(ISNUMBER(C37),EDATE(C37,Settings!$D$8),"")</f>
        <v/>
      </c>
      <c r="O37" s="24">
        <f>IF(AND(A37="",B37=""),"",IF(H37="","Open",H37))</f>
        <v/>
      </c>
      <c r="P37" s="25">
        <f>IF(O37="","",IF(O37="Won","Won. Start onboarding",IF(O37="Lost",IF(I37="","Lost. Note the reason in Outcome","Closed"),IF(O37="Parked","Reconnect around this date",IF(NOT(ISNUMBER(C37)),"Add the date you sent it",IF(G37="Not moving forward","Send email 6, then mark it Lost",IF(G37="Ready to go ahead","Reply today with next steps",IF(G37="I have questions","Answer their questions today",IF(N(F37)=0,"Send email 2",IF(N(F37)=1,IF(ISNUMBER(E37),"Send email 4","Send email 3"),IF(N(F37)=2,"Send email 5, the last one","Stop following up. Mark it Parked")))))))))))</f>
        <v/>
      </c>
      <c r="Q37" s="23">
        <f>IF(O37="","",IF(OR(O37="Won",O37="Lost"),"",IF(O37="Parked",N37,IF(NOT(ISNUMBER(C37)),"",IF(OR(G37="Not moving forward",G37="Ready to go ahead",G37="I have questions"),Settings!$D$10,IF(N(F37)=0,K37,IF(N(F37)=1,L37,IF(N(F37)=2,M37,""))))))))</f>
        <v/>
      </c>
      <c r="R37" s="24">
        <f>IF(ISNUMBER(Q37),Q37-Settings!$D$10,"")</f>
        <v/>
      </c>
      <c r="S37" s="24">
        <f>IF(OR(O37="Won",O37="Lost",NOT(ISNUMBER(R37))),"",IF(R37&lt;0,"Overdue",IF(R37=0,"Due today","")))</f>
        <v/>
      </c>
    </row>
    <row r="38">
      <c r="A38" s="26" t="n"/>
      <c r="B38" s="26" t="n"/>
      <c r="C38" s="27" t="n"/>
      <c r="D38" s="28" t="n"/>
      <c r="E38" s="27" t="n"/>
      <c r="F38" s="29" t="n"/>
      <c r="G38" s="26" t="n"/>
      <c r="H38" s="26" t="n"/>
      <c r="I38" s="26" t="n"/>
      <c r="J38" s="26" t="n"/>
      <c r="K38" s="23">
        <f>IF(ISNUMBER(C38),WORKDAY(C38,Settings!$D$5),"")</f>
        <v/>
      </c>
      <c r="L38" s="23">
        <f>IF(K38="","",IF(ISNUMBER(E38),MAX(WORKDAY(E38,1),WORKDAY(K38,Settings!$D$6)),WORKDAY(K38,Settings!$D$6)))</f>
        <v/>
      </c>
      <c r="M38" s="23">
        <f>IF(L38="","",MAX(C38+Settings!$D$7,WORKDAY(L38,Settings!$D$6)))</f>
        <v/>
      </c>
      <c r="N38" s="23">
        <f>IF(ISNUMBER(C38),EDATE(C38,Settings!$D$8),"")</f>
        <v/>
      </c>
      <c r="O38" s="24">
        <f>IF(AND(A38="",B38=""),"",IF(H38="","Open",H38))</f>
        <v/>
      </c>
      <c r="P38" s="25">
        <f>IF(O38="","",IF(O38="Won","Won. Start onboarding",IF(O38="Lost",IF(I38="","Lost. Note the reason in Outcome","Closed"),IF(O38="Parked","Reconnect around this date",IF(NOT(ISNUMBER(C38)),"Add the date you sent it",IF(G38="Not moving forward","Send email 6, then mark it Lost",IF(G38="Ready to go ahead","Reply today with next steps",IF(G38="I have questions","Answer their questions today",IF(N(F38)=0,"Send email 2",IF(N(F38)=1,IF(ISNUMBER(E38),"Send email 4","Send email 3"),IF(N(F38)=2,"Send email 5, the last one","Stop following up. Mark it Parked")))))))))))</f>
        <v/>
      </c>
      <c r="Q38" s="23">
        <f>IF(O38="","",IF(OR(O38="Won",O38="Lost"),"",IF(O38="Parked",N38,IF(NOT(ISNUMBER(C38)),"",IF(OR(G38="Not moving forward",G38="Ready to go ahead",G38="I have questions"),Settings!$D$10,IF(N(F38)=0,K38,IF(N(F38)=1,L38,IF(N(F38)=2,M38,""))))))))</f>
        <v/>
      </c>
      <c r="R38" s="24">
        <f>IF(ISNUMBER(Q38),Q38-Settings!$D$10,"")</f>
        <v/>
      </c>
      <c r="S38" s="24">
        <f>IF(OR(O38="Won",O38="Lost",NOT(ISNUMBER(R38))),"",IF(R38&lt;0,"Overdue",IF(R38=0,"Due today","")))</f>
        <v/>
      </c>
    </row>
    <row r="39">
      <c r="A39" s="26" t="n"/>
      <c r="B39" s="26" t="n"/>
      <c r="C39" s="27" t="n"/>
      <c r="D39" s="28" t="n"/>
      <c r="E39" s="27" t="n"/>
      <c r="F39" s="29" t="n"/>
      <c r="G39" s="26" t="n"/>
      <c r="H39" s="26" t="n"/>
      <c r="I39" s="26" t="n"/>
      <c r="J39" s="26" t="n"/>
      <c r="K39" s="23">
        <f>IF(ISNUMBER(C39),WORKDAY(C39,Settings!$D$5),"")</f>
        <v/>
      </c>
      <c r="L39" s="23">
        <f>IF(K39="","",IF(ISNUMBER(E39),MAX(WORKDAY(E39,1),WORKDAY(K39,Settings!$D$6)),WORKDAY(K39,Settings!$D$6)))</f>
        <v/>
      </c>
      <c r="M39" s="23">
        <f>IF(L39="","",MAX(C39+Settings!$D$7,WORKDAY(L39,Settings!$D$6)))</f>
        <v/>
      </c>
      <c r="N39" s="23">
        <f>IF(ISNUMBER(C39),EDATE(C39,Settings!$D$8),"")</f>
        <v/>
      </c>
      <c r="O39" s="24">
        <f>IF(AND(A39="",B39=""),"",IF(H39="","Open",H39))</f>
        <v/>
      </c>
      <c r="P39" s="25">
        <f>IF(O39="","",IF(O39="Won","Won. Start onboarding",IF(O39="Lost",IF(I39="","Lost. Note the reason in Outcome","Closed"),IF(O39="Parked","Reconnect around this date",IF(NOT(ISNUMBER(C39)),"Add the date you sent it",IF(G39="Not moving forward","Send email 6, then mark it Lost",IF(G39="Ready to go ahead","Reply today with next steps",IF(G39="I have questions","Answer their questions today",IF(N(F39)=0,"Send email 2",IF(N(F39)=1,IF(ISNUMBER(E39),"Send email 4","Send email 3"),IF(N(F39)=2,"Send email 5, the last one","Stop following up. Mark it Parked")))))))))))</f>
        <v/>
      </c>
      <c r="Q39" s="23">
        <f>IF(O39="","",IF(OR(O39="Won",O39="Lost"),"",IF(O39="Parked",N39,IF(NOT(ISNUMBER(C39)),"",IF(OR(G39="Not moving forward",G39="Ready to go ahead",G39="I have questions"),Settings!$D$10,IF(N(F39)=0,K39,IF(N(F39)=1,L39,IF(N(F39)=2,M39,""))))))))</f>
        <v/>
      </c>
      <c r="R39" s="24">
        <f>IF(ISNUMBER(Q39),Q39-Settings!$D$10,"")</f>
        <v/>
      </c>
      <c r="S39" s="24">
        <f>IF(OR(O39="Won",O39="Lost",NOT(ISNUMBER(R39))),"",IF(R39&lt;0,"Overdue",IF(R39=0,"Due today","")))</f>
        <v/>
      </c>
    </row>
    <row r="40">
      <c r="A40" s="26" t="n"/>
      <c r="B40" s="26" t="n"/>
      <c r="C40" s="27" t="n"/>
      <c r="D40" s="28" t="n"/>
      <c r="E40" s="27" t="n"/>
      <c r="F40" s="29" t="n"/>
      <c r="G40" s="26" t="n"/>
      <c r="H40" s="26" t="n"/>
      <c r="I40" s="26" t="n"/>
      <c r="J40" s="26" t="n"/>
      <c r="K40" s="23">
        <f>IF(ISNUMBER(C40),WORKDAY(C40,Settings!$D$5),"")</f>
        <v/>
      </c>
      <c r="L40" s="23">
        <f>IF(K40="","",IF(ISNUMBER(E40),MAX(WORKDAY(E40,1),WORKDAY(K40,Settings!$D$6)),WORKDAY(K40,Settings!$D$6)))</f>
        <v/>
      </c>
      <c r="M40" s="23">
        <f>IF(L40="","",MAX(C40+Settings!$D$7,WORKDAY(L40,Settings!$D$6)))</f>
        <v/>
      </c>
      <c r="N40" s="23">
        <f>IF(ISNUMBER(C40),EDATE(C40,Settings!$D$8),"")</f>
        <v/>
      </c>
      <c r="O40" s="24">
        <f>IF(AND(A40="",B40=""),"",IF(H40="","Open",H40))</f>
        <v/>
      </c>
      <c r="P40" s="25">
        <f>IF(O40="","",IF(O40="Won","Won. Start onboarding",IF(O40="Lost",IF(I40="","Lost. Note the reason in Outcome","Closed"),IF(O40="Parked","Reconnect around this date",IF(NOT(ISNUMBER(C40)),"Add the date you sent it",IF(G40="Not moving forward","Send email 6, then mark it Lost",IF(G40="Ready to go ahead","Reply today with next steps",IF(G40="I have questions","Answer their questions today",IF(N(F40)=0,"Send email 2",IF(N(F40)=1,IF(ISNUMBER(E40),"Send email 4","Send email 3"),IF(N(F40)=2,"Send email 5, the last one","Stop following up. Mark it Parked")))))))))))</f>
        <v/>
      </c>
      <c r="Q40" s="23">
        <f>IF(O40="","",IF(OR(O40="Won",O40="Lost"),"",IF(O40="Parked",N40,IF(NOT(ISNUMBER(C40)),"",IF(OR(G40="Not moving forward",G40="Ready to go ahead",G40="I have questions"),Settings!$D$10,IF(N(F40)=0,K40,IF(N(F40)=1,L40,IF(N(F40)=2,M40,""))))))))</f>
        <v/>
      </c>
      <c r="R40" s="24">
        <f>IF(ISNUMBER(Q40),Q40-Settings!$D$10,"")</f>
        <v/>
      </c>
      <c r="S40" s="24">
        <f>IF(OR(O40="Won",O40="Lost",NOT(ISNUMBER(R40))),"",IF(R40&lt;0,"Overdue",IF(R40=0,"Due today","")))</f>
        <v/>
      </c>
    </row>
    <row r="41">
      <c r="A41" s="26" t="n"/>
      <c r="B41" s="26" t="n"/>
      <c r="C41" s="27" t="n"/>
      <c r="D41" s="28" t="n"/>
      <c r="E41" s="27" t="n"/>
      <c r="F41" s="29" t="n"/>
      <c r="G41" s="26" t="n"/>
      <c r="H41" s="26" t="n"/>
      <c r="I41" s="26" t="n"/>
      <c r="J41" s="26" t="n"/>
      <c r="K41" s="23">
        <f>IF(ISNUMBER(C41),WORKDAY(C41,Settings!$D$5),"")</f>
        <v/>
      </c>
      <c r="L41" s="23">
        <f>IF(K41="","",IF(ISNUMBER(E41),MAX(WORKDAY(E41,1),WORKDAY(K41,Settings!$D$6)),WORKDAY(K41,Settings!$D$6)))</f>
        <v/>
      </c>
      <c r="M41" s="23">
        <f>IF(L41="","",MAX(C41+Settings!$D$7,WORKDAY(L41,Settings!$D$6)))</f>
        <v/>
      </c>
      <c r="N41" s="23">
        <f>IF(ISNUMBER(C41),EDATE(C41,Settings!$D$8),"")</f>
        <v/>
      </c>
      <c r="O41" s="24">
        <f>IF(AND(A41="",B41=""),"",IF(H41="","Open",H41))</f>
        <v/>
      </c>
      <c r="P41" s="25">
        <f>IF(O41="","",IF(O41="Won","Won. Start onboarding",IF(O41="Lost",IF(I41="","Lost. Note the reason in Outcome","Closed"),IF(O41="Parked","Reconnect around this date",IF(NOT(ISNUMBER(C41)),"Add the date you sent it",IF(G41="Not moving forward","Send email 6, then mark it Lost",IF(G41="Ready to go ahead","Reply today with next steps",IF(G41="I have questions","Answer their questions today",IF(N(F41)=0,"Send email 2",IF(N(F41)=1,IF(ISNUMBER(E41),"Send email 4","Send email 3"),IF(N(F41)=2,"Send email 5, the last one","Stop following up. Mark it Parked")))))))))))</f>
        <v/>
      </c>
      <c r="Q41" s="23">
        <f>IF(O41="","",IF(OR(O41="Won",O41="Lost"),"",IF(O41="Parked",N41,IF(NOT(ISNUMBER(C41)),"",IF(OR(G41="Not moving forward",G41="Ready to go ahead",G41="I have questions"),Settings!$D$10,IF(N(F41)=0,K41,IF(N(F41)=1,L41,IF(N(F41)=2,M41,""))))))))</f>
        <v/>
      </c>
      <c r="R41" s="24">
        <f>IF(ISNUMBER(Q41),Q41-Settings!$D$10,"")</f>
        <v/>
      </c>
      <c r="S41" s="24">
        <f>IF(OR(O41="Won",O41="Lost",NOT(ISNUMBER(R41))),"",IF(R41&lt;0,"Overdue",IF(R41=0,"Due today","")))</f>
        <v/>
      </c>
    </row>
    <row r="42">
      <c r="A42" s="26" t="n"/>
      <c r="B42" s="26" t="n"/>
      <c r="C42" s="27" t="n"/>
      <c r="D42" s="28" t="n"/>
      <c r="E42" s="27" t="n"/>
      <c r="F42" s="29" t="n"/>
      <c r="G42" s="26" t="n"/>
      <c r="H42" s="26" t="n"/>
      <c r="I42" s="26" t="n"/>
      <c r="J42" s="26" t="n"/>
      <c r="K42" s="23">
        <f>IF(ISNUMBER(C42),WORKDAY(C42,Settings!$D$5),"")</f>
        <v/>
      </c>
      <c r="L42" s="23">
        <f>IF(K42="","",IF(ISNUMBER(E42),MAX(WORKDAY(E42,1),WORKDAY(K42,Settings!$D$6)),WORKDAY(K42,Settings!$D$6)))</f>
        <v/>
      </c>
      <c r="M42" s="23">
        <f>IF(L42="","",MAX(C42+Settings!$D$7,WORKDAY(L42,Settings!$D$6)))</f>
        <v/>
      </c>
      <c r="N42" s="23">
        <f>IF(ISNUMBER(C42),EDATE(C42,Settings!$D$8),"")</f>
        <v/>
      </c>
      <c r="O42" s="24">
        <f>IF(AND(A42="",B42=""),"",IF(H42="","Open",H42))</f>
        <v/>
      </c>
      <c r="P42" s="25">
        <f>IF(O42="","",IF(O42="Won","Won. Start onboarding",IF(O42="Lost",IF(I42="","Lost. Note the reason in Outcome","Closed"),IF(O42="Parked","Reconnect around this date",IF(NOT(ISNUMBER(C42)),"Add the date you sent it",IF(G42="Not moving forward","Send email 6, then mark it Lost",IF(G42="Ready to go ahead","Reply today with next steps",IF(G42="I have questions","Answer their questions today",IF(N(F42)=0,"Send email 2",IF(N(F42)=1,IF(ISNUMBER(E42),"Send email 4","Send email 3"),IF(N(F42)=2,"Send email 5, the last one","Stop following up. Mark it Parked")))))))))))</f>
        <v/>
      </c>
      <c r="Q42" s="23">
        <f>IF(O42="","",IF(OR(O42="Won",O42="Lost"),"",IF(O42="Parked",N42,IF(NOT(ISNUMBER(C42)),"",IF(OR(G42="Not moving forward",G42="Ready to go ahead",G42="I have questions"),Settings!$D$10,IF(N(F42)=0,K42,IF(N(F42)=1,L42,IF(N(F42)=2,M42,""))))))))</f>
        <v/>
      </c>
      <c r="R42" s="24">
        <f>IF(ISNUMBER(Q42),Q42-Settings!$D$10,"")</f>
        <v/>
      </c>
      <c r="S42" s="24">
        <f>IF(OR(O42="Won",O42="Lost",NOT(ISNUMBER(R42))),"",IF(R42&lt;0,"Overdue",IF(R42=0,"Due today","")))</f>
        <v/>
      </c>
    </row>
    <row r="43">
      <c r="A43" s="26" t="n"/>
      <c r="B43" s="26" t="n"/>
      <c r="C43" s="27" t="n"/>
      <c r="D43" s="28" t="n"/>
      <c r="E43" s="27" t="n"/>
      <c r="F43" s="29" t="n"/>
      <c r="G43" s="26" t="n"/>
      <c r="H43" s="26" t="n"/>
      <c r="I43" s="26" t="n"/>
      <c r="J43" s="26" t="n"/>
      <c r="K43" s="23">
        <f>IF(ISNUMBER(C43),WORKDAY(C43,Settings!$D$5),"")</f>
        <v/>
      </c>
      <c r="L43" s="23">
        <f>IF(K43="","",IF(ISNUMBER(E43),MAX(WORKDAY(E43,1),WORKDAY(K43,Settings!$D$6)),WORKDAY(K43,Settings!$D$6)))</f>
        <v/>
      </c>
      <c r="M43" s="23">
        <f>IF(L43="","",MAX(C43+Settings!$D$7,WORKDAY(L43,Settings!$D$6)))</f>
        <v/>
      </c>
      <c r="N43" s="23">
        <f>IF(ISNUMBER(C43),EDATE(C43,Settings!$D$8),"")</f>
        <v/>
      </c>
      <c r="O43" s="24">
        <f>IF(AND(A43="",B43=""),"",IF(H43="","Open",H43))</f>
        <v/>
      </c>
      <c r="P43" s="25">
        <f>IF(O43="","",IF(O43="Won","Won. Start onboarding",IF(O43="Lost",IF(I43="","Lost. Note the reason in Outcome","Closed"),IF(O43="Parked","Reconnect around this date",IF(NOT(ISNUMBER(C43)),"Add the date you sent it",IF(G43="Not moving forward","Send email 6, then mark it Lost",IF(G43="Ready to go ahead","Reply today with next steps",IF(G43="I have questions","Answer their questions today",IF(N(F43)=0,"Send email 2",IF(N(F43)=1,IF(ISNUMBER(E43),"Send email 4","Send email 3"),IF(N(F43)=2,"Send email 5, the last one","Stop following up. Mark it Parked")))))))))))</f>
        <v/>
      </c>
      <c r="Q43" s="23">
        <f>IF(O43="","",IF(OR(O43="Won",O43="Lost"),"",IF(O43="Parked",N43,IF(NOT(ISNUMBER(C43)),"",IF(OR(G43="Not moving forward",G43="Ready to go ahead",G43="I have questions"),Settings!$D$10,IF(N(F43)=0,K43,IF(N(F43)=1,L43,IF(N(F43)=2,M43,""))))))))</f>
        <v/>
      </c>
      <c r="R43" s="24">
        <f>IF(ISNUMBER(Q43),Q43-Settings!$D$10,"")</f>
        <v/>
      </c>
      <c r="S43" s="24">
        <f>IF(OR(O43="Won",O43="Lost",NOT(ISNUMBER(R43))),"",IF(R43&lt;0,"Overdue",IF(R43=0,"Due today","")))</f>
        <v/>
      </c>
    </row>
    <row r="44">
      <c r="A44" s="26" t="n"/>
      <c r="B44" s="26" t="n"/>
      <c r="C44" s="27" t="n"/>
      <c r="D44" s="28" t="n"/>
      <c r="E44" s="27" t="n"/>
      <c r="F44" s="29" t="n"/>
      <c r="G44" s="26" t="n"/>
      <c r="H44" s="26" t="n"/>
      <c r="I44" s="26" t="n"/>
      <c r="J44" s="26" t="n"/>
      <c r="K44" s="23">
        <f>IF(ISNUMBER(C44),WORKDAY(C44,Settings!$D$5),"")</f>
        <v/>
      </c>
      <c r="L44" s="23">
        <f>IF(K44="","",IF(ISNUMBER(E44),MAX(WORKDAY(E44,1),WORKDAY(K44,Settings!$D$6)),WORKDAY(K44,Settings!$D$6)))</f>
        <v/>
      </c>
      <c r="M44" s="23">
        <f>IF(L44="","",MAX(C44+Settings!$D$7,WORKDAY(L44,Settings!$D$6)))</f>
        <v/>
      </c>
      <c r="N44" s="23">
        <f>IF(ISNUMBER(C44),EDATE(C44,Settings!$D$8),"")</f>
        <v/>
      </c>
      <c r="O44" s="24">
        <f>IF(AND(A44="",B44=""),"",IF(H44="","Open",H44))</f>
        <v/>
      </c>
      <c r="P44" s="25">
        <f>IF(O44="","",IF(O44="Won","Won. Start onboarding",IF(O44="Lost",IF(I44="","Lost. Note the reason in Outcome","Closed"),IF(O44="Parked","Reconnect around this date",IF(NOT(ISNUMBER(C44)),"Add the date you sent it",IF(G44="Not moving forward","Send email 6, then mark it Lost",IF(G44="Ready to go ahead","Reply today with next steps",IF(G44="I have questions","Answer their questions today",IF(N(F44)=0,"Send email 2",IF(N(F44)=1,IF(ISNUMBER(E44),"Send email 4","Send email 3"),IF(N(F44)=2,"Send email 5, the last one","Stop following up. Mark it Parked")))))))))))</f>
        <v/>
      </c>
      <c r="Q44" s="23">
        <f>IF(O44="","",IF(OR(O44="Won",O44="Lost"),"",IF(O44="Parked",N44,IF(NOT(ISNUMBER(C44)),"",IF(OR(G44="Not moving forward",G44="Ready to go ahead",G44="I have questions"),Settings!$D$10,IF(N(F44)=0,K44,IF(N(F44)=1,L44,IF(N(F44)=2,M44,""))))))))</f>
        <v/>
      </c>
      <c r="R44" s="24">
        <f>IF(ISNUMBER(Q44),Q44-Settings!$D$10,"")</f>
        <v/>
      </c>
      <c r="S44" s="24">
        <f>IF(OR(O44="Won",O44="Lost",NOT(ISNUMBER(R44))),"",IF(R44&lt;0,"Overdue",IF(R44=0,"Due today","")))</f>
        <v/>
      </c>
    </row>
    <row r="45">
      <c r="A45" s="26" t="n"/>
      <c r="B45" s="26" t="n"/>
      <c r="C45" s="27" t="n"/>
      <c r="D45" s="28" t="n"/>
      <c r="E45" s="27" t="n"/>
      <c r="F45" s="29" t="n"/>
      <c r="G45" s="26" t="n"/>
      <c r="H45" s="26" t="n"/>
      <c r="I45" s="26" t="n"/>
      <c r="J45" s="26" t="n"/>
      <c r="K45" s="23">
        <f>IF(ISNUMBER(C45),WORKDAY(C45,Settings!$D$5),"")</f>
        <v/>
      </c>
      <c r="L45" s="23">
        <f>IF(K45="","",IF(ISNUMBER(E45),MAX(WORKDAY(E45,1),WORKDAY(K45,Settings!$D$6)),WORKDAY(K45,Settings!$D$6)))</f>
        <v/>
      </c>
      <c r="M45" s="23">
        <f>IF(L45="","",MAX(C45+Settings!$D$7,WORKDAY(L45,Settings!$D$6)))</f>
        <v/>
      </c>
      <c r="N45" s="23">
        <f>IF(ISNUMBER(C45),EDATE(C45,Settings!$D$8),"")</f>
        <v/>
      </c>
      <c r="O45" s="24">
        <f>IF(AND(A45="",B45=""),"",IF(H45="","Open",H45))</f>
        <v/>
      </c>
      <c r="P45" s="25">
        <f>IF(O45="","",IF(O45="Won","Won. Start onboarding",IF(O45="Lost",IF(I45="","Lost. Note the reason in Outcome","Closed"),IF(O45="Parked","Reconnect around this date",IF(NOT(ISNUMBER(C45)),"Add the date you sent it",IF(G45="Not moving forward","Send email 6, then mark it Lost",IF(G45="Ready to go ahead","Reply today with next steps",IF(G45="I have questions","Answer their questions today",IF(N(F45)=0,"Send email 2",IF(N(F45)=1,IF(ISNUMBER(E45),"Send email 4","Send email 3"),IF(N(F45)=2,"Send email 5, the last one","Stop following up. Mark it Parked")))))))))))</f>
        <v/>
      </c>
      <c r="Q45" s="23">
        <f>IF(O45="","",IF(OR(O45="Won",O45="Lost"),"",IF(O45="Parked",N45,IF(NOT(ISNUMBER(C45)),"",IF(OR(G45="Not moving forward",G45="Ready to go ahead",G45="I have questions"),Settings!$D$10,IF(N(F45)=0,K45,IF(N(F45)=1,L45,IF(N(F45)=2,M45,""))))))))</f>
        <v/>
      </c>
      <c r="R45" s="24">
        <f>IF(ISNUMBER(Q45),Q45-Settings!$D$10,"")</f>
        <v/>
      </c>
      <c r="S45" s="24">
        <f>IF(OR(O45="Won",O45="Lost",NOT(ISNUMBER(R45))),"",IF(R45&lt;0,"Overdue",IF(R45=0,"Due today","")))</f>
        <v/>
      </c>
    </row>
    <row r="46">
      <c r="A46" s="26" t="n"/>
      <c r="B46" s="26" t="n"/>
      <c r="C46" s="27" t="n"/>
      <c r="D46" s="28" t="n"/>
      <c r="E46" s="27" t="n"/>
      <c r="F46" s="29" t="n"/>
      <c r="G46" s="26" t="n"/>
      <c r="H46" s="26" t="n"/>
      <c r="I46" s="26" t="n"/>
      <c r="J46" s="26" t="n"/>
      <c r="K46" s="23">
        <f>IF(ISNUMBER(C46),WORKDAY(C46,Settings!$D$5),"")</f>
        <v/>
      </c>
      <c r="L46" s="23">
        <f>IF(K46="","",IF(ISNUMBER(E46),MAX(WORKDAY(E46,1),WORKDAY(K46,Settings!$D$6)),WORKDAY(K46,Settings!$D$6)))</f>
        <v/>
      </c>
      <c r="M46" s="23">
        <f>IF(L46="","",MAX(C46+Settings!$D$7,WORKDAY(L46,Settings!$D$6)))</f>
        <v/>
      </c>
      <c r="N46" s="23">
        <f>IF(ISNUMBER(C46),EDATE(C46,Settings!$D$8),"")</f>
        <v/>
      </c>
      <c r="O46" s="24">
        <f>IF(AND(A46="",B46=""),"",IF(H46="","Open",H46))</f>
        <v/>
      </c>
      <c r="P46" s="25">
        <f>IF(O46="","",IF(O46="Won","Won. Start onboarding",IF(O46="Lost",IF(I46="","Lost. Note the reason in Outcome","Closed"),IF(O46="Parked","Reconnect around this date",IF(NOT(ISNUMBER(C46)),"Add the date you sent it",IF(G46="Not moving forward","Send email 6, then mark it Lost",IF(G46="Ready to go ahead","Reply today with next steps",IF(G46="I have questions","Answer their questions today",IF(N(F46)=0,"Send email 2",IF(N(F46)=1,IF(ISNUMBER(E46),"Send email 4","Send email 3"),IF(N(F46)=2,"Send email 5, the last one","Stop following up. Mark it Parked")))))))))))</f>
        <v/>
      </c>
      <c r="Q46" s="23">
        <f>IF(O46="","",IF(OR(O46="Won",O46="Lost"),"",IF(O46="Parked",N46,IF(NOT(ISNUMBER(C46)),"",IF(OR(G46="Not moving forward",G46="Ready to go ahead",G46="I have questions"),Settings!$D$10,IF(N(F46)=0,K46,IF(N(F46)=1,L46,IF(N(F46)=2,M46,""))))))))</f>
        <v/>
      </c>
      <c r="R46" s="24">
        <f>IF(ISNUMBER(Q46),Q46-Settings!$D$10,"")</f>
        <v/>
      </c>
      <c r="S46" s="24">
        <f>IF(OR(O46="Won",O46="Lost",NOT(ISNUMBER(R46))),"",IF(R46&lt;0,"Overdue",IF(R46=0,"Due today","")))</f>
        <v/>
      </c>
    </row>
    <row r="47">
      <c r="A47" s="26" t="n"/>
      <c r="B47" s="26" t="n"/>
      <c r="C47" s="27" t="n"/>
      <c r="D47" s="28" t="n"/>
      <c r="E47" s="27" t="n"/>
      <c r="F47" s="29" t="n"/>
      <c r="G47" s="26" t="n"/>
      <c r="H47" s="26" t="n"/>
      <c r="I47" s="26" t="n"/>
      <c r="J47" s="26" t="n"/>
      <c r="K47" s="23">
        <f>IF(ISNUMBER(C47),WORKDAY(C47,Settings!$D$5),"")</f>
        <v/>
      </c>
      <c r="L47" s="23">
        <f>IF(K47="","",IF(ISNUMBER(E47),MAX(WORKDAY(E47,1),WORKDAY(K47,Settings!$D$6)),WORKDAY(K47,Settings!$D$6)))</f>
        <v/>
      </c>
      <c r="M47" s="23">
        <f>IF(L47="","",MAX(C47+Settings!$D$7,WORKDAY(L47,Settings!$D$6)))</f>
        <v/>
      </c>
      <c r="N47" s="23">
        <f>IF(ISNUMBER(C47),EDATE(C47,Settings!$D$8),"")</f>
        <v/>
      </c>
      <c r="O47" s="24">
        <f>IF(AND(A47="",B47=""),"",IF(H47="","Open",H47))</f>
        <v/>
      </c>
      <c r="P47" s="25">
        <f>IF(O47="","",IF(O47="Won","Won. Start onboarding",IF(O47="Lost",IF(I47="","Lost. Note the reason in Outcome","Closed"),IF(O47="Parked","Reconnect around this date",IF(NOT(ISNUMBER(C47)),"Add the date you sent it",IF(G47="Not moving forward","Send email 6, then mark it Lost",IF(G47="Ready to go ahead","Reply today with next steps",IF(G47="I have questions","Answer their questions today",IF(N(F47)=0,"Send email 2",IF(N(F47)=1,IF(ISNUMBER(E47),"Send email 4","Send email 3"),IF(N(F47)=2,"Send email 5, the last one","Stop following up. Mark it Parked")))))))))))</f>
        <v/>
      </c>
      <c r="Q47" s="23">
        <f>IF(O47="","",IF(OR(O47="Won",O47="Lost"),"",IF(O47="Parked",N47,IF(NOT(ISNUMBER(C47)),"",IF(OR(G47="Not moving forward",G47="Ready to go ahead",G47="I have questions"),Settings!$D$10,IF(N(F47)=0,K47,IF(N(F47)=1,L47,IF(N(F47)=2,M47,""))))))))</f>
        <v/>
      </c>
      <c r="R47" s="24">
        <f>IF(ISNUMBER(Q47),Q47-Settings!$D$10,"")</f>
        <v/>
      </c>
      <c r="S47" s="24">
        <f>IF(OR(O47="Won",O47="Lost",NOT(ISNUMBER(R47))),"",IF(R47&lt;0,"Overdue",IF(R47=0,"Due today","")))</f>
        <v/>
      </c>
    </row>
    <row r="48">
      <c r="A48" s="26" t="n"/>
      <c r="B48" s="26" t="n"/>
      <c r="C48" s="27" t="n"/>
      <c r="D48" s="28" t="n"/>
      <c r="E48" s="27" t="n"/>
      <c r="F48" s="29" t="n"/>
      <c r="G48" s="26" t="n"/>
      <c r="H48" s="26" t="n"/>
      <c r="I48" s="26" t="n"/>
      <c r="J48" s="26" t="n"/>
      <c r="K48" s="23">
        <f>IF(ISNUMBER(C48),WORKDAY(C48,Settings!$D$5),"")</f>
        <v/>
      </c>
      <c r="L48" s="23">
        <f>IF(K48="","",IF(ISNUMBER(E48),MAX(WORKDAY(E48,1),WORKDAY(K48,Settings!$D$6)),WORKDAY(K48,Settings!$D$6)))</f>
        <v/>
      </c>
      <c r="M48" s="23">
        <f>IF(L48="","",MAX(C48+Settings!$D$7,WORKDAY(L48,Settings!$D$6)))</f>
        <v/>
      </c>
      <c r="N48" s="23">
        <f>IF(ISNUMBER(C48),EDATE(C48,Settings!$D$8),"")</f>
        <v/>
      </c>
      <c r="O48" s="24">
        <f>IF(AND(A48="",B48=""),"",IF(H48="","Open",H48))</f>
        <v/>
      </c>
      <c r="P48" s="25">
        <f>IF(O48="","",IF(O48="Won","Won. Start onboarding",IF(O48="Lost",IF(I48="","Lost. Note the reason in Outcome","Closed"),IF(O48="Parked","Reconnect around this date",IF(NOT(ISNUMBER(C48)),"Add the date you sent it",IF(G48="Not moving forward","Send email 6, then mark it Lost",IF(G48="Ready to go ahead","Reply today with next steps",IF(G48="I have questions","Answer their questions today",IF(N(F48)=0,"Send email 2",IF(N(F48)=1,IF(ISNUMBER(E48),"Send email 4","Send email 3"),IF(N(F48)=2,"Send email 5, the last one","Stop following up. Mark it Parked")))))))))))</f>
        <v/>
      </c>
      <c r="Q48" s="23">
        <f>IF(O48="","",IF(OR(O48="Won",O48="Lost"),"",IF(O48="Parked",N48,IF(NOT(ISNUMBER(C48)),"",IF(OR(G48="Not moving forward",G48="Ready to go ahead",G48="I have questions"),Settings!$D$10,IF(N(F48)=0,K48,IF(N(F48)=1,L48,IF(N(F48)=2,M48,""))))))))</f>
        <v/>
      </c>
      <c r="R48" s="24">
        <f>IF(ISNUMBER(Q48),Q48-Settings!$D$10,"")</f>
        <v/>
      </c>
      <c r="S48" s="24">
        <f>IF(OR(O48="Won",O48="Lost",NOT(ISNUMBER(R48))),"",IF(R48&lt;0,"Overdue",IF(R48=0,"Due today","")))</f>
        <v/>
      </c>
    </row>
    <row r="49">
      <c r="A49" s="26" t="n"/>
      <c r="B49" s="26" t="n"/>
      <c r="C49" s="27" t="n"/>
      <c r="D49" s="28" t="n"/>
      <c r="E49" s="27" t="n"/>
      <c r="F49" s="29" t="n"/>
      <c r="G49" s="26" t="n"/>
      <c r="H49" s="26" t="n"/>
      <c r="I49" s="26" t="n"/>
      <c r="J49" s="26" t="n"/>
      <c r="K49" s="23">
        <f>IF(ISNUMBER(C49),WORKDAY(C49,Settings!$D$5),"")</f>
        <v/>
      </c>
      <c r="L49" s="23">
        <f>IF(K49="","",IF(ISNUMBER(E49),MAX(WORKDAY(E49,1),WORKDAY(K49,Settings!$D$6)),WORKDAY(K49,Settings!$D$6)))</f>
        <v/>
      </c>
      <c r="M49" s="23">
        <f>IF(L49="","",MAX(C49+Settings!$D$7,WORKDAY(L49,Settings!$D$6)))</f>
        <v/>
      </c>
      <c r="N49" s="23">
        <f>IF(ISNUMBER(C49),EDATE(C49,Settings!$D$8),"")</f>
        <v/>
      </c>
      <c r="O49" s="24">
        <f>IF(AND(A49="",B49=""),"",IF(H49="","Open",H49))</f>
        <v/>
      </c>
      <c r="P49" s="25">
        <f>IF(O49="","",IF(O49="Won","Won. Start onboarding",IF(O49="Lost",IF(I49="","Lost. Note the reason in Outcome","Closed"),IF(O49="Parked","Reconnect around this date",IF(NOT(ISNUMBER(C49)),"Add the date you sent it",IF(G49="Not moving forward","Send email 6, then mark it Lost",IF(G49="Ready to go ahead","Reply today with next steps",IF(G49="I have questions","Answer their questions today",IF(N(F49)=0,"Send email 2",IF(N(F49)=1,IF(ISNUMBER(E49),"Send email 4","Send email 3"),IF(N(F49)=2,"Send email 5, the last one","Stop following up. Mark it Parked")))))))))))</f>
        <v/>
      </c>
      <c r="Q49" s="23">
        <f>IF(O49="","",IF(OR(O49="Won",O49="Lost"),"",IF(O49="Parked",N49,IF(NOT(ISNUMBER(C49)),"",IF(OR(G49="Not moving forward",G49="Ready to go ahead",G49="I have questions"),Settings!$D$10,IF(N(F49)=0,K49,IF(N(F49)=1,L49,IF(N(F49)=2,M49,""))))))))</f>
        <v/>
      </c>
      <c r="R49" s="24">
        <f>IF(ISNUMBER(Q49),Q49-Settings!$D$10,"")</f>
        <v/>
      </c>
      <c r="S49" s="24">
        <f>IF(OR(O49="Won",O49="Lost",NOT(ISNUMBER(R49))),"",IF(R49&lt;0,"Overdue",IF(R49=0,"Due today","")))</f>
        <v/>
      </c>
    </row>
    <row r="50">
      <c r="A50" s="26" t="n"/>
      <c r="B50" s="26" t="n"/>
      <c r="C50" s="27" t="n"/>
      <c r="D50" s="28" t="n"/>
      <c r="E50" s="27" t="n"/>
      <c r="F50" s="29" t="n"/>
      <c r="G50" s="26" t="n"/>
      <c r="H50" s="26" t="n"/>
      <c r="I50" s="26" t="n"/>
      <c r="J50" s="26" t="n"/>
      <c r="K50" s="23">
        <f>IF(ISNUMBER(C50),WORKDAY(C50,Settings!$D$5),"")</f>
        <v/>
      </c>
      <c r="L50" s="23">
        <f>IF(K50="","",IF(ISNUMBER(E50),MAX(WORKDAY(E50,1),WORKDAY(K50,Settings!$D$6)),WORKDAY(K50,Settings!$D$6)))</f>
        <v/>
      </c>
      <c r="M50" s="23">
        <f>IF(L50="","",MAX(C50+Settings!$D$7,WORKDAY(L50,Settings!$D$6)))</f>
        <v/>
      </c>
      <c r="N50" s="23">
        <f>IF(ISNUMBER(C50),EDATE(C50,Settings!$D$8),"")</f>
        <v/>
      </c>
      <c r="O50" s="24">
        <f>IF(AND(A50="",B50=""),"",IF(H50="","Open",H50))</f>
        <v/>
      </c>
      <c r="P50" s="25">
        <f>IF(O50="","",IF(O50="Won","Won. Start onboarding",IF(O50="Lost",IF(I50="","Lost. Note the reason in Outcome","Closed"),IF(O50="Parked","Reconnect around this date",IF(NOT(ISNUMBER(C50)),"Add the date you sent it",IF(G50="Not moving forward","Send email 6, then mark it Lost",IF(G50="Ready to go ahead","Reply today with next steps",IF(G50="I have questions","Answer their questions today",IF(N(F50)=0,"Send email 2",IF(N(F50)=1,IF(ISNUMBER(E50),"Send email 4","Send email 3"),IF(N(F50)=2,"Send email 5, the last one","Stop following up. Mark it Parked")))))))))))</f>
        <v/>
      </c>
      <c r="Q50" s="23">
        <f>IF(O50="","",IF(OR(O50="Won",O50="Lost"),"",IF(O50="Parked",N50,IF(NOT(ISNUMBER(C50)),"",IF(OR(G50="Not moving forward",G50="Ready to go ahead",G50="I have questions"),Settings!$D$10,IF(N(F50)=0,K50,IF(N(F50)=1,L50,IF(N(F50)=2,M50,""))))))))</f>
        <v/>
      </c>
      <c r="R50" s="24">
        <f>IF(ISNUMBER(Q50),Q50-Settings!$D$10,"")</f>
        <v/>
      </c>
      <c r="S50" s="24">
        <f>IF(OR(O50="Won",O50="Lost",NOT(ISNUMBER(R50))),"",IF(R50&lt;0,"Overdue",IF(R50=0,"Due today","")))</f>
        <v/>
      </c>
    </row>
    <row r="51">
      <c r="A51" s="26" t="n"/>
      <c r="B51" s="26" t="n"/>
      <c r="C51" s="27" t="n"/>
      <c r="D51" s="28" t="n"/>
      <c r="E51" s="27" t="n"/>
      <c r="F51" s="29" t="n"/>
      <c r="G51" s="26" t="n"/>
      <c r="H51" s="26" t="n"/>
      <c r="I51" s="26" t="n"/>
      <c r="J51" s="26" t="n"/>
      <c r="K51" s="23">
        <f>IF(ISNUMBER(C51),WORKDAY(C51,Settings!$D$5),"")</f>
        <v/>
      </c>
      <c r="L51" s="23">
        <f>IF(K51="","",IF(ISNUMBER(E51),MAX(WORKDAY(E51,1),WORKDAY(K51,Settings!$D$6)),WORKDAY(K51,Settings!$D$6)))</f>
        <v/>
      </c>
      <c r="M51" s="23">
        <f>IF(L51="","",MAX(C51+Settings!$D$7,WORKDAY(L51,Settings!$D$6)))</f>
        <v/>
      </c>
      <c r="N51" s="23">
        <f>IF(ISNUMBER(C51),EDATE(C51,Settings!$D$8),"")</f>
        <v/>
      </c>
      <c r="O51" s="24">
        <f>IF(AND(A51="",B51=""),"",IF(H51="","Open",H51))</f>
        <v/>
      </c>
      <c r="P51" s="25">
        <f>IF(O51="","",IF(O51="Won","Won. Start onboarding",IF(O51="Lost",IF(I51="","Lost. Note the reason in Outcome","Closed"),IF(O51="Parked","Reconnect around this date",IF(NOT(ISNUMBER(C51)),"Add the date you sent it",IF(G51="Not moving forward","Send email 6, then mark it Lost",IF(G51="Ready to go ahead","Reply today with next steps",IF(G51="I have questions","Answer their questions today",IF(N(F51)=0,"Send email 2",IF(N(F51)=1,IF(ISNUMBER(E51),"Send email 4","Send email 3"),IF(N(F51)=2,"Send email 5, the last one","Stop following up. Mark it Parked")))))))))))</f>
        <v/>
      </c>
      <c r="Q51" s="23">
        <f>IF(O51="","",IF(OR(O51="Won",O51="Lost"),"",IF(O51="Parked",N51,IF(NOT(ISNUMBER(C51)),"",IF(OR(G51="Not moving forward",G51="Ready to go ahead",G51="I have questions"),Settings!$D$10,IF(N(F51)=0,K51,IF(N(F51)=1,L51,IF(N(F51)=2,M51,""))))))))</f>
        <v/>
      </c>
      <c r="R51" s="24">
        <f>IF(ISNUMBER(Q51),Q51-Settings!$D$10,"")</f>
        <v/>
      </c>
      <c r="S51" s="24">
        <f>IF(OR(O51="Won",O51="Lost",NOT(ISNUMBER(R51))),"",IF(R51&lt;0,"Overdue",IF(R51=0,"Due today","")))</f>
        <v/>
      </c>
    </row>
    <row r="52">
      <c r="A52" s="26" t="n"/>
      <c r="B52" s="26" t="n"/>
      <c r="C52" s="27" t="n"/>
      <c r="D52" s="28" t="n"/>
      <c r="E52" s="27" t="n"/>
      <c r="F52" s="29" t="n"/>
      <c r="G52" s="26" t="n"/>
      <c r="H52" s="26" t="n"/>
      <c r="I52" s="26" t="n"/>
      <c r="J52" s="26" t="n"/>
      <c r="K52" s="23">
        <f>IF(ISNUMBER(C52),WORKDAY(C52,Settings!$D$5),"")</f>
        <v/>
      </c>
      <c r="L52" s="23">
        <f>IF(K52="","",IF(ISNUMBER(E52),MAX(WORKDAY(E52,1),WORKDAY(K52,Settings!$D$6)),WORKDAY(K52,Settings!$D$6)))</f>
        <v/>
      </c>
      <c r="M52" s="23">
        <f>IF(L52="","",MAX(C52+Settings!$D$7,WORKDAY(L52,Settings!$D$6)))</f>
        <v/>
      </c>
      <c r="N52" s="23">
        <f>IF(ISNUMBER(C52),EDATE(C52,Settings!$D$8),"")</f>
        <v/>
      </c>
      <c r="O52" s="24">
        <f>IF(AND(A52="",B52=""),"",IF(H52="","Open",H52))</f>
        <v/>
      </c>
      <c r="P52" s="25">
        <f>IF(O52="","",IF(O52="Won","Won. Start onboarding",IF(O52="Lost",IF(I52="","Lost. Note the reason in Outcome","Closed"),IF(O52="Parked","Reconnect around this date",IF(NOT(ISNUMBER(C52)),"Add the date you sent it",IF(G52="Not moving forward","Send email 6, then mark it Lost",IF(G52="Ready to go ahead","Reply today with next steps",IF(G52="I have questions","Answer their questions today",IF(N(F52)=0,"Send email 2",IF(N(F52)=1,IF(ISNUMBER(E52),"Send email 4","Send email 3"),IF(N(F52)=2,"Send email 5, the last one","Stop following up. Mark it Parked")))))))))))</f>
        <v/>
      </c>
      <c r="Q52" s="23">
        <f>IF(O52="","",IF(OR(O52="Won",O52="Lost"),"",IF(O52="Parked",N52,IF(NOT(ISNUMBER(C52)),"",IF(OR(G52="Not moving forward",G52="Ready to go ahead",G52="I have questions"),Settings!$D$10,IF(N(F52)=0,K52,IF(N(F52)=1,L52,IF(N(F52)=2,M52,""))))))))</f>
        <v/>
      </c>
      <c r="R52" s="24">
        <f>IF(ISNUMBER(Q52),Q52-Settings!$D$10,"")</f>
        <v/>
      </c>
      <c r="S52" s="24">
        <f>IF(OR(O52="Won",O52="Lost",NOT(ISNUMBER(R52))),"",IF(R52&lt;0,"Overdue",IF(R52=0,"Due today","")))</f>
        <v/>
      </c>
    </row>
    <row r="53">
      <c r="A53" s="26" t="n"/>
      <c r="B53" s="26" t="n"/>
      <c r="C53" s="27" t="n"/>
      <c r="D53" s="28" t="n"/>
      <c r="E53" s="27" t="n"/>
      <c r="F53" s="29" t="n"/>
      <c r="G53" s="26" t="n"/>
      <c r="H53" s="26" t="n"/>
      <c r="I53" s="26" t="n"/>
      <c r="J53" s="26" t="n"/>
      <c r="K53" s="23">
        <f>IF(ISNUMBER(C53),WORKDAY(C53,Settings!$D$5),"")</f>
        <v/>
      </c>
      <c r="L53" s="23">
        <f>IF(K53="","",IF(ISNUMBER(E53),MAX(WORKDAY(E53,1),WORKDAY(K53,Settings!$D$6)),WORKDAY(K53,Settings!$D$6)))</f>
        <v/>
      </c>
      <c r="M53" s="23">
        <f>IF(L53="","",MAX(C53+Settings!$D$7,WORKDAY(L53,Settings!$D$6)))</f>
        <v/>
      </c>
      <c r="N53" s="23">
        <f>IF(ISNUMBER(C53),EDATE(C53,Settings!$D$8),"")</f>
        <v/>
      </c>
      <c r="O53" s="24">
        <f>IF(AND(A53="",B53=""),"",IF(H53="","Open",H53))</f>
        <v/>
      </c>
      <c r="P53" s="25">
        <f>IF(O53="","",IF(O53="Won","Won. Start onboarding",IF(O53="Lost",IF(I53="","Lost. Note the reason in Outcome","Closed"),IF(O53="Parked","Reconnect around this date",IF(NOT(ISNUMBER(C53)),"Add the date you sent it",IF(G53="Not moving forward","Send email 6, then mark it Lost",IF(G53="Ready to go ahead","Reply today with next steps",IF(G53="I have questions","Answer their questions today",IF(N(F53)=0,"Send email 2",IF(N(F53)=1,IF(ISNUMBER(E53),"Send email 4","Send email 3"),IF(N(F53)=2,"Send email 5, the last one","Stop following up. Mark it Parked")))))))))))</f>
        <v/>
      </c>
      <c r="Q53" s="23">
        <f>IF(O53="","",IF(OR(O53="Won",O53="Lost"),"",IF(O53="Parked",N53,IF(NOT(ISNUMBER(C53)),"",IF(OR(G53="Not moving forward",G53="Ready to go ahead",G53="I have questions"),Settings!$D$10,IF(N(F53)=0,K53,IF(N(F53)=1,L53,IF(N(F53)=2,M53,""))))))))</f>
        <v/>
      </c>
      <c r="R53" s="24">
        <f>IF(ISNUMBER(Q53),Q53-Settings!$D$10,"")</f>
        <v/>
      </c>
      <c r="S53" s="24">
        <f>IF(OR(O53="Won",O53="Lost",NOT(ISNUMBER(R53))),"",IF(R53&lt;0,"Overdue",IF(R53=0,"Due today","")))</f>
        <v/>
      </c>
    </row>
    <row r="54">
      <c r="A54" s="26" t="n"/>
      <c r="B54" s="26" t="n"/>
      <c r="C54" s="27" t="n"/>
      <c r="D54" s="28" t="n"/>
      <c r="E54" s="27" t="n"/>
      <c r="F54" s="29" t="n"/>
      <c r="G54" s="26" t="n"/>
      <c r="H54" s="26" t="n"/>
      <c r="I54" s="26" t="n"/>
      <c r="J54" s="26" t="n"/>
      <c r="K54" s="23">
        <f>IF(ISNUMBER(C54),WORKDAY(C54,Settings!$D$5),"")</f>
        <v/>
      </c>
      <c r="L54" s="23">
        <f>IF(K54="","",IF(ISNUMBER(E54),MAX(WORKDAY(E54,1),WORKDAY(K54,Settings!$D$6)),WORKDAY(K54,Settings!$D$6)))</f>
        <v/>
      </c>
      <c r="M54" s="23">
        <f>IF(L54="","",MAX(C54+Settings!$D$7,WORKDAY(L54,Settings!$D$6)))</f>
        <v/>
      </c>
      <c r="N54" s="23">
        <f>IF(ISNUMBER(C54),EDATE(C54,Settings!$D$8),"")</f>
        <v/>
      </c>
      <c r="O54" s="24">
        <f>IF(AND(A54="",B54=""),"",IF(H54="","Open",H54))</f>
        <v/>
      </c>
      <c r="P54" s="25">
        <f>IF(O54="","",IF(O54="Won","Won. Start onboarding",IF(O54="Lost",IF(I54="","Lost. Note the reason in Outcome","Closed"),IF(O54="Parked","Reconnect around this date",IF(NOT(ISNUMBER(C54)),"Add the date you sent it",IF(G54="Not moving forward","Send email 6, then mark it Lost",IF(G54="Ready to go ahead","Reply today with next steps",IF(G54="I have questions","Answer their questions today",IF(N(F54)=0,"Send email 2",IF(N(F54)=1,IF(ISNUMBER(E54),"Send email 4","Send email 3"),IF(N(F54)=2,"Send email 5, the last one","Stop following up. Mark it Parked")))))))))))</f>
        <v/>
      </c>
      <c r="Q54" s="23">
        <f>IF(O54="","",IF(OR(O54="Won",O54="Lost"),"",IF(O54="Parked",N54,IF(NOT(ISNUMBER(C54)),"",IF(OR(G54="Not moving forward",G54="Ready to go ahead",G54="I have questions"),Settings!$D$10,IF(N(F54)=0,K54,IF(N(F54)=1,L54,IF(N(F54)=2,M54,""))))))))</f>
        <v/>
      </c>
      <c r="R54" s="24">
        <f>IF(ISNUMBER(Q54),Q54-Settings!$D$10,"")</f>
        <v/>
      </c>
      <c r="S54" s="24">
        <f>IF(OR(O54="Won",O54="Lost",NOT(ISNUMBER(R54))),"",IF(R54&lt;0,"Overdue",IF(R54=0,"Due today","")))</f>
        <v/>
      </c>
    </row>
    <row r="55">
      <c r="A55" s="26" t="n"/>
      <c r="B55" s="26" t="n"/>
      <c r="C55" s="27" t="n"/>
      <c r="D55" s="28" t="n"/>
      <c r="E55" s="27" t="n"/>
      <c r="F55" s="29" t="n"/>
      <c r="G55" s="26" t="n"/>
      <c r="H55" s="26" t="n"/>
      <c r="I55" s="26" t="n"/>
      <c r="J55" s="26" t="n"/>
      <c r="K55" s="23">
        <f>IF(ISNUMBER(C55),WORKDAY(C55,Settings!$D$5),"")</f>
        <v/>
      </c>
      <c r="L55" s="23">
        <f>IF(K55="","",IF(ISNUMBER(E55),MAX(WORKDAY(E55,1),WORKDAY(K55,Settings!$D$6)),WORKDAY(K55,Settings!$D$6)))</f>
        <v/>
      </c>
      <c r="M55" s="23">
        <f>IF(L55="","",MAX(C55+Settings!$D$7,WORKDAY(L55,Settings!$D$6)))</f>
        <v/>
      </c>
      <c r="N55" s="23">
        <f>IF(ISNUMBER(C55),EDATE(C55,Settings!$D$8),"")</f>
        <v/>
      </c>
      <c r="O55" s="24">
        <f>IF(AND(A55="",B55=""),"",IF(H55="","Open",H55))</f>
        <v/>
      </c>
      <c r="P55" s="25">
        <f>IF(O55="","",IF(O55="Won","Won. Start onboarding",IF(O55="Lost",IF(I55="","Lost. Note the reason in Outcome","Closed"),IF(O55="Parked","Reconnect around this date",IF(NOT(ISNUMBER(C55)),"Add the date you sent it",IF(G55="Not moving forward","Send email 6, then mark it Lost",IF(G55="Ready to go ahead","Reply today with next steps",IF(G55="I have questions","Answer their questions today",IF(N(F55)=0,"Send email 2",IF(N(F55)=1,IF(ISNUMBER(E55),"Send email 4","Send email 3"),IF(N(F55)=2,"Send email 5, the last one","Stop following up. Mark it Parked")))))))))))</f>
        <v/>
      </c>
      <c r="Q55" s="23">
        <f>IF(O55="","",IF(OR(O55="Won",O55="Lost"),"",IF(O55="Parked",N55,IF(NOT(ISNUMBER(C55)),"",IF(OR(G55="Not moving forward",G55="Ready to go ahead",G55="I have questions"),Settings!$D$10,IF(N(F55)=0,K55,IF(N(F55)=1,L55,IF(N(F55)=2,M55,""))))))))</f>
        <v/>
      </c>
      <c r="R55" s="24">
        <f>IF(ISNUMBER(Q55),Q55-Settings!$D$10,"")</f>
        <v/>
      </c>
      <c r="S55" s="24">
        <f>IF(OR(O55="Won",O55="Lost",NOT(ISNUMBER(R55))),"",IF(R55&lt;0,"Overdue",IF(R55=0,"Due today","")))</f>
        <v/>
      </c>
    </row>
    <row r="56">
      <c r="A56" s="26" t="n"/>
      <c r="B56" s="26" t="n"/>
      <c r="C56" s="27" t="n"/>
      <c r="D56" s="28" t="n"/>
      <c r="E56" s="27" t="n"/>
      <c r="F56" s="29" t="n"/>
      <c r="G56" s="26" t="n"/>
      <c r="H56" s="26" t="n"/>
      <c r="I56" s="26" t="n"/>
      <c r="J56" s="26" t="n"/>
      <c r="K56" s="23">
        <f>IF(ISNUMBER(C56),WORKDAY(C56,Settings!$D$5),"")</f>
        <v/>
      </c>
      <c r="L56" s="23">
        <f>IF(K56="","",IF(ISNUMBER(E56),MAX(WORKDAY(E56,1),WORKDAY(K56,Settings!$D$6)),WORKDAY(K56,Settings!$D$6)))</f>
        <v/>
      </c>
      <c r="M56" s="23">
        <f>IF(L56="","",MAX(C56+Settings!$D$7,WORKDAY(L56,Settings!$D$6)))</f>
        <v/>
      </c>
      <c r="N56" s="23">
        <f>IF(ISNUMBER(C56),EDATE(C56,Settings!$D$8),"")</f>
        <v/>
      </c>
      <c r="O56" s="24">
        <f>IF(AND(A56="",B56=""),"",IF(H56="","Open",H56))</f>
        <v/>
      </c>
      <c r="P56" s="25">
        <f>IF(O56="","",IF(O56="Won","Won. Start onboarding",IF(O56="Lost",IF(I56="","Lost. Note the reason in Outcome","Closed"),IF(O56="Parked","Reconnect around this date",IF(NOT(ISNUMBER(C56)),"Add the date you sent it",IF(G56="Not moving forward","Send email 6, then mark it Lost",IF(G56="Ready to go ahead","Reply today with next steps",IF(G56="I have questions","Answer their questions today",IF(N(F56)=0,"Send email 2",IF(N(F56)=1,IF(ISNUMBER(E56),"Send email 4","Send email 3"),IF(N(F56)=2,"Send email 5, the last one","Stop following up. Mark it Parked")))))))))))</f>
        <v/>
      </c>
      <c r="Q56" s="23">
        <f>IF(O56="","",IF(OR(O56="Won",O56="Lost"),"",IF(O56="Parked",N56,IF(NOT(ISNUMBER(C56)),"",IF(OR(G56="Not moving forward",G56="Ready to go ahead",G56="I have questions"),Settings!$D$10,IF(N(F56)=0,K56,IF(N(F56)=1,L56,IF(N(F56)=2,M56,""))))))))</f>
        <v/>
      </c>
      <c r="R56" s="24">
        <f>IF(ISNUMBER(Q56),Q56-Settings!$D$10,"")</f>
        <v/>
      </c>
      <c r="S56" s="24">
        <f>IF(OR(O56="Won",O56="Lost",NOT(ISNUMBER(R56))),"",IF(R56&lt;0,"Overdue",IF(R56=0,"Due today","")))</f>
        <v/>
      </c>
    </row>
    <row r="57">
      <c r="A57" s="26" t="n"/>
      <c r="B57" s="26" t="n"/>
      <c r="C57" s="27" t="n"/>
      <c r="D57" s="28" t="n"/>
      <c r="E57" s="27" t="n"/>
      <c r="F57" s="29" t="n"/>
      <c r="G57" s="26" t="n"/>
      <c r="H57" s="26" t="n"/>
      <c r="I57" s="26" t="n"/>
      <c r="J57" s="26" t="n"/>
      <c r="K57" s="23">
        <f>IF(ISNUMBER(C57),WORKDAY(C57,Settings!$D$5),"")</f>
        <v/>
      </c>
      <c r="L57" s="23">
        <f>IF(K57="","",IF(ISNUMBER(E57),MAX(WORKDAY(E57,1),WORKDAY(K57,Settings!$D$6)),WORKDAY(K57,Settings!$D$6)))</f>
        <v/>
      </c>
      <c r="M57" s="23">
        <f>IF(L57="","",MAX(C57+Settings!$D$7,WORKDAY(L57,Settings!$D$6)))</f>
        <v/>
      </c>
      <c r="N57" s="23">
        <f>IF(ISNUMBER(C57),EDATE(C57,Settings!$D$8),"")</f>
        <v/>
      </c>
      <c r="O57" s="24">
        <f>IF(AND(A57="",B57=""),"",IF(H57="","Open",H57))</f>
        <v/>
      </c>
      <c r="P57" s="25">
        <f>IF(O57="","",IF(O57="Won","Won. Start onboarding",IF(O57="Lost",IF(I57="","Lost. Note the reason in Outcome","Closed"),IF(O57="Parked","Reconnect around this date",IF(NOT(ISNUMBER(C57)),"Add the date you sent it",IF(G57="Not moving forward","Send email 6, then mark it Lost",IF(G57="Ready to go ahead","Reply today with next steps",IF(G57="I have questions","Answer their questions today",IF(N(F57)=0,"Send email 2",IF(N(F57)=1,IF(ISNUMBER(E57),"Send email 4","Send email 3"),IF(N(F57)=2,"Send email 5, the last one","Stop following up. Mark it Parked")))))))))))</f>
        <v/>
      </c>
      <c r="Q57" s="23">
        <f>IF(O57="","",IF(OR(O57="Won",O57="Lost"),"",IF(O57="Parked",N57,IF(NOT(ISNUMBER(C57)),"",IF(OR(G57="Not moving forward",G57="Ready to go ahead",G57="I have questions"),Settings!$D$10,IF(N(F57)=0,K57,IF(N(F57)=1,L57,IF(N(F57)=2,M57,""))))))))</f>
        <v/>
      </c>
      <c r="R57" s="24">
        <f>IF(ISNUMBER(Q57),Q57-Settings!$D$10,"")</f>
        <v/>
      </c>
      <c r="S57" s="24">
        <f>IF(OR(O57="Won",O57="Lost",NOT(ISNUMBER(R57))),"",IF(R57&lt;0,"Overdue",IF(R57=0,"Due today","")))</f>
        <v/>
      </c>
    </row>
    <row r="58">
      <c r="A58" s="26" t="n"/>
      <c r="B58" s="26" t="n"/>
      <c r="C58" s="27" t="n"/>
      <c r="D58" s="28" t="n"/>
      <c r="E58" s="27" t="n"/>
      <c r="F58" s="29" t="n"/>
      <c r="G58" s="26" t="n"/>
      <c r="H58" s="26" t="n"/>
      <c r="I58" s="26" t="n"/>
      <c r="J58" s="26" t="n"/>
      <c r="K58" s="23">
        <f>IF(ISNUMBER(C58),WORKDAY(C58,Settings!$D$5),"")</f>
        <v/>
      </c>
      <c r="L58" s="23">
        <f>IF(K58="","",IF(ISNUMBER(E58),MAX(WORKDAY(E58,1),WORKDAY(K58,Settings!$D$6)),WORKDAY(K58,Settings!$D$6)))</f>
        <v/>
      </c>
      <c r="M58" s="23">
        <f>IF(L58="","",MAX(C58+Settings!$D$7,WORKDAY(L58,Settings!$D$6)))</f>
        <v/>
      </c>
      <c r="N58" s="23">
        <f>IF(ISNUMBER(C58),EDATE(C58,Settings!$D$8),"")</f>
        <v/>
      </c>
      <c r="O58" s="24">
        <f>IF(AND(A58="",B58=""),"",IF(H58="","Open",H58))</f>
        <v/>
      </c>
      <c r="P58" s="25">
        <f>IF(O58="","",IF(O58="Won","Won. Start onboarding",IF(O58="Lost",IF(I58="","Lost. Note the reason in Outcome","Closed"),IF(O58="Parked","Reconnect around this date",IF(NOT(ISNUMBER(C58)),"Add the date you sent it",IF(G58="Not moving forward","Send email 6, then mark it Lost",IF(G58="Ready to go ahead","Reply today with next steps",IF(G58="I have questions","Answer their questions today",IF(N(F58)=0,"Send email 2",IF(N(F58)=1,IF(ISNUMBER(E58),"Send email 4","Send email 3"),IF(N(F58)=2,"Send email 5, the last one","Stop following up. Mark it Parked")))))))))))</f>
        <v/>
      </c>
      <c r="Q58" s="23">
        <f>IF(O58="","",IF(OR(O58="Won",O58="Lost"),"",IF(O58="Parked",N58,IF(NOT(ISNUMBER(C58)),"",IF(OR(G58="Not moving forward",G58="Ready to go ahead",G58="I have questions"),Settings!$D$10,IF(N(F58)=0,K58,IF(N(F58)=1,L58,IF(N(F58)=2,M58,""))))))))</f>
        <v/>
      </c>
      <c r="R58" s="24">
        <f>IF(ISNUMBER(Q58),Q58-Settings!$D$10,"")</f>
        <v/>
      </c>
      <c r="S58" s="24">
        <f>IF(OR(O58="Won",O58="Lost",NOT(ISNUMBER(R58))),"",IF(R58&lt;0,"Overdue",IF(R58=0,"Due today","")))</f>
        <v/>
      </c>
    </row>
    <row r="59">
      <c r="A59" s="26" t="n"/>
      <c r="B59" s="26" t="n"/>
      <c r="C59" s="27" t="n"/>
      <c r="D59" s="28" t="n"/>
      <c r="E59" s="27" t="n"/>
      <c r="F59" s="29" t="n"/>
      <c r="G59" s="26" t="n"/>
      <c r="H59" s="26" t="n"/>
      <c r="I59" s="26" t="n"/>
      <c r="J59" s="26" t="n"/>
      <c r="K59" s="23">
        <f>IF(ISNUMBER(C59),WORKDAY(C59,Settings!$D$5),"")</f>
        <v/>
      </c>
      <c r="L59" s="23">
        <f>IF(K59="","",IF(ISNUMBER(E59),MAX(WORKDAY(E59,1),WORKDAY(K59,Settings!$D$6)),WORKDAY(K59,Settings!$D$6)))</f>
        <v/>
      </c>
      <c r="M59" s="23">
        <f>IF(L59="","",MAX(C59+Settings!$D$7,WORKDAY(L59,Settings!$D$6)))</f>
        <v/>
      </c>
      <c r="N59" s="23">
        <f>IF(ISNUMBER(C59),EDATE(C59,Settings!$D$8),"")</f>
        <v/>
      </c>
      <c r="O59" s="24">
        <f>IF(AND(A59="",B59=""),"",IF(H59="","Open",H59))</f>
        <v/>
      </c>
      <c r="P59" s="25">
        <f>IF(O59="","",IF(O59="Won","Won. Start onboarding",IF(O59="Lost",IF(I59="","Lost. Note the reason in Outcome","Closed"),IF(O59="Parked","Reconnect around this date",IF(NOT(ISNUMBER(C59)),"Add the date you sent it",IF(G59="Not moving forward","Send email 6, then mark it Lost",IF(G59="Ready to go ahead","Reply today with next steps",IF(G59="I have questions","Answer their questions today",IF(N(F59)=0,"Send email 2",IF(N(F59)=1,IF(ISNUMBER(E59),"Send email 4","Send email 3"),IF(N(F59)=2,"Send email 5, the last one","Stop following up. Mark it Parked")))))))))))</f>
        <v/>
      </c>
      <c r="Q59" s="23">
        <f>IF(O59="","",IF(OR(O59="Won",O59="Lost"),"",IF(O59="Parked",N59,IF(NOT(ISNUMBER(C59)),"",IF(OR(G59="Not moving forward",G59="Ready to go ahead",G59="I have questions"),Settings!$D$10,IF(N(F59)=0,K59,IF(N(F59)=1,L59,IF(N(F59)=2,M59,""))))))))</f>
        <v/>
      </c>
      <c r="R59" s="24">
        <f>IF(ISNUMBER(Q59),Q59-Settings!$D$10,"")</f>
        <v/>
      </c>
      <c r="S59" s="24">
        <f>IF(OR(O59="Won",O59="Lost",NOT(ISNUMBER(R59))),"",IF(R59&lt;0,"Overdue",IF(R59=0,"Due today","")))</f>
        <v/>
      </c>
    </row>
    <row r="60">
      <c r="A60" s="26" t="n"/>
      <c r="B60" s="26" t="n"/>
      <c r="C60" s="27" t="n"/>
      <c r="D60" s="28" t="n"/>
      <c r="E60" s="27" t="n"/>
      <c r="F60" s="29" t="n"/>
      <c r="G60" s="26" t="n"/>
      <c r="H60" s="26" t="n"/>
      <c r="I60" s="26" t="n"/>
      <c r="J60" s="26" t="n"/>
      <c r="K60" s="23">
        <f>IF(ISNUMBER(C60),WORKDAY(C60,Settings!$D$5),"")</f>
        <v/>
      </c>
      <c r="L60" s="23">
        <f>IF(K60="","",IF(ISNUMBER(E60),MAX(WORKDAY(E60,1),WORKDAY(K60,Settings!$D$6)),WORKDAY(K60,Settings!$D$6)))</f>
        <v/>
      </c>
      <c r="M60" s="23">
        <f>IF(L60="","",MAX(C60+Settings!$D$7,WORKDAY(L60,Settings!$D$6)))</f>
        <v/>
      </c>
      <c r="N60" s="23">
        <f>IF(ISNUMBER(C60),EDATE(C60,Settings!$D$8),"")</f>
        <v/>
      </c>
      <c r="O60" s="24">
        <f>IF(AND(A60="",B60=""),"",IF(H60="","Open",H60))</f>
        <v/>
      </c>
      <c r="P60" s="25">
        <f>IF(O60="","",IF(O60="Won","Won. Start onboarding",IF(O60="Lost",IF(I60="","Lost. Note the reason in Outcome","Closed"),IF(O60="Parked","Reconnect around this date",IF(NOT(ISNUMBER(C60)),"Add the date you sent it",IF(G60="Not moving forward","Send email 6, then mark it Lost",IF(G60="Ready to go ahead","Reply today with next steps",IF(G60="I have questions","Answer their questions today",IF(N(F60)=0,"Send email 2",IF(N(F60)=1,IF(ISNUMBER(E60),"Send email 4","Send email 3"),IF(N(F60)=2,"Send email 5, the last one","Stop following up. Mark it Parked")))))))))))</f>
        <v/>
      </c>
      <c r="Q60" s="23">
        <f>IF(O60="","",IF(OR(O60="Won",O60="Lost"),"",IF(O60="Parked",N60,IF(NOT(ISNUMBER(C60)),"",IF(OR(G60="Not moving forward",G60="Ready to go ahead",G60="I have questions"),Settings!$D$10,IF(N(F60)=0,K60,IF(N(F60)=1,L60,IF(N(F60)=2,M60,""))))))))</f>
        <v/>
      </c>
      <c r="R60" s="24">
        <f>IF(ISNUMBER(Q60),Q60-Settings!$D$10,"")</f>
        <v/>
      </c>
      <c r="S60" s="24">
        <f>IF(OR(O60="Won",O60="Lost",NOT(ISNUMBER(R60))),"",IF(R60&lt;0,"Overdue",IF(R60=0,"Due today","")))</f>
        <v/>
      </c>
    </row>
    <row r="61">
      <c r="A61" s="26" t="n"/>
      <c r="B61" s="26" t="n"/>
      <c r="C61" s="27" t="n"/>
      <c r="D61" s="28" t="n"/>
      <c r="E61" s="27" t="n"/>
      <c r="F61" s="29" t="n"/>
      <c r="G61" s="26" t="n"/>
      <c r="H61" s="26" t="n"/>
      <c r="I61" s="26" t="n"/>
      <c r="J61" s="26" t="n"/>
      <c r="K61" s="23">
        <f>IF(ISNUMBER(C61),WORKDAY(C61,Settings!$D$5),"")</f>
        <v/>
      </c>
      <c r="L61" s="23">
        <f>IF(K61="","",IF(ISNUMBER(E61),MAX(WORKDAY(E61,1),WORKDAY(K61,Settings!$D$6)),WORKDAY(K61,Settings!$D$6)))</f>
        <v/>
      </c>
      <c r="M61" s="23">
        <f>IF(L61="","",MAX(C61+Settings!$D$7,WORKDAY(L61,Settings!$D$6)))</f>
        <v/>
      </c>
      <c r="N61" s="23">
        <f>IF(ISNUMBER(C61),EDATE(C61,Settings!$D$8),"")</f>
        <v/>
      </c>
      <c r="O61" s="24">
        <f>IF(AND(A61="",B61=""),"",IF(H61="","Open",H61))</f>
        <v/>
      </c>
      <c r="P61" s="25">
        <f>IF(O61="","",IF(O61="Won","Won. Start onboarding",IF(O61="Lost",IF(I61="","Lost. Note the reason in Outcome","Closed"),IF(O61="Parked","Reconnect around this date",IF(NOT(ISNUMBER(C61)),"Add the date you sent it",IF(G61="Not moving forward","Send email 6, then mark it Lost",IF(G61="Ready to go ahead","Reply today with next steps",IF(G61="I have questions","Answer their questions today",IF(N(F61)=0,"Send email 2",IF(N(F61)=1,IF(ISNUMBER(E61),"Send email 4","Send email 3"),IF(N(F61)=2,"Send email 5, the last one","Stop following up. Mark it Parked")))))))))))</f>
        <v/>
      </c>
      <c r="Q61" s="23">
        <f>IF(O61="","",IF(OR(O61="Won",O61="Lost"),"",IF(O61="Parked",N61,IF(NOT(ISNUMBER(C61)),"",IF(OR(G61="Not moving forward",G61="Ready to go ahead",G61="I have questions"),Settings!$D$10,IF(N(F61)=0,K61,IF(N(F61)=1,L61,IF(N(F61)=2,M61,""))))))))</f>
        <v/>
      </c>
      <c r="R61" s="24">
        <f>IF(ISNUMBER(Q61),Q61-Settings!$D$10,"")</f>
        <v/>
      </c>
      <c r="S61" s="24">
        <f>IF(OR(O61="Won",O61="Lost",NOT(ISNUMBER(R61))),"",IF(R61&lt;0,"Overdue",IF(R61=0,"Due today","")))</f>
        <v/>
      </c>
    </row>
    <row r="62">
      <c r="A62" s="26" t="n"/>
      <c r="B62" s="26" t="n"/>
      <c r="C62" s="27" t="n"/>
      <c r="D62" s="28" t="n"/>
      <c r="E62" s="27" t="n"/>
      <c r="F62" s="29" t="n"/>
      <c r="G62" s="26" t="n"/>
      <c r="H62" s="26" t="n"/>
      <c r="I62" s="26" t="n"/>
      <c r="J62" s="26" t="n"/>
      <c r="K62" s="23">
        <f>IF(ISNUMBER(C62),WORKDAY(C62,Settings!$D$5),"")</f>
        <v/>
      </c>
      <c r="L62" s="23">
        <f>IF(K62="","",IF(ISNUMBER(E62),MAX(WORKDAY(E62,1),WORKDAY(K62,Settings!$D$6)),WORKDAY(K62,Settings!$D$6)))</f>
        <v/>
      </c>
      <c r="M62" s="23">
        <f>IF(L62="","",MAX(C62+Settings!$D$7,WORKDAY(L62,Settings!$D$6)))</f>
        <v/>
      </c>
      <c r="N62" s="23">
        <f>IF(ISNUMBER(C62),EDATE(C62,Settings!$D$8),"")</f>
        <v/>
      </c>
      <c r="O62" s="24">
        <f>IF(AND(A62="",B62=""),"",IF(H62="","Open",H62))</f>
        <v/>
      </c>
      <c r="P62" s="25">
        <f>IF(O62="","",IF(O62="Won","Won. Start onboarding",IF(O62="Lost",IF(I62="","Lost. Note the reason in Outcome","Closed"),IF(O62="Parked","Reconnect around this date",IF(NOT(ISNUMBER(C62)),"Add the date you sent it",IF(G62="Not moving forward","Send email 6, then mark it Lost",IF(G62="Ready to go ahead","Reply today with next steps",IF(G62="I have questions","Answer their questions today",IF(N(F62)=0,"Send email 2",IF(N(F62)=1,IF(ISNUMBER(E62),"Send email 4","Send email 3"),IF(N(F62)=2,"Send email 5, the last one","Stop following up. Mark it Parked")))))))))))</f>
        <v/>
      </c>
      <c r="Q62" s="23">
        <f>IF(O62="","",IF(OR(O62="Won",O62="Lost"),"",IF(O62="Parked",N62,IF(NOT(ISNUMBER(C62)),"",IF(OR(G62="Not moving forward",G62="Ready to go ahead",G62="I have questions"),Settings!$D$10,IF(N(F62)=0,K62,IF(N(F62)=1,L62,IF(N(F62)=2,M62,""))))))))</f>
        <v/>
      </c>
      <c r="R62" s="24">
        <f>IF(ISNUMBER(Q62),Q62-Settings!$D$10,"")</f>
        <v/>
      </c>
      <c r="S62" s="24">
        <f>IF(OR(O62="Won",O62="Lost",NOT(ISNUMBER(R62))),"",IF(R62&lt;0,"Overdue",IF(R62=0,"Due today","")))</f>
        <v/>
      </c>
    </row>
    <row r="63">
      <c r="A63" s="26" t="n"/>
      <c r="B63" s="26" t="n"/>
      <c r="C63" s="27" t="n"/>
      <c r="D63" s="28" t="n"/>
      <c r="E63" s="27" t="n"/>
      <c r="F63" s="29" t="n"/>
      <c r="G63" s="26" t="n"/>
      <c r="H63" s="26" t="n"/>
      <c r="I63" s="26" t="n"/>
      <c r="J63" s="26" t="n"/>
      <c r="K63" s="23">
        <f>IF(ISNUMBER(C63),WORKDAY(C63,Settings!$D$5),"")</f>
        <v/>
      </c>
      <c r="L63" s="23">
        <f>IF(K63="","",IF(ISNUMBER(E63),MAX(WORKDAY(E63,1),WORKDAY(K63,Settings!$D$6)),WORKDAY(K63,Settings!$D$6)))</f>
        <v/>
      </c>
      <c r="M63" s="23">
        <f>IF(L63="","",MAX(C63+Settings!$D$7,WORKDAY(L63,Settings!$D$6)))</f>
        <v/>
      </c>
      <c r="N63" s="23">
        <f>IF(ISNUMBER(C63),EDATE(C63,Settings!$D$8),"")</f>
        <v/>
      </c>
      <c r="O63" s="24">
        <f>IF(AND(A63="",B63=""),"",IF(H63="","Open",H63))</f>
        <v/>
      </c>
      <c r="P63" s="25">
        <f>IF(O63="","",IF(O63="Won","Won. Start onboarding",IF(O63="Lost",IF(I63="","Lost. Note the reason in Outcome","Closed"),IF(O63="Parked","Reconnect around this date",IF(NOT(ISNUMBER(C63)),"Add the date you sent it",IF(G63="Not moving forward","Send email 6, then mark it Lost",IF(G63="Ready to go ahead","Reply today with next steps",IF(G63="I have questions","Answer their questions today",IF(N(F63)=0,"Send email 2",IF(N(F63)=1,IF(ISNUMBER(E63),"Send email 4","Send email 3"),IF(N(F63)=2,"Send email 5, the last one","Stop following up. Mark it Parked")))))))))))</f>
        <v/>
      </c>
      <c r="Q63" s="23">
        <f>IF(O63="","",IF(OR(O63="Won",O63="Lost"),"",IF(O63="Parked",N63,IF(NOT(ISNUMBER(C63)),"",IF(OR(G63="Not moving forward",G63="Ready to go ahead",G63="I have questions"),Settings!$D$10,IF(N(F63)=0,K63,IF(N(F63)=1,L63,IF(N(F63)=2,M63,""))))))))</f>
        <v/>
      </c>
      <c r="R63" s="24">
        <f>IF(ISNUMBER(Q63),Q63-Settings!$D$10,"")</f>
        <v/>
      </c>
      <c r="S63" s="24">
        <f>IF(OR(O63="Won",O63="Lost",NOT(ISNUMBER(R63))),"",IF(R63&lt;0,"Overdue",IF(R63=0,"Due today","")))</f>
        <v/>
      </c>
    </row>
    <row r="64">
      <c r="A64" s="26" t="n"/>
      <c r="B64" s="26" t="n"/>
      <c r="C64" s="27" t="n"/>
      <c r="D64" s="28" t="n"/>
      <c r="E64" s="27" t="n"/>
      <c r="F64" s="29" t="n"/>
      <c r="G64" s="26" t="n"/>
      <c r="H64" s="26" t="n"/>
      <c r="I64" s="26" t="n"/>
      <c r="J64" s="26" t="n"/>
      <c r="K64" s="23">
        <f>IF(ISNUMBER(C64),WORKDAY(C64,Settings!$D$5),"")</f>
        <v/>
      </c>
      <c r="L64" s="23">
        <f>IF(K64="","",IF(ISNUMBER(E64),MAX(WORKDAY(E64,1),WORKDAY(K64,Settings!$D$6)),WORKDAY(K64,Settings!$D$6)))</f>
        <v/>
      </c>
      <c r="M64" s="23">
        <f>IF(L64="","",MAX(C64+Settings!$D$7,WORKDAY(L64,Settings!$D$6)))</f>
        <v/>
      </c>
      <c r="N64" s="23">
        <f>IF(ISNUMBER(C64),EDATE(C64,Settings!$D$8),"")</f>
        <v/>
      </c>
      <c r="O64" s="24">
        <f>IF(AND(A64="",B64=""),"",IF(H64="","Open",H64))</f>
        <v/>
      </c>
      <c r="P64" s="25">
        <f>IF(O64="","",IF(O64="Won","Won. Start onboarding",IF(O64="Lost",IF(I64="","Lost. Note the reason in Outcome","Closed"),IF(O64="Parked","Reconnect around this date",IF(NOT(ISNUMBER(C64)),"Add the date you sent it",IF(G64="Not moving forward","Send email 6, then mark it Lost",IF(G64="Ready to go ahead","Reply today with next steps",IF(G64="I have questions","Answer their questions today",IF(N(F64)=0,"Send email 2",IF(N(F64)=1,IF(ISNUMBER(E64),"Send email 4","Send email 3"),IF(N(F64)=2,"Send email 5, the last one","Stop following up. Mark it Parked")))))))))))</f>
        <v/>
      </c>
      <c r="Q64" s="23">
        <f>IF(O64="","",IF(OR(O64="Won",O64="Lost"),"",IF(O64="Parked",N64,IF(NOT(ISNUMBER(C64)),"",IF(OR(G64="Not moving forward",G64="Ready to go ahead",G64="I have questions"),Settings!$D$10,IF(N(F64)=0,K64,IF(N(F64)=1,L64,IF(N(F64)=2,M64,""))))))))</f>
        <v/>
      </c>
      <c r="R64" s="24">
        <f>IF(ISNUMBER(Q64),Q64-Settings!$D$10,"")</f>
        <v/>
      </c>
      <c r="S64" s="24">
        <f>IF(OR(O64="Won",O64="Lost",NOT(ISNUMBER(R64))),"",IF(R64&lt;0,"Overdue",IF(R64=0,"Due today","")))</f>
        <v/>
      </c>
    </row>
    <row r="65">
      <c r="A65" s="26" t="n"/>
      <c r="B65" s="26" t="n"/>
      <c r="C65" s="27" t="n"/>
      <c r="D65" s="28" t="n"/>
      <c r="E65" s="27" t="n"/>
      <c r="F65" s="29" t="n"/>
      <c r="G65" s="26" t="n"/>
      <c r="H65" s="26" t="n"/>
      <c r="I65" s="26" t="n"/>
      <c r="J65" s="26" t="n"/>
      <c r="K65" s="23">
        <f>IF(ISNUMBER(C65),WORKDAY(C65,Settings!$D$5),"")</f>
        <v/>
      </c>
      <c r="L65" s="23">
        <f>IF(K65="","",IF(ISNUMBER(E65),MAX(WORKDAY(E65,1),WORKDAY(K65,Settings!$D$6)),WORKDAY(K65,Settings!$D$6)))</f>
        <v/>
      </c>
      <c r="M65" s="23">
        <f>IF(L65="","",MAX(C65+Settings!$D$7,WORKDAY(L65,Settings!$D$6)))</f>
        <v/>
      </c>
      <c r="N65" s="23">
        <f>IF(ISNUMBER(C65),EDATE(C65,Settings!$D$8),"")</f>
        <v/>
      </c>
      <c r="O65" s="24">
        <f>IF(AND(A65="",B65=""),"",IF(H65="","Open",H65))</f>
        <v/>
      </c>
      <c r="P65" s="25">
        <f>IF(O65="","",IF(O65="Won","Won. Start onboarding",IF(O65="Lost",IF(I65="","Lost. Note the reason in Outcome","Closed"),IF(O65="Parked","Reconnect around this date",IF(NOT(ISNUMBER(C65)),"Add the date you sent it",IF(G65="Not moving forward","Send email 6, then mark it Lost",IF(G65="Ready to go ahead","Reply today with next steps",IF(G65="I have questions","Answer their questions today",IF(N(F65)=0,"Send email 2",IF(N(F65)=1,IF(ISNUMBER(E65),"Send email 4","Send email 3"),IF(N(F65)=2,"Send email 5, the last one","Stop following up. Mark it Parked")))))))))))</f>
        <v/>
      </c>
      <c r="Q65" s="23">
        <f>IF(O65="","",IF(OR(O65="Won",O65="Lost"),"",IF(O65="Parked",N65,IF(NOT(ISNUMBER(C65)),"",IF(OR(G65="Not moving forward",G65="Ready to go ahead",G65="I have questions"),Settings!$D$10,IF(N(F65)=0,K65,IF(N(F65)=1,L65,IF(N(F65)=2,M65,""))))))))</f>
        <v/>
      </c>
      <c r="R65" s="24">
        <f>IF(ISNUMBER(Q65),Q65-Settings!$D$10,"")</f>
        <v/>
      </c>
      <c r="S65" s="24">
        <f>IF(OR(O65="Won",O65="Lost",NOT(ISNUMBER(R65))),"",IF(R65&lt;0,"Overdue",IF(R65=0,"Due today","")))</f>
        <v/>
      </c>
    </row>
    <row r="66">
      <c r="A66" s="26" t="n"/>
      <c r="B66" s="26" t="n"/>
      <c r="C66" s="27" t="n"/>
      <c r="D66" s="28" t="n"/>
      <c r="E66" s="27" t="n"/>
      <c r="F66" s="29" t="n"/>
      <c r="G66" s="26" t="n"/>
      <c r="H66" s="26" t="n"/>
      <c r="I66" s="26" t="n"/>
      <c r="J66" s="26" t="n"/>
      <c r="K66" s="23">
        <f>IF(ISNUMBER(C66),WORKDAY(C66,Settings!$D$5),"")</f>
        <v/>
      </c>
      <c r="L66" s="23">
        <f>IF(K66="","",IF(ISNUMBER(E66),MAX(WORKDAY(E66,1),WORKDAY(K66,Settings!$D$6)),WORKDAY(K66,Settings!$D$6)))</f>
        <v/>
      </c>
      <c r="M66" s="23">
        <f>IF(L66="","",MAX(C66+Settings!$D$7,WORKDAY(L66,Settings!$D$6)))</f>
        <v/>
      </c>
      <c r="N66" s="23">
        <f>IF(ISNUMBER(C66),EDATE(C66,Settings!$D$8),"")</f>
        <v/>
      </c>
      <c r="O66" s="24">
        <f>IF(AND(A66="",B66=""),"",IF(H66="","Open",H66))</f>
        <v/>
      </c>
      <c r="P66" s="25">
        <f>IF(O66="","",IF(O66="Won","Won. Start onboarding",IF(O66="Lost",IF(I66="","Lost. Note the reason in Outcome","Closed"),IF(O66="Parked","Reconnect around this date",IF(NOT(ISNUMBER(C66)),"Add the date you sent it",IF(G66="Not moving forward","Send email 6, then mark it Lost",IF(G66="Ready to go ahead","Reply today with next steps",IF(G66="I have questions","Answer their questions today",IF(N(F66)=0,"Send email 2",IF(N(F66)=1,IF(ISNUMBER(E66),"Send email 4","Send email 3"),IF(N(F66)=2,"Send email 5, the last one","Stop following up. Mark it Parked")))))))))))</f>
        <v/>
      </c>
      <c r="Q66" s="23">
        <f>IF(O66="","",IF(OR(O66="Won",O66="Lost"),"",IF(O66="Parked",N66,IF(NOT(ISNUMBER(C66)),"",IF(OR(G66="Not moving forward",G66="Ready to go ahead",G66="I have questions"),Settings!$D$10,IF(N(F66)=0,K66,IF(N(F66)=1,L66,IF(N(F66)=2,M66,""))))))))</f>
        <v/>
      </c>
      <c r="R66" s="24">
        <f>IF(ISNUMBER(Q66),Q66-Settings!$D$10,"")</f>
        <v/>
      </c>
      <c r="S66" s="24">
        <f>IF(OR(O66="Won",O66="Lost",NOT(ISNUMBER(R66))),"",IF(R66&lt;0,"Overdue",IF(R66=0,"Due today","")))</f>
        <v/>
      </c>
    </row>
    <row r="67">
      <c r="A67" s="26" t="n"/>
      <c r="B67" s="26" t="n"/>
      <c r="C67" s="27" t="n"/>
      <c r="D67" s="28" t="n"/>
      <c r="E67" s="27" t="n"/>
      <c r="F67" s="29" t="n"/>
      <c r="G67" s="26" t="n"/>
      <c r="H67" s="26" t="n"/>
      <c r="I67" s="26" t="n"/>
      <c r="J67" s="26" t="n"/>
      <c r="K67" s="23">
        <f>IF(ISNUMBER(C67),WORKDAY(C67,Settings!$D$5),"")</f>
        <v/>
      </c>
      <c r="L67" s="23">
        <f>IF(K67="","",IF(ISNUMBER(E67),MAX(WORKDAY(E67,1),WORKDAY(K67,Settings!$D$6)),WORKDAY(K67,Settings!$D$6)))</f>
        <v/>
      </c>
      <c r="M67" s="23">
        <f>IF(L67="","",MAX(C67+Settings!$D$7,WORKDAY(L67,Settings!$D$6)))</f>
        <v/>
      </c>
      <c r="N67" s="23">
        <f>IF(ISNUMBER(C67),EDATE(C67,Settings!$D$8),"")</f>
        <v/>
      </c>
      <c r="O67" s="24">
        <f>IF(AND(A67="",B67=""),"",IF(H67="","Open",H67))</f>
        <v/>
      </c>
      <c r="P67" s="25">
        <f>IF(O67="","",IF(O67="Won","Won. Start onboarding",IF(O67="Lost",IF(I67="","Lost. Note the reason in Outcome","Closed"),IF(O67="Parked","Reconnect around this date",IF(NOT(ISNUMBER(C67)),"Add the date you sent it",IF(G67="Not moving forward","Send email 6, then mark it Lost",IF(G67="Ready to go ahead","Reply today with next steps",IF(G67="I have questions","Answer their questions today",IF(N(F67)=0,"Send email 2",IF(N(F67)=1,IF(ISNUMBER(E67),"Send email 4","Send email 3"),IF(N(F67)=2,"Send email 5, the last one","Stop following up. Mark it Parked")))))))))))</f>
        <v/>
      </c>
      <c r="Q67" s="23">
        <f>IF(O67="","",IF(OR(O67="Won",O67="Lost"),"",IF(O67="Parked",N67,IF(NOT(ISNUMBER(C67)),"",IF(OR(G67="Not moving forward",G67="Ready to go ahead",G67="I have questions"),Settings!$D$10,IF(N(F67)=0,K67,IF(N(F67)=1,L67,IF(N(F67)=2,M67,""))))))))</f>
        <v/>
      </c>
      <c r="R67" s="24">
        <f>IF(ISNUMBER(Q67),Q67-Settings!$D$10,"")</f>
        <v/>
      </c>
      <c r="S67" s="24">
        <f>IF(OR(O67="Won",O67="Lost",NOT(ISNUMBER(R67))),"",IF(R67&lt;0,"Overdue",IF(R67=0,"Due today","")))</f>
        <v/>
      </c>
    </row>
    <row r="68">
      <c r="A68" s="26" t="n"/>
      <c r="B68" s="26" t="n"/>
      <c r="C68" s="27" t="n"/>
      <c r="D68" s="28" t="n"/>
      <c r="E68" s="27" t="n"/>
      <c r="F68" s="29" t="n"/>
      <c r="G68" s="26" t="n"/>
      <c r="H68" s="26" t="n"/>
      <c r="I68" s="26" t="n"/>
      <c r="J68" s="26" t="n"/>
      <c r="K68" s="23">
        <f>IF(ISNUMBER(C68),WORKDAY(C68,Settings!$D$5),"")</f>
        <v/>
      </c>
      <c r="L68" s="23">
        <f>IF(K68="","",IF(ISNUMBER(E68),MAX(WORKDAY(E68,1),WORKDAY(K68,Settings!$D$6)),WORKDAY(K68,Settings!$D$6)))</f>
        <v/>
      </c>
      <c r="M68" s="23">
        <f>IF(L68="","",MAX(C68+Settings!$D$7,WORKDAY(L68,Settings!$D$6)))</f>
        <v/>
      </c>
      <c r="N68" s="23">
        <f>IF(ISNUMBER(C68),EDATE(C68,Settings!$D$8),"")</f>
        <v/>
      </c>
      <c r="O68" s="24">
        <f>IF(AND(A68="",B68=""),"",IF(H68="","Open",H68))</f>
        <v/>
      </c>
      <c r="P68" s="25">
        <f>IF(O68="","",IF(O68="Won","Won. Start onboarding",IF(O68="Lost",IF(I68="","Lost. Note the reason in Outcome","Closed"),IF(O68="Parked","Reconnect around this date",IF(NOT(ISNUMBER(C68)),"Add the date you sent it",IF(G68="Not moving forward","Send email 6, then mark it Lost",IF(G68="Ready to go ahead","Reply today with next steps",IF(G68="I have questions","Answer their questions today",IF(N(F68)=0,"Send email 2",IF(N(F68)=1,IF(ISNUMBER(E68),"Send email 4","Send email 3"),IF(N(F68)=2,"Send email 5, the last one","Stop following up. Mark it Parked")))))))))))</f>
        <v/>
      </c>
      <c r="Q68" s="23">
        <f>IF(O68="","",IF(OR(O68="Won",O68="Lost"),"",IF(O68="Parked",N68,IF(NOT(ISNUMBER(C68)),"",IF(OR(G68="Not moving forward",G68="Ready to go ahead",G68="I have questions"),Settings!$D$10,IF(N(F68)=0,K68,IF(N(F68)=1,L68,IF(N(F68)=2,M68,""))))))))</f>
        <v/>
      </c>
      <c r="R68" s="24">
        <f>IF(ISNUMBER(Q68),Q68-Settings!$D$10,"")</f>
        <v/>
      </c>
      <c r="S68" s="24">
        <f>IF(OR(O68="Won",O68="Lost",NOT(ISNUMBER(R68))),"",IF(R68&lt;0,"Overdue",IF(R68=0,"Due today","")))</f>
        <v/>
      </c>
    </row>
    <row r="69">
      <c r="A69" s="26" t="n"/>
      <c r="B69" s="26" t="n"/>
      <c r="C69" s="27" t="n"/>
      <c r="D69" s="28" t="n"/>
      <c r="E69" s="27" t="n"/>
      <c r="F69" s="29" t="n"/>
      <c r="G69" s="26" t="n"/>
      <c r="H69" s="26" t="n"/>
      <c r="I69" s="26" t="n"/>
      <c r="J69" s="26" t="n"/>
      <c r="K69" s="23">
        <f>IF(ISNUMBER(C69),WORKDAY(C69,Settings!$D$5),"")</f>
        <v/>
      </c>
      <c r="L69" s="23">
        <f>IF(K69="","",IF(ISNUMBER(E69),MAX(WORKDAY(E69,1),WORKDAY(K69,Settings!$D$6)),WORKDAY(K69,Settings!$D$6)))</f>
        <v/>
      </c>
      <c r="M69" s="23">
        <f>IF(L69="","",MAX(C69+Settings!$D$7,WORKDAY(L69,Settings!$D$6)))</f>
        <v/>
      </c>
      <c r="N69" s="23">
        <f>IF(ISNUMBER(C69),EDATE(C69,Settings!$D$8),"")</f>
        <v/>
      </c>
      <c r="O69" s="24">
        <f>IF(AND(A69="",B69=""),"",IF(H69="","Open",H69))</f>
        <v/>
      </c>
      <c r="P69" s="25">
        <f>IF(O69="","",IF(O69="Won","Won. Start onboarding",IF(O69="Lost",IF(I69="","Lost. Note the reason in Outcome","Closed"),IF(O69="Parked","Reconnect around this date",IF(NOT(ISNUMBER(C69)),"Add the date you sent it",IF(G69="Not moving forward","Send email 6, then mark it Lost",IF(G69="Ready to go ahead","Reply today with next steps",IF(G69="I have questions","Answer their questions today",IF(N(F69)=0,"Send email 2",IF(N(F69)=1,IF(ISNUMBER(E69),"Send email 4","Send email 3"),IF(N(F69)=2,"Send email 5, the last one","Stop following up. Mark it Parked")))))))))))</f>
        <v/>
      </c>
      <c r="Q69" s="23">
        <f>IF(O69="","",IF(OR(O69="Won",O69="Lost"),"",IF(O69="Parked",N69,IF(NOT(ISNUMBER(C69)),"",IF(OR(G69="Not moving forward",G69="Ready to go ahead",G69="I have questions"),Settings!$D$10,IF(N(F69)=0,K69,IF(N(F69)=1,L69,IF(N(F69)=2,M69,""))))))))</f>
        <v/>
      </c>
      <c r="R69" s="24">
        <f>IF(ISNUMBER(Q69),Q69-Settings!$D$10,"")</f>
        <v/>
      </c>
      <c r="S69" s="24">
        <f>IF(OR(O69="Won",O69="Lost",NOT(ISNUMBER(R69))),"",IF(R69&lt;0,"Overdue",IF(R69=0,"Due today","")))</f>
        <v/>
      </c>
    </row>
    <row r="70">
      <c r="A70" s="26" t="n"/>
      <c r="B70" s="26" t="n"/>
      <c r="C70" s="27" t="n"/>
      <c r="D70" s="28" t="n"/>
      <c r="E70" s="27" t="n"/>
      <c r="F70" s="29" t="n"/>
      <c r="G70" s="26" t="n"/>
      <c r="H70" s="26" t="n"/>
      <c r="I70" s="26" t="n"/>
      <c r="J70" s="26" t="n"/>
      <c r="K70" s="23">
        <f>IF(ISNUMBER(C70),WORKDAY(C70,Settings!$D$5),"")</f>
        <v/>
      </c>
      <c r="L70" s="23">
        <f>IF(K70="","",IF(ISNUMBER(E70),MAX(WORKDAY(E70,1),WORKDAY(K70,Settings!$D$6)),WORKDAY(K70,Settings!$D$6)))</f>
        <v/>
      </c>
      <c r="M70" s="23">
        <f>IF(L70="","",MAX(C70+Settings!$D$7,WORKDAY(L70,Settings!$D$6)))</f>
        <v/>
      </c>
      <c r="N70" s="23">
        <f>IF(ISNUMBER(C70),EDATE(C70,Settings!$D$8),"")</f>
        <v/>
      </c>
      <c r="O70" s="24">
        <f>IF(AND(A70="",B70=""),"",IF(H70="","Open",H70))</f>
        <v/>
      </c>
      <c r="P70" s="25">
        <f>IF(O70="","",IF(O70="Won","Won. Start onboarding",IF(O70="Lost",IF(I70="","Lost. Note the reason in Outcome","Closed"),IF(O70="Parked","Reconnect around this date",IF(NOT(ISNUMBER(C70)),"Add the date you sent it",IF(G70="Not moving forward","Send email 6, then mark it Lost",IF(G70="Ready to go ahead","Reply today with next steps",IF(G70="I have questions","Answer their questions today",IF(N(F70)=0,"Send email 2",IF(N(F70)=1,IF(ISNUMBER(E70),"Send email 4","Send email 3"),IF(N(F70)=2,"Send email 5, the last one","Stop following up. Mark it Parked")))))))))))</f>
        <v/>
      </c>
      <c r="Q70" s="23">
        <f>IF(O70="","",IF(OR(O70="Won",O70="Lost"),"",IF(O70="Parked",N70,IF(NOT(ISNUMBER(C70)),"",IF(OR(G70="Not moving forward",G70="Ready to go ahead",G70="I have questions"),Settings!$D$10,IF(N(F70)=0,K70,IF(N(F70)=1,L70,IF(N(F70)=2,M70,""))))))))</f>
        <v/>
      </c>
      <c r="R70" s="24">
        <f>IF(ISNUMBER(Q70),Q70-Settings!$D$10,"")</f>
        <v/>
      </c>
      <c r="S70" s="24">
        <f>IF(OR(O70="Won",O70="Lost",NOT(ISNUMBER(R70))),"",IF(R70&lt;0,"Overdue",IF(R70=0,"Due today","")))</f>
        <v/>
      </c>
    </row>
    <row r="71">
      <c r="A71" s="26" t="n"/>
      <c r="B71" s="26" t="n"/>
      <c r="C71" s="27" t="n"/>
      <c r="D71" s="28" t="n"/>
      <c r="E71" s="27" t="n"/>
      <c r="F71" s="29" t="n"/>
      <c r="G71" s="26" t="n"/>
      <c r="H71" s="26" t="n"/>
      <c r="I71" s="26" t="n"/>
      <c r="J71" s="26" t="n"/>
      <c r="K71" s="23">
        <f>IF(ISNUMBER(C71),WORKDAY(C71,Settings!$D$5),"")</f>
        <v/>
      </c>
      <c r="L71" s="23">
        <f>IF(K71="","",IF(ISNUMBER(E71),MAX(WORKDAY(E71,1),WORKDAY(K71,Settings!$D$6)),WORKDAY(K71,Settings!$D$6)))</f>
        <v/>
      </c>
      <c r="M71" s="23">
        <f>IF(L71="","",MAX(C71+Settings!$D$7,WORKDAY(L71,Settings!$D$6)))</f>
        <v/>
      </c>
      <c r="N71" s="23">
        <f>IF(ISNUMBER(C71),EDATE(C71,Settings!$D$8),"")</f>
        <v/>
      </c>
      <c r="O71" s="24">
        <f>IF(AND(A71="",B71=""),"",IF(H71="","Open",H71))</f>
        <v/>
      </c>
      <c r="P71" s="25">
        <f>IF(O71="","",IF(O71="Won","Won. Start onboarding",IF(O71="Lost",IF(I71="","Lost. Note the reason in Outcome","Closed"),IF(O71="Parked","Reconnect around this date",IF(NOT(ISNUMBER(C71)),"Add the date you sent it",IF(G71="Not moving forward","Send email 6, then mark it Lost",IF(G71="Ready to go ahead","Reply today with next steps",IF(G71="I have questions","Answer their questions today",IF(N(F71)=0,"Send email 2",IF(N(F71)=1,IF(ISNUMBER(E71),"Send email 4","Send email 3"),IF(N(F71)=2,"Send email 5, the last one","Stop following up. Mark it Parked")))))))))))</f>
        <v/>
      </c>
      <c r="Q71" s="23">
        <f>IF(O71="","",IF(OR(O71="Won",O71="Lost"),"",IF(O71="Parked",N71,IF(NOT(ISNUMBER(C71)),"",IF(OR(G71="Not moving forward",G71="Ready to go ahead",G71="I have questions"),Settings!$D$10,IF(N(F71)=0,K71,IF(N(F71)=1,L71,IF(N(F71)=2,M71,""))))))))</f>
        <v/>
      </c>
      <c r="R71" s="24">
        <f>IF(ISNUMBER(Q71),Q71-Settings!$D$10,"")</f>
        <v/>
      </c>
      <c r="S71" s="24">
        <f>IF(OR(O71="Won",O71="Lost",NOT(ISNUMBER(R71))),"",IF(R71&lt;0,"Overdue",IF(R71=0,"Due today","")))</f>
        <v/>
      </c>
    </row>
    <row r="72">
      <c r="A72" s="26" t="n"/>
      <c r="B72" s="26" t="n"/>
      <c r="C72" s="27" t="n"/>
      <c r="D72" s="28" t="n"/>
      <c r="E72" s="27" t="n"/>
      <c r="F72" s="29" t="n"/>
      <c r="G72" s="26" t="n"/>
      <c r="H72" s="26" t="n"/>
      <c r="I72" s="26" t="n"/>
      <c r="J72" s="26" t="n"/>
      <c r="K72" s="23">
        <f>IF(ISNUMBER(C72),WORKDAY(C72,Settings!$D$5),"")</f>
        <v/>
      </c>
      <c r="L72" s="23">
        <f>IF(K72="","",IF(ISNUMBER(E72),MAX(WORKDAY(E72,1),WORKDAY(K72,Settings!$D$6)),WORKDAY(K72,Settings!$D$6)))</f>
        <v/>
      </c>
      <c r="M72" s="23">
        <f>IF(L72="","",MAX(C72+Settings!$D$7,WORKDAY(L72,Settings!$D$6)))</f>
        <v/>
      </c>
      <c r="N72" s="23">
        <f>IF(ISNUMBER(C72),EDATE(C72,Settings!$D$8),"")</f>
        <v/>
      </c>
      <c r="O72" s="24">
        <f>IF(AND(A72="",B72=""),"",IF(H72="","Open",H72))</f>
        <v/>
      </c>
      <c r="P72" s="25">
        <f>IF(O72="","",IF(O72="Won","Won. Start onboarding",IF(O72="Lost",IF(I72="","Lost. Note the reason in Outcome","Closed"),IF(O72="Parked","Reconnect around this date",IF(NOT(ISNUMBER(C72)),"Add the date you sent it",IF(G72="Not moving forward","Send email 6, then mark it Lost",IF(G72="Ready to go ahead","Reply today with next steps",IF(G72="I have questions","Answer their questions today",IF(N(F72)=0,"Send email 2",IF(N(F72)=1,IF(ISNUMBER(E72),"Send email 4","Send email 3"),IF(N(F72)=2,"Send email 5, the last one","Stop following up. Mark it Parked")))))))))))</f>
        <v/>
      </c>
      <c r="Q72" s="23">
        <f>IF(O72="","",IF(OR(O72="Won",O72="Lost"),"",IF(O72="Parked",N72,IF(NOT(ISNUMBER(C72)),"",IF(OR(G72="Not moving forward",G72="Ready to go ahead",G72="I have questions"),Settings!$D$10,IF(N(F72)=0,K72,IF(N(F72)=1,L72,IF(N(F72)=2,M72,""))))))))</f>
        <v/>
      </c>
      <c r="R72" s="24">
        <f>IF(ISNUMBER(Q72),Q72-Settings!$D$10,"")</f>
        <v/>
      </c>
      <c r="S72" s="24">
        <f>IF(OR(O72="Won",O72="Lost",NOT(ISNUMBER(R72))),"",IF(R72&lt;0,"Overdue",IF(R72=0,"Due today","")))</f>
        <v/>
      </c>
    </row>
    <row r="73">
      <c r="A73" s="26" t="n"/>
      <c r="B73" s="26" t="n"/>
      <c r="C73" s="27" t="n"/>
      <c r="D73" s="28" t="n"/>
      <c r="E73" s="27" t="n"/>
      <c r="F73" s="29" t="n"/>
      <c r="G73" s="26" t="n"/>
      <c r="H73" s="26" t="n"/>
      <c r="I73" s="26" t="n"/>
      <c r="J73" s="26" t="n"/>
      <c r="K73" s="23">
        <f>IF(ISNUMBER(C73),WORKDAY(C73,Settings!$D$5),"")</f>
        <v/>
      </c>
      <c r="L73" s="23">
        <f>IF(K73="","",IF(ISNUMBER(E73),MAX(WORKDAY(E73,1),WORKDAY(K73,Settings!$D$6)),WORKDAY(K73,Settings!$D$6)))</f>
        <v/>
      </c>
      <c r="M73" s="23">
        <f>IF(L73="","",MAX(C73+Settings!$D$7,WORKDAY(L73,Settings!$D$6)))</f>
        <v/>
      </c>
      <c r="N73" s="23">
        <f>IF(ISNUMBER(C73),EDATE(C73,Settings!$D$8),"")</f>
        <v/>
      </c>
      <c r="O73" s="24">
        <f>IF(AND(A73="",B73=""),"",IF(H73="","Open",H73))</f>
        <v/>
      </c>
      <c r="P73" s="25">
        <f>IF(O73="","",IF(O73="Won","Won. Start onboarding",IF(O73="Lost",IF(I73="","Lost. Note the reason in Outcome","Closed"),IF(O73="Parked","Reconnect around this date",IF(NOT(ISNUMBER(C73)),"Add the date you sent it",IF(G73="Not moving forward","Send email 6, then mark it Lost",IF(G73="Ready to go ahead","Reply today with next steps",IF(G73="I have questions","Answer their questions today",IF(N(F73)=0,"Send email 2",IF(N(F73)=1,IF(ISNUMBER(E73),"Send email 4","Send email 3"),IF(N(F73)=2,"Send email 5, the last one","Stop following up. Mark it Parked")))))))))))</f>
        <v/>
      </c>
      <c r="Q73" s="23">
        <f>IF(O73="","",IF(OR(O73="Won",O73="Lost"),"",IF(O73="Parked",N73,IF(NOT(ISNUMBER(C73)),"",IF(OR(G73="Not moving forward",G73="Ready to go ahead",G73="I have questions"),Settings!$D$10,IF(N(F73)=0,K73,IF(N(F73)=1,L73,IF(N(F73)=2,M73,""))))))))</f>
        <v/>
      </c>
      <c r="R73" s="24">
        <f>IF(ISNUMBER(Q73),Q73-Settings!$D$10,"")</f>
        <v/>
      </c>
      <c r="S73" s="24">
        <f>IF(OR(O73="Won",O73="Lost",NOT(ISNUMBER(R73))),"",IF(R73&lt;0,"Overdue",IF(R73=0,"Due today","")))</f>
        <v/>
      </c>
    </row>
    <row r="74">
      <c r="A74" s="26" t="n"/>
      <c r="B74" s="26" t="n"/>
      <c r="C74" s="27" t="n"/>
      <c r="D74" s="28" t="n"/>
      <c r="E74" s="27" t="n"/>
      <c r="F74" s="29" t="n"/>
      <c r="G74" s="26" t="n"/>
      <c r="H74" s="26" t="n"/>
      <c r="I74" s="26" t="n"/>
      <c r="J74" s="26" t="n"/>
      <c r="K74" s="23">
        <f>IF(ISNUMBER(C74),WORKDAY(C74,Settings!$D$5),"")</f>
        <v/>
      </c>
      <c r="L74" s="23">
        <f>IF(K74="","",IF(ISNUMBER(E74),MAX(WORKDAY(E74,1),WORKDAY(K74,Settings!$D$6)),WORKDAY(K74,Settings!$D$6)))</f>
        <v/>
      </c>
      <c r="M74" s="23">
        <f>IF(L74="","",MAX(C74+Settings!$D$7,WORKDAY(L74,Settings!$D$6)))</f>
        <v/>
      </c>
      <c r="N74" s="23">
        <f>IF(ISNUMBER(C74),EDATE(C74,Settings!$D$8),"")</f>
        <v/>
      </c>
      <c r="O74" s="24">
        <f>IF(AND(A74="",B74=""),"",IF(H74="","Open",H74))</f>
        <v/>
      </c>
      <c r="P74" s="25">
        <f>IF(O74="","",IF(O74="Won","Won. Start onboarding",IF(O74="Lost",IF(I74="","Lost. Note the reason in Outcome","Closed"),IF(O74="Parked","Reconnect around this date",IF(NOT(ISNUMBER(C74)),"Add the date you sent it",IF(G74="Not moving forward","Send email 6, then mark it Lost",IF(G74="Ready to go ahead","Reply today with next steps",IF(G74="I have questions","Answer their questions today",IF(N(F74)=0,"Send email 2",IF(N(F74)=1,IF(ISNUMBER(E74),"Send email 4","Send email 3"),IF(N(F74)=2,"Send email 5, the last one","Stop following up. Mark it Parked")))))))))))</f>
        <v/>
      </c>
      <c r="Q74" s="23">
        <f>IF(O74="","",IF(OR(O74="Won",O74="Lost"),"",IF(O74="Parked",N74,IF(NOT(ISNUMBER(C74)),"",IF(OR(G74="Not moving forward",G74="Ready to go ahead",G74="I have questions"),Settings!$D$10,IF(N(F74)=0,K74,IF(N(F74)=1,L74,IF(N(F74)=2,M74,""))))))))</f>
        <v/>
      </c>
      <c r="R74" s="24">
        <f>IF(ISNUMBER(Q74),Q74-Settings!$D$10,"")</f>
        <v/>
      </c>
      <c r="S74" s="24">
        <f>IF(OR(O74="Won",O74="Lost",NOT(ISNUMBER(R74))),"",IF(R74&lt;0,"Overdue",IF(R74=0,"Due today","")))</f>
        <v/>
      </c>
    </row>
    <row r="75">
      <c r="A75" s="26" t="n"/>
      <c r="B75" s="26" t="n"/>
      <c r="C75" s="27" t="n"/>
      <c r="D75" s="28" t="n"/>
      <c r="E75" s="27" t="n"/>
      <c r="F75" s="29" t="n"/>
      <c r="G75" s="26" t="n"/>
      <c r="H75" s="26" t="n"/>
      <c r="I75" s="26" t="n"/>
      <c r="J75" s="26" t="n"/>
      <c r="K75" s="23">
        <f>IF(ISNUMBER(C75),WORKDAY(C75,Settings!$D$5),"")</f>
        <v/>
      </c>
      <c r="L75" s="23">
        <f>IF(K75="","",IF(ISNUMBER(E75),MAX(WORKDAY(E75,1),WORKDAY(K75,Settings!$D$6)),WORKDAY(K75,Settings!$D$6)))</f>
        <v/>
      </c>
      <c r="M75" s="23">
        <f>IF(L75="","",MAX(C75+Settings!$D$7,WORKDAY(L75,Settings!$D$6)))</f>
        <v/>
      </c>
      <c r="N75" s="23">
        <f>IF(ISNUMBER(C75),EDATE(C75,Settings!$D$8),"")</f>
        <v/>
      </c>
      <c r="O75" s="24">
        <f>IF(AND(A75="",B75=""),"",IF(H75="","Open",H75))</f>
        <v/>
      </c>
      <c r="P75" s="25">
        <f>IF(O75="","",IF(O75="Won","Won. Start onboarding",IF(O75="Lost",IF(I75="","Lost. Note the reason in Outcome","Closed"),IF(O75="Parked","Reconnect around this date",IF(NOT(ISNUMBER(C75)),"Add the date you sent it",IF(G75="Not moving forward","Send email 6, then mark it Lost",IF(G75="Ready to go ahead","Reply today with next steps",IF(G75="I have questions","Answer their questions today",IF(N(F75)=0,"Send email 2",IF(N(F75)=1,IF(ISNUMBER(E75),"Send email 4","Send email 3"),IF(N(F75)=2,"Send email 5, the last one","Stop following up. Mark it Parked")))))))))))</f>
        <v/>
      </c>
      <c r="Q75" s="23">
        <f>IF(O75="","",IF(OR(O75="Won",O75="Lost"),"",IF(O75="Parked",N75,IF(NOT(ISNUMBER(C75)),"",IF(OR(G75="Not moving forward",G75="Ready to go ahead",G75="I have questions"),Settings!$D$10,IF(N(F75)=0,K75,IF(N(F75)=1,L75,IF(N(F75)=2,M75,""))))))))</f>
        <v/>
      </c>
      <c r="R75" s="24">
        <f>IF(ISNUMBER(Q75),Q75-Settings!$D$10,"")</f>
        <v/>
      </c>
      <c r="S75" s="24">
        <f>IF(OR(O75="Won",O75="Lost",NOT(ISNUMBER(R75))),"",IF(R75&lt;0,"Overdue",IF(R75=0,"Due today","")))</f>
        <v/>
      </c>
    </row>
    <row r="76">
      <c r="A76" s="26" t="n"/>
      <c r="B76" s="26" t="n"/>
      <c r="C76" s="27" t="n"/>
      <c r="D76" s="28" t="n"/>
      <c r="E76" s="27" t="n"/>
      <c r="F76" s="29" t="n"/>
      <c r="G76" s="26" t="n"/>
      <c r="H76" s="26" t="n"/>
      <c r="I76" s="26" t="n"/>
      <c r="J76" s="26" t="n"/>
      <c r="K76" s="23">
        <f>IF(ISNUMBER(C76),WORKDAY(C76,Settings!$D$5),"")</f>
        <v/>
      </c>
      <c r="L76" s="23">
        <f>IF(K76="","",IF(ISNUMBER(E76),MAX(WORKDAY(E76,1),WORKDAY(K76,Settings!$D$6)),WORKDAY(K76,Settings!$D$6)))</f>
        <v/>
      </c>
      <c r="M76" s="23">
        <f>IF(L76="","",MAX(C76+Settings!$D$7,WORKDAY(L76,Settings!$D$6)))</f>
        <v/>
      </c>
      <c r="N76" s="23">
        <f>IF(ISNUMBER(C76),EDATE(C76,Settings!$D$8),"")</f>
        <v/>
      </c>
      <c r="O76" s="24">
        <f>IF(AND(A76="",B76=""),"",IF(H76="","Open",H76))</f>
        <v/>
      </c>
      <c r="P76" s="25">
        <f>IF(O76="","",IF(O76="Won","Won. Start onboarding",IF(O76="Lost",IF(I76="","Lost. Note the reason in Outcome","Closed"),IF(O76="Parked","Reconnect around this date",IF(NOT(ISNUMBER(C76)),"Add the date you sent it",IF(G76="Not moving forward","Send email 6, then mark it Lost",IF(G76="Ready to go ahead","Reply today with next steps",IF(G76="I have questions","Answer their questions today",IF(N(F76)=0,"Send email 2",IF(N(F76)=1,IF(ISNUMBER(E76),"Send email 4","Send email 3"),IF(N(F76)=2,"Send email 5, the last one","Stop following up. Mark it Parked")))))))))))</f>
        <v/>
      </c>
      <c r="Q76" s="23">
        <f>IF(O76="","",IF(OR(O76="Won",O76="Lost"),"",IF(O76="Parked",N76,IF(NOT(ISNUMBER(C76)),"",IF(OR(G76="Not moving forward",G76="Ready to go ahead",G76="I have questions"),Settings!$D$10,IF(N(F76)=0,K76,IF(N(F76)=1,L76,IF(N(F76)=2,M76,""))))))))</f>
        <v/>
      </c>
      <c r="R76" s="24">
        <f>IF(ISNUMBER(Q76),Q76-Settings!$D$10,"")</f>
        <v/>
      </c>
      <c r="S76" s="24">
        <f>IF(OR(O76="Won",O76="Lost",NOT(ISNUMBER(R76))),"",IF(R76&lt;0,"Overdue",IF(R76=0,"Due today","")))</f>
        <v/>
      </c>
    </row>
    <row r="77">
      <c r="A77" s="26" t="n"/>
      <c r="B77" s="26" t="n"/>
      <c r="C77" s="27" t="n"/>
      <c r="D77" s="28" t="n"/>
      <c r="E77" s="27" t="n"/>
      <c r="F77" s="29" t="n"/>
      <c r="G77" s="26" t="n"/>
      <c r="H77" s="26" t="n"/>
      <c r="I77" s="26" t="n"/>
      <c r="J77" s="26" t="n"/>
      <c r="K77" s="23">
        <f>IF(ISNUMBER(C77),WORKDAY(C77,Settings!$D$5),"")</f>
        <v/>
      </c>
      <c r="L77" s="23">
        <f>IF(K77="","",IF(ISNUMBER(E77),MAX(WORKDAY(E77,1),WORKDAY(K77,Settings!$D$6)),WORKDAY(K77,Settings!$D$6)))</f>
        <v/>
      </c>
      <c r="M77" s="23">
        <f>IF(L77="","",MAX(C77+Settings!$D$7,WORKDAY(L77,Settings!$D$6)))</f>
        <v/>
      </c>
      <c r="N77" s="23">
        <f>IF(ISNUMBER(C77),EDATE(C77,Settings!$D$8),"")</f>
        <v/>
      </c>
      <c r="O77" s="24">
        <f>IF(AND(A77="",B77=""),"",IF(H77="","Open",H77))</f>
        <v/>
      </c>
      <c r="P77" s="25">
        <f>IF(O77="","",IF(O77="Won","Won. Start onboarding",IF(O77="Lost",IF(I77="","Lost. Note the reason in Outcome","Closed"),IF(O77="Parked","Reconnect around this date",IF(NOT(ISNUMBER(C77)),"Add the date you sent it",IF(G77="Not moving forward","Send email 6, then mark it Lost",IF(G77="Ready to go ahead","Reply today with next steps",IF(G77="I have questions","Answer their questions today",IF(N(F77)=0,"Send email 2",IF(N(F77)=1,IF(ISNUMBER(E77),"Send email 4","Send email 3"),IF(N(F77)=2,"Send email 5, the last one","Stop following up. Mark it Parked")))))))))))</f>
        <v/>
      </c>
      <c r="Q77" s="23">
        <f>IF(O77="","",IF(OR(O77="Won",O77="Lost"),"",IF(O77="Parked",N77,IF(NOT(ISNUMBER(C77)),"",IF(OR(G77="Not moving forward",G77="Ready to go ahead",G77="I have questions"),Settings!$D$10,IF(N(F77)=0,K77,IF(N(F77)=1,L77,IF(N(F77)=2,M77,""))))))))</f>
        <v/>
      </c>
      <c r="R77" s="24">
        <f>IF(ISNUMBER(Q77),Q77-Settings!$D$10,"")</f>
        <v/>
      </c>
      <c r="S77" s="24">
        <f>IF(OR(O77="Won",O77="Lost",NOT(ISNUMBER(R77))),"",IF(R77&lt;0,"Overdue",IF(R77=0,"Due today","")))</f>
        <v/>
      </c>
    </row>
    <row r="78">
      <c r="A78" s="26" t="n"/>
      <c r="B78" s="26" t="n"/>
      <c r="C78" s="27" t="n"/>
      <c r="D78" s="28" t="n"/>
      <c r="E78" s="27" t="n"/>
      <c r="F78" s="29" t="n"/>
      <c r="G78" s="26" t="n"/>
      <c r="H78" s="26" t="n"/>
      <c r="I78" s="26" t="n"/>
      <c r="J78" s="26" t="n"/>
      <c r="K78" s="23">
        <f>IF(ISNUMBER(C78),WORKDAY(C78,Settings!$D$5),"")</f>
        <v/>
      </c>
      <c r="L78" s="23">
        <f>IF(K78="","",IF(ISNUMBER(E78),MAX(WORKDAY(E78,1),WORKDAY(K78,Settings!$D$6)),WORKDAY(K78,Settings!$D$6)))</f>
        <v/>
      </c>
      <c r="M78" s="23">
        <f>IF(L78="","",MAX(C78+Settings!$D$7,WORKDAY(L78,Settings!$D$6)))</f>
        <v/>
      </c>
      <c r="N78" s="23">
        <f>IF(ISNUMBER(C78),EDATE(C78,Settings!$D$8),"")</f>
        <v/>
      </c>
      <c r="O78" s="24">
        <f>IF(AND(A78="",B78=""),"",IF(H78="","Open",H78))</f>
        <v/>
      </c>
      <c r="P78" s="25">
        <f>IF(O78="","",IF(O78="Won","Won. Start onboarding",IF(O78="Lost",IF(I78="","Lost. Note the reason in Outcome","Closed"),IF(O78="Parked","Reconnect around this date",IF(NOT(ISNUMBER(C78)),"Add the date you sent it",IF(G78="Not moving forward","Send email 6, then mark it Lost",IF(G78="Ready to go ahead","Reply today with next steps",IF(G78="I have questions","Answer their questions today",IF(N(F78)=0,"Send email 2",IF(N(F78)=1,IF(ISNUMBER(E78),"Send email 4","Send email 3"),IF(N(F78)=2,"Send email 5, the last one","Stop following up. Mark it Parked")))))))))))</f>
        <v/>
      </c>
      <c r="Q78" s="23">
        <f>IF(O78="","",IF(OR(O78="Won",O78="Lost"),"",IF(O78="Parked",N78,IF(NOT(ISNUMBER(C78)),"",IF(OR(G78="Not moving forward",G78="Ready to go ahead",G78="I have questions"),Settings!$D$10,IF(N(F78)=0,K78,IF(N(F78)=1,L78,IF(N(F78)=2,M78,""))))))))</f>
        <v/>
      </c>
      <c r="R78" s="24">
        <f>IF(ISNUMBER(Q78),Q78-Settings!$D$10,"")</f>
        <v/>
      </c>
      <c r="S78" s="24">
        <f>IF(OR(O78="Won",O78="Lost",NOT(ISNUMBER(R78))),"",IF(R78&lt;0,"Overdue",IF(R78=0,"Due today","")))</f>
        <v/>
      </c>
    </row>
    <row r="79">
      <c r="A79" s="26" t="n"/>
      <c r="B79" s="26" t="n"/>
      <c r="C79" s="27" t="n"/>
      <c r="D79" s="28" t="n"/>
      <c r="E79" s="27" t="n"/>
      <c r="F79" s="29" t="n"/>
      <c r="G79" s="26" t="n"/>
      <c r="H79" s="26" t="n"/>
      <c r="I79" s="26" t="n"/>
      <c r="J79" s="26" t="n"/>
      <c r="K79" s="23">
        <f>IF(ISNUMBER(C79),WORKDAY(C79,Settings!$D$5),"")</f>
        <v/>
      </c>
      <c r="L79" s="23">
        <f>IF(K79="","",IF(ISNUMBER(E79),MAX(WORKDAY(E79,1),WORKDAY(K79,Settings!$D$6)),WORKDAY(K79,Settings!$D$6)))</f>
        <v/>
      </c>
      <c r="M79" s="23">
        <f>IF(L79="","",MAX(C79+Settings!$D$7,WORKDAY(L79,Settings!$D$6)))</f>
        <v/>
      </c>
      <c r="N79" s="23">
        <f>IF(ISNUMBER(C79),EDATE(C79,Settings!$D$8),"")</f>
        <v/>
      </c>
      <c r="O79" s="24">
        <f>IF(AND(A79="",B79=""),"",IF(H79="","Open",H79))</f>
        <v/>
      </c>
      <c r="P79" s="25">
        <f>IF(O79="","",IF(O79="Won","Won. Start onboarding",IF(O79="Lost",IF(I79="","Lost. Note the reason in Outcome","Closed"),IF(O79="Parked","Reconnect around this date",IF(NOT(ISNUMBER(C79)),"Add the date you sent it",IF(G79="Not moving forward","Send email 6, then mark it Lost",IF(G79="Ready to go ahead","Reply today with next steps",IF(G79="I have questions","Answer their questions today",IF(N(F79)=0,"Send email 2",IF(N(F79)=1,IF(ISNUMBER(E79),"Send email 4","Send email 3"),IF(N(F79)=2,"Send email 5, the last one","Stop following up. Mark it Parked")))))))))))</f>
        <v/>
      </c>
      <c r="Q79" s="23">
        <f>IF(O79="","",IF(OR(O79="Won",O79="Lost"),"",IF(O79="Parked",N79,IF(NOT(ISNUMBER(C79)),"",IF(OR(G79="Not moving forward",G79="Ready to go ahead",G79="I have questions"),Settings!$D$10,IF(N(F79)=0,K79,IF(N(F79)=1,L79,IF(N(F79)=2,M79,""))))))))</f>
        <v/>
      </c>
      <c r="R79" s="24">
        <f>IF(ISNUMBER(Q79),Q79-Settings!$D$10,"")</f>
        <v/>
      </c>
      <c r="S79" s="24">
        <f>IF(OR(O79="Won",O79="Lost",NOT(ISNUMBER(R79))),"",IF(R79&lt;0,"Overdue",IF(R79=0,"Due today","")))</f>
        <v/>
      </c>
    </row>
    <row r="80">
      <c r="A80" s="26" t="n"/>
      <c r="B80" s="26" t="n"/>
      <c r="C80" s="27" t="n"/>
      <c r="D80" s="28" t="n"/>
      <c r="E80" s="27" t="n"/>
      <c r="F80" s="29" t="n"/>
      <c r="G80" s="26" t="n"/>
      <c r="H80" s="26" t="n"/>
      <c r="I80" s="26" t="n"/>
      <c r="J80" s="26" t="n"/>
      <c r="K80" s="23">
        <f>IF(ISNUMBER(C80),WORKDAY(C80,Settings!$D$5),"")</f>
        <v/>
      </c>
      <c r="L80" s="23">
        <f>IF(K80="","",IF(ISNUMBER(E80),MAX(WORKDAY(E80,1),WORKDAY(K80,Settings!$D$6)),WORKDAY(K80,Settings!$D$6)))</f>
        <v/>
      </c>
      <c r="M80" s="23">
        <f>IF(L80="","",MAX(C80+Settings!$D$7,WORKDAY(L80,Settings!$D$6)))</f>
        <v/>
      </c>
      <c r="N80" s="23">
        <f>IF(ISNUMBER(C80),EDATE(C80,Settings!$D$8),"")</f>
        <v/>
      </c>
      <c r="O80" s="24">
        <f>IF(AND(A80="",B80=""),"",IF(H80="","Open",H80))</f>
        <v/>
      </c>
      <c r="P80" s="25">
        <f>IF(O80="","",IF(O80="Won","Won. Start onboarding",IF(O80="Lost",IF(I80="","Lost. Note the reason in Outcome","Closed"),IF(O80="Parked","Reconnect around this date",IF(NOT(ISNUMBER(C80)),"Add the date you sent it",IF(G80="Not moving forward","Send email 6, then mark it Lost",IF(G80="Ready to go ahead","Reply today with next steps",IF(G80="I have questions","Answer their questions today",IF(N(F80)=0,"Send email 2",IF(N(F80)=1,IF(ISNUMBER(E80),"Send email 4","Send email 3"),IF(N(F80)=2,"Send email 5, the last one","Stop following up. Mark it Parked")))))))))))</f>
        <v/>
      </c>
      <c r="Q80" s="23">
        <f>IF(O80="","",IF(OR(O80="Won",O80="Lost"),"",IF(O80="Parked",N80,IF(NOT(ISNUMBER(C80)),"",IF(OR(G80="Not moving forward",G80="Ready to go ahead",G80="I have questions"),Settings!$D$10,IF(N(F80)=0,K80,IF(N(F80)=1,L80,IF(N(F80)=2,M80,""))))))))</f>
        <v/>
      </c>
      <c r="R80" s="24">
        <f>IF(ISNUMBER(Q80),Q80-Settings!$D$10,"")</f>
        <v/>
      </c>
      <c r="S80" s="24">
        <f>IF(OR(O80="Won",O80="Lost",NOT(ISNUMBER(R80))),"",IF(R80&lt;0,"Overdue",IF(R80=0,"Due today","")))</f>
        <v/>
      </c>
    </row>
    <row r="81">
      <c r="A81" s="26" t="n"/>
      <c r="B81" s="26" t="n"/>
      <c r="C81" s="27" t="n"/>
      <c r="D81" s="28" t="n"/>
      <c r="E81" s="27" t="n"/>
      <c r="F81" s="29" t="n"/>
      <c r="G81" s="26" t="n"/>
      <c r="H81" s="26" t="n"/>
      <c r="I81" s="26" t="n"/>
      <c r="J81" s="26" t="n"/>
      <c r="K81" s="23">
        <f>IF(ISNUMBER(C81),WORKDAY(C81,Settings!$D$5),"")</f>
        <v/>
      </c>
      <c r="L81" s="23">
        <f>IF(K81="","",IF(ISNUMBER(E81),MAX(WORKDAY(E81,1),WORKDAY(K81,Settings!$D$6)),WORKDAY(K81,Settings!$D$6)))</f>
        <v/>
      </c>
      <c r="M81" s="23">
        <f>IF(L81="","",MAX(C81+Settings!$D$7,WORKDAY(L81,Settings!$D$6)))</f>
        <v/>
      </c>
      <c r="N81" s="23">
        <f>IF(ISNUMBER(C81),EDATE(C81,Settings!$D$8),"")</f>
        <v/>
      </c>
      <c r="O81" s="24">
        <f>IF(AND(A81="",B81=""),"",IF(H81="","Open",H81))</f>
        <v/>
      </c>
      <c r="P81" s="25">
        <f>IF(O81="","",IF(O81="Won","Won. Start onboarding",IF(O81="Lost",IF(I81="","Lost. Note the reason in Outcome","Closed"),IF(O81="Parked","Reconnect around this date",IF(NOT(ISNUMBER(C81)),"Add the date you sent it",IF(G81="Not moving forward","Send email 6, then mark it Lost",IF(G81="Ready to go ahead","Reply today with next steps",IF(G81="I have questions","Answer their questions today",IF(N(F81)=0,"Send email 2",IF(N(F81)=1,IF(ISNUMBER(E81),"Send email 4","Send email 3"),IF(N(F81)=2,"Send email 5, the last one","Stop following up. Mark it Parked")))))))))))</f>
        <v/>
      </c>
      <c r="Q81" s="23">
        <f>IF(O81="","",IF(OR(O81="Won",O81="Lost"),"",IF(O81="Parked",N81,IF(NOT(ISNUMBER(C81)),"",IF(OR(G81="Not moving forward",G81="Ready to go ahead",G81="I have questions"),Settings!$D$10,IF(N(F81)=0,K81,IF(N(F81)=1,L81,IF(N(F81)=2,M81,""))))))))</f>
        <v/>
      </c>
      <c r="R81" s="24">
        <f>IF(ISNUMBER(Q81),Q81-Settings!$D$10,"")</f>
        <v/>
      </c>
      <c r="S81" s="24">
        <f>IF(OR(O81="Won",O81="Lost",NOT(ISNUMBER(R81))),"",IF(R81&lt;0,"Overdue",IF(R81=0,"Due today","")))</f>
        <v/>
      </c>
    </row>
    <row r="82">
      <c r="A82" s="26" t="n"/>
      <c r="B82" s="26" t="n"/>
      <c r="C82" s="27" t="n"/>
      <c r="D82" s="28" t="n"/>
      <c r="E82" s="27" t="n"/>
      <c r="F82" s="29" t="n"/>
      <c r="G82" s="26" t="n"/>
      <c r="H82" s="26" t="n"/>
      <c r="I82" s="26" t="n"/>
      <c r="J82" s="26" t="n"/>
      <c r="K82" s="23">
        <f>IF(ISNUMBER(C82),WORKDAY(C82,Settings!$D$5),"")</f>
        <v/>
      </c>
      <c r="L82" s="23">
        <f>IF(K82="","",IF(ISNUMBER(E82),MAX(WORKDAY(E82,1),WORKDAY(K82,Settings!$D$6)),WORKDAY(K82,Settings!$D$6)))</f>
        <v/>
      </c>
      <c r="M82" s="23">
        <f>IF(L82="","",MAX(C82+Settings!$D$7,WORKDAY(L82,Settings!$D$6)))</f>
        <v/>
      </c>
      <c r="N82" s="23">
        <f>IF(ISNUMBER(C82),EDATE(C82,Settings!$D$8),"")</f>
        <v/>
      </c>
      <c r="O82" s="24">
        <f>IF(AND(A82="",B82=""),"",IF(H82="","Open",H82))</f>
        <v/>
      </c>
      <c r="P82" s="25">
        <f>IF(O82="","",IF(O82="Won","Won. Start onboarding",IF(O82="Lost",IF(I82="","Lost. Note the reason in Outcome","Closed"),IF(O82="Parked","Reconnect around this date",IF(NOT(ISNUMBER(C82)),"Add the date you sent it",IF(G82="Not moving forward","Send email 6, then mark it Lost",IF(G82="Ready to go ahead","Reply today with next steps",IF(G82="I have questions","Answer their questions today",IF(N(F82)=0,"Send email 2",IF(N(F82)=1,IF(ISNUMBER(E82),"Send email 4","Send email 3"),IF(N(F82)=2,"Send email 5, the last one","Stop following up. Mark it Parked")))))))))))</f>
        <v/>
      </c>
      <c r="Q82" s="23">
        <f>IF(O82="","",IF(OR(O82="Won",O82="Lost"),"",IF(O82="Parked",N82,IF(NOT(ISNUMBER(C82)),"",IF(OR(G82="Not moving forward",G82="Ready to go ahead",G82="I have questions"),Settings!$D$10,IF(N(F82)=0,K82,IF(N(F82)=1,L82,IF(N(F82)=2,M82,""))))))))</f>
        <v/>
      </c>
      <c r="R82" s="24">
        <f>IF(ISNUMBER(Q82),Q82-Settings!$D$10,"")</f>
        <v/>
      </c>
      <c r="S82" s="24">
        <f>IF(OR(O82="Won",O82="Lost",NOT(ISNUMBER(R82))),"",IF(R82&lt;0,"Overdue",IF(R82=0,"Due today","")))</f>
        <v/>
      </c>
    </row>
    <row r="83">
      <c r="A83" s="26" t="n"/>
      <c r="B83" s="26" t="n"/>
      <c r="C83" s="27" t="n"/>
      <c r="D83" s="28" t="n"/>
      <c r="E83" s="27" t="n"/>
      <c r="F83" s="29" t="n"/>
      <c r="G83" s="26" t="n"/>
      <c r="H83" s="26" t="n"/>
      <c r="I83" s="26" t="n"/>
      <c r="J83" s="26" t="n"/>
      <c r="K83" s="23">
        <f>IF(ISNUMBER(C83),WORKDAY(C83,Settings!$D$5),"")</f>
        <v/>
      </c>
      <c r="L83" s="23">
        <f>IF(K83="","",IF(ISNUMBER(E83),MAX(WORKDAY(E83,1),WORKDAY(K83,Settings!$D$6)),WORKDAY(K83,Settings!$D$6)))</f>
        <v/>
      </c>
      <c r="M83" s="23">
        <f>IF(L83="","",MAX(C83+Settings!$D$7,WORKDAY(L83,Settings!$D$6)))</f>
        <v/>
      </c>
      <c r="N83" s="23">
        <f>IF(ISNUMBER(C83),EDATE(C83,Settings!$D$8),"")</f>
        <v/>
      </c>
      <c r="O83" s="24">
        <f>IF(AND(A83="",B83=""),"",IF(H83="","Open",H83))</f>
        <v/>
      </c>
      <c r="P83" s="25">
        <f>IF(O83="","",IF(O83="Won","Won. Start onboarding",IF(O83="Lost",IF(I83="","Lost. Note the reason in Outcome","Closed"),IF(O83="Parked","Reconnect around this date",IF(NOT(ISNUMBER(C83)),"Add the date you sent it",IF(G83="Not moving forward","Send email 6, then mark it Lost",IF(G83="Ready to go ahead","Reply today with next steps",IF(G83="I have questions","Answer their questions today",IF(N(F83)=0,"Send email 2",IF(N(F83)=1,IF(ISNUMBER(E83),"Send email 4","Send email 3"),IF(N(F83)=2,"Send email 5, the last one","Stop following up. Mark it Parked")))))))))))</f>
        <v/>
      </c>
      <c r="Q83" s="23">
        <f>IF(O83="","",IF(OR(O83="Won",O83="Lost"),"",IF(O83="Parked",N83,IF(NOT(ISNUMBER(C83)),"",IF(OR(G83="Not moving forward",G83="Ready to go ahead",G83="I have questions"),Settings!$D$10,IF(N(F83)=0,K83,IF(N(F83)=1,L83,IF(N(F83)=2,M83,""))))))))</f>
        <v/>
      </c>
      <c r="R83" s="24">
        <f>IF(ISNUMBER(Q83),Q83-Settings!$D$10,"")</f>
        <v/>
      </c>
      <c r="S83" s="24">
        <f>IF(OR(O83="Won",O83="Lost",NOT(ISNUMBER(R83))),"",IF(R83&lt;0,"Overdue",IF(R83=0,"Due today","")))</f>
        <v/>
      </c>
    </row>
    <row r="84">
      <c r="A84" s="26" t="n"/>
      <c r="B84" s="26" t="n"/>
      <c r="C84" s="27" t="n"/>
      <c r="D84" s="28" t="n"/>
      <c r="E84" s="27" t="n"/>
      <c r="F84" s="29" t="n"/>
      <c r="G84" s="26" t="n"/>
      <c r="H84" s="26" t="n"/>
      <c r="I84" s="26" t="n"/>
      <c r="J84" s="26" t="n"/>
      <c r="K84" s="23">
        <f>IF(ISNUMBER(C84),WORKDAY(C84,Settings!$D$5),"")</f>
        <v/>
      </c>
      <c r="L84" s="23">
        <f>IF(K84="","",IF(ISNUMBER(E84),MAX(WORKDAY(E84,1),WORKDAY(K84,Settings!$D$6)),WORKDAY(K84,Settings!$D$6)))</f>
        <v/>
      </c>
      <c r="M84" s="23">
        <f>IF(L84="","",MAX(C84+Settings!$D$7,WORKDAY(L84,Settings!$D$6)))</f>
        <v/>
      </c>
      <c r="N84" s="23">
        <f>IF(ISNUMBER(C84),EDATE(C84,Settings!$D$8),"")</f>
        <v/>
      </c>
      <c r="O84" s="24">
        <f>IF(AND(A84="",B84=""),"",IF(H84="","Open",H84))</f>
        <v/>
      </c>
      <c r="P84" s="25">
        <f>IF(O84="","",IF(O84="Won","Won. Start onboarding",IF(O84="Lost",IF(I84="","Lost. Note the reason in Outcome","Closed"),IF(O84="Parked","Reconnect around this date",IF(NOT(ISNUMBER(C84)),"Add the date you sent it",IF(G84="Not moving forward","Send email 6, then mark it Lost",IF(G84="Ready to go ahead","Reply today with next steps",IF(G84="I have questions","Answer their questions today",IF(N(F84)=0,"Send email 2",IF(N(F84)=1,IF(ISNUMBER(E84),"Send email 4","Send email 3"),IF(N(F84)=2,"Send email 5, the last one","Stop following up. Mark it Parked")))))))))))</f>
        <v/>
      </c>
      <c r="Q84" s="23">
        <f>IF(O84="","",IF(OR(O84="Won",O84="Lost"),"",IF(O84="Parked",N84,IF(NOT(ISNUMBER(C84)),"",IF(OR(G84="Not moving forward",G84="Ready to go ahead",G84="I have questions"),Settings!$D$10,IF(N(F84)=0,K84,IF(N(F84)=1,L84,IF(N(F84)=2,M84,""))))))))</f>
        <v/>
      </c>
      <c r="R84" s="24">
        <f>IF(ISNUMBER(Q84),Q84-Settings!$D$10,"")</f>
        <v/>
      </c>
      <c r="S84" s="24">
        <f>IF(OR(O84="Won",O84="Lost",NOT(ISNUMBER(R84))),"",IF(R84&lt;0,"Overdue",IF(R84=0,"Due today","")))</f>
        <v/>
      </c>
    </row>
    <row r="85">
      <c r="A85" s="26" t="n"/>
      <c r="B85" s="26" t="n"/>
      <c r="C85" s="27" t="n"/>
      <c r="D85" s="28" t="n"/>
      <c r="E85" s="27" t="n"/>
      <c r="F85" s="29" t="n"/>
      <c r="G85" s="26" t="n"/>
      <c r="H85" s="26" t="n"/>
      <c r="I85" s="26" t="n"/>
      <c r="J85" s="26" t="n"/>
      <c r="K85" s="23">
        <f>IF(ISNUMBER(C85),WORKDAY(C85,Settings!$D$5),"")</f>
        <v/>
      </c>
      <c r="L85" s="23">
        <f>IF(K85="","",IF(ISNUMBER(E85),MAX(WORKDAY(E85,1),WORKDAY(K85,Settings!$D$6)),WORKDAY(K85,Settings!$D$6)))</f>
        <v/>
      </c>
      <c r="M85" s="23">
        <f>IF(L85="","",MAX(C85+Settings!$D$7,WORKDAY(L85,Settings!$D$6)))</f>
        <v/>
      </c>
      <c r="N85" s="23">
        <f>IF(ISNUMBER(C85),EDATE(C85,Settings!$D$8),"")</f>
        <v/>
      </c>
      <c r="O85" s="24">
        <f>IF(AND(A85="",B85=""),"",IF(H85="","Open",H85))</f>
        <v/>
      </c>
      <c r="P85" s="25">
        <f>IF(O85="","",IF(O85="Won","Won. Start onboarding",IF(O85="Lost",IF(I85="","Lost. Note the reason in Outcome","Closed"),IF(O85="Parked","Reconnect around this date",IF(NOT(ISNUMBER(C85)),"Add the date you sent it",IF(G85="Not moving forward","Send email 6, then mark it Lost",IF(G85="Ready to go ahead","Reply today with next steps",IF(G85="I have questions","Answer their questions today",IF(N(F85)=0,"Send email 2",IF(N(F85)=1,IF(ISNUMBER(E85),"Send email 4","Send email 3"),IF(N(F85)=2,"Send email 5, the last one","Stop following up. Mark it Parked")))))))))))</f>
        <v/>
      </c>
      <c r="Q85" s="23">
        <f>IF(O85="","",IF(OR(O85="Won",O85="Lost"),"",IF(O85="Parked",N85,IF(NOT(ISNUMBER(C85)),"",IF(OR(G85="Not moving forward",G85="Ready to go ahead",G85="I have questions"),Settings!$D$10,IF(N(F85)=0,K85,IF(N(F85)=1,L85,IF(N(F85)=2,M85,""))))))))</f>
        <v/>
      </c>
      <c r="R85" s="24">
        <f>IF(ISNUMBER(Q85),Q85-Settings!$D$10,"")</f>
        <v/>
      </c>
      <c r="S85" s="24">
        <f>IF(OR(O85="Won",O85="Lost",NOT(ISNUMBER(R85))),"",IF(R85&lt;0,"Overdue",IF(R85=0,"Due today","")))</f>
        <v/>
      </c>
    </row>
    <row r="86">
      <c r="A86" s="26" t="n"/>
      <c r="B86" s="26" t="n"/>
      <c r="C86" s="27" t="n"/>
      <c r="D86" s="28" t="n"/>
      <c r="E86" s="27" t="n"/>
      <c r="F86" s="29" t="n"/>
      <c r="G86" s="26" t="n"/>
      <c r="H86" s="26" t="n"/>
      <c r="I86" s="26" t="n"/>
      <c r="J86" s="26" t="n"/>
      <c r="K86" s="23">
        <f>IF(ISNUMBER(C86),WORKDAY(C86,Settings!$D$5),"")</f>
        <v/>
      </c>
      <c r="L86" s="23">
        <f>IF(K86="","",IF(ISNUMBER(E86),MAX(WORKDAY(E86,1),WORKDAY(K86,Settings!$D$6)),WORKDAY(K86,Settings!$D$6)))</f>
        <v/>
      </c>
      <c r="M86" s="23">
        <f>IF(L86="","",MAX(C86+Settings!$D$7,WORKDAY(L86,Settings!$D$6)))</f>
        <v/>
      </c>
      <c r="N86" s="23">
        <f>IF(ISNUMBER(C86),EDATE(C86,Settings!$D$8),"")</f>
        <v/>
      </c>
      <c r="O86" s="24">
        <f>IF(AND(A86="",B86=""),"",IF(H86="","Open",H86))</f>
        <v/>
      </c>
      <c r="P86" s="25">
        <f>IF(O86="","",IF(O86="Won","Won. Start onboarding",IF(O86="Lost",IF(I86="","Lost. Note the reason in Outcome","Closed"),IF(O86="Parked","Reconnect around this date",IF(NOT(ISNUMBER(C86)),"Add the date you sent it",IF(G86="Not moving forward","Send email 6, then mark it Lost",IF(G86="Ready to go ahead","Reply today with next steps",IF(G86="I have questions","Answer their questions today",IF(N(F86)=0,"Send email 2",IF(N(F86)=1,IF(ISNUMBER(E86),"Send email 4","Send email 3"),IF(N(F86)=2,"Send email 5, the last one","Stop following up. Mark it Parked")))))))))))</f>
        <v/>
      </c>
      <c r="Q86" s="23">
        <f>IF(O86="","",IF(OR(O86="Won",O86="Lost"),"",IF(O86="Parked",N86,IF(NOT(ISNUMBER(C86)),"",IF(OR(G86="Not moving forward",G86="Ready to go ahead",G86="I have questions"),Settings!$D$10,IF(N(F86)=0,K86,IF(N(F86)=1,L86,IF(N(F86)=2,M86,""))))))))</f>
        <v/>
      </c>
      <c r="R86" s="24">
        <f>IF(ISNUMBER(Q86),Q86-Settings!$D$10,"")</f>
        <v/>
      </c>
      <c r="S86" s="24">
        <f>IF(OR(O86="Won",O86="Lost",NOT(ISNUMBER(R86))),"",IF(R86&lt;0,"Overdue",IF(R86=0,"Due today","")))</f>
        <v/>
      </c>
    </row>
    <row r="87">
      <c r="A87" s="26" t="n"/>
      <c r="B87" s="26" t="n"/>
      <c r="C87" s="27" t="n"/>
      <c r="D87" s="28" t="n"/>
      <c r="E87" s="27" t="n"/>
      <c r="F87" s="29" t="n"/>
      <c r="G87" s="26" t="n"/>
      <c r="H87" s="26" t="n"/>
      <c r="I87" s="26" t="n"/>
      <c r="J87" s="26" t="n"/>
      <c r="K87" s="23">
        <f>IF(ISNUMBER(C87),WORKDAY(C87,Settings!$D$5),"")</f>
        <v/>
      </c>
      <c r="L87" s="23">
        <f>IF(K87="","",IF(ISNUMBER(E87),MAX(WORKDAY(E87,1),WORKDAY(K87,Settings!$D$6)),WORKDAY(K87,Settings!$D$6)))</f>
        <v/>
      </c>
      <c r="M87" s="23">
        <f>IF(L87="","",MAX(C87+Settings!$D$7,WORKDAY(L87,Settings!$D$6)))</f>
        <v/>
      </c>
      <c r="N87" s="23">
        <f>IF(ISNUMBER(C87),EDATE(C87,Settings!$D$8),"")</f>
        <v/>
      </c>
      <c r="O87" s="24">
        <f>IF(AND(A87="",B87=""),"",IF(H87="","Open",H87))</f>
        <v/>
      </c>
      <c r="P87" s="25">
        <f>IF(O87="","",IF(O87="Won","Won. Start onboarding",IF(O87="Lost",IF(I87="","Lost. Note the reason in Outcome","Closed"),IF(O87="Parked","Reconnect around this date",IF(NOT(ISNUMBER(C87)),"Add the date you sent it",IF(G87="Not moving forward","Send email 6, then mark it Lost",IF(G87="Ready to go ahead","Reply today with next steps",IF(G87="I have questions","Answer their questions today",IF(N(F87)=0,"Send email 2",IF(N(F87)=1,IF(ISNUMBER(E87),"Send email 4","Send email 3"),IF(N(F87)=2,"Send email 5, the last one","Stop following up. Mark it Parked")))))))))))</f>
        <v/>
      </c>
      <c r="Q87" s="23">
        <f>IF(O87="","",IF(OR(O87="Won",O87="Lost"),"",IF(O87="Parked",N87,IF(NOT(ISNUMBER(C87)),"",IF(OR(G87="Not moving forward",G87="Ready to go ahead",G87="I have questions"),Settings!$D$10,IF(N(F87)=0,K87,IF(N(F87)=1,L87,IF(N(F87)=2,M87,""))))))))</f>
        <v/>
      </c>
      <c r="R87" s="24">
        <f>IF(ISNUMBER(Q87),Q87-Settings!$D$10,"")</f>
        <v/>
      </c>
      <c r="S87" s="24">
        <f>IF(OR(O87="Won",O87="Lost",NOT(ISNUMBER(R87))),"",IF(R87&lt;0,"Overdue",IF(R87=0,"Due today","")))</f>
        <v/>
      </c>
    </row>
    <row r="88">
      <c r="A88" s="26" t="n"/>
      <c r="B88" s="26" t="n"/>
      <c r="C88" s="27" t="n"/>
      <c r="D88" s="28" t="n"/>
      <c r="E88" s="27" t="n"/>
      <c r="F88" s="29" t="n"/>
      <c r="G88" s="26" t="n"/>
      <c r="H88" s="26" t="n"/>
      <c r="I88" s="26" t="n"/>
      <c r="J88" s="26" t="n"/>
      <c r="K88" s="23">
        <f>IF(ISNUMBER(C88),WORKDAY(C88,Settings!$D$5),"")</f>
        <v/>
      </c>
      <c r="L88" s="23">
        <f>IF(K88="","",IF(ISNUMBER(E88),MAX(WORKDAY(E88,1),WORKDAY(K88,Settings!$D$6)),WORKDAY(K88,Settings!$D$6)))</f>
        <v/>
      </c>
      <c r="M88" s="23">
        <f>IF(L88="","",MAX(C88+Settings!$D$7,WORKDAY(L88,Settings!$D$6)))</f>
        <v/>
      </c>
      <c r="N88" s="23">
        <f>IF(ISNUMBER(C88),EDATE(C88,Settings!$D$8),"")</f>
        <v/>
      </c>
      <c r="O88" s="24">
        <f>IF(AND(A88="",B88=""),"",IF(H88="","Open",H88))</f>
        <v/>
      </c>
      <c r="P88" s="25">
        <f>IF(O88="","",IF(O88="Won","Won. Start onboarding",IF(O88="Lost",IF(I88="","Lost. Note the reason in Outcome","Closed"),IF(O88="Parked","Reconnect around this date",IF(NOT(ISNUMBER(C88)),"Add the date you sent it",IF(G88="Not moving forward","Send email 6, then mark it Lost",IF(G88="Ready to go ahead","Reply today with next steps",IF(G88="I have questions","Answer their questions today",IF(N(F88)=0,"Send email 2",IF(N(F88)=1,IF(ISNUMBER(E88),"Send email 4","Send email 3"),IF(N(F88)=2,"Send email 5, the last one","Stop following up. Mark it Parked")))))))))))</f>
        <v/>
      </c>
      <c r="Q88" s="23">
        <f>IF(O88="","",IF(OR(O88="Won",O88="Lost"),"",IF(O88="Parked",N88,IF(NOT(ISNUMBER(C88)),"",IF(OR(G88="Not moving forward",G88="Ready to go ahead",G88="I have questions"),Settings!$D$10,IF(N(F88)=0,K88,IF(N(F88)=1,L88,IF(N(F88)=2,M88,""))))))))</f>
        <v/>
      </c>
      <c r="R88" s="24">
        <f>IF(ISNUMBER(Q88),Q88-Settings!$D$10,"")</f>
        <v/>
      </c>
      <c r="S88" s="24">
        <f>IF(OR(O88="Won",O88="Lost",NOT(ISNUMBER(R88))),"",IF(R88&lt;0,"Overdue",IF(R88=0,"Due today","")))</f>
        <v/>
      </c>
    </row>
    <row r="89">
      <c r="A89" s="26" t="n"/>
      <c r="B89" s="26" t="n"/>
      <c r="C89" s="27" t="n"/>
      <c r="D89" s="28" t="n"/>
      <c r="E89" s="27" t="n"/>
      <c r="F89" s="29" t="n"/>
      <c r="G89" s="26" t="n"/>
      <c r="H89" s="26" t="n"/>
      <c r="I89" s="26" t="n"/>
      <c r="J89" s="26" t="n"/>
      <c r="K89" s="23">
        <f>IF(ISNUMBER(C89),WORKDAY(C89,Settings!$D$5),"")</f>
        <v/>
      </c>
      <c r="L89" s="23">
        <f>IF(K89="","",IF(ISNUMBER(E89),MAX(WORKDAY(E89,1),WORKDAY(K89,Settings!$D$6)),WORKDAY(K89,Settings!$D$6)))</f>
        <v/>
      </c>
      <c r="M89" s="23">
        <f>IF(L89="","",MAX(C89+Settings!$D$7,WORKDAY(L89,Settings!$D$6)))</f>
        <v/>
      </c>
      <c r="N89" s="23">
        <f>IF(ISNUMBER(C89),EDATE(C89,Settings!$D$8),"")</f>
        <v/>
      </c>
      <c r="O89" s="24">
        <f>IF(AND(A89="",B89=""),"",IF(H89="","Open",H89))</f>
        <v/>
      </c>
      <c r="P89" s="25">
        <f>IF(O89="","",IF(O89="Won","Won. Start onboarding",IF(O89="Lost",IF(I89="","Lost. Note the reason in Outcome","Closed"),IF(O89="Parked","Reconnect around this date",IF(NOT(ISNUMBER(C89)),"Add the date you sent it",IF(G89="Not moving forward","Send email 6, then mark it Lost",IF(G89="Ready to go ahead","Reply today with next steps",IF(G89="I have questions","Answer their questions today",IF(N(F89)=0,"Send email 2",IF(N(F89)=1,IF(ISNUMBER(E89),"Send email 4","Send email 3"),IF(N(F89)=2,"Send email 5, the last one","Stop following up. Mark it Parked")))))))))))</f>
        <v/>
      </c>
      <c r="Q89" s="23">
        <f>IF(O89="","",IF(OR(O89="Won",O89="Lost"),"",IF(O89="Parked",N89,IF(NOT(ISNUMBER(C89)),"",IF(OR(G89="Not moving forward",G89="Ready to go ahead",G89="I have questions"),Settings!$D$10,IF(N(F89)=0,K89,IF(N(F89)=1,L89,IF(N(F89)=2,M89,""))))))))</f>
        <v/>
      </c>
      <c r="R89" s="24">
        <f>IF(ISNUMBER(Q89),Q89-Settings!$D$10,"")</f>
        <v/>
      </c>
      <c r="S89" s="24">
        <f>IF(OR(O89="Won",O89="Lost",NOT(ISNUMBER(R89))),"",IF(R89&lt;0,"Overdue",IF(R89=0,"Due today","")))</f>
        <v/>
      </c>
    </row>
    <row r="90">
      <c r="A90" s="26" t="n"/>
      <c r="B90" s="26" t="n"/>
      <c r="C90" s="27" t="n"/>
      <c r="D90" s="28" t="n"/>
      <c r="E90" s="27" t="n"/>
      <c r="F90" s="29" t="n"/>
      <c r="G90" s="26" t="n"/>
      <c r="H90" s="26" t="n"/>
      <c r="I90" s="26" t="n"/>
      <c r="J90" s="26" t="n"/>
      <c r="K90" s="23">
        <f>IF(ISNUMBER(C90),WORKDAY(C90,Settings!$D$5),"")</f>
        <v/>
      </c>
      <c r="L90" s="23">
        <f>IF(K90="","",IF(ISNUMBER(E90),MAX(WORKDAY(E90,1),WORKDAY(K90,Settings!$D$6)),WORKDAY(K90,Settings!$D$6)))</f>
        <v/>
      </c>
      <c r="M90" s="23">
        <f>IF(L90="","",MAX(C90+Settings!$D$7,WORKDAY(L90,Settings!$D$6)))</f>
        <v/>
      </c>
      <c r="N90" s="23">
        <f>IF(ISNUMBER(C90),EDATE(C90,Settings!$D$8),"")</f>
        <v/>
      </c>
      <c r="O90" s="24">
        <f>IF(AND(A90="",B90=""),"",IF(H90="","Open",H90))</f>
        <v/>
      </c>
      <c r="P90" s="25">
        <f>IF(O90="","",IF(O90="Won","Won. Start onboarding",IF(O90="Lost",IF(I90="","Lost. Note the reason in Outcome","Closed"),IF(O90="Parked","Reconnect around this date",IF(NOT(ISNUMBER(C90)),"Add the date you sent it",IF(G90="Not moving forward","Send email 6, then mark it Lost",IF(G90="Ready to go ahead","Reply today with next steps",IF(G90="I have questions","Answer their questions today",IF(N(F90)=0,"Send email 2",IF(N(F90)=1,IF(ISNUMBER(E90),"Send email 4","Send email 3"),IF(N(F90)=2,"Send email 5, the last one","Stop following up. Mark it Parked")))))))))))</f>
        <v/>
      </c>
      <c r="Q90" s="23">
        <f>IF(O90="","",IF(OR(O90="Won",O90="Lost"),"",IF(O90="Parked",N90,IF(NOT(ISNUMBER(C90)),"",IF(OR(G90="Not moving forward",G90="Ready to go ahead",G90="I have questions"),Settings!$D$10,IF(N(F90)=0,K90,IF(N(F90)=1,L90,IF(N(F90)=2,M90,""))))))))</f>
        <v/>
      </c>
      <c r="R90" s="24">
        <f>IF(ISNUMBER(Q90),Q90-Settings!$D$10,"")</f>
        <v/>
      </c>
      <c r="S90" s="24">
        <f>IF(OR(O90="Won",O90="Lost",NOT(ISNUMBER(R90))),"",IF(R90&lt;0,"Overdue",IF(R90=0,"Due today","")))</f>
        <v/>
      </c>
    </row>
    <row r="91">
      <c r="A91" s="26" t="n"/>
      <c r="B91" s="26" t="n"/>
      <c r="C91" s="27" t="n"/>
      <c r="D91" s="28" t="n"/>
      <c r="E91" s="27" t="n"/>
      <c r="F91" s="29" t="n"/>
      <c r="G91" s="26" t="n"/>
      <c r="H91" s="26" t="n"/>
      <c r="I91" s="26" t="n"/>
      <c r="J91" s="26" t="n"/>
      <c r="K91" s="23">
        <f>IF(ISNUMBER(C91),WORKDAY(C91,Settings!$D$5),"")</f>
        <v/>
      </c>
      <c r="L91" s="23">
        <f>IF(K91="","",IF(ISNUMBER(E91),MAX(WORKDAY(E91,1),WORKDAY(K91,Settings!$D$6)),WORKDAY(K91,Settings!$D$6)))</f>
        <v/>
      </c>
      <c r="M91" s="23">
        <f>IF(L91="","",MAX(C91+Settings!$D$7,WORKDAY(L91,Settings!$D$6)))</f>
        <v/>
      </c>
      <c r="N91" s="23">
        <f>IF(ISNUMBER(C91),EDATE(C91,Settings!$D$8),"")</f>
        <v/>
      </c>
      <c r="O91" s="24">
        <f>IF(AND(A91="",B91=""),"",IF(H91="","Open",H91))</f>
        <v/>
      </c>
      <c r="P91" s="25">
        <f>IF(O91="","",IF(O91="Won","Won. Start onboarding",IF(O91="Lost",IF(I91="","Lost. Note the reason in Outcome","Closed"),IF(O91="Parked","Reconnect around this date",IF(NOT(ISNUMBER(C91)),"Add the date you sent it",IF(G91="Not moving forward","Send email 6, then mark it Lost",IF(G91="Ready to go ahead","Reply today with next steps",IF(G91="I have questions","Answer their questions today",IF(N(F91)=0,"Send email 2",IF(N(F91)=1,IF(ISNUMBER(E91),"Send email 4","Send email 3"),IF(N(F91)=2,"Send email 5, the last one","Stop following up. Mark it Parked")))))))))))</f>
        <v/>
      </c>
      <c r="Q91" s="23">
        <f>IF(O91="","",IF(OR(O91="Won",O91="Lost"),"",IF(O91="Parked",N91,IF(NOT(ISNUMBER(C91)),"",IF(OR(G91="Not moving forward",G91="Ready to go ahead",G91="I have questions"),Settings!$D$10,IF(N(F91)=0,K91,IF(N(F91)=1,L91,IF(N(F91)=2,M91,""))))))))</f>
        <v/>
      </c>
      <c r="R91" s="24">
        <f>IF(ISNUMBER(Q91),Q91-Settings!$D$10,"")</f>
        <v/>
      </c>
      <c r="S91" s="24">
        <f>IF(OR(O91="Won",O91="Lost",NOT(ISNUMBER(R91))),"",IF(R91&lt;0,"Overdue",IF(R91=0,"Due today","")))</f>
        <v/>
      </c>
    </row>
    <row r="92">
      <c r="A92" s="26" t="n"/>
      <c r="B92" s="26" t="n"/>
      <c r="C92" s="27" t="n"/>
      <c r="D92" s="28" t="n"/>
      <c r="E92" s="27" t="n"/>
      <c r="F92" s="29" t="n"/>
      <c r="G92" s="26" t="n"/>
      <c r="H92" s="26" t="n"/>
      <c r="I92" s="26" t="n"/>
      <c r="J92" s="26" t="n"/>
      <c r="K92" s="23">
        <f>IF(ISNUMBER(C92),WORKDAY(C92,Settings!$D$5),"")</f>
        <v/>
      </c>
      <c r="L92" s="23">
        <f>IF(K92="","",IF(ISNUMBER(E92),MAX(WORKDAY(E92,1),WORKDAY(K92,Settings!$D$6)),WORKDAY(K92,Settings!$D$6)))</f>
        <v/>
      </c>
      <c r="M92" s="23">
        <f>IF(L92="","",MAX(C92+Settings!$D$7,WORKDAY(L92,Settings!$D$6)))</f>
        <v/>
      </c>
      <c r="N92" s="23">
        <f>IF(ISNUMBER(C92),EDATE(C92,Settings!$D$8),"")</f>
        <v/>
      </c>
      <c r="O92" s="24">
        <f>IF(AND(A92="",B92=""),"",IF(H92="","Open",H92))</f>
        <v/>
      </c>
      <c r="P92" s="25">
        <f>IF(O92="","",IF(O92="Won","Won. Start onboarding",IF(O92="Lost",IF(I92="","Lost. Note the reason in Outcome","Closed"),IF(O92="Parked","Reconnect around this date",IF(NOT(ISNUMBER(C92)),"Add the date you sent it",IF(G92="Not moving forward","Send email 6, then mark it Lost",IF(G92="Ready to go ahead","Reply today with next steps",IF(G92="I have questions","Answer their questions today",IF(N(F92)=0,"Send email 2",IF(N(F92)=1,IF(ISNUMBER(E92),"Send email 4","Send email 3"),IF(N(F92)=2,"Send email 5, the last one","Stop following up. Mark it Parked")))))))))))</f>
        <v/>
      </c>
      <c r="Q92" s="23">
        <f>IF(O92="","",IF(OR(O92="Won",O92="Lost"),"",IF(O92="Parked",N92,IF(NOT(ISNUMBER(C92)),"",IF(OR(G92="Not moving forward",G92="Ready to go ahead",G92="I have questions"),Settings!$D$10,IF(N(F92)=0,K92,IF(N(F92)=1,L92,IF(N(F92)=2,M92,""))))))))</f>
        <v/>
      </c>
      <c r="R92" s="24">
        <f>IF(ISNUMBER(Q92),Q92-Settings!$D$10,"")</f>
        <v/>
      </c>
      <c r="S92" s="24">
        <f>IF(OR(O92="Won",O92="Lost",NOT(ISNUMBER(R92))),"",IF(R92&lt;0,"Overdue",IF(R92=0,"Due today","")))</f>
        <v/>
      </c>
    </row>
    <row r="93">
      <c r="A93" s="26" t="n"/>
      <c r="B93" s="26" t="n"/>
      <c r="C93" s="27" t="n"/>
      <c r="D93" s="28" t="n"/>
      <c r="E93" s="27" t="n"/>
      <c r="F93" s="29" t="n"/>
      <c r="G93" s="26" t="n"/>
      <c r="H93" s="26" t="n"/>
      <c r="I93" s="26" t="n"/>
      <c r="J93" s="26" t="n"/>
      <c r="K93" s="23">
        <f>IF(ISNUMBER(C93),WORKDAY(C93,Settings!$D$5),"")</f>
        <v/>
      </c>
      <c r="L93" s="23">
        <f>IF(K93="","",IF(ISNUMBER(E93),MAX(WORKDAY(E93,1),WORKDAY(K93,Settings!$D$6)),WORKDAY(K93,Settings!$D$6)))</f>
        <v/>
      </c>
      <c r="M93" s="23">
        <f>IF(L93="","",MAX(C93+Settings!$D$7,WORKDAY(L93,Settings!$D$6)))</f>
        <v/>
      </c>
      <c r="N93" s="23">
        <f>IF(ISNUMBER(C93),EDATE(C93,Settings!$D$8),"")</f>
        <v/>
      </c>
      <c r="O93" s="24">
        <f>IF(AND(A93="",B93=""),"",IF(H93="","Open",H93))</f>
        <v/>
      </c>
      <c r="P93" s="25">
        <f>IF(O93="","",IF(O93="Won","Won. Start onboarding",IF(O93="Lost",IF(I93="","Lost. Note the reason in Outcome","Closed"),IF(O93="Parked","Reconnect around this date",IF(NOT(ISNUMBER(C93)),"Add the date you sent it",IF(G93="Not moving forward","Send email 6, then mark it Lost",IF(G93="Ready to go ahead","Reply today with next steps",IF(G93="I have questions","Answer their questions today",IF(N(F93)=0,"Send email 2",IF(N(F93)=1,IF(ISNUMBER(E93),"Send email 4","Send email 3"),IF(N(F93)=2,"Send email 5, the last one","Stop following up. Mark it Parked")))))))))))</f>
        <v/>
      </c>
      <c r="Q93" s="23">
        <f>IF(O93="","",IF(OR(O93="Won",O93="Lost"),"",IF(O93="Parked",N93,IF(NOT(ISNUMBER(C93)),"",IF(OR(G93="Not moving forward",G93="Ready to go ahead",G93="I have questions"),Settings!$D$10,IF(N(F93)=0,K93,IF(N(F93)=1,L93,IF(N(F93)=2,M93,""))))))))</f>
        <v/>
      </c>
      <c r="R93" s="24">
        <f>IF(ISNUMBER(Q93),Q93-Settings!$D$10,"")</f>
        <v/>
      </c>
      <c r="S93" s="24">
        <f>IF(OR(O93="Won",O93="Lost",NOT(ISNUMBER(R93))),"",IF(R93&lt;0,"Overdue",IF(R93=0,"Due today","")))</f>
        <v/>
      </c>
    </row>
    <row r="94">
      <c r="A94" s="26" t="n"/>
      <c r="B94" s="26" t="n"/>
      <c r="C94" s="27" t="n"/>
      <c r="D94" s="28" t="n"/>
      <c r="E94" s="27" t="n"/>
      <c r="F94" s="29" t="n"/>
      <c r="G94" s="26" t="n"/>
      <c r="H94" s="26" t="n"/>
      <c r="I94" s="26" t="n"/>
      <c r="J94" s="26" t="n"/>
      <c r="K94" s="23">
        <f>IF(ISNUMBER(C94),WORKDAY(C94,Settings!$D$5),"")</f>
        <v/>
      </c>
      <c r="L94" s="23">
        <f>IF(K94="","",IF(ISNUMBER(E94),MAX(WORKDAY(E94,1),WORKDAY(K94,Settings!$D$6)),WORKDAY(K94,Settings!$D$6)))</f>
        <v/>
      </c>
      <c r="M94" s="23">
        <f>IF(L94="","",MAX(C94+Settings!$D$7,WORKDAY(L94,Settings!$D$6)))</f>
        <v/>
      </c>
      <c r="N94" s="23">
        <f>IF(ISNUMBER(C94),EDATE(C94,Settings!$D$8),"")</f>
        <v/>
      </c>
      <c r="O94" s="24">
        <f>IF(AND(A94="",B94=""),"",IF(H94="","Open",H94))</f>
        <v/>
      </c>
      <c r="P94" s="25">
        <f>IF(O94="","",IF(O94="Won","Won. Start onboarding",IF(O94="Lost",IF(I94="","Lost. Note the reason in Outcome","Closed"),IF(O94="Parked","Reconnect around this date",IF(NOT(ISNUMBER(C94)),"Add the date you sent it",IF(G94="Not moving forward","Send email 6, then mark it Lost",IF(G94="Ready to go ahead","Reply today with next steps",IF(G94="I have questions","Answer their questions today",IF(N(F94)=0,"Send email 2",IF(N(F94)=1,IF(ISNUMBER(E94),"Send email 4","Send email 3"),IF(N(F94)=2,"Send email 5, the last one","Stop following up. Mark it Parked")))))))))))</f>
        <v/>
      </c>
      <c r="Q94" s="23">
        <f>IF(O94="","",IF(OR(O94="Won",O94="Lost"),"",IF(O94="Parked",N94,IF(NOT(ISNUMBER(C94)),"",IF(OR(G94="Not moving forward",G94="Ready to go ahead",G94="I have questions"),Settings!$D$10,IF(N(F94)=0,K94,IF(N(F94)=1,L94,IF(N(F94)=2,M94,""))))))))</f>
        <v/>
      </c>
      <c r="R94" s="24">
        <f>IF(ISNUMBER(Q94),Q94-Settings!$D$10,"")</f>
        <v/>
      </c>
      <c r="S94" s="24">
        <f>IF(OR(O94="Won",O94="Lost",NOT(ISNUMBER(R94))),"",IF(R94&lt;0,"Overdue",IF(R94=0,"Due today","")))</f>
        <v/>
      </c>
    </row>
    <row r="95">
      <c r="A95" s="26" t="n"/>
      <c r="B95" s="26" t="n"/>
      <c r="C95" s="27" t="n"/>
      <c r="D95" s="28" t="n"/>
      <c r="E95" s="27" t="n"/>
      <c r="F95" s="29" t="n"/>
      <c r="G95" s="26" t="n"/>
      <c r="H95" s="26" t="n"/>
      <c r="I95" s="26" t="n"/>
      <c r="J95" s="26" t="n"/>
      <c r="K95" s="23">
        <f>IF(ISNUMBER(C95),WORKDAY(C95,Settings!$D$5),"")</f>
        <v/>
      </c>
      <c r="L95" s="23">
        <f>IF(K95="","",IF(ISNUMBER(E95),MAX(WORKDAY(E95,1),WORKDAY(K95,Settings!$D$6)),WORKDAY(K95,Settings!$D$6)))</f>
        <v/>
      </c>
      <c r="M95" s="23">
        <f>IF(L95="","",MAX(C95+Settings!$D$7,WORKDAY(L95,Settings!$D$6)))</f>
        <v/>
      </c>
      <c r="N95" s="23">
        <f>IF(ISNUMBER(C95),EDATE(C95,Settings!$D$8),"")</f>
        <v/>
      </c>
      <c r="O95" s="24">
        <f>IF(AND(A95="",B95=""),"",IF(H95="","Open",H95))</f>
        <v/>
      </c>
      <c r="P95" s="25">
        <f>IF(O95="","",IF(O95="Won","Won. Start onboarding",IF(O95="Lost",IF(I95="","Lost. Note the reason in Outcome","Closed"),IF(O95="Parked","Reconnect around this date",IF(NOT(ISNUMBER(C95)),"Add the date you sent it",IF(G95="Not moving forward","Send email 6, then mark it Lost",IF(G95="Ready to go ahead","Reply today with next steps",IF(G95="I have questions","Answer their questions today",IF(N(F95)=0,"Send email 2",IF(N(F95)=1,IF(ISNUMBER(E95),"Send email 4","Send email 3"),IF(N(F95)=2,"Send email 5, the last one","Stop following up. Mark it Parked")))))))))))</f>
        <v/>
      </c>
      <c r="Q95" s="23">
        <f>IF(O95="","",IF(OR(O95="Won",O95="Lost"),"",IF(O95="Parked",N95,IF(NOT(ISNUMBER(C95)),"",IF(OR(G95="Not moving forward",G95="Ready to go ahead",G95="I have questions"),Settings!$D$10,IF(N(F95)=0,K95,IF(N(F95)=1,L95,IF(N(F95)=2,M95,""))))))))</f>
        <v/>
      </c>
      <c r="R95" s="24">
        <f>IF(ISNUMBER(Q95),Q95-Settings!$D$10,"")</f>
        <v/>
      </c>
      <c r="S95" s="24">
        <f>IF(OR(O95="Won",O95="Lost",NOT(ISNUMBER(R95))),"",IF(R95&lt;0,"Overdue",IF(R95=0,"Due today","")))</f>
        <v/>
      </c>
    </row>
    <row r="96">
      <c r="A96" s="26" t="n"/>
      <c r="B96" s="26" t="n"/>
      <c r="C96" s="27" t="n"/>
      <c r="D96" s="28" t="n"/>
      <c r="E96" s="27" t="n"/>
      <c r="F96" s="29" t="n"/>
      <c r="G96" s="26" t="n"/>
      <c r="H96" s="26" t="n"/>
      <c r="I96" s="26" t="n"/>
      <c r="J96" s="26" t="n"/>
      <c r="K96" s="23">
        <f>IF(ISNUMBER(C96),WORKDAY(C96,Settings!$D$5),"")</f>
        <v/>
      </c>
      <c r="L96" s="23">
        <f>IF(K96="","",IF(ISNUMBER(E96),MAX(WORKDAY(E96,1),WORKDAY(K96,Settings!$D$6)),WORKDAY(K96,Settings!$D$6)))</f>
        <v/>
      </c>
      <c r="M96" s="23">
        <f>IF(L96="","",MAX(C96+Settings!$D$7,WORKDAY(L96,Settings!$D$6)))</f>
        <v/>
      </c>
      <c r="N96" s="23">
        <f>IF(ISNUMBER(C96),EDATE(C96,Settings!$D$8),"")</f>
        <v/>
      </c>
      <c r="O96" s="24">
        <f>IF(AND(A96="",B96=""),"",IF(H96="","Open",H96))</f>
        <v/>
      </c>
      <c r="P96" s="25">
        <f>IF(O96="","",IF(O96="Won","Won. Start onboarding",IF(O96="Lost",IF(I96="","Lost. Note the reason in Outcome","Closed"),IF(O96="Parked","Reconnect around this date",IF(NOT(ISNUMBER(C96)),"Add the date you sent it",IF(G96="Not moving forward","Send email 6, then mark it Lost",IF(G96="Ready to go ahead","Reply today with next steps",IF(G96="I have questions","Answer their questions today",IF(N(F96)=0,"Send email 2",IF(N(F96)=1,IF(ISNUMBER(E96),"Send email 4","Send email 3"),IF(N(F96)=2,"Send email 5, the last one","Stop following up. Mark it Parked")))))))))))</f>
        <v/>
      </c>
      <c r="Q96" s="23">
        <f>IF(O96="","",IF(OR(O96="Won",O96="Lost"),"",IF(O96="Parked",N96,IF(NOT(ISNUMBER(C96)),"",IF(OR(G96="Not moving forward",G96="Ready to go ahead",G96="I have questions"),Settings!$D$10,IF(N(F96)=0,K96,IF(N(F96)=1,L96,IF(N(F96)=2,M96,""))))))))</f>
        <v/>
      </c>
      <c r="R96" s="24">
        <f>IF(ISNUMBER(Q96),Q96-Settings!$D$10,"")</f>
        <v/>
      </c>
      <c r="S96" s="24">
        <f>IF(OR(O96="Won",O96="Lost",NOT(ISNUMBER(R96))),"",IF(R96&lt;0,"Overdue",IF(R96=0,"Due today","")))</f>
        <v/>
      </c>
    </row>
    <row r="97">
      <c r="A97" s="26" t="n"/>
      <c r="B97" s="26" t="n"/>
      <c r="C97" s="27" t="n"/>
      <c r="D97" s="28" t="n"/>
      <c r="E97" s="27" t="n"/>
      <c r="F97" s="29" t="n"/>
      <c r="G97" s="26" t="n"/>
      <c r="H97" s="26" t="n"/>
      <c r="I97" s="26" t="n"/>
      <c r="J97" s="26" t="n"/>
      <c r="K97" s="23">
        <f>IF(ISNUMBER(C97),WORKDAY(C97,Settings!$D$5),"")</f>
        <v/>
      </c>
      <c r="L97" s="23">
        <f>IF(K97="","",IF(ISNUMBER(E97),MAX(WORKDAY(E97,1),WORKDAY(K97,Settings!$D$6)),WORKDAY(K97,Settings!$D$6)))</f>
        <v/>
      </c>
      <c r="M97" s="23">
        <f>IF(L97="","",MAX(C97+Settings!$D$7,WORKDAY(L97,Settings!$D$6)))</f>
        <v/>
      </c>
      <c r="N97" s="23">
        <f>IF(ISNUMBER(C97),EDATE(C97,Settings!$D$8),"")</f>
        <v/>
      </c>
      <c r="O97" s="24">
        <f>IF(AND(A97="",B97=""),"",IF(H97="","Open",H97))</f>
        <v/>
      </c>
      <c r="P97" s="25">
        <f>IF(O97="","",IF(O97="Won","Won. Start onboarding",IF(O97="Lost",IF(I97="","Lost. Note the reason in Outcome","Closed"),IF(O97="Parked","Reconnect around this date",IF(NOT(ISNUMBER(C97)),"Add the date you sent it",IF(G97="Not moving forward","Send email 6, then mark it Lost",IF(G97="Ready to go ahead","Reply today with next steps",IF(G97="I have questions","Answer their questions today",IF(N(F97)=0,"Send email 2",IF(N(F97)=1,IF(ISNUMBER(E97),"Send email 4","Send email 3"),IF(N(F97)=2,"Send email 5, the last one","Stop following up. Mark it Parked")))))))))))</f>
        <v/>
      </c>
      <c r="Q97" s="23">
        <f>IF(O97="","",IF(OR(O97="Won",O97="Lost"),"",IF(O97="Parked",N97,IF(NOT(ISNUMBER(C97)),"",IF(OR(G97="Not moving forward",G97="Ready to go ahead",G97="I have questions"),Settings!$D$10,IF(N(F97)=0,K97,IF(N(F97)=1,L97,IF(N(F97)=2,M97,""))))))))</f>
        <v/>
      </c>
      <c r="R97" s="24">
        <f>IF(ISNUMBER(Q97),Q97-Settings!$D$10,"")</f>
        <v/>
      </c>
      <c r="S97" s="24">
        <f>IF(OR(O97="Won",O97="Lost",NOT(ISNUMBER(R97))),"",IF(R97&lt;0,"Overdue",IF(R97=0,"Due today","")))</f>
        <v/>
      </c>
    </row>
    <row r="98">
      <c r="A98" s="26" t="n"/>
      <c r="B98" s="26" t="n"/>
      <c r="C98" s="27" t="n"/>
      <c r="D98" s="28" t="n"/>
      <c r="E98" s="27" t="n"/>
      <c r="F98" s="29" t="n"/>
      <c r="G98" s="26" t="n"/>
      <c r="H98" s="26" t="n"/>
      <c r="I98" s="26" t="n"/>
      <c r="J98" s="26" t="n"/>
      <c r="K98" s="23">
        <f>IF(ISNUMBER(C98),WORKDAY(C98,Settings!$D$5),"")</f>
        <v/>
      </c>
      <c r="L98" s="23">
        <f>IF(K98="","",IF(ISNUMBER(E98),MAX(WORKDAY(E98,1),WORKDAY(K98,Settings!$D$6)),WORKDAY(K98,Settings!$D$6)))</f>
        <v/>
      </c>
      <c r="M98" s="23">
        <f>IF(L98="","",MAX(C98+Settings!$D$7,WORKDAY(L98,Settings!$D$6)))</f>
        <v/>
      </c>
      <c r="N98" s="23">
        <f>IF(ISNUMBER(C98),EDATE(C98,Settings!$D$8),"")</f>
        <v/>
      </c>
      <c r="O98" s="24">
        <f>IF(AND(A98="",B98=""),"",IF(H98="","Open",H98))</f>
        <v/>
      </c>
      <c r="P98" s="25">
        <f>IF(O98="","",IF(O98="Won","Won. Start onboarding",IF(O98="Lost",IF(I98="","Lost. Note the reason in Outcome","Closed"),IF(O98="Parked","Reconnect around this date",IF(NOT(ISNUMBER(C98)),"Add the date you sent it",IF(G98="Not moving forward","Send email 6, then mark it Lost",IF(G98="Ready to go ahead","Reply today with next steps",IF(G98="I have questions","Answer their questions today",IF(N(F98)=0,"Send email 2",IF(N(F98)=1,IF(ISNUMBER(E98),"Send email 4","Send email 3"),IF(N(F98)=2,"Send email 5, the last one","Stop following up. Mark it Parked")))))))))))</f>
        <v/>
      </c>
      <c r="Q98" s="23">
        <f>IF(O98="","",IF(OR(O98="Won",O98="Lost"),"",IF(O98="Parked",N98,IF(NOT(ISNUMBER(C98)),"",IF(OR(G98="Not moving forward",G98="Ready to go ahead",G98="I have questions"),Settings!$D$10,IF(N(F98)=0,K98,IF(N(F98)=1,L98,IF(N(F98)=2,M98,""))))))))</f>
        <v/>
      </c>
      <c r="R98" s="24">
        <f>IF(ISNUMBER(Q98),Q98-Settings!$D$10,"")</f>
        <v/>
      </c>
      <c r="S98" s="24">
        <f>IF(OR(O98="Won",O98="Lost",NOT(ISNUMBER(R98))),"",IF(R98&lt;0,"Overdue",IF(R98=0,"Due today","")))</f>
        <v/>
      </c>
    </row>
    <row r="99">
      <c r="A99" s="26" t="n"/>
      <c r="B99" s="26" t="n"/>
      <c r="C99" s="27" t="n"/>
      <c r="D99" s="28" t="n"/>
      <c r="E99" s="27" t="n"/>
      <c r="F99" s="29" t="n"/>
      <c r="G99" s="26" t="n"/>
      <c r="H99" s="26" t="n"/>
      <c r="I99" s="26" t="n"/>
      <c r="J99" s="26" t="n"/>
      <c r="K99" s="23">
        <f>IF(ISNUMBER(C99),WORKDAY(C99,Settings!$D$5),"")</f>
        <v/>
      </c>
      <c r="L99" s="23">
        <f>IF(K99="","",IF(ISNUMBER(E99),MAX(WORKDAY(E99,1),WORKDAY(K99,Settings!$D$6)),WORKDAY(K99,Settings!$D$6)))</f>
        <v/>
      </c>
      <c r="M99" s="23">
        <f>IF(L99="","",MAX(C99+Settings!$D$7,WORKDAY(L99,Settings!$D$6)))</f>
        <v/>
      </c>
      <c r="N99" s="23">
        <f>IF(ISNUMBER(C99),EDATE(C99,Settings!$D$8),"")</f>
        <v/>
      </c>
      <c r="O99" s="24">
        <f>IF(AND(A99="",B99=""),"",IF(H99="","Open",H99))</f>
        <v/>
      </c>
      <c r="P99" s="25">
        <f>IF(O99="","",IF(O99="Won","Won. Start onboarding",IF(O99="Lost",IF(I99="","Lost. Note the reason in Outcome","Closed"),IF(O99="Parked","Reconnect around this date",IF(NOT(ISNUMBER(C99)),"Add the date you sent it",IF(G99="Not moving forward","Send email 6, then mark it Lost",IF(G99="Ready to go ahead","Reply today with next steps",IF(G99="I have questions","Answer their questions today",IF(N(F99)=0,"Send email 2",IF(N(F99)=1,IF(ISNUMBER(E99),"Send email 4","Send email 3"),IF(N(F99)=2,"Send email 5, the last one","Stop following up. Mark it Parked")))))))))))</f>
        <v/>
      </c>
      <c r="Q99" s="23">
        <f>IF(O99="","",IF(OR(O99="Won",O99="Lost"),"",IF(O99="Parked",N99,IF(NOT(ISNUMBER(C99)),"",IF(OR(G99="Not moving forward",G99="Ready to go ahead",G99="I have questions"),Settings!$D$10,IF(N(F99)=0,K99,IF(N(F99)=1,L99,IF(N(F99)=2,M99,""))))))))</f>
        <v/>
      </c>
      <c r="R99" s="24">
        <f>IF(ISNUMBER(Q99),Q99-Settings!$D$10,"")</f>
        <v/>
      </c>
      <c r="S99" s="24">
        <f>IF(OR(O99="Won",O99="Lost",NOT(ISNUMBER(R99))),"",IF(R99&lt;0,"Overdue",IF(R99=0,"Due today","")))</f>
        <v/>
      </c>
    </row>
    <row r="100">
      <c r="A100" s="26" t="n"/>
      <c r="B100" s="26" t="n"/>
      <c r="C100" s="27" t="n"/>
      <c r="D100" s="28" t="n"/>
      <c r="E100" s="27" t="n"/>
      <c r="F100" s="29" t="n"/>
      <c r="G100" s="26" t="n"/>
      <c r="H100" s="26" t="n"/>
      <c r="I100" s="26" t="n"/>
      <c r="J100" s="26" t="n"/>
      <c r="K100" s="23">
        <f>IF(ISNUMBER(C100),WORKDAY(C100,Settings!$D$5),"")</f>
        <v/>
      </c>
      <c r="L100" s="23">
        <f>IF(K100="","",IF(ISNUMBER(E100),MAX(WORKDAY(E100,1),WORKDAY(K100,Settings!$D$6)),WORKDAY(K100,Settings!$D$6)))</f>
        <v/>
      </c>
      <c r="M100" s="23">
        <f>IF(L100="","",MAX(C100+Settings!$D$7,WORKDAY(L100,Settings!$D$6)))</f>
        <v/>
      </c>
      <c r="N100" s="23">
        <f>IF(ISNUMBER(C100),EDATE(C100,Settings!$D$8),"")</f>
        <v/>
      </c>
      <c r="O100" s="24">
        <f>IF(AND(A100="",B100=""),"",IF(H100="","Open",H100))</f>
        <v/>
      </c>
      <c r="P100" s="25">
        <f>IF(O100="","",IF(O100="Won","Won. Start onboarding",IF(O100="Lost",IF(I100="","Lost. Note the reason in Outcome","Closed"),IF(O100="Parked","Reconnect around this date",IF(NOT(ISNUMBER(C100)),"Add the date you sent it",IF(G100="Not moving forward","Send email 6, then mark it Lost",IF(G100="Ready to go ahead","Reply today with next steps",IF(G100="I have questions","Answer their questions today",IF(N(F100)=0,"Send email 2",IF(N(F100)=1,IF(ISNUMBER(E100),"Send email 4","Send email 3"),IF(N(F100)=2,"Send email 5, the last one","Stop following up. Mark it Parked")))))))))))</f>
        <v/>
      </c>
      <c r="Q100" s="23">
        <f>IF(O100="","",IF(OR(O100="Won",O100="Lost"),"",IF(O100="Parked",N100,IF(NOT(ISNUMBER(C100)),"",IF(OR(G100="Not moving forward",G100="Ready to go ahead",G100="I have questions"),Settings!$D$10,IF(N(F100)=0,K100,IF(N(F100)=1,L100,IF(N(F100)=2,M100,""))))))))</f>
        <v/>
      </c>
      <c r="R100" s="24">
        <f>IF(ISNUMBER(Q100),Q100-Settings!$D$10,"")</f>
        <v/>
      </c>
      <c r="S100" s="24">
        <f>IF(OR(O100="Won",O100="Lost",NOT(ISNUMBER(R100))),"",IF(R100&lt;0,"Overdue",IF(R100=0,"Due today","")))</f>
        <v/>
      </c>
    </row>
    <row r="101">
      <c r="A101" s="26" t="n"/>
      <c r="B101" s="26" t="n"/>
      <c r="C101" s="27" t="n"/>
      <c r="D101" s="28" t="n"/>
      <c r="E101" s="27" t="n"/>
      <c r="F101" s="29" t="n"/>
      <c r="G101" s="26" t="n"/>
      <c r="H101" s="26" t="n"/>
      <c r="I101" s="26" t="n"/>
      <c r="J101" s="26" t="n"/>
      <c r="K101" s="23">
        <f>IF(ISNUMBER(C101),WORKDAY(C101,Settings!$D$5),"")</f>
        <v/>
      </c>
      <c r="L101" s="23">
        <f>IF(K101="","",IF(ISNUMBER(E101),MAX(WORKDAY(E101,1),WORKDAY(K101,Settings!$D$6)),WORKDAY(K101,Settings!$D$6)))</f>
        <v/>
      </c>
      <c r="M101" s="23">
        <f>IF(L101="","",MAX(C101+Settings!$D$7,WORKDAY(L101,Settings!$D$6)))</f>
        <v/>
      </c>
      <c r="N101" s="23">
        <f>IF(ISNUMBER(C101),EDATE(C101,Settings!$D$8),"")</f>
        <v/>
      </c>
      <c r="O101" s="24">
        <f>IF(AND(A101="",B101=""),"",IF(H101="","Open",H101))</f>
        <v/>
      </c>
      <c r="P101" s="25">
        <f>IF(O101="","",IF(O101="Won","Won. Start onboarding",IF(O101="Lost",IF(I101="","Lost. Note the reason in Outcome","Closed"),IF(O101="Parked","Reconnect around this date",IF(NOT(ISNUMBER(C101)),"Add the date you sent it",IF(G101="Not moving forward","Send email 6, then mark it Lost",IF(G101="Ready to go ahead","Reply today with next steps",IF(G101="I have questions","Answer their questions today",IF(N(F101)=0,"Send email 2",IF(N(F101)=1,IF(ISNUMBER(E101),"Send email 4","Send email 3"),IF(N(F101)=2,"Send email 5, the last one","Stop following up. Mark it Parked")))))))))))</f>
        <v/>
      </c>
      <c r="Q101" s="23">
        <f>IF(O101="","",IF(OR(O101="Won",O101="Lost"),"",IF(O101="Parked",N101,IF(NOT(ISNUMBER(C101)),"",IF(OR(G101="Not moving forward",G101="Ready to go ahead",G101="I have questions"),Settings!$D$10,IF(N(F101)=0,K101,IF(N(F101)=1,L101,IF(N(F101)=2,M101,""))))))))</f>
        <v/>
      </c>
      <c r="R101" s="24">
        <f>IF(ISNUMBER(Q101),Q101-Settings!$D$10,"")</f>
        <v/>
      </c>
      <c r="S101" s="24">
        <f>IF(OR(O101="Won",O101="Lost",NOT(ISNUMBER(R101))),"",IF(R101&lt;0,"Overdue",IF(R101=0,"Due today","")))</f>
        <v/>
      </c>
    </row>
    <row r="102">
      <c r="A102" s="26" t="n"/>
      <c r="B102" s="26" t="n"/>
      <c r="C102" s="27" t="n"/>
      <c r="D102" s="28" t="n"/>
      <c r="E102" s="27" t="n"/>
      <c r="F102" s="29" t="n"/>
      <c r="G102" s="26" t="n"/>
      <c r="H102" s="26" t="n"/>
      <c r="I102" s="26" t="n"/>
      <c r="J102" s="26" t="n"/>
      <c r="K102" s="23">
        <f>IF(ISNUMBER(C102),WORKDAY(C102,Settings!$D$5),"")</f>
        <v/>
      </c>
      <c r="L102" s="23">
        <f>IF(K102="","",IF(ISNUMBER(E102),MAX(WORKDAY(E102,1),WORKDAY(K102,Settings!$D$6)),WORKDAY(K102,Settings!$D$6)))</f>
        <v/>
      </c>
      <c r="M102" s="23">
        <f>IF(L102="","",MAX(C102+Settings!$D$7,WORKDAY(L102,Settings!$D$6)))</f>
        <v/>
      </c>
      <c r="N102" s="23">
        <f>IF(ISNUMBER(C102),EDATE(C102,Settings!$D$8),"")</f>
        <v/>
      </c>
      <c r="O102" s="24">
        <f>IF(AND(A102="",B102=""),"",IF(H102="","Open",H102))</f>
        <v/>
      </c>
      <c r="P102" s="25">
        <f>IF(O102="","",IF(O102="Won","Won. Start onboarding",IF(O102="Lost",IF(I102="","Lost. Note the reason in Outcome","Closed"),IF(O102="Parked","Reconnect around this date",IF(NOT(ISNUMBER(C102)),"Add the date you sent it",IF(G102="Not moving forward","Send email 6, then mark it Lost",IF(G102="Ready to go ahead","Reply today with next steps",IF(G102="I have questions","Answer their questions today",IF(N(F102)=0,"Send email 2",IF(N(F102)=1,IF(ISNUMBER(E102),"Send email 4","Send email 3"),IF(N(F102)=2,"Send email 5, the last one","Stop following up. Mark it Parked")))))))))))</f>
        <v/>
      </c>
      <c r="Q102" s="23">
        <f>IF(O102="","",IF(OR(O102="Won",O102="Lost"),"",IF(O102="Parked",N102,IF(NOT(ISNUMBER(C102)),"",IF(OR(G102="Not moving forward",G102="Ready to go ahead",G102="I have questions"),Settings!$D$10,IF(N(F102)=0,K102,IF(N(F102)=1,L102,IF(N(F102)=2,M102,""))))))))</f>
        <v/>
      </c>
      <c r="R102" s="24">
        <f>IF(ISNUMBER(Q102),Q102-Settings!$D$10,"")</f>
        <v/>
      </c>
      <c r="S102" s="24">
        <f>IF(OR(O102="Won",O102="Lost",NOT(ISNUMBER(R102))),"",IF(R102&lt;0,"Overdue",IF(R102=0,"Due today","")))</f>
        <v/>
      </c>
    </row>
    <row r="103">
      <c r="A103" s="26" t="n"/>
      <c r="B103" s="26" t="n"/>
      <c r="C103" s="27" t="n"/>
      <c r="D103" s="28" t="n"/>
      <c r="E103" s="27" t="n"/>
      <c r="F103" s="29" t="n"/>
      <c r="G103" s="26" t="n"/>
      <c r="H103" s="26" t="n"/>
      <c r="I103" s="26" t="n"/>
      <c r="J103" s="26" t="n"/>
      <c r="K103" s="23">
        <f>IF(ISNUMBER(C103),WORKDAY(C103,Settings!$D$5),"")</f>
        <v/>
      </c>
      <c r="L103" s="23">
        <f>IF(K103="","",IF(ISNUMBER(E103),MAX(WORKDAY(E103,1),WORKDAY(K103,Settings!$D$6)),WORKDAY(K103,Settings!$D$6)))</f>
        <v/>
      </c>
      <c r="M103" s="23">
        <f>IF(L103="","",MAX(C103+Settings!$D$7,WORKDAY(L103,Settings!$D$6)))</f>
        <v/>
      </c>
      <c r="N103" s="23">
        <f>IF(ISNUMBER(C103),EDATE(C103,Settings!$D$8),"")</f>
        <v/>
      </c>
      <c r="O103" s="24">
        <f>IF(AND(A103="",B103=""),"",IF(H103="","Open",H103))</f>
        <v/>
      </c>
      <c r="P103" s="25">
        <f>IF(O103="","",IF(O103="Won","Won. Start onboarding",IF(O103="Lost",IF(I103="","Lost. Note the reason in Outcome","Closed"),IF(O103="Parked","Reconnect around this date",IF(NOT(ISNUMBER(C103)),"Add the date you sent it",IF(G103="Not moving forward","Send email 6, then mark it Lost",IF(G103="Ready to go ahead","Reply today with next steps",IF(G103="I have questions","Answer their questions today",IF(N(F103)=0,"Send email 2",IF(N(F103)=1,IF(ISNUMBER(E103),"Send email 4","Send email 3"),IF(N(F103)=2,"Send email 5, the last one","Stop following up. Mark it Parked")))))))))))</f>
        <v/>
      </c>
      <c r="Q103" s="23">
        <f>IF(O103="","",IF(OR(O103="Won",O103="Lost"),"",IF(O103="Parked",N103,IF(NOT(ISNUMBER(C103)),"",IF(OR(G103="Not moving forward",G103="Ready to go ahead",G103="I have questions"),Settings!$D$10,IF(N(F103)=0,K103,IF(N(F103)=1,L103,IF(N(F103)=2,M103,""))))))))</f>
        <v/>
      </c>
      <c r="R103" s="24">
        <f>IF(ISNUMBER(Q103),Q103-Settings!$D$10,"")</f>
        <v/>
      </c>
      <c r="S103" s="24">
        <f>IF(OR(O103="Won",O103="Lost",NOT(ISNUMBER(R103))),"",IF(R103&lt;0,"Overdue",IF(R103=0,"Due today","")))</f>
        <v/>
      </c>
    </row>
    <row r="104">
      <c r="A104" s="26" t="n"/>
      <c r="B104" s="26" t="n"/>
      <c r="C104" s="27" t="n"/>
      <c r="D104" s="28" t="n"/>
      <c r="E104" s="27" t="n"/>
      <c r="F104" s="29" t="n"/>
      <c r="G104" s="26" t="n"/>
      <c r="H104" s="26" t="n"/>
      <c r="I104" s="26" t="n"/>
      <c r="J104" s="26" t="n"/>
      <c r="K104" s="23">
        <f>IF(ISNUMBER(C104),WORKDAY(C104,Settings!$D$5),"")</f>
        <v/>
      </c>
      <c r="L104" s="23">
        <f>IF(K104="","",IF(ISNUMBER(E104),MAX(WORKDAY(E104,1),WORKDAY(K104,Settings!$D$6)),WORKDAY(K104,Settings!$D$6)))</f>
        <v/>
      </c>
      <c r="M104" s="23">
        <f>IF(L104="","",MAX(C104+Settings!$D$7,WORKDAY(L104,Settings!$D$6)))</f>
        <v/>
      </c>
      <c r="N104" s="23">
        <f>IF(ISNUMBER(C104),EDATE(C104,Settings!$D$8),"")</f>
        <v/>
      </c>
      <c r="O104" s="24">
        <f>IF(AND(A104="",B104=""),"",IF(H104="","Open",H104))</f>
        <v/>
      </c>
      <c r="P104" s="25">
        <f>IF(O104="","",IF(O104="Won","Won. Start onboarding",IF(O104="Lost",IF(I104="","Lost. Note the reason in Outcome","Closed"),IF(O104="Parked","Reconnect around this date",IF(NOT(ISNUMBER(C104)),"Add the date you sent it",IF(G104="Not moving forward","Send email 6, then mark it Lost",IF(G104="Ready to go ahead","Reply today with next steps",IF(G104="I have questions","Answer their questions today",IF(N(F104)=0,"Send email 2",IF(N(F104)=1,IF(ISNUMBER(E104),"Send email 4","Send email 3"),IF(N(F104)=2,"Send email 5, the last one","Stop following up. Mark it Parked")))))))))))</f>
        <v/>
      </c>
      <c r="Q104" s="23">
        <f>IF(O104="","",IF(OR(O104="Won",O104="Lost"),"",IF(O104="Parked",N104,IF(NOT(ISNUMBER(C104)),"",IF(OR(G104="Not moving forward",G104="Ready to go ahead",G104="I have questions"),Settings!$D$10,IF(N(F104)=0,K104,IF(N(F104)=1,L104,IF(N(F104)=2,M104,""))))))))</f>
        <v/>
      </c>
      <c r="R104" s="24">
        <f>IF(ISNUMBER(Q104),Q104-Settings!$D$10,"")</f>
        <v/>
      </c>
      <c r="S104" s="24">
        <f>IF(OR(O104="Won",O104="Lost",NOT(ISNUMBER(R104))),"",IF(R104&lt;0,"Overdue",IF(R104=0,"Due today","")))</f>
        <v/>
      </c>
    </row>
    <row r="105">
      <c r="A105" s="26" t="n"/>
      <c r="B105" s="26" t="n"/>
      <c r="C105" s="27" t="n"/>
      <c r="D105" s="28" t="n"/>
      <c r="E105" s="27" t="n"/>
      <c r="F105" s="29" t="n"/>
      <c r="G105" s="26" t="n"/>
      <c r="H105" s="26" t="n"/>
      <c r="I105" s="26" t="n"/>
      <c r="J105" s="26" t="n"/>
      <c r="K105" s="23">
        <f>IF(ISNUMBER(C105),WORKDAY(C105,Settings!$D$5),"")</f>
        <v/>
      </c>
      <c r="L105" s="23">
        <f>IF(K105="","",IF(ISNUMBER(E105),MAX(WORKDAY(E105,1),WORKDAY(K105,Settings!$D$6)),WORKDAY(K105,Settings!$D$6)))</f>
        <v/>
      </c>
      <c r="M105" s="23">
        <f>IF(L105="","",MAX(C105+Settings!$D$7,WORKDAY(L105,Settings!$D$6)))</f>
        <v/>
      </c>
      <c r="N105" s="23">
        <f>IF(ISNUMBER(C105),EDATE(C105,Settings!$D$8),"")</f>
        <v/>
      </c>
      <c r="O105" s="24">
        <f>IF(AND(A105="",B105=""),"",IF(H105="","Open",H105))</f>
        <v/>
      </c>
      <c r="P105" s="25">
        <f>IF(O105="","",IF(O105="Won","Won. Start onboarding",IF(O105="Lost",IF(I105="","Lost. Note the reason in Outcome","Closed"),IF(O105="Parked","Reconnect around this date",IF(NOT(ISNUMBER(C105)),"Add the date you sent it",IF(G105="Not moving forward","Send email 6, then mark it Lost",IF(G105="Ready to go ahead","Reply today with next steps",IF(G105="I have questions","Answer their questions today",IF(N(F105)=0,"Send email 2",IF(N(F105)=1,IF(ISNUMBER(E105),"Send email 4","Send email 3"),IF(N(F105)=2,"Send email 5, the last one","Stop following up. Mark it Parked")))))))))))</f>
        <v/>
      </c>
      <c r="Q105" s="23">
        <f>IF(O105="","",IF(OR(O105="Won",O105="Lost"),"",IF(O105="Parked",N105,IF(NOT(ISNUMBER(C105)),"",IF(OR(G105="Not moving forward",G105="Ready to go ahead",G105="I have questions"),Settings!$D$10,IF(N(F105)=0,K105,IF(N(F105)=1,L105,IF(N(F105)=2,M105,""))))))))</f>
        <v/>
      </c>
      <c r="R105" s="24">
        <f>IF(ISNUMBER(Q105),Q105-Settings!$D$10,"")</f>
        <v/>
      </c>
      <c r="S105" s="24">
        <f>IF(OR(O105="Won",O105="Lost",NOT(ISNUMBER(R105))),"",IF(R105&lt;0,"Overdue",IF(R105=0,"Due today","")))</f>
        <v/>
      </c>
    </row>
    <row r="106">
      <c r="A106" s="26" t="n"/>
      <c r="B106" s="26" t="n"/>
      <c r="C106" s="27" t="n"/>
      <c r="D106" s="28" t="n"/>
      <c r="E106" s="27" t="n"/>
      <c r="F106" s="29" t="n"/>
      <c r="G106" s="26" t="n"/>
      <c r="H106" s="26" t="n"/>
      <c r="I106" s="26" t="n"/>
      <c r="J106" s="26" t="n"/>
      <c r="K106" s="23">
        <f>IF(ISNUMBER(C106),WORKDAY(C106,Settings!$D$5),"")</f>
        <v/>
      </c>
      <c r="L106" s="23">
        <f>IF(K106="","",IF(ISNUMBER(E106),MAX(WORKDAY(E106,1),WORKDAY(K106,Settings!$D$6)),WORKDAY(K106,Settings!$D$6)))</f>
        <v/>
      </c>
      <c r="M106" s="23">
        <f>IF(L106="","",MAX(C106+Settings!$D$7,WORKDAY(L106,Settings!$D$6)))</f>
        <v/>
      </c>
      <c r="N106" s="23">
        <f>IF(ISNUMBER(C106),EDATE(C106,Settings!$D$8),"")</f>
        <v/>
      </c>
      <c r="O106" s="24">
        <f>IF(AND(A106="",B106=""),"",IF(H106="","Open",H106))</f>
        <v/>
      </c>
      <c r="P106" s="25">
        <f>IF(O106="","",IF(O106="Won","Won. Start onboarding",IF(O106="Lost",IF(I106="","Lost. Note the reason in Outcome","Closed"),IF(O106="Parked","Reconnect around this date",IF(NOT(ISNUMBER(C106)),"Add the date you sent it",IF(G106="Not moving forward","Send email 6, then mark it Lost",IF(G106="Ready to go ahead","Reply today with next steps",IF(G106="I have questions","Answer their questions today",IF(N(F106)=0,"Send email 2",IF(N(F106)=1,IF(ISNUMBER(E106),"Send email 4","Send email 3"),IF(N(F106)=2,"Send email 5, the last one","Stop following up. Mark it Parked")))))))))))</f>
        <v/>
      </c>
      <c r="Q106" s="23">
        <f>IF(O106="","",IF(OR(O106="Won",O106="Lost"),"",IF(O106="Parked",N106,IF(NOT(ISNUMBER(C106)),"",IF(OR(G106="Not moving forward",G106="Ready to go ahead",G106="I have questions"),Settings!$D$10,IF(N(F106)=0,K106,IF(N(F106)=1,L106,IF(N(F106)=2,M106,""))))))))</f>
        <v/>
      </c>
      <c r="R106" s="24">
        <f>IF(ISNUMBER(Q106),Q106-Settings!$D$10,"")</f>
        <v/>
      </c>
      <c r="S106" s="24">
        <f>IF(OR(O106="Won",O106="Lost",NOT(ISNUMBER(R106))),"",IF(R106&lt;0,"Overdue",IF(R106=0,"Due today","")))</f>
        <v/>
      </c>
    </row>
    <row r="107">
      <c r="A107" s="26" t="n"/>
      <c r="B107" s="26" t="n"/>
      <c r="C107" s="27" t="n"/>
      <c r="D107" s="28" t="n"/>
      <c r="E107" s="27" t="n"/>
      <c r="F107" s="29" t="n"/>
      <c r="G107" s="26" t="n"/>
      <c r="H107" s="26" t="n"/>
      <c r="I107" s="26" t="n"/>
      <c r="J107" s="26" t="n"/>
      <c r="K107" s="23">
        <f>IF(ISNUMBER(C107),WORKDAY(C107,Settings!$D$5),"")</f>
        <v/>
      </c>
      <c r="L107" s="23">
        <f>IF(K107="","",IF(ISNUMBER(E107),MAX(WORKDAY(E107,1),WORKDAY(K107,Settings!$D$6)),WORKDAY(K107,Settings!$D$6)))</f>
        <v/>
      </c>
      <c r="M107" s="23">
        <f>IF(L107="","",MAX(C107+Settings!$D$7,WORKDAY(L107,Settings!$D$6)))</f>
        <v/>
      </c>
      <c r="N107" s="23">
        <f>IF(ISNUMBER(C107),EDATE(C107,Settings!$D$8),"")</f>
        <v/>
      </c>
      <c r="O107" s="24">
        <f>IF(AND(A107="",B107=""),"",IF(H107="","Open",H107))</f>
        <v/>
      </c>
      <c r="P107" s="25">
        <f>IF(O107="","",IF(O107="Won","Won. Start onboarding",IF(O107="Lost",IF(I107="","Lost. Note the reason in Outcome","Closed"),IF(O107="Parked","Reconnect around this date",IF(NOT(ISNUMBER(C107)),"Add the date you sent it",IF(G107="Not moving forward","Send email 6, then mark it Lost",IF(G107="Ready to go ahead","Reply today with next steps",IF(G107="I have questions","Answer their questions today",IF(N(F107)=0,"Send email 2",IF(N(F107)=1,IF(ISNUMBER(E107),"Send email 4","Send email 3"),IF(N(F107)=2,"Send email 5, the last one","Stop following up. Mark it Parked")))))))))))</f>
        <v/>
      </c>
      <c r="Q107" s="23">
        <f>IF(O107="","",IF(OR(O107="Won",O107="Lost"),"",IF(O107="Parked",N107,IF(NOT(ISNUMBER(C107)),"",IF(OR(G107="Not moving forward",G107="Ready to go ahead",G107="I have questions"),Settings!$D$10,IF(N(F107)=0,K107,IF(N(F107)=1,L107,IF(N(F107)=2,M107,""))))))))</f>
        <v/>
      </c>
      <c r="R107" s="24">
        <f>IF(ISNUMBER(Q107),Q107-Settings!$D$10,"")</f>
        <v/>
      </c>
      <c r="S107" s="24">
        <f>IF(OR(O107="Won",O107="Lost",NOT(ISNUMBER(R107))),"",IF(R107&lt;0,"Overdue",IF(R107=0,"Due today","")))</f>
        <v/>
      </c>
    </row>
    <row r="108">
      <c r="A108" s="26" t="n"/>
      <c r="B108" s="26" t="n"/>
      <c r="C108" s="27" t="n"/>
      <c r="D108" s="28" t="n"/>
      <c r="E108" s="27" t="n"/>
      <c r="F108" s="29" t="n"/>
      <c r="G108" s="26" t="n"/>
      <c r="H108" s="26" t="n"/>
      <c r="I108" s="26" t="n"/>
      <c r="J108" s="26" t="n"/>
      <c r="K108" s="23">
        <f>IF(ISNUMBER(C108),WORKDAY(C108,Settings!$D$5),"")</f>
        <v/>
      </c>
      <c r="L108" s="23">
        <f>IF(K108="","",IF(ISNUMBER(E108),MAX(WORKDAY(E108,1),WORKDAY(K108,Settings!$D$6)),WORKDAY(K108,Settings!$D$6)))</f>
        <v/>
      </c>
      <c r="M108" s="23">
        <f>IF(L108="","",MAX(C108+Settings!$D$7,WORKDAY(L108,Settings!$D$6)))</f>
        <v/>
      </c>
      <c r="N108" s="23">
        <f>IF(ISNUMBER(C108),EDATE(C108,Settings!$D$8),"")</f>
        <v/>
      </c>
      <c r="O108" s="24">
        <f>IF(AND(A108="",B108=""),"",IF(H108="","Open",H108))</f>
        <v/>
      </c>
      <c r="P108" s="25">
        <f>IF(O108="","",IF(O108="Won","Won. Start onboarding",IF(O108="Lost",IF(I108="","Lost. Note the reason in Outcome","Closed"),IF(O108="Parked","Reconnect around this date",IF(NOT(ISNUMBER(C108)),"Add the date you sent it",IF(G108="Not moving forward","Send email 6, then mark it Lost",IF(G108="Ready to go ahead","Reply today with next steps",IF(G108="I have questions","Answer their questions today",IF(N(F108)=0,"Send email 2",IF(N(F108)=1,IF(ISNUMBER(E108),"Send email 4","Send email 3"),IF(N(F108)=2,"Send email 5, the last one","Stop following up. Mark it Parked")))))))))))</f>
        <v/>
      </c>
      <c r="Q108" s="23">
        <f>IF(O108="","",IF(OR(O108="Won",O108="Lost"),"",IF(O108="Parked",N108,IF(NOT(ISNUMBER(C108)),"",IF(OR(G108="Not moving forward",G108="Ready to go ahead",G108="I have questions"),Settings!$D$10,IF(N(F108)=0,K108,IF(N(F108)=1,L108,IF(N(F108)=2,M108,""))))))))</f>
        <v/>
      </c>
      <c r="R108" s="24">
        <f>IF(ISNUMBER(Q108),Q108-Settings!$D$10,"")</f>
        <v/>
      </c>
      <c r="S108" s="24">
        <f>IF(OR(O108="Won",O108="Lost",NOT(ISNUMBER(R108))),"",IF(R108&lt;0,"Overdue",IF(R108=0,"Due today","")))</f>
        <v/>
      </c>
    </row>
    <row r="109">
      <c r="A109" s="26" t="n"/>
      <c r="B109" s="26" t="n"/>
      <c r="C109" s="27" t="n"/>
      <c r="D109" s="28" t="n"/>
      <c r="E109" s="27" t="n"/>
      <c r="F109" s="29" t="n"/>
      <c r="G109" s="26" t="n"/>
      <c r="H109" s="26" t="n"/>
      <c r="I109" s="26" t="n"/>
      <c r="J109" s="26" t="n"/>
      <c r="K109" s="23">
        <f>IF(ISNUMBER(C109),WORKDAY(C109,Settings!$D$5),"")</f>
        <v/>
      </c>
      <c r="L109" s="23">
        <f>IF(K109="","",IF(ISNUMBER(E109),MAX(WORKDAY(E109,1),WORKDAY(K109,Settings!$D$6)),WORKDAY(K109,Settings!$D$6)))</f>
        <v/>
      </c>
      <c r="M109" s="23">
        <f>IF(L109="","",MAX(C109+Settings!$D$7,WORKDAY(L109,Settings!$D$6)))</f>
        <v/>
      </c>
      <c r="N109" s="23">
        <f>IF(ISNUMBER(C109),EDATE(C109,Settings!$D$8),"")</f>
        <v/>
      </c>
      <c r="O109" s="24">
        <f>IF(AND(A109="",B109=""),"",IF(H109="","Open",H109))</f>
        <v/>
      </c>
      <c r="P109" s="25">
        <f>IF(O109="","",IF(O109="Won","Won. Start onboarding",IF(O109="Lost",IF(I109="","Lost. Note the reason in Outcome","Closed"),IF(O109="Parked","Reconnect around this date",IF(NOT(ISNUMBER(C109)),"Add the date you sent it",IF(G109="Not moving forward","Send email 6, then mark it Lost",IF(G109="Ready to go ahead","Reply today with next steps",IF(G109="I have questions","Answer their questions today",IF(N(F109)=0,"Send email 2",IF(N(F109)=1,IF(ISNUMBER(E109),"Send email 4","Send email 3"),IF(N(F109)=2,"Send email 5, the last one","Stop following up. Mark it Parked")))))))))))</f>
        <v/>
      </c>
      <c r="Q109" s="23">
        <f>IF(O109="","",IF(OR(O109="Won",O109="Lost"),"",IF(O109="Parked",N109,IF(NOT(ISNUMBER(C109)),"",IF(OR(G109="Not moving forward",G109="Ready to go ahead",G109="I have questions"),Settings!$D$10,IF(N(F109)=0,K109,IF(N(F109)=1,L109,IF(N(F109)=2,M109,""))))))))</f>
        <v/>
      </c>
      <c r="R109" s="24">
        <f>IF(ISNUMBER(Q109),Q109-Settings!$D$10,"")</f>
        <v/>
      </c>
      <c r="S109" s="24">
        <f>IF(OR(O109="Won",O109="Lost",NOT(ISNUMBER(R109))),"",IF(R109&lt;0,"Overdue",IF(R109=0,"Due today","")))</f>
        <v/>
      </c>
    </row>
    <row r="110">
      <c r="A110" s="26" t="n"/>
      <c r="B110" s="26" t="n"/>
      <c r="C110" s="27" t="n"/>
      <c r="D110" s="28" t="n"/>
      <c r="E110" s="27" t="n"/>
      <c r="F110" s="29" t="n"/>
      <c r="G110" s="26" t="n"/>
      <c r="H110" s="26" t="n"/>
      <c r="I110" s="26" t="n"/>
      <c r="J110" s="26" t="n"/>
      <c r="K110" s="23">
        <f>IF(ISNUMBER(C110),WORKDAY(C110,Settings!$D$5),"")</f>
        <v/>
      </c>
      <c r="L110" s="23">
        <f>IF(K110="","",IF(ISNUMBER(E110),MAX(WORKDAY(E110,1),WORKDAY(K110,Settings!$D$6)),WORKDAY(K110,Settings!$D$6)))</f>
        <v/>
      </c>
      <c r="M110" s="23">
        <f>IF(L110="","",MAX(C110+Settings!$D$7,WORKDAY(L110,Settings!$D$6)))</f>
        <v/>
      </c>
      <c r="N110" s="23">
        <f>IF(ISNUMBER(C110),EDATE(C110,Settings!$D$8),"")</f>
        <v/>
      </c>
      <c r="O110" s="24">
        <f>IF(AND(A110="",B110=""),"",IF(H110="","Open",H110))</f>
        <v/>
      </c>
      <c r="P110" s="25">
        <f>IF(O110="","",IF(O110="Won","Won. Start onboarding",IF(O110="Lost",IF(I110="","Lost. Note the reason in Outcome","Closed"),IF(O110="Parked","Reconnect around this date",IF(NOT(ISNUMBER(C110)),"Add the date you sent it",IF(G110="Not moving forward","Send email 6, then mark it Lost",IF(G110="Ready to go ahead","Reply today with next steps",IF(G110="I have questions","Answer their questions today",IF(N(F110)=0,"Send email 2",IF(N(F110)=1,IF(ISNUMBER(E110),"Send email 4","Send email 3"),IF(N(F110)=2,"Send email 5, the last one","Stop following up. Mark it Parked")))))))))))</f>
        <v/>
      </c>
      <c r="Q110" s="23">
        <f>IF(O110="","",IF(OR(O110="Won",O110="Lost"),"",IF(O110="Parked",N110,IF(NOT(ISNUMBER(C110)),"",IF(OR(G110="Not moving forward",G110="Ready to go ahead",G110="I have questions"),Settings!$D$10,IF(N(F110)=0,K110,IF(N(F110)=1,L110,IF(N(F110)=2,M110,""))))))))</f>
        <v/>
      </c>
      <c r="R110" s="24">
        <f>IF(ISNUMBER(Q110),Q110-Settings!$D$10,"")</f>
        <v/>
      </c>
      <c r="S110" s="24">
        <f>IF(OR(O110="Won",O110="Lost",NOT(ISNUMBER(R110))),"",IF(R110&lt;0,"Overdue",IF(R110=0,"Due today","")))</f>
        <v/>
      </c>
    </row>
    <row r="111">
      <c r="A111" s="26" t="n"/>
      <c r="B111" s="26" t="n"/>
      <c r="C111" s="27" t="n"/>
      <c r="D111" s="28" t="n"/>
      <c r="E111" s="27" t="n"/>
      <c r="F111" s="29" t="n"/>
      <c r="G111" s="26" t="n"/>
      <c r="H111" s="26" t="n"/>
      <c r="I111" s="26" t="n"/>
      <c r="J111" s="26" t="n"/>
      <c r="K111" s="23">
        <f>IF(ISNUMBER(C111),WORKDAY(C111,Settings!$D$5),"")</f>
        <v/>
      </c>
      <c r="L111" s="23">
        <f>IF(K111="","",IF(ISNUMBER(E111),MAX(WORKDAY(E111,1),WORKDAY(K111,Settings!$D$6)),WORKDAY(K111,Settings!$D$6)))</f>
        <v/>
      </c>
      <c r="M111" s="23">
        <f>IF(L111="","",MAX(C111+Settings!$D$7,WORKDAY(L111,Settings!$D$6)))</f>
        <v/>
      </c>
      <c r="N111" s="23">
        <f>IF(ISNUMBER(C111),EDATE(C111,Settings!$D$8),"")</f>
        <v/>
      </c>
      <c r="O111" s="24">
        <f>IF(AND(A111="",B111=""),"",IF(H111="","Open",H111))</f>
        <v/>
      </c>
      <c r="P111" s="25">
        <f>IF(O111="","",IF(O111="Won","Won. Start onboarding",IF(O111="Lost",IF(I111="","Lost. Note the reason in Outcome","Closed"),IF(O111="Parked","Reconnect around this date",IF(NOT(ISNUMBER(C111)),"Add the date you sent it",IF(G111="Not moving forward","Send email 6, then mark it Lost",IF(G111="Ready to go ahead","Reply today with next steps",IF(G111="I have questions","Answer their questions today",IF(N(F111)=0,"Send email 2",IF(N(F111)=1,IF(ISNUMBER(E111),"Send email 4","Send email 3"),IF(N(F111)=2,"Send email 5, the last one","Stop following up. Mark it Parked")))))))))))</f>
        <v/>
      </c>
      <c r="Q111" s="23">
        <f>IF(O111="","",IF(OR(O111="Won",O111="Lost"),"",IF(O111="Parked",N111,IF(NOT(ISNUMBER(C111)),"",IF(OR(G111="Not moving forward",G111="Ready to go ahead",G111="I have questions"),Settings!$D$10,IF(N(F111)=0,K111,IF(N(F111)=1,L111,IF(N(F111)=2,M111,""))))))))</f>
        <v/>
      </c>
      <c r="R111" s="24">
        <f>IF(ISNUMBER(Q111),Q111-Settings!$D$10,"")</f>
        <v/>
      </c>
      <c r="S111" s="24">
        <f>IF(OR(O111="Won",O111="Lost",NOT(ISNUMBER(R111))),"",IF(R111&lt;0,"Overdue",IF(R111=0,"Due today","")))</f>
        <v/>
      </c>
    </row>
    <row r="112">
      <c r="A112" s="26" t="n"/>
      <c r="B112" s="26" t="n"/>
      <c r="C112" s="27" t="n"/>
      <c r="D112" s="28" t="n"/>
      <c r="E112" s="27" t="n"/>
      <c r="F112" s="29" t="n"/>
      <c r="G112" s="26" t="n"/>
      <c r="H112" s="26" t="n"/>
      <c r="I112" s="26" t="n"/>
      <c r="J112" s="26" t="n"/>
      <c r="K112" s="23">
        <f>IF(ISNUMBER(C112),WORKDAY(C112,Settings!$D$5),"")</f>
        <v/>
      </c>
      <c r="L112" s="23">
        <f>IF(K112="","",IF(ISNUMBER(E112),MAX(WORKDAY(E112,1),WORKDAY(K112,Settings!$D$6)),WORKDAY(K112,Settings!$D$6)))</f>
        <v/>
      </c>
      <c r="M112" s="23">
        <f>IF(L112="","",MAX(C112+Settings!$D$7,WORKDAY(L112,Settings!$D$6)))</f>
        <v/>
      </c>
      <c r="N112" s="23">
        <f>IF(ISNUMBER(C112),EDATE(C112,Settings!$D$8),"")</f>
        <v/>
      </c>
      <c r="O112" s="24">
        <f>IF(AND(A112="",B112=""),"",IF(H112="","Open",H112))</f>
        <v/>
      </c>
      <c r="P112" s="25">
        <f>IF(O112="","",IF(O112="Won","Won. Start onboarding",IF(O112="Lost",IF(I112="","Lost. Note the reason in Outcome","Closed"),IF(O112="Parked","Reconnect around this date",IF(NOT(ISNUMBER(C112)),"Add the date you sent it",IF(G112="Not moving forward","Send email 6, then mark it Lost",IF(G112="Ready to go ahead","Reply today with next steps",IF(G112="I have questions","Answer their questions today",IF(N(F112)=0,"Send email 2",IF(N(F112)=1,IF(ISNUMBER(E112),"Send email 4","Send email 3"),IF(N(F112)=2,"Send email 5, the last one","Stop following up. Mark it Parked")))))))))))</f>
        <v/>
      </c>
      <c r="Q112" s="23">
        <f>IF(O112="","",IF(OR(O112="Won",O112="Lost"),"",IF(O112="Parked",N112,IF(NOT(ISNUMBER(C112)),"",IF(OR(G112="Not moving forward",G112="Ready to go ahead",G112="I have questions"),Settings!$D$10,IF(N(F112)=0,K112,IF(N(F112)=1,L112,IF(N(F112)=2,M112,""))))))))</f>
        <v/>
      </c>
      <c r="R112" s="24">
        <f>IF(ISNUMBER(Q112),Q112-Settings!$D$10,"")</f>
        <v/>
      </c>
      <c r="S112" s="24">
        <f>IF(OR(O112="Won",O112="Lost",NOT(ISNUMBER(R112))),"",IF(R112&lt;0,"Overdue",IF(R112=0,"Due today","")))</f>
        <v/>
      </c>
    </row>
    <row r="113">
      <c r="A113" s="26" t="n"/>
      <c r="B113" s="26" t="n"/>
      <c r="C113" s="27" t="n"/>
      <c r="D113" s="28" t="n"/>
      <c r="E113" s="27" t="n"/>
      <c r="F113" s="29" t="n"/>
      <c r="G113" s="26" t="n"/>
      <c r="H113" s="26" t="n"/>
      <c r="I113" s="26" t="n"/>
      <c r="J113" s="26" t="n"/>
      <c r="K113" s="23">
        <f>IF(ISNUMBER(C113),WORKDAY(C113,Settings!$D$5),"")</f>
        <v/>
      </c>
      <c r="L113" s="23">
        <f>IF(K113="","",IF(ISNUMBER(E113),MAX(WORKDAY(E113,1),WORKDAY(K113,Settings!$D$6)),WORKDAY(K113,Settings!$D$6)))</f>
        <v/>
      </c>
      <c r="M113" s="23">
        <f>IF(L113="","",MAX(C113+Settings!$D$7,WORKDAY(L113,Settings!$D$6)))</f>
        <v/>
      </c>
      <c r="N113" s="23">
        <f>IF(ISNUMBER(C113),EDATE(C113,Settings!$D$8),"")</f>
        <v/>
      </c>
      <c r="O113" s="24">
        <f>IF(AND(A113="",B113=""),"",IF(H113="","Open",H113))</f>
        <v/>
      </c>
      <c r="P113" s="25">
        <f>IF(O113="","",IF(O113="Won","Won. Start onboarding",IF(O113="Lost",IF(I113="","Lost. Note the reason in Outcome","Closed"),IF(O113="Parked","Reconnect around this date",IF(NOT(ISNUMBER(C113)),"Add the date you sent it",IF(G113="Not moving forward","Send email 6, then mark it Lost",IF(G113="Ready to go ahead","Reply today with next steps",IF(G113="I have questions","Answer their questions today",IF(N(F113)=0,"Send email 2",IF(N(F113)=1,IF(ISNUMBER(E113),"Send email 4","Send email 3"),IF(N(F113)=2,"Send email 5, the last one","Stop following up. Mark it Parked")))))))))))</f>
        <v/>
      </c>
      <c r="Q113" s="23">
        <f>IF(O113="","",IF(OR(O113="Won",O113="Lost"),"",IF(O113="Parked",N113,IF(NOT(ISNUMBER(C113)),"",IF(OR(G113="Not moving forward",G113="Ready to go ahead",G113="I have questions"),Settings!$D$10,IF(N(F113)=0,K113,IF(N(F113)=1,L113,IF(N(F113)=2,M113,""))))))))</f>
        <v/>
      </c>
      <c r="R113" s="24">
        <f>IF(ISNUMBER(Q113),Q113-Settings!$D$10,"")</f>
        <v/>
      </c>
      <c r="S113" s="24">
        <f>IF(OR(O113="Won",O113="Lost",NOT(ISNUMBER(R113))),"",IF(R113&lt;0,"Overdue",IF(R113=0,"Due today","")))</f>
        <v/>
      </c>
    </row>
    <row r="114">
      <c r="A114" s="26" t="n"/>
      <c r="B114" s="26" t="n"/>
      <c r="C114" s="27" t="n"/>
      <c r="D114" s="28" t="n"/>
      <c r="E114" s="27" t="n"/>
      <c r="F114" s="29" t="n"/>
      <c r="G114" s="26" t="n"/>
      <c r="H114" s="26" t="n"/>
      <c r="I114" s="26" t="n"/>
      <c r="J114" s="26" t="n"/>
      <c r="K114" s="23">
        <f>IF(ISNUMBER(C114),WORKDAY(C114,Settings!$D$5),"")</f>
        <v/>
      </c>
      <c r="L114" s="23">
        <f>IF(K114="","",IF(ISNUMBER(E114),MAX(WORKDAY(E114,1),WORKDAY(K114,Settings!$D$6)),WORKDAY(K114,Settings!$D$6)))</f>
        <v/>
      </c>
      <c r="M114" s="23">
        <f>IF(L114="","",MAX(C114+Settings!$D$7,WORKDAY(L114,Settings!$D$6)))</f>
        <v/>
      </c>
      <c r="N114" s="23">
        <f>IF(ISNUMBER(C114),EDATE(C114,Settings!$D$8),"")</f>
        <v/>
      </c>
      <c r="O114" s="24">
        <f>IF(AND(A114="",B114=""),"",IF(H114="","Open",H114))</f>
        <v/>
      </c>
      <c r="P114" s="25">
        <f>IF(O114="","",IF(O114="Won","Won. Start onboarding",IF(O114="Lost",IF(I114="","Lost. Note the reason in Outcome","Closed"),IF(O114="Parked","Reconnect around this date",IF(NOT(ISNUMBER(C114)),"Add the date you sent it",IF(G114="Not moving forward","Send email 6, then mark it Lost",IF(G114="Ready to go ahead","Reply today with next steps",IF(G114="I have questions","Answer their questions today",IF(N(F114)=0,"Send email 2",IF(N(F114)=1,IF(ISNUMBER(E114),"Send email 4","Send email 3"),IF(N(F114)=2,"Send email 5, the last one","Stop following up. Mark it Parked")))))))))))</f>
        <v/>
      </c>
      <c r="Q114" s="23">
        <f>IF(O114="","",IF(OR(O114="Won",O114="Lost"),"",IF(O114="Parked",N114,IF(NOT(ISNUMBER(C114)),"",IF(OR(G114="Not moving forward",G114="Ready to go ahead",G114="I have questions"),Settings!$D$10,IF(N(F114)=0,K114,IF(N(F114)=1,L114,IF(N(F114)=2,M114,""))))))))</f>
        <v/>
      </c>
      <c r="R114" s="24">
        <f>IF(ISNUMBER(Q114),Q114-Settings!$D$10,"")</f>
        <v/>
      </c>
      <c r="S114" s="24">
        <f>IF(OR(O114="Won",O114="Lost",NOT(ISNUMBER(R114))),"",IF(R114&lt;0,"Overdue",IF(R114=0,"Due today","")))</f>
        <v/>
      </c>
    </row>
    <row r="115">
      <c r="A115" s="26" t="n"/>
      <c r="B115" s="26" t="n"/>
      <c r="C115" s="27" t="n"/>
      <c r="D115" s="28" t="n"/>
      <c r="E115" s="27" t="n"/>
      <c r="F115" s="29" t="n"/>
      <c r="G115" s="26" t="n"/>
      <c r="H115" s="26" t="n"/>
      <c r="I115" s="26" t="n"/>
      <c r="J115" s="26" t="n"/>
      <c r="K115" s="23">
        <f>IF(ISNUMBER(C115),WORKDAY(C115,Settings!$D$5),"")</f>
        <v/>
      </c>
      <c r="L115" s="23">
        <f>IF(K115="","",IF(ISNUMBER(E115),MAX(WORKDAY(E115,1),WORKDAY(K115,Settings!$D$6)),WORKDAY(K115,Settings!$D$6)))</f>
        <v/>
      </c>
      <c r="M115" s="23">
        <f>IF(L115="","",MAX(C115+Settings!$D$7,WORKDAY(L115,Settings!$D$6)))</f>
        <v/>
      </c>
      <c r="N115" s="23">
        <f>IF(ISNUMBER(C115),EDATE(C115,Settings!$D$8),"")</f>
        <v/>
      </c>
      <c r="O115" s="24">
        <f>IF(AND(A115="",B115=""),"",IF(H115="","Open",H115))</f>
        <v/>
      </c>
      <c r="P115" s="25">
        <f>IF(O115="","",IF(O115="Won","Won. Start onboarding",IF(O115="Lost",IF(I115="","Lost. Note the reason in Outcome","Closed"),IF(O115="Parked","Reconnect around this date",IF(NOT(ISNUMBER(C115)),"Add the date you sent it",IF(G115="Not moving forward","Send email 6, then mark it Lost",IF(G115="Ready to go ahead","Reply today with next steps",IF(G115="I have questions","Answer their questions today",IF(N(F115)=0,"Send email 2",IF(N(F115)=1,IF(ISNUMBER(E115),"Send email 4","Send email 3"),IF(N(F115)=2,"Send email 5, the last one","Stop following up. Mark it Parked")))))))))))</f>
        <v/>
      </c>
      <c r="Q115" s="23">
        <f>IF(O115="","",IF(OR(O115="Won",O115="Lost"),"",IF(O115="Parked",N115,IF(NOT(ISNUMBER(C115)),"",IF(OR(G115="Not moving forward",G115="Ready to go ahead",G115="I have questions"),Settings!$D$10,IF(N(F115)=0,K115,IF(N(F115)=1,L115,IF(N(F115)=2,M115,""))))))))</f>
        <v/>
      </c>
      <c r="R115" s="24">
        <f>IF(ISNUMBER(Q115),Q115-Settings!$D$10,"")</f>
        <v/>
      </c>
      <c r="S115" s="24">
        <f>IF(OR(O115="Won",O115="Lost",NOT(ISNUMBER(R115))),"",IF(R115&lt;0,"Overdue",IF(R115=0,"Due today","")))</f>
        <v/>
      </c>
    </row>
    <row r="116">
      <c r="A116" s="26" t="n"/>
      <c r="B116" s="26" t="n"/>
      <c r="C116" s="27" t="n"/>
      <c r="D116" s="28" t="n"/>
      <c r="E116" s="27" t="n"/>
      <c r="F116" s="29" t="n"/>
      <c r="G116" s="26" t="n"/>
      <c r="H116" s="26" t="n"/>
      <c r="I116" s="26" t="n"/>
      <c r="J116" s="26" t="n"/>
      <c r="K116" s="23">
        <f>IF(ISNUMBER(C116),WORKDAY(C116,Settings!$D$5),"")</f>
        <v/>
      </c>
      <c r="L116" s="23">
        <f>IF(K116="","",IF(ISNUMBER(E116),MAX(WORKDAY(E116,1),WORKDAY(K116,Settings!$D$6)),WORKDAY(K116,Settings!$D$6)))</f>
        <v/>
      </c>
      <c r="M116" s="23">
        <f>IF(L116="","",MAX(C116+Settings!$D$7,WORKDAY(L116,Settings!$D$6)))</f>
        <v/>
      </c>
      <c r="N116" s="23">
        <f>IF(ISNUMBER(C116),EDATE(C116,Settings!$D$8),"")</f>
        <v/>
      </c>
      <c r="O116" s="24">
        <f>IF(AND(A116="",B116=""),"",IF(H116="","Open",H116))</f>
        <v/>
      </c>
      <c r="P116" s="25">
        <f>IF(O116="","",IF(O116="Won","Won. Start onboarding",IF(O116="Lost",IF(I116="","Lost. Note the reason in Outcome","Closed"),IF(O116="Parked","Reconnect around this date",IF(NOT(ISNUMBER(C116)),"Add the date you sent it",IF(G116="Not moving forward","Send email 6, then mark it Lost",IF(G116="Ready to go ahead","Reply today with next steps",IF(G116="I have questions","Answer their questions today",IF(N(F116)=0,"Send email 2",IF(N(F116)=1,IF(ISNUMBER(E116),"Send email 4","Send email 3"),IF(N(F116)=2,"Send email 5, the last one","Stop following up. Mark it Parked")))))))))))</f>
        <v/>
      </c>
      <c r="Q116" s="23">
        <f>IF(O116="","",IF(OR(O116="Won",O116="Lost"),"",IF(O116="Parked",N116,IF(NOT(ISNUMBER(C116)),"",IF(OR(G116="Not moving forward",G116="Ready to go ahead",G116="I have questions"),Settings!$D$10,IF(N(F116)=0,K116,IF(N(F116)=1,L116,IF(N(F116)=2,M116,""))))))))</f>
        <v/>
      </c>
      <c r="R116" s="24">
        <f>IF(ISNUMBER(Q116),Q116-Settings!$D$10,"")</f>
        <v/>
      </c>
      <c r="S116" s="24">
        <f>IF(OR(O116="Won",O116="Lost",NOT(ISNUMBER(R116))),"",IF(R116&lt;0,"Overdue",IF(R116=0,"Due today","")))</f>
        <v/>
      </c>
    </row>
    <row r="117">
      <c r="A117" s="26" t="n"/>
      <c r="B117" s="26" t="n"/>
      <c r="C117" s="27" t="n"/>
      <c r="D117" s="28" t="n"/>
      <c r="E117" s="27" t="n"/>
      <c r="F117" s="29" t="n"/>
      <c r="G117" s="26" t="n"/>
      <c r="H117" s="26" t="n"/>
      <c r="I117" s="26" t="n"/>
      <c r="J117" s="26" t="n"/>
      <c r="K117" s="23">
        <f>IF(ISNUMBER(C117),WORKDAY(C117,Settings!$D$5),"")</f>
        <v/>
      </c>
      <c r="L117" s="23">
        <f>IF(K117="","",IF(ISNUMBER(E117),MAX(WORKDAY(E117,1),WORKDAY(K117,Settings!$D$6)),WORKDAY(K117,Settings!$D$6)))</f>
        <v/>
      </c>
      <c r="M117" s="23">
        <f>IF(L117="","",MAX(C117+Settings!$D$7,WORKDAY(L117,Settings!$D$6)))</f>
        <v/>
      </c>
      <c r="N117" s="23">
        <f>IF(ISNUMBER(C117),EDATE(C117,Settings!$D$8),"")</f>
        <v/>
      </c>
      <c r="O117" s="24">
        <f>IF(AND(A117="",B117=""),"",IF(H117="","Open",H117))</f>
        <v/>
      </c>
      <c r="P117" s="25">
        <f>IF(O117="","",IF(O117="Won","Won. Start onboarding",IF(O117="Lost",IF(I117="","Lost. Note the reason in Outcome","Closed"),IF(O117="Parked","Reconnect around this date",IF(NOT(ISNUMBER(C117)),"Add the date you sent it",IF(G117="Not moving forward","Send email 6, then mark it Lost",IF(G117="Ready to go ahead","Reply today with next steps",IF(G117="I have questions","Answer their questions today",IF(N(F117)=0,"Send email 2",IF(N(F117)=1,IF(ISNUMBER(E117),"Send email 4","Send email 3"),IF(N(F117)=2,"Send email 5, the last one","Stop following up. Mark it Parked")))))))))))</f>
        <v/>
      </c>
      <c r="Q117" s="23">
        <f>IF(O117="","",IF(OR(O117="Won",O117="Lost"),"",IF(O117="Parked",N117,IF(NOT(ISNUMBER(C117)),"",IF(OR(G117="Not moving forward",G117="Ready to go ahead",G117="I have questions"),Settings!$D$10,IF(N(F117)=0,K117,IF(N(F117)=1,L117,IF(N(F117)=2,M117,""))))))))</f>
        <v/>
      </c>
      <c r="R117" s="24">
        <f>IF(ISNUMBER(Q117),Q117-Settings!$D$10,"")</f>
        <v/>
      </c>
      <c r="S117" s="24">
        <f>IF(OR(O117="Won",O117="Lost",NOT(ISNUMBER(R117))),"",IF(R117&lt;0,"Overdue",IF(R117=0,"Due today","")))</f>
        <v/>
      </c>
    </row>
    <row r="118">
      <c r="A118" s="26" t="n"/>
      <c r="B118" s="26" t="n"/>
      <c r="C118" s="27" t="n"/>
      <c r="D118" s="28" t="n"/>
      <c r="E118" s="27" t="n"/>
      <c r="F118" s="29" t="n"/>
      <c r="G118" s="26" t="n"/>
      <c r="H118" s="26" t="n"/>
      <c r="I118" s="26" t="n"/>
      <c r="J118" s="26" t="n"/>
      <c r="K118" s="23">
        <f>IF(ISNUMBER(C118),WORKDAY(C118,Settings!$D$5),"")</f>
        <v/>
      </c>
      <c r="L118" s="23">
        <f>IF(K118="","",IF(ISNUMBER(E118),MAX(WORKDAY(E118,1),WORKDAY(K118,Settings!$D$6)),WORKDAY(K118,Settings!$D$6)))</f>
        <v/>
      </c>
      <c r="M118" s="23">
        <f>IF(L118="","",MAX(C118+Settings!$D$7,WORKDAY(L118,Settings!$D$6)))</f>
        <v/>
      </c>
      <c r="N118" s="23">
        <f>IF(ISNUMBER(C118),EDATE(C118,Settings!$D$8),"")</f>
        <v/>
      </c>
      <c r="O118" s="24">
        <f>IF(AND(A118="",B118=""),"",IF(H118="","Open",H118))</f>
        <v/>
      </c>
      <c r="P118" s="25">
        <f>IF(O118="","",IF(O118="Won","Won. Start onboarding",IF(O118="Lost",IF(I118="","Lost. Note the reason in Outcome","Closed"),IF(O118="Parked","Reconnect around this date",IF(NOT(ISNUMBER(C118)),"Add the date you sent it",IF(G118="Not moving forward","Send email 6, then mark it Lost",IF(G118="Ready to go ahead","Reply today with next steps",IF(G118="I have questions","Answer their questions today",IF(N(F118)=0,"Send email 2",IF(N(F118)=1,IF(ISNUMBER(E118),"Send email 4","Send email 3"),IF(N(F118)=2,"Send email 5, the last one","Stop following up. Mark it Parked")))))))))))</f>
        <v/>
      </c>
      <c r="Q118" s="23">
        <f>IF(O118="","",IF(OR(O118="Won",O118="Lost"),"",IF(O118="Parked",N118,IF(NOT(ISNUMBER(C118)),"",IF(OR(G118="Not moving forward",G118="Ready to go ahead",G118="I have questions"),Settings!$D$10,IF(N(F118)=0,K118,IF(N(F118)=1,L118,IF(N(F118)=2,M118,""))))))))</f>
        <v/>
      </c>
      <c r="R118" s="24">
        <f>IF(ISNUMBER(Q118),Q118-Settings!$D$10,"")</f>
        <v/>
      </c>
      <c r="S118" s="24">
        <f>IF(OR(O118="Won",O118="Lost",NOT(ISNUMBER(R118))),"",IF(R118&lt;0,"Overdue",IF(R118=0,"Due today","")))</f>
        <v/>
      </c>
    </row>
    <row r="119">
      <c r="A119" s="26" t="n"/>
      <c r="B119" s="26" t="n"/>
      <c r="C119" s="27" t="n"/>
      <c r="D119" s="28" t="n"/>
      <c r="E119" s="27" t="n"/>
      <c r="F119" s="29" t="n"/>
      <c r="G119" s="26" t="n"/>
      <c r="H119" s="26" t="n"/>
      <c r="I119" s="26" t="n"/>
      <c r="J119" s="26" t="n"/>
      <c r="K119" s="23">
        <f>IF(ISNUMBER(C119),WORKDAY(C119,Settings!$D$5),"")</f>
        <v/>
      </c>
      <c r="L119" s="23">
        <f>IF(K119="","",IF(ISNUMBER(E119),MAX(WORKDAY(E119,1),WORKDAY(K119,Settings!$D$6)),WORKDAY(K119,Settings!$D$6)))</f>
        <v/>
      </c>
      <c r="M119" s="23">
        <f>IF(L119="","",MAX(C119+Settings!$D$7,WORKDAY(L119,Settings!$D$6)))</f>
        <v/>
      </c>
      <c r="N119" s="23">
        <f>IF(ISNUMBER(C119),EDATE(C119,Settings!$D$8),"")</f>
        <v/>
      </c>
      <c r="O119" s="24">
        <f>IF(AND(A119="",B119=""),"",IF(H119="","Open",H119))</f>
        <v/>
      </c>
      <c r="P119" s="25">
        <f>IF(O119="","",IF(O119="Won","Won. Start onboarding",IF(O119="Lost",IF(I119="","Lost. Note the reason in Outcome","Closed"),IF(O119="Parked","Reconnect around this date",IF(NOT(ISNUMBER(C119)),"Add the date you sent it",IF(G119="Not moving forward","Send email 6, then mark it Lost",IF(G119="Ready to go ahead","Reply today with next steps",IF(G119="I have questions","Answer their questions today",IF(N(F119)=0,"Send email 2",IF(N(F119)=1,IF(ISNUMBER(E119),"Send email 4","Send email 3"),IF(N(F119)=2,"Send email 5, the last one","Stop following up. Mark it Parked")))))))))))</f>
        <v/>
      </c>
      <c r="Q119" s="23">
        <f>IF(O119="","",IF(OR(O119="Won",O119="Lost"),"",IF(O119="Parked",N119,IF(NOT(ISNUMBER(C119)),"",IF(OR(G119="Not moving forward",G119="Ready to go ahead",G119="I have questions"),Settings!$D$10,IF(N(F119)=0,K119,IF(N(F119)=1,L119,IF(N(F119)=2,M119,""))))))))</f>
        <v/>
      </c>
      <c r="R119" s="24">
        <f>IF(ISNUMBER(Q119),Q119-Settings!$D$10,"")</f>
        <v/>
      </c>
      <c r="S119" s="24">
        <f>IF(OR(O119="Won",O119="Lost",NOT(ISNUMBER(R119))),"",IF(R119&lt;0,"Overdue",IF(R119=0,"Due today","")))</f>
        <v/>
      </c>
    </row>
    <row r="120">
      <c r="A120" s="26" t="n"/>
      <c r="B120" s="26" t="n"/>
      <c r="C120" s="27" t="n"/>
      <c r="D120" s="28" t="n"/>
      <c r="E120" s="27" t="n"/>
      <c r="F120" s="29" t="n"/>
      <c r="G120" s="26" t="n"/>
      <c r="H120" s="26" t="n"/>
      <c r="I120" s="26" t="n"/>
      <c r="J120" s="26" t="n"/>
      <c r="K120" s="23">
        <f>IF(ISNUMBER(C120),WORKDAY(C120,Settings!$D$5),"")</f>
        <v/>
      </c>
      <c r="L120" s="23">
        <f>IF(K120="","",IF(ISNUMBER(E120),MAX(WORKDAY(E120,1),WORKDAY(K120,Settings!$D$6)),WORKDAY(K120,Settings!$D$6)))</f>
        <v/>
      </c>
      <c r="M120" s="23">
        <f>IF(L120="","",MAX(C120+Settings!$D$7,WORKDAY(L120,Settings!$D$6)))</f>
        <v/>
      </c>
      <c r="N120" s="23">
        <f>IF(ISNUMBER(C120),EDATE(C120,Settings!$D$8),"")</f>
        <v/>
      </c>
      <c r="O120" s="24">
        <f>IF(AND(A120="",B120=""),"",IF(H120="","Open",H120))</f>
        <v/>
      </c>
      <c r="P120" s="25">
        <f>IF(O120="","",IF(O120="Won","Won. Start onboarding",IF(O120="Lost",IF(I120="","Lost. Note the reason in Outcome","Closed"),IF(O120="Parked","Reconnect around this date",IF(NOT(ISNUMBER(C120)),"Add the date you sent it",IF(G120="Not moving forward","Send email 6, then mark it Lost",IF(G120="Ready to go ahead","Reply today with next steps",IF(G120="I have questions","Answer their questions today",IF(N(F120)=0,"Send email 2",IF(N(F120)=1,IF(ISNUMBER(E120),"Send email 4","Send email 3"),IF(N(F120)=2,"Send email 5, the last one","Stop following up. Mark it Parked")))))))))))</f>
        <v/>
      </c>
      <c r="Q120" s="23">
        <f>IF(O120="","",IF(OR(O120="Won",O120="Lost"),"",IF(O120="Parked",N120,IF(NOT(ISNUMBER(C120)),"",IF(OR(G120="Not moving forward",G120="Ready to go ahead",G120="I have questions"),Settings!$D$10,IF(N(F120)=0,K120,IF(N(F120)=1,L120,IF(N(F120)=2,M120,""))))))))</f>
        <v/>
      </c>
      <c r="R120" s="24">
        <f>IF(ISNUMBER(Q120),Q120-Settings!$D$10,"")</f>
        <v/>
      </c>
      <c r="S120" s="24">
        <f>IF(OR(O120="Won",O120="Lost",NOT(ISNUMBER(R120))),"",IF(R120&lt;0,"Overdue",IF(R120=0,"Due today","")))</f>
        <v/>
      </c>
    </row>
    <row r="121">
      <c r="A121" s="26" t="n"/>
      <c r="B121" s="26" t="n"/>
      <c r="C121" s="27" t="n"/>
      <c r="D121" s="28" t="n"/>
      <c r="E121" s="27" t="n"/>
      <c r="F121" s="29" t="n"/>
      <c r="G121" s="26" t="n"/>
      <c r="H121" s="26" t="n"/>
      <c r="I121" s="26" t="n"/>
      <c r="J121" s="26" t="n"/>
      <c r="K121" s="23">
        <f>IF(ISNUMBER(C121),WORKDAY(C121,Settings!$D$5),"")</f>
        <v/>
      </c>
      <c r="L121" s="23">
        <f>IF(K121="","",IF(ISNUMBER(E121),MAX(WORKDAY(E121,1),WORKDAY(K121,Settings!$D$6)),WORKDAY(K121,Settings!$D$6)))</f>
        <v/>
      </c>
      <c r="M121" s="23">
        <f>IF(L121="","",MAX(C121+Settings!$D$7,WORKDAY(L121,Settings!$D$6)))</f>
        <v/>
      </c>
      <c r="N121" s="23">
        <f>IF(ISNUMBER(C121),EDATE(C121,Settings!$D$8),"")</f>
        <v/>
      </c>
      <c r="O121" s="24">
        <f>IF(AND(A121="",B121=""),"",IF(H121="","Open",H121))</f>
        <v/>
      </c>
      <c r="P121" s="25">
        <f>IF(O121="","",IF(O121="Won","Won. Start onboarding",IF(O121="Lost",IF(I121="","Lost. Note the reason in Outcome","Closed"),IF(O121="Parked","Reconnect around this date",IF(NOT(ISNUMBER(C121)),"Add the date you sent it",IF(G121="Not moving forward","Send email 6, then mark it Lost",IF(G121="Ready to go ahead","Reply today with next steps",IF(G121="I have questions","Answer their questions today",IF(N(F121)=0,"Send email 2",IF(N(F121)=1,IF(ISNUMBER(E121),"Send email 4","Send email 3"),IF(N(F121)=2,"Send email 5, the last one","Stop following up. Mark it Parked")))))))))))</f>
        <v/>
      </c>
      <c r="Q121" s="23">
        <f>IF(O121="","",IF(OR(O121="Won",O121="Lost"),"",IF(O121="Parked",N121,IF(NOT(ISNUMBER(C121)),"",IF(OR(G121="Not moving forward",G121="Ready to go ahead",G121="I have questions"),Settings!$D$10,IF(N(F121)=0,K121,IF(N(F121)=1,L121,IF(N(F121)=2,M121,""))))))))</f>
        <v/>
      </c>
      <c r="R121" s="24">
        <f>IF(ISNUMBER(Q121),Q121-Settings!$D$10,"")</f>
        <v/>
      </c>
      <c r="S121" s="24">
        <f>IF(OR(O121="Won",O121="Lost",NOT(ISNUMBER(R121))),"",IF(R121&lt;0,"Overdue",IF(R121=0,"Due today","")))</f>
        <v/>
      </c>
    </row>
    <row r="122">
      <c r="A122" s="26" t="n"/>
      <c r="B122" s="26" t="n"/>
      <c r="C122" s="27" t="n"/>
      <c r="D122" s="28" t="n"/>
      <c r="E122" s="27" t="n"/>
      <c r="F122" s="29" t="n"/>
      <c r="G122" s="26" t="n"/>
      <c r="H122" s="26" t="n"/>
      <c r="I122" s="26" t="n"/>
      <c r="J122" s="26" t="n"/>
      <c r="K122" s="23">
        <f>IF(ISNUMBER(C122),WORKDAY(C122,Settings!$D$5),"")</f>
        <v/>
      </c>
      <c r="L122" s="23">
        <f>IF(K122="","",IF(ISNUMBER(E122),MAX(WORKDAY(E122,1),WORKDAY(K122,Settings!$D$6)),WORKDAY(K122,Settings!$D$6)))</f>
        <v/>
      </c>
      <c r="M122" s="23">
        <f>IF(L122="","",MAX(C122+Settings!$D$7,WORKDAY(L122,Settings!$D$6)))</f>
        <v/>
      </c>
      <c r="N122" s="23">
        <f>IF(ISNUMBER(C122),EDATE(C122,Settings!$D$8),"")</f>
        <v/>
      </c>
      <c r="O122" s="24">
        <f>IF(AND(A122="",B122=""),"",IF(H122="","Open",H122))</f>
        <v/>
      </c>
      <c r="P122" s="25">
        <f>IF(O122="","",IF(O122="Won","Won. Start onboarding",IF(O122="Lost",IF(I122="","Lost. Note the reason in Outcome","Closed"),IF(O122="Parked","Reconnect around this date",IF(NOT(ISNUMBER(C122)),"Add the date you sent it",IF(G122="Not moving forward","Send email 6, then mark it Lost",IF(G122="Ready to go ahead","Reply today with next steps",IF(G122="I have questions","Answer their questions today",IF(N(F122)=0,"Send email 2",IF(N(F122)=1,IF(ISNUMBER(E122),"Send email 4","Send email 3"),IF(N(F122)=2,"Send email 5, the last one","Stop following up. Mark it Parked")))))))))))</f>
        <v/>
      </c>
      <c r="Q122" s="23">
        <f>IF(O122="","",IF(OR(O122="Won",O122="Lost"),"",IF(O122="Parked",N122,IF(NOT(ISNUMBER(C122)),"",IF(OR(G122="Not moving forward",G122="Ready to go ahead",G122="I have questions"),Settings!$D$10,IF(N(F122)=0,K122,IF(N(F122)=1,L122,IF(N(F122)=2,M122,""))))))))</f>
        <v/>
      </c>
      <c r="R122" s="24">
        <f>IF(ISNUMBER(Q122),Q122-Settings!$D$10,"")</f>
        <v/>
      </c>
      <c r="S122" s="24">
        <f>IF(OR(O122="Won",O122="Lost",NOT(ISNUMBER(R122))),"",IF(R122&lt;0,"Overdue",IF(R122=0,"Due today","")))</f>
        <v/>
      </c>
    </row>
    <row r="123">
      <c r="A123" s="26" t="n"/>
      <c r="B123" s="26" t="n"/>
      <c r="C123" s="27" t="n"/>
      <c r="D123" s="28" t="n"/>
      <c r="E123" s="27" t="n"/>
      <c r="F123" s="29" t="n"/>
      <c r="G123" s="26" t="n"/>
      <c r="H123" s="26" t="n"/>
      <c r="I123" s="26" t="n"/>
      <c r="J123" s="26" t="n"/>
      <c r="K123" s="23">
        <f>IF(ISNUMBER(C123),WORKDAY(C123,Settings!$D$5),"")</f>
        <v/>
      </c>
      <c r="L123" s="23">
        <f>IF(K123="","",IF(ISNUMBER(E123),MAX(WORKDAY(E123,1),WORKDAY(K123,Settings!$D$6)),WORKDAY(K123,Settings!$D$6)))</f>
        <v/>
      </c>
      <c r="M123" s="23">
        <f>IF(L123="","",MAX(C123+Settings!$D$7,WORKDAY(L123,Settings!$D$6)))</f>
        <v/>
      </c>
      <c r="N123" s="23">
        <f>IF(ISNUMBER(C123),EDATE(C123,Settings!$D$8),"")</f>
        <v/>
      </c>
      <c r="O123" s="24">
        <f>IF(AND(A123="",B123=""),"",IF(H123="","Open",H123))</f>
        <v/>
      </c>
      <c r="P123" s="25">
        <f>IF(O123="","",IF(O123="Won","Won. Start onboarding",IF(O123="Lost",IF(I123="","Lost. Note the reason in Outcome","Closed"),IF(O123="Parked","Reconnect around this date",IF(NOT(ISNUMBER(C123)),"Add the date you sent it",IF(G123="Not moving forward","Send email 6, then mark it Lost",IF(G123="Ready to go ahead","Reply today with next steps",IF(G123="I have questions","Answer their questions today",IF(N(F123)=0,"Send email 2",IF(N(F123)=1,IF(ISNUMBER(E123),"Send email 4","Send email 3"),IF(N(F123)=2,"Send email 5, the last one","Stop following up. Mark it Parked")))))))))))</f>
        <v/>
      </c>
      <c r="Q123" s="23">
        <f>IF(O123="","",IF(OR(O123="Won",O123="Lost"),"",IF(O123="Parked",N123,IF(NOT(ISNUMBER(C123)),"",IF(OR(G123="Not moving forward",G123="Ready to go ahead",G123="I have questions"),Settings!$D$10,IF(N(F123)=0,K123,IF(N(F123)=1,L123,IF(N(F123)=2,M123,""))))))))</f>
        <v/>
      </c>
      <c r="R123" s="24">
        <f>IF(ISNUMBER(Q123),Q123-Settings!$D$10,"")</f>
        <v/>
      </c>
      <c r="S123" s="24">
        <f>IF(OR(O123="Won",O123="Lost",NOT(ISNUMBER(R123))),"",IF(R123&lt;0,"Overdue",IF(R123=0,"Due today","")))</f>
        <v/>
      </c>
    </row>
    <row r="124">
      <c r="A124" s="26" t="n"/>
      <c r="B124" s="26" t="n"/>
      <c r="C124" s="27" t="n"/>
      <c r="D124" s="28" t="n"/>
      <c r="E124" s="27" t="n"/>
      <c r="F124" s="29" t="n"/>
      <c r="G124" s="26" t="n"/>
      <c r="H124" s="26" t="n"/>
      <c r="I124" s="26" t="n"/>
      <c r="J124" s="26" t="n"/>
      <c r="K124" s="23">
        <f>IF(ISNUMBER(C124),WORKDAY(C124,Settings!$D$5),"")</f>
        <v/>
      </c>
      <c r="L124" s="23">
        <f>IF(K124="","",IF(ISNUMBER(E124),MAX(WORKDAY(E124,1),WORKDAY(K124,Settings!$D$6)),WORKDAY(K124,Settings!$D$6)))</f>
        <v/>
      </c>
      <c r="M124" s="23">
        <f>IF(L124="","",MAX(C124+Settings!$D$7,WORKDAY(L124,Settings!$D$6)))</f>
        <v/>
      </c>
      <c r="N124" s="23">
        <f>IF(ISNUMBER(C124),EDATE(C124,Settings!$D$8),"")</f>
        <v/>
      </c>
      <c r="O124" s="24">
        <f>IF(AND(A124="",B124=""),"",IF(H124="","Open",H124))</f>
        <v/>
      </c>
      <c r="P124" s="25">
        <f>IF(O124="","",IF(O124="Won","Won. Start onboarding",IF(O124="Lost",IF(I124="","Lost. Note the reason in Outcome","Closed"),IF(O124="Parked","Reconnect around this date",IF(NOT(ISNUMBER(C124)),"Add the date you sent it",IF(G124="Not moving forward","Send email 6, then mark it Lost",IF(G124="Ready to go ahead","Reply today with next steps",IF(G124="I have questions","Answer their questions today",IF(N(F124)=0,"Send email 2",IF(N(F124)=1,IF(ISNUMBER(E124),"Send email 4","Send email 3"),IF(N(F124)=2,"Send email 5, the last one","Stop following up. Mark it Parked")))))))))))</f>
        <v/>
      </c>
      <c r="Q124" s="23">
        <f>IF(O124="","",IF(OR(O124="Won",O124="Lost"),"",IF(O124="Parked",N124,IF(NOT(ISNUMBER(C124)),"",IF(OR(G124="Not moving forward",G124="Ready to go ahead",G124="I have questions"),Settings!$D$10,IF(N(F124)=0,K124,IF(N(F124)=1,L124,IF(N(F124)=2,M124,""))))))))</f>
        <v/>
      </c>
      <c r="R124" s="24">
        <f>IF(ISNUMBER(Q124),Q124-Settings!$D$10,"")</f>
        <v/>
      </c>
      <c r="S124" s="24">
        <f>IF(OR(O124="Won",O124="Lost",NOT(ISNUMBER(R124))),"",IF(R124&lt;0,"Overdue",IF(R124=0,"Due today","")))</f>
        <v/>
      </c>
    </row>
    <row r="125">
      <c r="A125" s="26" t="n"/>
      <c r="B125" s="26" t="n"/>
      <c r="C125" s="27" t="n"/>
      <c r="D125" s="28" t="n"/>
      <c r="E125" s="27" t="n"/>
      <c r="F125" s="29" t="n"/>
      <c r="G125" s="26" t="n"/>
      <c r="H125" s="26" t="n"/>
      <c r="I125" s="26" t="n"/>
      <c r="J125" s="26" t="n"/>
      <c r="K125" s="23">
        <f>IF(ISNUMBER(C125),WORKDAY(C125,Settings!$D$5),"")</f>
        <v/>
      </c>
      <c r="L125" s="23">
        <f>IF(K125="","",IF(ISNUMBER(E125),MAX(WORKDAY(E125,1),WORKDAY(K125,Settings!$D$6)),WORKDAY(K125,Settings!$D$6)))</f>
        <v/>
      </c>
      <c r="M125" s="23">
        <f>IF(L125="","",MAX(C125+Settings!$D$7,WORKDAY(L125,Settings!$D$6)))</f>
        <v/>
      </c>
      <c r="N125" s="23">
        <f>IF(ISNUMBER(C125),EDATE(C125,Settings!$D$8),"")</f>
        <v/>
      </c>
      <c r="O125" s="24">
        <f>IF(AND(A125="",B125=""),"",IF(H125="","Open",H125))</f>
        <v/>
      </c>
      <c r="P125" s="25">
        <f>IF(O125="","",IF(O125="Won","Won. Start onboarding",IF(O125="Lost",IF(I125="","Lost. Note the reason in Outcome","Closed"),IF(O125="Parked","Reconnect around this date",IF(NOT(ISNUMBER(C125)),"Add the date you sent it",IF(G125="Not moving forward","Send email 6, then mark it Lost",IF(G125="Ready to go ahead","Reply today with next steps",IF(G125="I have questions","Answer their questions today",IF(N(F125)=0,"Send email 2",IF(N(F125)=1,IF(ISNUMBER(E125),"Send email 4","Send email 3"),IF(N(F125)=2,"Send email 5, the last one","Stop following up. Mark it Parked")))))))))))</f>
        <v/>
      </c>
      <c r="Q125" s="23">
        <f>IF(O125="","",IF(OR(O125="Won",O125="Lost"),"",IF(O125="Parked",N125,IF(NOT(ISNUMBER(C125)),"",IF(OR(G125="Not moving forward",G125="Ready to go ahead",G125="I have questions"),Settings!$D$10,IF(N(F125)=0,K125,IF(N(F125)=1,L125,IF(N(F125)=2,M125,""))))))))</f>
        <v/>
      </c>
      <c r="R125" s="24">
        <f>IF(ISNUMBER(Q125),Q125-Settings!$D$10,"")</f>
        <v/>
      </c>
      <c r="S125" s="24">
        <f>IF(OR(O125="Won",O125="Lost",NOT(ISNUMBER(R125))),"",IF(R125&lt;0,"Overdue",IF(R125=0,"Due today","")))</f>
        <v/>
      </c>
    </row>
    <row r="126">
      <c r="A126" s="26" t="n"/>
      <c r="B126" s="26" t="n"/>
      <c r="C126" s="27" t="n"/>
      <c r="D126" s="28" t="n"/>
      <c r="E126" s="27" t="n"/>
      <c r="F126" s="29" t="n"/>
      <c r="G126" s="26" t="n"/>
      <c r="H126" s="26" t="n"/>
      <c r="I126" s="26" t="n"/>
      <c r="J126" s="26" t="n"/>
      <c r="K126" s="23">
        <f>IF(ISNUMBER(C126),WORKDAY(C126,Settings!$D$5),"")</f>
        <v/>
      </c>
      <c r="L126" s="23">
        <f>IF(K126="","",IF(ISNUMBER(E126),MAX(WORKDAY(E126,1),WORKDAY(K126,Settings!$D$6)),WORKDAY(K126,Settings!$D$6)))</f>
        <v/>
      </c>
      <c r="M126" s="23">
        <f>IF(L126="","",MAX(C126+Settings!$D$7,WORKDAY(L126,Settings!$D$6)))</f>
        <v/>
      </c>
      <c r="N126" s="23">
        <f>IF(ISNUMBER(C126),EDATE(C126,Settings!$D$8),"")</f>
        <v/>
      </c>
      <c r="O126" s="24">
        <f>IF(AND(A126="",B126=""),"",IF(H126="","Open",H126))</f>
        <v/>
      </c>
      <c r="P126" s="25">
        <f>IF(O126="","",IF(O126="Won","Won. Start onboarding",IF(O126="Lost",IF(I126="","Lost. Note the reason in Outcome","Closed"),IF(O126="Parked","Reconnect around this date",IF(NOT(ISNUMBER(C126)),"Add the date you sent it",IF(G126="Not moving forward","Send email 6, then mark it Lost",IF(G126="Ready to go ahead","Reply today with next steps",IF(G126="I have questions","Answer their questions today",IF(N(F126)=0,"Send email 2",IF(N(F126)=1,IF(ISNUMBER(E126),"Send email 4","Send email 3"),IF(N(F126)=2,"Send email 5, the last one","Stop following up. Mark it Parked")))))))))))</f>
        <v/>
      </c>
      <c r="Q126" s="23">
        <f>IF(O126="","",IF(OR(O126="Won",O126="Lost"),"",IF(O126="Parked",N126,IF(NOT(ISNUMBER(C126)),"",IF(OR(G126="Not moving forward",G126="Ready to go ahead",G126="I have questions"),Settings!$D$10,IF(N(F126)=0,K126,IF(N(F126)=1,L126,IF(N(F126)=2,M126,""))))))))</f>
        <v/>
      </c>
      <c r="R126" s="24">
        <f>IF(ISNUMBER(Q126),Q126-Settings!$D$10,"")</f>
        <v/>
      </c>
      <c r="S126" s="24">
        <f>IF(OR(O126="Won",O126="Lost",NOT(ISNUMBER(R126))),"",IF(R126&lt;0,"Overdue",IF(R126=0,"Due today","")))</f>
        <v/>
      </c>
    </row>
    <row r="127">
      <c r="A127" s="26" t="n"/>
      <c r="B127" s="26" t="n"/>
      <c r="C127" s="27" t="n"/>
      <c r="D127" s="28" t="n"/>
      <c r="E127" s="27" t="n"/>
      <c r="F127" s="29" t="n"/>
      <c r="G127" s="26" t="n"/>
      <c r="H127" s="26" t="n"/>
      <c r="I127" s="26" t="n"/>
      <c r="J127" s="26" t="n"/>
      <c r="K127" s="23">
        <f>IF(ISNUMBER(C127),WORKDAY(C127,Settings!$D$5),"")</f>
        <v/>
      </c>
      <c r="L127" s="23">
        <f>IF(K127="","",IF(ISNUMBER(E127),MAX(WORKDAY(E127,1),WORKDAY(K127,Settings!$D$6)),WORKDAY(K127,Settings!$D$6)))</f>
        <v/>
      </c>
      <c r="M127" s="23">
        <f>IF(L127="","",MAX(C127+Settings!$D$7,WORKDAY(L127,Settings!$D$6)))</f>
        <v/>
      </c>
      <c r="N127" s="23">
        <f>IF(ISNUMBER(C127),EDATE(C127,Settings!$D$8),"")</f>
        <v/>
      </c>
      <c r="O127" s="24">
        <f>IF(AND(A127="",B127=""),"",IF(H127="","Open",H127))</f>
        <v/>
      </c>
      <c r="P127" s="25">
        <f>IF(O127="","",IF(O127="Won","Won. Start onboarding",IF(O127="Lost",IF(I127="","Lost. Note the reason in Outcome","Closed"),IF(O127="Parked","Reconnect around this date",IF(NOT(ISNUMBER(C127)),"Add the date you sent it",IF(G127="Not moving forward","Send email 6, then mark it Lost",IF(G127="Ready to go ahead","Reply today with next steps",IF(G127="I have questions","Answer their questions today",IF(N(F127)=0,"Send email 2",IF(N(F127)=1,IF(ISNUMBER(E127),"Send email 4","Send email 3"),IF(N(F127)=2,"Send email 5, the last one","Stop following up. Mark it Parked")))))))))))</f>
        <v/>
      </c>
      <c r="Q127" s="23">
        <f>IF(O127="","",IF(OR(O127="Won",O127="Lost"),"",IF(O127="Parked",N127,IF(NOT(ISNUMBER(C127)),"",IF(OR(G127="Not moving forward",G127="Ready to go ahead",G127="I have questions"),Settings!$D$10,IF(N(F127)=0,K127,IF(N(F127)=1,L127,IF(N(F127)=2,M127,""))))))))</f>
        <v/>
      </c>
      <c r="R127" s="24">
        <f>IF(ISNUMBER(Q127),Q127-Settings!$D$10,"")</f>
        <v/>
      </c>
      <c r="S127" s="24">
        <f>IF(OR(O127="Won",O127="Lost",NOT(ISNUMBER(R127))),"",IF(R127&lt;0,"Overdue",IF(R127=0,"Due today","")))</f>
        <v/>
      </c>
    </row>
    <row r="128">
      <c r="A128" s="26" t="n"/>
      <c r="B128" s="26" t="n"/>
      <c r="C128" s="27" t="n"/>
      <c r="D128" s="28" t="n"/>
      <c r="E128" s="27" t="n"/>
      <c r="F128" s="29" t="n"/>
      <c r="G128" s="26" t="n"/>
      <c r="H128" s="26" t="n"/>
      <c r="I128" s="26" t="n"/>
      <c r="J128" s="26" t="n"/>
      <c r="K128" s="23">
        <f>IF(ISNUMBER(C128),WORKDAY(C128,Settings!$D$5),"")</f>
        <v/>
      </c>
      <c r="L128" s="23">
        <f>IF(K128="","",IF(ISNUMBER(E128),MAX(WORKDAY(E128,1),WORKDAY(K128,Settings!$D$6)),WORKDAY(K128,Settings!$D$6)))</f>
        <v/>
      </c>
      <c r="M128" s="23">
        <f>IF(L128="","",MAX(C128+Settings!$D$7,WORKDAY(L128,Settings!$D$6)))</f>
        <v/>
      </c>
      <c r="N128" s="23">
        <f>IF(ISNUMBER(C128),EDATE(C128,Settings!$D$8),"")</f>
        <v/>
      </c>
      <c r="O128" s="24">
        <f>IF(AND(A128="",B128=""),"",IF(H128="","Open",H128))</f>
        <v/>
      </c>
      <c r="P128" s="25">
        <f>IF(O128="","",IF(O128="Won","Won. Start onboarding",IF(O128="Lost",IF(I128="","Lost. Note the reason in Outcome","Closed"),IF(O128="Parked","Reconnect around this date",IF(NOT(ISNUMBER(C128)),"Add the date you sent it",IF(G128="Not moving forward","Send email 6, then mark it Lost",IF(G128="Ready to go ahead","Reply today with next steps",IF(G128="I have questions","Answer their questions today",IF(N(F128)=0,"Send email 2",IF(N(F128)=1,IF(ISNUMBER(E128),"Send email 4","Send email 3"),IF(N(F128)=2,"Send email 5, the last one","Stop following up. Mark it Parked")))))))))))</f>
        <v/>
      </c>
      <c r="Q128" s="23">
        <f>IF(O128="","",IF(OR(O128="Won",O128="Lost"),"",IF(O128="Parked",N128,IF(NOT(ISNUMBER(C128)),"",IF(OR(G128="Not moving forward",G128="Ready to go ahead",G128="I have questions"),Settings!$D$10,IF(N(F128)=0,K128,IF(N(F128)=1,L128,IF(N(F128)=2,M128,""))))))))</f>
        <v/>
      </c>
      <c r="R128" s="24">
        <f>IF(ISNUMBER(Q128),Q128-Settings!$D$10,"")</f>
        <v/>
      </c>
      <c r="S128" s="24">
        <f>IF(OR(O128="Won",O128="Lost",NOT(ISNUMBER(R128))),"",IF(R128&lt;0,"Overdue",IF(R128=0,"Due today","")))</f>
        <v/>
      </c>
    </row>
    <row r="129">
      <c r="A129" s="26" t="n"/>
      <c r="B129" s="26" t="n"/>
      <c r="C129" s="27" t="n"/>
      <c r="D129" s="28" t="n"/>
      <c r="E129" s="27" t="n"/>
      <c r="F129" s="29" t="n"/>
      <c r="G129" s="26" t="n"/>
      <c r="H129" s="26" t="n"/>
      <c r="I129" s="26" t="n"/>
      <c r="J129" s="26" t="n"/>
      <c r="K129" s="23">
        <f>IF(ISNUMBER(C129),WORKDAY(C129,Settings!$D$5),"")</f>
        <v/>
      </c>
      <c r="L129" s="23">
        <f>IF(K129="","",IF(ISNUMBER(E129),MAX(WORKDAY(E129,1),WORKDAY(K129,Settings!$D$6)),WORKDAY(K129,Settings!$D$6)))</f>
        <v/>
      </c>
      <c r="M129" s="23">
        <f>IF(L129="","",MAX(C129+Settings!$D$7,WORKDAY(L129,Settings!$D$6)))</f>
        <v/>
      </c>
      <c r="N129" s="23">
        <f>IF(ISNUMBER(C129),EDATE(C129,Settings!$D$8),"")</f>
        <v/>
      </c>
      <c r="O129" s="24">
        <f>IF(AND(A129="",B129=""),"",IF(H129="","Open",H129))</f>
        <v/>
      </c>
      <c r="P129" s="25">
        <f>IF(O129="","",IF(O129="Won","Won. Start onboarding",IF(O129="Lost",IF(I129="","Lost. Note the reason in Outcome","Closed"),IF(O129="Parked","Reconnect around this date",IF(NOT(ISNUMBER(C129)),"Add the date you sent it",IF(G129="Not moving forward","Send email 6, then mark it Lost",IF(G129="Ready to go ahead","Reply today with next steps",IF(G129="I have questions","Answer their questions today",IF(N(F129)=0,"Send email 2",IF(N(F129)=1,IF(ISNUMBER(E129),"Send email 4","Send email 3"),IF(N(F129)=2,"Send email 5, the last one","Stop following up. Mark it Parked")))))))))))</f>
        <v/>
      </c>
      <c r="Q129" s="23">
        <f>IF(O129="","",IF(OR(O129="Won",O129="Lost"),"",IF(O129="Parked",N129,IF(NOT(ISNUMBER(C129)),"",IF(OR(G129="Not moving forward",G129="Ready to go ahead",G129="I have questions"),Settings!$D$10,IF(N(F129)=0,K129,IF(N(F129)=1,L129,IF(N(F129)=2,M129,""))))))))</f>
        <v/>
      </c>
      <c r="R129" s="24">
        <f>IF(ISNUMBER(Q129),Q129-Settings!$D$10,"")</f>
        <v/>
      </c>
      <c r="S129" s="24">
        <f>IF(OR(O129="Won",O129="Lost",NOT(ISNUMBER(R129))),"",IF(R129&lt;0,"Overdue",IF(R129=0,"Due today","")))</f>
        <v/>
      </c>
    </row>
    <row r="130">
      <c r="A130" s="26" t="n"/>
      <c r="B130" s="26" t="n"/>
      <c r="C130" s="27" t="n"/>
      <c r="D130" s="28" t="n"/>
      <c r="E130" s="27" t="n"/>
      <c r="F130" s="29" t="n"/>
      <c r="G130" s="26" t="n"/>
      <c r="H130" s="26" t="n"/>
      <c r="I130" s="26" t="n"/>
      <c r="J130" s="26" t="n"/>
      <c r="K130" s="23">
        <f>IF(ISNUMBER(C130),WORKDAY(C130,Settings!$D$5),"")</f>
        <v/>
      </c>
      <c r="L130" s="23">
        <f>IF(K130="","",IF(ISNUMBER(E130),MAX(WORKDAY(E130,1),WORKDAY(K130,Settings!$D$6)),WORKDAY(K130,Settings!$D$6)))</f>
        <v/>
      </c>
      <c r="M130" s="23">
        <f>IF(L130="","",MAX(C130+Settings!$D$7,WORKDAY(L130,Settings!$D$6)))</f>
        <v/>
      </c>
      <c r="N130" s="23">
        <f>IF(ISNUMBER(C130),EDATE(C130,Settings!$D$8),"")</f>
        <v/>
      </c>
      <c r="O130" s="24">
        <f>IF(AND(A130="",B130=""),"",IF(H130="","Open",H130))</f>
        <v/>
      </c>
      <c r="P130" s="25">
        <f>IF(O130="","",IF(O130="Won","Won. Start onboarding",IF(O130="Lost",IF(I130="","Lost. Note the reason in Outcome","Closed"),IF(O130="Parked","Reconnect around this date",IF(NOT(ISNUMBER(C130)),"Add the date you sent it",IF(G130="Not moving forward","Send email 6, then mark it Lost",IF(G130="Ready to go ahead","Reply today with next steps",IF(G130="I have questions","Answer their questions today",IF(N(F130)=0,"Send email 2",IF(N(F130)=1,IF(ISNUMBER(E130),"Send email 4","Send email 3"),IF(N(F130)=2,"Send email 5, the last one","Stop following up. Mark it Parked")))))))))))</f>
        <v/>
      </c>
      <c r="Q130" s="23">
        <f>IF(O130="","",IF(OR(O130="Won",O130="Lost"),"",IF(O130="Parked",N130,IF(NOT(ISNUMBER(C130)),"",IF(OR(G130="Not moving forward",G130="Ready to go ahead",G130="I have questions"),Settings!$D$10,IF(N(F130)=0,K130,IF(N(F130)=1,L130,IF(N(F130)=2,M130,""))))))))</f>
        <v/>
      </c>
      <c r="R130" s="24">
        <f>IF(ISNUMBER(Q130),Q130-Settings!$D$10,"")</f>
        <v/>
      </c>
      <c r="S130" s="24">
        <f>IF(OR(O130="Won",O130="Lost",NOT(ISNUMBER(R130))),"",IF(R130&lt;0,"Overdue",IF(R130=0,"Due today","")))</f>
        <v/>
      </c>
    </row>
    <row r="131">
      <c r="A131" s="26" t="n"/>
      <c r="B131" s="26" t="n"/>
      <c r="C131" s="27" t="n"/>
      <c r="D131" s="28" t="n"/>
      <c r="E131" s="27" t="n"/>
      <c r="F131" s="29" t="n"/>
      <c r="G131" s="26" t="n"/>
      <c r="H131" s="26" t="n"/>
      <c r="I131" s="26" t="n"/>
      <c r="J131" s="26" t="n"/>
      <c r="K131" s="23">
        <f>IF(ISNUMBER(C131),WORKDAY(C131,Settings!$D$5),"")</f>
        <v/>
      </c>
      <c r="L131" s="23">
        <f>IF(K131="","",IF(ISNUMBER(E131),MAX(WORKDAY(E131,1),WORKDAY(K131,Settings!$D$6)),WORKDAY(K131,Settings!$D$6)))</f>
        <v/>
      </c>
      <c r="M131" s="23">
        <f>IF(L131="","",MAX(C131+Settings!$D$7,WORKDAY(L131,Settings!$D$6)))</f>
        <v/>
      </c>
      <c r="N131" s="23">
        <f>IF(ISNUMBER(C131),EDATE(C131,Settings!$D$8),"")</f>
        <v/>
      </c>
      <c r="O131" s="24">
        <f>IF(AND(A131="",B131=""),"",IF(H131="","Open",H131))</f>
        <v/>
      </c>
      <c r="P131" s="25">
        <f>IF(O131="","",IF(O131="Won","Won. Start onboarding",IF(O131="Lost",IF(I131="","Lost. Note the reason in Outcome","Closed"),IF(O131="Parked","Reconnect around this date",IF(NOT(ISNUMBER(C131)),"Add the date you sent it",IF(G131="Not moving forward","Send email 6, then mark it Lost",IF(G131="Ready to go ahead","Reply today with next steps",IF(G131="I have questions","Answer their questions today",IF(N(F131)=0,"Send email 2",IF(N(F131)=1,IF(ISNUMBER(E131),"Send email 4","Send email 3"),IF(N(F131)=2,"Send email 5, the last one","Stop following up. Mark it Parked")))))))))))</f>
        <v/>
      </c>
      <c r="Q131" s="23">
        <f>IF(O131="","",IF(OR(O131="Won",O131="Lost"),"",IF(O131="Parked",N131,IF(NOT(ISNUMBER(C131)),"",IF(OR(G131="Not moving forward",G131="Ready to go ahead",G131="I have questions"),Settings!$D$10,IF(N(F131)=0,K131,IF(N(F131)=1,L131,IF(N(F131)=2,M131,""))))))))</f>
        <v/>
      </c>
      <c r="R131" s="24">
        <f>IF(ISNUMBER(Q131),Q131-Settings!$D$10,"")</f>
        <v/>
      </c>
      <c r="S131" s="24">
        <f>IF(OR(O131="Won",O131="Lost",NOT(ISNUMBER(R131))),"",IF(R131&lt;0,"Overdue",IF(R131=0,"Due today","")))</f>
        <v/>
      </c>
    </row>
    <row r="132">
      <c r="A132" s="26" t="n"/>
      <c r="B132" s="26" t="n"/>
      <c r="C132" s="27" t="n"/>
      <c r="D132" s="28" t="n"/>
      <c r="E132" s="27" t="n"/>
      <c r="F132" s="29" t="n"/>
      <c r="G132" s="26" t="n"/>
      <c r="H132" s="26" t="n"/>
      <c r="I132" s="26" t="n"/>
      <c r="J132" s="26" t="n"/>
      <c r="K132" s="23">
        <f>IF(ISNUMBER(C132),WORKDAY(C132,Settings!$D$5),"")</f>
        <v/>
      </c>
      <c r="L132" s="23">
        <f>IF(K132="","",IF(ISNUMBER(E132),MAX(WORKDAY(E132,1),WORKDAY(K132,Settings!$D$6)),WORKDAY(K132,Settings!$D$6)))</f>
        <v/>
      </c>
      <c r="M132" s="23">
        <f>IF(L132="","",MAX(C132+Settings!$D$7,WORKDAY(L132,Settings!$D$6)))</f>
        <v/>
      </c>
      <c r="N132" s="23">
        <f>IF(ISNUMBER(C132),EDATE(C132,Settings!$D$8),"")</f>
        <v/>
      </c>
      <c r="O132" s="24">
        <f>IF(AND(A132="",B132=""),"",IF(H132="","Open",H132))</f>
        <v/>
      </c>
      <c r="P132" s="25">
        <f>IF(O132="","",IF(O132="Won","Won. Start onboarding",IF(O132="Lost",IF(I132="","Lost. Note the reason in Outcome","Closed"),IF(O132="Parked","Reconnect around this date",IF(NOT(ISNUMBER(C132)),"Add the date you sent it",IF(G132="Not moving forward","Send email 6, then mark it Lost",IF(G132="Ready to go ahead","Reply today with next steps",IF(G132="I have questions","Answer their questions today",IF(N(F132)=0,"Send email 2",IF(N(F132)=1,IF(ISNUMBER(E132),"Send email 4","Send email 3"),IF(N(F132)=2,"Send email 5, the last one","Stop following up. Mark it Parked")))))))))))</f>
        <v/>
      </c>
      <c r="Q132" s="23">
        <f>IF(O132="","",IF(OR(O132="Won",O132="Lost"),"",IF(O132="Parked",N132,IF(NOT(ISNUMBER(C132)),"",IF(OR(G132="Not moving forward",G132="Ready to go ahead",G132="I have questions"),Settings!$D$10,IF(N(F132)=0,K132,IF(N(F132)=1,L132,IF(N(F132)=2,M132,""))))))))</f>
        <v/>
      </c>
      <c r="R132" s="24">
        <f>IF(ISNUMBER(Q132),Q132-Settings!$D$10,"")</f>
        <v/>
      </c>
      <c r="S132" s="24">
        <f>IF(OR(O132="Won",O132="Lost",NOT(ISNUMBER(R132))),"",IF(R132&lt;0,"Overdue",IF(R132=0,"Due today","")))</f>
        <v/>
      </c>
    </row>
    <row r="133">
      <c r="A133" s="26" t="n"/>
      <c r="B133" s="26" t="n"/>
      <c r="C133" s="27" t="n"/>
      <c r="D133" s="28" t="n"/>
      <c r="E133" s="27" t="n"/>
      <c r="F133" s="29" t="n"/>
      <c r="G133" s="26" t="n"/>
      <c r="H133" s="26" t="n"/>
      <c r="I133" s="26" t="n"/>
      <c r="J133" s="26" t="n"/>
      <c r="K133" s="23">
        <f>IF(ISNUMBER(C133),WORKDAY(C133,Settings!$D$5),"")</f>
        <v/>
      </c>
      <c r="L133" s="23">
        <f>IF(K133="","",IF(ISNUMBER(E133),MAX(WORKDAY(E133,1),WORKDAY(K133,Settings!$D$6)),WORKDAY(K133,Settings!$D$6)))</f>
        <v/>
      </c>
      <c r="M133" s="23">
        <f>IF(L133="","",MAX(C133+Settings!$D$7,WORKDAY(L133,Settings!$D$6)))</f>
        <v/>
      </c>
      <c r="N133" s="23">
        <f>IF(ISNUMBER(C133),EDATE(C133,Settings!$D$8),"")</f>
        <v/>
      </c>
      <c r="O133" s="24">
        <f>IF(AND(A133="",B133=""),"",IF(H133="","Open",H133))</f>
        <v/>
      </c>
      <c r="P133" s="25">
        <f>IF(O133="","",IF(O133="Won","Won. Start onboarding",IF(O133="Lost",IF(I133="","Lost. Note the reason in Outcome","Closed"),IF(O133="Parked","Reconnect around this date",IF(NOT(ISNUMBER(C133)),"Add the date you sent it",IF(G133="Not moving forward","Send email 6, then mark it Lost",IF(G133="Ready to go ahead","Reply today with next steps",IF(G133="I have questions","Answer their questions today",IF(N(F133)=0,"Send email 2",IF(N(F133)=1,IF(ISNUMBER(E133),"Send email 4","Send email 3"),IF(N(F133)=2,"Send email 5, the last one","Stop following up. Mark it Parked")))))))))))</f>
        <v/>
      </c>
      <c r="Q133" s="23">
        <f>IF(O133="","",IF(OR(O133="Won",O133="Lost"),"",IF(O133="Parked",N133,IF(NOT(ISNUMBER(C133)),"",IF(OR(G133="Not moving forward",G133="Ready to go ahead",G133="I have questions"),Settings!$D$10,IF(N(F133)=0,K133,IF(N(F133)=1,L133,IF(N(F133)=2,M133,""))))))))</f>
        <v/>
      </c>
      <c r="R133" s="24">
        <f>IF(ISNUMBER(Q133),Q133-Settings!$D$10,"")</f>
        <v/>
      </c>
      <c r="S133" s="24">
        <f>IF(OR(O133="Won",O133="Lost",NOT(ISNUMBER(R133))),"",IF(R133&lt;0,"Overdue",IF(R133=0,"Due today","")))</f>
        <v/>
      </c>
    </row>
    <row r="134">
      <c r="A134" s="26" t="n"/>
      <c r="B134" s="26" t="n"/>
      <c r="C134" s="27" t="n"/>
      <c r="D134" s="28" t="n"/>
      <c r="E134" s="27" t="n"/>
      <c r="F134" s="29" t="n"/>
      <c r="G134" s="26" t="n"/>
      <c r="H134" s="26" t="n"/>
      <c r="I134" s="26" t="n"/>
      <c r="J134" s="26" t="n"/>
      <c r="K134" s="23">
        <f>IF(ISNUMBER(C134),WORKDAY(C134,Settings!$D$5),"")</f>
        <v/>
      </c>
      <c r="L134" s="23">
        <f>IF(K134="","",IF(ISNUMBER(E134),MAX(WORKDAY(E134,1),WORKDAY(K134,Settings!$D$6)),WORKDAY(K134,Settings!$D$6)))</f>
        <v/>
      </c>
      <c r="M134" s="23">
        <f>IF(L134="","",MAX(C134+Settings!$D$7,WORKDAY(L134,Settings!$D$6)))</f>
        <v/>
      </c>
      <c r="N134" s="23">
        <f>IF(ISNUMBER(C134),EDATE(C134,Settings!$D$8),"")</f>
        <v/>
      </c>
      <c r="O134" s="24">
        <f>IF(AND(A134="",B134=""),"",IF(H134="","Open",H134))</f>
        <v/>
      </c>
      <c r="P134" s="25">
        <f>IF(O134="","",IF(O134="Won","Won. Start onboarding",IF(O134="Lost",IF(I134="","Lost. Note the reason in Outcome","Closed"),IF(O134="Parked","Reconnect around this date",IF(NOT(ISNUMBER(C134)),"Add the date you sent it",IF(G134="Not moving forward","Send email 6, then mark it Lost",IF(G134="Ready to go ahead","Reply today with next steps",IF(G134="I have questions","Answer their questions today",IF(N(F134)=0,"Send email 2",IF(N(F134)=1,IF(ISNUMBER(E134),"Send email 4","Send email 3"),IF(N(F134)=2,"Send email 5, the last one","Stop following up. Mark it Parked")))))))))))</f>
        <v/>
      </c>
      <c r="Q134" s="23">
        <f>IF(O134="","",IF(OR(O134="Won",O134="Lost"),"",IF(O134="Parked",N134,IF(NOT(ISNUMBER(C134)),"",IF(OR(G134="Not moving forward",G134="Ready to go ahead",G134="I have questions"),Settings!$D$10,IF(N(F134)=0,K134,IF(N(F134)=1,L134,IF(N(F134)=2,M134,""))))))))</f>
        <v/>
      </c>
      <c r="R134" s="24">
        <f>IF(ISNUMBER(Q134),Q134-Settings!$D$10,"")</f>
        <v/>
      </c>
      <c r="S134" s="24">
        <f>IF(OR(O134="Won",O134="Lost",NOT(ISNUMBER(R134))),"",IF(R134&lt;0,"Overdue",IF(R134=0,"Due today","")))</f>
        <v/>
      </c>
    </row>
    <row r="135">
      <c r="A135" s="26" t="n"/>
      <c r="B135" s="26" t="n"/>
      <c r="C135" s="27" t="n"/>
      <c r="D135" s="28" t="n"/>
      <c r="E135" s="27" t="n"/>
      <c r="F135" s="29" t="n"/>
      <c r="G135" s="26" t="n"/>
      <c r="H135" s="26" t="n"/>
      <c r="I135" s="26" t="n"/>
      <c r="J135" s="26" t="n"/>
      <c r="K135" s="23">
        <f>IF(ISNUMBER(C135),WORKDAY(C135,Settings!$D$5),"")</f>
        <v/>
      </c>
      <c r="L135" s="23">
        <f>IF(K135="","",IF(ISNUMBER(E135),MAX(WORKDAY(E135,1),WORKDAY(K135,Settings!$D$6)),WORKDAY(K135,Settings!$D$6)))</f>
        <v/>
      </c>
      <c r="M135" s="23">
        <f>IF(L135="","",MAX(C135+Settings!$D$7,WORKDAY(L135,Settings!$D$6)))</f>
        <v/>
      </c>
      <c r="N135" s="23">
        <f>IF(ISNUMBER(C135),EDATE(C135,Settings!$D$8),"")</f>
        <v/>
      </c>
      <c r="O135" s="24">
        <f>IF(AND(A135="",B135=""),"",IF(H135="","Open",H135))</f>
        <v/>
      </c>
      <c r="P135" s="25">
        <f>IF(O135="","",IF(O135="Won","Won. Start onboarding",IF(O135="Lost",IF(I135="","Lost. Note the reason in Outcome","Closed"),IF(O135="Parked","Reconnect around this date",IF(NOT(ISNUMBER(C135)),"Add the date you sent it",IF(G135="Not moving forward","Send email 6, then mark it Lost",IF(G135="Ready to go ahead","Reply today with next steps",IF(G135="I have questions","Answer their questions today",IF(N(F135)=0,"Send email 2",IF(N(F135)=1,IF(ISNUMBER(E135),"Send email 4","Send email 3"),IF(N(F135)=2,"Send email 5, the last one","Stop following up. Mark it Parked")))))))))))</f>
        <v/>
      </c>
      <c r="Q135" s="23">
        <f>IF(O135="","",IF(OR(O135="Won",O135="Lost"),"",IF(O135="Parked",N135,IF(NOT(ISNUMBER(C135)),"",IF(OR(G135="Not moving forward",G135="Ready to go ahead",G135="I have questions"),Settings!$D$10,IF(N(F135)=0,K135,IF(N(F135)=1,L135,IF(N(F135)=2,M135,""))))))))</f>
        <v/>
      </c>
      <c r="R135" s="24">
        <f>IF(ISNUMBER(Q135),Q135-Settings!$D$10,"")</f>
        <v/>
      </c>
      <c r="S135" s="24">
        <f>IF(OR(O135="Won",O135="Lost",NOT(ISNUMBER(R135))),"",IF(R135&lt;0,"Overdue",IF(R135=0,"Due today","")))</f>
        <v/>
      </c>
    </row>
    <row r="136">
      <c r="A136" s="26" t="n"/>
      <c r="B136" s="26" t="n"/>
      <c r="C136" s="27" t="n"/>
      <c r="D136" s="28" t="n"/>
      <c r="E136" s="27" t="n"/>
      <c r="F136" s="29" t="n"/>
      <c r="G136" s="26" t="n"/>
      <c r="H136" s="26" t="n"/>
      <c r="I136" s="26" t="n"/>
      <c r="J136" s="26" t="n"/>
      <c r="K136" s="23">
        <f>IF(ISNUMBER(C136),WORKDAY(C136,Settings!$D$5),"")</f>
        <v/>
      </c>
      <c r="L136" s="23">
        <f>IF(K136="","",IF(ISNUMBER(E136),MAX(WORKDAY(E136,1),WORKDAY(K136,Settings!$D$6)),WORKDAY(K136,Settings!$D$6)))</f>
        <v/>
      </c>
      <c r="M136" s="23">
        <f>IF(L136="","",MAX(C136+Settings!$D$7,WORKDAY(L136,Settings!$D$6)))</f>
        <v/>
      </c>
      <c r="N136" s="23">
        <f>IF(ISNUMBER(C136),EDATE(C136,Settings!$D$8),"")</f>
        <v/>
      </c>
      <c r="O136" s="24">
        <f>IF(AND(A136="",B136=""),"",IF(H136="","Open",H136))</f>
        <v/>
      </c>
      <c r="P136" s="25">
        <f>IF(O136="","",IF(O136="Won","Won. Start onboarding",IF(O136="Lost",IF(I136="","Lost. Note the reason in Outcome","Closed"),IF(O136="Parked","Reconnect around this date",IF(NOT(ISNUMBER(C136)),"Add the date you sent it",IF(G136="Not moving forward","Send email 6, then mark it Lost",IF(G136="Ready to go ahead","Reply today with next steps",IF(G136="I have questions","Answer their questions today",IF(N(F136)=0,"Send email 2",IF(N(F136)=1,IF(ISNUMBER(E136),"Send email 4","Send email 3"),IF(N(F136)=2,"Send email 5, the last one","Stop following up. Mark it Parked")))))))))))</f>
        <v/>
      </c>
      <c r="Q136" s="23">
        <f>IF(O136="","",IF(OR(O136="Won",O136="Lost"),"",IF(O136="Parked",N136,IF(NOT(ISNUMBER(C136)),"",IF(OR(G136="Not moving forward",G136="Ready to go ahead",G136="I have questions"),Settings!$D$10,IF(N(F136)=0,K136,IF(N(F136)=1,L136,IF(N(F136)=2,M136,""))))))))</f>
        <v/>
      </c>
      <c r="R136" s="24">
        <f>IF(ISNUMBER(Q136),Q136-Settings!$D$10,"")</f>
        <v/>
      </c>
      <c r="S136" s="24">
        <f>IF(OR(O136="Won",O136="Lost",NOT(ISNUMBER(R136))),"",IF(R136&lt;0,"Overdue",IF(R136=0,"Due today","")))</f>
        <v/>
      </c>
    </row>
    <row r="137">
      <c r="A137" s="26" t="n"/>
      <c r="B137" s="26" t="n"/>
      <c r="C137" s="27" t="n"/>
      <c r="D137" s="28" t="n"/>
      <c r="E137" s="27" t="n"/>
      <c r="F137" s="29" t="n"/>
      <c r="G137" s="26" t="n"/>
      <c r="H137" s="26" t="n"/>
      <c r="I137" s="26" t="n"/>
      <c r="J137" s="26" t="n"/>
      <c r="K137" s="23">
        <f>IF(ISNUMBER(C137),WORKDAY(C137,Settings!$D$5),"")</f>
        <v/>
      </c>
      <c r="L137" s="23">
        <f>IF(K137="","",IF(ISNUMBER(E137),MAX(WORKDAY(E137,1),WORKDAY(K137,Settings!$D$6)),WORKDAY(K137,Settings!$D$6)))</f>
        <v/>
      </c>
      <c r="M137" s="23">
        <f>IF(L137="","",MAX(C137+Settings!$D$7,WORKDAY(L137,Settings!$D$6)))</f>
        <v/>
      </c>
      <c r="N137" s="23">
        <f>IF(ISNUMBER(C137),EDATE(C137,Settings!$D$8),"")</f>
        <v/>
      </c>
      <c r="O137" s="24">
        <f>IF(AND(A137="",B137=""),"",IF(H137="","Open",H137))</f>
        <v/>
      </c>
      <c r="P137" s="25">
        <f>IF(O137="","",IF(O137="Won","Won. Start onboarding",IF(O137="Lost",IF(I137="","Lost. Note the reason in Outcome","Closed"),IF(O137="Parked","Reconnect around this date",IF(NOT(ISNUMBER(C137)),"Add the date you sent it",IF(G137="Not moving forward","Send email 6, then mark it Lost",IF(G137="Ready to go ahead","Reply today with next steps",IF(G137="I have questions","Answer their questions today",IF(N(F137)=0,"Send email 2",IF(N(F137)=1,IF(ISNUMBER(E137),"Send email 4","Send email 3"),IF(N(F137)=2,"Send email 5, the last one","Stop following up. Mark it Parked")))))))))))</f>
        <v/>
      </c>
      <c r="Q137" s="23">
        <f>IF(O137="","",IF(OR(O137="Won",O137="Lost"),"",IF(O137="Parked",N137,IF(NOT(ISNUMBER(C137)),"",IF(OR(G137="Not moving forward",G137="Ready to go ahead",G137="I have questions"),Settings!$D$10,IF(N(F137)=0,K137,IF(N(F137)=1,L137,IF(N(F137)=2,M137,""))))))))</f>
        <v/>
      </c>
      <c r="R137" s="24">
        <f>IF(ISNUMBER(Q137),Q137-Settings!$D$10,"")</f>
        <v/>
      </c>
      <c r="S137" s="24">
        <f>IF(OR(O137="Won",O137="Lost",NOT(ISNUMBER(R137))),"",IF(R137&lt;0,"Overdue",IF(R137=0,"Due today","")))</f>
        <v/>
      </c>
    </row>
    <row r="138">
      <c r="A138" s="26" t="n"/>
      <c r="B138" s="26" t="n"/>
      <c r="C138" s="27" t="n"/>
      <c r="D138" s="28" t="n"/>
      <c r="E138" s="27" t="n"/>
      <c r="F138" s="29" t="n"/>
      <c r="G138" s="26" t="n"/>
      <c r="H138" s="26" t="n"/>
      <c r="I138" s="26" t="n"/>
      <c r="J138" s="26" t="n"/>
      <c r="K138" s="23">
        <f>IF(ISNUMBER(C138),WORKDAY(C138,Settings!$D$5),"")</f>
        <v/>
      </c>
      <c r="L138" s="23">
        <f>IF(K138="","",IF(ISNUMBER(E138),MAX(WORKDAY(E138,1),WORKDAY(K138,Settings!$D$6)),WORKDAY(K138,Settings!$D$6)))</f>
        <v/>
      </c>
      <c r="M138" s="23">
        <f>IF(L138="","",MAX(C138+Settings!$D$7,WORKDAY(L138,Settings!$D$6)))</f>
        <v/>
      </c>
      <c r="N138" s="23">
        <f>IF(ISNUMBER(C138),EDATE(C138,Settings!$D$8),"")</f>
        <v/>
      </c>
      <c r="O138" s="24">
        <f>IF(AND(A138="",B138=""),"",IF(H138="","Open",H138))</f>
        <v/>
      </c>
      <c r="P138" s="25">
        <f>IF(O138="","",IF(O138="Won","Won. Start onboarding",IF(O138="Lost",IF(I138="","Lost. Note the reason in Outcome","Closed"),IF(O138="Parked","Reconnect around this date",IF(NOT(ISNUMBER(C138)),"Add the date you sent it",IF(G138="Not moving forward","Send email 6, then mark it Lost",IF(G138="Ready to go ahead","Reply today with next steps",IF(G138="I have questions","Answer their questions today",IF(N(F138)=0,"Send email 2",IF(N(F138)=1,IF(ISNUMBER(E138),"Send email 4","Send email 3"),IF(N(F138)=2,"Send email 5, the last one","Stop following up. Mark it Parked")))))))))))</f>
        <v/>
      </c>
      <c r="Q138" s="23">
        <f>IF(O138="","",IF(OR(O138="Won",O138="Lost"),"",IF(O138="Parked",N138,IF(NOT(ISNUMBER(C138)),"",IF(OR(G138="Not moving forward",G138="Ready to go ahead",G138="I have questions"),Settings!$D$10,IF(N(F138)=0,K138,IF(N(F138)=1,L138,IF(N(F138)=2,M138,""))))))))</f>
        <v/>
      </c>
      <c r="R138" s="24">
        <f>IF(ISNUMBER(Q138),Q138-Settings!$D$10,"")</f>
        <v/>
      </c>
      <c r="S138" s="24">
        <f>IF(OR(O138="Won",O138="Lost",NOT(ISNUMBER(R138))),"",IF(R138&lt;0,"Overdue",IF(R138=0,"Due today","")))</f>
        <v/>
      </c>
    </row>
    <row r="139">
      <c r="A139" s="26" t="n"/>
      <c r="B139" s="26" t="n"/>
      <c r="C139" s="27" t="n"/>
      <c r="D139" s="28" t="n"/>
      <c r="E139" s="27" t="n"/>
      <c r="F139" s="29" t="n"/>
      <c r="G139" s="26" t="n"/>
      <c r="H139" s="26" t="n"/>
      <c r="I139" s="26" t="n"/>
      <c r="J139" s="26" t="n"/>
      <c r="K139" s="23">
        <f>IF(ISNUMBER(C139),WORKDAY(C139,Settings!$D$5),"")</f>
        <v/>
      </c>
      <c r="L139" s="23">
        <f>IF(K139="","",IF(ISNUMBER(E139),MAX(WORKDAY(E139,1),WORKDAY(K139,Settings!$D$6)),WORKDAY(K139,Settings!$D$6)))</f>
        <v/>
      </c>
      <c r="M139" s="23">
        <f>IF(L139="","",MAX(C139+Settings!$D$7,WORKDAY(L139,Settings!$D$6)))</f>
        <v/>
      </c>
      <c r="N139" s="23">
        <f>IF(ISNUMBER(C139),EDATE(C139,Settings!$D$8),"")</f>
        <v/>
      </c>
      <c r="O139" s="24">
        <f>IF(AND(A139="",B139=""),"",IF(H139="","Open",H139))</f>
        <v/>
      </c>
      <c r="P139" s="25">
        <f>IF(O139="","",IF(O139="Won","Won. Start onboarding",IF(O139="Lost",IF(I139="","Lost. Note the reason in Outcome","Closed"),IF(O139="Parked","Reconnect around this date",IF(NOT(ISNUMBER(C139)),"Add the date you sent it",IF(G139="Not moving forward","Send email 6, then mark it Lost",IF(G139="Ready to go ahead","Reply today with next steps",IF(G139="I have questions","Answer their questions today",IF(N(F139)=0,"Send email 2",IF(N(F139)=1,IF(ISNUMBER(E139),"Send email 4","Send email 3"),IF(N(F139)=2,"Send email 5, the last one","Stop following up. Mark it Parked")))))))))))</f>
        <v/>
      </c>
      <c r="Q139" s="23">
        <f>IF(O139="","",IF(OR(O139="Won",O139="Lost"),"",IF(O139="Parked",N139,IF(NOT(ISNUMBER(C139)),"",IF(OR(G139="Not moving forward",G139="Ready to go ahead",G139="I have questions"),Settings!$D$10,IF(N(F139)=0,K139,IF(N(F139)=1,L139,IF(N(F139)=2,M139,""))))))))</f>
        <v/>
      </c>
      <c r="R139" s="24">
        <f>IF(ISNUMBER(Q139),Q139-Settings!$D$10,"")</f>
        <v/>
      </c>
      <c r="S139" s="24">
        <f>IF(OR(O139="Won",O139="Lost",NOT(ISNUMBER(R139))),"",IF(R139&lt;0,"Overdue",IF(R139=0,"Due today","")))</f>
        <v/>
      </c>
    </row>
    <row r="140">
      <c r="A140" s="26" t="n"/>
      <c r="B140" s="26" t="n"/>
      <c r="C140" s="27" t="n"/>
      <c r="D140" s="28" t="n"/>
      <c r="E140" s="27" t="n"/>
      <c r="F140" s="29" t="n"/>
      <c r="G140" s="26" t="n"/>
      <c r="H140" s="26" t="n"/>
      <c r="I140" s="26" t="n"/>
      <c r="J140" s="26" t="n"/>
      <c r="K140" s="23">
        <f>IF(ISNUMBER(C140),WORKDAY(C140,Settings!$D$5),"")</f>
        <v/>
      </c>
      <c r="L140" s="23">
        <f>IF(K140="","",IF(ISNUMBER(E140),MAX(WORKDAY(E140,1),WORKDAY(K140,Settings!$D$6)),WORKDAY(K140,Settings!$D$6)))</f>
        <v/>
      </c>
      <c r="M140" s="23">
        <f>IF(L140="","",MAX(C140+Settings!$D$7,WORKDAY(L140,Settings!$D$6)))</f>
        <v/>
      </c>
      <c r="N140" s="23">
        <f>IF(ISNUMBER(C140),EDATE(C140,Settings!$D$8),"")</f>
        <v/>
      </c>
      <c r="O140" s="24">
        <f>IF(AND(A140="",B140=""),"",IF(H140="","Open",H140))</f>
        <v/>
      </c>
      <c r="P140" s="25">
        <f>IF(O140="","",IF(O140="Won","Won. Start onboarding",IF(O140="Lost",IF(I140="","Lost. Note the reason in Outcome","Closed"),IF(O140="Parked","Reconnect around this date",IF(NOT(ISNUMBER(C140)),"Add the date you sent it",IF(G140="Not moving forward","Send email 6, then mark it Lost",IF(G140="Ready to go ahead","Reply today with next steps",IF(G140="I have questions","Answer their questions today",IF(N(F140)=0,"Send email 2",IF(N(F140)=1,IF(ISNUMBER(E140),"Send email 4","Send email 3"),IF(N(F140)=2,"Send email 5, the last one","Stop following up. Mark it Parked")))))))))))</f>
        <v/>
      </c>
      <c r="Q140" s="23">
        <f>IF(O140="","",IF(OR(O140="Won",O140="Lost"),"",IF(O140="Parked",N140,IF(NOT(ISNUMBER(C140)),"",IF(OR(G140="Not moving forward",G140="Ready to go ahead",G140="I have questions"),Settings!$D$10,IF(N(F140)=0,K140,IF(N(F140)=1,L140,IF(N(F140)=2,M140,""))))))))</f>
        <v/>
      </c>
      <c r="R140" s="24">
        <f>IF(ISNUMBER(Q140),Q140-Settings!$D$10,"")</f>
        <v/>
      </c>
      <c r="S140" s="24">
        <f>IF(OR(O140="Won",O140="Lost",NOT(ISNUMBER(R140))),"",IF(R140&lt;0,"Overdue",IF(R140=0,"Due today","")))</f>
        <v/>
      </c>
    </row>
    <row r="141">
      <c r="A141" s="26" t="n"/>
      <c r="B141" s="26" t="n"/>
      <c r="C141" s="27" t="n"/>
      <c r="D141" s="28" t="n"/>
      <c r="E141" s="27" t="n"/>
      <c r="F141" s="29" t="n"/>
      <c r="G141" s="26" t="n"/>
      <c r="H141" s="26" t="n"/>
      <c r="I141" s="26" t="n"/>
      <c r="J141" s="26" t="n"/>
      <c r="K141" s="23">
        <f>IF(ISNUMBER(C141),WORKDAY(C141,Settings!$D$5),"")</f>
        <v/>
      </c>
      <c r="L141" s="23">
        <f>IF(K141="","",IF(ISNUMBER(E141),MAX(WORKDAY(E141,1),WORKDAY(K141,Settings!$D$6)),WORKDAY(K141,Settings!$D$6)))</f>
        <v/>
      </c>
      <c r="M141" s="23">
        <f>IF(L141="","",MAX(C141+Settings!$D$7,WORKDAY(L141,Settings!$D$6)))</f>
        <v/>
      </c>
      <c r="N141" s="23">
        <f>IF(ISNUMBER(C141),EDATE(C141,Settings!$D$8),"")</f>
        <v/>
      </c>
      <c r="O141" s="24">
        <f>IF(AND(A141="",B141=""),"",IF(H141="","Open",H141))</f>
        <v/>
      </c>
      <c r="P141" s="25">
        <f>IF(O141="","",IF(O141="Won","Won. Start onboarding",IF(O141="Lost",IF(I141="","Lost. Note the reason in Outcome","Closed"),IF(O141="Parked","Reconnect around this date",IF(NOT(ISNUMBER(C141)),"Add the date you sent it",IF(G141="Not moving forward","Send email 6, then mark it Lost",IF(G141="Ready to go ahead","Reply today with next steps",IF(G141="I have questions","Answer their questions today",IF(N(F141)=0,"Send email 2",IF(N(F141)=1,IF(ISNUMBER(E141),"Send email 4","Send email 3"),IF(N(F141)=2,"Send email 5, the last one","Stop following up. Mark it Parked")))))))))))</f>
        <v/>
      </c>
      <c r="Q141" s="23">
        <f>IF(O141="","",IF(OR(O141="Won",O141="Lost"),"",IF(O141="Parked",N141,IF(NOT(ISNUMBER(C141)),"",IF(OR(G141="Not moving forward",G141="Ready to go ahead",G141="I have questions"),Settings!$D$10,IF(N(F141)=0,K141,IF(N(F141)=1,L141,IF(N(F141)=2,M141,""))))))))</f>
        <v/>
      </c>
      <c r="R141" s="24">
        <f>IF(ISNUMBER(Q141),Q141-Settings!$D$10,"")</f>
        <v/>
      </c>
      <c r="S141" s="24">
        <f>IF(OR(O141="Won",O141="Lost",NOT(ISNUMBER(R141))),"",IF(R141&lt;0,"Overdue",IF(R141=0,"Due today","")))</f>
        <v/>
      </c>
    </row>
    <row r="142">
      <c r="A142" s="26" t="n"/>
      <c r="B142" s="26" t="n"/>
      <c r="C142" s="27" t="n"/>
      <c r="D142" s="28" t="n"/>
      <c r="E142" s="27" t="n"/>
      <c r="F142" s="29" t="n"/>
      <c r="G142" s="26" t="n"/>
      <c r="H142" s="26" t="n"/>
      <c r="I142" s="26" t="n"/>
      <c r="J142" s="26" t="n"/>
      <c r="K142" s="23">
        <f>IF(ISNUMBER(C142),WORKDAY(C142,Settings!$D$5),"")</f>
        <v/>
      </c>
      <c r="L142" s="23">
        <f>IF(K142="","",IF(ISNUMBER(E142),MAX(WORKDAY(E142,1),WORKDAY(K142,Settings!$D$6)),WORKDAY(K142,Settings!$D$6)))</f>
        <v/>
      </c>
      <c r="M142" s="23">
        <f>IF(L142="","",MAX(C142+Settings!$D$7,WORKDAY(L142,Settings!$D$6)))</f>
        <v/>
      </c>
      <c r="N142" s="23">
        <f>IF(ISNUMBER(C142),EDATE(C142,Settings!$D$8),"")</f>
        <v/>
      </c>
      <c r="O142" s="24">
        <f>IF(AND(A142="",B142=""),"",IF(H142="","Open",H142))</f>
        <v/>
      </c>
      <c r="P142" s="25">
        <f>IF(O142="","",IF(O142="Won","Won. Start onboarding",IF(O142="Lost",IF(I142="","Lost. Note the reason in Outcome","Closed"),IF(O142="Parked","Reconnect around this date",IF(NOT(ISNUMBER(C142)),"Add the date you sent it",IF(G142="Not moving forward","Send email 6, then mark it Lost",IF(G142="Ready to go ahead","Reply today with next steps",IF(G142="I have questions","Answer their questions today",IF(N(F142)=0,"Send email 2",IF(N(F142)=1,IF(ISNUMBER(E142),"Send email 4","Send email 3"),IF(N(F142)=2,"Send email 5, the last one","Stop following up. Mark it Parked")))))))))))</f>
        <v/>
      </c>
      <c r="Q142" s="23">
        <f>IF(O142="","",IF(OR(O142="Won",O142="Lost"),"",IF(O142="Parked",N142,IF(NOT(ISNUMBER(C142)),"",IF(OR(G142="Not moving forward",G142="Ready to go ahead",G142="I have questions"),Settings!$D$10,IF(N(F142)=0,K142,IF(N(F142)=1,L142,IF(N(F142)=2,M142,""))))))))</f>
        <v/>
      </c>
      <c r="R142" s="24">
        <f>IF(ISNUMBER(Q142),Q142-Settings!$D$10,"")</f>
        <v/>
      </c>
      <c r="S142" s="24">
        <f>IF(OR(O142="Won",O142="Lost",NOT(ISNUMBER(R142))),"",IF(R142&lt;0,"Overdue",IF(R142=0,"Due today","")))</f>
        <v/>
      </c>
    </row>
    <row r="143">
      <c r="A143" s="26" t="n"/>
      <c r="B143" s="26" t="n"/>
      <c r="C143" s="27" t="n"/>
      <c r="D143" s="28" t="n"/>
      <c r="E143" s="27" t="n"/>
      <c r="F143" s="29" t="n"/>
      <c r="G143" s="26" t="n"/>
      <c r="H143" s="26" t="n"/>
      <c r="I143" s="26" t="n"/>
      <c r="J143" s="26" t="n"/>
      <c r="K143" s="23">
        <f>IF(ISNUMBER(C143),WORKDAY(C143,Settings!$D$5),"")</f>
        <v/>
      </c>
      <c r="L143" s="23">
        <f>IF(K143="","",IF(ISNUMBER(E143),MAX(WORKDAY(E143,1),WORKDAY(K143,Settings!$D$6)),WORKDAY(K143,Settings!$D$6)))</f>
        <v/>
      </c>
      <c r="M143" s="23">
        <f>IF(L143="","",MAX(C143+Settings!$D$7,WORKDAY(L143,Settings!$D$6)))</f>
        <v/>
      </c>
      <c r="N143" s="23">
        <f>IF(ISNUMBER(C143),EDATE(C143,Settings!$D$8),"")</f>
        <v/>
      </c>
      <c r="O143" s="24">
        <f>IF(AND(A143="",B143=""),"",IF(H143="","Open",H143))</f>
        <v/>
      </c>
      <c r="P143" s="25">
        <f>IF(O143="","",IF(O143="Won","Won. Start onboarding",IF(O143="Lost",IF(I143="","Lost. Note the reason in Outcome","Closed"),IF(O143="Parked","Reconnect around this date",IF(NOT(ISNUMBER(C143)),"Add the date you sent it",IF(G143="Not moving forward","Send email 6, then mark it Lost",IF(G143="Ready to go ahead","Reply today with next steps",IF(G143="I have questions","Answer their questions today",IF(N(F143)=0,"Send email 2",IF(N(F143)=1,IF(ISNUMBER(E143),"Send email 4","Send email 3"),IF(N(F143)=2,"Send email 5, the last one","Stop following up. Mark it Parked")))))))))))</f>
        <v/>
      </c>
      <c r="Q143" s="23">
        <f>IF(O143="","",IF(OR(O143="Won",O143="Lost"),"",IF(O143="Parked",N143,IF(NOT(ISNUMBER(C143)),"",IF(OR(G143="Not moving forward",G143="Ready to go ahead",G143="I have questions"),Settings!$D$10,IF(N(F143)=0,K143,IF(N(F143)=1,L143,IF(N(F143)=2,M143,""))))))))</f>
        <v/>
      </c>
      <c r="R143" s="24">
        <f>IF(ISNUMBER(Q143),Q143-Settings!$D$10,"")</f>
        <v/>
      </c>
      <c r="S143" s="24">
        <f>IF(OR(O143="Won",O143="Lost",NOT(ISNUMBER(R143))),"",IF(R143&lt;0,"Overdue",IF(R143=0,"Due today","")))</f>
        <v/>
      </c>
    </row>
    <row r="144">
      <c r="A144" s="26" t="n"/>
      <c r="B144" s="26" t="n"/>
      <c r="C144" s="27" t="n"/>
      <c r="D144" s="28" t="n"/>
      <c r="E144" s="27" t="n"/>
      <c r="F144" s="29" t="n"/>
      <c r="G144" s="26" t="n"/>
      <c r="H144" s="26" t="n"/>
      <c r="I144" s="26" t="n"/>
      <c r="J144" s="26" t="n"/>
      <c r="K144" s="23">
        <f>IF(ISNUMBER(C144),WORKDAY(C144,Settings!$D$5),"")</f>
        <v/>
      </c>
      <c r="L144" s="23">
        <f>IF(K144="","",IF(ISNUMBER(E144),MAX(WORKDAY(E144,1),WORKDAY(K144,Settings!$D$6)),WORKDAY(K144,Settings!$D$6)))</f>
        <v/>
      </c>
      <c r="M144" s="23">
        <f>IF(L144="","",MAX(C144+Settings!$D$7,WORKDAY(L144,Settings!$D$6)))</f>
        <v/>
      </c>
      <c r="N144" s="23">
        <f>IF(ISNUMBER(C144),EDATE(C144,Settings!$D$8),"")</f>
        <v/>
      </c>
      <c r="O144" s="24">
        <f>IF(AND(A144="",B144=""),"",IF(H144="","Open",H144))</f>
        <v/>
      </c>
      <c r="P144" s="25">
        <f>IF(O144="","",IF(O144="Won","Won. Start onboarding",IF(O144="Lost",IF(I144="","Lost. Note the reason in Outcome","Closed"),IF(O144="Parked","Reconnect around this date",IF(NOT(ISNUMBER(C144)),"Add the date you sent it",IF(G144="Not moving forward","Send email 6, then mark it Lost",IF(G144="Ready to go ahead","Reply today with next steps",IF(G144="I have questions","Answer their questions today",IF(N(F144)=0,"Send email 2",IF(N(F144)=1,IF(ISNUMBER(E144),"Send email 4","Send email 3"),IF(N(F144)=2,"Send email 5, the last one","Stop following up. Mark it Parked")))))))))))</f>
        <v/>
      </c>
      <c r="Q144" s="23">
        <f>IF(O144="","",IF(OR(O144="Won",O144="Lost"),"",IF(O144="Parked",N144,IF(NOT(ISNUMBER(C144)),"",IF(OR(G144="Not moving forward",G144="Ready to go ahead",G144="I have questions"),Settings!$D$10,IF(N(F144)=0,K144,IF(N(F144)=1,L144,IF(N(F144)=2,M144,""))))))))</f>
        <v/>
      </c>
      <c r="R144" s="24">
        <f>IF(ISNUMBER(Q144),Q144-Settings!$D$10,"")</f>
        <v/>
      </c>
      <c r="S144" s="24">
        <f>IF(OR(O144="Won",O144="Lost",NOT(ISNUMBER(R144))),"",IF(R144&lt;0,"Overdue",IF(R144=0,"Due today","")))</f>
        <v/>
      </c>
    </row>
    <row r="145">
      <c r="A145" s="26" t="n"/>
      <c r="B145" s="26" t="n"/>
      <c r="C145" s="27" t="n"/>
      <c r="D145" s="28" t="n"/>
      <c r="E145" s="27" t="n"/>
      <c r="F145" s="29" t="n"/>
      <c r="G145" s="26" t="n"/>
      <c r="H145" s="26" t="n"/>
      <c r="I145" s="26" t="n"/>
      <c r="J145" s="26" t="n"/>
      <c r="K145" s="23">
        <f>IF(ISNUMBER(C145),WORKDAY(C145,Settings!$D$5),"")</f>
        <v/>
      </c>
      <c r="L145" s="23">
        <f>IF(K145="","",IF(ISNUMBER(E145),MAX(WORKDAY(E145,1),WORKDAY(K145,Settings!$D$6)),WORKDAY(K145,Settings!$D$6)))</f>
        <v/>
      </c>
      <c r="M145" s="23">
        <f>IF(L145="","",MAX(C145+Settings!$D$7,WORKDAY(L145,Settings!$D$6)))</f>
        <v/>
      </c>
      <c r="N145" s="23">
        <f>IF(ISNUMBER(C145),EDATE(C145,Settings!$D$8),"")</f>
        <v/>
      </c>
      <c r="O145" s="24">
        <f>IF(AND(A145="",B145=""),"",IF(H145="","Open",H145))</f>
        <v/>
      </c>
      <c r="P145" s="25">
        <f>IF(O145="","",IF(O145="Won","Won. Start onboarding",IF(O145="Lost",IF(I145="","Lost. Note the reason in Outcome","Closed"),IF(O145="Parked","Reconnect around this date",IF(NOT(ISNUMBER(C145)),"Add the date you sent it",IF(G145="Not moving forward","Send email 6, then mark it Lost",IF(G145="Ready to go ahead","Reply today with next steps",IF(G145="I have questions","Answer their questions today",IF(N(F145)=0,"Send email 2",IF(N(F145)=1,IF(ISNUMBER(E145),"Send email 4","Send email 3"),IF(N(F145)=2,"Send email 5, the last one","Stop following up. Mark it Parked")))))))))))</f>
        <v/>
      </c>
      <c r="Q145" s="23">
        <f>IF(O145="","",IF(OR(O145="Won",O145="Lost"),"",IF(O145="Parked",N145,IF(NOT(ISNUMBER(C145)),"",IF(OR(G145="Not moving forward",G145="Ready to go ahead",G145="I have questions"),Settings!$D$10,IF(N(F145)=0,K145,IF(N(F145)=1,L145,IF(N(F145)=2,M145,""))))))))</f>
        <v/>
      </c>
      <c r="R145" s="24">
        <f>IF(ISNUMBER(Q145),Q145-Settings!$D$10,"")</f>
        <v/>
      </c>
      <c r="S145" s="24">
        <f>IF(OR(O145="Won",O145="Lost",NOT(ISNUMBER(R145))),"",IF(R145&lt;0,"Overdue",IF(R145=0,"Due today","")))</f>
        <v/>
      </c>
    </row>
    <row r="146">
      <c r="A146" s="26" t="n"/>
      <c r="B146" s="26" t="n"/>
      <c r="C146" s="27" t="n"/>
      <c r="D146" s="28" t="n"/>
      <c r="E146" s="27" t="n"/>
      <c r="F146" s="29" t="n"/>
      <c r="G146" s="26" t="n"/>
      <c r="H146" s="26" t="n"/>
      <c r="I146" s="26" t="n"/>
      <c r="J146" s="26" t="n"/>
      <c r="K146" s="23">
        <f>IF(ISNUMBER(C146),WORKDAY(C146,Settings!$D$5),"")</f>
        <v/>
      </c>
      <c r="L146" s="23">
        <f>IF(K146="","",IF(ISNUMBER(E146),MAX(WORKDAY(E146,1),WORKDAY(K146,Settings!$D$6)),WORKDAY(K146,Settings!$D$6)))</f>
        <v/>
      </c>
      <c r="M146" s="23">
        <f>IF(L146="","",MAX(C146+Settings!$D$7,WORKDAY(L146,Settings!$D$6)))</f>
        <v/>
      </c>
      <c r="N146" s="23">
        <f>IF(ISNUMBER(C146),EDATE(C146,Settings!$D$8),"")</f>
        <v/>
      </c>
      <c r="O146" s="24">
        <f>IF(AND(A146="",B146=""),"",IF(H146="","Open",H146))</f>
        <v/>
      </c>
      <c r="P146" s="25">
        <f>IF(O146="","",IF(O146="Won","Won. Start onboarding",IF(O146="Lost",IF(I146="","Lost. Note the reason in Outcome","Closed"),IF(O146="Parked","Reconnect around this date",IF(NOT(ISNUMBER(C146)),"Add the date you sent it",IF(G146="Not moving forward","Send email 6, then mark it Lost",IF(G146="Ready to go ahead","Reply today with next steps",IF(G146="I have questions","Answer their questions today",IF(N(F146)=0,"Send email 2",IF(N(F146)=1,IF(ISNUMBER(E146),"Send email 4","Send email 3"),IF(N(F146)=2,"Send email 5, the last one","Stop following up. Mark it Parked")))))))))))</f>
        <v/>
      </c>
      <c r="Q146" s="23">
        <f>IF(O146="","",IF(OR(O146="Won",O146="Lost"),"",IF(O146="Parked",N146,IF(NOT(ISNUMBER(C146)),"",IF(OR(G146="Not moving forward",G146="Ready to go ahead",G146="I have questions"),Settings!$D$10,IF(N(F146)=0,K146,IF(N(F146)=1,L146,IF(N(F146)=2,M146,""))))))))</f>
        <v/>
      </c>
      <c r="R146" s="24">
        <f>IF(ISNUMBER(Q146),Q146-Settings!$D$10,"")</f>
        <v/>
      </c>
      <c r="S146" s="24">
        <f>IF(OR(O146="Won",O146="Lost",NOT(ISNUMBER(R146))),"",IF(R146&lt;0,"Overdue",IF(R146=0,"Due today","")))</f>
        <v/>
      </c>
    </row>
    <row r="147">
      <c r="A147" s="26" t="n"/>
      <c r="B147" s="26" t="n"/>
      <c r="C147" s="27" t="n"/>
      <c r="D147" s="28" t="n"/>
      <c r="E147" s="27" t="n"/>
      <c r="F147" s="29" t="n"/>
      <c r="G147" s="26" t="n"/>
      <c r="H147" s="26" t="n"/>
      <c r="I147" s="26" t="n"/>
      <c r="J147" s="26" t="n"/>
      <c r="K147" s="23">
        <f>IF(ISNUMBER(C147),WORKDAY(C147,Settings!$D$5),"")</f>
        <v/>
      </c>
      <c r="L147" s="23">
        <f>IF(K147="","",IF(ISNUMBER(E147),MAX(WORKDAY(E147,1),WORKDAY(K147,Settings!$D$6)),WORKDAY(K147,Settings!$D$6)))</f>
        <v/>
      </c>
      <c r="M147" s="23">
        <f>IF(L147="","",MAX(C147+Settings!$D$7,WORKDAY(L147,Settings!$D$6)))</f>
        <v/>
      </c>
      <c r="N147" s="23">
        <f>IF(ISNUMBER(C147),EDATE(C147,Settings!$D$8),"")</f>
        <v/>
      </c>
      <c r="O147" s="24">
        <f>IF(AND(A147="",B147=""),"",IF(H147="","Open",H147))</f>
        <v/>
      </c>
      <c r="P147" s="25">
        <f>IF(O147="","",IF(O147="Won","Won. Start onboarding",IF(O147="Lost",IF(I147="","Lost. Note the reason in Outcome","Closed"),IF(O147="Parked","Reconnect around this date",IF(NOT(ISNUMBER(C147)),"Add the date you sent it",IF(G147="Not moving forward","Send email 6, then mark it Lost",IF(G147="Ready to go ahead","Reply today with next steps",IF(G147="I have questions","Answer their questions today",IF(N(F147)=0,"Send email 2",IF(N(F147)=1,IF(ISNUMBER(E147),"Send email 4","Send email 3"),IF(N(F147)=2,"Send email 5, the last one","Stop following up. Mark it Parked")))))))))))</f>
        <v/>
      </c>
      <c r="Q147" s="23">
        <f>IF(O147="","",IF(OR(O147="Won",O147="Lost"),"",IF(O147="Parked",N147,IF(NOT(ISNUMBER(C147)),"",IF(OR(G147="Not moving forward",G147="Ready to go ahead",G147="I have questions"),Settings!$D$10,IF(N(F147)=0,K147,IF(N(F147)=1,L147,IF(N(F147)=2,M147,""))))))))</f>
        <v/>
      </c>
      <c r="R147" s="24">
        <f>IF(ISNUMBER(Q147),Q147-Settings!$D$10,"")</f>
        <v/>
      </c>
      <c r="S147" s="24">
        <f>IF(OR(O147="Won",O147="Lost",NOT(ISNUMBER(R147))),"",IF(R147&lt;0,"Overdue",IF(R147=0,"Due today","")))</f>
        <v/>
      </c>
    </row>
    <row r="148">
      <c r="A148" s="26" t="n"/>
      <c r="B148" s="26" t="n"/>
      <c r="C148" s="27" t="n"/>
      <c r="D148" s="28" t="n"/>
      <c r="E148" s="27" t="n"/>
      <c r="F148" s="29" t="n"/>
      <c r="G148" s="26" t="n"/>
      <c r="H148" s="26" t="n"/>
      <c r="I148" s="26" t="n"/>
      <c r="J148" s="26" t="n"/>
      <c r="K148" s="23">
        <f>IF(ISNUMBER(C148),WORKDAY(C148,Settings!$D$5),"")</f>
        <v/>
      </c>
      <c r="L148" s="23">
        <f>IF(K148="","",IF(ISNUMBER(E148),MAX(WORKDAY(E148,1),WORKDAY(K148,Settings!$D$6)),WORKDAY(K148,Settings!$D$6)))</f>
        <v/>
      </c>
      <c r="M148" s="23">
        <f>IF(L148="","",MAX(C148+Settings!$D$7,WORKDAY(L148,Settings!$D$6)))</f>
        <v/>
      </c>
      <c r="N148" s="23">
        <f>IF(ISNUMBER(C148),EDATE(C148,Settings!$D$8),"")</f>
        <v/>
      </c>
      <c r="O148" s="24">
        <f>IF(AND(A148="",B148=""),"",IF(H148="","Open",H148))</f>
        <v/>
      </c>
      <c r="P148" s="25">
        <f>IF(O148="","",IF(O148="Won","Won. Start onboarding",IF(O148="Lost",IF(I148="","Lost. Note the reason in Outcome","Closed"),IF(O148="Parked","Reconnect around this date",IF(NOT(ISNUMBER(C148)),"Add the date you sent it",IF(G148="Not moving forward","Send email 6, then mark it Lost",IF(G148="Ready to go ahead","Reply today with next steps",IF(G148="I have questions","Answer their questions today",IF(N(F148)=0,"Send email 2",IF(N(F148)=1,IF(ISNUMBER(E148),"Send email 4","Send email 3"),IF(N(F148)=2,"Send email 5, the last one","Stop following up. Mark it Parked")))))))))))</f>
        <v/>
      </c>
      <c r="Q148" s="23">
        <f>IF(O148="","",IF(OR(O148="Won",O148="Lost"),"",IF(O148="Parked",N148,IF(NOT(ISNUMBER(C148)),"",IF(OR(G148="Not moving forward",G148="Ready to go ahead",G148="I have questions"),Settings!$D$10,IF(N(F148)=0,K148,IF(N(F148)=1,L148,IF(N(F148)=2,M148,""))))))))</f>
        <v/>
      </c>
      <c r="R148" s="24">
        <f>IF(ISNUMBER(Q148),Q148-Settings!$D$10,"")</f>
        <v/>
      </c>
      <c r="S148" s="24">
        <f>IF(OR(O148="Won",O148="Lost",NOT(ISNUMBER(R148))),"",IF(R148&lt;0,"Overdue",IF(R148=0,"Due today","")))</f>
        <v/>
      </c>
    </row>
    <row r="149">
      <c r="A149" s="26" t="n"/>
      <c r="B149" s="26" t="n"/>
      <c r="C149" s="27" t="n"/>
      <c r="D149" s="28" t="n"/>
      <c r="E149" s="27" t="n"/>
      <c r="F149" s="29" t="n"/>
      <c r="G149" s="26" t="n"/>
      <c r="H149" s="26" t="n"/>
      <c r="I149" s="26" t="n"/>
      <c r="J149" s="26" t="n"/>
      <c r="K149" s="23">
        <f>IF(ISNUMBER(C149),WORKDAY(C149,Settings!$D$5),"")</f>
        <v/>
      </c>
      <c r="L149" s="23">
        <f>IF(K149="","",IF(ISNUMBER(E149),MAX(WORKDAY(E149,1),WORKDAY(K149,Settings!$D$6)),WORKDAY(K149,Settings!$D$6)))</f>
        <v/>
      </c>
      <c r="M149" s="23">
        <f>IF(L149="","",MAX(C149+Settings!$D$7,WORKDAY(L149,Settings!$D$6)))</f>
        <v/>
      </c>
      <c r="N149" s="23">
        <f>IF(ISNUMBER(C149),EDATE(C149,Settings!$D$8),"")</f>
        <v/>
      </c>
      <c r="O149" s="24">
        <f>IF(AND(A149="",B149=""),"",IF(H149="","Open",H149))</f>
        <v/>
      </c>
      <c r="P149" s="25">
        <f>IF(O149="","",IF(O149="Won","Won. Start onboarding",IF(O149="Lost",IF(I149="","Lost. Note the reason in Outcome","Closed"),IF(O149="Parked","Reconnect around this date",IF(NOT(ISNUMBER(C149)),"Add the date you sent it",IF(G149="Not moving forward","Send email 6, then mark it Lost",IF(G149="Ready to go ahead","Reply today with next steps",IF(G149="I have questions","Answer their questions today",IF(N(F149)=0,"Send email 2",IF(N(F149)=1,IF(ISNUMBER(E149),"Send email 4","Send email 3"),IF(N(F149)=2,"Send email 5, the last one","Stop following up. Mark it Parked")))))))))))</f>
        <v/>
      </c>
      <c r="Q149" s="23">
        <f>IF(O149="","",IF(OR(O149="Won",O149="Lost"),"",IF(O149="Parked",N149,IF(NOT(ISNUMBER(C149)),"",IF(OR(G149="Not moving forward",G149="Ready to go ahead",G149="I have questions"),Settings!$D$10,IF(N(F149)=0,K149,IF(N(F149)=1,L149,IF(N(F149)=2,M149,""))))))))</f>
        <v/>
      </c>
      <c r="R149" s="24">
        <f>IF(ISNUMBER(Q149),Q149-Settings!$D$10,"")</f>
        <v/>
      </c>
      <c r="S149" s="24">
        <f>IF(OR(O149="Won",O149="Lost",NOT(ISNUMBER(R149))),"",IF(R149&lt;0,"Overdue",IF(R149=0,"Due today","")))</f>
        <v/>
      </c>
    </row>
    <row r="150">
      <c r="A150" s="26" t="n"/>
      <c r="B150" s="26" t="n"/>
      <c r="C150" s="27" t="n"/>
      <c r="D150" s="28" t="n"/>
      <c r="E150" s="27" t="n"/>
      <c r="F150" s="29" t="n"/>
      <c r="G150" s="26" t="n"/>
      <c r="H150" s="26" t="n"/>
      <c r="I150" s="26" t="n"/>
      <c r="J150" s="26" t="n"/>
      <c r="K150" s="23">
        <f>IF(ISNUMBER(C150),WORKDAY(C150,Settings!$D$5),"")</f>
        <v/>
      </c>
      <c r="L150" s="23">
        <f>IF(K150="","",IF(ISNUMBER(E150),MAX(WORKDAY(E150,1),WORKDAY(K150,Settings!$D$6)),WORKDAY(K150,Settings!$D$6)))</f>
        <v/>
      </c>
      <c r="M150" s="23">
        <f>IF(L150="","",MAX(C150+Settings!$D$7,WORKDAY(L150,Settings!$D$6)))</f>
        <v/>
      </c>
      <c r="N150" s="23">
        <f>IF(ISNUMBER(C150),EDATE(C150,Settings!$D$8),"")</f>
        <v/>
      </c>
      <c r="O150" s="24">
        <f>IF(AND(A150="",B150=""),"",IF(H150="","Open",H150))</f>
        <v/>
      </c>
      <c r="P150" s="25">
        <f>IF(O150="","",IF(O150="Won","Won. Start onboarding",IF(O150="Lost",IF(I150="","Lost. Note the reason in Outcome","Closed"),IF(O150="Parked","Reconnect around this date",IF(NOT(ISNUMBER(C150)),"Add the date you sent it",IF(G150="Not moving forward","Send email 6, then mark it Lost",IF(G150="Ready to go ahead","Reply today with next steps",IF(G150="I have questions","Answer their questions today",IF(N(F150)=0,"Send email 2",IF(N(F150)=1,IF(ISNUMBER(E150),"Send email 4","Send email 3"),IF(N(F150)=2,"Send email 5, the last one","Stop following up. Mark it Parked")))))))))))</f>
        <v/>
      </c>
      <c r="Q150" s="23">
        <f>IF(O150="","",IF(OR(O150="Won",O150="Lost"),"",IF(O150="Parked",N150,IF(NOT(ISNUMBER(C150)),"",IF(OR(G150="Not moving forward",G150="Ready to go ahead",G150="I have questions"),Settings!$D$10,IF(N(F150)=0,K150,IF(N(F150)=1,L150,IF(N(F150)=2,M150,""))))))))</f>
        <v/>
      </c>
      <c r="R150" s="24">
        <f>IF(ISNUMBER(Q150),Q150-Settings!$D$10,"")</f>
        <v/>
      </c>
      <c r="S150" s="24">
        <f>IF(OR(O150="Won",O150="Lost",NOT(ISNUMBER(R150))),"",IF(R150&lt;0,"Overdue",IF(R150=0,"Due today","")))</f>
        <v/>
      </c>
    </row>
    <row r="151">
      <c r="A151" s="26" t="n"/>
      <c r="B151" s="26" t="n"/>
      <c r="C151" s="27" t="n"/>
      <c r="D151" s="28" t="n"/>
      <c r="E151" s="27" t="n"/>
      <c r="F151" s="29" t="n"/>
      <c r="G151" s="26" t="n"/>
      <c r="H151" s="26" t="n"/>
      <c r="I151" s="26" t="n"/>
      <c r="J151" s="26" t="n"/>
      <c r="K151" s="23">
        <f>IF(ISNUMBER(C151),WORKDAY(C151,Settings!$D$5),"")</f>
        <v/>
      </c>
      <c r="L151" s="23">
        <f>IF(K151="","",IF(ISNUMBER(E151),MAX(WORKDAY(E151,1),WORKDAY(K151,Settings!$D$6)),WORKDAY(K151,Settings!$D$6)))</f>
        <v/>
      </c>
      <c r="M151" s="23">
        <f>IF(L151="","",MAX(C151+Settings!$D$7,WORKDAY(L151,Settings!$D$6)))</f>
        <v/>
      </c>
      <c r="N151" s="23">
        <f>IF(ISNUMBER(C151),EDATE(C151,Settings!$D$8),"")</f>
        <v/>
      </c>
      <c r="O151" s="24">
        <f>IF(AND(A151="",B151=""),"",IF(H151="","Open",H151))</f>
        <v/>
      </c>
      <c r="P151" s="25">
        <f>IF(O151="","",IF(O151="Won","Won. Start onboarding",IF(O151="Lost",IF(I151="","Lost. Note the reason in Outcome","Closed"),IF(O151="Parked","Reconnect around this date",IF(NOT(ISNUMBER(C151)),"Add the date you sent it",IF(G151="Not moving forward","Send email 6, then mark it Lost",IF(G151="Ready to go ahead","Reply today with next steps",IF(G151="I have questions","Answer their questions today",IF(N(F151)=0,"Send email 2",IF(N(F151)=1,IF(ISNUMBER(E151),"Send email 4","Send email 3"),IF(N(F151)=2,"Send email 5, the last one","Stop following up. Mark it Parked")))))))))))</f>
        <v/>
      </c>
      <c r="Q151" s="23">
        <f>IF(O151="","",IF(OR(O151="Won",O151="Lost"),"",IF(O151="Parked",N151,IF(NOT(ISNUMBER(C151)),"",IF(OR(G151="Not moving forward",G151="Ready to go ahead",G151="I have questions"),Settings!$D$10,IF(N(F151)=0,K151,IF(N(F151)=1,L151,IF(N(F151)=2,M151,""))))))))</f>
        <v/>
      </c>
      <c r="R151" s="24">
        <f>IF(ISNUMBER(Q151),Q151-Settings!$D$10,"")</f>
        <v/>
      </c>
      <c r="S151" s="24">
        <f>IF(OR(O151="Won",O151="Lost",NOT(ISNUMBER(R151))),"",IF(R151&lt;0,"Overdue",IF(R151=0,"Due today","")))</f>
        <v/>
      </c>
    </row>
    <row r="152">
      <c r="A152" s="26" t="n"/>
      <c r="B152" s="26" t="n"/>
      <c r="C152" s="27" t="n"/>
      <c r="D152" s="28" t="n"/>
      <c r="E152" s="27" t="n"/>
      <c r="F152" s="29" t="n"/>
      <c r="G152" s="26" t="n"/>
      <c r="H152" s="26" t="n"/>
      <c r="I152" s="26" t="n"/>
      <c r="J152" s="26" t="n"/>
      <c r="K152" s="23">
        <f>IF(ISNUMBER(C152),WORKDAY(C152,Settings!$D$5),"")</f>
        <v/>
      </c>
      <c r="L152" s="23">
        <f>IF(K152="","",IF(ISNUMBER(E152),MAX(WORKDAY(E152,1),WORKDAY(K152,Settings!$D$6)),WORKDAY(K152,Settings!$D$6)))</f>
        <v/>
      </c>
      <c r="M152" s="23">
        <f>IF(L152="","",MAX(C152+Settings!$D$7,WORKDAY(L152,Settings!$D$6)))</f>
        <v/>
      </c>
      <c r="N152" s="23">
        <f>IF(ISNUMBER(C152),EDATE(C152,Settings!$D$8),"")</f>
        <v/>
      </c>
      <c r="O152" s="24">
        <f>IF(AND(A152="",B152=""),"",IF(H152="","Open",H152))</f>
        <v/>
      </c>
      <c r="P152" s="25">
        <f>IF(O152="","",IF(O152="Won","Won. Start onboarding",IF(O152="Lost",IF(I152="","Lost. Note the reason in Outcome","Closed"),IF(O152="Parked","Reconnect around this date",IF(NOT(ISNUMBER(C152)),"Add the date you sent it",IF(G152="Not moving forward","Send email 6, then mark it Lost",IF(G152="Ready to go ahead","Reply today with next steps",IF(G152="I have questions","Answer their questions today",IF(N(F152)=0,"Send email 2",IF(N(F152)=1,IF(ISNUMBER(E152),"Send email 4","Send email 3"),IF(N(F152)=2,"Send email 5, the last one","Stop following up. Mark it Parked")))))))))))</f>
        <v/>
      </c>
      <c r="Q152" s="23">
        <f>IF(O152="","",IF(OR(O152="Won",O152="Lost"),"",IF(O152="Parked",N152,IF(NOT(ISNUMBER(C152)),"",IF(OR(G152="Not moving forward",G152="Ready to go ahead",G152="I have questions"),Settings!$D$10,IF(N(F152)=0,K152,IF(N(F152)=1,L152,IF(N(F152)=2,M152,""))))))))</f>
        <v/>
      </c>
      <c r="R152" s="24">
        <f>IF(ISNUMBER(Q152),Q152-Settings!$D$10,"")</f>
        <v/>
      </c>
      <c r="S152" s="24">
        <f>IF(OR(O152="Won",O152="Lost",NOT(ISNUMBER(R152))),"",IF(R152&lt;0,"Overdue",IF(R152=0,"Due today","")))</f>
        <v/>
      </c>
    </row>
    <row r="153">
      <c r="A153" s="26" t="n"/>
      <c r="B153" s="26" t="n"/>
      <c r="C153" s="27" t="n"/>
      <c r="D153" s="28" t="n"/>
      <c r="E153" s="27" t="n"/>
      <c r="F153" s="29" t="n"/>
      <c r="G153" s="26" t="n"/>
      <c r="H153" s="26" t="n"/>
      <c r="I153" s="26" t="n"/>
      <c r="J153" s="26" t="n"/>
      <c r="K153" s="23">
        <f>IF(ISNUMBER(C153),WORKDAY(C153,Settings!$D$5),"")</f>
        <v/>
      </c>
      <c r="L153" s="23">
        <f>IF(K153="","",IF(ISNUMBER(E153),MAX(WORKDAY(E153,1),WORKDAY(K153,Settings!$D$6)),WORKDAY(K153,Settings!$D$6)))</f>
        <v/>
      </c>
      <c r="M153" s="23">
        <f>IF(L153="","",MAX(C153+Settings!$D$7,WORKDAY(L153,Settings!$D$6)))</f>
        <v/>
      </c>
      <c r="N153" s="23">
        <f>IF(ISNUMBER(C153),EDATE(C153,Settings!$D$8),"")</f>
        <v/>
      </c>
      <c r="O153" s="24">
        <f>IF(AND(A153="",B153=""),"",IF(H153="","Open",H153))</f>
        <v/>
      </c>
      <c r="P153" s="25">
        <f>IF(O153="","",IF(O153="Won","Won. Start onboarding",IF(O153="Lost",IF(I153="","Lost. Note the reason in Outcome","Closed"),IF(O153="Parked","Reconnect around this date",IF(NOT(ISNUMBER(C153)),"Add the date you sent it",IF(G153="Not moving forward","Send email 6, then mark it Lost",IF(G153="Ready to go ahead","Reply today with next steps",IF(G153="I have questions","Answer their questions today",IF(N(F153)=0,"Send email 2",IF(N(F153)=1,IF(ISNUMBER(E153),"Send email 4","Send email 3"),IF(N(F153)=2,"Send email 5, the last one","Stop following up. Mark it Parked")))))))))))</f>
        <v/>
      </c>
      <c r="Q153" s="23">
        <f>IF(O153="","",IF(OR(O153="Won",O153="Lost"),"",IF(O153="Parked",N153,IF(NOT(ISNUMBER(C153)),"",IF(OR(G153="Not moving forward",G153="Ready to go ahead",G153="I have questions"),Settings!$D$10,IF(N(F153)=0,K153,IF(N(F153)=1,L153,IF(N(F153)=2,M153,""))))))))</f>
        <v/>
      </c>
      <c r="R153" s="24">
        <f>IF(ISNUMBER(Q153),Q153-Settings!$D$10,"")</f>
        <v/>
      </c>
      <c r="S153" s="24">
        <f>IF(OR(O153="Won",O153="Lost",NOT(ISNUMBER(R153))),"",IF(R153&lt;0,"Overdue",IF(R153=0,"Due today","")))</f>
        <v/>
      </c>
    </row>
    <row r="154">
      <c r="A154" s="26" t="n"/>
      <c r="B154" s="26" t="n"/>
      <c r="C154" s="27" t="n"/>
      <c r="D154" s="28" t="n"/>
      <c r="E154" s="27" t="n"/>
      <c r="F154" s="29" t="n"/>
      <c r="G154" s="26" t="n"/>
      <c r="H154" s="26" t="n"/>
      <c r="I154" s="26" t="n"/>
      <c r="J154" s="26" t="n"/>
      <c r="K154" s="23">
        <f>IF(ISNUMBER(C154),WORKDAY(C154,Settings!$D$5),"")</f>
        <v/>
      </c>
      <c r="L154" s="23">
        <f>IF(K154="","",IF(ISNUMBER(E154),MAX(WORKDAY(E154,1),WORKDAY(K154,Settings!$D$6)),WORKDAY(K154,Settings!$D$6)))</f>
        <v/>
      </c>
      <c r="M154" s="23">
        <f>IF(L154="","",MAX(C154+Settings!$D$7,WORKDAY(L154,Settings!$D$6)))</f>
        <v/>
      </c>
      <c r="N154" s="23">
        <f>IF(ISNUMBER(C154),EDATE(C154,Settings!$D$8),"")</f>
        <v/>
      </c>
      <c r="O154" s="24">
        <f>IF(AND(A154="",B154=""),"",IF(H154="","Open",H154))</f>
        <v/>
      </c>
      <c r="P154" s="25">
        <f>IF(O154="","",IF(O154="Won","Won. Start onboarding",IF(O154="Lost",IF(I154="","Lost. Note the reason in Outcome","Closed"),IF(O154="Parked","Reconnect around this date",IF(NOT(ISNUMBER(C154)),"Add the date you sent it",IF(G154="Not moving forward","Send email 6, then mark it Lost",IF(G154="Ready to go ahead","Reply today with next steps",IF(G154="I have questions","Answer their questions today",IF(N(F154)=0,"Send email 2",IF(N(F154)=1,IF(ISNUMBER(E154),"Send email 4","Send email 3"),IF(N(F154)=2,"Send email 5, the last one","Stop following up. Mark it Parked")))))))))))</f>
        <v/>
      </c>
      <c r="Q154" s="23">
        <f>IF(O154="","",IF(OR(O154="Won",O154="Lost"),"",IF(O154="Parked",N154,IF(NOT(ISNUMBER(C154)),"",IF(OR(G154="Not moving forward",G154="Ready to go ahead",G154="I have questions"),Settings!$D$10,IF(N(F154)=0,K154,IF(N(F154)=1,L154,IF(N(F154)=2,M154,""))))))))</f>
        <v/>
      </c>
      <c r="R154" s="24">
        <f>IF(ISNUMBER(Q154),Q154-Settings!$D$10,"")</f>
        <v/>
      </c>
      <c r="S154" s="24">
        <f>IF(OR(O154="Won",O154="Lost",NOT(ISNUMBER(R154))),"",IF(R154&lt;0,"Overdue",IF(R154=0,"Due today","")))</f>
        <v/>
      </c>
    </row>
    <row r="155">
      <c r="A155" s="26" t="n"/>
      <c r="B155" s="26" t="n"/>
      <c r="C155" s="27" t="n"/>
      <c r="D155" s="28" t="n"/>
      <c r="E155" s="27" t="n"/>
      <c r="F155" s="29" t="n"/>
      <c r="G155" s="26" t="n"/>
      <c r="H155" s="26" t="n"/>
      <c r="I155" s="26" t="n"/>
      <c r="J155" s="26" t="n"/>
      <c r="K155" s="23">
        <f>IF(ISNUMBER(C155),WORKDAY(C155,Settings!$D$5),"")</f>
        <v/>
      </c>
      <c r="L155" s="23">
        <f>IF(K155="","",IF(ISNUMBER(E155),MAX(WORKDAY(E155,1),WORKDAY(K155,Settings!$D$6)),WORKDAY(K155,Settings!$D$6)))</f>
        <v/>
      </c>
      <c r="M155" s="23">
        <f>IF(L155="","",MAX(C155+Settings!$D$7,WORKDAY(L155,Settings!$D$6)))</f>
        <v/>
      </c>
      <c r="N155" s="23">
        <f>IF(ISNUMBER(C155),EDATE(C155,Settings!$D$8),"")</f>
        <v/>
      </c>
      <c r="O155" s="24">
        <f>IF(AND(A155="",B155=""),"",IF(H155="","Open",H155))</f>
        <v/>
      </c>
      <c r="P155" s="25">
        <f>IF(O155="","",IF(O155="Won","Won. Start onboarding",IF(O155="Lost",IF(I155="","Lost. Note the reason in Outcome","Closed"),IF(O155="Parked","Reconnect around this date",IF(NOT(ISNUMBER(C155)),"Add the date you sent it",IF(G155="Not moving forward","Send email 6, then mark it Lost",IF(G155="Ready to go ahead","Reply today with next steps",IF(G155="I have questions","Answer their questions today",IF(N(F155)=0,"Send email 2",IF(N(F155)=1,IF(ISNUMBER(E155),"Send email 4","Send email 3"),IF(N(F155)=2,"Send email 5, the last one","Stop following up. Mark it Parked")))))))))))</f>
        <v/>
      </c>
      <c r="Q155" s="23">
        <f>IF(O155="","",IF(OR(O155="Won",O155="Lost"),"",IF(O155="Parked",N155,IF(NOT(ISNUMBER(C155)),"",IF(OR(G155="Not moving forward",G155="Ready to go ahead",G155="I have questions"),Settings!$D$10,IF(N(F155)=0,K155,IF(N(F155)=1,L155,IF(N(F155)=2,M155,""))))))))</f>
        <v/>
      </c>
      <c r="R155" s="24">
        <f>IF(ISNUMBER(Q155),Q155-Settings!$D$10,"")</f>
        <v/>
      </c>
      <c r="S155" s="24">
        <f>IF(OR(O155="Won",O155="Lost",NOT(ISNUMBER(R155))),"",IF(R155&lt;0,"Overdue",IF(R155=0,"Due today","")))</f>
        <v/>
      </c>
    </row>
    <row r="156">
      <c r="A156" s="26" t="n"/>
      <c r="B156" s="26" t="n"/>
      <c r="C156" s="27" t="n"/>
      <c r="D156" s="28" t="n"/>
      <c r="E156" s="27" t="n"/>
      <c r="F156" s="29" t="n"/>
      <c r="G156" s="26" t="n"/>
      <c r="H156" s="26" t="n"/>
      <c r="I156" s="26" t="n"/>
      <c r="J156" s="26" t="n"/>
      <c r="K156" s="23">
        <f>IF(ISNUMBER(C156),WORKDAY(C156,Settings!$D$5),"")</f>
        <v/>
      </c>
      <c r="L156" s="23">
        <f>IF(K156="","",IF(ISNUMBER(E156),MAX(WORKDAY(E156,1),WORKDAY(K156,Settings!$D$6)),WORKDAY(K156,Settings!$D$6)))</f>
        <v/>
      </c>
      <c r="M156" s="23">
        <f>IF(L156="","",MAX(C156+Settings!$D$7,WORKDAY(L156,Settings!$D$6)))</f>
        <v/>
      </c>
      <c r="N156" s="23">
        <f>IF(ISNUMBER(C156),EDATE(C156,Settings!$D$8),"")</f>
        <v/>
      </c>
      <c r="O156" s="24">
        <f>IF(AND(A156="",B156=""),"",IF(H156="","Open",H156))</f>
        <v/>
      </c>
      <c r="P156" s="25">
        <f>IF(O156="","",IF(O156="Won","Won. Start onboarding",IF(O156="Lost",IF(I156="","Lost. Note the reason in Outcome","Closed"),IF(O156="Parked","Reconnect around this date",IF(NOT(ISNUMBER(C156)),"Add the date you sent it",IF(G156="Not moving forward","Send email 6, then mark it Lost",IF(G156="Ready to go ahead","Reply today with next steps",IF(G156="I have questions","Answer their questions today",IF(N(F156)=0,"Send email 2",IF(N(F156)=1,IF(ISNUMBER(E156),"Send email 4","Send email 3"),IF(N(F156)=2,"Send email 5, the last one","Stop following up. Mark it Parked")))))))))))</f>
        <v/>
      </c>
      <c r="Q156" s="23">
        <f>IF(O156="","",IF(OR(O156="Won",O156="Lost"),"",IF(O156="Parked",N156,IF(NOT(ISNUMBER(C156)),"",IF(OR(G156="Not moving forward",G156="Ready to go ahead",G156="I have questions"),Settings!$D$10,IF(N(F156)=0,K156,IF(N(F156)=1,L156,IF(N(F156)=2,M156,""))))))))</f>
        <v/>
      </c>
      <c r="R156" s="24">
        <f>IF(ISNUMBER(Q156),Q156-Settings!$D$10,"")</f>
        <v/>
      </c>
      <c r="S156" s="24">
        <f>IF(OR(O156="Won",O156="Lost",NOT(ISNUMBER(R156))),"",IF(R156&lt;0,"Overdue",IF(R156=0,"Due today","")))</f>
        <v/>
      </c>
    </row>
    <row r="157">
      <c r="A157" s="26" t="n"/>
      <c r="B157" s="26" t="n"/>
      <c r="C157" s="27" t="n"/>
      <c r="D157" s="28" t="n"/>
      <c r="E157" s="27" t="n"/>
      <c r="F157" s="29" t="n"/>
      <c r="G157" s="26" t="n"/>
      <c r="H157" s="26" t="n"/>
      <c r="I157" s="26" t="n"/>
      <c r="J157" s="26" t="n"/>
      <c r="K157" s="23">
        <f>IF(ISNUMBER(C157),WORKDAY(C157,Settings!$D$5),"")</f>
        <v/>
      </c>
      <c r="L157" s="23">
        <f>IF(K157="","",IF(ISNUMBER(E157),MAX(WORKDAY(E157,1),WORKDAY(K157,Settings!$D$6)),WORKDAY(K157,Settings!$D$6)))</f>
        <v/>
      </c>
      <c r="M157" s="23">
        <f>IF(L157="","",MAX(C157+Settings!$D$7,WORKDAY(L157,Settings!$D$6)))</f>
        <v/>
      </c>
      <c r="N157" s="23">
        <f>IF(ISNUMBER(C157),EDATE(C157,Settings!$D$8),"")</f>
        <v/>
      </c>
      <c r="O157" s="24">
        <f>IF(AND(A157="",B157=""),"",IF(H157="","Open",H157))</f>
        <v/>
      </c>
      <c r="P157" s="25">
        <f>IF(O157="","",IF(O157="Won","Won. Start onboarding",IF(O157="Lost",IF(I157="","Lost. Note the reason in Outcome","Closed"),IF(O157="Parked","Reconnect around this date",IF(NOT(ISNUMBER(C157)),"Add the date you sent it",IF(G157="Not moving forward","Send email 6, then mark it Lost",IF(G157="Ready to go ahead","Reply today with next steps",IF(G157="I have questions","Answer their questions today",IF(N(F157)=0,"Send email 2",IF(N(F157)=1,IF(ISNUMBER(E157),"Send email 4","Send email 3"),IF(N(F157)=2,"Send email 5, the last one","Stop following up. Mark it Parked")))))))))))</f>
        <v/>
      </c>
      <c r="Q157" s="23">
        <f>IF(O157="","",IF(OR(O157="Won",O157="Lost"),"",IF(O157="Parked",N157,IF(NOT(ISNUMBER(C157)),"",IF(OR(G157="Not moving forward",G157="Ready to go ahead",G157="I have questions"),Settings!$D$10,IF(N(F157)=0,K157,IF(N(F157)=1,L157,IF(N(F157)=2,M157,""))))))))</f>
        <v/>
      </c>
      <c r="R157" s="24">
        <f>IF(ISNUMBER(Q157),Q157-Settings!$D$10,"")</f>
        <v/>
      </c>
      <c r="S157" s="24">
        <f>IF(OR(O157="Won",O157="Lost",NOT(ISNUMBER(R157))),"",IF(R157&lt;0,"Overdue",IF(R157=0,"Due today","")))</f>
        <v/>
      </c>
    </row>
    <row r="158">
      <c r="A158" s="26" t="n"/>
      <c r="B158" s="26" t="n"/>
      <c r="C158" s="27" t="n"/>
      <c r="D158" s="28" t="n"/>
      <c r="E158" s="27" t="n"/>
      <c r="F158" s="29" t="n"/>
      <c r="G158" s="26" t="n"/>
      <c r="H158" s="26" t="n"/>
      <c r="I158" s="26" t="n"/>
      <c r="J158" s="26" t="n"/>
      <c r="K158" s="23">
        <f>IF(ISNUMBER(C158),WORKDAY(C158,Settings!$D$5),"")</f>
        <v/>
      </c>
      <c r="L158" s="23">
        <f>IF(K158="","",IF(ISNUMBER(E158),MAX(WORKDAY(E158,1),WORKDAY(K158,Settings!$D$6)),WORKDAY(K158,Settings!$D$6)))</f>
        <v/>
      </c>
      <c r="M158" s="23">
        <f>IF(L158="","",MAX(C158+Settings!$D$7,WORKDAY(L158,Settings!$D$6)))</f>
        <v/>
      </c>
      <c r="N158" s="23">
        <f>IF(ISNUMBER(C158),EDATE(C158,Settings!$D$8),"")</f>
        <v/>
      </c>
      <c r="O158" s="24">
        <f>IF(AND(A158="",B158=""),"",IF(H158="","Open",H158))</f>
        <v/>
      </c>
      <c r="P158" s="25">
        <f>IF(O158="","",IF(O158="Won","Won. Start onboarding",IF(O158="Lost",IF(I158="","Lost. Note the reason in Outcome","Closed"),IF(O158="Parked","Reconnect around this date",IF(NOT(ISNUMBER(C158)),"Add the date you sent it",IF(G158="Not moving forward","Send email 6, then mark it Lost",IF(G158="Ready to go ahead","Reply today with next steps",IF(G158="I have questions","Answer their questions today",IF(N(F158)=0,"Send email 2",IF(N(F158)=1,IF(ISNUMBER(E158),"Send email 4","Send email 3"),IF(N(F158)=2,"Send email 5, the last one","Stop following up. Mark it Parked")))))))))))</f>
        <v/>
      </c>
      <c r="Q158" s="23">
        <f>IF(O158="","",IF(OR(O158="Won",O158="Lost"),"",IF(O158="Parked",N158,IF(NOT(ISNUMBER(C158)),"",IF(OR(G158="Not moving forward",G158="Ready to go ahead",G158="I have questions"),Settings!$D$10,IF(N(F158)=0,K158,IF(N(F158)=1,L158,IF(N(F158)=2,M158,""))))))))</f>
        <v/>
      </c>
      <c r="R158" s="24">
        <f>IF(ISNUMBER(Q158),Q158-Settings!$D$10,"")</f>
        <v/>
      </c>
      <c r="S158" s="24">
        <f>IF(OR(O158="Won",O158="Lost",NOT(ISNUMBER(R158))),"",IF(R158&lt;0,"Overdue",IF(R158=0,"Due today","")))</f>
        <v/>
      </c>
    </row>
    <row r="159">
      <c r="A159" s="26" t="n"/>
      <c r="B159" s="26" t="n"/>
      <c r="C159" s="27" t="n"/>
      <c r="D159" s="28" t="n"/>
      <c r="E159" s="27" t="n"/>
      <c r="F159" s="29" t="n"/>
      <c r="G159" s="26" t="n"/>
      <c r="H159" s="26" t="n"/>
      <c r="I159" s="26" t="n"/>
      <c r="J159" s="26" t="n"/>
      <c r="K159" s="23">
        <f>IF(ISNUMBER(C159),WORKDAY(C159,Settings!$D$5),"")</f>
        <v/>
      </c>
      <c r="L159" s="23">
        <f>IF(K159="","",IF(ISNUMBER(E159),MAX(WORKDAY(E159,1),WORKDAY(K159,Settings!$D$6)),WORKDAY(K159,Settings!$D$6)))</f>
        <v/>
      </c>
      <c r="M159" s="23">
        <f>IF(L159="","",MAX(C159+Settings!$D$7,WORKDAY(L159,Settings!$D$6)))</f>
        <v/>
      </c>
      <c r="N159" s="23">
        <f>IF(ISNUMBER(C159),EDATE(C159,Settings!$D$8),"")</f>
        <v/>
      </c>
      <c r="O159" s="24">
        <f>IF(AND(A159="",B159=""),"",IF(H159="","Open",H159))</f>
        <v/>
      </c>
      <c r="P159" s="25">
        <f>IF(O159="","",IF(O159="Won","Won. Start onboarding",IF(O159="Lost",IF(I159="","Lost. Note the reason in Outcome","Closed"),IF(O159="Parked","Reconnect around this date",IF(NOT(ISNUMBER(C159)),"Add the date you sent it",IF(G159="Not moving forward","Send email 6, then mark it Lost",IF(G159="Ready to go ahead","Reply today with next steps",IF(G159="I have questions","Answer their questions today",IF(N(F159)=0,"Send email 2",IF(N(F159)=1,IF(ISNUMBER(E159),"Send email 4","Send email 3"),IF(N(F159)=2,"Send email 5, the last one","Stop following up. Mark it Parked")))))))))))</f>
        <v/>
      </c>
      <c r="Q159" s="23">
        <f>IF(O159="","",IF(OR(O159="Won",O159="Lost"),"",IF(O159="Parked",N159,IF(NOT(ISNUMBER(C159)),"",IF(OR(G159="Not moving forward",G159="Ready to go ahead",G159="I have questions"),Settings!$D$10,IF(N(F159)=0,K159,IF(N(F159)=1,L159,IF(N(F159)=2,M159,""))))))))</f>
        <v/>
      </c>
      <c r="R159" s="24">
        <f>IF(ISNUMBER(Q159),Q159-Settings!$D$10,"")</f>
        <v/>
      </c>
      <c r="S159" s="24">
        <f>IF(OR(O159="Won",O159="Lost",NOT(ISNUMBER(R159))),"",IF(R159&lt;0,"Overdue",IF(R159=0,"Due today","")))</f>
        <v/>
      </c>
    </row>
    <row r="160">
      <c r="A160" s="26" t="n"/>
      <c r="B160" s="26" t="n"/>
      <c r="C160" s="27" t="n"/>
      <c r="D160" s="28" t="n"/>
      <c r="E160" s="27" t="n"/>
      <c r="F160" s="29" t="n"/>
      <c r="G160" s="26" t="n"/>
      <c r="H160" s="26" t="n"/>
      <c r="I160" s="26" t="n"/>
      <c r="J160" s="26" t="n"/>
      <c r="K160" s="23">
        <f>IF(ISNUMBER(C160),WORKDAY(C160,Settings!$D$5),"")</f>
        <v/>
      </c>
      <c r="L160" s="23">
        <f>IF(K160="","",IF(ISNUMBER(E160),MAX(WORKDAY(E160,1),WORKDAY(K160,Settings!$D$6)),WORKDAY(K160,Settings!$D$6)))</f>
        <v/>
      </c>
      <c r="M160" s="23">
        <f>IF(L160="","",MAX(C160+Settings!$D$7,WORKDAY(L160,Settings!$D$6)))</f>
        <v/>
      </c>
      <c r="N160" s="23">
        <f>IF(ISNUMBER(C160),EDATE(C160,Settings!$D$8),"")</f>
        <v/>
      </c>
      <c r="O160" s="24">
        <f>IF(AND(A160="",B160=""),"",IF(H160="","Open",H160))</f>
        <v/>
      </c>
      <c r="P160" s="25">
        <f>IF(O160="","",IF(O160="Won","Won. Start onboarding",IF(O160="Lost",IF(I160="","Lost. Note the reason in Outcome","Closed"),IF(O160="Parked","Reconnect around this date",IF(NOT(ISNUMBER(C160)),"Add the date you sent it",IF(G160="Not moving forward","Send email 6, then mark it Lost",IF(G160="Ready to go ahead","Reply today with next steps",IF(G160="I have questions","Answer their questions today",IF(N(F160)=0,"Send email 2",IF(N(F160)=1,IF(ISNUMBER(E160),"Send email 4","Send email 3"),IF(N(F160)=2,"Send email 5, the last one","Stop following up. Mark it Parked")))))))))))</f>
        <v/>
      </c>
      <c r="Q160" s="23">
        <f>IF(O160="","",IF(OR(O160="Won",O160="Lost"),"",IF(O160="Parked",N160,IF(NOT(ISNUMBER(C160)),"",IF(OR(G160="Not moving forward",G160="Ready to go ahead",G160="I have questions"),Settings!$D$10,IF(N(F160)=0,K160,IF(N(F160)=1,L160,IF(N(F160)=2,M160,""))))))))</f>
        <v/>
      </c>
      <c r="R160" s="24">
        <f>IF(ISNUMBER(Q160),Q160-Settings!$D$10,"")</f>
        <v/>
      </c>
      <c r="S160" s="24">
        <f>IF(OR(O160="Won",O160="Lost",NOT(ISNUMBER(R160))),"",IF(R160&lt;0,"Overdue",IF(R160=0,"Due today","")))</f>
        <v/>
      </c>
    </row>
    <row r="161">
      <c r="A161" s="26" t="n"/>
      <c r="B161" s="26" t="n"/>
      <c r="C161" s="27" t="n"/>
      <c r="D161" s="28" t="n"/>
      <c r="E161" s="27" t="n"/>
      <c r="F161" s="29" t="n"/>
      <c r="G161" s="26" t="n"/>
      <c r="H161" s="26" t="n"/>
      <c r="I161" s="26" t="n"/>
      <c r="J161" s="26" t="n"/>
      <c r="K161" s="23">
        <f>IF(ISNUMBER(C161),WORKDAY(C161,Settings!$D$5),"")</f>
        <v/>
      </c>
      <c r="L161" s="23">
        <f>IF(K161="","",IF(ISNUMBER(E161),MAX(WORKDAY(E161,1),WORKDAY(K161,Settings!$D$6)),WORKDAY(K161,Settings!$D$6)))</f>
        <v/>
      </c>
      <c r="M161" s="23">
        <f>IF(L161="","",MAX(C161+Settings!$D$7,WORKDAY(L161,Settings!$D$6)))</f>
        <v/>
      </c>
      <c r="N161" s="23">
        <f>IF(ISNUMBER(C161),EDATE(C161,Settings!$D$8),"")</f>
        <v/>
      </c>
      <c r="O161" s="24">
        <f>IF(AND(A161="",B161=""),"",IF(H161="","Open",H161))</f>
        <v/>
      </c>
      <c r="P161" s="25">
        <f>IF(O161="","",IF(O161="Won","Won. Start onboarding",IF(O161="Lost",IF(I161="","Lost. Note the reason in Outcome","Closed"),IF(O161="Parked","Reconnect around this date",IF(NOT(ISNUMBER(C161)),"Add the date you sent it",IF(G161="Not moving forward","Send email 6, then mark it Lost",IF(G161="Ready to go ahead","Reply today with next steps",IF(G161="I have questions","Answer their questions today",IF(N(F161)=0,"Send email 2",IF(N(F161)=1,IF(ISNUMBER(E161),"Send email 4","Send email 3"),IF(N(F161)=2,"Send email 5, the last one","Stop following up. Mark it Parked")))))))))))</f>
        <v/>
      </c>
      <c r="Q161" s="23">
        <f>IF(O161="","",IF(OR(O161="Won",O161="Lost"),"",IF(O161="Parked",N161,IF(NOT(ISNUMBER(C161)),"",IF(OR(G161="Not moving forward",G161="Ready to go ahead",G161="I have questions"),Settings!$D$10,IF(N(F161)=0,K161,IF(N(F161)=1,L161,IF(N(F161)=2,M161,""))))))))</f>
        <v/>
      </c>
      <c r="R161" s="24">
        <f>IF(ISNUMBER(Q161),Q161-Settings!$D$10,"")</f>
        <v/>
      </c>
      <c r="S161" s="24">
        <f>IF(OR(O161="Won",O161="Lost",NOT(ISNUMBER(R161))),"",IF(R161&lt;0,"Overdue",IF(R161=0,"Due today","")))</f>
        <v/>
      </c>
    </row>
    <row r="162">
      <c r="A162" s="26" t="n"/>
      <c r="B162" s="26" t="n"/>
      <c r="C162" s="27" t="n"/>
      <c r="D162" s="28" t="n"/>
      <c r="E162" s="27" t="n"/>
      <c r="F162" s="29" t="n"/>
      <c r="G162" s="26" t="n"/>
      <c r="H162" s="26" t="n"/>
      <c r="I162" s="26" t="n"/>
      <c r="J162" s="26" t="n"/>
      <c r="K162" s="23">
        <f>IF(ISNUMBER(C162),WORKDAY(C162,Settings!$D$5),"")</f>
        <v/>
      </c>
      <c r="L162" s="23">
        <f>IF(K162="","",IF(ISNUMBER(E162),MAX(WORKDAY(E162,1),WORKDAY(K162,Settings!$D$6)),WORKDAY(K162,Settings!$D$6)))</f>
        <v/>
      </c>
      <c r="M162" s="23">
        <f>IF(L162="","",MAX(C162+Settings!$D$7,WORKDAY(L162,Settings!$D$6)))</f>
        <v/>
      </c>
      <c r="N162" s="23">
        <f>IF(ISNUMBER(C162),EDATE(C162,Settings!$D$8),"")</f>
        <v/>
      </c>
      <c r="O162" s="24">
        <f>IF(AND(A162="",B162=""),"",IF(H162="","Open",H162))</f>
        <v/>
      </c>
      <c r="P162" s="25">
        <f>IF(O162="","",IF(O162="Won","Won. Start onboarding",IF(O162="Lost",IF(I162="","Lost. Note the reason in Outcome","Closed"),IF(O162="Parked","Reconnect around this date",IF(NOT(ISNUMBER(C162)),"Add the date you sent it",IF(G162="Not moving forward","Send email 6, then mark it Lost",IF(G162="Ready to go ahead","Reply today with next steps",IF(G162="I have questions","Answer their questions today",IF(N(F162)=0,"Send email 2",IF(N(F162)=1,IF(ISNUMBER(E162),"Send email 4","Send email 3"),IF(N(F162)=2,"Send email 5, the last one","Stop following up. Mark it Parked")))))))))))</f>
        <v/>
      </c>
      <c r="Q162" s="23">
        <f>IF(O162="","",IF(OR(O162="Won",O162="Lost"),"",IF(O162="Parked",N162,IF(NOT(ISNUMBER(C162)),"",IF(OR(G162="Not moving forward",G162="Ready to go ahead",G162="I have questions"),Settings!$D$10,IF(N(F162)=0,K162,IF(N(F162)=1,L162,IF(N(F162)=2,M162,""))))))))</f>
        <v/>
      </c>
      <c r="R162" s="24">
        <f>IF(ISNUMBER(Q162),Q162-Settings!$D$10,"")</f>
        <v/>
      </c>
      <c r="S162" s="24">
        <f>IF(OR(O162="Won",O162="Lost",NOT(ISNUMBER(R162))),"",IF(R162&lt;0,"Overdue",IF(R162=0,"Due today","")))</f>
        <v/>
      </c>
    </row>
    <row r="163">
      <c r="A163" s="26" t="n"/>
      <c r="B163" s="26" t="n"/>
      <c r="C163" s="27" t="n"/>
      <c r="D163" s="28" t="n"/>
      <c r="E163" s="27" t="n"/>
      <c r="F163" s="29" t="n"/>
      <c r="G163" s="26" t="n"/>
      <c r="H163" s="26" t="n"/>
      <c r="I163" s="26" t="n"/>
      <c r="J163" s="26" t="n"/>
      <c r="K163" s="23">
        <f>IF(ISNUMBER(C163),WORKDAY(C163,Settings!$D$5),"")</f>
        <v/>
      </c>
      <c r="L163" s="23">
        <f>IF(K163="","",IF(ISNUMBER(E163),MAX(WORKDAY(E163,1),WORKDAY(K163,Settings!$D$6)),WORKDAY(K163,Settings!$D$6)))</f>
        <v/>
      </c>
      <c r="M163" s="23">
        <f>IF(L163="","",MAX(C163+Settings!$D$7,WORKDAY(L163,Settings!$D$6)))</f>
        <v/>
      </c>
      <c r="N163" s="23">
        <f>IF(ISNUMBER(C163),EDATE(C163,Settings!$D$8),"")</f>
        <v/>
      </c>
      <c r="O163" s="24">
        <f>IF(AND(A163="",B163=""),"",IF(H163="","Open",H163))</f>
        <v/>
      </c>
      <c r="P163" s="25">
        <f>IF(O163="","",IF(O163="Won","Won. Start onboarding",IF(O163="Lost",IF(I163="","Lost. Note the reason in Outcome","Closed"),IF(O163="Parked","Reconnect around this date",IF(NOT(ISNUMBER(C163)),"Add the date you sent it",IF(G163="Not moving forward","Send email 6, then mark it Lost",IF(G163="Ready to go ahead","Reply today with next steps",IF(G163="I have questions","Answer their questions today",IF(N(F163)=0,"Send email 2",IF(N(F163)=1,IF(ISNUMBER(E163),"Send email 4","Send email 3"),IF(N(F163)=2,"Send email 5, the last one","Stop following up. Mark it Parked")))))))))))</f>
        <v/>
      </c>
      <c r="Q163" s="23">
        <f>IF(O163="","",IF(OR(O163="Won",O163="Lost"),"",IF(O163="Parked",N163,IF(NOT(ISNUMBER(C163)),"",IF(OR(G163="Not moving forward",G163="Ready to go ahead",G163="I have questions"),Settings!$D$10,IF(N(F163)=0,K163,IF(N(F163)=1,L163,IF(N(F163)=2,M163,""))))))))</f>
        <v/>
      </c>
      <c r="R163" s="24">
        <f>IF(ISNUMBER(Q163),Q163-Settings!$D$10,"")</f>
        <v/>
      </c>
      <c r="S163" s="24">
        <f>IF(OR(O163="Won",O163="Lost",NOT(ISNUMBER(R163))),"",IF(R163&lt;0,"Overdue",IF(R163=0,"Due today","")))</f>
        <v/>
      </c>
    </row>
    <row r="164">
      <c r="A164" s="26" t="n"/>
      <c r="B164" s="26" t="n"/>
      <c r="C164" s="27" t="n"/>
      <c r="D164" s="28" t="n"/>
      <c r="E164" s="27" t="n"/>
      <c r="F164" s="29" t="n"/>
      <c r="G164" s="26" t="n"/>
      <c r="H164" s="26" t="n"/>
      <c r="I164" s="26" t="n"/>
      <c r="J164" s="26" t="n"/>
      <c r="K164" s="23">
        <f>IF(ISNUMBER(C164),WORKDAY(C164,Settings!$D$5),"")</f>
        <v/>
      </c>
      <c r="L164" s="23">
        <f>IF(K164="","",IF(ISNUMBER(E164),MAX(WORKDAY(E164,1),WORKDAY(K164,Settings!$D$6)),WORKDAY(K164,Settings!$D$6)))</f>
        <v/>
      </c>
      <c r="M164" s="23">
        <f>IF(L164="","",MAX(C164+Settings!$D$7,WORKDAY(L164,Settings!$D$6)))</f>
        <v/>
      </c>
      <c r="N164" s="23">
        <f>IF(ISNUMBER(C164),EDATE(C164,Settings!$D$8),"")</f>
        <v/>
      </c>
      <c r="O164" s="24">
        <f>IF(AND(A164="",B164=""),"",IF(H164="","Open",H164))</f>
        <v/>
      </c>
      <c r="P164" s="25">
        <f>IF(O164="","",IF(O164="Won","Won. Start onboarding",IF(O164="Lost",IF(I164="","Lost. Note the reason in Outcome","Closed"),IF(O164="Parked","Reconnect around this date",IF(NOT(ISNUMBER(C164)),"Add the date you sent it",IF(G164="Not moving forward","Send email 6, then mark it Lost",IF(G164="Ready to go ahead","Reply today with next steps",IF(G164="I have questions","Answer their questions today",IF(N(F164)=0,"Send email 2",IF(N(F164)=1,IF(ISNUMBER(E164),"Send email 4","Send email 3"),IF(N(F164)=2,"Send email 5, the last one","Stop following up. Mark it Parked")))))))))))</f>
        <v/>
      </c>
      <c r="Q164" s="23">
        <f>IF(O164="","",IF(OR(O164="Won",O164="Lost"),"",IF(O164="Parked",N164,IF(NOT(ISNUMBER(C164)),"",IF(OR(G164="Not moving forward",G164="Ready to go ahead",G164="I have questions"),Settings!$D$10,IF(N(F164)=0,K164,IF(N(F164)=1,L164,IF(N(F164)=2,M164,""))))))))</f>
        <v/>
      </c>
      <c r="R164" s="24">
        <f>IF(ISNUMBER(Q164),Q164-Settings!$D$10,"")</f>
        <v/>
      </c>
      <c r="S164" s="24">
        <f>IF(OR(O164="Won",O164="Lost",NOT(ISNUMBER(R164))),"",IF(R164&lt;0,"Overdue",IF(R164=0,"Due today","")))</f>
        <v/>
      </c>
    </row>
    <row r="165">
      <c r="A165" s="26" t="n"/>
      <c r="B165" s="26" t="n"/>
      <c r="C165" s="27" t="n"/>
      <c r="D165" s="28" t="n"/>
      <c r="E165" s="27" t="n"/>
      <c r="F165" s="29" t="n"/>
      <c r="G165" s="26" t="n"/>
      <c r="H165" s="26" t="n"/>
      <c r="I165" s="26" t="n"/>
      <c r="J165" s="26" t="n"/>
      <c r="K165" s="23">
        <f>IF(ISNUMBER(C165),WORKDAY(C165,Settings!$D$5),"")</f>
        <v/>
      </c>
      <c r="L165" s="23">
        <f>IF(K165="","",IF(ISNUMBER(E165),MAX(WORKDAY(E165,1),WORKDAY(K165,Settings!$D$6)),WORKDAY(K165,Settings!$D$6)))</f>
        <v/>
      </c>
      <c r="M165" s="23">
        <f>IF(L165="","",MAX(C165+Settings!$D$7,WORKDAY(L165,Settings!$D$6)))</f>
        <v/>
      </c>
      <c r="N165" s="23">
        <f>IF(ISNUMBER(C165),EDATE(C165,Settings!$D$8),"")</f>
        <v/>
      </c>
      <c r="O165" s="24">
        <f>IF(AND(A165="",B165=""),"",IF(H165="","Open",H165))</f>
        <v/>
      </c>
      <c r="P165" s="25">
        <f>IF(O165="","",IF(O165="Won","Won. Start onboarding",IF(O165="Lost",IF(I165="","Lost. Note the reason in Outcome","Closed"),IF(O165="Parked","Reconnect around this date",IF(NOT(ISNUMBER(C165)),"Add the date you sent it",IF(G165="Not moving forward","Send email 6, then mark it Lost",IF(G165="Ready to go ahead","Reply today with next steps",IF(G165="I have questions","Answer their questions today",IF(N(F165)=0,"Send email 2",IF(N(F165)=1,IF(ISNUMBER(E165),"Send email 4","Send email 3"),IF(N(F165)=2,"Send email 5, the last one","Stop following up. Mark it Parked")))))))))))</f>
        <v/>
      </c>
      <c r="Q165" s="23">
        <f>IF(O165="","",IF(OR(O165="Won",O165="Lost"),"",IF(O165="Parked",N165,IF(NOT(ISNUMBER(C165)),"",IF(OR(G165="Not moving forward",G165="Ready to go ahead",G165="I have questions"),Settings!$D$10,IF(N(F165)=0,K165,IF(N(F165)=1,L165,IF(N(F165)=2,M165,""))))))))</f>
        <v/>
      </c>
      <c r="R165" s="24">
        <f>IF(ISNUMBER(Q165),Q165-Settings!$D$10,"")</f>
        <v/>
      </c>
      <c r="S165" s="24">
        <f>IF(OR(O165="Won",O165="Lost",NOT(ISNUMBER(R165))),"",IF(R165&lt;0,"Overdue",IF(R165=0,"Due today","")))</f>
        <v/>
      </c>
    </row>
    <row r="166">
      <c r="A166" s="26" t="n"/>
      <c r="B166" s="26" t="n"/>
      <c r="C166" s="27" t="n"/>
      <c r="D166" s="28" t="n"/>
      <c r="E166" s="27" t="n"/>
      <c r="F166" s="29" t="n"/>
      <c r="G166" s="26" t="n"/>
      <c r="H166" s="26" t="n"/>
      <c r="I166" s="26" t="n"/>
      <c r="J166" s="26" t="n"/>
      <c r="K166" s="23">
        <f>IF(ISNUMBER(C166),WORKDAY(C166,Settings!$D$5),"")</f>
        <v/>
      </c>
      <c r="L166" s="23">
        <f>IF(K166="","",IF(ISNUMBER(E166),MAX(WORKDAY(E166,1),WORKDAY(K166,Settings!$D$6)),WORKDAY(K166,Settings!$D$6)))</f>
        <v/>
      </c>
      <c r="M166" s="23">
        <f>IF(L166="","",MAX(C166+Settings!$D$7,WORKDAY(L166,Settings!$D$6)))</f>
        <v/>
      </c>
      <c r="N166" s="23">
        <f>IF(ISNUMBER(C166),EDATE(C166,Settings!$D$8),"")</f>
        <v/>
      </c>
      <c r="O166" s="24">
        <f>IF(AND(A166="",B166=""),"",IF(H166="","Open",H166))</f>
        <v/>
      </c>
      <c r="P166" s="25">
        <f>IF(O166="","",IF(O166="Won","Won. Start onboarding",IF(O166="Lost",IF(I166="","Lost. Note the reason in Outcome","Closed"),IF(O166="Parked","Reconnect around this date",IF(NOT(ISNUMBER(C166)),"Add the date you sent it",IF(G166="Not moving forward","Send email 6, then mark it Lost",IF(G166="Ready to go ahead","Reply today with next steps",IF(G166="I have questions","Answer their questions today",IF(N(F166)=0,"Send email 2",IF(N(F166)=1,IF(ISNUMBER(E166),"Send email 4","Send email 3"),IF(N(F166)=2,"Send email 5, the last one","Stop following up. Mark it Parked")))))))))))</f>
        <v/>
      </c>
      <c r="Q166" s="23">
        <f>IF(O166="","",IF(OR(O166="Won",O166="Lost"),"",IF(O166="Parked",N166,IF(NOT(ISNUMBER(C166)),"",IF(OR(G166="Not moving forward",G166="Ready to go ahead",G166="I have questions"),Settings!$D$10,IF(N(F166)=0,K166,IF(N(F166)=1,L166,IF(N(F166)=2,M166,""))))))))</f>
        <v/>
      </c>
      <c r="R166" s="24">
        <f>IF(ISNUMBER(Q166),Q166-Settings!$D$10,"")</f>
        <v/>
      </c>
      <c r="S166" s="24">
        <f>IF(OR(O166="Won",O166="Lost",NOT(ISNUMBER(R166))),"",IF(R166&lt;0,"Overdue",IF(R166=0,"Due today","")))</f>
        <v/>
      </c>
    </row>
    <row r="167">
      <c r="A167" s="26" t="n"/>
      <c r="B167" s="26" t="n"/>
      <c r="C167" s="27" t="n"/>
      <c r="D167" s="28" t="n"/>
      <c r="E167" s="27" t="n"/>
      <c r="F167" s="29" t="n"/>
      <c r="G167" s="26" t="n"/>
      <c r="H167" s="26" t="n"/>
      <c r="I167" s="26" t="n"/>
      <c r="J167" s="26" t="n"/>
      <c r="K167" s="23">
        <f>IF(ISNUMBER(C167),WORKDAY(C167,Settings!$D$5),"")</f>
        <v/>
      </c>
      <c r="L167" s="23">
        <f>IF(K167="","",IF(ISNUMBER(E167),MAX(WORKDAY(E167,1),WORKDAY(K167,Settings!$D$6)),WORKDAY(K167,Settings!$D$6)))</f>
        <v/>
      </c>
      <c r="M167" s="23">
        <f>IF(L167="","",MAX(C167+Settings!$D$7,WORKDAY(L167,Settings!$D$6)))</f>
        <v/>
      </c>
      <c r="N167" s="23">
        <f>IF(ISNUMBER(C167),EDATE(C167,Settings!$D$8),"")</f>
        <v/>
      </c>
      <c r="O167" s="24">
        <f>IF(AND(A167="",B167=""),"",IF(H167="","Open",H167))</f>
        <v/>
      </c>
      <c r="P167" s="25">
        <f>IF(O167="","",IF(O167="Won","Won. Start onboarding",IF(O167="Lost",IF(I167="","Lost. Note the reason in Outcome","Closed"),IF(O167="Parked","Reconnect around this date",IF(NOT(ISNUMBER(C167)),"Add the date you sent it",IF(G167="Not moving forward","Send email 6, then mark it Lost",IF(G167="Ready to go ahead","Reply today with next steps",IF(G167="I have questions","Answer their questions today",IF(N(F167)=0,"Send email 2",IF(N(F167)=1,IF(ISNUMBER(E167),"Send email 4","Send email 3"),IF(N(F167)=2,"Send email 5, the last one","Stop following up. Mark it Parked")))))))))))</f>
        <v/>
      </c>
      <c r="Q167" s="23">
        <f>IF(O167="","",IF(OR(O167="Won",O167="Lost"),"",IF(O167="Parked",N167,IF(NOT(ISNUMBER(C167)),"",IF(OR(G167="Not moving forward",G167="Ready to go ahead",G167="I have questions"),Settings!$D$10,IF(N(F167)=0,K167,IF(N(F167)=1,L167,IF(N(F167)=2,M167,""))))))))</f>
        <v/>
      </c>
      <c r="R167" s="24">
        <f>IF(ISNUMBER(Q167),Q167-Settings!$D$10,"")</f>
        <v/>
      </c>
      <c r="S167" s="24">
        <f>IF(OR(O167="Won",O167="Lost",NOT(ISNUMBER(R167))),"",IF(R167&lt;0,"Overdue",IF(R167=0,"Due today","")))</f>
        <v/>
      </c>
    </row>
    <row r="168">
      <c r="A168" s="26" t="n"/>
      <c r="B168" s="26" t="n"/>
      <c r="C168" s="27" t="n"/>
      <c r="D168" s="28" t="n"/>
      <c r="E168" s="27" t="n"/>
      <c r="F168" s="29" t="n"/>
      <c r="G168" s="26" t="n"/>
      <c r="H168" s="26" t="n"/>
      <c r="I168" s="26" t="n"/>
      <c r="J168" s="26" t="n"/>
      <c r="K168" s="23">
        <f>IF(ISNUMBER(C168),WORKDAY(C168,Settings!$D$5),"")</f>
        <v/>
      </c>
      <c r="L168" s="23">
        <f>IF(K168="","",IF(ISNUMBER(E168),MAX(WORKDAY(E168,1),WORKDAY(K168,Settings!$D$6)),WORKDAY(K168,Settings!$D$6)))</f>
        <v/>
      </c>
      <c r="M168" s="23">
        <f>IF(L168="","",MAX(C168+Settings!$D$7,WORKDAY(L168,Settings!$D$6)))</f>
        <v/>
      </c>
      <c r="N168" s="23">
        <f>IF(ISNUMBER(C168),EDATE(C168,Settings!$D$8),"")</f>
        <v/>
      </c>
      <c r="O168" s="24">
        <f>IF(AND(A168="",B168=""),"",IF(H168="","Open",H168))</f>
        <v/>
      </c>
      <c r="P168" s="25">
        <f>IF(O168="","",IF(O168="Won","Won. Start onboarding",IF(O168="Lost",IF(I168="","Lost. Note the reason in Outcome","Closed"),IF(O168="Parked","Reconnect around this date",IF(NOT(ISNUMBER(C168)),"Add the date you sent it",IF(G168="Not moving forward","Send email 6, then mark it Lost",IF(G168="Ready to go ahead","Reply today with next steps",IF(G168="I have questions","Answer their questions today",IF(N(F168)=0,"Send email 2",IF(N(F168)=1,IF(ISNUMBER(E168),"Send email 4","Send email 3"),IF(N(F168)=2,"Send email 5, the last one","Stop following up. Mark it Parked")))))))))))</f>
        <v/>
      </c>
      <c r="Q168" s="23">
        <f>IF(O168="","",IF(OR(O168="Won",O168="Lost"),"",IF(O168="Parked",N168,IF(NOT(ISNUMBER(C168)),"",IF(OR(G168="Not moving forward",G168="Ready to go ahead",G168="I have questions"),Settings!$D$10,IF(N(F168)=0,K168,IF(N(F168)=1,L168,IF(N(F168)=2,M168,""))))))))</f>
        <v/>
      </c>
      <c r="R168" s="24">
        <f>IF(ISNUMBER(Q168),Q168-Settings!$D$10,"")</f>
        <v/>
      </c>
      <c r="S168" s="24">
        <f>IF(OR(O168="Won",O168="Lost",NOT(ISNUMBER(R168))),"",IF(R168&lt;0,"Overdue",IF(R168=0,"Due today","")))</f>
        <v/>
      </c>
    </row>
    <row r="169">
      <c r="A169" s="26" t="n"/>
      <c r="B169" s="26" t="n"/>
      <c r="C169" s="27" t="n"/>
      <c r="D169" s="28" t="n"/>
      <c r="E169" s="27" t="n"/>
      <c r="F169" s="29" t="n"/>
      <c r="G169" s="26" t="n"/>
      <c r="H169" s="26" t="n"/>
      <c r="I169" s="26" t="n"/>
      <c r="J169" s="26" t="n"/>
      <c r="K169" s="23">
        <f>IF(ISNUMBER(C169),WORKDAY(C169,Settings!$D$5),"")</f>
        <v/>
      </c>
      <c r="L169" s="23">
        <f>IF(K169="","",IF(ISNUMBER(E169),MAX(WORKDAY(E169,1),WORKDAY(K169,Settings!$D$6)),WORKDAY(K169,Settings!$D$6)))</f>
        <v/>
      </c>
      <c r="M169" s="23">
        <f>IF(L169="","",MAX(C169+Settings!$D$7,WORKDAY(L169,Settings!$D$6)))</f>
        <v/>
      </c>
      <c r="N169" s="23">
        <f>IF(ISNUMBER(C169),EDATE(C169,Settings!$D$8),"")</f>
        <v/>
      </c>
      <c r="O169" s="24">
        <f>IF(AND(A169="",B169=""),"",IF(H169="","Open",H169))</f>
        <v/>
      </c>
      <c r="P169" s="25">
        <f>IF(O169="","",IF(O169="Won","Won. Start onboarding",IF(O169="Lost",IF(I169="","Lost. Note the reason in Outcome","Closed"),IF(O169="Parked","Reconnect around this date",IF(NOT(ISNUMBER(C169)),"Add the date you sent it",IF(G169="Not moving forward","Send email 6, then mark it Lost",IF(G169="Ready to go ahead","Reply today with next steps",IF(G169="I have questions","Answer their questions today",IF(N(F169)=0,"Send email 2",IF(N(F169)=1,IF(ISNUMBER(E169),"Send email 4","Send email 3"),IF(N(F169)=2,"Send email 5, the last one","Stop following up. Mark it Parked")))))))))))</f>
        <v/>
      </c>
      <c r="Q169" s="23">
        <f>IF(O169="","",IF(OR(O169="Won",O169="Lost"),"",IF(O169="Parked",N169,IF(NOT(ISNUMBER(C169)),"",IF(OR(G169="Not moving forward",G169="Ready to go ahead",G169="I have questions"),Settings!$D$10,IF(N(F169)=0,K169,IF(N(F169)=1,L169,IF(N(F169)=2,M169,""))))))))</f>
        <v/>
      </c>
      <c r="R169" s="24">
        <f>IF(ISNUMBER(Q169),Q169-Settings!$D$10,"")</f>
        <v/>
      </c>
      <c r="S169" s="24">
        <f>IF(OR(O169="Won",O169="Lost",NOT(ISNUMBER(R169))),"",IF(R169&lt;0,"Overdue",IF(R169=0,"Due today","")))</f>
        <v/>
      </c>
    </row>
    <row r="170">
      <c r="A170" s="26" t="n"/>
      <c r="B170" s="26" t="n"/>
      <c r="C170" s="27" t="n"/>
      <c r="D170" s="28" t="n"/>
      <c r="E170" s="27" t="n"/>
      <c r="F170" s="29" t="n"/>
      <c r="G170" s="26" t="n"/>
      <c r="H170" s="26" t="n"/>
      <c r="I170" s="26" t="n"/>
      <c r="J170" s="26" t="n"/>
      <c r="K170" s="23">
        <f>IF(ISNUMBER(C170),WORKDAY(C170,Settings!$D$5),"")</f>
        <v/>
      </c>
      <c r="L170" s="23">
        <f>IF(K170="","",IF(ISNUMBER(E170),MAX(WORKDAY(E170,1),WORKDAY(K170,Settings!$D$6)),WORKDAY(K170,Settings!$D$6)))</f>
        <v/>
      </c>
      <c r="M170" s="23">
        <f>IF(L170="","",MAX(C170+Settings!$D$7,WORKDAY(L170,Settings!$D$6)))</f>
        <v/>
      </c>
      <c r="N170" s="23">
        <f>IF(ISNUMBER(C170),EDATE(C170,Settings!$D$8),"")</f>
        <v/>
      </c>
      <c r="O170" s="24">
        <f>IF(AND(A170="",B170=""),"",IF(H170="","Open",H170))</f>
        <v/>
      </c>
      <c r="P170" s="25">
        <f>IF(O170="","",IF(O170="Won","Won. Start onboarding",IF(O170="Lost",IF(I170="","Lost. Note the reason in Outcome","Closed"),IF(O170="Parked","Reconnect around this date",IF(NOT(ISNUMBER(C170)),"Add the date you sent it",IF(G170="Not moving forward","Send email 6, then mark it Lost",IF(G170="Ready to go ahead","Reply today with next steps",IF(G170="I have questions","Answer their questions today",IF(N(F170)=0,"Send email 2",IF(N(F170)=1,IF(ISNUMBER(E170),"Send email 4","Send email 3"),IF(N(F170)=2,"Send email 5, the last one","Stop following up. Mark it Parked")))))))))))</f>
        <v/>
      </c>
      <c r="Q170" s="23">
        <f>IF(O170="","",IF(OR(O170="Won",O170="Lost"),"",IF(O170="Parked",N170,IF(NOT(ISNUMBER(C170)),"",IF(OR(G170="Not moving forward",G170="Ready to go ahead",G170="I have questions"),Settings!$D$10,IF(N(F170)=0,K170,IF(N(F170)=1,L170,IF(N(F170)=2,M170,""))))))))</f>
        <v/>
      </c>
      <c r="R170" s="24">
        <f>IF(ISNUMBER(Q170),Q170-Settings!$D$10,"")</f>
        <v/>
      </c>
      <c r="S170" s="24">
        <f>IF(OR(O170="Won",O170="Lost",NOT(ISNUMBER(R170))),"",IF(R170&lt;0,"Overdue",IF(R170=0,"Due today","")))</f>
        <v/>
      </c>
    </row>
    <row r="171">
      <c r="A171" s="26" t="n"/>
      <c r="B171" s="26" t="n"/>
      <c r="C171" s="27" t="n"/>
      <c r="D171" s="28" t="n"/>
      <c r="E171" s="27" t="n"/>
      <c r="F171" s="29" t="n"/>
      <c r="G171" s="26" t="n"/>
      <c r="H171" s="26" t="n"/>
      <c r="I171" s="26" t="n"/>
      <c r="J171" s="26" t="n"/>
      <c r="K171" s="23">
        <f>IF(ISNUMBER(C171),WORKDAY(C171,Settings!$D$5),"")</f>
        <v/>
      </c>
      <c r="L171" s="23">
        <f>IF(K171="","",IF(ISNUMBER(E171),MAX(WORKDAY(E171,1),WORKDAY(K171,Settings!$D$6)),WORKDAY(K171,Settings!$D$6)))</f>
        <v/>
      </c>
      <c r="M171" s="23">
        <f>IF(L171="","",MAX(C171+Settings!$D$7,WORKDAY(L171,Settings!$D$6)))</f>
        <v/>
      </c>
      <c r="N171" s="23">
        <f>IF(ISNUMBER(C171),EDATE(C171,Settings!$D$8),"")</f>
        <v/>
      </c>
      <c r="O171" s="24">
        <f>IF(AND(A171="",B171=""),"",IF(H171="","Open",H171))</f>
        <v/>
      </c>
      <c r="P171" s="25">
        <f>IF(O171="","",IF(O171="Won","Won. Start onboarding",IF(O171="Lost",IF(I171="","Lost. Note the reason in Outcome","Closed"),IF(O171="Parked","Reconnect around this date",IF(NOT(ISNUMBER(C171)),"Add the date you sent it",IF(G171="Not moving forward","Send email 6, then mark it Lost",IF(G171="Ready to go ahead","Reply today with next steps",IF(G171="I have questions","Answer their questions today",IF(N(F171)=0,"Send email 2",IF(N(F171)=1,IF(ISNUMBER(E171),"Send email 4","Send email 3"),IF(N(F171)=2,"Send email 5, the last one","Stop following up. Mark it Parked")))))))))))</f>
        <v/>
      </c>
      <c r="Q171" s="23">
        <f>IF(O171="","",IF(OR(O171="Won",O171="Lost"),"",IF(O171="Parked",N171,IF(NOT(ISNUMBER(C171)),"",IF(OR(G171="Not moving forward",G171="Ready to go ahead",G171="I have questions"),Settings!$D$10,IF(N(F171)=0,K171,IF(N(F171)=1,L171,IF(N(F171)=2,M171,""))))))))</f>
        <v/>
      </c>
      <c r="R171" s="24">
        <f>IF(ISNUMBER(Q171),Q171-Settings!$D$10,"")</f>
        <v/>
      </c>
      <c r="S171" s="24">
        <f>IF(OR(O171="Won",O171="Lost",NOT(ISNUMBER(R171))),"",IF(R171&lt;0,"Overdue",IF(R171=0,"Due today","")))</f>
        <v/>
      </c>
    </row>
    <row r="172">
      <c r="A172" s="26" t="n"/>
      <c r="B172" s="26" t="n"/>
      <c r="C172" s="27" t="n"/>
      <c r="D172" s="28" t="n"/>
      <c r="E172" s="27" t="n"/>
      <c r="F172" s="29" t="n"/>
      <c r="G172" s="26" t="n"/>
      <c r="H172" s="26" t="n"/>
      <c r="I172" s="26" t="n"/>
      <c r="J172" s="26" t="n"/>
      <c r="K172" s="23">
        <f>IF(ISNUMBER(C172),WORKDAY(C172,Settings!$D$5),"")</f>
        <v/>
      </c>
      <c r="L172" s="23">
        <f>IF(K172="","",IF(ISNUMBER(E172),MAX(WORKDAY(E172,1),WORKDAY(K172,Settings!$D$6)),WORKDAY(K172,Settings!$D$6)))</f>
        <v/>
      </c>
      <c r="M172" s="23">
        <f>IF(L172="","",MAX(C172+Settings!$D$7,WORKDAY(L172,Settings!$D$6)))</f>
        <v/>
      </c>
      <c r="N172" s="23">
        <f>IF(ISNUMBER(C172),EDATE(C172,Settings!$D$8),"")</f>
        <v/>
      </c>
      <c r="O172" s="24">
        <f>IF(AND(A172="",B172=""),"",IF(H172="","Open",H172))</f>
        <v/>
      </c>
      <c r="P172" s="25">
        <f>IF(O172="","",IF(O172="Won","Won. Start onboarding",IF(O172="Lost",IF(I172="","Lost. Note the reason in Outcome","Closed"),IF(O172="Parked","Reconnect around this date",IF(NOT(ISNUMBER(C172)),"Add the date you sent it",IF(G172="Not moving forward","Send email 6, then mark it Lost",IF(G172="Ready to go ahead","Reply today with next steps",IF(G172="I have questions","Answer their questions today",IF(N(F172)=0,"Send email 2",IF(N(F172)=1,IF(ISNUMBER(E172),"Send email 4","Send email 3"),IF(N(F172)=2,"Send email 5, the last one","Stop following up. Mark it Parked")))))))))))</f>
        <v/>
      </c>
      <c r="Q172" s="23">
        <f>IF(O172="","",IF(OR(O172="Won",O172="Lost"),"",IF(O172="Parked",N172,IF(NOT(ISNUMBER(C172)),"",IF(OR(G172="Not moving forward",G172="Ready to go ahead",G172="I have questions"),Settings!$D$10,IF(N(F172)=0,K172,IF(N(F172)=1,L172,IF(N(F172)=2,M172,""))))))))</f>
        <v/>
      </c>
      <c r="R172" s="24">
        <f>IF(ISNUMBER(Q172),Q172-Settings!$D$10,"")</f>
        <v/>
      </c>
      <c r="S172" s="24">
        <f>IF(OR(O172="Won",O172="Lost",NOT(ISNUMBER(R172))),"",IF(R172&lt;0,"Overdue",IF(R172=0,"Due today","")))</f>
        <v/>
      </c>
    </row>
    <row r="173">
      <c r="A173" s="26" t="n"/>
      <c r="B173" s="26" t="n"/>
      <c r="C173" s="27" t="n"/>
      <c r="D173" s="28" t="n"/>
      <c r="E173" s="27" t="n"/>
      <c r="F173" s="29" t="n"/>
      <c r="G173" s="26" t="n"/>
      <c r="H173" s="26" t="n"/>
      <c r="I173" s="26" t="n"/>
      <c r="J173" s="26" t="n"/>
      <c r="K173" s="23">
        <f>IF(ISNUMBER(C173),WORKDAY(C173,Settings!$D$5),"")</f>
        <v/>
      </c>
      <c r="L173" s="23">
        <f>IF(K173="","",IF(ISNUMBER(E173),MAX(WORKDAY(E173,1),WORKDAY(K173,Settings!$D$6)),WORKDAY(K173,Settings!$D$6)))</f>
        <v/>
      </c>
      <c r="M173" s="23">
        <f>IF(L173="","",MAX(C173+Settings!$D$7,WORKDAY(L173,Settings!$D$6)))</f>
        <v/>
      </c>
      <c r="N173" s="23">
        <f>IF(ISNUMBER(C173),EDATE(C173,Settings!$D$8),"")</f>
        <v/>
      </c>
      <c r="O173" s="24">
        <f>IF(AND(A173="",B173=""),"",IF(H173="","Open",H173))</f>
        <v/>
      </c>
      <c r="P173" s="25">
        <f>IF(O173="","",IF(O173="Won","Won. Start onboarding",IF(O173="Lost",IF(I173="","Lost. Note the reason in Outcome","Closed"),IF(O173="Parked","Reconnect around this date",IF(NOT(ISNUMBER(C173)),"Add the date you sent it",IF(G173="Not moving forward","Send email 6, then mark it Lost",IF(G173="Ready to go ahead","Reply today with next steps",IF(G173="I have questions","Answer their questions today",IF(N(F173)=0,"Send email 2",IF(N(F173)=1,IF(ISNUMBER(E173),"Send email 4","Send email 3"),IF(N(F173)=2,"Send email 5, the last one","Stop following up. Mark it Parked")))))))))))</f>
        <v/>
      </c>
      <c r="Q173" s="23">
        <f>IF(O173="","",IF(OR(O173="Won",O173="Lost"),"",IF(O173="Parked",N173,IF(NOT(ISNUMBER(C173)),"",IF(OR(G173="Not moving forward",G173="Ready to go ahead",G173="I have questions"),Settings!$D$10,IF(N(F173)=0,K173,IF(N(F173)=1,L173,IF(N(F173)=2,M173,""))))))))</f>
        <v/>
      </c>
      <c r="R173" s="24">
        <f>IF(ISNUMBER(Q173),Q173-Settings!$D$10,"")</f>
        <v/>
      </c>
      <c r="S173" s="24">
        <f>IF(OR(O173="Won",O173="Lost",NOT(ISNUMBER(R173))),"",IF(R173&lt;0,"Overdue",IF(R173=0,"Due today","")))</f>
        <v/>
      </c>
    </row>
    <row r="174">
      <c r="A174" s="26" t="n"/>
      <c r="B174" s="26" t="n"/>
      <c r="C174" s="27" t="n"/>
      <c r="D174" s="28" t="n"/>
      <c r="E174" s="27" t="n"/>
      <c r="F174" s="29" t="n"/>
      <c r="G174" s="26" t="n"/>
      <c r="H174" s="26" t="n"/>
      <c r="I174" s="26" t="n"/>
      <c r="J174" s="26" t="n"/>
      <c r="K174" s="23">
        <f>IF(ISNUMBER(C174),WORKDAY(C174,Settings!$D$5),"")</f>
        <v/>
      </c>
      <c r="L174" s="23">
        <f>IF(K174="","",IF(ISNUMBER(E174),MAX(WORKDAY(E174,1),WORKDAY(K174,Settings!$D$6)),WORKDAY(K174,Settings!$D$6)))</f>
        <v/>
      </c>
      <c r="M174" s="23">
        <f>IF(L174="","",MAX(C174+Settings!$D$7,WORKDAY(L174,Settings!$D$6)))</f>
        <v/>
      </c>
      <c r="N174" s="23">
        <f>IF(ISNUMBER(C174),EDATE(C174,Settings!$D$8),"")</f>
        <v/>
      </c>
      <c r="O174" s="24">
        <f>IF(AND(A174="",B174=""),"",IF(H174="","Open",H174))</f>
        <v/>
      </c>
      <c r="P174" s="25">
        <f>IF(O174="","",IF(O174="Won","Won. Start onboarding",IF(O174="Lost",IF(I174="","Lost. Note the reason in Outcome","Closed"),IF(O174="Parked","Reconnect around this date",IF(NOT(ISNUMBER(C174)),"Add the date you sent it",IF(G174="Not moving forward","Send email 6, then mark it Lost",IF(G174="Ready to go ahead","Reply today with next steps",IF(G174="I have questions","Answer their questions today",IF(N(F174)=0,"Send email 2",IF(N(F174)=1,IF(ISNUMBER(E174),"Send email 4","Send email 3"),IF(N(F174)=2,"Send email 5, the last one","Stop following up. Mark it Parked")))))))))))</f>
        <v/>
      </c>
      <c r="Q174" s="23">
        <f>IF(O174="","",IF(OR(O174="Won",O174="Lost"),"",IF(O174="Parked",N174,IF(NOT(ISNUMBER(C174)),"",IF(OR(G174="Not moving forward",G174="Ready to go ahead",G174="I have questions"),Settings!$D$10,IF(N(F174)=0,K174,IF(N(F174)=1,L174,IF(N(F174)=2,M174,""))))))))</f>
        <v/>
      </c>
      <c r="R174" s="24">
        <f>IF(ISNUMBER(Q174),Q174-Settings!$D$10,"")</f>
        <v/>
      </c>
      <c r="S174" s="24">
        <f>IF(OR(O174="Won",O174="Lost",NOT(ISNUMBER(R174))),"",IF(R174&lt;0,"Overdue",IF(R174=0,"Due today","")))</f>
        <v/>
      </c>
    </row>
    <row r="175">
      <c r="A175" s="26" t="n"/>
      <c r="B175" s="26" t="n"/>
      <c r="C175" s="27" t="n"/>
      <c r="D175" s="28" t="n"/>
      <c r="E175" s="27" t="n"/>
      <c r="F175" s="29" t="n"/>
      <c r="G175" s="26" t="n"/>
      <c r="H175" s="26" t="n"/>
      <c r="I175" s="26" t="n"/>
      <c r="J175" s="26" t="n"/>
      <c r="K175" s="23">
        <f>IF(ISNUMBER(C175),WORKDAY(C175,Settings!$D$5),"")</f>
        <v/>
      </c>
      <c r="L175" s="23">
        <f>IF(K175="","",IF(ISNUMBER(E175),MAX(WORKDAY(E175,1),WORKDAY(K175,Settings!$D$6)),WORKDAY(K175,Settings!$D$6)))</f>
        <v/>
      </c>
      <c r="M175" s="23">
        <f>IF(L175="","",MAX(C175+Settings!$D$7,WORKDAY(L175,Settings!$D$6)))</f>
        <v/>
      </c>
      <c r="N175" s="23">
        <f>IF(ISNUMBER(C175),EDATE(C175,Settings!$D$8),"")</f>
        <v/>
      </c>
      <c r="O175" s="24">
        <f>IF(AND(A175="",B175=""),"",IF(H175="","Open",H175))</f>
        <v/>
      </c>
      <c r="P175" s="25">
        <f>IF(O175="","",IF(O175="Won","Won. Start onboarding",IF(O175="Lost",IF(I175="","Lost. Note the reason in Outcome","Closed"),IF(O175="Parked","Reconnect around this date",IF(NOT(ISNUMBER(C175)),"Add the date you sent it",IF(G175="Not moving forward","Send email 6, then mark it Lost",IF(G175="Ready to go ahead","Reply today with next steps",IF(G175="I have questions","Answer their questions today",IF(N(F175)=0,"Send email 2",IF(N(F175)=1,IF(ISNUMBER(E175),"Send email 4","Send email 3"),IF(N(F175)=2,"Send email 5, the last one","Stop following up. Mark it Parked")))))))))))</f>
        <v/>
      </c>
      <c r="Q175" s="23">
        <f>IF(O175="","",IF(OR(O175="Won",O175="Lost"),"",IF(O175="Parked",N175,IF(NOT(ISNUMBER(C175)),"",IF(OR(G175="Not moving forward",G175="Ready to go ahead",G175="I have questions"),Settings!$D$10,IF(N(F175)=0,K175,IF(N(F175)=1,L175,IF(N(F175)=2,M175,""))))))))</f>
        <v/>
      </c>
      <c r="R175" s="24">
        <f>IF(ISNUMBER(Q175),Q175-Settings!$D$10,"")</f>
        <v/>
      </c>
      <c r="S175" s="24">
        <f>IF(OR(O175="Won",O175="Lost",NOT(ISNUMBER(R175))),"",IF(R175&lt;0,"Overdue",IF(R175=0,"Due today","")))</f>
        <v/>
      </c>
    </row>
    <row r="176">
      <c r="A176" s="26" t="n"/>
      <c r="B176" s="26" t="n"/>
      <c r="C176" s="27" t="n"/>
      <c r="D176" s="28" t="n"/>
      <c r="E176" s="27" t="n"/>
      <c r="F176" s="29" t="n"/>
      <c r="G176" s="26" t="n"/>
      <c r="H176" s="26" t="n"/>
      <c r="I176" s="26" t="n"/>
      <c r="J176" s="26" t="n"/>
      <c r="K176" s="23">
        <f>IF(ISNUMBER(C176),WORKDAY(C176,Settings!$D$5),"")</f>
        <v/>
      </c>
      <c r="L176" s="23">
        <f>IF(K176="","",IF(ISNUMBER(E176),MAX(WORKDAY(E176,1),WORKDAY(K176,Settings!$D$6)),WORKDAY(K176,Settings!$D$6)))</f>
        <v/>
      </c>
      <c r="M176" s="23">
        <f>IF(L176="","",MAX(C176+Settings!$D$7,WORKDAY(L176,Settings!$D$6)))</f>
        <v/>
      </c>
      <c r="N176" s="23">
        <f>IF(ISNUMBER(C176),EDATE(C176,Settings!$D$8),"")</f>
        <v/>
      </c>
      <c r="O176" s="24">
        <f>IF(AND(A176="",B176=""),"",IF(H176="","Open",H176))</f>
        <v/>
      </c>
      <c r="P176" s="25">
        <f>IF(O176="","",IF(O176="Won","Won. Start onboarding",IF(O176="Lost",IF(I176="","Lost. Note the reason in Outcome","Closed"),IF(O176="Parked","Reconnect around this date",IF(NOT(ISNUMBER(C176)),"Add the date you sent it",IF(G176="Not moving forward","Send email 6, then mark it Lost",IF(G176="Ready to go ahead","Reply today with next steps",IF(G176="I have questions","Answer their questions today",IF(N(F176)=0,"Send email 2",IF(N(F176)=1,IF(ISNUMBER(E176),"Send email 4","Send email 3"),IF(N(F176)=2,"Send email 5, the last one","Stop following up. Mark it Parked")))))))))))</f>
        <v/>
      </c>
      <c r="Q176" s="23">
        <f>IF(O176="","",IF(OR(O176="Won",O176="Lost"),"",IF(O176="Parked",N176,IF(NOT(ISNUMBER(C176)),"",IF(OR(G176="Not moving forward",G176="Ready to go ahead",G176="I have questions"),Settings!$D$10,IF(N(F176)=0,K176,IF(N(F176)=1,L176,IF(N(F176)=2,M176,""))))))))</f>
        <v/>
      </c>
      <c r="R176" s="24">
        <f>IF(ISNUMBER(Q176),Q176-Settings!$D$10,"")</f>
        <v/>
      </c>
      <c r="S176" s="24">
        <f>IF(OR(O176="Won",O176="Lost",NOT(ISNUMBER(R176))),"",IF(R176&lt;0,"Overdue",IF(R176=0,"Due today","")))</f>
        <v/>
      </c>
    </row>
    <row r="177">
      <c r="A177" s="26" t="n"/>
      <c r="B177" s="26" t="n"/>
      <c r="C177" s="27" t="n"/>
      <c r="D177" s="28" t="n"/>
      <c r="E177" s="27" t="n"/>
      <c r="F177" s="29" t="n"/>
      <c r="G177" s="26" t="n"/>
      <c r="H177" s="26" t="n"/>
      <c r="I177" s="26" t="n"/>
      <c r="J177" s="26" t="n"/>
      <c r="K177" s="23">
        <f>IF(ISNUMBER(C177),WORKDAY(C177,Settings!$D$5),"")</f>
        <v/>
      </c>
      <c r="L177" s="23">
        <f>IF(K177="","",IF(ISNUMBER(E177),MAX(WORKDAY(E177,1),WORKDAY(K177,Settings!$D$6)),WORKDAY(K177,Settings!$D$6)))</f>
        <v/>
      </c>
      <c r="M177" s="23">
        <f>IF(L177="","",MAX(C177+Settings!$D$7,WORKDAY(L177,Settings!$D$6)))</f>
        <v/>
      </c>
      <c r="N177" s="23">
        <f>IF(ISNUMBER(C177),EDATE(C177,Settings!$D$8),"")</f>
        <v/>
      </c>
      <c r="O177" s="24">
        <f>IF(AND(A177="",B177=""),"",IF(H177="","Open",H177))</f>
        <v/>
      </c>
      <c r="P177" s="25">
        <f>IF(O177="","",IF(O177="Won","Won. Start onboarding",IF(O177="Lost",IF(I177="","Lost. Note the reason in Outcome","Closed"),IF(O177="Parked","Reconnect around this date",IF(NOT(ISNUMBER(C177)),"Add the date you sent it",IF(G177="Not moving forward","Send email 6, then mark it Lost",IF(G177="Ready to go ahead","Reply today with next steps",IF(G177="I have questions","Answer their questions today",IF(N(F177)=0,"Send email 2",IF(N(F177)=1,IF(ISNUMBER(E177),"Send email 4","Send email 3"),IF(N(F177)=2,"Send email 5, the last one","Stop following up. Mark it Parked")))))))))))</f>
        <v/>
      </c>
      <c r="Q177" s="23">
        <f>IF(O177="","",IF(OR(O177="Won",O177="Lost"),"",IF(O177="Parked",N177,IF(NOT(ISNUMBER(C177)),"",IF(OR(G177="Not moving forward",G177="Ready to go ahead",G177="I have questions"),Settings!$D$10,IF(N(F177)=0,K177,IF(N(F177)=1,L177,IF(N(F177)=2,M177,""))))))))</f>
        <v/>
      </c>
      <c r="R177" s="24">
        <f>IF(ISNUMBER(Q177),Q177-Settings!$D$10,"")</f>
        <v/>
      </c>
      <c r="S177" s="24">
        <f>IF(OR(O177="Won",O177="Lost",NOT(ISNUMBER(R177))),"",IF(R177&lt;0,"Overdue",IF(R177=0,"Due today","")))</f>
        <v/>
      </c>
    </row>
    <row r="178">
      <c r="A178" s="26" t="n"/>
      <c r="B178" s="26" t="n"/>
      <c r="C178" s="27" t="n"/>
      <c r="D178" s="28" t="n"/>
      <c r="E178" s="27" t="n"/>
      <c r="F178" s="29" t="n"/>
      <c r="G178" s="26" t="n"/>
      <c r="H178" s="26" t="n"/>
      <c r="I178" s="26" t="n"/>
      <c r="J178" s="26" t="n"/>
      <c r="K178" s="23">
        <f>IF(ISNUMBER(C178),WORKDAY(C178,Settings!$D$5),"")</f>
        <v/>
      </c>
      <c r="L178" s="23">
        <f>IF(K178="","",IF(ISNUMBER(E178),MAX(WORKDAY(E178,1),WORKDAY(K178,Settings!$D$6)),WORKDAY(K178,Settings!$D$6)))</f>
        <v/>
      </c>
      <c r="M178" s="23">
        <f>IF(L178="","",MAX(C178+Settings!$D$7,WORKDAY(L178,Settings!$D$6)))</f>
        <v/>
      </c>
      <c r="N178" s="23">
        <f>IF(ISNUMBER(C178),EDATE(C178,Settings!$D$8),"")</f>
        <v/>
      </c>
      <c r="O178" s="24">
        <f>IF(AND(A178="",B178=""),"",IF(H178="","Open",H178))</f>
        <v/>
      </c>
      <c r="P178" s="25">
        <f>IF(O178="","",IF(O178="Won","Won. Start onboarding",IF(O178="Lost",IF(I178="","Lost. Note the reason in Outcome","Closed"),IF(O178="Parked","Reconnect around this date",IF(NOT(ISNUMBER(C178)),"Add the date you sent it",IF(G178="Not moving forward","Send email 6, then mark it Lost",IF(G178="Ready to go ahead","Reply today with next steps",IF(G178="I have questions","Answer their questions today",IF(N(F178)=0,"Send email 2",IF(N(F178)=1,IF(ISNUMBER(E178),"Send email 4","Send email 3"),IF(N(F178)=2,"Send email 5, the last one","Stop following up. Mark it Parked")))))))))))</f>
        <v/>
      </c>
      <c r="Q178" s="23">
        <f>IF(O178="","",IF(OR(O178="Won",O178="Lost"),"",IF(O178="Parked",N178,IF(NOT(ISNUMBER(C178)),"",IF(OR(G178="Not moving forward",G178="Ready to go ahead",G178="I have questions"),Settings!$D$10,IF(N(F178)=0,K178,IF(N(F178)=1,L178,IF(N(F178)=2,M178,""))))))))</f>
        <v/>
      </c>
      <c r="R178" s="24">
        <f>IF(ISNUMBER(Q178),Q178-Settings!$D$10,"")</f>
        <v/>
      </c>
      <c r="S178" s="24">
        <f>IF(OR(O178="Won",O178="Lost",NOT(ISNUMBER(R178))),"",IF(R178&lt;0,"Overdue",IF(R178=0,"Due today","")))</f>
        <v/>
      </c>
    </row>
    <row r="179">
      <c r="A179" s="26" t="n"/>
      <c r="B179" s="26" t="n"/>
      <c r="C179" s="27" t="n"/>
      <c r="D179" s="28" t="n"/>
      <c r="E179" s="27" t="n"/>
      <c r="F179" s="29" t="n"/>
      <c r="G179" s="26" t="n"/>
      <c r="H179" s="26" t="n"/>
      <c r="I179" s="26" t="n"/>
      <c r="J179" s="26" t="n"/>
      <c r="K179" s="23">
        <f>IF(ISNUMBER(C179),WORKDAY(C179,Settings!$D$5),"")</f>
        <v/>
      </c>
      <c r="L179" s="23">
        <f>IF(K179="","",IF(ISNUMBER(E179),MAX(WORKDAY(E179,1),WORKDAY(K179,Settings!$D$6)),WORKDAY(K179,Settings!$D$6)))</f>
        <v/>
      </c>
      <c r="M179" s="23">
        <f>IF(L179="","",MAX(C179+Settings!$D$7,WORKDAY(L179,Settings!$D$6)))</f>
        <v/>
      </c>
      <c r="N179" s="23">
        <f>IF(ISNUMBER(C179),EDATE(C179,Settings!$D$8),"")</f>
        <v/>
      </c>
      <c r="O179" s="24">
        <f>IF(AND(A179="",B179=""),"",IF(H179="","Open",H179))</f>
        <v/>
      </c>
      <c r="P179" s="25">
        <f>IF(O179="","",IF(O179="Won","Won. Start onboarding",IF(O179="Lost",IF(I179="","Lost. Note the reason in Outcome","Closed"),IF(O179="Parked","Reconnect around this date",IF(NOT(ISNUMBER(C179)),"Add the date you sent it",IF(G179="Not moving forward","Send email 6, then mark it Lost",IF(G179="Ready to go ahead","Reply today with next steps",IF(G179="I have questions","Answer their questions today",IF(N(F179)=0,"Send email 2",IF(N(F179)=1,IF(ISNUMBER(E179),"Send email 4","Send email 3"),IF(N(F179)=2,"Send email 5, the last one","Stop following up. Mark it Parked")))))))))))</f>
        <v/>
      </c>
      <c r="Q179" s="23">
        <f>IF(O179="","",IF(OR(O179="Won",O179="Lost"),"",IF(O179="Parked",N179,IF(NOT(ISNUMBER(C179)),"",IF(OR(G179="Not moving forward",G179="Ready to go ahead",G179="I have questions"),Settings!$D$10,IF(N(F179)=0,K179,IF(N(F179)=1,L179,IF(N(F179)=2,M179,""))))))))</f>
        <v/>
      </c>
      <c r="R179" s="24">
        <f>IF(ISNUMBER(Q179),Q179-Settings!$D$10,"")</f>
        <v/>
      </c>
      <c r="S179" s="24">
        <f>IF(OR(O179="Won",O179="Lost",NOT(ISNUMBER(R179))),"",IF(R179&lt;0,"Overdue",IF(R179=0,"Due today","")))</f>
        <v/>
      </c>
    </row>
    <row r="180">
      <c r="A180" s="26" t="n"/>
      <c r="B180" s="26" t="n"/>
      <c r="C180" s="27" t="n"/>
      <c r="D180" s="28" t="n"/>
      <c r="E180" s="27" t="n"/>
      <c r="F180" s="29" t="n"/>
      <c r="G180" s="26" t="n"/>
      <c r="H180" s="26" t="n"/>
      <c r="I180" s="26" t="n"/>
      <c r="J180" s="26" t="n"/>
      <c r="K180" s="23">
        <f>IF(ISNUMBER(C180),WORKDAY(C180,Settings!$D$5),"")</f>
        <v/>
      </c>
      <c r="L180" s="23">
        <f>IF(K180="","",IF(ISNUMBER(E180),MAX(WORKDAY(E180,1),WORKDAY(K180,Settings!$D$6)),WORKDAY(K180,Settings!$D$6)))</f>
        <v/>
      </c>
      <c r="M180" s="23">
        <f>IF(L180="","",MAX(C180+Settings!$D$7,WORKDAY(L180,Settings!$D$6)))</f>
        <v/>
      </c>
      <c r="N180" s="23">
        <f>IF(ISNUMBER(C180),EDATE(C180,Settings!$D$8),"")</f>
        <v/>
      </c>
      <c r="O180" s="24">
        <f>IF(AND(A180="",B180=""),"",IF(H180="","Open",H180))</f>
        <v/>
      </c>
      <c r="P180" s="25">
        <f>IF(O180="","",IF(O180="Won","Won. Start onboarding",IF(O180="Lost",IF(I180="","Lost. Note the reason in Outcome","Closed"),IF(O180="Parked","Reconnect around this date",IF(NOT(ISNUMBER(C180)),"Add the date you sent it",IF(G180="Not moving forward","Send email 6, then mark it Lost",IF(G180="Ready to go ahead","Reply today with next steps",IF(G180="I have questions","Answer their questions today",IF(N(F180)=0,"Send email 2",IF(N(F180)=1,IF(ISNUMBER(E180),"Send email 4","Send email 3"),IF(N(F180)=2,"Send email 5, the last one","Stop following up. Mark it Parked")))))))))))</f>
        <v/>
      </c>
      <c r="Q180" s="23">
        <f>IF(O180="","",IF(OR(O180="Won",O180="Lost"),"",IF(O180="Parked",N180,IF(NOT(ISNUMBER(C180)),"",IF(OR(G180="Not moving forward",G180="Ready to go ahead",G180="I have questions"),Settings!$D$10,IF(N(F180)=0,K180,IF(N(F180)=1,L180,IF(N(F180)=2,M180,""))))))))</f>
        <v/>
      </c>
      <c r="R180" s="24">
        <f>IF(ISNUMBER(Q180),Q180-Settings!$D$10,"")</f>
        <v/>
      </c>
      <c r="S180" s="24">
        <f>IF(OR(O180="Won",O180="Lost",NOT(ISNUMBER(R180))),"",IF(R180&lt;0,"Overdue",IF(R180=0,"Due today","")))</f>
        <v/>
      </c>
    </row>
    <row r="181">
      <c r="A181" s="26" t="n"/>
      <c r="B181" s="26" t="n"/>
      <c r="C181" s="27" t="n"/>
      <c r="D181" s="28" t="n"/>
      <c r="E181" s="27" t="n"/>
      <c r="F181" s="29" t="n"/>
      <c r="G181" s="26" t="n"/>
      <c r="H181" s="26" t="n"/>
      <c r="I181" s="26" t="n"/>
      <c r="J181" s="26" t="n"/>
      <c r="K181" s="23">
        <f>IF(ISNUMBER(C181),WORKDAY(C181,Settings!$D$5),"")</f>
        <v/>
      </c>
      <c r="L181" s="23">
        <f>IF(K181="","",IF(ISNUMBER(E181),MAX(WORKDAY(E181,1),WORKDAY(K181,Settings!$D$6)),WORKDAY(K181,Settings!$D$6)))</f>
        <v/>
      </c>
      <c r="M181" s="23">
        <f>IF(L181="","",MAX(C181+Settings!$D$7,WORKDAY(L181,Settings!$D$6)))</f>
        <v/>
      </c>
      <c r="N181" s="23">
        <f>IF(ISNUMBER(C181),EDATE(C181,Settings!$D$8),"")</f>
        <v/>
      </c>
      <c r="O181" s="24">
        <f>IF(AND(A181="",B181=""),"",IF(H181="","Open",H181))</f>
        <v/>
      </c>
      <c r="P181" s="25">
        <f>IF(O181="","",IF(O181="Won","Won. Start onboarding",IF(O181="Lost",IF(I181="","Lost. Note the reason in Outcome","Closed"),IF(O181="Parked","Reconnect around this date",IF(NOT(ISNUMBER(C181)),"Add the date you sent it",IF(G181="Not moving forward","Send email 6, then mark it Lost",IF(G181="Ready to go ahead","Reply today with next steps",IF(G181="I have questions","Answer their questions today",IF(N(F181)=0,"Send email 2",IF(N(F181)=1,IF(ISNUMBER(E181),"Send email 4","Send email 3"),IF(N(F181)=2,"Send email 5, the last one","Stop following up. Mark it Parked")))))))))))</f>
        <v/>
      </c>
      <c r="Q181" s="23">
        <f>IF(O181="","",IF(OR(O181="Won",O181="Lost"),"",IF(O181="Parked",N181,IF(NOT(ISNUMBER(C181)),"",IF(OR(G181="Not moving forward",G181="Ready to go ahead",G181="I have questions"),Settings!$D$10,IF(N(F181)=0,K181,IF(N(F181)=1,L181,IF(N(F181)=2,M181,""))))))))</f>
        <v/>
      </c>
      <c r="R181" s="24">
        <f>IF(ISNUMBER(Q181),Q181-Settings!$D$10,"")</f>
        <v/>
      </c>
      <c r="S181" s="24">
        <f>IF(OR(O181="Won",O181="Lost",NOT(ISNUMBER(R181))),"",IF(R181&lt;0,"Overdue",IF(R181=0,"Due today","")))</f>
        <v/>
      </c>
    </row>
    <row r="182">
      <c r="A182" s="26" t="n"/>
      <c r="B182" s="26" t="n"/>
      <c r="C182" s="27" t="n"/>
      <c r="D182" s="28" t="n"/>
      <c r="E182" s="27" t="n"/>
      <c r="F182" s="29" t="n"/>
      <c r="G182" s="26" t="n"/>
      <c r="H182" s="26" t="n"/>
      <c r="I182" s="26" t="n"/>
      <c r="J182" s="26" t="n"/>
      <c r="K182" s="23">
        <f>IF(ISNUMBER(C182),WORKDAY(C182,Settings!$D$5),"")</f>
        <v/>
      </c>
      <c r="L182" s="23">
        <f>IF(K182="","",IF(ISNUMBER(E182),MAX(WORKDAY(E182,1),WORKDAY(K182,Settings!$D$6)),WORKDAY(K182,Settings!$D$6)))</f>
        <v/>
      </c>
      <c r="M182" s="23">
        <f>IF(L182="","",MAX(C182+Settings!$D$7,WORKDAY(L182,Settings!$D$6)))</f>
        <v/>
      </c>
      <c r="N182" s="23">
        <f>IF(ISNUMBER(C182),EDATE(C182,Settings!$D$8),"")</f>
        <v/>
      </c>
      <c r="O182" s="24">
        <f>IF(AND(A182="",B182=""),"",IF(H182="","Open",H182))</f>
        <v/>
      </c>
      <c r="P182" s="25">
        <f>IF(O182="","",IF(O182="Won","Won. Start onboarding",IF(O182="Lost",IF(I182="","Lost. Note the reason in Outcome","Closed"),IF(O182="Parked","Reconnect around this date",IF(NOT(ISNUMBER(C182)),"Add the date you sent it",IF(G182="Not moving forward","Send email 6, then mark it Lost",IF(G182="Ready to go ahead","Reply today with next steps",IF(G182="I have questions","Answer their questions today",IF(N(F182)=0,"Send email 2",IF(N(F182)=1,IF(ISNUMBER(E182),"Send email 4","Send email 3"),IF(N(F182)=2,"Send email 5, the last one","Stop following up. Mark it Parked")))))))))))</f>
        <v/>
      </c>
      <c r="Q182" s="23">
        <f>IF(O182="","",IF(OR(O182="Won",O182="Lost"),"",IF(O182="Parked",N182,IF(NOT(ISNUMBER(C182)),"",IF(OR(G182="Not moving forward",G182="Ready to go ahead",G182="I have questions"),Settings!$D$10,IF(N(F182)=0,K182,IF(N(F182)=1,L182,IF(N(F182)=2,M182,""))))))))</f>
        <v/>
      </c>
      <c r="R182" s="24">
        <f>IF(ISNUMBER(Q182),Q182-Settings!$D$10,"")</f>
        <v/>
      </c>
      <c r="S182" s="24">
        <f>IF(OR(O182="Won",O182="Lost",NOT(ISNUMBER(R182))),"",IF(R182&lt;0,"Overdue",IF(R182=0,"Due today","")))</f>
        <v/>
      </c>
    </row>
    <row r="183">
      <c r="A183" s="26" t="n"/>
      <c r="B183" s="26" t="n"/>
      <c r="C183" s="27" t="n"/>
      <c r="D183" s="28" t="n"/>
      <c r="E183" s="27" t="n"/>
      <c r="F183" s="29" t="n"/>
      <c r="G183" s="26" t="n"/>
      <c r="H183" s="26" t="n"/>
      <c r="I183" s="26" t="n"/>
      <c r="J183" s="26" t="n"/>
      <c r="K183" s="23">
        <f>IF(ISNUMBER(C183),WORKDAY(C183,Settings!$D$5),"")</f>
        <v/>
      </c>
      <c r="L183" s="23">
        <f>IF(K183="","",IF(ISNUMBER(E183),MAX(WORKDAY(E183,1),WORKDAY(K183,Settings!$D$6)),WORKDAY(K183,Settings!$D$6)))</f>
        <v/>
      </c>
      <c r="M183" s="23">
        <f>IF(L183="","",MAX(C183+Settings!$D$7,WORKDAY(L183,Settings!$D$6)))</f>
        <v/>
      </c>
      <c r="N183" s="23">
        <f>IF(ISNUMBER(C183),EDATE(C183,Settings!$D$8),"")</f>
        <v/>
      </c>
      <c r="O183" s="24">
        <f>IF(AND(A183="",B183=""),"",IF(H183="","Open",H183))</f>
        <v/>
      </c>
      <c r="P183" s="25">
        <f>IF(O183="","",IF(O183="Won","Won. Start onboarding",IF(O183="Lost",IF(I183="","Lost. Note the reason in Outcome","Closed"),IF(O183="Parked","Reconnect around this date",IF(NOT(ISNUMBER(C183)),"Add the date you sent it",IF(G183="Not moving forward","Send email 6, then mark it Lost",IF(G183="Ready to go ahead","Reply today with next steps",IF(G183="I have questions","Answer their questions today",IF(N(F183)=0,"Send email 2",IF(N(F183)=1,IF(ISNUMBER(E183),"Send email 4","Send email 3"),IF(N(F183)=2,"Send email 5, the last one","Stop following up. Mark it Parked")))))))))))</f>
        <v/>
      </c>
      <c r="Q183" s="23">
        <f>IF(O183="","",IF(OR(O183="Won",O183="Lost"),"",IF(O183="Parked",N183,IF(NOT(ISNUMBER(C183)),"",IF(OR(G183="Not moving forward",G183="Ready to go ahead",G183="I have questions"),Settings!$D$10,IF(N(F183)=0,K183,IF(N(F183)=1,L183,IF(N(F183)=2,M183,""))))))))</f>
        <v/>
      </c>
      <c r="R183" s="24">
        <f>IF(ISNUMBER(Q183),Q183-Settings!$D$10,"")</f>
        <v/>
      </c>
      <c r="S183" s="24">
        <f>IF(OR(O183="Won",O183="Lost",NOT(ISNUMBER(R183))),"",IF(R183&lt;0,"Overdue",IF(R183=0,"Due today","")))</f>
        <v/>
      </c>
    </row>
    <row r="184">
      <c r="A184" s="26" t="n"/>
      <c r="B184" s="26" t="n"/>
      <c r="C184" s="27" t="n"/>
      <c r="D184" s="28" t="n"/>
      <c r="E184" s="27" t="n"/>
      <c r="F184" s="29" t="n"/>
      <c r="G184" s="26" t="n"/>
      <c r="H184" s="26" t="n"/>
      <c r="I184" s="26" t="n"/>
      <c r="J184" s="26" t="n"/>
      <c r="K184" s="23">
        <f>IF(ISNUMBER(C184),WORKDAY(C184,Settings!$D$5),"")</f>
        <v/>
      </c>
      <c r="L184" s="23">
        <f>IF(K184="","",IF(ISNUMBER(E184),MAX(WORKDAY(E184,1),WORKDAY(K184,Settings!$D$6)),WORKDAY(K184,Settings!$D$6)))</f>
        <v/>
      </c>
      <c r="M184" s="23">
        <f>IF(L184="","",MAX(C184+Settings!$D$7,WORKDAY(L184,Settings!$D$6)))</f>
        <v/>
      </c>
      <c r="N184" s="23">
        <f>IF(ISNUMBER(C184),EDATE(C184,Settings!$D$8),"")</f>
        <v/>
      </c>
      <c r="O184" s="24">
        <f>IF(AND(A184="",B184=""),"",IF(H184="","Open",H184))</f>
        <v/>
      </c>
      <c r="P184" s="25">
        <f>IF(O184="","",IF(O184="Won","Won. Start onboarding",IF(O184="Lost",IF(I184="","Lost. Note the reason in Outcome","Closed"),IF(O184="Parked","Reconnect around this date",IF(NOT(ISNUMBER(C184)),"Add the date you sent it",IF(G184="Not moving forward","Send email 6, then mark it Lost",IF(G184="Ready to go ahead","Reply today with next steps",IF(G184="I have questions","Answer their questions today",IF(N(F184)=0,"Send email 2",IF(N(F184)=1,IF(ISNUMBER(E184),"Send email 4","Send email 3"),IF(N(F184)=2,"Send email 5, the last one","Stop following up. Mark it Parked")))))))))))</f>
        <v/>
      </c>
      <c r="Q184" s="23">
        <f>IF(O184="","",IF(OR(O184="Won",O184="Lost"),"",IF(O184="Parked",N184,IF(NOT(ISNUMBER(C184)),"",IF(OR(G184="Not moving forward",G184="Ready to go ahead",G184="I have questions"),Settings!$D$10,IF(N(F184)=0,K184,IF(N(F184)=1,L184,IF(N(F184)=2,M184,""))))))))</f>
        <v/>
      </c>
      <c r="R184" s="24">
        <f>IF(ISNUMBER(Q184),Q184-Settings!$D$10,"")</f>
        <v/>
      </c>
      <c r="S184" s="24">
        <f>IF(OR(O184="Won",O184="Lost",NOT(ISNUMBER(R184))),"",IF(R184&lt;0,"Overdue",IF(R184=0,"Due today","")))</f>
        <v/>
      </c>
    </row>
    <row r="185">
      <c r="A185" s="26" t="n"/>
      <c r="B185" s="26" t="n"/>
      <c r="C185" s="27" t="n"/>
      <c r="D185" s="28" t="n"/>
      <c r="E185" s="27" t="n"/>
      <c r="F185" s="29" t="n"/>
      <c r="G185" s="26" t="n"/>
      <c r="H185" s="26" t="n"/>
      <c r="I185" s="26" t="n"/>
      <c r="J185" s="26" t="n"/>
      <c r="K185" s="23">
        <f>IF(ISNUMBER(C185),WORKDAY(C185,Settings!$D$5),"")</f>
        <v/>
      </c>
      <c r="L185" s="23">
        <f>IF(K185="","",IF(ISNUMBER(E185),MAX(WORKDAY(E185,1),WORKDAY(K185,Settings!$D$6)),WORKDAY(K185,Settings!$D$6)))</f>
        <v/>
      </c>
      <c r="M185" s="23">
        <f>IF(L185="","",MAX(C185+Settings!$D$7,WORKDAY(L185,Settings!$D$6)))</f>
        <v/>
      </c>
      <c r="N185" s="23">
        <f>IF(ISNUMBER(C185),EDATE(C185,Settings!$D$8),"")</f>
        <v/>
      </c>
      <c r="O185" s="24">
        <f>IF(AND(A185="",B185=""),"",IF(H185="","Open",H185))</f>
        <v/>
      </c>
      <c r="P185" s="25">
        <f>IF(O185="","",IF(O185="Won","Won. Start onboarding",IF(O185="Lost",IF(I185="","Lost. Note the reason in Outcome","Closed"),IF(O185="Parked","Reconnect around this date",IF(NOT(ISNUMBER(C185)),"Add the date you sent it",IF(G185="Not moving forward","Send email 6, then mark it Lost",IF(G185="Ready to go ahead","Reply today with next steps",IF(G185="I have questions","Answer their questions today",IF(N(F185)=0,"Send email 2",IF(N(F185)=1,IF(ISNUMBER(E185),"Send email 4","Send email 3"),IF(N(F185)=2,"Send email 5, the last one","Stop following up. Mark it Parked")))))))))))</f>
        <v/>
      </c>
      <c r="Q185" s="23">
        <f>IF(O185="","",IF(OR(O185="Won",O185="Lost"),"",IF(O185="Parked",N185,IF(NOT(ISNUMBER(C185)),"",IF(OR(G185="Not moving forward",G185="Ready to go ahead",G185="I have questions"),Settings!$D$10,IF(N(F185)=0,K185,IF(N(F185)=1,L185,IF(N(F185)=2,M185,""))))))))</f>
        <v/>
      </c>
      <c r="R185" s="24">
        <f>IF(ISNUMBER(Q185),Q185-Settings!$D$10,"")</f>
        <v/>
      </c>
      <c r="S185" s="24">
        <f>IF(OR(O185="Won",O185="Lost",NOT(ISNUMBER(R185))),"",IF(R185&lt;0,"Overdue",IF(R185=0,"Due today","")))</f>
        <v/>
      </c>
    </row>
    <row r="186">
      <c r="A186" s="26" t="n"/>
      <c r="B186" s="26" t="n"/>
      <c r="C186" s="27" t="n"/>
      <c r="D186" s="28" t="n"/>
      <c r="E186" s="27" t="n"/>
      <c r="F186" s="29" t="n"/>
      <c r="G186" s="26" t="n"/>
      <c r="H186" s="26" t="n"/>
      <c r="I186" s="26" t="n"/>
      <c r="J186" s="26" t="n"/>
      <c r="K186" s="23">
        <f>IF(ISNUMBER(C186),WORKDAY(C186,Settings!$D$5),"")</f>
        <v/>
      </c>
      <c r="L186" s="23">
        <f>IF(K186="","",IF(ISNUMBER(E186),MAX(WORKDAY(E186,1),WORKDAY(K186,Settings!$D$6)),WORKDAY(K186,Settings!$D$6)))</f>
        <v/>
      </c>
      <c r="M186" s="23">
        <f>IF(L186="","",MAX(C186+Settings!$D$7,WORKDAY(L186,Settings!$D$6)))</f>
        <v/>
      </c>
      <c r="N186" s="23">
        <f>IF(ISNUMBER(C186),EDATE(C186,Settings!$D$8),"")</f>
        <v/>
      </c>
      <c r="O186" s="24">
        <f>IF(AND(A186="",B186=""),"",IF(H186="","Open",H186))</f>
        <v/>
      </c>
      <c r="P186" s="25">
        <f>IF(O186="","",IF(O186="Won","Won. Start onboarding",IF(O186="Lost",IF(I186="","Lost. Note the reason in Outcome","Closed"),IF(O186="Parked","Reconnect around this date",IF(NOT(ISNUMBER(C186)),"Add the date you sent it",IF(G186="Not moving forward","Send email 6, then mark it Lost",IF(G186="Ready to go ahead","Reply today with next steps",IF(G186="I have questions","Answer their questions today",IF(N(F186)=0,"Send email 2",IF(N(F186)=1,IF(ISNUMBER(E186),"Send email 4","Send email 3"),IF(N(F186)=2,"Send email 5, the last one","Stop following up. Mark it Parked")))))))))))</f>
        <v/>
      </c>
      <c r="Q186" s="23">
        <f>IF(O186="","",IF(OR(O186="Won",O186="Lost"),"",IF(O186="Parked",N186,IF(NOT(ISNUMBER(C186)),"",IF(OR(G186="Not moving forward",G186="Ready to go ahead",G186="I have questions"),Settings!$D$10,IF(N(F186)=0,K186,IF(N(F186)=1,L186,IF(N(F186)=2,M186,""))))))))</f>
        <v/>
      </c>
      <c r="R186" s="24">
        <f>IF(ISNUMBER(Q186),Q186-Settings!$D$10,"")</f>
        <v/>
      </c>
      <c r="S186" s="24">
        <f>IF(OR(O186="Won",O186="Lost",NOT(ISNUMBER(R186))),"",IF(R186&lt;0,"Overdue",IF(R186=0,"Due today","")))</f>
        <v/>
      </c>
    </row>
    <row r="187">
      <c r="A187" s="26" t="n"/>
      <c r="B187" s="26" t="n"/>
      <c r="C187" s="27" t="n"/>
      <c r="D187" s="28" t="n"/>
      <c r="E187" s="27" t="n"/>
      <c r="F187" s="29" t="n"/>
      <c r="G187" s="26" t="n"/>
      <c r="H187" s="26" t="n"/>
      <c r="I187" s="26" t="n"/>
      <c r="J187" s="26" t="n"/>
      <c r="K187" s="23">
        <f>IF(ISNUMBER(C187),WORKDAY(C187,Settings!$D$5),"")</f>
        <v/>
      </c>
      <c r="L187" s="23">
        <f>IF(K187="","",IF(ISNUMBER(E187),MAX(WORKDAY(E187,1),WORKDAY(K187,Settings!$D$6)),WORKDAY(K187,Settings!$D$6)))</f>
        <v/>
      </c>
      <c r="M187" s="23">
        <f>IF(L187="","",MAX(C187+Settings!$D$7,WORKDAY(L187,Settings!$D$6)))</f>
        <v/>
      </c>
      <c r="N187" s="23">
        <f>IF(ISNUMBER(C187),EDATE(C187,Settings!$D$8),"")</f>
        <v/>
      </c>
      <c r="O187" s="24">
        <f>IF(AND(A187="",B187=""),"",IF(H187="","Open",H187))</f>
        <v/>
      </c>
      <c r="P187" s="25">
        <f>IF(O187="","",IF(O187="Won","Won. Start onboarding",IF(O187="Lost",IF(I187="","Lost. Note the reason in Outcome","Closed"),IF(O187="Parked","Reconnect around this date",IF(NOT(ISNUMBER(C187)),"Add the date you sent it",IF(G187="Not moving forward","Send email 6, then mark it Lost",IF(G187="Ready to go ahead","Reply today with next steps",IF(G187="I have questions","Answer their questions today",IF(N(F187)=0,"Send email 2",IF(N(F187)=1,IF(ISNUMBER(E187),"Send email 4","Send email 3"),IF(N(F187)=2,"Send email 5, the last one","Stop following up. Mark it Parked")))))))))))</f>
        <v/>
      </c>
      <c r="Q187" s="23">
        <f>IF(O187="","",IF(OR(O187="Won",O187="Lost"),"",IF(O187="Parked",N187,IF(NOT(ISNUMBER(C187)),"",IF(OR(G187="Not moving forward",G187="Ready to go ahead",G187="I have questions"),Settings!$D$10,IF(N(F187)=0,K187,IF(N(F187)=1,L187,IF(N(F187)=2,M187,""))))))))</f>
        <v/>
      </c>
      <c r="R187" s="24">
        <f>IF(ISNUMBER(Q187),Q187-Settings!$D$10,"")</f>
        <v/>
      </c>
      <c r="S187" s="24">
        <f>IF(OR(O187="Won",O187="Lost",NOT(ISNUMBER(R187))),"",IF(R187&lt;0,"Overdue",IF(R187=0,"Due today","")))</f>
        <v/>
      </c>
    </row>
    <row r="188">
      <c r="A188" s="26" t="n"/>
      <c r="B188" s="26" t="n"/>
      <c r="C188" s="27" t="n"/>
      <c r="D188" s="28" t="n"/>
      <c r="E188" s="27" t="n"/>
      <c r="F188" s="29" t="n"/>
      <c r="G188" s="26" t="n"/>
      <c r="H188" s="26" t="n"/>
      <c r="I188" s="26" t="n"/>
      <c r="J188" s="26" t="n"/>
      <c r="K188" s="23">
        <f>IF(ISNUMBER(C188),WORKDAY(C188,Settings!$D$5),"")</f>
        <v/>
      </c>
      <c r="L188" s="23">
        <f>IF(K188="","",IF(ISNUMBER(E188),MAX(WORKDAY(E188,1),WORKDAY(K188,Settings!$D$6)),WORKDAY(K188,Settings!$D$6)))</f>
        <v/>
      </c>
      <c r="M188" s="23">
        <f>IF(L188="","",MAX(C188+Settings!$D$7,WORKDAY(L188,Settings!$D$6)))</f>
        <v/>
      </c>
      <c r="N188" s="23">
        <f>IF(ISNUMBER(C188),EDATE(C188,Settings!$D$8),"")</f>
        <v/>
      </c>
      <c r="O188" s="24">
        <f>IF(AND(A188="",B188=""),"",IF(H188="","Open",H188))</f>
        <v/>
      </c>
      <c r="P188" s="25">
        <f>IF(O188="","",IF(O188="Won","Won. Start onboarding",IF(O188="Lost",IF(I188="","Lost. Note the reason in Outcome","Closed"),IF(O188="Parked","Reconnect around this date",IF(NOT(ISNUMBER(C188)),"Add the date you sent it",IF(G188="Not moving forward","Send email 6, then mark it Lost",IF(G188="Ready to go ahead","Reply today with next steps",IF(G188="I have questions","Answer their questions today",IF(N(F188)=0,"Send email 2",IF(N(F188)=1,IF(ISNUMBER(E188),"Send email 4","Send email 3"),IF(N(F188)=2,"Send email 5, the last one","Stop following up. Mark it Parked")))))))))))</f>
        <v/>
      </c>
      <c r="Q188" s="23">
        <f>IF(O188="","",IF(OR(O188="Won",O188="Lost"),"",IF(O188="Parked",N188,IF(NOT(ISNUMBER(C188)),"",IF(OR(G188="Not moving forward",G188="Ready to go ahead",G188="I have questions"),Settings!$D$10,IF(N(F188)=0,K188,IF(N(F188)=1,L188,IF(N(F188)=2,M188,""))))))))</f>
        <v/>
      </c>
      <c r="R188" s="24">
        <f>IF(ISNUMBER(Q188),Q188-Settings!$D$10,"")</f>
        <v/>
      </c>
      <c r="S188" s="24">
        <f>IF(OR(O188="Won",O188="Lost",NOT(ISNUMBER(R188))),"",IF(R188&lt;0,"Overdue",IF(R188=0,"Due today","")))</f>
        <v/>
      </c>
    </row>
    <row r="189">
      <c r="A189" s="26" t="n"/>
      <c r="B189" s="26" t="n"/>
      <c r="C189" s="27" t="n"/>
      <c r="D189" s="28" t="n"/>
      <c r="E189" s="27" t="n"/>
      <c r="F189" s="29" t="n"/>
      <c r="G189" s="26" t="n"/>
      <c r="H189" s="26" t="n"/>
      <c r="I189" s="26" t="n"/>
      <c r="J189" s="26" t="n"/>
      <c r="K189" s="23">
        <f>IF(ISNUMBER(C189),WORKDAY(C189,Settings!$D$5),"")</f>
        <v/>
      </c>
      <c r="L189" s="23">
        <f>IF(K189="","",IF(ISNUMBER(E189),MAX(WORKDAY(E189,1),WORKDAY(K189,Settings!$D$6)),WORKDAY(K189,Settings!$D$6)))</f>
        <v/>
      </c>
      <c r="M189" s="23">
        <f>IF(L189="","",MAX(C189+Settings!$D$7,WORKDAY(L189,Settings!$D$6)))</f>
        <v/>
      </c>
      <c r="N189" s="23">
        <f>IF(ISNUMBER(C189),EDATE(C189,Settings!$D$8),"")</f>
        <v/>
      </c>
      <c r="O189" s="24">
        <f>IF(AND(A189="",B189=""),"",IF(H189="","Open",H189))</f>
        <v/>
      </c>
      <c r="P189" s="25">
        <f>IF(O189="","",IF(O189="Won","Won. Start onboarding",IF(O189="Lost",IF(I189="","Lost. Note the reason in Outcome","Closed"),IF(O189="Parked","Reconnect around this date",IF(NOT(ISNUMBER(C189)),"Add the date you sent it",IF(G189="Not moving forward","Send email 6, then mark it Lost",IF(G189="Ready to go ahead","Reply today with next steps",IF(G189="I have questions","Answer their questions today",IF(N(F189)=0,"Send email 2",IF(N(F189)=1,IF(ISNUMBER(E189),"Send email 4","Send email 3"),IF(N(F189)=2,"Send email 5, the last one","Stop following up. Mark it Parked")))))))))))</f>
        <v/>
      </c>
      <c r="Q189" s="23">
        <f>IF(O189="","",IF(OR(O189="Won",O189="Lost"),"",IF(O189="Parked",N189,IF(NOT(ISNUMBER(C189)),"",IF(OR(G189="Not moving forward",G189="Ready to go ahead",G189="I have questions"),Settings!$D$10,IF(N(F189)=0,K189,IF(N(F189)=1,L189,IF(N(F189)=2,M189,""))))))))</f>
        <v/>
      </c>
      <c r="R189" s="24">
        <f>IF(ISNUMBER(Q189),Q189-Settings!$D$10,"")</f>
        <v/>
      </c>
      <c r="S189" s="24">
        <f>IF(OR(O189="Won",O189="Lost",NOT(ISNUMBER(R189))),"",IF(R189&lt;0,"Overdue",IF(R189=0,"Due today","")))</f>
        <v/>
      </c>
    </row>
    <row r="190">
      <c r="A190" s="26" t="n"/>
      <c r="B190" s="26" t="n"/>
      <c r="C190" s="27" t="n"/>
      <c r="D190" s="28" t="n"/>
      <c r="E190" s="27" t="n"/>
      <c r="F190" s="29" t="n"/>
      <c r="G190" s="26" t="n"/>
      <c r="H190" s="26" t="n"/>
      <c r="I190" s="26" t="n"/>
      <c r="J190" s="26" t="n"/>
      <c r="K190" s="23">
        <f>IF(ISNUMBER(C190),WORKDAY(C190,Settings!$D$5),"")</f>
        <v/>
      </c>
      <c r="L190" s="23">
        <f>IF(K190="","",IF(ISNUMBER(E190),MAX(WORKDAY(E190,1),WORKDAY(K190,Settings!$D$6)),WORKDAY(K190,Settings!$D$6)))</f>
        <v/>
      </c>
      <c r="M190" s="23">
        <f>IF(L190="","",MAX(C190+Settings!$D$7,WORKDAY(L190,Settings!$D$6)))</f>
        <v/>
      </c>
      <c r="N190" s="23">
        <f>IF(ISNUMBER(C190),EDATE(C190,Settings!$D$8),"")</f>
        <v/>
      </c>
      <c r="O190" s="24">
        <f>IF(AND(A190="",B190=""),"",IF(H190="","Open",H190))</f>
        <v/>
      </c>
      <c r="P190" s="25">
        <f>IF(O190="","",IF(O190="Won","Won. Start onboarding",IF(O190="Lost",IF(I190="","Lost. Note the reason in Outcome","Closed"),IF(O190="Parked","Reconnect around this date",IF(NOT(ISNUMBER(C190)),"Add the date you sent it",IF(G190="Not moving forward","Send email 6, then mark it Lost",IF(G190="Ready to go ahead","Reply today with next steps",IF(G190="I have questions","Answer their questions today",IF(N(F190)=0,"Send email 2",IF(N(F190)=1,IF(ISNUMBER(E190),"Send email 4","Send email 3"),IF(N(F190)=2,"Send email 5, the last one","Stop following up. Mark it Parked")))))))))))</f>
        <v/>
      </c>
      <c r="Q190" s="23">
        <f>IF(O190="","",IF(OR(O190="Won",O190="Lost"),"",IF(O190="Parked",N190,IF(NOT(ISNUMBER(C190)),"",IF(OR(G190="Not moving forward",G190="Ready to go ahead",G190="I have questions"),Settings!$D$10,IF(N(F190)=0,K190,IF(N(F190)=1,L190,IF(N(F190)=2,M190,""))))))))</f>
        <v/>
      </c>
      <c r="R190" s="24">
        <f>IF(ISNUMBER(Q190),Q190-Settings!$D$10,"")</f>
        <v/>
      </c>
      <c r="S190" s="24">
        <f>IF(OR(O190="Won",O190="Lost",NOT(ISNUMBER(R190))),"",IF(R190&lt;0,"Overdue",IF(R190=0,"Due today","")))</f>
        <v/>
      </c>
    </row>
    <row r="191">
      <c r="A191" s="26" t="n"/>
      <c r="B191" s="26" t="n"/>
      <c r="C191" s="27" t="n"/>
      <c r="D191" s="28" t="n"/>
      <c r="E191" s="27" t="n"/>
      <c r="F191" s="29" t="n"/>
      <c r="G191" s="26" t="n"/>
      <c r="H191" s="26" t="n"/>
      <c r="I191" s="26" t="n"/>
      <c r="J191" s="26" t="n"/>
      <c r="K191" s="23">
        <f>IF(ISNUMBER(C191),WORKDAY(C191,Settings!$D$5),"")</f>
        <v/>
      </c>
      <c r="L191" s="23">
        <f>IF(K191="","",IF(ISNUMBER(E191),MAX(WORKDAY(E191,1),WORKDAY(K191,Settings!$D$6)),WORKDAY(K191,Settings!$D$6)))</f>
        <v/>
      </c>
      <c r="M191" s="23">
        <f>IF(L191="","",MAX(C191+Settings!$D$7,WORKDAY(L191,Settings!$D$6)))</f>
        <v/>
      </c>
      <c r="N191" s="23">
        <f>IF(ISNUMBER(C191),EDATE(C191,Settings!$D$8),"")</f>
        <v/>
      </c>
      <c r="O191" s="24">
        <f>IF(AND(A191="",B191=""),"",IF(H191="","Open",H191))</f>
        <v/>
      </c>
      <c r="P191" s="25">
        <f>IF(O191="","",IF(O191="Won","Won. Start onboarding",IF(O191="Lost",IF(I191="","Lost. Note the reason in Outcome","Closed"),IF(O191="Parked","Reconnect around this date",IF(NOT(ISNUMBER(C191)),"Add the date you sent it",IF(G191="Not moving forward","Send email 6, then mark it Lost",IF(G191="Ready to go ahead","Reply today with next steps",IF(G191="I have questions","Answer their questions today",IF(N(F191)=0,"Send email 2",IF(N(F191)=1,IF(ISNUMBER(E191),"Send email 4","Send email 3"),IF(N(F191)=2,"Send email 5, the last one","Stop following up. Mark it Parked")))))))))))</f>
        <v/>
      </c>
      <c r="Q191" s="23">
        <f>IF(O191="","",IF(OR(O191="Won",O191="Lost"),"",IF(O191="Parked",N191,IF(NOT(ISNUMBER(C191)),"",IF(OR(G191="Not moving forward",G191="Ready to go ahead",G191="I have questions"),Settings!$D$10,IF(N(F191)=0,K191,IF(N(F191)=1,L191,IF(N(F191)=2,M191,""))))))))</f>
        <v/>
      </c>
      <c r="R191" s="24">
        <f>IF(ISNUMBER(Q191),Q191-Settings!$D$10,"")</f>
        <v/>
      </c>
      <c r="S191" s="24">
        <f>IF(OR(O191="Won",O191="Lost",NOT(ISNUMBER(R191))),"",IF(R191&lt;0,"Overdue",IF(R191=0,"Due today","")))</f>
        <v/>
      </c>
    </row>
    <row r="192">
      <c r="A192" s="26" t="n"/>
      <c r="B192" s="26" t="n"/>
      <c r="C192" s="27" t="n"/>
      <c r="D192" s="28" t="n"/>
      <c r="E192" s="27" t="n"/>
      <c r="F192" s="29" t="n"/>
      <c r="G192" s="26" t="n"/>
      <c r="H192" s="26" t="n"/>
      <c r="I192" s="26" t="n"/>
      <c r="J192" s="26" t="n"/>
      <c r="K192" s="23">
        <f>IF(ISNUMBER(C192),WORKDAY(C192,Settings!$D$5),"")</f>
        <v/>
      </c>
      <c r="L192" s="23">
        <f>IF(K192="","",IF(ISNUMBER(E192),MAX(WORKDAY(E192,1),WORKDAY(K192,Settings!$D$6)),WORKDAY(K192,Settings!$D$6)))</f>
        <v/>
      </c>
      <c r="M192" s="23">
        <f>IF(L192="","",MAX(C192+Settings!$D$7,WORKDAY(L192,Settings!$D$6)))</f>
        <v/>
      </c>
      <c r="N192" s="23">
        <f>IF(ISNUMBER(C192),EDATE(C192,Settings!$D$8),"")</f>
        <v/>
      </c>
      <c r="O192" s="24">
        <f>IF(AND(A192="",B192=""),"",IF(H192="","Open",H192))</f>
        <v/>
      </c>
      <c r="P192" s="25">
        <f>IF(O192="","",IF(O192="Won","Won. Start onboarding",IF(O192="Lost",IF(I192="","Lost. Note the reason in Outcome","Closed"),IF(O192="Parked","Reconnect around this date",IF(NOT(ISNUMBER(C192)),"Add the date you sent it",IF(G192="Not moving forward","Send email 6, then mark it Lost",IF(G192="Ready to go ahead","Reply today with next steps",IF(G192="I have questions","Answer their questions today",IF(N(F192)=0,"Send email 2",IF(N(F192)=1,IF(ISNUMBER(E192),"Send email 4","Send email 3"),IF(N(F192)=2,"Send email 5, the last one","Stop following up. Mark it Parked")))))))))))</f>
        <v/>
      </c>
      <c r="Q192" s="23">
        <f>IF(O192="","",IF(OR(O192="Won",O192="Lost"),"",IF(O192="Parked",N192,IF(NOT(ISNUMBER(C192)),"",IF(OR(G192="Not moving forward",G192="Ready to go ahead",G192="I have questions"),Settings!$D$10,IF(N(F192)=0,K192,IF(N(F192)=1,L192,IF(N(F192)=2,M192,""))))))))</f>
        <v/>
      </c>
      <c r="R192" s="24">
        <f>IF(ISNUMBER(Q192),Q192-Settings!$D$10,"")</f>
        <v/>
      </c>
      <c r="S192" s="24">
        <f>IF(OR(O192="Won",O192="Lost",NOT(ISNUMBER(R192))),"",IF(R192&lt;0,"Overdue",IF(R192=0,"Due today","")))</f>
        <v/>
      </c>
    </row>
    <row r="193">
      <c r="A193" s="26" t="n"/>
      <c r="B193" s="26" t="n"/>
      <c r="C193" s="27" t="n"/>
      <c r="D193" s="28" t="n"/>
      <c r="E193" s="27" t="n"/>
      <c r="F193" s="29" t="n"/>
      <c r="G193" s="26" t="n"/>
      <c r="H193" s="26" t="n"/>
      <c r="I193" s="26" t="n"/>
      <c r="J193" s="26" t="n"/>
      <c r="K193" s="23">
        <f>IF(ISNUMBER(C193),WORKDAY(C193,Settings!$D$5),"")</f>
        <v/>
      </c>
      <c r="L193" s="23">
        <f>IF(K193="","",IF(ISNUMBER(E193),MAX(WORKDAY(E193,1),WORKDAY(K193,Settings!$D$6)),WORKDAY(K193,Settings!$D$6)))</f>
        <v/>
      </c>
      <c r="M193" s="23">
        <f>IF(L193="","",MAX(C193+Settings!$D$7,WORKDAY(L193,Settings!$D$6)))</f>
        <v/>
      </c>
      <c r="N193" s="23">
        <f>IF(ISNUMBER(C193),EDATE(C193,Settings!$D$8),"")</f>
        <v/>
      </c>
      <c r="O193" s="24">
        <f>IF(AND(A193="",B193=""),"",IF(H193="","Open",H193))</f>
        <v/>
      </c>
      <c r="P193" s="25">
        <f>IF(O193="","",IF(O193="Won","Won. Start onboarding",IF(O193="Lost",IF(I193="","Lost. Note the reason in Outcome","Closed"),IF(O193="Parked","Reconnect around this date",IF(NOT(ISNUMBER(C193)),"Add the date you sent it",IF(G193="Not moving forward","Send email 6, then mark it Lost",IF(G193="Ready to go ahead","Reply today with next steps",IF(G193="I have questions","Answer their questions today",IF(N(F193)=0,"Send email 2",IF(N(F193)=1,IF(ISNUMBER(E193),"Send email 4","Send email 3"),IF(N(F193)=2,"Send email 5, the last one","Stop following up. Mark it Parked")))))))))))</f>
        <v/>
      </c>
      <c r="Q193" s="23">
        <f>IF(O193="","",IF(OR(O193="Won",O193="Lost"),"",IF(O193="Parked",N193,IF(NOT(ISNUMBER(C193)),"",IF(OR(G193="Not moving forward",G193="Ready to go ahead",G193="I have questions"),Settings!$D$10,IF(N(F193)=0,K193,IF(N(F193)=1,L193,IF(N(F193)=2,M193,""))))))))</f>
        <v/>
      </c>
      <c r="R193" s="24">
        <f>IF(ISNUMBER(Q193),Q193-Settings!$D$10,"")</f>
        <v/>
      </c>
      <c r="S193" s="24">
        <f>IF(OR(O193="Won",O193="Lost",NOT(ISNUMBER(R193))),"",IF(R193&lt;0,"Overdue",IF(R193=0,"Due today","")))</f>
        <v/>
      </c>
    </row>
    <row r="194">
      <c r="A194" s="26" t="n"/>
      <c r="B194" s="26" t="n"/>
      <c r="C194" s="27" t="n"/>
      <c r="D194" s="28" t="n"/>
      <c r="E194" s="27" t="n"/>
      <c r="F194" s="29" t="n"/>
      <c r="G194" s="26" t="n"/>
      <c r="H194" s="26" t="n"/>
      <c r="I194" s="26" t="n"/>
      <c r="J194" s="26" t="n"/>
      <c r="K194" s="23">
        <f>IF(ISNUMBER(C194),WORKDAY(C194,Settings!$D$5),"")</f>
        <v/>
      </c>
      <c r="L194" s="23">
        <f>IF(K194="","",IF(ISNUMBER(E194),MAX(WORKDAY(E194,1),WORKDAY(K194,Settings!$D$6)),WORKDAY(K194,Settings!$D$6)))</f>
        <v/>
      </c>
      <c r="M194" s="23">
        <f>IF(L194="","",MAX(C194+Settings!$D$7,WORKDAY(L194,Settings!$D$6)))</f>
        <v/>
      </c>
      <c r="N194" s="23">
        <f>IF(ISNUMBER(C194),EDATE(C194,Settings!$D$8),"")</f>
        <v/>
      </c>
      <c r="O194" s="24">
        <f>IF(AND(A194="",B194=""),"",IF(H194="","Open",H194))</f>
        <v/>
      </c>
      <c r="P194" s="25">
        <f>IF(O194="","",IF(O194="Won","Won. Start onboarding",IF(O194="Lost",IF(I194="","Lost. Note the reason in Outcome","Closed"),IF(O194="Parked","Reconnect around this date",IF(NOT(ISNUMBER(C194)),"Add the date you sent it",IF(G194="Not moving forward","Send email 6, then mark it Lost",IF(G194="Ready to go ahead","Reply today with next steps",IF(G194="I have questions","Answer their questions today",IF(N(F194)=0,"Send email 2",IF(N(F194)=1,IF(ISNUMBER(E194),"Send email 4","Send email 3"),IF(N(F194)=2,"Send email 5, the last one","Stop following up. Mark it Parked")))))))))))</f>
        <v/>
      </c>
      <c r="Q194" s="23">
        <f>IF(O194="","",IF(OR(O194="Won",O194="Lost"),"",IF(O194="Parked",N194,IF(NOT(ISNUMBER(C194)),"",IF(OR(G194="Not moving forward",G194="Ready to go ahead",G194="I have questions"),Settings!$D$10,IF(N(F194)=0,K194,IF(N(F194)=1,L194,IF(N(F194)=2,M194,""))))))))</f>
        <v/>
      </c>
      <c r="R194" s="24">
        <f>IF(ISNUMBER(Q194),Q194-Settings!$D$10,"")</f>
        <v/>
      </c>
      <c r="S194" s="24">
        <f>IF(OR(O194="Won",O194="Lost",NOT(ISNUMBER(R194))),"",IF(R194&lt;0,"Overdue",IF(R194=0,"Due today","")))</f>
        <v/>
      </c>
    </row>
    <row r="195">
      <c r="A195" s="26" t="n"/>
      <c r="B195" s="26" t="n"/>
      <c r="C195" s="27" t="n"/>
      <c r="D195" s="28" t="n"/>
      <c r="E195" s="27" t="n"/>
      <c r="F195" s="29" t="n"/>
      <c r="G195" s="26" t="n"/>
      <c r="H195" s="26" t="n"/>
      <c r="I195" s="26" t="n"/>
      <c r="J195" s="26" t="n"/>
      <c r="K195" s="23">
        <f>IF(ISNUMBER(C195),WORKDAY(C195,Settings!$D$5),"")</f>
        <v/>
      </c>
      <c r="L195" s="23">
        <f>IF(K195="","",IF(ISNUMBER(E195),MAX(WORKDAY(E195,1),WORKDAY(K195,Settings!$D$6)),WORKDAY(K195,Settings!$D$6)))</f>
        <v/>
      </c>
      <c r="M195" s="23">
        <f>IF(L195="","",MAX(C195+Settings!$D$7,WORKDAY(L195,Settings!$D$6)))</f>
        <v/>
      </c>
      <c r="N195" s="23">
        <f>IF(ISNUMBER(C195),EDATE(C195,Settings!$D$8),"")</f>
        <v/>
      </c>
      <c r="O195" s="24">
        <f>IF(AND(A195="",B195=""),"",IF(H195="","Open",H195))</f>
        <v/>
      </c>
      <c r="P195" s="25">
        <f>IF(O195="","",IF(O195="Won","Won. Start onboarding",IF(O195="Lost",IF(I195="","Lost. Note the reason in Outcome","Closed"),IF(O195="Parked","Reconnect around this date",IF(NOT(ISNUMBER(C195)),"Add the date you sent it",IF(G195="Not moving forward","Send email 6, then mark it Lost",IF(G195="Ready to go ahead","Reply today with next steps",IF(G195="I have questions","Answer their questions today",IF(N(F195)=0,"Send email 2",IF(N(F195)=1,IF(ISNUMBER(E195),"Send email 4","Send email 3"),IF(N(F195)=2,"Send email 5, the last one","Stop following up. Mark it Parked")))))))))))</f>
        <v/>
      </c>
      <c r="Q195" s="23">
        <f>IF(O195="","",IF(OR(O195="Won",O195="Lost"),"",IF(O195="Parked",N195,IF(NOT(ISNUMBER(C195)),"",IF(OR(G195="Not moving forward",G195="Ready to go ahead",G195="I have questions"),Settings!$D$10,IF(N(F195)=0,K195,IF(N(F195)=1,L195,IF(N(F195)=2,M195,""))))))))</f>
        <v/>
      </c>
      <c r="R195" s="24">
        <f>IF(ISNUMBER(Q195),Q195-Settings!$D$10,"")</f>
        <v/>
      </c>
      <c r="S195" s="24">
        <f>IF(OR(O195="Won",O195="Lost",NOT(ISNUMBER(R195))),"",IF(R195&lt;0,"Overdue",IF(R195=0,"Due today","")))</f>
        <v/>
      </c>
    </row>
    <row r="196">
      <c r="A196" s="26" t="n"/>
      <c r="B196" s="26" t="n"/>
      <c r="C196" s="27" t="n"/>
      <c r="D196" s="28" t="n"/>
      <c r="E196" s="27" t="n"/>
      <c r="F196" s="29" t="n"/>
      <c r="G196" s="26" t="n"/>
      <c r="H196" s="26" t="n"/>
      <c r="I196" s="26" t="n"/>
      <c r="J196" s="26" t="n"/>
      <c r="K196" s="23">
        <f>IF(ISNUMBER(C196),WORKDAY(C196,Settings!$D$5),"")</f>
        <v/>
      </c>
      <c r="L196" s="23">
        <f>IF(K196="","",IF(ISNUMBER(E196),MAX(WORKDAY(E196,1),WORKDAY(K196,Settings!$D$6)),WORKDAY(K196,Settings!$D$6)))</f>
        <v/>
      </c>
      <c r="M196" s="23">
        <f>IF(L196="","",MAX(C196+Settings!$D$7,WORKDAY(L196,Settings!$D$6)))</f>
        <v/>
      </c>
      <c r="N196" s="23">
        <f>IF(ISNUMBER(C196),EDATE(C196,Settings!$D$8),"")</f>
        <v/>
      </c>
      <c r="O196" s="24">
        <f>IF(AND(A196="",B196=""),"",IF(H196="","Open",H196))</f>
        <v/>
      </c>
      <c r="P196" s="25">
        <f>IF(O196="","",IF(O196="Won","Won. Start onboarding",IF(O196="Lost",IF(I196="","Lost. Note the reason in Outcome","Closed"),IF(O196="Parked","Reconnect around this date",IF(NOT(ISNUMBER(C196)),"Add the date you sent it",IF(G196="Not moving forward","Send email 6, then mark it Lost",IF(G196="Ready to go ahead","Reply today with next steps",IF(G196="I have questions","Answer their questions today",IF(N(F196)=0,"Send email 2",IF(N(F196)=1,IF(ISNUMBER(E196),"Send email 4","Send email 3"),IF(N(F196)=2,"Send email 5, the last one","Stop following up. Mark it Parked")))))))))))</f>
        <v/>
      </c>
      <c r="Q196" s="23">
        <f>IF(O196="","",IF(OR(O196="Won",O196="Lost"),"",IF(O196="Parked",N196,IF(NOT(ISNUMBER(C196)),"",IF(OR(G196="Not moving forward",G196="Ready to go ahead",G196="I have questions"),Settings!$D$10,IF(N(F196)=0,K196,IF(N(F196)=1,L196,IF(N(F196)=2,M196,""))))))))</f>
        <v/>
      </c>
      <c r="R196" s="24">
        <f>IF(ISNUMBER(Q196),Q196-Settings!$D$10,"")</f>
        <v/>
      </c>
      <c r="S196" s="24">
        <f>IF(OR(O196="Won",O196="Lost",NOT(ISNUMBER(R196))),"",IF(R196&lt;0,"Overdue",IF(R196=0,"Due today","")))</f>
        <v/>
      </c>
    </row>
    <row r="197">
      <c r="A197" s="26" t="n"/>
      <c r="B197" s="26" t="n"/>
      <c r="C197" s="27" t="n"/>
      <c r="D197" s="28" t="n"/>
      <c r="E197" s="27" t="n"/>
      <c r="F197" s="29" t="n"/>
      <c r="G197" s="26" t="n"/>
      <c r="H197" s="26" t="n"/>
      <c r="I197" s="26" t="n"/>
      <c r="J197" s="26" t="n"/>
      <c r="K197" s="23">
        <f>IF(ISNUMBER(C197),WORKDAY(C197,Settings!$D$5),"")</f>
        <v/>
      </c>
      <c r="L197" s="23">
        <f>IF(K197="","",IF(ISNUMBER(E197),MAX(WORKDAY(E197,1),WORKDAY(K197,Settings!$D$6)),WORKDAY(K197,Settings!$D$6)))</f>
        <v/>
      </c>
      <c r="M197" s="23">
        <f>IF(L197="","",MAX(C197+Settings!$D$7,WORKDAY(L197,Settings!$D$6)))</f>
        <v/>
      </c>
      <c r="N197" s="23">
        <f>IF(ISNUMBER(C197),EDATE(C197,Settings!$D$8),"")</f>
        <v/>
      </c>
      <c r="O197" s="24">
        <f>IF(AND(A197="",B197=""),"",IF(H197="","Open",H197))</f>
        <v/>
      </c>
      <c r="P197" s="25">
        <f>IF(O197="","",IF(O197="Won","Won. Start onboarding",IF(O197="Lost",IF(I197="","Lost. Note the reason in Outcome","Closed"),IF(O197="Parked","Reconnect around this date",IF(NOT(ISNUMBER(C197)),"Add the date you sent it",IF(G197="Not moving forward","Send email 6, then mark it Lost",IF(G197="Ready to go ahead","Reply today with next steps",IF(G197="I have questions","Answer their questions today",IF(N(F197)=0,"Send email 2",IF(N(F197)=1,IF(ISNUMBER(E197),"Send email 4","Send email 3"),IF(N(F197)=2,"Send email 5, the last one","Stop following up. Mark it Parked")))))))))))</f>
        <v/>
      </c>
      <c r="Q197" s="23">
        <f>IF(O197="","",IF(OR(O197="Won",O197="Lost"),"",IF(O197="Parked",N197,IF(NOT(ISNUMBER(C197)),"",IF(OR(G197="Not moving forward",G197="Ready to go ahead",G197="I have questions"),Settings!$D$10,IF(N(F197)=0,K197,IF(N(F197)=1,L197,IF(N(F197)=2,M197,""))))))))</f>
        <v/>
      </c>
      <c r="R197" s="24">
        <f>IF(ISNUMBER(Q197),Q197-Settings!$D$10,"")</f>
        <v/>
      </c>
      <c r="S197" s="24">
        <f>IF(OR(O197="Won",O197="Lost",NOT(ISNUMBER(R197))),"",IF(R197&lt;0,"Overdue",IF(R197=0,"Due today","")))</f>
        <v/>
      </c>
    </row>
    <row r="198">
      <c r="A198" s="26" t="n"/>
      <c r="B198" s="26" t="n"/>
      <c r="C198" s="27" t="n"/>
      <c r="D198" s="28" t="n"/>
      <c r="E198" s="27" t="n"/>
      <c r="F198" s="29" t="n"/>
      <c r="G198" s="26" t="n"/>
      <c r="H198" s="26" t="n"/>
      <c r="I198" s="26" t="n"/>
      <c r="J198" s="26" t="n"/>
      <c r="K198" s="23">
        <f>IF(ISNUMBER(C198),WORKDAY(C198,Settings!$D$5),"")</f>
        <v/>
      </c>
      <c r="L198" s="23">
        <f>IF(K198="","",IF(ISNUMBER(E198),MAX(WORKDAY(E198,1),WORKDAY(K198,Settings!$D$6)),WORKDAY(K198,Settings!$D$6)))</f>
        <v/>
      </c>
      <c r="M198" s="23">
        <f>IF(L198="","",MAX(C198+Settings!$D$7,WORKDAY(L198,Settings!$D$6)))</f>
        <v/>
      </c>
      <c r="N198" s="23">
        <f>IF(ISNUMBER(C198),EDATE(C198,Settings!$D$8),"")</f>
        <v/>
      </c>
      <c r="O198" s="24">
        <f>IF(AND(A198="",B198=""),"",IF(H198="","Open",H198))</f>
        <v/>
      </c>
      <c r="P198" s="25">
        <f>IF(O198="","",IF(O198="Won","Won. Start onboarding",IF(O198="Lost",IF(I198="","Lost. Note the reason in Outcome","Closed"),IF(O198="Parked","Reconnect around this date",IF(NOT(ISNUMBER(C198)),"Add the date you sent it",IF(G198="Not moving forward","Send email 6, then mark it Lost",IF(G198="Ready to go ahead","Reply today with next steps",IF(G198="I have questions","Answer their questions today",IF(N(F198)=0,"Send email 2",IF(N(F198)=1,IF(ISNUMBER(E198),"Send email 4","Send email 3"),IF(N(F198)=2,"Send email 5, the last one","Stop following up. Mark it Parked")))))))))))</f>
        <v/>
      </c>
      <c r="Q198" s="23">
        <f>IF(O198="","",IF(OR(O198="Won",O198="Lost"),"",IF(O198="Parked",N198,IF(NOT(ISNUMBER(C198)),"",IF(OR(G198="Not moving forward",G198="Ready to go ahead",G198="I have questions"),Settings!$D$10,IF(N(F198)=0,K198,IF(N(F198)=1,L198,IF(N(F198)=2,M198,""))))))))</f>
        <v/>
      </c>
      <c r="R198" s="24">
        <f>IF(ISNUMBER(Q198),Q198-Settings!$D$10,"")</f>
        <v/>
      </c>
      <c r="S198" s="24">
        <f>IF(OR(O198="Won",O198="Lost",NOT(ISNUMBER(R198))),"",IF(R198&lt;0,"Overdue",IF(R198=0,"Due today","")))</f>
        <v/>
      </c>
    </row>
    <row r="199">
      <c r="A199" s="26" t="n"/>
      <c r="B199" s="26" t="n"/>
      <c r="C199" s="27" t="n"/>
      <c r="D199" s="28" t="n"/>
      <c r="E199" s="27" t="n"/>
      <c r="F199" s="29" t="n"/>
      <c r="G199" s="26" t="n"/>
      <c r="H199" s="26" t="n"/>
      <c r="I199" s="26" t="n"/>
      <c r="J199" s="26" t="n"/>
      <c r="K199" s="23">
        <f>IF(ISNUMBER(C199),WORKDAY(C199,Settings!$D$5),"")</f>
        <v/>
      </c>
      <c r="L199" s="23">
        <f>IF(K199="","",IF(ISNUMBER(E199),MAX(WORKDAY(E199,1),WORKDAY(K199,Settings!$D$6)),WORKDAY(K199,Settings!$D$6)))</f>
        <v/>
      </c>
      <c r="M199" s="23">
        <f>IF(L199="","",MAX(C199+Settings!$D$7,WORKDAY(L199,Settings!$D$6)))</f>
        <v/>
      </c>
      <c r="N199" s="23">
        <f>IF(ISNUMBER(C199),EDATE(C199,Settings!$D$8),"")</f>
        <v/>
      </c>
      <c r="O199" s="24">
        <f>IF(AND(A199="",B199=""),"",IF(H199="","Open",H199))</f>
        <v/>
      </c>
      <c r="P199" s="25">
        <f>IF(O199="","",IF(O199="Won","Won. Start onboarding",IF(O199="Lost",IF(I199="","Lost. Note the reason in Outcome","Closed"),IF(O199="Parked","Reconnect around this date",IF(NOT(ISNUMBER(C199)),"Add the date you sent it",IF(G199="Not moving forward","Send email 6, then mark it Lost",IF(G199="Ready to go ahead","Reply today with next steps",IF(G199="I have questions","Answer their questions today",IF(N(F199)=0,"Send email 2",IF(N(F199)=1,IF(ISNUMBER(E199),"Send email 4","Send email 3"),IF(N(F199)=2,"Send email 5, the last one","Stop following up. Mark it Parked")))))))))))</f>
        <v/>
      </c>
      <c r="Q199" s="23">
        <f>IF(O199="","",IF(OR(O199="Won",O199="Lost"),"",IF(O199="Parked",N199,IF(NOT(ISNUMBER(C199)),"",IF(OR(G199="Not moving forward",G199="Ready to go ahead",G199="I have questions"),Settings!$D$10,IF(N(F199)=0,K199,IF(N(F199)=1,L199,IF(N(F199)=2,M199,""))))))))</f>
        <v/>
      </c>
      <c r="R199" s="24">
        <f>IF(ISNUMBER(Q199),Q199-Settings!$D$10,"")</f>
        <v/>
      </c>
      <c r="S199" s="24">
        <f>IF(OR(O199="Won",O199="Lost",NOT(ISNUMBER(R199))),"",IF(R199&lt;0,"Overdue",IF(R199=0,"Due today","")))</f>
        <v/>
      </c>
    </row>
    <row r="200">
      <c r="A200" s="26" t="n"/>
      <c r="B200" s="26" t="n"/>
      <c r="C200" s="27" t="n"/>
      <c r="D200" s="28" t="n"/>
      <c r="E200" s="27" t="n"/>
      <c r="F200" s="29" t="n"/>
      <c r="G200" s="26" t="n"/>
      <c r="H200" s="26" t="n"/>
      <c r="I200" s="26" t="n"/>
      <c r="J200" s="26" t="n"/>
      <c r="K200" s="23">
        <f>IF(ISNUMBER(C200),WORKDAY(C200,Settings!$D$5),"")</f>
        <v/>
      </c>
      <c r="L200" s="23">
        <f>IF(K200="","",IF(ISNUMBER(E200),MAX(WORKDAY(E200,1),WORKDAY(K200,Settings!$D$6)),WORKDAY(K200,Settings!$D$6)))</f>
        <v/>
      </c>
      <c r="M200" s="23">
        <f>IF(L200="","",MAX(C200+Settings!$D$7,WORKDAY(L200,Settings!$D$6)))</f>
        <v/>
      </c>
      <c r="N200" s="23">
        <f>IF(ISNUMBER(C200),EDATE(C200,Settings!$D$8),"")</f>
        <v/>
      </c>
      <c r="O200" s="24">
        <f>IF(AND(A200="",B200=""),"",IF(H200="","Open",H200))</f>
        <v/>
      </c>
      <c r="P200" s="25">
        <f>IF(O200="","",IF(O200="Won","Won. Start onboarding",IF(O200="Lost",IF(I200="","Lost. Note the reason in Outcome","Closed"),IF(O200="Parked","Reconnect around this date",IF(NOT(ISNUMBER(C200)),"Add the date you sent it",IF(G200="Not moving forward","Send email 6, then mark it Lost",IF(G200="Ready to go ahead","Reply today with next steps",IF(G200="I have questions","Answer their questions today",IF(N(F200)=0,"Send email 2",IF(N(F200)=1,IF(ISNUMBER(E200),"Send email 4","Send email 3"),IF(N(F200)=2,"Send email 5, the last one","Stop following up. Mark it Parked")))))))))))</f>
        <v/>
      </c>
      <c r="Q200" s="23">
        <f>IF(O200="","",IF(OR(O200="Won",O200="Lost"),"",IF(O200="Parked",N200,IF(NOT(ISNUMBER(C200)),"",IF(OR(G200="Not moving forward",G200="Ready to go ahead",G200="I have questions"),Settings!$D$10,IF(N(F200)=0,K200,IF(N(F200)=1,L200,IF(N(F200)=2,M200,""))))))))</f>
        <v/>
      </c>
      <c r="R200" s="24">
        <f>IF(ISNUMBER(Q200),Q200-Settings!$D$10,"")</f>
        <v/>
      </c>
      <c r="S200" s="24">
        <f>IF(OR(O200="Won",O200="Lost",NOT(ISNUMBER(R200))),"",IF(R200&lt;0,"Overdue",IF(R200=0,"Due today","")))</f>
        <v/>
      </c>
    </row>
    <row r="201">
      <c r="A201" s="26" t="n"/>
      <c r="B201" s="26" t="n"/>
      <c r="C201" s="27" t="n"/>
      <c r="D201" s="28" t="n"/>
      <c r="E201" s="27" t="n"/>
      <c r="F201" s="29" t="n"/>
      <c r="G201" s="26" t="n"/>
      <c r="H201" s="26" t="n"/>
      <c r="I201" s="26" t="n"/>
      <c r="J201" s="26" t="n"/>
      <c r="K201" s="23">
        <f>IF(ISNUMBER(C201),WORKDAY(C201,Settings!$D$5),"")</f>
        <v/>
      </c>
      <c r="L201" s="23">
        <f>IF(K201="","",IF(ISNUMBER(E201),MAX(WORKDAY(E201,1),WORKDAY(K201,Settings!$D$6)),WORKDAY(K201,Settings!$D$6)))</f>
        <v/>
      </c>
      <c r="M201" s="23">
        <f>IF(L201="","",MAX(C201+Settings!$D$7,WORKDAY(L201,Settings!$D$6)))</f>
        <v/>
      </c>
      <c r="N201" s="23">
        <f>IF(ISNUMBER(C201),EDATE(C201,Settings!$D$8),"")</f>
        <v/>
      </c>
      <c r="O201" s="24">
        <f>IF(AND(A201="",B201=""),"",IF(H201="","Open",H201))</f>
        <v/>
      </c>
      <c r="P201" s="25">
        <f>IF(O201="","",IF(O201="Won","Won. Start onboarding",IF(O201="Lost",IF(I201="","Lost. Note the reason in Outcome","Closed"),IF(O201="Parked","Reconnect around this date",IF(NOT(ISNUMBER(C201)),"Add the date you sent it",IF(G201="Not moving forward","Send email 6, then mark it Lost",IF(G201="Ready to go ahead","Reply today with next steps",IF(G201="I have questions","Answer their questions today",IF(N(F201)=0,"Send email 2",IF(N(F201)=1,IF(ISNUMBER(E201),"Send email 4","Send email 3"),IF(N(F201)=2,"Send email 5, the last one","Stop following up. Mark it Parked")))))))))))</f>
        <v/>
      </c>
      <c r="Q201" s="23">
        <f>IF(O201="","",IF(OR(O201="Won",O201="Lost"),"",IF(O201="Parked",N201,IF(NOT(ISNUMBER(C201)),"",IF(OR(G201="Not moving forward",G201="Ready to go ahead",G201="I have questions"),Settings!$D$10,IF(N(F201)=0,K201,IF(N(F201)=1,L201,IF(N(F201)=2,M201,""))))))))</f>
        <v/>
      </c>
      <c r="R201" s="24">
        <f>IF(ISNUMBER(Q201),Q201-Settings!$D$10,"")</f>
        <v/>
      </c>
      <c r="S201" s="24">
        <f>IF(OR(O201="Won",O201="Lost",NOT(ISNUMBER(R201))),"",IF(R201&lt;0,"Overdue",IF(R201=0,"Due today","")))</f>
        <v/>
      </c>
    </row>
    <row r="202">
      <c r="A202" s="26" t="n"/>
      <c r="B202" s="26" t="n"/>
      <c r="C202" s="27" t="n"/>
      <c r="D202" s="28" t="n"/>
      <c r="E202" s="27" t="n"/>
      <c r="F202" s="29" t="n"/>
      <c r="G202" s="26" t="n"/>
      <c r="H202" s="26" t="n"/>
      <c r="I202" s="26" t="n"/>
      <c r="J202" s="26" t="n"/>
      <c r="K202" s="23">
        <f>IF(ISNUMBER(C202),WORKDAY(C202,Settings!$D$5),"")</f>
        <v/>
      </c>
      <c r="L202" s="23">
        <f>IF(K202="","",IF(ISNUMBER(E202),MAX(WORKDAY(E202,1),WORKDAY(K202,Settings!$D$6)),WORKDAY(K202,Settings!$D$6)))</f>
        <v/>
      </c>
      <c r="M202" s="23">
        <f>IF(L202="","",MAX(C202+Settings!$D$7,WORKDAY(L202,Settings!$D$6)))</f>
        <v/>
      </c>
      <c r="N202" s="23">
        <f>IF(ISNUMBER(C202),EDATE(C202,Settings!$D$8),"")</f>
        <v/>
      </c>
      <c r="O202" s="24">
        <f>IF(AND(A202="",B202=""),"",IF(H202="","Open",H202))</f>
        <v/>
      </c>
      <c r="P202" s="25">
        <f>IF(O202="","",IF(O202="Won","Won. Start onboarding",IF(O202="Lost",IF(I202="","Lost. Note the reason in Outcome","Closed"),IF(O202="Parked","Reconnect around this date",IF(NOT(ISNUMBER(C202)),"Add the date you sent it",IF(G202="Not moving forward","Send email 6, then mark it Lost",IF(G202="Ready to go ahead","Reply today with next steps",IF(G202="I have questions","Answer their questions today",IF(N(F202)=0,"Send email 2",IF(N(F202)=1,IF(ISNUMBER(E202),"Send email 4","Send email 3"),IF(N(F202)=2,"Send email 5, the last one","Stop following up. Mark it Parked")))))))))))</f>
        <v/>
      </c>
      <c r="Q202" s="23">
        <f>IF(O202="","",IF(OR(O202="Won",O202="Lost"),"",IF(O202="Parked",N202,IF(NOT(ISNUMBER(C202)),"",IF(OR(G202="Not moving forward",G202="Ready to go ahead",G202="I have questions"),Settings!$D$10,IF(N(F202)=0,K202,IF(N(F202)=1,L202,IF(N(F202)=2,M202,""))))))))</f>
        <v/>
      </c>
      <c r="R202" s="24">
        <f>IF(ISNUMBER(Q202),Q202-Settings!$D$10,"")</f>
        <v/>
      </c>
      <c r="S202" s="24">
        <f>IF(OR(O202="Won",O202="Lost",NOT(ISNUMBER(R202))),"",IF(R202&lt;0,"Overdue",IF(R202=0,"Due today","")))</f>
        <v/>
      </c>
    </row>
    <row r="203">
      <c r="A203" s="26" t="n"/>
      <c r="B203" s="26" t="n"/>
      <c r="C203" s="27" t="n"/>
      <c r="D203" s="28" t="n"/>
      <c r="E203" s="27" t="n"/>
      <c r="F203" s="29" t="n"/>
      <c r="G203" s="26" t="n"/>
      <c r="H203" s="26" t="n"/>
      <c r="I203" s="26" t="n"/>
      <c r="J203" s="26" t="n"/>
      <c r="K203" s="23">
        <f>IF(ISNUMBER(C203),WORKDAY(C203,Settings!$D$5),"")</f>
        <v/>
      </c>
      <c r="L203" s="23">
        <f>IF(K203="","",IF(ISNUMBER(E203),MAX(WORKDAY(E203,1),WORKDAY(K203,Settings!$D$6)),WORKDAY(K203,Settings!$D$6)))</f>
        <v/>
      </c>
      <c r="M203" s="23">
        <f>IF(L203="","",MAX(C203+Settings!$D$7,WORKDAY(L203,Settings!$D$6)))</f>
        <v/>
      </c>
      <c r="N203" s="23">
        <f>IF(ISNUMBER(C203),EDATE(C203,Settings!$D$8),"")</f>
        <v/>
      </c>
      <c r="O203" s="24">
        <f>IF(AND(A203="",B203=""),"",IF(H203="","Open",H203))</f>
        <v/>
      </c>
      <c r="P203" s="25">
        <f>IF(O203="","",IF(O203="Won","Won. Start onboarding",IF(O203="Lost",IF(I203="","Lost. Note the reason in Outcome","Closed"),IF(O203="Parked","Reconnect around this date",IF(NOT(ISNUMBER(C203)),"Add the date you sent it",IF(G203="Not moving forward","Send email 6, then mark it Lost",IF(G203="Ready to go ahead","Reply today with next steps",IF(G203="I have questions","Answer their questions today",IF(N(F203)=0,"Send email 2",IF(N(F203)=1,IF(ISNUMBER(E203),"Send email 4","Send email 3"),IF(N(F203)=2,"Send email 5, the last one","Stop following up. Mark it Parked")))))))))))</f>
        <v/>
      </c>
      <c r="Q203" s="23">
        <f>IF(O203="","",IF(OR(O203="Won",O203="Lost"),"",IF(O203="Parked",N203,IF(NOT(ISNUMBER(C203)),"",IF(OR(G203="Not moving forward",G203="Ready to go ahead",G203="I have questions"),Settings!$D$10,IF(N(F203)=0,K203,IF(N(F203)=1,L203,IF(N(F203)=2,M203,""))))))))</f>
        <v/>
      </c>
      <c r="R203" s="24">
        <f>IF(ISNUMBER(Q203),Q203-Settings!$D$10,"")</f>
        <v/>
      </c>
      <c r="S203" s="24">
        <f>IF(OR(O203="Won",O203="Lost",NOT(ISNUMBER(R203))),"",IF(R203&lt;0,"Overdue",IF(R203=0,"Due today","")))</f>
        <v/>
      </c>
    </row>
    <row r="204">
      <c r="A204" s="26" t="n"/>
      <c r="B204" s="26" t="n"/>
      <c r="C204" s="27" t="n"/>
      <c r="D204" s="28" t="n"/>
      <c r="E204" s="27" t="n"/>
      <c r="F204" s="29" t="n"/>
      <c r="G204" s="26" t="n"/>
      <c r="H204" s="26" t="n"/>
      <c r="I204" s="26" t="n"/>
      <c r="J204" s="26" t="n"/>
      <c r="K204" s="23">
        <f>IF(ISNUMBER(C204),WORKDAY(C204,Settings!$D$5),"")</f>
        <v/>
      </c>
      <c r="L204" s="23">
        <f>IF(K204="","",IF(ISNUMBER(E204),MAX(WORKDAY(E204,1),WORKDAY(K204,Settings!$D$6)),WORKDAY(K204,Settings!$D$6)))</f>
        <v/>
      </c>
      <c r="M204" s="23">
        <f>IF(L204="","",MAX(C204+Settings!$D$7,WORKDAY(L204,Settings!$D$6)))</f>
        <v/>
      </c>
      <c r="N204" s="23">
        <f>IF(ISNUMBER(C204),EDATE(C204,Settings!$D$8),"")</f>
        <v/>
      </c>
      <c r="O204" s="24">
        <f>IF(AND(A204="",B204=""),"",IF(H204="","Open",H204))</f>
        <v/>
      </c>
      <c r="P204" s="25">
        <f>IF(O204="","",IF(O204="Won","Won. Start onboarding",IF(O204="Lost",IF(I204="","Lost. Note the reason in Outcome","Closed"),IF(O204="Parked","Reconnect around this date",IF(NOT(ISNUMBER(C204)),"Add the date you sent it",IF(G204="Not moving forward","Send email 6, then mark it Lost",IF(G204="Ready to go ahead","Reply today with next steps",IF(G204="I have questions","Answer their questions today",IF(N(F204)=0,"Send email 2",IF(N(F204)=1,IF(ISNUMBER(E204),"Send email 4","Send email 3"),IF(N(F204)=2,"Send email 5, the last one","Stop following up. Mark it Parked")))))))))))</f>
        <v/>
      </c>
      <c r="Q204" s="23">
        <f>IF(O204="","",IF(OR(O204="Won",O204="Lost"),"",IF(O204="Parked",N204,IF(NOT(ISNUMBER(C204)),"",IF(OR(G204="Not moving forward",G204="Ready to go ahead",G204="I have questions"),Settings!$D$10,IF(N(F204)=0,K204,IF(N(F204)=1,L204,IF(N(F204)=2,M204,""))))))))</f>
        <v/>
      </c>
      <c r="R204" s="24">
        <f>IF(ISNUMBER(Q204),Q204-Settings!$D$10,"")</f>
        <v/>
      </c>
      <c r="S204" s="24">
        <f>IF(OR(O204="Won",O204="Lost",NOT(ISNUMBER(R204))),"",IF(R204&lt;0,"Overdue",IF(R204=0,"Due today","")))</f>
        <v/>
      </c>
    </row>
  </sheetData>
  <conditionalFormatting sqref="S5:S204">
    <cfRule type="expression" priority="1" dxfId="0">
      <formula>S5&lt;&gt;""</formula>
    </cfRule>
  </conditionalFormatting>
  <dataValidations count="4">
    <dataValidation sqref="G5:G204" showDropDown="0" showInputMessage="1" showErrorMessage="1" allowBlank="1" errorTitle="Their answer" error="Pick a value from the list. Copy the answer from your form, if they used it." promptTitle="Their answer" prompt="Copy the answer from your form, if they used it." type="list" errorStyle="warning">
      <formula1>Lists!$C$2:$C$5</formula1>
    </dataValidation>
    <dataValidation sqref="H5:H204" showDropDown="0" showInputMessage="1" showErrorMessage="1" allowBlank="1" errorTitle="Status" error="Pick a value from the list. Open, Won, Lost or Parked. Empty counts as Open." promptTitle="Status" prompt="Open, Won, Lost or Parked. Empty counts as Open." type="list" errorStyle="warning">
      <formula1>Lists!$A$2:$A$5</formula1>
    </dataValidation>
    <dataValidation sqref="I5:I204" showDropDown="0" showInputMessage="1" showErrorMessage="1" allowBlank="1" errorTitle="Outcome" error="Pick a value from the list. Why it closed. You can type your own." promptTitle="Outcome" prompt="Why it closed. You can type your own." type="list" errorStyle="warning">
      <formula1>Lists!$E$2:$E$8</formula1>
    </dataValidation>
    <dataValidation sqref="F5:F204" showDropDown="0" showInputMessage="1" showErrorMessage="1" allowBlank="1" errorTitle="Follow-ups sent" error="Type a whole number from 0 to 3." promptTitle="Follow-ups sent" prompt="How many follow-ups you have sent: 0 to 3." type="whole" errorStyle="warning" operator="between">
      <formula1>0</formula1>
      <formula2>3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6" customWidth="1" min="3" max="3"/>
  </cols>
  <sheetData>
    <row r="1">
      <c r="A1" s="15" t="inlineStr">
        <is>
          <t>Summary: open, won, lost and parked</t>
        </is>
      </c>
    </row>
    <row r="2">
      <c r="A2" s="16" t="inlineStr">
        <is>
          <t>Counts and values come from the Pipeline tab. An empty Status counts as Open.</t>
        </is>
      </c>
    </row>
    <row r="3">
      <c r="A3" s="17">
        <f>IF(COUNTIF(Pipeline!$A$5:$A$204,"EXAMPLE*")&gt;0,"You are looking at EXAMPLE data. Clear A5 to J11 on Pipeline, then add your own proposals.","")</f>
        <v/>
      </c>
    </row>
    <row r="5" ht="30" customHeight="1">
      <c r="A5" s="3" t="inlineStr">
        <is>
          <t>Status</t>
        </is>
      </c>
      <c r="B5" s="3" t="inlineStr">
        <is>
          <t>Proposals</t>
        </is>
      </c>
      <c r="C5" s="3" t="inlineStr">
        <is>
          <t>Total value</t>
        </is>
      </c>
    </row>
    <row r="6">
      <c r="A6" s="25" t="inlineStr">
        <is>
          <t>Open</t>
        </is>
      </c>
      <c r="B6" s="24">
        <f>COUNTIF(Pipeline!$O$5:$O$204,A6)</f>
        <v/>
      </c>
      <c r="C6" s="30">
        <f>SUMIF(Pipeline!$O$5:$O$204,A6,Pipeline!$D$5:$D$204)</f>
        <v/>
      </c>
    </row>
    <row r="7">
      <c r="A7" s="25" t="inlineStr">
        <is>
          <t>Won</t>
        </is>
      </c>
      <c r="B7" s="24">
        <f>COUNTIF(Pipeline!$O$5:$O$204,A7)</f>
        <v/>
      </c>
      <c r="C7" s="30">
        <f>SUMIF(Pipeline!$O$5:$O$204,A7,Pipeline!$D$5:$D$204)</f>
        <v/>
      </c>
    </row>
    <row r="8">
      <c r="A8" s="25" t="inlineStr">
        <is>
          <t>Lost</t>
        </is>
      </c>
      <c r="B8" s="24">
        <f>COUNTIF(Pipeline!$O$5:$O$204,A8)</f>
        <v/>
      </c>
      <c r="C8" s="30">
        <f>SUMIF(Pipeline!$O$5:$O$204,A8,Pipeline!$D$5:$D$204)</f>
        <v/>
      </c>
    </row>
    <row r="9">
      <c r="A9" s="25" t="inlineStr">
        <is>
          <t>Parked</t>
        </is>
      </c>
      <c r="B9" s="24">
        <f>COUNTIF(Pipeline!$O$5:$O$204,A9)</f>
        <v/>
      </c>
      <c r="C9" s="30">
        <f>SUMIF(Pipeline!$O$5:$O$204,A9,Pipeline!$D$5:$D$204)</f>
        <v/>
      </c>
    </row>
    <row r="10">
      <c r="A10" s="10" t="inlineStr">
        <is>
          <t>All proposals</t>
        </is>
      </c>
      <c r="B10" s="31">
        <f>SUM(B6:B9)</f>
        <v/>
      </c>
      <c r="C10" s="32">
        <f>SUM(C6:C9)</f>
        <v/>
      </c>
    </row>
    <row r="11">
      <c r="B11" s="33" t="n"/>
      <c r="C11" s="33" t="n"/>
    </row>
    <row r="12" ht="30" customHeight="1">
      <c r="A12" s="3" t="inlineStr">
        <is>
          <t>Check</t>
        </is>
      </c>
      <c r="B12" s="34" t="inlineStr">
        <is>
          <t>Result</t>
        </is>
      </c>
      <c r="C12" s="33" t="n"/>
    </row>
    <row r="13">
      <c r="A13" s="25" t="inlineStr">
        <is>
          <t>Win rate by count (won out of won plus lost)</t>
        </is>
      </c>
      <c r="B13" s="35">
        <f>IF(B7+B8=0,"",B7/(B7+B8))</f>
        <v/>
      </c>
      <c r="C13" s="33" t="n"/>
    </row>
    <row r="14">
      <c r="A14" s="25" t="inlineStr">
        <is>
          <t>Win rate by value</t>
        </is>
      </c>
      <c r="B14" s="35">
        <f>IF(C7+C8=0,"",C7/(C7+C8))</f>
        <v/>
      </c>
      <c r="C14" s="33" t="n"/>
    </row>
    <row r="15">
      <c r="A15" s="25" t="inlineStr">
        <is>
          <t>Open proposals overdue or due today</t>
        </is>
      </c>
      <c r="B15" s="36">
        <f>COUNTIF(Pipeline!$S$5:$S$204,"Overdue")+COUNTIF(Pipeline!$S$5:$S$204,"Due today")</f>
        <v/>
      </c>
      <c r="C15" s="33" t="n"/>
    </row>
    <row r="16">
      <c r="A16" s="25" t="inlineStr">
        <is>
          <t>Open proposals waiting on the client's answer</t>
        </is>
      </c>
      <c r="B16" s="36">
        <f>COUNTIFS(Pipeline!$O$5:$O$204,"Open",Pipeline!$G$5:$G$204,"")</f>
        <v/>
      </c>
      <c r="C16" s="33" t="n"/>
    </row>
    <row r="18">
      <c r="A18" s="14" t="inlineStr">
        <is>
          <t>Values use whatever currency you type on Pipeline. Win rates ignore Open and Parked proposals, because those have no answer yet.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26" customWidth="1" min="3" max="3"/>
    <col width="14" customWidth="1" min="4" max="4"/>
  </cols>
  <sheetData>
    <row r="1">
      <c r="A1" s="15" t="inlineStr">
        <is>
          <t>Settings: your follow-up timing</t>
        </is>
      </c>
    </row>
    <row r="2">
      <c r="A2" s="16" t="inlineStr">
        <is>
          <t>Type your own numbers in the yellow column. Leave a cell empty to use the example. Business days skip Saturdays and Sundays.</t>
        </is>
      </c>
    </row>
    <row r="4" ht="32" customHeight="1">
      <c r="A4" s="3" t="inlineStr">
        <is>
          <t>Timing (change these)</t>
        </is>
      </c>
      <c r="B4" s="3" t="inlineStr">
        <is>
          <t>Your number</t>
        </is>
      </c>
      <c r="C4" s="3" t="inlineStr">
        <is>
          <t>Template default (example)</t>
        </is>
      </c>
      <c r="D4" s="3" t="inlineStr">
        <is>
          <t>In use</t>
        </is>
      </c>
    </row>
    <row r="5">
      <c r="A5" s="37" t="inlineStr">
        <is>
          <t>Business days from sending to email 2</t>
        </is>
      </c>
      <c r="B5" s="38" t="n"/>
      <c r="C5" s="39" t="n">
        <v>4</v>
      </c>
      <c r="D5" s="31">
        <f>IF(ISNUMBER(B5),B5,C5)</f>
        <v/>
      </c>
    </row>
    <row r="6">
      <c r="A6" s="37" t="inlineStr">
        <is>
          <t>Business days between follow-ups</t>
        </is>
      </c>
      <c r="B6" s="38" t="n"/>
      <c r="C6" s="39" t="n">
        <v>5</v>
      </c>
      <c r="D6" s="31">
        <f>IF(ISNUMBER(B6),B6,C6)</f>
        <v/>
      </c>
    </row>
    <row r="7">
      <c r="A7" s="37" t="inlineStr">
        <is>
          <t>Calendar days from sending to email 5, the last one</t>
        </is>
      </c>
      <c r="B7" s="38" t="n"/>
      <c r="C7" s="39" t="n">
        <v>21</v>
      </c>
      <c r="D7" s="31">
        <f>IF(ISNUMBER(B7),B7,C7)</f>
        <v/>
      </c>
    </row>
    <row r="8">
      <c r="A8" s="37" t="inlineStr">
        <is>
          <t>Months from sending to reconnect after a no reply</t>
        </is>
      </c>
      <c r="B8" s="38" t="n"/>
      <c r="C8" s="39" t="n">
        <v>4</v>
      </c>
      <c r="D8" s="31">
        <f>IF(ISNUMBER(B8),B8,C8)</f>
        <v/>
      </c>
    </row>
    <row r="10" ht="30" customHeight="1">
      <c r="A10" s="37" t="inlineStr">
        <is>
          <t>Today's date (leave empty to use the computer's date)</t>
        </is>
      </c>
      <c r="B10" s="40" t="n"/>
      <c r="C10" s="14" t="inlineStr">
        <is>
          <t>In use</t>
        </is>
      </c>
      <c r="D10" s="41">
        <f>IF(ISNUMBER(B10),B10,TODAY())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2" customWidth="1" min="1" max="1"/>
    <col width="3" customWidth="1" min="2" max="2"/>
    <col width="28" customWidth="1" min="3" max="3"/>
    <col width="3" customWidth="1" min="4" max="4"/>
    <col width="24" customWidth="1" min="5" max="5"/>
  </cols>
  <sheetData>
    <row r="1" ht="30" customHeight="1">
      <c r="A1" s="3" t="inlineStr">
        <is>
          <t>Status</t>
        </is>
      </c>
      <c r="C1" s="3" t="inlineStr">
        <is>
          <t>Answers in the form</t>
        </is>
      </c>
      <c r="E1" s="3" t="inlineStr">
        <is>
          <t>Outcome (edit me)</t>
        </is>
      </c>
    </row>
    <row r="2">
      <c r="A2" s="25" t="inlineStr">
        <is>
          <t>Open</t>
        </is>
      </c>
      <c r="C2" s="25" t="inlineStr">
        <is>
          <t>Ready to go ahead</t>
        </is>
      </c>
      <c r="E2" s="26" t="inlineStr">
        <is>
          <t>Signed</t>
        </is>
      </c>
    </row>
    <row r="3">
      <c r="A3" s="25" t="inlineStr">
        <is>
          <t>Won</t>
        </is>
      </c>
      <c r="C3" s="25" t="inlineStr">
        <is>
          <t>Still reviewing internally</t>
        </is>
      </c>
      <c r="E3" s="26" t="inlineStr">
        <is>
          <t>Price</t>
        </is>
      </c>
    </row>
    <row r="4">
      <c r="A4" s="25" t="inlineStr">
        <is>
          <t>Lost</t>
        </is>
      </c>
      <c r="C4" s="25" t="inlineStr">
        <is>
          <t>I have questions</t>
        </is>
      </c>
      <c r="E4" s="26" t="inlineStr">
        <is>
          <t>Timing</t>
        </is>
      </c>
    </row>
    <row r="5">
      <c r="A5" s="25" t="inlineStr">
        <is>
          <t>Parked</t>
        </is>
      </c>
      <c r="C5" s="25" t="inlineStr">
        <is>
          <t>Not moving forward</t>
        </is>
      </c>
      <c r="E5" s="26" t="inlineStr">
        <is>
          <t>Scope</t>
        </is>
      </c>
    </row>
    <row r="6">
      <c r="E6" s="26" t="inlineStr">
        <is>
          <t>Chose someone else</t>
        </is>
      </c>
    </row>
    <row r="7">
      <c r="E7" s="26" t="inlineStr">
        <is>
          <t>No reply</t>
        </is>
      </c>
    </row>
    <row r="8">
      <c r="E8" s="26" t="inlineStr">
        <is>
          <t>Other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2026-10-28T14:01:52Z</dcterms:created>
  <dcterms:modified xmlns:dcterms="http://purl.org/dc/terms/" xmlns:xsi="http://www.w3.org/2001/XMLSchema-instance" xsi:type="dcterms:W3CDTF">2026-10-28T14:01:54Z</dcterms:modified>
</cp:coreProperties>
</file>