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prices" sheetId="2" state="visible" r:id="rId2"/>
    <sheet xmlns:r="http://schemas.openxmlformats.org/officeDocument/2006/relationships" name="Test answers" sheetId="3" state="visible" r:id="rId3"/>
    <sheet xmlns:r="http://schemas.openxmlformats.org/officeDocument/2006/relationships" name="Form rules"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6" fillId="0" borderId="1" pivotButton="0" quotePrefix="0" xfId="0"/>
    <xf numFmtId="0" fontId="11" fillId="0" borderId="1" pivotButton="0" quotePrefix="0" xfId="0"/>
    <xf numFmtId="0" fontId="6" fillId="0" borderId="1" applyAlignment="1" pivotButton="0" quotePrefix="0" xfId="0">
      <alignment vertical="center" wrapText="1"/>
    </xf>
    <xf numFmtId="4" fontId="5" fillId="3" borderId="1" applyAlignment="1" pivotButton="0" quotePrefix="0" xfId="0">
      <alignment horizontal="center"/>
    </xf>
    <xf numFmtId="4" fontId="11" fillId="0" borderId="1" applyAlignment="1" pivotButton="0" quotePrefix="0" xfId="0">
      <alignment horizontal="center"/>
    </xf>
    <xf numFmtId="4" fontId="5" fillId="4" borderId="1" applyAlignment="1" pivotButton="0" quotePrefix="0" xfId="0">
      <alignment horizontal="center"/>
    </xf>
    <xf numFmtId="1" fontId="5" fillId="3" borderId="1" applyAlignment="1" pivotButton="0" quotePrefix="0" xfId="0">
      <alignment horizontal="center"/>
    </xf>
    <xf numFmtId="1" fontId="11" fillId="0" borderId="1" applyAlignment="1" pivotButton="0" quotePrefix="0" xfId="0">
      <alignment horizontal="center"/>
    </xf>
    <xf numFmtId="1" fontId="5" fillId="4" borderId="1" applyAlignment="1" pivotButton="0" quotePrefix="0" xfId="0">
      <alignment horizontal="center"/>
    </xf>
    <xf numFmtId="0" fontId="5" fillId="0" borderId="0" pivotButton="0" quotePrefix="0" xfId="0"/>
    <xf numFmtId="0" fontId="3" fillId="6" borderId="1" applyAlignment="1" pivotButton="0" quotePrefix="0" xfId="0">
      <alignment vertical="center" wrapText="1"/>
    </xf>
    <xf numFmtId="0" fontId="11" fillId="3" borderId="1" applyAlignment="1" pivotButton="0" quotePrefix="0" xfId="0">
      <alignment horizontal="left"/>
    </xf>
    <xf numFmtId="0" fontId="11" fillId="3" borderId="1" applyAlignment="1" pivotButton="0" quotePrefix="0" xfId="0">
      <alignment horizontal="center"/>
    </xf>
    <xf numFmtId="4" fontId="6" fillId="4" borderId="1" applyAlignment="1" pivotButton="0" quotePrefix="0" xfId="0">
      <alignment horizontal="center"/>
    </xf>
    <xf numFmtId="0" fontId="6" fillId="4" borderId="1" applyAlignment="1" pivotButton="0" quotePrefix="0" xfId="0">
      <alignment horizontal="center"/>
    </xf>
    <xf numFmtId="0" fontId="6" fillId="4" borderId="1" applyAlignment="1" pivotButton="0" quotePrefix="0" xfId="0">
      <alignment horizontal="left"/>
    </xf>
    <xf numFmtId="0" fontId="6" fillId="3" borderId="1" applyAlignment="1" pivotButton="0" quotePrefix="0" xfId="0">
      <alignment horizontal="left"/>
    </xf>
    <xf numFmtId="0" fontId="6" fillId="3" borderId="1" applyAlignment="1" pivotButton="0" quotePrefix="0" xfId="0">
      <alignment horizontal="center"/>
    </xf>
    <xf numFmtId="0" fontId="6" fillId="0" borderId="1" applyAlignment="1" pivotButton="0" quotePrefix="0" xfId="0">
      <alignment horizontal="center"/>
    </xf>
    <xf numFmtId="0" fontId="5" fillId="0" borderId="1" pivotButton="0" quotePrefix="0" xfId="0"/>
    <xf numFmtId="0" fontId="6"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B6" authorId="0" shapeId="0">
      <text>
        <t>Use the exact answer text from your form, so the Form rules tab matches it. Leave empty to use the example.</t>
      </text>
    </comment>
    <comment ref="B9" authorId="0" shapeId="0">
      <text>
        <t>The thing you charge per unit for: pages, rooms, hours, square feet, guests.</t>
      </text>
    </comment>
    <comment ref="B16" authorId="0" shapeId="0">
      <text>
        <t>The price of package 1 before units and add-ons. Leave empty to use the example in the next column.</t>
      </text>
    </comment>
    <comment ref="B17" authorId="0" shapeId="0">
      <text>
        <t>The price of package 2 before units and add-ons. Leave empty to use the example in the next column.</t>
      </text>
    </comment>
    <comment ref="B18" authorId="0" shapeId="0">
      <text>
        <t>The price of package 3 before units and add-ons. Leave empty to use the example in the next column.</t>
      </text>
    </comment>
    <comment ref="B19" authorId="0" shapeId="0">
      <text>
        <t>What one unit costs, for example one page, one room or one hour. Leave empty to use the example in the next column.</t>
      </text>
    </comment>
    <comment ref="B20" authorId="0" shapeId="0">
      <text>
        <t>Added once when the visitor ticks add-on 1. Leave empty to use the example in the next column.</t>
      </text>
    </comment>
    <comment ref="B21" authorId="0" shapeId="0">
      <text>
        <t>Added once when the visitor ticks add-on 2. Leave empty to use the example in the next column.</t>
      </text>
    </comment>
    <comment ref="B22" authorId="0" shapeId="0">
      <text>
        <t>Added once when the visitor ticks add-on 3. Leave empty to use the example in the next column.</t>
      </text>
    </comment>
    <comment ref="B23" authorId="0" shapeId="0">
      <text>
        <t>The smallest job you take. A lower total is raised to this number. Leave empty to use the example in the next column.</t>
      </text>
    </comment>
    <comment ref="B24" authorId="0" shapeId="0">
      <text>
        <t>The share of the quote a visitor pays up front, as a percent. Leave empty to use the example in the next column.</t>
      </text>
    </comment>
  </commentList>
</comments>
</file>

<file path=xl/comments/comment2.xml><?xml version="1.0" encoding="utf-8"?>
<comments xmlns="http://schemas.openxmlformats.org/spreadsheetml/2006/main">
  <authors>
    <author>HornetForms</author>
  </authors>
  <commentList>
    <comment ref="C6" authorId="0" shapeId="0">
      <text>
        <t>How many units the visitor wants, as a whole number. In the form this is a number question with Min, Max and Whole numbers only.</t>
      </text>
    </comment>
    <comment ref="J6" authorId="0" shapeId="0">
      <text>
        <t>The calculated field named price: units x price per unit (when units is more than 0), plus the package base price, plus each add-on picked.</t>
      </text>
    </comment>
    <comment ref="L6" authorId="0" shapeId="0">
      <text>
        <t>The calculated field named quote: price, raised to your minimum when price is below it. This is the number to show the visitor and to charge.</t>
      </text>
    </comment>
    <comment ref="M6" authorId="0" shapeId="0">
      <text>
        <t>The calculated field named deposit: quote x deposit percent / 100. Use it as the Payment block price if you take a deposit.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B2: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Website pricing worksheet</t>
        </is>
      </c>
    </row>
    <row r="3">
      <c r="B3" s="2" t="inlineStr">
        <is>
          <t>Set your base prices, unit price, add-ons and minimum, test pretend visitors, and copy the rules into your form's calculated fields. Works in Excel and Google Sheets.</t>
        </is>
      </c>
    </row>
    <row r="5">
      <c r="B5" s="3" t="inlineStr">
        <is>
          <t>Step</t>
        </is>
      </c>
      <c r="C5" s="3" t="inlineStr">
        <is>
          <t>What to do</t>
        </is>
      </c>
      <c r="D5" s="3" t="inlineStr">
        <is>
          <t>How</t>
        </is>
      </c>
    </row>
    <row r="6" ht="51" customHeight="1">
      <c r="B6" s="4" t="n">
        <v>1</v>
      </c>
      <c r="C6" s="5" t="inlineStr">
        <is>
          <t>Type your prices</t>
        </is>
      </c>
      <c r="D6" s="6" t="inlineStr">
        <is>
          <t>Open Your prices. Type your package names, the thing you count (pages, rooms, hours), your add-ons and every price in the yellow cells. Empty cells use the grey examples.</t>
        </is>
      </c>
    </row>
    <row r="7" ht="51" customHeight="1">
      <c r="B7" s="4" t="n">
        <v>2</v>
      </c>
      <c r="C7" s="5" t="inlineStr">
        <is>
          <t>Try test visitors</t>
        </is>
      </c>
      <c r="D7" s="6" t="inlineStr">
        <is>
          <t>Open Test answers. Each row is a pretend visitor. Pick a package, type a number of units and tick add-ons. Check the quote and deposit look right, including a tiny job that hits your minimum.</t>
        </is>
      </c>
    </row>
    <row r="8" ht="51" customHeight="1">
      <c r="B8" s="4" t="n">
        <v>3</v>
      </c>
      <c r="C8" s="5" t="inlineStr">
        <is>
          <t>Build the calculated fields</t>
        </is>
      </c>
      <c r="D8" s="6" t="inlineStr">
        <is>
          <t>Open Form rules. In HornetForms, add calculated fields named price, quote and deposit after your pricing questions, then add each logic rule in the order shown, with the numbers from the Number column.</t>
        </is>
      </c>
    </row>
    <row r="9" ht="44" customHeight="1">
      <c r="B9" s="4" t="n">
        <v>4</v>
      </c>
      <c r="C9" s="5" t="inlineStr">
        <is>
          <t>Check the form against the sheet</t>
        </is>
      </c>
      <c r="D9" s="6" t="inlineStr">
        <is>
          <t>Open the form preview, give the same answers as a test row and compare the number on screen with the quote column. They should match.</t>
        </is>
      </c>
    </row>
    <row r="10" ht="44" customHeight="1">
      <c r="B10" s="4" t="n">
        <v>5</v>
      </c>
      <c r="C10" s="5" t="inlineStr">
        <is>
          <t>Delete the examples</t>
        </is>
      </c>
      <c r="D10" s="6" t="inlineStr">
        <is>
          <t>Delete the six EXAMPLE rows on Test answers. The red line goes away by itself.</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7">
      <c r="B17" s="7" t="inlineStr">
        <is>
          <t>Good to know</t>
        </is>
      </c>
    </row>
    <row r="18" ht="34" customHeight="1">
      <c r="C18" s="12" t="inlineStr">
        <is>
          <t>The sheet follows the same order as the form: units first, then the base price, then add-ons, then the minimum, then the deposit.</t>
        </is>
      </c>
    </row>
    <row r="19" ht="28" customHeight="1">
      <c r="C19" s="12" t="inlineStr">
        <is>
          <t>A price calculator shows an estimate. Your final price is whatever you agree with the client.</t>
        </is>
      </c>
    </row>
    <row r="20" ht="28" customHeight="1">
      <c r="C20" s="12" t="inlineStr">
        <is>
          <t>The CSV next to this file holds the Test answers table with the example prices, for any other tool.</t>
        </is>
      </c>
    </row>
    <row r="21" ht="28" customHeight="1">
      <c r="C21" s="12" t="inlineStr">
        <is>
          <t>The file recalculates when it opens. In Google Sheets: File, Import, Upload, then Replace spreadsheet.</t>
        </is>
      </c>
    </row>
    <row r="23">
      <c r="B23" s="7" t="inlineStr">
        <is>
          <t>Example data</t>
        </is>
      </c>
    </row>
    <row r="24" ht="32" customHeight="1">
      <c r="C24" s="13" t="inlineStr">
        <is>
          <t>The six rows on Test answers labelled EXAMPLE and the grey numbers on Your prices are examples, not advice. Type your own prices and delete the EXAMPLE rows before you share the sheet.</t>
        </is>
      </c>
    </row>
    <row r="26" ht="26" customHeight="1">
      <c r="C26" s="14" t="inlineStr">
        <is>
          <t>How to use it: https://hornetforms.com/blog/website-price-calculator</t>
        </is>
      </c>
    </row>
    <row r="27">
      <c r="C27" s="15" t="inlineStr">
        <is>
          <t>Made by HornetForms, hornetforms.com</t>
        </is>
      </c>
    </row>
  </sheetData>
  <mergeCells count="6">
    <mergeCell ref="C20:D20"/>
    <mergeCell ref="C21:D21"/>
    <mergeCell ref="C24:D24"/>
    <mergeCell ref="C19:D19"/>
    <mergeCell ref="C18:D18"/>
    <mergeCell ref="C26:D26"/>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D26"/>
  <sheetViews>
    <sheetView workbookViewId="0">
      <selection activeCell="A1" sqref="A1"/>
    </sheetView>
  </sheetViews>
  <sheetFormatPr baseColWidth="8" defaultRowHeight="15"/>
  <cols>
    <col width="34" customWidth="1" min="1" max="1"/>
    <col width="18" customWidth="1" min="2" max="2"/>
    <col width="22" customWidth="1" min="3" max="3"/>
    <col width="18" customWidth="1" min="4" max="4"/>
  </cols>
  <sheetData>
    <row r="1">
      <c r="A1" s="16" t="inlineStr">
        <is>
          <t>Your prices</t>
        </is>
      </c>
    </row>
    <row r="2">
      <c r="A2" s="17" t="inlineStr">
        <is>
          <t>Type your own names and numbers in the yellow cells. Leave a cell empty and the sheet uses the grey example next to it. The examples show the shape only. They are not advice.</t>
        </is>
      </c>
    </row>
    <row r="3">
      <c r="A3" s="18">
        <f>IF(COUNT(B16:B24)&lt;9,"Some numbers still use the grey examples. Type your own before you build the form.","All numbers are your own.")</f>
        <v/>
      </c>
    </row>
    <row r="5">
      <c r="A5" s="3" t="inlineStr">
        <is>
          <t>Names your form uses</t>
        </is>
      </c>
      <c r="B5" s="3" t="inlineStr">
        <is>
          <t>Your name</t>
        </is>
      </c>
      <c r="C5" s="3" t="inlineStr">
        <is>
          <t>Example</t>
        </is>
      </c>
      <c r="D5" s="3" t="inlineStr">
        <is>
          <t>In use</t>
        </is>
      </c>
    </row>
    <row r="6">
      <c r="A6" s="19" t="inlineStr">
        <is>
          <t>Package 1 name</t>
        </is>
      </c>
      <c r="B6" s="8" t="n"/>
      <c r="C6" s="20" t="inlineStr">
        <is>
          <t>Starter</t>
        </is>
      </c>
      <c r="D6" s="10">
        <f>IF(TRIM(B6)&lt;&gt;"",TRIM(B6),C6)</f>
        <v/>
      </c>
    </row>
    <row r="7">
      <c r="A7" s="19" t="inlineStr">
        <is>
          <t>Package 2 name</t>
        </is>
      </c>
      <c r="B7" s="8" t="n"/>
      <c r="C7" s="20" t="inlineStr">
        <is>
          <t>Business</t>
        </is>
      </c>
      <c r="D7" s="10">
        <f>IF(TRIM(B7)&lt;&gt;"",TRIM(B7),C7)</f>
        <v/>
      </c>
    </row>
    <row r="8">
      <c r="A8" s="19" t="inlineStr">
        <is>
          <t>Package 3 name</t>
        </is>
      </c>
      <c r="B8" s="8" t="n"/>
      <c r="C8" s="20" t="inlineStr">
        <is>
          <t>Online store</t>
        </is>
      </c>
      <c r="D8" s="10">
        <f>IF(TRIM(B8)&lt;&gt;"",TRIM(B8),C8)</f>
        <v/>
      </c>
    </row>
    <row r="9">
      <c r="A9" s="19" t="inlineStr">
        <is>
          <t>What you count (the unit)</t>
        </is>
      </c>
      <c r="B9" s="8" t="n"/>
      <c r="C9" s="20" t="inlineStr">
        <is>
          <t>pages</t>
        </is>
      </c>
      <c r="D9" s="10">
        <f>IF(TRIM(B9)&lt;&gt;"",TRIM(B9),C9)</f>
        <v/>
      </c>
    </row>
    <row r="10">
      <c r="A10" s="19" t="inlineStr">
        <is>
          <t>Add-on 1 name</t>
        </is>
      </c>
      <c r="B10" s="8" t="n"/>
      <c r="C10" s="20" t="inlineStr">
        <is>
          <t>Copywriting</t>
        </is>
      </c>
      <c r="D10" s="10">
        <f>IF(TRIM(B10)&lt;&gt;"",TRIM(B10),C10)</f>
        <v/>
      </c>
    </row>
    <row r="11">
      <c r="A11" s="19" t="inlineStr">
        <is>
          <t>Add-on 2 name</t>
        </is>
      </c>
      <c r="B11" s="8" t="n"/>
      <c r="C11" s="20" t="inlineStr">
        <is>
          <t>SEO setup</t>
        </is>
      </c>
      <c r="D11" s="10">
        <f>IF(TRIM(B11)&lt;&gt;"",TRIM(B11),C11)</f>
        <v/>
      </c>
    </row>
    <row r="12">
      <c r="A12" s="19" t="inlineStr">
        <is>
          <t>Add-on 3 name</t>
        </is>
      </c>
      <c r="B12" s="8" t="n"/>
      <c r="C12" s="20" t="inlineStr">
        <is>
          <t>Logo design</t>
        </is>
      </c>
      <c r="D12" s="10">
        <f>IF(TRIM(B12)&lt;&gt;"",TRIM(B12),C12)</f>
        <v/>
      </c>
    </row>
    <row r="15" ht="32" customHeight="1">
      <c r="A15" s="3" t="inlineStr">
        <is>
          <t>Prices and rules</t>
        </is>
      </c>
      <c r="B15" s="3" t="inlineStr">
        <is>
          <t>Your number</t>
        </is>
      </c>
      <c r="C15" s="3" t="inlineStr">
        <is>
          <t>Template default (example)</t>
        </is>
      </c>
      <c r="D15" s="3" t="inlineStr">
        <is>
          <t>In use</t>
        </is>
      </c>
    </row>
    <row r="16">
      <c r="A16" s="21" t="inlineStr">
        <is>
          <t>Base price: package 1</t>
        </is>
      </c>
      <c r="B16" s="22" t="n"/>
      <c r="C16" s="23" t="n">
        <v>1200</v>
      </c>
      <c r="D16" s="24">
        <f>IF(ISNUMBER(B16),B16,C16)</f>
        <v/>
      </c>
    </row>
    <row r="17">
      <c r="A17" s="21" t="inlineStr">
        <is>
          <t>Base price: package 2</t>
        </is>
      </c>
      <c r="B17" s="22" t="n"/>
      <c r="C17" s="23" t="n">
        <v>2400</v>
      </c>
      <c r="D17" s="24">
        <f>IF(ISNUMBER(B17),B17,C17)</f>
        <v/>
      </c>
    </row>
    <row r="18">
      <c r="A18" s="21" t="inlineStr">
        <is>
          <t>Base price: package 3</t>
        </is>
      </c>
      <c r="B18" s="22" t="n"/>
      <c r="C18" s="23" t="n">
        <v>4000</v>
      </c>
      <c r="D18" s="24">
        <f>IF(ISNUMBER(B18),B18,C18)</f>
        <v/>
      </c>
    </row>
    <row r="19">
      <c r="A19" s="21" t="inlineStr">
        <is>
          <t>Price per unit</t>
        </is>
      </c>
      <c r="B19" s="22" t="n"/>
      <c r="C19" s="23" t="n">
        <v>150</v>
      </c>
      <c r="D19" s="24">
        <f>IF(ISNUMBER(B19),B19,C19)</f>
        <v/>
      </c>
    </row>
    <row r="20">
      <c r="A20" s="21" t="inlineStr">
        <is>
          <t>Add-on 1 price</t>
        </is>
      </c>
      <c r="B20" s="22" t="n"/>
      <c r="C20" s="23" t="n">
        <v>600</v>
      </c>
      <c r="D20" s="24">
        <f>IF(ISNUMBER(B20),B20,C20)</f>
        <v/>
      </c>
    </row>
    <row r="21">
      <c r="A21" s="21" t="inlineStr">
        <is>
          <t>Add-on 2 price</t>
        </is>
      </c>
      <c r="B21" s="22" t="n"/>
      <c r="C21" s="23" t="n">
        <v>400</v>
      </c>
      <c r="D21" s="24">
        <f>IF(ISNUMBER(B21),B21,C21)</f>
        <v/>
      </c>
    </row>
    <row r="22">
      <c r="A22" s="21" t="inlineStr">
        <is>
          <t>Add-on 3 price</t>
        </is>
      </c>
      <c r="B22" s="22" t="n"/>
      <c r="C22" s="23" t="n">
        <v>500</v>
      </c>
      <c r="D22" s="24">
        <f>IF(ISNUMBER(B22),B22,C22)</f>
        <v/>
      </c>
    </row>
    <row r="23">
      <c r="A23" s="21" t="inlineStr">
        <is>
          <t>Minimum price</t>
        </is>
      </c>
      <c r="B23" s="22" t="n"/>
      <c r="C23" s="23" t="n">
        <v>1500</v>
      </c>
      <c r="D23" s="24">
        <f>IF(ISNUMBER(B23),B23,C23)</f>
        <v/>
      </c>
    </row>
    <row r="24">
      <c r="A24" s="21" t="inlineStr">
        <is>
          <t>Deposit percent (0 for none)</t>
        </is>
      </c>
      <c r="B24" s="25" t="n"/>
      <c r="C24" s="26" t="n">
        <v>20</v>
      </c>
      <c r="D24" s="27">
        <f>IF(ISNUMBER(B24),B24,C24)</f>
        <v/>
      </c>
    </row>
    <row r="26">
      <c r="A26" s="15" t="inlineStr">
        <is>
          <t>Yellow = you type. Grey = worked out for you or an example. The In use column is what the Test answers and Form rules tabs read.</t>
        </is>
      </c>
    </row>
  </sheetData>
  <dataValidations count="2">
    <dataValidation sqref="B16:B23" showDropDown="0" showInputMessage="0" showErrorMessage="1" allowBlank="1" errorTitle="A number, please" error="Type a number that is 0 or more, like 1200 or 150." type="decimal" errorStyle="warning" operator="greaterThanOrEqual">
      <formula1>0</formula1>
    </dataValidation>
    <dataValidation sqref="B24" showDropDown="0" showInputMessage="1" showErrorMessage="1" allowBlank="1" errorTitle="Deposit percent" error="Type a whole number from 0 to 100." promptTitle="Deposit percent" prompt="A whole number from 0 to 100. Type 0 for no deposit." type="whole" errorStyle="warning" operator="between">
      <formula1>0</formula1>
      <formula2>100</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N2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9" customWidth="1" min="3" max="3"/>
    <col width="12" customWidth="1" min="4" max="4"/>
    <col width="12" customWidth="1" min="5" max="5"/>
    <col width="12" customWidth="1" min="6" max="6"/>
    <col width="12" customWidth="1" min="7" max="7"/>
    <col width="12" customWidth="1" min="8" max="8"/>
    <col width="12" customWidth="1" min="9" max="9"/>
    <col width="14" customWidth="1" min="10" max="10"/>
    <col width="12" customWidth="1" min="11" max="11"/>
    <col width="12" customWidth="1" min="12" max="12"/>
    <col width="12" customWidth="1" min="13" max="13"/>
    <col width="52" customWidth="1" min="14" max="14"/>
  </cols>
  <sheetData>
    <row r="1">
      <c r="A1" s="16" t="inlineStr">
        <is>
          <t>Test answers: try the calculator before visitors do</t>
        </is>
      </c>
    </row>
    <row r="2">
      <c r="A2" s="17" t="inlineStr">
        <is>
          <t>Each row is a pretend visitor. Pick a package, type how many units and tick the add-ons. The grey cells show the numbers your form's calculated fields would work out.</t>
        </is>
      </c>
    </row>
    <row r="3">
      <c r="A3" s="18">
        <f>IF(COUNTIF($A$7:$A$26,"EXAMPLE*")&gt;0,"You are looking at EXAMPLE data. Delete the EXAMPLE rows and type your own test visitors.","")</f>
        <v/>
      </c>
    </row>
    <row r="4">
      <c r="A4" s="28">
        <f>"Units = "&amp;'Your prices'!$D$9&amp;".  Add-on 1 = "&amp;'Your prices'!$D$10&amp;".  Add-on 2 = "&amp;'Your prices'!$D$11&amp;".  Add-on 3 = "&amp;'Your prices'!$D$12&amp;"."</f>
        <v/>
      </c>
    </row>
    <row r="6" ht="34" customHeight="1">
      <c r="A6" s="29" t="inlineStr">
        <is>
          <t>Test visitor</t>
        </is>
      </c>
      <c r="B6" s="29" t="inlineStr">
        <is>
          <t>Package</t>
        </is>
      </c>
      <c r="C6" s="29" t="inlineStr">
        <is>
          <t>Units</t>
        </is>
      </c>
      <c r="D6" s="29" t="inlineStr">
        <is>
          <t>Add-on 1 picked?</t>
        </is>
      </c>
      <c r="E6" s="29" t="inlineStr">
        <is>
          <t>Add-on 2 picked?</t>
        </is>
      </c>
      <c r="F6" s="29" t="inlineStr">
        <is>
          <t>Add-on 3 picked?</t>
        </is>
      </c>
      <c r="G6" s="3" t="inlineStr">
        <is>
          <t>Base price</t>
        </is>
      </c>
      <c r="H6" s="3" t="inlineStr">
        <is>
          <t>Units total</t>
        </is>
      </c>
      <c r="I6" s="3" t="inlineStr">
        <is>
          <t>Add-ons total</t>
        </is>
      </c>
      <c r="J6" s="3" t="inlineStr">
        <is>
          <t>price (subtotal)</t>
        </is>
      </c>
      <c r="K6" s="3" t="inlineStr">
        <is>
          <t>Minimum applied?</t>
        </is>
      </c>
      <c r="L6" s="3" t="inlineStr">
        <is>
          <t>quote</t>
        </is>
      </c>
      <c r="M6" s="3" t="inlineStr">
        <is>
          <t>deposit</t>
        </is>
      </c>
      <c r="N6" s="3" t="inlineStr">
        <is>
          <t>What the visitor sees</t>
        </is>
      </c>
    </row>
    <row r="7">
      <c r="A7" s="30" t="inlineStr">
        <is>
          <t>EXAMPLE 1: one-page site</t>
        </is>
      </c>
      <c r="B7" s="30">
        <f>Lists!$A$2</f>
        <v/>
      </c>
      <c r="C7" s="31" t="n">
        <v>1</v>
      </c>
      <c r="D7" s="31" t="inlineStr">
        <is>
          <t>No</t>
        </is>
      </c>
      <c r="E7" s="31" t="inlineStr">
        <is>
          <t>No</t>
        </is>
      </c>
      <c r="F7" s="31" t="inlineStr">
        <is>
          <t>No</t>
        </is>
      </c>
      <c r="G7" s="32">
        <f>IF(B7="","",IFERROR(CHOOSE(MATCH(B7,Lists!$A$2:$A$4,0),'Your prices'!$D$16,'Your prices'!$D$17,'Your prices'!$D$18),"Pick a package"))</f>
        <v/>
      </c>
      <c r="H7" s="32">
        <f>IF(B7="","",IF(N(C7)&gt;0,N(C7)*'Your prices'!$D$19,0))</f>
        <v/>
      </c>
      <c r="I7" s="32">
        <f>IF(B7="","",IF(D7="Yes",'Your prices'!$D$20,0)+IF(E7="Yes",'Your prices'!$D$21,0)+IF(F7="Yes",'Your prices'!$D$22,0))</f>
        <v/>
      </c>
      <c r="J7" s="32">
        <f>IF(ISNUMBER(G7),G7+H7+I7,"")</f>
        <v/>
      </c>
      <c r="K7" s="33">
        <f>IF(ISNUMBER(J7),IF(J7&lt;'Your prices'!$D$23,"Yes","No"),"")</f>
        <v/>
      </c>
      <c r="L7" s="24">
        <f>IF(ISNUMBER(J7),IF(J7&lt;'Your prices'!$D$23,'Your prices'!$D$23,J7),"")</f>
        <v/>
      </c>
      <c r="M7" s="24">
        <f>IF(ISNUMBER(L7),L7*'Your prices'!$D$24/100,"")</f>
        <v/>
      </c>
      <c r="N7" s="34">
        <f>IF(ISNUMBER(L7),"Your estimate: $"&amp;TEXT(L7,"#,##0")&amp;IF(N(M7)&gt;0,". Deposit to book: $"&amp;TEXT(M7,"#,##0.00"),"")&amp;".",IF(G7="Pick a package","Pick a package from the list.",""))</f>
        <v/>
      </c>
    </row>
    <row r="8">
      <c r="A8" s="30" t="inlineStr">
        <is>
          <t>EXAMPLE 2: small site plus SEO</t>
        </is>
      </c>
      <c r="B8" s="30">
        <f>Lists!$A$2</f>
        <v/>
      </c>
      <c r="C8" s="31" t="n">
        <v>5</v>
      </c>
      <c r="D8" s="31" t="inlineStr">
        <is>
          <t>No</t>
        </is>
      </c>
      <c r="E8" s="31" t="inlineStr">
        <is>
          <t>Yes</t>
        </is>
      </c>
      <c r="F8" s="31" t="inlineStr">
        <is>
          <t>No</t>
        </is>
      </c>
      <c r="G8" s="32">
        <f>IF(B8="","",IFERROR(CHOOSE(MATCH(B8,Lists!$A$2:$A$4,0),'Your prices'!$D$16,'Your prices'!$D$17,'Your prices'!$D$18),"Pick a package"))</f>
        <v/>
      </c>
      <c r="H8" s="32">
        <f>IF(B8="","",IF(N(C8)&gt;0,N(C8)*'Your prices'!$D$19,0))</f>
        <v/>
      </c>
      <c r="I8" s="32">
        <f>IF(B8="","",IF(D8="Yes",'Your prices'!$D$20,0)+IF(E8="Yes",'Your prices'!$D$21,0)+IF(F8="Yes",'Your prices'!$D$22,0))</f>
        <v/>
      </c>
      <c r="J8" s="32">
        <f>IF(ISNUMBER(G8),G8+H8+I8,"")</f>
        <v/>
      </c>
      <c r="K8" s="33">
        <f>IF(ISNUMBER(J8),IF(J8&lt;'Your prices'!$D$23,"Yes","No"),"")</f>
        <v/>
      </c>
      <c r="L8" s="24">
        <f>IF(ISNUMBER(J8),IF(J8&lt;'Your prices'!$D$23,'Your prices'!$D$23,J8),"")</f>
        <v/>
      </c>
      <c r="M8" s="24">
        <f>IF(ISNUMBER(L8),L8*'Your prices'!$D$24/100,"")</f>
        <v/>
      </c>
      <c r="N8" s="34">
        <f>IF(ISNUMBER(L8),"Your estimate: $"&amp;TEXT(L8,"#,##0")&amp;IF(N(M8)&gt;0,". Deposit to book: $"&amp;TEXT(M8,"#,##0.00"),"")&amp;".",IF(G8="Pick a package","Pick a package from the list.",""))</f>
        <v/>
      </c>
    </row>
    <row r="9">
      <c r="A9" s="30" t="inlineStr">
        <is>
          <t>EXAMPLE 3: business site</t>
        </is>
      </c>
      <c r="B9" s="30">
        <f>Lists!$A$3</f>
        <v/>
      </c>
      <c r="C9" s="31" t="n">
        <v>8</v>
      </c>
      <c r="D9" s="31" t="inlineStr">
        <is>
          <t>Yes</t>
        </is>
      </c>
      <c r="E9" s="31" t="inlineStr">
        <is>
          <t>Yes</t>
        </is>
      </c>
      <c r="F9" s="31" t="inlineStr">
        <is>
          <t>No</t>
        </is>
      </c>
      <c r="G9" s="32">
        <f>IF(B9="","",IFERROR(CHOOSE(MATCH(B9,Lists!$A$2:$A$4,0),'Your prices'!$D$16,'Your prices'!$D$17,'Your prices'!$D$18),"Pick a package"))</f>
        <v/>
      </c>
      <c r="H9" s="32">
        <f>IF(B9="","",IF(N(C9)&gt;0,N(C9)*'Your prices'!$D$19,0))</f>
        <v/>
      </c>
      <c r="I9" s="32">
        <f>IF(B9="","",IF(D9="Yes",'Your prices'!$D$20,0)+IF(E9="Yes",'Your prices'!$D$21,0)+IF(F9="Yes",'Your prices'!$D$22,0))</f>
        <v/>
      </c>
      <c r="J9" s="32">
        <f>IF(ISNUMBER(G9),G9+H9+I9,"")</f>
        <v/>
      </c>
      <c r="K9" s="33">
        <f>IF(ISNUMBER(J9),IF(J9&lt;'Your prices'!$D$23,"Yes","No"),"")</f>
        <v/>
      </c>
      <c r="L9" s="24">
        <f>IF(ISNUMBER(J9),IF(J9&lt;'Your prices'!$D$23,'Your prices'!$D$23,J9),"")</f>
        <v/>
      </c>
      <c r="M9" s="24">
        <f>IF(ISNUMBER(L9),L9*'Your prices'!$D$24/100,"")</f>
        <v/>
      </c>
      <c r="N9" s="34">
        <f>IF(ISNUMBER(L9),"Your estimate: $"&amp;TEXT(L9,"#,##0")&amp;IF(N(M9)&gt;0,". Deposit to book: $"&amp;TEXT(M9,"#,##0.00"),"")&amp;".",IF(G9="Pick a package","Pick a package from the list.",""))</f>
        <v/>
      </c>
    </row>
    <row r="10">
      <c r="A10" s="30" t="inlineStr">
        <is>
          <t>EXAMPLE 4: everything</t>
        </is>
      </c>
      <c r="B10" s="30">
        <f>Lists!$A$3</f>
        <v/>
      </c>
      <c r="C10" s="31" t="n">
        <v>12</v>
      </c>
      <c r="D10" s="31" t="inlineStr">
        <is>
          <t>Yes</t>
        </is>
      </c>
      <c r="E10" s="31" t="inlineStr">
        <is>
          <t>Yes</t>
        </is>
      </c>
      <c r="F10" s="31" t="inlineStr">
        <is>
          <t>Yes</t>
        </is>
      </c>
      <c r="G10" s="32">
        <f>IF(B10="","",IFERROR(CHOOSE(MATCH(B10,Lists!$A$2:$A$4,0),'Your prices'!$D$16,'Your prices'!$D$17,'Your prices'!$D$18),"Pick a package"))</f>
        <v/>
      </c>
      <c r="H10" s="32">
        <f>IF(B10="","",IF(N(C10)&gt;0,N(C10)*'Your prices'!$D$19,0))</f>
        <v/>
      </c>
      <c r="I10" s="32">
        <f>IF(B10="","",IF(D10="Yes",'Your prices'!$D$20,0)+IF(E10="Yes",'Your prices'!$D$21,0)+IF(F10="Yes",'Your prices'!$D$22,0))</f>
        <v/>
      </c>
      <c r="J10" s="32">
        <f>IF(ISNUMBER(G10),G10+H10+I10,"")</f>
        <v/>
      </c>
      <c r="K10" s="33">
        <f>IF(ISNUMBER(J10),IF(J10&lt;'Your prices'!$D$23,"Yes","No"),"")</f>
        <v/>
      </c>
      <c r="L10" s="24">
        <f>IF(ISNUMBER(J10),IF(J10&lt;'Your prices'!$D$23,'Your prices'!$D$23,J10),"")</f>
        <v/>
      </c>
      <c r="M10" s="24">
        <f>IF(ISNUMBER(L10),L10*'Your prices'!$D$24/100,"")</f>
        <v/>
      </c>
      <c r="N10" s="34">
        <f>IF(ISNUMBER(L10),"Your estimate: $"&amp;TEXT(L10,"#,##0")&amp;IF(N(M10)&gt;0,". Deposit to book: $"&amp;TEXT(M10,"#,##0.00"),"")&amp;".",IF(G10="Pick a package","Pick a package from the list.",""))</f>
        <v/>
      </c>
    </row>
    <row r="11">
      <c r="A11" s="30" t="inlineStr">
        <is>
          <t>EXAMPLE 5: big store</t>
        </is>
      </c>
      <c r="B11" s="30">
        <f>Lists!$A$4</f>
        <v/>
      </c>
      <c r="C11" s="31" t="n">
        <v>20</v>
      </c>
      <c r="D11" s="31" t="inlineStr">
        <is>
          <t>Yes</t>
        </is>
      </c>
      <c r="E11" s="31" t="inlineStr">
        <is>
          <t>No</t>
        </is>
      </c>
      <c r="F11" s="31" t="inlineStr">
        <is>
          <t>Yes</t>
        </is>
      </c>
      <c r="G11" s="32">
        <f>IF(B11="","",IFERROR(CHOOSE(MATCH(B11,Lists!$A$2:$A$4,0),'Your prices'!$D$16,'Your prices'!$D$17,'Your prices'!$D$18),"Pick a package"))</f>
        <v/>
      </c>
      <c r="H11" s="32">
        <f>IF(B11="","",IF(N(C11)&gt;0,N(C11)*'Your prices'!$D$19,0))</f>
        <v/>
      </c>
      <c r="I11" s="32">
        <f>IF(B11="","",IF(D11="Yes",'Your prices'!$D$20,0)+IF(E11="Yes",'Your prices'!$D$21,0)+IF(F11="Yes",'Your prices'!$D$22,0))</f>
        <v/>
      </c>
      <c r="J11" s="32">
        <f>IF(ISNUMBER(G11),G11+H11+I11,"")</f>
        <v/>
      </c>
      <c r="K11" s="33">
        <f>IF(ISNUMBER(J11),IF(J11&lt;'Your prices'!$D$23,"Yes","No"),"")</f>
        <v/>
      </c>
      <c r="L11" s="24">
        <f>IF(ISNUMBER(J11),IF(J11&lt;'Your prices'!$D$23,'Your prices'!$D$23,J11),"")</f>
        <v/>
      </c>
      <c r="M11" s="24">
        <f>IF(ISNUMBER(L11),L11*'Your prices'!$D$24/100,"")</f>
        <v/>
      </c>
      <c r="N11" s="34">
        <f>IF(ISNUMBER(L11),"Your estimate: $"&amp;TEXT(L11,"#,##0")&amp;IF(N(M11)&gt;0,". Deposit to book: $"&amp;TEXT(M11,"#,##0.00"),"")&amp;".",IF(G11="Pick a package","Pick a package from the list.",""))</f>
        <v/>
      </c>
    </row>
    <row r="12">
      <c r="A12" s="30" t="inlineStr">
        <is>
          <t>EXAMPLE 6: small store</t>
        </is>
      </c>
      <c r="B12" s="30">
        <f>Lists!$A$4</f>
        <v/>
      </c>
      <c r="C12" s="31" t="n">
        <v>3</v>
      </c>
      <c r="D12" s="31" t="inlineStr">
        <is>
          <t>No</t>
        </is>
      </c>
      <c r="E12" s="31" t="inlineStr">
        <is>
          <t>No</t>
        </is>
      </c>
      <c r="F12" s="31" t="inlineStr">
        <is>
          <t>No</t>
        </is>
      </c>
      <c r="G12" s="32">
        <f>IF(B12="","",IFERROR(CHOOSE(MATCH(B12,Lists!$A$2:$A$4,0),'Your prices'!$D$16,'Your prices'!$D$17,'Your prices'!$D$18),"Pick a package"))</f>
        <v/>
      </c>
      <c r="H12" s="32">
        <f>IF(B12="","",IF(N(C12)&gt;0,N(C12)*'Your prices'!$D$19,0))</f>
        <v/>
      </c>
      <c r="I12" s="32">
        <f>IF(B12="","",IF(D12="Yes",'Your prices'!$D$20,0)+IF(E12="Yes",'Your prices'!$D$21,0)+IF(F12="Yes",'Your prices'!$D$22,0))</f>
        <v/>
      </c>
      <c r="J12" s="32">
        <f>IF(ISNUMBER(G12),G12+H12+I12,"")</f>
        <v/>
      </c>
      <c r="K12" s="33">
        <f>IF(ISNUMBER(J12),IF(J12&lt;'Your prices'!$D$23,"Yes","No"),"")</f>
        <v/>
      </c>
      <c r="L12" s="24">
        <f>IF(ISNUMBER(J12),IF(J12&lt;'Your prices'!$D$23,'Your prices'!$D$23,J12),"")</f>
        <v/>
      </c>
      <c r="M12" s="24">
        <f>IF(ISNUMBER(L12),L12*'Your prices'!$D$24/100,"")</f>
        <v/>
      </c>
      <c r="N12" s="34">
        <f>IF(ISNUMBER(L12),"Your estimate: $"&amp;TEXT(L12,"#,##0")&amp;IF(N(M12)&gt;0,". Deposit to book: $"&amp;TEXT(M12,"#,##0.00"),"")&amp;".",IF(G12="Pick a package","Pick a package from the list.",""))</f>
        <v/>
      </c>
    </row>
    <row r="13">
      <c r="A13" s="35" t="n"/>
      <c r="B13" s="35" t="n"/>
      <c r="C13" s="36" t="n"/>
      <c r="D13" s="36" t="n"/>
      <c r="E13" s="36" t="n"/>
      <c r="F13" s="36" t="n"/>
      <c r="G13" s="32">
        <f>IF(B13="","",IFERROR(CHOOSE(MATCH(B13,Lists!$A$2:$A$4,0),'Your prices'!$D$16,'Your prices'!$D$17,'Your prices'!$D$18),"Pick a package"))</f>
        <v/>
      </c>
      <c r="H13" s="32">
        <f>IF(B13="","",IF(N(C13)&gt;0,N(C13)*'Your prices'!$D$19,0))</f>
        <v/>
      </c>
      <c r="I13" s="32">
        <f>IF(B13="","",IF(D13="Yes",'Your prices'!$D$20,0)+IF(E13="Yes",'Your prices'!$D$21,0)+IF(F13="Yes",'Your prices'!$D$22,0))</f>
        <v/>
      </c>
      <c r="J13" s="32">
        <f>IF(ISNUMBER(G13),G13+H13+I13,"")</f>
        <v/>
      </c>
      <c r="K13" s="33">
        <f>IF(ISNUMBER(J13),IF(J13&lt;'Your prices'!$D$23,"Yes","No"),"")</f>
        <v/>
      </c>
      <c r="L13" s="24">
        <f>IF(ISNUMBER(J13),IF(J13&lt;'Your prices'!$D$23,'Your prices'!$D$23,J13),"")</f>
        <v/>
      </c>
      <c r="M13" s="24">
        <f>IF(ISNUMBER(L13),L13*'Your prices'!$D$24/100,"")</f>
        <v/>
      </c>
      <c r="N13" s="34">
        <f>IF(ISNUMBER(L13),"Your estimate: $"&amp;TEXT(L13,"#,##0")&amp;IF(N(M13)&gt;0,". Deposit to book: $"&amp;TEXT(M13,"#,##0.00"),"")&amp;".",IF(G13="Pick a package","Pick a package from the list.",""))</f>
        <v/>
      </c>
    </row>
    <row r="14">
      <c r="A14" s="35" t="n"/>
      <c r="B14" s="35" t="n"/>
      <c r="C14" s="36" t="n"/>
      <c r="D14" s="36" t="n"/>
      <c r="E14" s="36" t="n"/>
      <c r="F14" s="36" t="n"/>
      <c r="G14" s="32">
        <f>IF(B14="","",IFERROR(CHOOSE(MATCH(B14,Lists!$A$2:$A$4,0),'Your prices'!$D$16,'Your prices'!$D$17,'Your prices'!$D$18),"Pick a package"))</f>
        <v/>
      </c>
      <c r="H14" s="32">
        <f>IF(B14="","",IF(N(C14)&gt;0,N(C14)*'Your prices'!$D$19,0))</f>
        <v/>
      </c>
      <c r="I14" s="32">
        <f>IF(B14="","",IF(D14="Yes",'Your prices'!$D$20,0)+IF(E14="Yes",'Your prices'!$D$21,0)+IF(F14="Yes",'Your prices'!$D$22,0))</f>
        <v/>
      </c>
      <c r="J14" s="32">
        <f>IF(ISNUMBER(G14),G14+H14+I14,"")</f>
        <v/>
      </c>
      <c r="K14" s="33">
        <f>IF(ISNUMBER(J14),IF(J14&lt;'Your prices'!$D$23,"Yes","No"),"")</f>
        <v/>
      </c>
      <c r="L14" s="24">
        <f>IF(ISNUMBER(J14),IF(J14&lt;'Your prices'!$D$23,'Your prices'!$D$23,J14),"")</f>
        <v/>
      </c>
      <c r="M14" s="24">
        <f>IF(ISNUMBER(L14),L14*'Your prices'!$D$24/100,"")</f>
        <v/>
      </c>
      <c r="N14" s="34">
        <f>IF(ISNUMBER(L14),"Your estimate: $"&amp;TEXT(L14,"#,##0")&amp;IF(N(M14)&gt;0,". Deposit to book: $"&amp;TEXT(M14,"#,##0.00"),"")&amp;".",IF(G14="Pick a package","Pick a package from the list.",""))</f>
        <v/>
      </c>
    </row>
    <row r="15">
      <c r="A15" s="35" t="n"/>
      <c r="B15" s="35" t="n"/>
      <c r="C15" s="36" t="n"/>
      <c r="D15" s="36" t="n"/>
      <c r="E15" s="36" t="n"/>
      <c r="F15" s="36" t="n"/>
      <c r="G15" s="32">
        <f>IF(B15="","",IFERROR(CHOOSE(MATCH(B15,Lists!$A$2:$A$4,0),'Your prices'!$D$16,'Your prices'!$D$17,'Your prices'!$D$18),"Pick a package"))</f>
        <v/>
      </c>
      <c r="H15" s="32">
        <f>IF(B15="","",IF(N(C15)&gt;0,N(C15)*'Your prices'!$D$19,0))</f>
        <v/>
      </c>
      <c r="I15" s="32">
        <f>IF(B15="","",IF(D15="Yes",'Your prices'!$D$20,0)+IF(E15="Yes",'Your prices'!$D$21,0)+IF(F15="Yes",'Your prices'!$D$22,0))</f>
        <v/>
      </c>
      <c r="J15" s="32">
        <f>IF(ISNUMBER(G15),G15+H15+I15,"")</f>
        <v/>
      </c>
      <c r="K15" s="33">
        <f>IF(ISNUMBER(J15),IF(J15&lt;'Your prices'!$D$23,"Yes","No"),"")</f>
        <v/>
      </c>
      <c r="L15" s="24">
        <f>IF(ISNUMBER(J15),IF(J15&lt;'Your prices'!$D$23,'Your prices'!$D$23,J15),"")</f>
        <v/>
      </c>
      <c r="M15" s="24">
        <f>IF(ISNUMBER(L15),L15*'Your prices'!$D$24/100,"")</f>
        <v/>
      </c>
      <c r="N15" s="34">
        <f>IF(ISNUMBER(L15),"Your estimate: $"&amp;TEXT(L15,"#,##0")&amp;IF(N(M15)&gt;0,". Deposit to book: $"&amp;TEXT(M15,"#,##0.00"),"")&amp;".",IF(G15="Pick a package","Pick a package from the list.",""))</f>
        <v/>
      </c>
    </row>
    <row r="16">
      <c r="A16" s="35" t="n"/>
      <c r="B16" s="35" t="n"/>
      <c r="C16" s="36" t="n"/>
      <c r="D16" s="36" t="n"/>
      <c r="E16" s="36" t="n"/>
      <c r="F16" s="36" t="n"/>
      <c r="G16" s="32">
        <f>IF(B16="","",IFERROR(CHOOSE(MATCH(B16,Lists!$A$2:$A$4,0),'Your prices'!$D$16,'Your prices'!$D$17,'Your prices'!$D$18),"Pick a package"))</f>
        <v/>
      </c>
      <c r="H16" s="32">
        <f>IF(B16="","",IF(N(C16)&gt;0,N(C16)*'Your prices'!$D$19,0))</f>
        <v/>
      </c>
      <c r="I16" s="32">
        <f>IF(B16="","",IF(D16="Yes",'Your prices'!$D$20,0)+IF(E16="Yes",'Your prices'!$D$21,0)+IF(F16="Yes",'Your prices'!$D$22,0))</f>
        <v/>
      </c>
      <c r="J16" s="32">
        <f>IF(ISNUMBER(G16),G16+H16+I16,"")</f>
        <v/>
      </c>
      <c r="K16" s="33">
        <f>IF(ISNUMBER(J16),IF(J16&lt;'Your prices'!$D$23,"Yes","No"),"")</f>
        <v/>
      </c>
      <c r="L16" s="24">
        <f>IF(ISNUMBER(J16),IF(J16&lt;'Your prices'!$D$23,'Your prices'!$D$23,J16),"")</f>
        <v/>
      </c>
      <c r="M16" s="24">
        <f>IF(ISNUMBER(L16),L16*'Your prices'!$D$24/100,"")</f>
        <v/>
      </c>
      <c r="N16" s="34">
        <f>IF(ISNUMBER(L16),"Your estimate: $"&amp;TEXT(L16,"#,##0")&amp;IF(N(M16)&gt;0,". Deposit to book: $"&amp;TEXT(M16,"#,##0.00"),"")&amp;".",IF(G16="Pick a package","Pick a package from the list.",""))</f>
        <v/>
      </c>
    </row>
    <row r="17">
      <c r="A17" s="35" t="n"/>
      <c r="B17" s="35" t="n"/>
      <c r="C17" s="36" t="n"/>
      <c r="D17" s="36" t="n"/>
      <c r="E17" s="36" t="n"/>
      <c r="F17" s="36" t="n"/>
      <c r="G17" s="32">
        <f>IF(B17="","",IFERROR(CHOOSE(MATCH(B17,Lists!$A$2:$A$4,0),'Your prices'!$D$16,'Your prices'!$D$17,'Your prices'!$D$18),"Pick a package"))</f>
        <v/>
      </c>
      <c r="H17" s="32">
        <f>IF(B17="","",IF(N(C17)&gt;0,N(C17)*'Your prices'!$D$19,0))</f>
        <v/>
      </c>
      <c r="I17" s="32">
        <f>IF(B17="","",IF(D17="Yes",'Your prices'!$D$20,0)+IF(E17="Yes",'Your prices'!$D$21,0)+IF(F17="Yes",'Your prices'!$D$22,0))</f>
        <v/>
      </c>
      <c r="J17" s="32">
        <f>IF(ISNUMBER(G17),G17+H17+I17,"")</f>
        <v/>
      </c>
      <c r="K17" s="33">
        <f>IF(ISNUMBER(J17),IF(J17&lt;'Your prices'!$D$23,"Yes","No"),"")</f>
        <v/>
      </c>
      <c r="L17" s="24">
        <f>IF(ISNUMBER(J17),IF(J17&lt;'Your prices'!$D$23,'Your prices'!$D$23,J17),"")</f>
        <v/>
      </c>
      <c r="M17" s="24">
        <f>IF(ISNUMBER(L17),L17*'Your prices'!$D$24/100,"")</f>
        <v/>
      </c>
      <c r="N17" s="34">
        <f>IF(ISNUMBER(L17),"Your estimate: $"&amp;TEXT(L17,"#,##0")&amp;IF(N(M17)&gt;0,". Deposit to book: $"&amp;TEXT(M17,"#,##0.00"),"")&amp;".",IF(G17="Pick a package","Pick a package from the list.",""))</f>
        <v/>
      </c>
    </row>
    <row r="18">
      <c r="A18" s="35" t="n"/>
      <c r="B18" s="35" t="n"/>
      <c r="C18" s="36" t="n"/>
      <c r="D18" s="36" t="n"/>
      <c r="E18" s="36" t="n"/>
      <c r="F18" s="36" t="n"/>
      <c r="G18" s="32">
        <f>IF(B18="","",IFERROR(CHOOSE(MATCH(B18,Lists!$A$2:$A$4,0),'Your prices'!$D$16,'Your prices'!$D$17,'Your prices'!$D$18),"Pick a package"))</f>
        <v/>
      </c>
      <c r="H18" s="32">
        <f>IF(B18="","",IF(N(C18)&gt;0,N(C18)*'Your prices'!$D$19,0))</f>
        <v/>
      </c>
      <c r="I18" s="32">
        <f>IF(B18="","",IF(D18="Yes",'Your prices'!$D$20,0)+IF(E18="Yes",'Your prices'!$D$21,0)+IF(F18="Yes",'Your prices'!$D$22,0))</f>
        <v/>
      </c>
      <c r="J18" s="32">
        <f>IF(ISNUMBER(G18),G18+H18+I18,"")</f>
        <v/>
      </c>
      <c r="K18" s="33">
        <f>IF(ISNUMBER(J18),IF(J18&lt;'Your prices'!$D$23,"Yes","No"),"")</f>
        <v/>
      </c>
      <c r="L18" s="24">
        <f>IF(ISNUMBER(J18),IF(J18&lt;'Your prices'!$D$23,'Your prices'!$D$23,J18),"")</f>
        <v/>
      </c>
      <c r="M18" s="24">
        <f>IF(ISNUMBER(L18),L18*'Your prices'!$D$24/100,"")</f>
        <v/>
      </c>
      <c r="N18" s="34">
        <f>IF(ISNUMBER(L18),"Your estimate: $"&amp;TEXT(L18,"#,##0")&amp;IF(N(M18)&gt;0,". Deposit to book: $"&amp;TEXT(M18,"#,##0.00"),"")&amp;".",IF(G18="Pick a package","Pick a package from the list.",""))</f>
        <v/>
      </c>
    </row>
    <row r="19">
      <c r="A19" s="35" t="n"/>
      <c r="B19" s="35" t="n"/>
      <c r="C19" s="36" t="n"/>
      <c r="D19" s="36" t="n"/>
      <c r="E19" s="36" t="n"/>
      <c r="F19" s="36" t="n"/>
      <c r="G19" s="32">
        <f>IF(B19="","",IFERROR(CHOOSE(MATCH(B19,Lists!$A$2:$A$4,0),'Your prices'!$D$16,'Your prices'!$D$17,'Your prices'!$D$18),"Pick a package"))</f>
        <v/>
      </c>
      <c r="H19" s="32">
        <f>IF(B19="","",IF(N(C19)&gt;0,N(C19)*'Your prices'!$D$19,0))</f>
        <v/>
      </c>
      <c r="I19" s="32">
        <f>IF(B19="","",IF(D19="Yes",'Your prices'!$D$20,0)+IF(E19="Yes",'Your prices'!$D$21,0)+IF(F19="Yes",'Your prices'!$D$22,0))</f>
        <v/>
      </c>
      <c r="J19" s="32">
        <f>IF(ISNUMBER(G19),G19+H19+I19,"")</f>
        <v/>
      </c>
      <c r="K19" s="33">
        <f>IF(ISNUMBER(J19),IF(J19&lt;'Your prices'!$D$23,"Yes","No"),"")</f>
        <v/>
      </c>
      <c r="L19" s="24">
        <f>IF(ISNUMBER(J19),IF(J19&lt;'Your prices'!$D$23,'Your prices'!$D$23,J19),"")</f>
        <v/>
      </c>
      <c r="M19" s="24">
        <f>IF(ISNUMBER(L19),L19*'Your prices'!$D$24/100,"")</f>
        <v/>
      </c>
      <c r="N19" s="34">
        <f>IF(ISNUMBER(L19),"Your estimate: $"&amp;TEXT(L19,"#,##0")&amp;IF(N(M19)&gt;0,". Deposit to book: $"&amp;TEXT(M19,"#,##0.00"),"")&amp;".",IF(G19="Pick a package","Pick a package from the list.",""))</f>
        <v/>
      </c>
    </row>
    <row r="20">
      <c r="A20" s="35" t="n"/>
      <c r="B20" s="35" t="n"/>
      <c r="C20" s="36" t="n"/>
      <c r="D20" s="36" t="n"/>
      <c r="E20" s="36" t="n"/>
      <c r="F20" s="36" t="n"/>
      <c r="G20" s="32">
        <f>IF(B20="","",IFERROR(CHOOSE(MATCH(B20,Lists!$A$2:$A$4,0),'Your prices'!$D$16,'Your prices'!$D$17,'Your prices'!$D$18),"Pick a package"))</f>
        <v/>
      </c>
      <c r="H20" s="32">
        <f>IF(B20="","",IF(N(C20)&gt;0,N(C20)*'Your prices'!$D$19,0))</f>
        <v/>
      </c>
      <c r="I20" s="32">
        <f>IF(B20="","",IF(D20="Yes",'Your prices'!$D$20,0)+IF(E20="Yes",'Your prices'!$D$21,0)+IF(F20="Yes",'Your prices'!$D$22,0))</f>
        <v/>
      </c>
      <c r="J20" s="32">
        <f>IF(ISNUMBER(G20),G20+H20+I20,"")</f>
        <v/>
      </c>
      <c r="K20" s="33">
        <f>IF(ISNUMBER(J20),IF(J20&lt;'Your prices'!$D$23,"Yes","No"),"")</f>
        <v/>
      </c>
      <c r="L20" s="24">
        <f>IF(ISNUMBER(J20),IF(J20&lt;'Your prices'!$D$23,'Your prices'!$D$23,J20),"")</f>
        <v/>
      </c>
      <c r="M20" s="24">
        <f>IF(ISNUMBER(L20),L20*'Your prices'!$D$24/100,"")</f>
        <v/>
      </c>
      <c r="N20" s="34">
        <f>IF(ISNUMBER(L20),"Your estimate: $"&amp;TEXT(L20,"#,##0")&amp;IF(N(M20)&gt;0,". Deposit to book: $"&amp;TEXT(M20,"#,##0.00"),"")&amp;".",IF(G20="Pick a package","Pick a package from the list.",""))</f>
        <v/>
      </c>
    </row>
    <row r="21">
      <c r="A21" s="35" t="n"/>
      <c r="B21" s="35" t="n"/>
      <c r="C21" s="36" t="n"/>
      <c r="D21" s="36" t="n"/>
      <c r="E21" s="36" t="n"/>
      <c r="F21" s="36" t="n"/>
      <c r="G21" s="32">
        <f>IF(B21="","",IFERROR(CHOOSE(MATCH(B21,Lists!$A$2:$A$4,0),'Your prices'!$D$16,'Your prices'!$D$17,'Your prices'!$D$18),"Pick a package"))</f>
        <v/>
      </c>
      <c r="H21" s="32">
        <f>IF(B21="","",IF(N(C21)&gt;0,N(C21)*'Your prices'!$D$19,0))</f>
        <v/>
      </c>
      <c r="I21" s="32">
        <f>IF(B21="","",IF(D21="Yes",'Your prices'!$D$20,0)+IF(E21="Yes",'Your prices'!$D$21,0)+IF(F21="Yes",'Your prices'!$D$22,0))</f>
        <v/>
      </c>
      <c r="J21" s="32">
        <f>IF(ISNUMBER(G21),G21+H21+I21,"")</f>
        <v/>
      </c>
      <c r="K21" s="33">
        <f>IF(ISNUMBER(J21),IF(J21&lt;'Your prices'!$D$23,"Yes","No"),"")</f>
        <v/>
      </c>
      <c r="L21" s="24">
        <f>IF(ISNUMBER(J21),IF(J21&lt;'Your prices'!$D$23,'Your prices'!$D$23,J21),"")</f>
        <v/>
      </c>
      <c r="M21" s="24">
        <f>IF(ISNUMBER(L21),L21*'Your prices'!$D$24/100,"")</f>
        <v/>
      </c>
      <c r="N21" s="34">
        <f>IF(ISNUMBER(L21),"Your estimate: $"&amp;TEXT(L21,"#,##0")&amp;IF(N(M21)&gt;0,". Deposit to book: $"&amp;TEXT(M21,"#,##0.00"),"")&amp;".",IF(G21="Pick a package","Pick a package from the list.",""))</f>
        <v/>
      </c>
    </row>
    <row r="22">
      <c r="A22" s="35" t="n"/>
      <c r="B22" s="35" t="n"/>
      <c r="C22" s="36" t="n"/>
      <c r="D22" s="36" t="n"/>
      <c r="E22" s="36" t="n"/>
      <c r="F22" s="36" t="n"/>
      <c r="G22" s="32">
        <f>IF(B22="","",IFERROR(CHOOSE(MATCH(B22,Lists!$A$2:$A$4,0),'Your prices'!$D$16,'Your prices'!$D$17,'Your prices'!$D$18),"Pick a package"))</f>
        <v/>
      </c>
      <c r="H22" s="32">
        <f>IF(B22="","",IF(N(C22)&gt;0,N(C22)*'Your prices'!$D$19,0))</f>
        <v/>
      </c>
      <c r="I22" s="32">
        <f>IF(B22="","",IF(D22="Yes",'Your prices'!$D$20,0)+IF(E22="Yes",'Your prices'!$D$21,0)+IF(F22="Yes",'Your prices'!$D$22,0))</f>
        <v/>
      </c>
      <c r="J22" s="32">
        <f>IF(ISNUMBER(G22),G22+H22+I22,"")</f>
        <v/>
      </c>
      <c r="K22" s="33">
        <f>IF(ISNUMBER(J22),IF(J22&lt;'Your prices'!$D$23,"Yes","No"),"")</f>
        <v/>
      </c>
      <c r="L22" s="24">
        <f>IF(ISNUMBER(J22),IF(J22&lt;'Your prices'!$D$23,'Your prices'!$D$23,J22),"")</f>
        <v/>
      </c>
      <c r="M22" s="24">
        <f>IF(ISNUMBER(L22),L22*'Your prices'!$D$24/100,"")</f>
        <v/>
      </c>
      <c r="N22" s="34">
        <f>IF(ISNUMBER(L22),"Your estimate: $"&amp;TEXT(L22,"#,##0")&amp;IF(N(M22)&gt;0,". Deposit to book: $"&amp;TEXT(M22,"#,##0.00"),"")&amp;".",IF(G22="Pick a package","Pick a package from the list.",""))</f>
        <v/>
      </c>
    </row>
    <row r="23">
      <c r="A23" s="35" t="n"/>
      <c r="B23" s="35" t="n"/>
      <c r="C23" s="36" t="n"/>
      <c r="D23" s="36" t="n"/>
      <c r="E23" s="36" t="n"/>
      <c r="F23" s="36" t="n"/>
      <c r="G23" s="32">
        <f>IF(B23="","",IFERROR(CHOOSE(MATCH(B23,Lists!$A$2:$A$4,0),'Your prices'!$D$16,'Your prices'!$D$17,'Your prices'!$D$18),"Pick a package"))</f>
        <v/>
      </c>
      <c r="H23" s="32">
        <f>IF(B23="","",IF(N(C23)&gt;0,N(C23)*'Your prices'!$D$19,0))</f>
        <v/>
      </c>
      <c r="I23" s="32">
        <f>IF(B23="","",IF(D23="Yes",'Your prices'!$D$20,0)+IF(E23="Yes",'Your prices'!$D$21,0)+IF(F23="Yes",'Your prices'!$D$22,0))</f>
        <v/>
      </c>
      <c r="J23" s="32">
        <f>IF(ISNUMBER(G23),G23+H23+I23,"")</f>
        <v/>
      </c>
      <c r="K23" s="33">
        <f>IF(ISNUMBER(J23),IF(J23&lt;'Your prices'!$D$23,"Yes","No"),"")</f>
        <v/>
      </c>
      <c r="L23" s="24">
        <f>IF(ISNUMBER(J23),IF(J23&lt;'Your prices'!$D$23,'Your prices'!$D$23,J23),"")</f>
        <v/>
      </c>
      <c r="M23" s="24">
        <f>IF(ISNUMBER(L23),L23*'Your prices'!$D$24/100,"")</f>
        <v/>
      </c>
      <c r="N23" s="34">
        <f>IF(ISNUMBER(L23),"Your estimate: $"&amp;TEXT(L23,"#,##0")&amp;IF(N(M23)&gt;0,". Deposit to book: $"&amp;TEXT(M23,"#,##0.00"),"")&amp;".",IF(G23="Pick a package","Pick a package from the list.",""))</f>
        <v/>
      </c>
    </row>
    <row r="24">
      <c r="A24" s="35" t="n"/>
      <c r="B24" s="35" t="n"/>
      <c r="C24" s="36" t="n"/>
      <c r="D24" s="36" t="n"/>
      <c r="E24" s="36" t="n"/>
      <c r="F24" s="36" t="n"/>
      <c r="G24" s="32">
        <f>IF(B24="","",IFERROR(CHOOSE(MATCH(B24,Lists!$A$2:$A$4,0),'Your prices'!$D$16,'Your prices'!$D$17,'Your prices'!$D$18),"Pick a package"))</f>
        <v/>
      </c>
      <c r="H24" s="32">
        <f>IF(B24="","",IF(N(C24)&gt;0,N(C24)*'Your prices'!$D$19,0))</f>
        <v/>
      </c>
      <c r="I24" s="32">
        <f>IF(B24="","",IF(D24="Yes",'Your prices'!$D$20,0)+IF(E24="Yes",'Your prices'!$D$21,0)+IF(F24="Yes",'Your prices'!$D$22,0))</f>
        <v/>
      </c>
      <c r="J24" s="32">
        <f>IF(ISNUMBER(G24),G24+H24+I24,"")</f>
        <v/>
      </c>
      <c r="K24" s="33">
        <f>IF(ISNUMBER(J24),IF(J24&lt;'Your prices'!$D$23,"Yes","No"),"")</f>
        <v/>
      </c>
      <c r="L24" s="24">
        <f>IF(ISNUMBER(J24),IF(J24&lt;'Your prices'!$D$23,'Your prices'!$D$23,J24),"")</f>
        <v/>
      </c>
      <c r="M24" s="24">
        <f>IF(ISNUMBER(L24),L24*'Your prices'!$D$24/100,"")</f>
        <v/>
      </c>
      <c r="N24" s="34">
        <f>IF(ISNUMBER(L24),"Your estimate: $"&amp;TEXT(L24,"#,##0")&amp;IF(N(M24)&gt;0,". Deposit to book: $"&amp;TEXT(M24,"#,##0.00"),"")&amp;".",IF(G24="Pick a package","Pick a package from the list.",""))</f>
        <v/>
      </c>
    </row>
    <row r="25">
      <c r="A25" s="35" t="n"/>
      <c r="B25" s="35" t="n"/>
      <c r="C25" s="36" t="n"/>
      <c r="D25" s="36" t="n"/>
      <c r="E25" s="36" t="n"/>
      <c r="F25" s="36" t="n"/>
      <c r="G25" s="32">
        <f>IF(B25="","",IFERROR(CHOOSE(MATCH(B25,Lists!$A$2:$A$4,0),'Your prices'!$D$16,'Your prices'!$D$17,'Your prices'!$D$18),"Pick a package"))</f>
        <v/>
      </c>
      <c r="H25" s="32">
        <f>IF(B25="","",IF(N(C25)&gt;0,N(C25)*'Your prices'!$D$19,0))</f>
        <v/>
      </c>
      <c r="I25" s="32">
        <f>IF(B25="","",IF(D25="Yes",'Your prices'!$D$20,0)+IF(E25="Yes",'Your prices'!$D$21,0)+IF(F25="Yes",'Your prices'!$D$22,0))</f>
        <v/>
      </c>
      <c r="J25" s="32">
        <f>IF(ISNUMBER(G25),G25+H25+I25,"")</f>
        <v/>
      </c>
      <c r="K25" s="33">
        <f>IF(ISNUMBER(J25),IF(J25&lt;'Your prices'!$D$23,"Yes","No"),"")</f>
        <v/>
      </c>
      <c r="L25" s="24">
        <f>IF(ISNUMBER(J25),IF(J25&lt;'Your prices'!$D$23,'Your prices'!$D$23,J25),"")</f>
        <v/>
      </c>
      <c r="M25" s="24">
        <f>IF(ISNUMBER(L25),L25*'Your prices'!$D$24/100,"")</f>
        <v/>
      </c>
      <c r="N25" s="34">
        <f>IF(ISNUMBER(L25),"Your estimate: $"&amp;TEXT(L25,"#,##0")&amp;IF(N(M25)&gt;0,". Deposit to book: $"&amp;TEXT(M25,"#,##0.00"),"")&amp;".",IF(G25="Pick a package","Pick a package from the list.",""))</f>
        <v/>
      </c>
    </row>
    <row r="26">
      <c r="A26" s="35" t="n"/>
      <c r="B26" s="35" t="n"/>
      <c r="C26" s="36" t="n"/>
      <c r="D26" s="36" t="n"/>
      <c r="E26" s="36" t="n"/>
      <c r="F26" s="36" t="n"/>
      <c r="G26" s="32">
        <f>IF(B26="","",IFERROR(CHOOSE(MATCH(B26,Lists!$A$2:$A$4,0),'Your prices'!$D$16,'Your prices'!$D$17,'Your prices'!$D$18),"Pick a package"))</f>
        <v/>
      </c>
      <c r="H26" s="32">
        <f>IF(B26="","",IF(N(C26)&gt;0,N(C26)*'Your prices'!$D$19,0))</f>
        <v/>
      </c>
      <c r="I26" s="32">
        <f>IF(B26="","",IF(D26="Yes",'Your prices'!$D$20,0)+IF(E26="Yes",'Your prices'!$D$21,0)+IF(F26="Yes",'Your prices'!$D$22,0))</f>
        <v/>
      </c>
      <c r="J26" s="32">
        <f>IF(ISNUMBER(G26),G26+H26+I26,"")</f>
        <v/>
      </c>
      <c r="K26" s="33">
        <f>IF(ISNUMBER(J26),IF(J26&lt;'Your prices'!$D$23,"Yes","No"),"")</f>
        <v/>
      </c>
      <c r="L26" s="24">
        <f>IF(ISNUMBER(J26),IF(J26&lt;'Your prices'!$D$23,'Your prices'!$D$23,J26),"")</f>
        <v/>
      </c>
      <c r="M26" s="24">
        <f>IF(ISNUMBER(L26),L26*'Your prices'!$D$24/100,"")</f>
        <v/>
      </c>
      <c r="N26" s="34">
        <f>IF(ISNUMBER(L26),"Your estimate: $"&amp;TEXT(L26,"#,##0")&amp;IF(N(M26)&gt;0,". Deposit to book: $"&amp;TEXT(M26,"#,##0.00"),"")&amp;".",IF(G26="Pick a package","Pick a package from the list.",""))</f>
        <v/>
      </c>
    </row>
  </sheetData>
  <dataValidations count="5">
    <dataValidation sqref="B7:B26" showDropDown="0" showInputMessage="1" showErrorMessage="1" allowBlank="1" errorTitle="Package" error="Pick a value from the list. Pick one of your packages." promptTitle="Package" prompt="Pick one of your packages." type="list" errorStyle="warning">
      <formula1>Lists!$A$2:$A$4</formula1>
    </dataValidation>
    <dataValidation sqref="D7:D26" showDropDown="0" showInputMessage="1" showErrorMessage="1" allowBlank="1" errorTitle="Add-on" error="Pick a value from the list. Yes or No." promptTitle="Add-on" prompt="Yes or No." type="list" errorStyle="warning">
      <formula1>Lists!$B$2:$B$3</formula1>
    </dataValidation>
    <dataValidation sqref="E7:E26" showDropDown="0" showInputMessage="1" showErrorMessage="1" allowBlank="1" errorTitle="Add-on" error="Pick a value from the list. Yes or No." promptTitle="Add-on" prompt="Yes or No." type="list" errorStyle="warning">
      <formula1>Lists!$B$2:$B$3</formula1>
    </dataValidation>
    <dataValidation sqref="F7:F26" showDropDown="0" showInputMessage="1" showErrorMessage="1" allowBlank="1" errorTitle="Add-on" error="Pick a value from the list. Yes or No." promptTitle="Add-on" prompt="Yes or No." type="list" errorStyle="warning">
      <formula1>Lists!$B$2:$B$3</formula1>
    </dataValidation>
    <dataValidation sqref="C7:C26" showDropDown="0" showInputMessage="1" showErrorMessage="1" allowBlank="1" errorTitle="Units" error="Type a whole number from 0 to 10000." promptTitle="Units" prompt="How many units, as a whole number." type="whole" errorStyle="warning" operator="between">
      <formula1>0</formula1>
      <formula2>10000</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0F766E"/>
    <outlinePr summaryBelow="1" summaryRight="1"/>
    <pageSetUpPr/>
  </sheetPr>
  <dimension ref="A1:E22"/>
  <sheetViews>
    <sheetView workbookViewId="0">
      <pane ySplit="5" topLeftCell="A6" activePane="bottomLeft" state="frozen"/>
      <selection pane="bottomLeft" activeCell="A1" sqref="A1"/>
    </sheetView>
  </sheetViews>
  <sheetFormatPr baseColWidth="8" defaultRowHeight="15"/>
  <cols>
    <col width="5" customWidth="1" min="1" max="1"/>
    <col width="18" customWidth="1" min="2" max="2"/>
    <col width="46" customWidth="1" min="3" max="3"/>
    <col width="36" customWidth="1" min="4" max="4"/>
    <col width="14" customWidth="1" min="5" max="5"/>
  </cols>
  <sheetData>
    <row r="1">
      <c r="A1" s="16" t="inlineStr">
        <is>
          <t>Form rules: the calculated fields to build</t>
        </is>
      </c>
    </row>
    <row r="2">
      <c r="A2" s="17" t="inlineStr">
        <is>
          <t>Add three calculated fields named price, quote and deposit, after the pricing questions and in that order. Then add these logic rules in the order shown: each field runs its rules from top to bottom.</t>
        </is>
      </c>
    </row>
    <row r="3">
      <c r="A3" s="9">
        <f>"Question labels in this example: Which package do you need? (multiple choice), How many "&amp;'Your prices'!$D$9&amp;"? (number, Whole numbers only) and Extras (checkboxes)."</f>
        <v/>
      </c>
    </row>
    <row r="5">
      <c r="A5" s="3" t="inlineStr">
        <is>
          <t>#</t>
        </is>
      </c>
      <c r="B5" s="3" t="inlineStr">
        <is>
          <t>Calculated field</t>
        </is>
      </c>
      <c r="C5" s="3" t="inlineStr">
        <is>
          <t>When</t>
        </is>
      </c>
      <c r="D5" s="3" t="inlineStr">
        <is>
          <t>Then</t>
        </is>
      </c>
      <c r="E5" s="3" t="inlineStr">
        <is>
          <t>Number</t>
        </is>
      </c>
    </row>
    <row r="6">
      <c r="A6" s="37" t="n">
        <v>1</v>
      </c>
      <c r="B6" s="38" t="inlineStr">
        <is>
          <t>price</t>
        </is>
      </c>
      <c r="C6" s="39">
        <f>"When "&amp;"How many "&amp;'Your prices'!$D$9&amp;"?"&amp;" has an answer"</f>
        <v/>
      </c>
      <c r="D6" s="39">
        <f>"Set to: field "&amp;"How many "&amp;'Your prices'!$D$9&amp;"?"</f>
        <v/>
      </c>
      <c r="E6" s="33" t="inlineStr">
        <is>
          <t>(none)</t>
        </is>
      </c>
    </row>
    <row r="7">
      <c r="A7" s="37" t="n">
        <v>2</v>
      </c>
      <c r="B7" s="38" t="inlineStr">
        <is>
          <t>price</t>
        </is>
      </c>
      <c r="C7" s="39">
        <f>"When "&amp;"How many "&amp;'Your prices'!$D$9&amp;"?"&amp;" has an answer"</f>
        <v/>
      </c>
      <c r="D7" s="39">
        <f>"Multiply by the price per unit"</f>
        <v/>
      </c>
      <c r="E7" s="32">
        <f>'Your prices'!$D$19</f>
        <v/>
      </c>
    </row>
    <row r="8">
      <c r="A8" s="37" t="n">
        <v>3</v>
      </c>
      <c r="B8" s="38" t="inlineStr">
        <is>
          <t>price</t>
        </is>
      </c>
      <c r="C8" s="39">
        <f>"When the visitor picks "&amp;'Your prices'!$D$6</f>
        <v/>
      </c>
      <c r="D8" s="39">
        <f>"Add the base price"</f>
        <v/>
      </c>
      <c r="E8" s="32">
        <f>'Your prices'!$D$16</f>
        <v/>
      </c>
    </row>
    <row r="9">
      <c r="A9" s="37" t="n">
        <v>4</v>
      </c>
      <c r="B9" s="38" t="inlineStr">
        <is>
          <t>price</t>
        </is>
      </c>
      <c r="C9" s="39">
        <f>"When the visitor picks "&amp;'Your prices'!$D$7</f>
        <v/>
      </c>
      <c r="D9" s="39">
        <f>"Add the base price"</f>
        <v/>
      </c>
      <c r="E9" s="32">
        <f>'Your prices'!$D$17</f>
        <v/>
      </c>
    </row>
    <row r="10">
      <c r="A10" s="37" t="n">
        <v>5</v>
      </c>
      <c r="B10" s="38" t="inlineStr">
        <is>
          <t>price</t>
        </is>
      </c>
      <c r="C10" s="39">
        <f>"When the visitor picks "&amp;'Your prices'!$D$8</f>
        <v/>
      </c>
      <c r="D10" s="39">
        <f>"Add the base price"</f>
        <v/>
      </c>
      <c r="E10" s="32">
        <f>'Your prices'!$D$18</f>
        <v/>
      </c>
    </row>
    <row r="11">
      <c r="A11" s="37" t="n">
        <v>6</v>
      </c>
      <c r="B11" s="38" t="inlineStr">
        <is>
          <t>price</t>
        </is>
      </c>
      <c r="C11" s="39">
        <f>"When the visitor ticks "&amp;'Your prices'!$D$10</f>
        <v/>
      </c>
      <c r="D11" s="39">
        <f>"Add the add-on price"</f>
        <v/>
      </c>
      <c r="E11" s="32">
        <f>'Your prices'!$D$20</f>
        <v/>
      </c>
    </row>
    <row r="12">
      <c r="A12" s="37" t="n">
        <v>7</v>
      </c>
      <c r="B12" s="38" t="inlineStr">
        <is>
          <t>price</t>
        </is>
      </c>
      <c r="C12" s="39">
        <f>"When the visitor ticks "&amp;'Your prices'!$D$11</f>
        <v/>
      </c>
      <c r="D12" s="39">
        <f>"Add the add-on price"</f>
        <v/>
      </c>
      <c r="E12" s="32">
        <f>'Your prices'!$D$21</f>
        <v/>
      </c>
    </row>
    <row r="13">
      <c r="A13" s="37" t="n">
        <v>8</v>
      </c>
      <c r="B13" s="38" t="inlineStr">
        <is>
          <t>price</t>
        </is>
      </c>
      <c r="C13" s="39">
        <f>"When the visitor ticks "&amp;'Your prices'!$D$12</f>
        <v/>
      </c>
      <c r="D13" s="39">
        <f>"Add the add-on price"</f>
        <v/>
      </c>
      <c r="E13" s="32">
        <f>'Your prices'!$D$22</f>
        <v/>
      </c>
    </row>
    <row r="14">
      <c r="A14" s="37" t="n">
        <v>9</v>
      </c>
      <c r="B14" s="38" t="inlineStr">
        <is>
          <t>quote</t>
        </is>
      </c>
      <c r="C14" s="39">
        <f>"When price is greater than 0"</f>
        <v/>
      </c>
      <c r="D14" s="39">
        <f>"Set to: field price"</f>
        <v/>
      </c>
      <c r="E14" s="33" t="inlineStr">
        <is>
          <t>(none)</t>
        </is>
      </c>
    </row>
    <row r="15">
      <c r="A15" s="37" t="n">
        <v>10</v>
      </c>
      <c r="B15" s="38" t="inlineStr">
        <is>
          <t>quote</t>
        </is>
      </c>
      <c r="C15" s="39">
        <f>"When price is less than "&amp;TEXT('Your prices'!$D$23,"#,##0")</f>
        <v/>
      </c>
      <c r="D15" s="39">
        <f>"Set to: value (your minimum)"</f>
        <v/>
      </c>
      <c r="E15" s="32">
        <f>'Your prices'!$D$23</f>
        <v/>
      </c>
    </row>
    <row r="16">
      <c r="A16" s="37" t="n">
        <v>11</v>
      </c>
      <c r="B16" s="38" t="inlineStr">
        <is>
          <t>deposit</t>
        </is>
      </c>
      <c r="C16" s="39">
        <f>"When quote is greater than 0"</f>
        <v/>
      </c>
      <c r="D16" s="39">
        <f>"Set to: field quote"</f>
        <v/>
      </c>
      <c r="E16" s="33" t="inlineStr">
        <is>
          <t>(none)</t>
        </is>
      </c>
    </row>
    <row r="17">
      <c r="A17" s="37" t="n">
        <v>12</v>
      </c>
      <c r="B17" s="38" t="inlineStr">
        <is>
          <t>deposit</t>
        </is>
      </c>
      <c r="C17" s="39">
        <f>"When quote is greater than 0"</f>
        <v/>
      </c>
      <c r="D17" s="39">
        <f>"Multiply by the deposit share"</f>
        <v/>
      </c>
      <c r="E17" s="32">
        <f>'Your prices'!$D$24/100</f>
        <v/>
      </c>
    </row>
    <row r="19" ht="28" customHeight="1">
      <c r="A19" s="14" t="inlineStr">
        <is>
          <t>Rules for one calculated field run in the order you add them, so add them top to bottom.</t>
        </is>
      </c>
    </row>
    <row r="20" ht="28" customHeight="1">
      <c r="A20" s="14" t="inlineStr">
        <is>
          <t>A rule's condition sees only answers that come before the calculated field, so put the three fields after the pricing questions. quote can test price because price comes first.</t>
        </is>
      </c>
    </row>
    <row r="21" ht="28" customHeight="1">
      <c r="A21" s="14" t="inlineStr">
        <is>
          <t>Pipe quote into a paragraph after the fields, such as: Your estimate is $@quote. It updates as the visitor changes an answer.</t>
        </is>
      </c>
    </row>
    <row r="22" ht="28" customHeight="1">
      <c r="A22" s="14" t="inlineStr">
        <is>
          <t>No deposit? Skip the deposit field, or type 0 as the deposit percent on Your prices.</t>
        </is>
      </c>
    </row>
  </sheetData>
  <mergeCells count="4">
    <mergeCell ref="A21:E21"/>
    <mergeCell ref="A22:E22"/>
    <mergeCell ref="A20:E20"/>
    <mergeCell ref="A19:E19"/>
  </mergeCells>
  <pageMargins left="0.75" right="0.75" top="1" bottom="1" header="0.5" footer="0.5"/>
</worksheet>
</file>

<file path=xl/worksheets/sheet5.xml><?xml version="1.0" encoding="utf-8"?>
<worksheet xmlns="http://schemas.openxmlformats.org/spreadsheetml/2006/main">
  <sheetPr>
    <tabColor rgb="008F8499"/>
    <outlinePr summaryBelow="1" summaryRight="1"/>
    <pageSetUpPr/>
  </sheetPr>
  <dimension ref="A1:D4"/>
  <sheetViews>
    <sheetView workbookViewId="0">
      <selection activeCell="A1" sqref="A1"/>
    </sheetView>
  </sheetViews>
  <sheetFormatPr baseColWidth="8" defaultRowHeight="15"/>
  <cols>
    <col width="22" customWidth="1" min="1" max="1"/>
    <col width="12" customWidth="1" min="2" max="2"/>
    <col width="3" customWidth="1" min="3" max="3"/>
  </cols>
  <sheetData>
    <row r="1">
      <c r="A1" s="3" t="inlineStr">
        <is>
          <t>Package</t>
        </is>
      </c>
      <c r="B1" s="3" t="inlineStr">
        <is>
          <t>Yes or no</t>
        </is>
      </c>
      <c r="D1" s="15" t="inlineStr">
        <is>
          <t>The package names come from the Your prices tab. Change them there.</t>
        </is>
      </c>
    </row>
    <row r="2">
      <c r="A2" s="39">
        <f>'Your prices'!$D$6</f>
        <v/>
      </c>
      <c r="B2" s="39" t="inlineStr">
        <is>
          <t>Yes</t>
        </is>
      </c>
    </row>
    <row r="3">
      <c r="A3" s="39">
        <f>'Your prices'!$D$7</f>
        <v/>
      </c>
      <c r="B3" s="39" t="inlineStr">
        <is>
          <t>No</t>
        </is>
      </c>
    </row>
    <row r="4">
      <c r="A4" s="39">
        <f>'Your prices'!$D$8</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2026-11-02T16:50:07Z</dcterms:created>
  <dcterms:modified xmlns:dcterms="http://purl.org/dc/terms/" xmlns:xsi="http://www.w3.org/2001/XMLSchema-instance" xsi:type="dcterms:W3CDTF">2026-11-02T16:50:07Z</dcterms:modified>
</cp:coreProperties>
</file>