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sheets/sheet5.xml" ContentType="application/vnd.openxmlformats-officedocument.spreadsheetml.worksheet+xml"/>
  <Override PartName="/xl/comments/comment3.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Pledges" sheetId="2" state="visible" r:id="rId2"/>
    <sheet xmlns:r="http://schemas.openxmlformats.org/officeDocument/2006/relationships" name="Gifts" sheetId="3" state="visible" r:id="rId3"/>
    <sheet xmlns:r="http://schemas.openxmlformats.org/officeDocument/2006/relationships" name="Summary" sheetId="4" state="visible" r:id="rId4"/>
    <sheet xmlns:r="http://schemas.openxmlformats.org/officeDocument/2006/relationships" name="Settings" sheetId="5" state="visible" r:id="rId5"/>
  </sheets>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2">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i val="1"/>
      <color rgb="005E5468"/>
      <sz val="10"/>
    </font>
    <font>
      <name val="Arial"/>
      <color rgb="005E5468"/>
      <sz val="10"/>
    </font>
  </fonts>
  <fills count="7">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7A4A00"/>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40">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applyAlignment="1" pivotButton="0" quotePrefix="0" xfId="0">
      <alignment vertical="top" wrapText="1"/>
    </xf>
    <xf numFmtId="0" fontId="8" fillId="0" borderId="0" pivotButton="0" quotePrefix="0" xfId="0"/>
    <xf numFmtId="0" fontId="3" fillId="6" borderId="1" applyAlignment="1" pivotButton="0" quotePrefix="0" xfId="0">
      <alignment vertical="center" wrapText="1"/>
    </xf>
    <xf numFmtId="0" fontId="10" fillId="3" borderId="1" pivotButton="0" quotePrefix="0" xfId="0"/>
    <xf numFmtId="164" fontId="10" fillId="3" borderId="1" pivotButton="0" quotePrefix="0" xfId="0"/>
    <xf numFmtId="4" fontId="10" fillId="3" borderId="1" pivotButton="0" quotePrefix="0" xfId="0"/>
    <xf numFmtId="4" fontId="6" fillId="4" borderId="1" pivotButton="0" quotePrefix="0" xfId="0"/>
    <xf numFmtId="1" fontId="6" fillId="4" borderId="1" pivotButton="0" quotePrefix="0" xfId="0"/>
    <xf numFmtId="0" fontId="6" fillId="3" borderId="1" pivotButton="0" quotePrefix="0" xfId="0"/>
    <xf numFmtId="164" fontId="6" fillId="3" borderId="1" pivotButton="0" quotePrefix="0" xfId="0"/>
    <xf numFmtId="4" fontId="6" fillId="3" borderId="1" pivotButton="0" quotePrefix="0" xfId="0"/>
    <xf numFmtId="0" fontId="6" fillId="4" borderId="1" pivotButton="0" quotePrefix="0" xfId="0"/>
    <xf numFmtId="0" fontId="9" fillId="0" borderId="0" pivotButton="0" quotePrefix="0" xfId="0"/>
    <xf numFmtId="0" fontId="11" fillId="0" borderId="0" pivotButton="0" quotePrefix="0" xfId="0"/>
    <xf numFmtId="0" fontId="7" fillId="0" borderId="0" pivotButton="0" quotePrefix="0" xfId="0"/>
    <xf numFmtId="0" fontId="6" fillId="0" borderId="1" pivotButton="0" quotePrefix="0" xfId="0"/>
    <xf numFmtId="1" fontId="5" fillId="4" borderId="1" applyAlignment="1" pivotButton="0" quotePrefix="0" xfId="0">
      <alignment horizontal="center"/>
    </xf>
    <xf numFmtId="0" fontId="5" fillId="4" borderId="1" applyAlignment="1" pivotButton="0" quotePrefix="0" xfId="0">
      <alignment horizontal="center"/>
    </xf>
    <xf numFmtId="4" fontId="5" fillId="4" borderId="1" applyAlignment="1" pivotButton="0" quotePrefix="0" xfId="0">
      <alignment horizontal="center"/>
    </xf>
    <xf numFmtId="165" fontId="5" fillId="4" borderId="1" applyAlignment="1" pivotButton="0" quotePrefix="0" xfId="0">
      <alignment horizontal="center"/>
    </xf>
    <xf numFmtId="0" fontId="10" fillId="0" borderId="0" pivotButton="0" quotePrefix="0" xfId="0"/>
    <xf numFmtId="164" fontId="5" fillId="3" borderId="1" pivotButton="0" quotePrefix="0" xfId="0"/>
    <xf numFmtId="0" fontId="10" fillId="0" borderId="1" pivotButton="0" quotePrefix="0" xfId="0"/>
    <xf numFmtId="164" fontId="5" fillId="4" borderId="1" pivotButton="0" quotePrefix="0" xfId="0"/>
    <xf numFmtId="1" fontId="5" fillId="3" borderId="1" pivotButton="0" quotePrefix="0" xfId="0"/>
    <xf numFmtId="1" fontId="5" fillId="4" borderId="1" pivotButton="0" quotePrefix="0" xfId="0"/>
  </cellXfs>
  <cellStyles count="1">
    <cellStyle name="Normal" xfId="0" builtinId="0" hidden="0"/>
  </cellStyles>
  <dxfs count="1">
    <dxf>
      <font>
        <name val="Arial"/>
        <b val="1"/>
        <color rgb="008A1C12"/>
        <sz val="10"/>
      </font>
      <fill>
        <patternFill patternType="solid">
          <fgColor rgb="00F6D5D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HornetForms</author>
  </authors>
  <commentList>
    <comment ref="A1" authorId="0" shapeId="0">
      <text>
        <t>Your own ID for this pledge, for example P-001. Each pledge needs a different ID. The Gifts tab uses it to match gifts to pledges.</t>
      </text>
    </comment>
    <comment ref="B1" authorId="0" shapeId="0">
      <text>
        <t>As the donor wrote it on the form or the pledge card.</t>
      </text>
    </comment>
    <comment ref="C1" authorId="0" shapeId="0">
      <text>
        <t>How you reach the donor.</t>
      </text>
    </comment>
    <comment ref="D1" authorId="0" shapeId="0">
      <text>
        <t>Optional. The campaign, appeal or fund the pledge is for.</t>
      </text>
    </comment>
    <comment ref="E1" authorId="0" shapeId="0">
      <text>
        <t>The day the donor made the pledge (the form's Submitted at, or the date on the card).</t>
      </text>
    </comment>
    <comment ref="F1" authorId="0" shapeId="0">
      <text>
        <t>The total the donor pledged, as a number.</t>
      </text>
    </comment>
    <comment ref="G1" authorId="0" shapeId="0">
      <text>
        <t>Copy the donor's own answer, for example: All by December 31.</t>
      </text>
    </comment>
    <comment ref="H1" authorId="0" shapeId="0">
      <text>
        <t>The date the donor gave for finishing the pledge, if they gave one.</t>
      </text>
    </comment>
    <comment ref="I1" authorId="0" shapeId="0">
      <text>
        <t>The day you plan to contact the donor next. You pick it and type it, and your team gets in touch on that day.</t>
      </text>
    </comment>
    <comment ref="J1" authorId="0" shapeId="0">
      <text>
        <t>Type Y if the donor or your team closed this pledge before it was paid in full. A closed pledge leaves the open balance total.</t>
      </text>
    </comment>
    <comment ref="K1" authorId="0" shapeId="0">
      <text>
        <t>Anything else, such as how the donor prefers to be contacted.</t>
      </text>
    </comment>
    <comment ref="L1" authorId="0" shapeId="0">
      <text>
        <t>Worked out: the total of this pledge's gifts on the Gifts tab.</t>
      </text>
    </comment>
    <comment ref="M1" authorId="0" shapeId="0">
      <text>
        <t>Worked out: amount pledged minus received (never below 0).</t>
      </text>
    </comment>
    <comment ref="N1" authorId="0" shapeId="0">
      <text>
        <t>Worked out: next follow-up date minus the as of date on Settings. Below 0 means the date has passed.</t>
      </text>
    </comment>
    <comment ref="O1" authorId="0" shapeId="0">
      <text>
        <t>Worked out. Paid in full, Closed, Past fulfil-by date, Add a follow-up date, Follow-up overdue, Follow up soon or On track.</t>
      </text>
    </comment>
  </commentList>
</comments>
</file>

<file path=xl/comments/comment2.xml><?xml version="1.0" encoding="utf-8"?>
<comments xmlns="http://schemas.openxmlformats.org/spreadsheetml/2006/main">
  <authors>
    <author>HornetForms</author>
  </authors>
  <commentList>
    <comment ref="A1" authorId="0" shapeId="0">
      <text>
        <t>The day the gift came in. For a gift made in the online form, copy the date part of Payment paid at from your CSV export.</t>
      </text>
    </comment>
    <comment ref="B1" authorId="0" shapeId="0">
      <text>
        <t>The pledge this gift counts toward. Pick it from the list or type it exactly as on the Pledges tab.</t>
      </text>
    </comment>
    <comment ref="C1" authorId="0" shapeId="0">
      <text>
        <t>The amount received, as a number. For a gift made in the online form, copy Payment amount from your CSV export.</t>
      </text>
    </comment>
    <comment ref="D1" authorId="0" shapeId="0">
      <text>
        <t>Online form, Cash, Check, Bank transfer or Other.</t>
      </text>
    </comment>
    <comment ref="E1" authorId="0" shapeId="0">
      <text>
        <t>The date you sent your thank-you or acknowledgment for this gift.</t>
      </text>
    </comment>
    <comment ref="F1" authorId="0" shapeId="0">
      <text>
        <t>Anything else, such as a check number.</t>
      </text>
    </comment>
    <comment ref="G1" authorId="0" shapeId="0">
      <text>
        <t>Worked out from the Pledges tab.</t>
      </text>
    </comment>
    <comment ref="H1" authorId="0" shapeId="0">
      <text>
        <t>Worked out: Sent when there is a date in Acknowledgment sent, else To send.</t>
      </text>
    </comment>
  </commentList>
</comments>
</file>

<file path=xl/comments/comment3.xml><?xml version="1.0" encoding="utf-8"?>
<comments xmlns="http://schemas.openxmlformats.org/spreadsheetml/2006/main">
  <authors>
    <author>HornetForms</author>
  </authors>
  <commentList>
    <comment ref="B4" authorId="0" shapeId="0">
      <text>
        <t>Type a date to see the tracker as it was on that day. Leave it empty to use today's date.</t>
      </text>
    </comment>
    <comment ref="B5" authorId="0" shapeId="0">
      <text>
        <t>A pledge shows Follow up soon when its next follow-up date is this many days away or fewer.</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tabColor rgb="00231A2E"/>
    <outlinePr summaryBelow="1" summaryRight="1"/>
    <pageSetUpPr/>
  </sheetPr>
  <dimension ref="B1:D29"/>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1"/>
    <row r="2">
      <c r="B2" s="1" t="inlineStr">
        <is>
          <t>Pledge tracker</t>
        </is>
      </c>
    </row>
    <row r="3">
      <c r="B3" s="2" t="inlineStr">
        <is>
          <t>Pledged, received and balance for every pledge, with a next follow-up date you pick. Works in Excel and Google Sheets.</t>
        </is>
      </c>
    </row>
    <row r="4"/>
    <row r="5">
      <c r="B5" s="3" t="inlineStr">
        <is>
          <t>Step</t>
        </is>
      </c>
      <c r="C5" s="3" t="inlineStr">
        <is>
          <t>What to do</t>
        </is>
      </c>
      <c r="D5" s="3" t="inlineStr">
        <is>
          <t>How</t>
        </is>
      </c>
    </row>
    <row r="6" ht="44" customHeight="1">
      <c r="B6" s="4" t="n">
        <v>1</v>
      </c>
      <c r="C6" s="5" t="inlineStr">
        <is>
          <t>Clear the example</t>
        </is>
      </c>
      <c r="D6" s="6" t="inlineStr">
        <is>
          <t>Rows 2 to 9 on Pledges and rows 2 to 8 on Gifts hold EXAMPLE data with invented people. Select the yellow cells in those rows and press Delete.</t>
        </is>
      </c>
    </row>
    <row r="7" ht="51" customHeight="1">
      <c r="B7" s="4" t="n">
        <v>2</v>
      </c>
      <c r="C7" s="5" t="inlineStr">
        <is>
          <t>Add each pledge</t>
        </is>
      </c>
      <c r="D7" s="6" t="inlineStr">
        <is>
          <t>On Pledges, give every pledge an ID of your own (P-001, P-002 and so on), then type the donor, the amount pledged, the donor's giving plan in their own words and the fulfil-by date, from the online form's responses or from a paper pledge card.</t>
        </is>
      </c>
    </row>
    <row r="8" ht="44" customHeight="1">
      <c r="B8" s="4" t="n">
        <v>3</v>
      </c>
      <c r="C8" s="5" t="inlineStr">
        <is>
          <t>Pick a next follow-up date</t>
        </is>
      </c>
      <c r="D8" s="6" t="inlineStr">
        <is>
          <t>Type the day you plan to contact each donor next in Next follow-up date (your own). Your team gets in touch on that day and sends each thank-you itself.</t>
        </is>
      </c>
    </row>
    <row r="9" ht="51" customHeight="1">
      <c r="B9" s="4" t="n">
        <v>4</v>
      </c>
      <c r="C9" s="5" t="inlineStr">
        <is>
          <t>Add each gift as it comes in</t>
        </is>
      </c>
      <c r="D9" s="6" t="inlineStr">
        <is>
          <t>On Gifts, type the date, the pledge ID and the amount. For gifts made in the online form, copy Payment paid at and Payment amount from your CSV export. Type the date you send each acknowledgment.</t>
        </is>
      </c>
    </row>
    <row r="10" ht="44" customHeight="1">
      <c r="B10" s="4" t="n">
        <v>5</v>
      </c>
      <c r="C10" s="5" t="inlineStr">
        <is>
          <t>Read the status</t>
        </is>
      </c>
      <c r="D10" s="6" t="inlineStr">
        <is>
          <t>Pledges shows what each donor has given, the balance and a status. Summary adds up pledged, received and open balance, and counts gifts you still need to acknowledge.</t>
        </is>
      </c>
    </row>
    <row r="11"/>
    <row r="12">
      <c r="B12" s="7" t="inlineStr">
        <is>
          <t>Colour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Please keep them as they are.</t>
        </is>
      </c>
    </row>
    <row r="16"/>
    <row r="17">
      <c r="B17" s="7" t="inlineStr">
        <is>
          <t>Good to know</t>
        </is>
      </c>
    </row>
    <row r="18" ht="48" customHeight="1">
      <c r="C18" s="12" t="inlineStr">
        <is>
          <t>Statuses: Paid in full, Closed (you typed Y), Past fulfil-by date (balance left after the donor's own date), Add a follow-up date, Follow-up overdue (the follow-up date has passed), Follow up soon (within 14 days; change it on Settings) and On track.</t>
        </is>
      </c>
    </row>
    <row r="19" ht="34" customHeight="1">
      <c r="C19" s="12" t="inlineStr">
        <is>
          <t>Received counts only gift amounts typed as numbers. Summary shows how many gift amounts are typed as text, so you can fix them.</t>
        </is>
      </c>
    </row>
    <row r="20" ht="28" customHeight="1">
      <c r="C20" s="12" t="inlineStr">
        <is>
          <t>Settings has an as of date. Leave it empty to use today, or type a date to see the tracker as it was on that day.</t>
        </is>
      </c>
    </row>
    <row r="21" ht="28" customHeight="1">
      <c r="C21" s="12" t="inlineStr">
        <is>
          <t>There is room for 300 pledges and 1,000 gifts. The sheet uses only formulas that work in Excel and Google Sheets.</t>
        </is>
      </c>
    </row>
    <row r="22" ht="28" customHeight="1">
      <c r="C22" s="12" t="inlineStr">
        <is>
          <t>Keep this file where only the people who handle your pledges can open it. It holds names, email addresses and amounts.</t>
        </is>
      </c>
    </row>
    <row r="23" ht="28" customHeight="1">
      <c r="C23" s="12" t="inlineStr">
        <is>
          <t>Tax questions about pledges, gifts or acknowledgments: check with your adviser.</t>
        </is>
      </c>
    </row>
    <row r="24"/>
    <row r="25">
      <c r="B25" s="7" t="inlineStr">
        <is>
          <t>Example data</t>
        </is>
      </c>
    </row>
    <row r="26" ht="32" customHeight="1">
      <c r="C26" s="13" t="inlineStr">
        <is>
          <t>Rows 2 to 9 on Pledges and rows 2 to 8 on Gifts are EXAMPLE data with invented people. Clear them before you add your own.</t>
        </is>
      </c>
    </row>
    <row r="27"/>
    <row r="28" ht="26" customHeight="1">
      <c r="C28" s="14" t="inlineStr">
        <is>
          <t>Guide: https://hornetforms.com/blog/pledge-form-template</t>
        </is>
      </c>
    </row>
    <row r="29">
      <c r="C29" s="15" t="inlineStr">
        <is>
          <t>Made by HornetForms, hornetforms.com</t>
        </is>
      </c>
    </row>
  </sheetData>
  <mergeCells count="8">
    <mergeCell ref="C20:D20"/>
    <mergeCell ref="C21:D21"/>
    <mergeCell ref="C19:D19"/>
    <mergeCell ref="C26:D26"/>
    <mergeCell ref="C28:D28"/>
    <mergeCell ref="C22:D22"/>
    <mergeCell ref="C18:D18"/>
    <mergeCell ref="C23:D2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3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24" customWidth="1" min="2" max="2"/>
    <col width="26" customWidth="1" min="3" max="3"/>
    <col width="20" customWidth="1" min="4" max="4"/>
    <col width="13" customWidth="1" min="5" max="5"/>
    <col width="14" customWidth="1" min="6" max="6"/>
    <col width="30" customWidth="1" min="7" max="7"/>
    <col width="13" customWidth="1" min="8" max="8"/>
    <col width="16" customWidth="1" min="9" max="9"/>
    <col width="10" customWidth="1" min="10" max="10"/>
    <col width="24" customWidth="1" min="11" max="11"/>
    <col width="13" customWidth="1" min="12" max="12"/>
    <col width="13" customWidth="1" min="13" max="13"/>
    <col width="11" customWidth="1" min="14" max="14"/>
    <col width="20" customWidth="1" min="15" max="15"/>
  </cols>
  <sheetData>
    <row r="1" ht="44" customHeight="1">
      <c r="A1" s="16" t="inlineStr">
        <is>
          <t>Pledge ID</t>
        </is>
      </c>
      <c r="B1" s="16" t="inlineStr">
        <is>
          <t>Donor name</t>
        </is>
      </c>
      <c r="C1" s="16" t="inlineStr">
        <is>
          <t>Email</t>
        </is>
      </c>
      <c r="D1" s="16" t="inlineStr">
        <is>
          <t>Campaign or fund</t>
        </is>
      </c>
      <c r="E1" s="16" t="inlineStr">
        <is>
          <t>Pledge date</t>
        </is>
      </c>
      <c r="F1" s="16" t="inlineStr">
        <is>
          <t>Amount pledged</t>
        </is>
      </c>
      <c r="G1" s="16" t="inlineStr">
        <is>
          <t>Giving plan (donor's words)</t>
        </is>
      </c>
      <c r="H1" s="16" t="inlineStr">
        <is>
          <t>Fulfil by</t>
        </is>
      </c>
      <c r="I1" s="16" t="inlineStr">
        <is>
          <t>Next follow-up date (your own)</t>
        </is>
      </c>
      <c r="J1" s="16" t="inlineStr">
        <is>
          <t>Closed (Y)</t>
        </is>
      </c>
      <c r="K1" s="16" t="inlineStr">
        <is>
          <t>Notes</t>
        </is>
      </c>
      <c r="L1" s="3" t="inlineStr">
        <is>
          <t>Received</t>
        </is>
      </c>
      <c r="M1" s="3" t="inlineStr">
        <is>
          <t>Balance</t>
        </is>
      </c>
      <c r="N1" s="3" t="inlineStr">
        <is>
          <t>Days to follow-up</t>
        </is>
      </c>
      <c r="O1" s="3" t="inlineStr">
        <is>
          <t>Status</t>
        </is>
      </c>
    </row>
    <row r="2">
      <c r="A2" s="17" t="inlineStr">
        <is>
          <t>P-001</t>
        </is>
      </c>
      <c r="B2" s="17" t="inlineStr">
        <is>
          <t>Maya Chen</t>
        </is>
      </c>
      <c r="C2" s="17" t="inlineStr">
        <is>
          <t>maya@example.com</t>
        </is>
      </c>
      <c r="D2" s="17" t="inlineStr">
        <is>
          <t>Roof appeal</t>
        </is>
      </c>
      <c r="E2" s="18" t="n">
        <v>46411</v>
      </c>
      <c r="F2" s="19" t="n">
        <v>1200</v>
      </c>
      <c r="G2" s="17" t="inlineStr">
        <is>
          <t>Part now, the rest by June</t>
        </is>
      </c>
      <c r="H2" s="18" t="n">
        <v>46561</v>
      </c>
      <c r="I2" s="18" t="n">
        <v>46541</v>
      </c>
      <c r="J2" s="17" t="inlineStr"/>
      <c r="K2" s="17" t="inlineStr">
        <is>
          <t>EXAMPLE row: clear before use</t>
        </is>
      </c>
      <c r="L2" s="20">
        <f>IF(A2="","",SUMIF(Gifts!$B$2:$B$1001,A2,Gifts!$C$2:$C$1001))</f>
        <v/>
      </c>
      <c r="M2" s="20">
        <f>IF(OR(A2="",NOT(ISNUMBER(F2))),"",MAX(0,F2-L2))</f>
        <v/>
      </c>
      <c r="N2" s="21">
        <f>IF(OR(A2="",NOT(ISNUMBER(I2))),"",I2-Settings!$D$4)</f>
        <v/>
      </c>
      <c r="O2" s="10">
        <f>IF(A2="","",IF(NOT(ISNUMBER(F2)),"Add an amount",IF(L2&gt;=F2,"Paid in full",IF(UPPER(TRIM(J2))="Y","Closed",IF(AND(ISNUMBER(H2),H2&lt;Settings!$D$4),"Past fulfil-by date",IF(NOT(ISNUMBER(I2)),"Add a follow-up date",IF(N2&lt;0,"Follow-up overdue",IF(N2&lt;=Settings!$D$5,"Follow up soon","On track"))))))))</f>
        <v/>
      </c>
    </row>
    <row r="3">
      <c r="A3" s="17" t="inlineStr">
        <is>
          <t>P-002</t>
        </is>
      </c>
      <c r="B3" s="17" t="inlineStr">
        <is>
          <t>Luis Ortega</t>
        </is>
      </c>
      <c r="C3" s="17" t="inlineStr">
        <is>
          <t>luis@example.com</t>
        </is>
      </c>
      <c r="D3" s="17" t="inlineStr">
        <is>
          <t>Roof appeal</t>
        </is>
      </c>
      <c r="E3" s="18" t="n">
        <v>46426</v>
      </c>
      <c r="F3" s="19" t="n">
        <v>500</v>
      </c>
      <c r="G3" s="17" t="inlineStr">
        <is>
          <t>All by the end of May</t>
        </is>
      </c>
      <c r="H3" s="18" t="n">
        <v>46538</v>
      </c>
      <c r="I3" s="18" t="n">
        <v>46466</v>
      </c>
      <c r="J3" s="17" t="inlineStr"/>
      <c r="K3" s="17" t="inlineStr">
        <is>
          <t>EXAMPLE row: clear before use</t>
        </is>
      </c>
      <c r="L3" s="20">
        <f>IF(A3="","",SUMIF(Gifts!$B$2:$B$1001,A3,Gifts!$C$2:$C$1001))</f>
        <v/>
      </c>
      <c r="M3" s="20">
        <f>IF(OR(A3="",NOT(ISNUMBER(F3))),"",MAX(0,F3-L3))</f>
        <v/>
      </c>
      <c r="N3" s="21">
        <f>IF(OR(A3="",NOT(ISNUMBER(I3))),"",I3-Settings!$D$4)</f>
        <v/>
      </c>
      <c r="O3" s="10">
        <f>IF(A3="","",IF(NOT(ISNUMBER(F3)),"Add an amount",IF(L3&gt;=F3,"Paid in full",IF(UPPER(TRIM(J3))="Y","Closed",IF(AND(ISNUMBER(H3),H3&lt;Settings!$D$4),"Past fulfil-by date",IF(NOT(ISNUMBER(I3)),"Add a follow-up date",IF(N3&lt;0,"Follow-up overdue",IF(N3&lt;=Settings!$D$5,"Follow up soon","On track"))))))))</f>
        <v/>
      </c>
    </row>
    <row r="4">
      <c r="A4" s="17" t="inlineStr">
        <is>
          <t>P-003</t>
        </is>
      </c>
      <c r="B4" s="17" t="inlineStr">
        <is>
          <t>Grace Okafor</t>
        </is>
      </c>
      <c r="C4" s="17" t="inlineStr">
        <is>
          <t>grace@example.com</t>
        </is>
      </c>
      <c r="D4" s="17" t="inlineStr">
        <is>
          <t>Roof appeal</t>
        </is>
      </c>
      <c r="E4" s="18" t="n">
        <v>46431</v>
      </c>
      <c r="F4" s="19" t="n">
        <v>300</v>
      </c>
      <c r="G4" s="17" t="inlineStr">
        <is>
          <t>One gift today</t>
        </is>
      </c>
      <c r="H4" s="18" t="inlineStr"/>
      <c r="I4" s="18" t="inlineStr"/>
      <c r="J4" s="17" t="inlineStr"/>
      <c r="K4" s="17" t="inlineStr">
        <is>
          <t>EXAMPLE row: clear before use</t>
        </is>
      </c>
      <c r="L4" s="20">
        <f>IF(A4="","",SUMIF(Gifts!$B$2:$B$1001,A4,Gifts!$C$2:$C$1001))</f>
        <v/>
      </c>
      <c r="M4" s="20">
        <f>IF(OR(A4="",NOT(ISNUMBER(F4))),"",MAX(0,F4-L4))</f>
        <v/>
      </c>
      <c r="N4" s="21">
        <f>IF(OR(A4="",NOT(ISNUMBER(I4))),"",I4-Settings!$D$4)</f>
        <v/>
      </c>
      <c r="O4" s="10">
        <f>IF(A4="","",IF(NOT(ISNUMBER(F4)),"Add an amount",IF(L4&gt;=F4,"Paid in full",IF(UPPER(TRIM(J4))="Y","Closed",IF(AND(ISNUMBER(H4),H4&lt;Settings!$D$4),"Past fulfil-by date",IF(NOT(ISNUMBER(I4)),"Add a follow-up date",IF(N4&lt;0,"Follow-up overdue",IF(N4&lt;=Settings!$D$5,"Follow up soon","On track"))))))))</f>
        <v/>
      </c>
    </row>
    <row r="5">
      <c r="A5" s="17" t="inlineStr">
        <is>
          <t>P-004</t>
        </is>
      </c>
      <c r="B5" s="17" t="inlineStr">
        <is>
          <t>The Larsen family</t>
        </is>
      </c>
      <c r="C5" s="17" t="inlineStr">
        <is>
          <t>larsen@example.com</t>
        </is>
      </c>
      <c r="D5" s="17" t="inlineStr">
        <is>
          <t>Scholarship fund</t>
        </is>
      </c>
      <c r="E5" s="18" t="n">
        <v>46441</v>
      </c>
      <c r="F5" s="19" t="n">
        <v>2400</v>
      </c>
      <c r="G5" s="17" t="inlineStr">
        <is>
          <t>By the end of November</t>
        </is>
      </c>
      <c r="H5" s="18" t="n">
        <v>46721</v>
      </c>
      <c r="I5" s="18" t="n">
        <v>46477</v>
      </c>
      <c r="J5" s="17" t="inlineStr"/>
      <c r="K5" s="17" t="inlineStr">
        <is>
          <t>EXAMPLE row: clear before use</t>
        </is>
      </c>
      <c r="L5" s="20">
        <f>IF(A5="","",SUMIF(Gifts!$B$2:$B$1001,A5,Gifts!$C$2:$C$1001))</f>
        <v/>
      </c>
      <c r="M5" s="20">
        <f>IF(OR(A5="",NOT(ISNUMBER(F5))),"",MAX(0,F5-L5))</f>
        <v/>
      </c>
      <c r="N5" s="21">
        <f>IF(OR(A5="",NOT(ISNUMBER(I5))),"",I5-Settings!$D$4)</f>
        <v/>
      </c>
      <c r="O5" s="10">
        <f>IF(A5="","",IF(NOT(ISNUMBER(F5)),"Add an amount",IF(L5&gt;=F5,"Paid in full",IF(UPPER(TRIM(J5))="Y","Closed",IF(AND(ISNUMBER(H5),H5&lt;Settings!$D$4),"Past fulfil-by date",IF(NOT(ISNUMBER(I5)),"Add a follow-up date",IF(N5&lt;0,"Follow-up overdue",IF(N5&lt;=Settings!$D$5,"Follow up soon","On track"))))))))</f>
        <v/>
      </c>
    </row>
    <row r="6">
      <c r="A6" s="17" t="inlineStr">
        <is>
          <t>P-005</t>
        </is>
      </c>
      <c r="B6" s="17" t="inlineStr">
        <is>
          <t>Aisha Khan</t>
        </is>
      </c>
      <c r="C6" s="17" t="inlineStr">
        <is>
          <t>aisha@example.com</t>
        </is>
      </c>
      <c r="D6" s="17" t="inlineStr">
        <is>
          <t>Roof appeal</t>
        </is>
      </c>
      <c r="E6" s="18" t="n">
        <v>46451</v>
      </c>
      <c r="F6" s="19" t="n">
        <v>1000</v>
      </c>
      <c r="G6" s="17" t="inlineStr">
        <is>
          <t>By the gala in April</t>
        </is>
      </c>
      <c r="H6" s="18" t="n">
        <v>46491</v>
      </c>
      <c r="I6" s="18" t="n">
        <v>46483</v>
      </c>
      <c r="J6" s="17" t="inlineStr"/>
      <c r="K6" s="17" t="inlineStr">
        <is>
          <t>EXAMPLE row: clear before use</t>
        </is>
      </c>
      <c r="L6" s="20">
        <f>IF(A6="","",SUMIF(Gifts!$B$2:$B$1001,A6,Gifts!$C$2:$C$1001))</f>
        <v/>
      </c>
      <c r="M6" s="20">
        <f>IF(OR(A6="",NOT(ISNUMBER(F6))),"",MAX(0,F6-L6))</f>
        <v/>
      </c>
      <c r="N6" s="21">
        <f>IF(OR(A6="",NOT(ISNUMBER(I6))),"",I6-Settings!$D$4)</f>
        <v/>
      </c>
      <c r="O6" s="10">
        <f>IF(A6="","",IF(NOT(ISNUMBER(F6)),"Add an amount",IF(L6&gt;=F6,"Paid in full",IF(UPPER(TRIM(J6))="Y","Closed",IF(AND(ISNUMBER(H6),H6&lt;Settings!$D$4),"Past fulfil-by date",IF(NOT(ISNUMBER(I6)),"Add a follow-up date",IF(N6&lt;0,"Follow-up overdue",IF(N6&lt;=Settings!$D$5,"Follow up soon","On track"))))))))</f>
        <v/>
      </c>
    </row>
    <row r="7">
      <c r="A7" s="17" t="inlineStr">
        <is>
          <t>P-006</t>
        </is>
      </c>
      <c r="B7" s="17" t="inlineStr">
        <is>
          <t>Tom Becker</t>
        </is>
      </c>
      <c r="C7" s="17" t="inlineStr">
        <is>
          <t>tom@example.com</t>
        </is>
      </c>
      <c r="D7" s="17" t="inlineStr">
        <is>
          <t>Scholarship fund</t>
        </is>
      </c>
      <c r="E7" s="18" t="n">
        <v>46381</v>
      </c>
      <c r="F7" s="19" t="n">
        <v>600</v>
      </c>
      <c r="G7" s="17" t="inlineStr">
        <is>
          <t>Before December</t>
        </is>
      </c>
      <c r="H7" s="18" t="n">
        <v>46461</v>
      </c>
      <c r="I7" s="18" t="inlineStr"/>
      <c r="J7" s="17" t="inlineStr"/>
      <c r="K7" s="17" t="inlineStr">
        <is>
          <t>EXAMPLE row: clear before use</t>
        </is>
      </c>
      <c r="L7" s="20">
        <f>IF(A7="","",SUMIF(Gifts!$B$2:$B$1001,A7,Gifts!$C$2:$C$1001))</f>
        <v/>
      </c>
      <c r="M7" s="20">
        <f>IF(OR(A7="",NOT(ISNUMBER(F7))),"",MAX(0,F7-L7))</f>
        <v/>
      </c>
      <c r="N7" s="21">
        <f>IF(OR(A7="",NOT(ISNUMBER(I7))),"",I7-Settings!$D$4)</f>
        <v/>
      </c>
      <c r="O7" s="10">
        <f>IF(A7="","",IF(NOT(ISNUMBER(F7)),"Add an amount",IF(L7&gt;=F7,"Paid in full",IF(UPPER(TRIM(J7))="Y","Closed",IF(AND(ISNUMBER(H7),H7&lt;Settings!$D$4),"Past fulfil-by date",IF(NOT(ISNUMBER(I7)),"Add a follow-up date",IF(N7&lt;0,"Follow-up overdue",IF(N7&lt;=Settings!$D$5,"Follow up soon","On track"))))))))</f>
        <v/>
      </c>
    </row>
    <row r="8">
      <c r="A8" s="17" t="inlineStr">
        <is>
          <t>P-007</t>
        </is>
      </c>
      <c r="B8" s="17" t="inlineStr">
        <is>
          <t>Rosa Diaz</t>
        </is>
      </c>
      <c r="C8" s="17" t="inlineStr">
        <is>
          <t>rosa@example.com</t>
        </is>
      </c>
      <c r="D8" s="17" t="inlineStr">
        <is>
          <t>Roof appeal</t>
        </is>
      </c>
      <c r="E8" s="18" t="n">
        <v>46371</v>
      </c>
      <c r="F8" s="19" t="n">
        <v>250</v>
      </c>
      <c r="G8" s="17" t="inlineStr">
        <is>
          <t>Spring</t>
        </is>
      </c>
      <c r="H8" s="18" t="n">
        <v>46441</v>
      </c>
      <c r="I8" s="18" t="inlineStr"/>
      <c r="J8" s="17" t="inlineStr">
        <is>
          <t>Y</t>
        </is>
      </c>
      <c r="K8" s="17" t="inlineStr">
        <is>
          <t>EXAMPLE row: clear before use</t>
        </is>
      </c>
      <c r="L8" s="20">
        <f>IF(A8="","",SUMIF(Gifts!$B$2:$B$1001,A8,Gifts!$C$2:$C$1001))</f>
        <v/>
      </c>
      <c r="M8" s="20">
        <f>IF(OR(A8="",NOT(ISNUMBER(F8))),"",MAX(0,F8-L8))</f>
        <v/>
      </c>
      <c r="N8" s="21">
        <f>IF(OR(A8="",NOT(ISNUMBER(I8))),"",I8-Settings!$D$4)</f>
        <v/>
      </c>
      <c r="O8" s="10">
        <f>IF(A8="","",IF(NOT(ISNUMBER(F8)),"Add an amount",IF(L8&gt;=F8,"Paid in full",IF(UPPER(TRIM(J8))="Y","Closed",IF(AND(ISNUMBER(H8),H8&lt;Settings!$D$4),"Past fulfil-by date",IF(NOT(ISNUMBER(I8)),"Add a follow-up date",IF(N8&lt;0,"Follow-up overdue",IF(N8&lt;=Settings!$D$5,"Follow up soon","On track"))))))))</f>
        <v/>
      </c>
    </row>
    <row r="9">
      <c r="A9" s="17" t="inlineStr">
        <is>
          <t>P-008</t>
        </is>
      </c>
      <c r="B9" s="17" t="inlineStr">
        <is>
          <t>Sam Patel</t>
        </is>
      </c>
      <c r="C9" s="17" t="inlineStr">
        <is>
          <t>sam@example.com</t>
        </is>
      </c>
      <c r="D9" s="17" t="inlineStr">
        <is>
          <t>Scholarship fund</t>
        </is>
      </c>
      <c r="E9" s="18" t="n">
        <v>46469</v>
      </c>
      <c r="F9" s="19" t="n">
        <v>750</v>
      </c>
      <c r="G9" s="17" t="inlineStr">
        <is>
          <t>Will decide in May</t>
        </is>
      </c>
      <c r="H9" s="18" t="inlineStr"/>
      <c r="I9" s="18" t="inlineStr"/>
      <c r="J9" s="17" t="inlineStr"/>
      <c r="K9" s="17" t="inlineStr">
        <is>
          <t>EXAMPLE row: clear before use</t>
        </is>
      </c>
      <c r="L9" s="20">
        <f>IF(A9="","",SUMIF(Gifts!$B$2:$B$1001,A9,Gifts!$C$2:$C$1001))</f>
        <v/>
      </c>
      <c r="M9" s="20">
        <f>IF(OR(A9="",NOT(ISNUMBER(F9))),"",MAX(0,F9-L9))</f>
        <v/>
      </c>
      <c r="N9" s="21">
        <f>IF(OR(A9="",NOT(ISNUMBER(I9))),"",I9-Settings!$D$4)</f>
        <v/>
      </c>
      <c r="O9" s="10">
        <f>IF(A9="","",IF(NOT(ISNUMBER(F9)),"Add an amount",IF(L9&gt;=F9,"Paid in full",IF(UPPER(TRIM(J9))="Y","Closed",IF(AND(ISNUMBER(H9),H9&lt;Settings!$D$4),"Past fulfil-by date",IF(NOT(ISNUMBER(I9)),"Add a follow-up date",IF(N9&lt;0,"Follow-up overdue",IF(N9&lt;=Settings!$D$5,"Follow up soon","On track"))))))))</f>
        <v/>
      </c>
    </row>
    <row r="10">
      <c r="A10" s="22" t="n"/>
      <c r="B10" s="22" t="n"/>
      <c r="C10" s="22" t="n"/>
      <c r="D10" s="22" t="n"/>
      <c r="E10" s="23" t="n"/>
      <c r="F10" s="24" t="n"/>
      <c r="G10" s="22" t="n"/>
      <c r="H10" s="23" t="n"/>
      <c r="I10" s="23" t="n"/>
      <c r="J10" s="22" t="n"/>
      <c r="K10" s="22" t="n"/>
      <c r="L10" s="20">
        <f>IF(A10="","",SUMIF(Gifts!$B$2:$B$1001,A10,Gifts!$C$2:$C$1001))</f>
        <v/>
      </c>
      <c r="M10" s="20">
        <f>IF(OR(A10="",NOT(ISNUMBER(F10))),"",MAX(0,F10-L10))</f>
        <v/>
      </c>
      <c r="N10" s="21">
        <f>IF(OR(A10="",NOT(ISNUMBER(I10))),"",I10-Settings!$D$4)</f>
        <v/>
      </c>
      <c r="O10" s="10">
        <f>IF(A10="","",IF(NOT(ISNUMBER(F10)),"Add an amount",IF(L10&gt;=F10,"Paid in full",IF(UPPER(TRIM(J10))="Y","Closed",IF(AND(ISNUMBER(H10),H10&lt;Settings!$D$4),"Past fulfil-by date",IF(NOT(ISNUMBER(I10)),"Add a follow-up date",IF(N10&lt;0,"Follow-up overdue",IF(N10&lt;=Settings!$D$5,"Follow up soon","On track"))))))))</f>
        <v/>
      </c>
    </row>
    <row r="11">
      <c r="A11" s="22" t="n"/>
      <c r="B11" s="22" t="n"/>
      <c r="C11" s="22" t="n"/>
      <c r="D11" s="22" t="n"/>
      <c r="E11" s="23" t="n"/>
      <c r="F11" s="24" t="n"/>
      <c r="G11" s="22" t="n"/>
      <c r="H11" s="23" t="n"/>
      <c r="I11" s="23" t="n"/>
      <c r="J11" s="22" t="n"/>
      <c r="K11" s="22" t="n"/>
      <c r="L11" s="20">
        <f>IF(A11="","",SUMIF(Gifts!$B$2:$B$1001,A11,Gifts!$C$2:$C$1001))</f>
        <v/>
      </c>
      <c r="M11" s="20">
        <f>IF(OR(A11="",NOT(ISNUMBER(F11))),"",MAX(0,F11-L11))</f>
        <v/>
      </c>
      <c r="N11" s="21">
        <f>IF(OR(A11="",NOT(ISNUMBER(I11))),"",I11-Settings!$D$4)</f>
        <v/>
      </c>
      <c r="O11" s="10">
        <f>IF(A11="","",IF(NOT(ISNUMBER(F11)),"Add an amount",IF(L11&gt;=F11,"Paid in full",IF(UPPER(TRIM(J11))="Y","Closed",IF(AND(ISNUMBER(H11),H11&lt;Settings!$D$4),"Past fulfil-by date",IF(NOT(ISNUMBER(I11)),"Add a follow-up date",IF(N11&lt;0,"Follow-up overdue",IF(N11&lt;=Settings!$D$5,"Follow up soon","On track"))))))))</f>
        <v/>
      </c>
    </row>
    <row r="12">
      <c r="A12" s="22" t="n"/>
      <c r="B12" s="22" t="n"/>
      <c r="C12" s="22" t="n"/>
      <c r="D12" s="22" t="n"/>
      <c r="E12" s="23" t="n"/>
      <c r="F12" s="24" t="n"/>
      <c r="G12" s="22" t="n"/>
      <c r="H12" s="23" t="n"/>
      <c r="I12" s="23" t="n"/>
      <c r="J12" s="22" t="n"/>
      <c r="K12" s="22" t="n"/>
      <c r="L12" s="20">
        <f>IF(A12="","",SUMIF(Gifts!$B$2:$B$1001,A12,Gifts!$C$2:$C$1001))</f>
        <v/>
      </c>
      <c r="M12" s="20">
        <f>IF(OR(A12="",NOT(ISNUMBER(F12))),"",MAX(0,F12-L12))</f>
        <v/>
      </c>
      <c r="N12" s="21">
        <f>IF(OR(A12="",NOT(ISNUMBER(I12))),"",I12-Settings!$D$4)</f>
        <v/>
      </c>
      <c r="O12" s="10">
        <f>IF(A12="","",IF(NOT(ISNUMBER(F12)),"Add an amount",IF(L12&gt;=F12,"Paid in full",IF(UPPER(TRIM(J12))="Y","Closed",IF(AND(ISNUMBER(H12),H12&lt;Settings!$D$4),"Past fulfil-by date",IF(NOT(ISNUMBER(I12)),"Add a follow-up date",IF(N12&lt;0,"Follow-up overdue",IF(N12&lt;=Settings!$D$5,"Follow up soon","On track"))))))))</f>
        <v/>
      </c>
    </row>
    <row r="13">
      <c r="A13" s="22" t="n"/>
      <c r="B13" s="22" t="n"/>
      <c r="C13" s="22" t="n"/>
      <c r="D13" s="22" t="n"/>
      <c r="E13" s="23" t="n"/>
      <c r="F13" s="24" t="n"/>
      <c r="G13" s="22" t="n"/>
      <c r="H13" s="23" t="n"/>
      <c r="I13" s="23" t="n"/>
      <c r="J13" s="22" t="n"/>
      <c r="K13" s="22" t="n"/>
      <c r="L13" s="20">
        <f>IF(A13="","",SUMIF(Gifts!$B$2:$B$1001,A13,Gifts!$C$2:$C$1001))</f>
        <v/>
      </c>
      <c r="M13" s="20">
        <f>IF(OR(A13="",NOT(ISNUMBER(F13))),"",MAX(0,F13-L13))</f>
        <v/>
      </c>
      <c r="N13" s="21">
        <f>IF(OR(A13="",NOT(ISNUMBER(I13))),"",I13-Settings!$D$4)</f>
        <v/>
      </c>
      <c r="O13" s="10">
        <f>IF(A13="","",IF(NOT(ISNUMBER(F13)),"Add an amount",IF(L13&gt;=F13,"Paid in full",IF(UPPER(TRIM(J13))="Y","Closed",IF(AND(ISNUMBER(H13),H13&lt;Settings!$D$4),"Past fulfil-by date",IF(NOT(ISNUMBER(I13)),"Add a follow-up date",IF(N13&lt;0,"Follow-up overdue",IF(N13&lt;=Settings!$D$5,"Follow up soon","On track"))))))))</f>
        <v/>
      </c>
    </row>
    <row r="14">
      <c r="A14" s="22" t="n"/>
      <c r="B14" s="22" t="n"/>
      <c r="C14" s="22" t="n"/>
      <c r="D14" s="22" t="n"/>
      <c r="E14" s="23" t="n"/>
      <c r="F14" s="24" t="n"/>
      <c r="G14" s="22" t="n"/>
      <c r="H14" s="23" t="n"/>
      <c r="I14" s="23" t="n"/>
      <c r="J14" s="22" t="n"/>
      <c r="K14" s="22" t="n"/>
      <c r="L14" s="20">
        <f>IF(A14="","",SUMIF(Gifts!$B$2:$B$1001,A14,Gifts!$C$2:$C$1001))</f>
        <v/>
      </c>
      <c r="M14" s="20">
        <f>IF(OR(A14="",NOT(ISNUMBER(F14))),"",MAX(0,F14-L14))</f>
        <v/>
      </c>
      <c r="N14" s="21">
        <f>IF(OR(A14="",NOT(ISNUMBER(I14))),"",I14-Settings!$D$4)</f>
        <v/>
      </c>
      <c r="O14" s="10">
        <f>IF(A14="","",IF(NOT(ISNUMBER(F14)),"Add an amount",IF(L14&gt;=F14,"Paid in full",IF(UPPER(TRIM(J14))="Y","Closed",IF(AND(ISNUMBER(H14),H14&lt;Settings!$D$4),"Past fulfil-by date",IF(NOT(ISNUMBER(I14)),"Add a follow-up date",IF(N14&lt;0,"Follow-up overdue",IF(N14&lt;=Settings!$D$5,"Follow up soon","On track"))))))))</f>
        <v/>
      </c>
    </row>
    <row r="15">
      <c r="A15" s="22" t="n"/>
      <c r="B15" s="22" t="n"/>
      <c r="C15" s="22" t="n"/>
      <c r="D15" s="22" t="n"/>
      <c r="E15" s="23" t="n"/>
      <c r="F15" s="24" t="n"/>
      <c r="G15" s="22" t="n"/>
      <c r="H15" s="23" t="n"/>
      <c r="I15" s="23" t="n"/>
      <c r="J15" s="22" t="n"/>
      <c r="K15" s="22" t="n"/>
      <c r="L15" s="20">
        <f>IF(A15="","",SUMIF(Gifts!$B$2:$B$1001,A15,Gifts!$C$2:$C$1001))</f>
        <v/>
      </c>
      <c r="M15" s="20">
        <f>IF(OR(A15="",NOT(ISNUMBER(F15))),"",MAX(0,F15-L15))</f>
        <v/>
      </c>
      <c r="N15" s="21">
        <f>IF(OR(A15="",NOT(ISNUMBER(I15))),"",I15-Settings!$D$4)</f>
        <v/>
      </c>
      <c r="O15" s="10">
        <f>IF(A15="","",IF(NOT(ISNUMBER(F15)),"Add an amount",IF(L15&gt;=F15,"Paid in full",IF(UPPER(TRIM(J15))="Y","Closed",IF(AND(ISNUMBER(H15),H15&lt;Settings!$D$4),"Past fulfil-by date",IF(NOT(ISNUMBER(I15)),"Add a follow-up date",IF(N15&lt;0,"Follow-up overdue",IF(N15&lt;=Settings!$D$5,"Follow up soon","On track"))))))))</f>
        <v/>
      </c>
    </row>
    <row r="16">
      <c r="A16" s="22" t="n"/>
      <c r="B16" s="22" t="n"/>
      <c r="C16" s="22" t="n"/>
      <c r="D16" s="22" t="n"/>
      <c r="E16" s="23" t="n"/>
      <c r="F16" s="24" t="n"/>
      <c r="G16" s="22" t="n"/>
      <c r="H16" s="23" t="n"/>
      <c r="I16" s="23" t="n"/>
      <c r="J16" s="22" t="n"/>
      <c r="K16" s="22" t="n"/>
      <c r="L16" s="20">
        <f>IF(A16="","",SUMIF(Gifts!$B$2:$B$1001,A16,Gifts!$C$2:$C$1001))</f>
        <v/>
      </c>
      <c r="M16" s="20">
        <f>IF(OR(A16="",NOT(ISNUMBER(F16))),"",MAX(0,F16-L16))</f>
        <v/>
      </c>
      <c r="N16" s="21">
        <f>IF(OR(A16="",NOT(ISNUMBER(I16))),"",I16-Settings!$D$4)</f>
        <v/>
      </c>
      <c r="O16" s="10">
        <f>IF(A16="","",IF(NOT(ISNUMBER(F16)),"Add an amount",IF(L16&gt;=F16,"Paid in full",IF(UPPER(TRIM(J16))="Y","Closed",IF(AND(ISNUMBER(H16),H16&lt;Settings!$D$4),"Past fulfil-by date",IF(NOT(ISNUMBER(I16)),"Add a follow-up date",IF(N16&lt;0,"Follow-up overdue",IF(N16&lt;=Settings!$D$5,"Follow up soon","On track"))))))))</f>
        <v/>
      </c>
    </row>
    <row r="17">
      <c r="A17" s="22" t="n"/>
      <c r="B17" s="22" t="n"/>
      <c r="C17" s="22" t="n"/>
      <c r="D17" s="22" t="n"/>
      <c r="E17" s="23" t="n"/>
      <c r="F17" s="24" t="n"/>
      <c r="G17" s="22" t="n"/>
      <c r="H17" s="23" t="n"/>
      <c r="I17" s="23" t="n"/>
      <c r="J17" s="22" t="n"/>
      <c r="K17" s="22" t="n"/>
      <c r="L17" s="20">
        <f>IF(A17="","",SUMIF(Gifts!$B$2:$B$1001,A17,Gifts!$C$2:$C$1001))</f>
        <v/>
      </c>
      <c r="M17" s="20">
        <f>IF(OR(A17="",NOT(ISNUMBER(F17))),"",MAX(0,F17-L17))</f>
        <v/>
      </c>
      <c r="N17" s="21">
        <f>IF(OR(A17="",NOT(ISNUMBER(I17))),"",I17-Settings!$D$4)</f>
        <v/>
      </c>
      <c r="O17" s="10">
        <f>IF(A17="","",IF(NOT(ISNUMBER(F17)),"Add an amount",IF(L17&gt;=F17,"Paid in full",IF(UPPER(TRIM(J17))="Y","Closed",IF(AND(ISNUMBER(H17),H17&lt;Settings!$D$4),"Past fulfil-by date",IF(NOT(ISNUMBER(I17)),"Add a follow-up date",IF(N17&lt;0,"Follow-up overdue",IF(N17&lt;=Settings!$D$5,"Follow up soon","On track"))))))))</f>
        <v/>
      </c>
    </row>
    <row r="18">
      <c r="A18" s="22" t="n"/>
      <c r="B18" s="22" t="n"/>
      <c r="C18" s="22" t="n"/>
      <c r="D18" s="22" t="n"/>
      <c r="E18" s="23" t="n"/>
      <c r="F18" s="24" t="n"/>
      <c r="G18" s="22" t="n"/>
      <c r="H18" s="23" t="n"/>
      <c r="I18" s="23" t="n"/>
      <c r="J18" s="22" t="n"/>
      <c r="K18" s="22" t="n"/>
      <c r="L18" s="20">
        <f>IF(A18="","",SUMIF(Gifts!$B$2:$B$1001,A18,Gifts!$C$2:$C$1001))</f>
        <v/>
      </c>
      <c r="M18" s="20">
        <f>IF(OR(A18="",NOT(ISNUMBER(F18))),"",MAX(0,F18-L18))</f>
        <v/>
      </c>
      <c r="N18" s="21">
        <f>IF(OR(A18="",NOT(ISNUMBER(I18))),"",I18-Settings!$D$4)</f>
        <v/>
      </c>
      <c r="O18" s="10">
        <f>IF(A18="","",IF(NOT(ISNUMBER(F18)),"Add an amount",IF(L18&gt;=F18,"Paid in full",IF(UPPER(TRIM(J18))="Y","Closed",IF(AND(ISNUMBER(H18),H18&lt;Settings!$D$4),"Past fulfil-by date",IF(NOT(ISNUMBER(I18)),"Add a follow-up date",IF(N18&lt;0,"Follow-up overdue",IF(N18&lt;=Settings!$D$5,"Follow up soon","On track"))))))))</f>
        <v/>
      </c>
    </row>
    <row r="19">
      <c r="A19" s="22" t="n"/>
      <c r="B19" s="22" t="n"/>
      <c r="C19" s="22" t="n"/>
      <c r="D19" s="22" t="n"/>
      <c r="E19" s="23" t="n"/>
      <c r="F19" s="24" t="n"/>
      <c r="G19" s="22" t="n"/>
      <c r="H19" s="23" t="n"/>
      <c r="I19" s="23" t="n"/>
      <c r="J19" s="22" t="n"/>
      <c r="K19" s="22" t="n"/>
      <c r="L19" s="20">
        <f>IF(A19="","",SUMIF(Gifts!$B$2:$B$1001,A19,Gifts!$C$2:$C$1001))</f>
        <v/>
      </c>
      <c r="M19" s="20">
        <f>IF(OR(A19="",NOT(ISNUMBER(F19))),"",MAX(0,F19-L19))</f>
        <v/>
      </c>
      <c r="N19" s="21">
        <f>IF(OR(A19="",NOT(ISNUMBER(I19))),"",I19-Settings!$D$4)</f>
        <v/>
      </c>
      <c r="O19" s="10">
        <f>IF(A19="","",IF(NOT(ISNUMBER(F19)),"Add an amount",IF(L19&gt;=F19,"Paid in full",IF(UPPER(TRIM(J19))="Y","Closed",IF(AND(ISNUMBER(H19),H19&lt;Settings!$D$4),"Past fulfil-by date",IF(NOT(ISNUMBER(I19)),"Add a follow-up date",IF(N19&lt;0,"Follow-up overdue",IF(N19&lt;=Settings!$D$5,"Follow up soon","On track"))))))))</f>
        <v/>
      </c>
    </row>
    <row r="20">
      <c r="A20" s="22" t="n"/>
      <c r="B20" s="22" t="n"/>
      <c r="C20" s="22" t="n"/>
      <c r="D20" s="22" t="n"/>
      <c r="E20" s="23" t="n"/>
      <c r="F20" s="24" t="n"/>
      <c r="G20" s="22" t="n"/>
      <c r="H20" s="23" t="n"/>
      <c r="I20" s="23" t="n"/>
      <c r="J20" s="22" t="n"/>
      <c r="K20" s="22" t="n"/>
      <c r="L20" s="20">
        <f>IF(A20="","",SUMIF(Gifts!$B$2:$B$1001,A20,Gifts!$C$2:$C$1001))</f>
        <v/>
      </c>
      <c r="M20" s="20">
        <f>IF(OR(A20="",NOT(ISNUMBER(F20))),"",MAX(0,F20-L20))</f>
        <v/>
      </c>
      <c r="N20" s="21">
        <f>IF(OR(A20="",NOT(ISNUMBER(I20))),"",I20-Settings!$D$4)</f>
        <v/>
      </c>
      <c r="O20" s="10">
        <f>IF(A20="","",IF(NOT(ISNUMBER(F20)),"Add an amount",IF(L20&gt;=F20,"Paid in full",IF(UPPER(TRIM(J20))="Y","Closed",IF(AND(ISNUMBER(H20),H20&lt;Settings!$D$4),"Past fulfil-by date",IF(NOT(ISNUMBER(I20)),"Add a follow-up date",IF(N20&lt;0,"Follow-up overdue",IF(N20&lt;=Settings!$D$5,"Follow up soon","On track"))))))))</f>
        <v/>
      </c>
    </row>
    <row r="21">
      <c r="A21" s="22" t="n"/>
      <c r="B21" s="22" t="n"/>
      <c r="C21" s="22" t="n"/>
      <c r="D21" s="22" t="n"/>
      <c r="E21" s="23" t="n"/>
      <c r="F21" s="24" t="n"/>
      <c r="G21" s="22" t="n"/>
      <c r="H21" s="23" t="n"/>
      <c r="I21" s="23" t="n"/>
      <c r="J21" s="22" t="n"/>
      <c r="K21" s="22" t="n"/>
      <c r="L21" s="20">
        <f>IF(A21="","",SUMIF(Gifts!$B$2:$B$1001,A21,Gifts!$C$2:$C$1001))</f>
        <v/>
      </c>
      <c r="M21" s="20">
        <f>IF(OR(A21="",NOT(ISNUMBER(F21))),"",MAX(0,F21-L21))</f>
        <v/>
      </c>
      <c r="N21" s="21">
        <f>IF(OR(A21="",NOT(ISNUMBER(I21))),"",I21-Settings!$D$4)</f>
        <v/>
      </c>
      <c r="O21" s="10">
        <f>IF(A21="","",IF(NOT(ISNUMBER(F21)),"Add an amount",IF(L21&gt;=F21,"Paid in full",IF(UPPER(TRIM(J21))="Y","Closed",IF(AND(ISNUMBER(H21),H21&lt;Settings!$D$4),"Past fulfil-by date",IF(NOT(ISNUMBER(I21)),"Add a follow-up date",IF(N21&lt;0,"Follow-up overdue",IF(N21&lt;=Settings!$D$5,"Follow up soon","On track"))))))))</f>
        <v/>
      </c>
    </row>
    <row r="22">
      <c r="A22" s="22" t="n"/>
      <c r="B22" s="22" t="n"/>
      <c r="C22" s="22" t="n"/>
      <c r="D22" s="22" t="n"/>
      <c r="E22" s="23" t="n"/>
      <c r="F22" s="24" t="n"/>
      <c r="G22" s="22" t="n"/>
      <c r="H22" s="23" t="n"/>
      <c r="I22" s="23" t="n"/>
      <c r="J22" s="22" t="n"/>
      <c r="K22" s="22" t="n"/>
      <c r="L22" s="20">
        <f>IF(A22="","",SUMIF(Gifts!$B$2:$B$1001,A22,Gifts!$C$2:$C$1001))</f>
        <v/>
      </c>
      <c r="M22" s="20">
        <f>IF(OR(A22="",NOT(ISNUMBER(F22))),"",MAX(0,F22-L22))</f>
        <v/>
      </c>
      <c r="N22" s="21">
        <f>IF(OR(A22="",NOT(ISNUMBER(I22))),"",I22-Settings!$D$4)</f>
        <v/>
      </c>
      <c r="O22" s="10">
        <f>IF(A22="","",IF(NOT(ISNUMBER(F22)),"Add an amount",IF(L22&gt;=F22,"Paid in full",IF(UPPER(TRIM(J22))="Y","Closed",IF(AND(ISNUMBER(H22),H22&lt;Settings!$D$4),"Past fulfil-by date",IF(NOT(ISNUMBER(I22)),"Add a follow-up date",IF(N22&lt;0,"Follow-up overdue",IF(N22&lt;=Settings!$D$5,"Follow up soon","On track"))))))))</f>
        <v/>
      </c>
    </row>
    <row r="23">
      <c r="A23" s="22" t="n"/>
      <c r="B23" s="22" t="n"/>
      <c r="C23" s="22" t="n"/>
      <c r="D23" s="22" t="n"/>
      <c r="E23" s="23" t="n"/>
      <c r="F23" s="24" t="n"/>
      <c r="G23" s="22" t="n"/>
      <c r="H23" s="23" t="n"/>
      <c r="I23" s="23" t="n"/>
      <c r="J23" s="22" t="n"/>
      <c r="K23" s="22" t="n"/>
      <c r="L23" s="20">
        <f>IF(A23="","",SUMIF(Gifts!$B$2:$B$1001,A23,Gifts!$C$2:$C$1001))</f>
        <v/>
      </c>
      <c r="M23" s="20">
        <f>IF(OR(A23="",NOT(ISNUMBER(F23))),"",MAX(0,F23-L23))</f>
        <v/>
      </c>
      <c r="N23" s="21">
        <f>IF(OR(A23="",NOT(ISNUMBER(I23))),"",I23-Settings!$D$4)</f>
        <v/>
      </c>
      <c r="O23" s="10">
        <f>IF(A23="","",IF(NOT(ISNUMBER(F23)),"Add an amount",IF(L23&gt;=F23,"Paid in full",IF(UPPER(TRIM(J23))="Y","Closed",IF(AND(ISNUMBER(H23),H23&lt;Settings!$D$4),"Past fulfil-by date",IF(NOT(ISNUMBER(I23)),"Add a follow-up date",IF(N23&lt;0,"Follow-up overdue",IF(N23&lt;=Settings!$D$5,"Follow up soon","On track"))))))))</f>
        <v/>
      </c>
    </row>
    <row r="24">
      <c r="A24" s="22" t="n"/>
      <c r="B24" s="22" t="n"/>
      <c r="C24" s="22" t="n"/>
      <c r="D24" s="22" t="n"/>
      <c r="E24" s="23" t="n"/>
      <c r="F24" s="24" t="n"/>
      <c r="G24" s="22" t="n"/>
      <c r="H24" s="23" t="n"/>
      <c r="I24" s="23" t="n"/>
      <c r="J24" s="22" t="n"/>
      <c r="K24" s="22" t="n"/>
      <c r="L24" s="20">
        <f>IF(A24="","",SUMIF(Gifts!$B$2:$B$1001,A24,Gifts!$C$2:$C$1001))</f>
        <v/>
      </c>
      <c r="M24" s="20">
        <f>IF(OR(A24="",NOT(ISNUMBER(F24))),"",MAX(0,F24-L24))</f>
        <v/>
      </c>
      <c r="N24" s="21">
        <f>IF(OR(A24="",NOT(ISNUMBER(I24))),"",I24-Settings!$D$4)</f>
        <v/>
      </c>
      <c r="O24" s="10">
        <f>IF(A24="","",IF(NOT(ISNUMBER(F24)),"Add an amount",IF(L24&gt;=F24,"Paid in full",IF(UPPER(TRIM(J24))="Y","Closed",IF(AND(ISNUMBER(H24),H24&lt;Settings!$D$4),"Past fulfil-by date",IF(NOT(ISNUMBER(I24)),"Add a follow-up date",IF(N24&lt;0,"Follow-up overdue",IF(N24&lt;=Settings!$D$5,"Follow up soon","On track"))))))))</f>
        <v/>
      </c>
    </row>
    <row r="25">
      <c r="A25" s="22" t="n"/>
      <c r="B25" s="22" t="n"/>
      <c r="C25" s="22" t="n"/>
      <c r="D25" s="22" t="n"/>
      <c r="E25" s="23" t="n"/>
      <c r="F25" s="24" t="n"/>
      <c r="G25" s="22" t="n"/>
      <c r="H25" s="23" t="n"/>
      <c r="I25" s="23" t="n"/>
      <c r="J25" s="22" t="n"/>
      <c r="K25" s="22" t="n"/>
      <c r="L25" s="20">
        <f>IF(A25="","",SUMIF(Gifts!$B$2:$B$1001,A25,Gifts!$C$2:$C$1001))</f>
        <v/>
      </c>
      <c r="M25" s="20">
        <f>IF(OR(A25="",NOT(ISNUMBER(F25))),"",MAX(0,F25-L25))</f>
        <v/>
      </c>
      <c r="N25" s="21">
        <f>IF(OR(A25="",NOT(ISNUMBER(I25))),"",I25-Settings!$D$4)</f>
        <v/>
      </c>
      <c r="O25" s="10">
        <f>IF(A25="","",IF(NOT(ISNUMBER(F25)),"Add an amount",IF(L25&gt;=F25,"Paid in full",IF(UPPER(TRIM(J25))="Y","Closed",IF(AND(ISNUMBER(H25),H25&lt;Settings!$D$4),"Past fulfil-by date",IF(NOT(ISNUMBER(I25)),"Add a follow-up date",IF(N25&lt;0,"Follow-up overdue",IF(N25&lt;=Settings!$D$5,"Follow up soon","On track"))))))))</f>
        <v/>
      </c>
    </row>
    <row r="26">
      <c r="A26" s="22" t="n"/>
      <c r="B26" s="22" t="n"/>
      <c r="C26" s="22" t="n"/>
      <c r="D26" s="22" t="n"/>
      <c r="E26" s="23" t="n"/>
      <c r="F26" s="24" t="n"/>
      <c r="G26" s="22" t="n"/>
      <c r="H26" s="23" t="n"/>
      <c r="I26" s="23" t="n"/>
      <c r="J26" s="22" t="n"/>
      <c r="K26" s="22" t="n"/>
      <c r="L26" s="20">
        <f>IF(A26="","",SUMIF(Gifts!$B$2:$B$1001,A26,Gifts!$C$2:$C$1001))</f>
        <v/>
      </c>
      <c r="M26" s="20">
        <f>IF(OR(A26="",NOT(ISNUMBER(F26))),"",MAX(0,F26-L26))</f>
        <v/>
      </c>
      <c r="N26" s="21">
        <f>IF(OR(A26="",NOT(ISNUMBER(I26))),"",I26-Settings!$D$4)</f>
        <v/>
      </c>
      <c r="O26" s="10">
        <f>IF(A26="","",IF(NOT(ISNUMBER(F26)),"Add an amount",IF(L26&gt;=F26,"Paid in full",IF(UPPER(TRIM(J26))="Y","Closed",IF(AND(ISNUMBER(H26),H26&lt;Settings!$D$4),"Past fulfil-by date",IF(NOT(ISNUMBER(I26)),"Add a follow-up date",IF(N26&lt;0,"Follow-up overdue",IF(N26&lt;=Settings!$D$5,"Follow up soon","On track"))))))))</f>
        <v/>
      </c>
    </row>
    <row r="27">
      <c r="A27" s="22" t="n"/>
      <c r="B27" s="22" t="n"/>
      <c r="C27" s="22" t="n"/>
      <c r="D27" s="22" t="n"/>
      <c r="E27" s="23" t="n"/>
      <c r="F27" s="24" t="n"/>
      <c r="G27" s="22" t="n"/>
      <c r="H27" s="23" t="n"/>
      <c r="I27" s="23" t="n"/>
      <c r="J27" s="22" t="n"/>
      <c r="K27" s="22" t="n"/>
      <c r="L27" s="20">
        <f>IF(A27="","",SUMIF(Gifts!$B$2:$B$1001,A27,Gifts!$C$2:$C$1001))</f>
        <v/>
      </c>
      <c r="M27" s="20">
        <f>IF(OR(A27="",NOT(ISNUMBER(F27))),"",MAX(0,F27-L27))</f>
        <v/>
      </c>
      <c r="N27" s="21">
        <f>IF(OR(A27="",NOT(ISNUMBER(I27))),"",I27-Settings!$D$4)</f>
        <v/>
      </c>
      <c r="O27" s="10">
        <f>IF(A27="","",IF(NOT(ISNUMBER(F27)),"Add an amount",IF(L27&gt;=F27,"Paid in full",IF(UPPER(TRIM(J27))="Y","Closed",IF(AND(ISNUMBER(H27),H27&lt;Settings!$D$4),"Past fulfil-by date",IF(NOT(ISNUMBER(I27)),"Add a follow-up date",IF(N27&lt;0,"Follow-up overdue",IF(N27&lt;=Settings!$D$5,"Follow up soon","On track"))))))))</f>
        <v/>
      </c>
    </row>
    <row r="28">
      <c r="A28" s="22" t="n"/>
      <c r="B28" s="22" t="n"/>
      <c r="C28" s="22" t="n"/>
      <c r="D28" s="22" t="n"/>
      <c r="E28" s="23" t="n"/>
      <c r="F28" s="24" t="n"/>
      <c r="G28" s="22" t="n"/>
      <c r="H28" s="23" t="n"/>
      <c r="I28" s="23" t="n"/>
      <c r="J28" s="22" t="n"/>
      <c r="K28" s="22" t="n"/>
      <c r="L28" s="20">
        <f>IF(A28="","",SUMIF(Gifts!$B$2:$B$1001,A28,Gifts!$C$2:$C$1001))</f>
        <v/>
      </c>
      <c r="M28" s="20">
        <f>IF(OR(A28="",NOT(ISNUMBER(F28))),"",MAX(0,F28-L28))</f>
        <v/>
      </c>
      <c r="N28" s="21">
        <f>IF(OR(A28="",NOT(ISNUMBER(I28))),"",I28-Settings!$D$4)</f>
        <v/>
      </c>
      <c r="O28" s="10">
        <f>IF(A28="","",IF(NOT(ISNUMBER(F28)),"Add an amount",IF(L28&gt;=F28,"Paid in full",IF(UPPER(TRIM(J28))="Y","Closed",IF(AND(ISNUMBER(H28),H28&lt;Settings!$D$4),"Past fulfil-by date",IF(NOT(ISNUMBER(I28)),"Add a follow-up date",IF(N28&lt;0,"Follow-up overdue",IF(N28&lt;=Settings!$D$5,"Follow up soon","On track"))))))))</f>
        <v/>
      </c>
    </row>
    <row r="29">
      <c r="A29" s="22" t="n"/>
      <c r="B29" s="22" t="n"/>
      <c r="C29" s="22" t="n"/>
      <c r="D29" s="22" t="n"/>
      <c r="E29" s="23" t="n"/>
      <c r="F29" s="24" t="n"/>
      <c r="G29" s="22" t="n"/>
      <c r="H29" s="23" t="n"/>
      <c r="I29" s="23" t="n"/>
      <c r="J29" s="22" t="n"/>
      <c r="K29" s="22" t="n"/>
      <c r="L29" s="20">
        <f>IF(A29="","",SUMIF(Gifts!$B$2:$B$1001,A29,Gifts!$C$2:$C$1001))</f>
        <v/>
      </c>
      <c r="M29" s="20">
        <f>IF(OR(A29="",NOT(ISNUMBER(F29))),"",MAX(0,F29-L29))</f>
        <v/>
      </c>
      <c r="N29" s="21">
        <f>IF(OR(A29="",NOT(ISNUMBER(I29))),"",I29-Settings!$D$4)</f>
        <v/>
      </c>
      <c r="O29" s="10">
        <f>IF(A29="","",IF(NOT(ISNUMBER(F29)),"Add an amount",IF(L29&gt;=F29,"Paid in full",IF(UPPER(TRIM(J29))="Y","Closed",IF(AND(ISNUMBER(H29),H29&lt;Settings!$D$4),"Past fulfil-by date",IF(NOT(ISNUMBER(I29)),"Add a follow-up date",IF(N29&lt;0,"Follow-up overdue",IF(N29&lt;=Settings!$D$5,"Follow up soon","On track"))))))))</f>
        <v/>
      </c>
    </row>
    <row r="30">
      <c r="A30" s="22" t="n"/>
      <c r="B30" s="22" t="n"/>
      <c r="C30" s="22" t="n"/>
      <c r="D30" s="22" t="n"/>
      <c r="E30" s="23" t="n"/>
      <c r="F30" s="24" t="n"/>
      <c r="G30" s="22" t="n"/>
      <c r="H30" s="23" t="n"/>
      <c r="I30" s="23" t="n"/>
      <c r="J30" s="22" t="n"/>
      <c r="K30" s="22" t="n"/>
      <c r="L30" s="20">
        <f>IF(A30="","",SUMIF(Gifts!$B$2:$B$1001,A30,Gifts!$C$2:$C$1001))</f>
        <v/>
      </c>
      <c r="M30" s="20">
        <f>IF(OR(A30="",NOT(ISNUMBER(F30))),"",MAX(0,F30-L30))</f>
        <v/>
      </c>
      <c r="N30" s="21">
        <f>IF(OR(A30="",NOT(ISNUMBER(I30))),"",I30-Settings!$D$4)</f>
        <v/>
      </c>
      <c r="O30" s="10">
        <f>IF(A30="","",IF(NOT(ISNUMBER(F30)),"Add an amount",IF(L30&gt;=F30,"Paid in full",IF(UPPER(TRIM(J30))="Y","Closed",IF(AND(ISNUMBER(H30),H30&lt;Settings!$D$4),"Past fulfil-by date",IF(NOT(ISNUMBER(I30)),"Add a follow-up date",IF(N30&lt;0,"Follow-up overdue",IF(N30&lt;=Settings!$D$5,"Follow up soon","On track"))))))))</f>
        <v/>
      </c>
    </row>
    <row r="31">
      <c r="A31" s="22" t="n"/>
      <c r="B31" s="22" t="n"/>
      <c r="C31" s="22" t="n"/>
      <c r="D31" s="22" t="n"/>
      <c r="E31" s="23" t="n"/>
      <c r="F31" s="24" t="n"/>
      <c r="G31" s="22" t="n"/>
      <c r="H31" s="23" t="n"/>
      <c r="I31" s="23" t="n"/>
      <c r="J31" s="22" t="n"/>
      <c r="K31" s="22" t="n"/>
      <c r="L31" s="20">
        <f>IF(A31="","",SUMIF(Gifts!$B$2:$B$1001,A31,Gifts!$C$2:$C$1001))</f>
        <v/>
      </c>
      <c r="M31" s="20">
        <f>IF(OR(A31="",NOT(ISNUMBER(F31))),"",MAX(0,F31-L31))</f>
        <v/>
      </c>
      <c r="N31" s="21">
        <f>IF(OR(A31="",NOT(ISNUMBER(I31))),"",I31-Settings!$D$4)</f>
        <v/>
      </c>
      <c r="O31" s="10">
        <f>IF(A31="","",IF(NOT(ISNUMBER(F31)),"Add an amount",IF(L31&gt;=F31,"Paid in full",IF(UPPER(TRIM(J31))="Y","Closed",IF(AND(ISNUMBER(H31),H31&lt;Settings!$D$4),"Past fulfil-by date",IF(NOT(ISNUMBER(I31)),"Add a follow-up date",IF(N31&lt;0,"Follow-up overdue",IF(N31&lt;=Settings!$D$5,"Follow up soon","On track"))))))))</f>
        <v/>
      </c>
    </row>
    <row r="32">
      <c r="A32" s="22" t="n"/>
      <c r="B32" s="22" t="n"/>
      <c r="C32" s="22" t="n"/>
      <c r="D32" s="22" t="n"/>
      <c r="E32" s="23" t="n"/>
      <c r="F32" s="24" t="n"/>
      <c r="G32" s="22" t="n"/>
      <c r="H32" s="23" t="n"/>
      <c r="I32" s="23" t="n"/>
      <c r="J32" s="22" t="n"/>
      <c r="K32" s="22" t="n"/>
      <c r="L32" s="20">
        <f>IF(A32="","",SUMIF(Gifts!$B$2:$B$1001,A32,Gifts!$C$2:$C$1001))</f>
        <v/>
      </c>
      <c r="M32" s="20">
        <f>IF(OR(A32="",NOT(ISNUMBER(F32))),"",MAX(0,F32-L32))</f>
        <v/>
      </c>
      <c r="N32" s="21">
        <f>IF(OR(A32="",NOT(ISNUMBER(I32))),"",I32-Settings!$D$4)</f>
        <v/>
      </c>
      <c r="O32" s="10">
        <f>IF(A32="","",IF(NOT(ISNUMBER(F32)),"Add an amount",IF(L32&gt;=F32,"Paid in full",IF(UPPER(TRIM(J32))="Y","Closed",IF(AND(ISNUMBER(H32),H32&lt;Settings!$D$4),"Past fulfil-by date",IF(NOT(ISNUMBER(I32)),"Add a follow-up date",IF(N32&lt;0,"Follow-up overdue",IF(N32&lt;=Settings!$D$5,"Follow up soon","On track"))))))))</f>
        <v/>
      </c>
    </row>
    <row r="33">
      <c r="A33" s="22" t="n"/>
      <c r="B33" s="22" t="n"/>
      <c r="C33" s="22" t="n"/>
      <c r="D33" s="22" t="n"/>
      <c r="E33" s="23" t="n"/>
      <c r="F33" s="24" t="n"/>
      <c r="G33" s="22" t="n"/>
      <c r="H33" s="23" t="n"/>
      <c r="I33" s="23" t="n"/>
      <c r="J33" s="22" t="n"/>
      <c r="K33" s="22" t="n"/>
      <c r="L33" s="20">
        <f>IF(A33="","",SUMIF(Gifts!$B$2:$B$1001,A33,Gifts!$C$2:$C$1001))</f>
        <v/>
      </c>
      <c r="M33" s="20">
        <f>IF(OR(A33="",NOT(ISNUMBER(F33))),"",MAX(0,F33-L33))</f>
        <v/>
      </c>
      <c r="N33" s="21">
        <f>IF(OR(A33="",NOT(ISNUMBER(I33))),"",I33-Settings!$D$4)</f>
        <v/>
      </c>
      <c r="O33" s="10">
        <f>IF(A33="","",IF(NOT(ISNUMBER(F33)),"Add an amount",IF(L33&gt;=F33,"Paid in full",IF(UPPER(TRIM(J33))="Y","Closed",IF(AND(ISNUMBER(H33),H33&lt;Settings!$D$4),"Past fulfil-by date",IF(NOT(ISNUMBER(I33)),"Add a follow-up date",IF(N33&lt;0,"Follow-up overdue",IF(N33&lt;=Settings!$D$5,"Follow up soon","On track"))))))))</f>
        <v/>
      </c>
    </row>
    <row r="34">
      <c r="A34" s="22" t="n"/>
      <c r="B34" s="22" t="n"/>
      <c r="C34" s="22" t="n"/>
      <c r="D34" s="22" t="n"/>
      <c r="E34" s="23" t="n"/>
      <c r="F34" s="24" t="n"/>
      <c r="G34" s="22" t="n"/>
      <c r="H34" s="23" t="n"/>
      <c r="I34" s="23" t="n"/>
      <c r="J34" s="22" t="n"/>
      <c r="K34" s="22" t="n"/>
      <c r="L34" s="20">
        <f>IF(A34="","",SUMIF(Gifts!$B$2:$B$1001,A34,Gifts!$C$2:$C$1001))</f>
        <v/>
      </c>
      <c r="M34" s="20">
        <f>IF(OR(A34="",NOT(ISNUMBER(F34))),"",MAX(0,F34-L34))</f>
        <v/>
      </c>
      <c r="N34" s="21">
        <f>IF(OR(A34="",NOT(ISNUMBER(I34))),"",I34-Settings!$D$4)</f>
        <v/>
      </c>
      <c r="O34" s="10">
        <f>IF(A34="","",IF(NOT(ISNUMBER(F34)),"Add an amount",IF(L34&gt;=F34,"Paid in full",IF(UPPER(TRIM(J34))="Y","Closed",IF(AND(ISNUMBER(H34),H34&lt;Settings!$D$4),"Past fulfil-by date",IF(NOT(ISNUMBER(I34)),"Add a follow-up date",IF(N34&lt;0,"Follow-up overdue",IF(N34&lt;=Settings!$D$5,"Follow up soon","On track"))))))))</f>
        <v/>
      </c>
    </row>
    <row r="35">
      <c r="A35" s="22" t="n"/>
      <c r="B35" s="22" t="n"/>
      <c r="C35" s="22" t="n"/>
      <c r="D35" s="22" t="n"/>
      <c r="E35" s="23" t="n"/>
      <c r="F35" s="24" t="n"/>
      <c r="G35" s="22" t="n"/>
      <c r="H35" s="23" t="n"/>
      <c r="I35" s="23" t="n"/>
      <c r="J35" s="22" t="n"/>
      <c r="K35" s="22" t="n"/>
      <c r="L35" s="20">
        <f>IF(A35="","",SUMIF(Gifts!$B$2:$B$1001,A35,Gifts!$C$2:$C$1001))</f>
        <v/>
      </c>
      <c r="M35" s="20">
        <f>IF(OR(A35="",NOT(ISNUMBER(F35))),"",MAX(0,F35-L35))</f>
        <v/>
      </c>
      <c r="N35" s="21">
        <f>IF(OR(A35="",NOT(ISNUMBER(I35))),"",I35-Settings!$D$4)</f>
        <v/>
      </c>
      <c r="O35" s="10">
        <f>IF(A35="","",IF(NOT(ISNUMBER(F35)),"Add an amount",IF(L35&gt;=F35,"Paid in full",IF(UPPER(TRIM(J35))="Y","Closed",IF(AND(ISNUMBER(H35),H35&lt;Settings!$D$4),"Past fulfil-by date",IF(NOT(ISNUMBER(I35)),"Add a follow-up date",IF(N35&lt;0,"Follow-up overdue",IF(N35&lt;=Settings!$D$5,"Follow up soon","On track"))))))))</f>
        <v/>
      </c>
    </row>
    <row r="36">
      <c r="A36" s="22" t="n"/>
      <c r="B36" s="22" t="n"/>
      <c r="C36" s="22" t="n"/>
      <c r="D36" s="22" t="n"/>
      <c r="E36" s="23" t="n"/>
      <c r="F36" s="24" t="n"/>
      <c r="G36" s="22" t="n"/>
      <c r="H36" s="23" t="n"/>
      <c r="I36" s="23" t="n"/>
      <c r="J36" s="22" t="n"/>
      <c r="K36" s="22" t="n"/>
      <c r="L36" s="20">
        <f>IF(A36="","",SUMIF(Gifts!$B$2:$B$1001,A36,Gifts!$C$2:$C$1001))</f>
        <v/>
      </c>
      <c r="M36" s="20">
        <f>IF(OR(A36="",NOT(ISNUMBER(F36))),"",MAX(0,F36-L36))</f>
        <v/>
      </c>
      <c r="N36" s="21">
        <f>IF(OR(A36="",NOT(ISNUMBER(I36))),"",I36-Settings!$D$4)</f>
        <v/>
      </c>
      <c r="O36" s="10">
        <f>IF(A36="","",IF(NOT(ISNUMBER(F36)),"Add an amount",IF(L36&gt;=F36,"Paid in full",IF(UPPER(TRIM(J36))="Y","Closed",IF(AND(ISNUMBER(H36),H36&lt;Settings!$D$4),"Past fulfil-by date",IF(NOT(ISNUMBER(I36)),"Add a follow-up date",IF(N36&lt;0,"Follow-up overdue",IF(N36&lt;=Settings!$D$5,"Follow up soon","On track"))))))))</f>
        <v/>
      </c>
    </row>
    <row r="37">
      <c r="A37" s="22" t="n"/>
      <c r="B37" s="22" t="n"/>
      <c r="C37" s="22" t="n"/>
      <c r="D37" s="22" t="n"/>
      <c r="E37" s="23" t="n"/>
      <c r="F37" s="24" t="n"/>
      <c r="G37" s="22" t="n"/>
      <c r="H37" s="23" t="n"/>
      <c r="I37" s="23" t="n"/>
      <c r="J37" s="22" t="n"/>
      <c r="K37" s="22" t="n"/>
      <c r="L37" s="20">
        <f>IF(A37="","",SUMIF(Gifts!$B$2:$B$1001,A37,Gifts!$C$2:$C$1001))</f>
        <v/>
      </c>
      <c r="M37" s="20">
        <f>IF(OR(A37="",NOT(ISNUMBER(F37))),"",MAX(0,F37-L37))</f>
        <v/>
      </c>
      <c r="N37" s="21">
        <f>IF(OR(A37="",NOT(ISNUMBER(I37))),"",I37-Settings!$D$4)</f>
        <v/>
      </c>
      <c r="O37" s="10">
        <f>IF(A37="","",IF(NOT(ISNUMBER(F37)),"Add an amount",IF(L37&gt;=F37,"Paid in full",IF(UPPER(TRIM(J37))="Y","Closed",IF(AND(ISNUMBER(H37),H37&lt;Settings!$D$4),"Past fulfil-by date",IF(NOT(ISNUMBER(I37)),"Add a follow-up date",IF(N37&lt;0,"Follow-up overdue",IF(N37&lt;=Settings!$D$5,"Follow up soon","On track"))))))))</f>
        <v/>
      </c>
    </row>
    <row r="38">
      <c r="A38" s="22" t="n"/>
      <c r="B38" s="22" t="n"/>
      <c r="C38" s="22" t="n"/>
      <c r="D38" s="22" t="n"/>
      <c r="E38" s="23" t="n"/>
      <c r="F38" s="24" t="n"/>
      <c r="G38" s="22" t="n"/>
      <c r="H38" s="23" t="n"/>
      <c r="I38" s="23" t="n"/>
      <c r="J38" s="22" t="n"/>
      <c r="K38" s="22" t="n"/>
      <c r="L38" s="20">
        <f>IF(A38="","",SUMIF(Gifts!$B$2:$B$1001,A38,Gifts!$C$2:$C$1001))</f>
        <v/>
      </c>
      <c r="M38" s="20">
        <f>IF(OR(A38="",NOT(ISNUMBER(F38))),"",MAX(0,F38-L38))</f>
        <v/>
      </c>
      <c r="N38" s="21">
        <f>IF(OR(A38="",NOT(ISNUMBER(I38))),"",I38-Settings!$D$4)</f>
        <v/>
      </c>
      <c r="O38" s="10">
        <f>IF(A38="","",IF(NOT(ISNUMBER(F38)),"Add an amount",IF(L38&gt;=F38,"Paid in full",IF(UPPER(TRIM(J38))="Y","Closed",IF(AND(ISNUMBER(H38),H38&lt;Settings!$D$4),"Past fulfil-by date",IF(NOT(ISNUMBER(I38)),"Add a follow-up date",IF(N38&lt;0,"Follow-up overdue",IF(N38&lt;=Settings!$D$5,"Follow up soon","On track"))))))))</f>
        <v/>
      </c>
    </row>
    <row r="39">
      <c r="A39" s="22" t="n"/>
      <c r="B39" s="22" t="n"/>
      <c r="C39" s="22" t="n"/>
      <c r="D39" s="22" t="n"/>
      <c r="E39" s="23" t="n"/>
      <c r="F39" s="24" t="n"/>
      <c r="G39" s="22" t="n"/>
      <c r="H39" s="23" t="n"/>
      <c r="I39" s="23" t="n"/>
      <c r="J39" s="22" t="n"/>
      <c r="K39" s="22" t="n"/>
      <c r="L39" s="20">
        <f>IF(A39="","",SUMIF(Gifts!$B$2:$B$1001,A39,Gifts!$C$2:$C$1001))</f>
        <v/>
      </c>
      <c r="M39" s="20">
        <f>IF(OR(A39="",NOT(ISNUMBER(F39))),"",MAX(0,F39-L39))</f>
        <v/>
      </c>
      <c r="N39" s="21">
        <f>IF(OR(A39="",NOT(ISNUMBER(I39))),"",I39-Settings!$D$4)</f>
        <v/>
      </c>
      <c r="O39" s="10">
        <f>IF(A39="","",IF(NOT(ISNUMBER(F39)),"Add an amount",IF(L39&gt;=F39,"Paid in full",IF(UPPER(TRIM(J39))="Y","Closed",IF(AND(ISNUMBER(H39),H39&lt;Settings!$D$4),"Past fulfil-by date",IF(NOT(ISNUMBER(I39)),"Add a follow-up date",IF(N39&lt;0,"Follow-up overdue",IF(N39&lt;=Settings!$D$5,"Follow up soon","On track"))))))))</f>
        <v/>
      </c>
    </row>
    <row r="40">
      <c r="A40" s="22" t="n"/>
      <c r="B40" s="22" t="n"/>
      <c r="C40" s="22" t="n"/>
      <c r="D40" s="22" t="n"/>
      <c r="E40" s="23" t="n"/>
      <c r="F40" s="24" t="n"/>
      <c r="G40" s="22" t="n"/>
      <c r="H40" s="23" t="n"/>
      <c r="I40" s="23" t="n"/>
      <c r="J40" s="22" t="n"/>
      <c r="K40" s="22" t="n"/>
      <c r="L40" s="20">
        <f>IF(A40="","",SUMIF(Gifts!$B$2:$B$1001,A40,Gifts!$C$2:$C$1001))</f>
        <v/>
      </c>
      <c r="M40" s="20">
        <f>IF(OR(A40="",NOT(ISNUMBER(F40))),"",MAX(0,F40-L40))</f>
        <v/>
      </c>
      <c r="N40" s="21">
        <f>IF(OR(A40="",NOT(ISNUMBER(I40))),"",I40-Settings!$D$4)</f>
        <v/>
      </c>
      <c r="O40" s="10">
        <f>IF(A40="","",IF(NOT(ISNUMBER(F40)),"Add an amount",IF(L40&gt;=F40,"Paid in full",IF(UPPER(TRIM(J40))="Y","Closed",IF(AND(ISNUMBER(H40),H40&lt;Settings!$D$4),"Past fulfil-by date",IF(NOT(ISNUMBER(I40)),"Add a follow-up date",IF(N40&lt;0,"Follow-up overdue",IF(N40&lt;=Settings!$D$5,"Follow up soon","On track"))))))))</f>
        <v/>
      </c>
    </row>
    <row r="41">
      <c r="A41" s="22" t="n"/>
      <c r="B41" s="22" t="n"/>
      <c r="C41" s="22" t="n"/>
      <c r="D41" s="22" t="n"/>
      <c r="E41" s="23" t="n"/>
      <c r="F41" s="24" t="n"/>
      <c r="G41" s="22" t="n"/>
      <c r="H41" s="23" t="n"/>
      <c r="I41" s="23" t="n"/>
      <c r="J41" s="22" t="n"/>
      <c r="K41" s="22" t="n"/>
      <c r="L41" s="20">
        <f>IF(A41="","",SUMIF(Gifts!$B$2:$B$1001,A41,Gifts!$C$2:$C$1001))</f>
        <v/>
      </c>
      <c r="M41" s="20">
        <f>IF(OR(A41="",NOT(ISNUMBER(F41))),"",MAX(0,F41-L41))</f>
        <v/>
      </c>
      <c r="N41" s="21">
        <f>IF(OR(A41="",NOT(ISNUMBER(I41))),"",I41-Settings!$D$4)</f>
        <v/>
      </c>
      <c r="O41" s="10">
        <f>IF(A41="","",IF(NOT(ISNUMBER(F41)),"Add an amount",IF(L41&gt;=F41,"Paid in full",IF(UPPER(TRIM(J41))="Y","Closed",IF(AND(ISNUMBER(H41),H41&lt;Settings!$D$4),"Past fulfil-by date",IF(NOT(ISNUMBER(I41)),"Add a follow-up date",IF(N41&lt;0,"Follow-up overdue",IF(N41&lt;=Settings!$D$5,"Follow up soon","On track"))))))))</f>
        <v/>
      </c>
    </row>
    <row r="42">
      <c r="A42" s="22" t="n"/>
      <c r="B42" s="22" t="n"/>
      <c r="C42" s="22" t="n"/>
      <c r="D42" s="22" t="n"/>
      <c r="E42" s="23" t="n"/>
      <c r="F42" s="24" t="n"/>
      <c r="G42" s="22" t="n"/>
      <c r="H42" s="23" t="n"/>
      <c r="I42" s="23" t="n"/>
      <c r="J42" s="22" t="n"/>
      <c r="K42" s="22" t="n"/>
      <c r="L42" s="20">
        <f>IF(A42="","",SUMIF(Gifts!$B$2:$B$1001,A42,Gifts!$C$2:$C$1001))</f>
        <v/>
      </c>
      <c r="M42" s="20">
        <f>IF(OR(A42="",NOT(ISNUMBER(F42))),"",MAX(0,F42-L42))</f>
        <v/>
      </c>
      <c r="N42" s="21">
        <f>IF(OR(A42="",NOT(ISNUMBER(I42))),"",I42-Settings!$D$4)</f>
        <v/>
      </c>
      <c r="O42" s="10">
        <f>IF(A42="","",IF(NOT(ISNUMBER(F42)),"Add an amount",IF(L42&gt;=F42,"Paid in full",IF(UPPER(TRIM(J42))="Y","Closed",IF(AND(ISNUMBER(H42),H42&lt;Settings!$D$4),"Past fulfil-by date",IF(NOT(ISNUMBER(I42)),"Add a follow-up date",IF(N42&lt;0,"Follow-up overdue",IF(N42&lt;=Settings!$D$5,"Follow up soon","On track"))))))))</f>
        <v/>
      </c>
    </row>
    <row r="43">
      <c r="A43" s="22" t="n"/>
      <c r="B43" s="22" t="n"/>
      <c r="C43" s="22" t="n"/>
      <c r="D43" s="22" t="n"/>
      <c r="E43" s="23" t="n"/>
      <c r="F43" s="24" t="n"/>
      <c r="G43" s="22" t="n"/>
      <c r="H43" s="23" t="n"/>
      <c r="I43" s="23" t="n"/>
      <c r="J43" s="22" t="n"/>
      <c r="K43" s="22" t="n"/>
      <c r="L43" s="20">
        <f>IF(A43="","",SUMIF(Gifts!$B$2:$B$1001,A43,Gifts!$C$2:$C$1001))</f>
        <v/>
      </c>
      <c r="M43" s="20">
        <f>IF(OR(A43="",NOT(ISNUMBER(F43))),"",MAX(0,F43-L43))</f>
        <v/>
      </c>
      <c r="N43" s="21">
        <f>IF(OR(A43="",NOT(ISNUMBER(I43))),"",I43-Settings!$D$4)</f>
        <v/>
      </c>
      <c r="O43" s="10">
        <f>IF(A43="","",IF(NOT(ISNUMBER(F43)),"Add an amount",IF(L43&gt;=F43,"Paid in full",IF(UPPER(TRIM(J43))="Y","Closed",IF(AND(ISNUMBER(H43),H43&lt;Settings!$D$4),"Past fulfil-by date",IF(NOT(ISNUMBER(I43)),"Add a follow-up date",IF(N43&lt;0,"Follow-up overdue",IF(N43&lt;=Settings!$D$5,"Follow up soon","On track"))))))))</f>
        <v/>
      </c>
    </row>
    <row r="44">
      <c r="A44" s="22" t="n"/>
      <c r="B44" s="22" t="n"/>
      <c r="C44" s="22" t="n"/>
      <c r="D44" s="22" t="n"/>
      <c r="E44" s="23" t="n"/>
      <c r="F44" s="24" t="n"/>
      <c r="G44" s="22" t="n"/>
      <c r="H44" s="23" t="n"/>
      <c r="I44" s="23" t="n"/>
      <c r="J44" s="22" t="n"/>
      <c r="K44" s="22" t="n"/>
      <c r="L44" s="20">
        <f>IF(A44="","",SUMIF(Gifts!$B$2:$B$1001,A44,Gifts!$C$2:$C$1001))</f>
        <v/>
      </c>
      <c r="M44" s="20">
        <f>IF(OR(A44="",NOT(ISNUMBER(F44))),"",MAX(0,F44-L44))</f>
        <v/>
      </c>
      <c r="N44" s="21">
        <f>IF(OR(A44="",NOT(ISNUMBER(I44))),"",I44-Settings!$D$4)</f>
        <v/>
      </c>
      <c r="O44" s="10">
        <f>IF(A44="","",IF(NOT(ISNUMBER(F44)),"Add an amount",IF(L44&gt;=F44,"Paid in full",IF(UPPER(TRIM(J44))="Y","Closed",IF(AND(ISNUMBER(H44),H44&lt;Settings!$D$4),"Past fulfil-by date",IF(NOT(ISNUMBER(I44)),"Add a follow-up date",IF(N44&lt;0,"Follow-up overdue",IF(N44&lt;=Settings!$D$5,"Follow up soon","On track"))))))))</f>
        <v/>
      </c>
    </row>
    <row r="45">
      <c r="A45" s="22" t="n"/>
      <c r="B45" s="22" t="n"/>
      <c r="C45" s="22" t="n"/>
      <c r="D45" s="22" t="n"/>
      <c r="E45" s="23" t="n"/>
      <c r="F45" s="24" t="n"/>
      <c r="G45" s="22" t="n"/>
      <c r="H45" s="23" t="n"/>
      <c r="I45" s="23" t="n"/>
      <c r="J45" s="22" t="n"/>
      <c r="K45" s="22" t="n"/>
      <c r="L45" s="20">
        <f>IF(A45="","",SUMIF(Gifts!$B$2:$B$1001,A45,Gifts!$C$2:$C$1001))</f>
        <v/>
      </c>
      <c r="M45" s="20">
        <f>IF(OR(A45="",NOT(ISNUMBER(F45))),"",MAX(0,F45-L45))</f>
        <v/>
      </c>
      <c r="N45" s="21">
        <f>IF(OR(A45="",NOT(ISNUMBER(I45))),"",I45-Settings!$D$4)</f>
        <v/>
      </c>
      <c r="O45" s="10">
        <f>IF(A45="","",IF(NOT(ISNUMBER(F45)),"Add an amount",IF(L45&gt;=F45,"Paid in full",IF(UPPER(TRIM(J45))="Y","Closed",IF(AND(ISNUMBER(H45),H45&lt;Settings!$D$4),"Past fulfil-by date",IF(NOT(ISNUMBER(I45)),"Add a follow-up date",IF(N45&lt;0,"Follow-up overdue",IF(N45&lt;=Settings!$D$5,"Follow up soon","On track"))))))))</f>
        <v/>
      </c>
    </row>
    <row r="46">
      <c r="A46" s="22" t="n"/>
      <c r="B46" s="22" t="n"/>
      <c r="C46" s="22" t="n"/>
      <c r="D46" s="22" t="n"/>
      <c r="E46" s="23" t="n"/>
      <c r="F46" s="24" t="n"/>
      <c r="G46" s="22" t="n"/>
      <c r="H46" s="23" t="n"/>
      <c r="I46" s="23" t="n"/>
      <c r="J46" s="22" t="n"/>
      <c r="K46" s="22" t="n"/>
      <c r="L46" s="20">
        <f>IF(A46="","",SUMIF(Gifts!$B$2:$B$1001,A46,Gifts!$C$2:$C$1001))</f>
        <v/>
      </c>
      <c r="M46" s="20">
        <f>IF(OR(A46="",NOT(ISNUMBER(F46))),"",MAX(0,F46-L46))</f>
        <v/>
      </c>
      <c r="N46" s="21">
        <f>IF(OR(A46="",NOT(ISNUMBER(I46))),"",I46-Settings!$D$4)</f>
        <v/>
      </c>
      <c r="O46" s="10">
        <f>IF(A46="","",IF(NOT(ISNUMBER(F46)),"Add an amount",IF(L46&gt;=F46,"Paid in full",IF(UPPER(TRIM(J46))="Y","Closed",IF(AND(ISNUMBER(H46),H46&lt;Settings!$D$4),"Past fulfil-by date",IF(NOT(ISNUMBER(I46)),"Add a follow-up date",IF(N46&lt;0,"Follow-up overdue",IF(N46&lt;=Settings!$D$5,"Follow up soon","On track"))))))))</f>
        <v/>
      </c>
    </row>
    <row r="47">
      <c r="A47" s="22" t="n"/>
      <c r="B47" s="22" t="n"/>
      <c r="C47" s="22" t="n"/>
      <c r="D47" s="22" t="n"/>
      <c r="E47" s="23" t="n"/>
      <c r="F47" s="24" t="n"/>
      <c r="G47" s="22" t="n"/>
      <c r="H47" s="23" t="n"/>
      <c r="I47" s="23" t="n"/>
      <c r="J47" s="22" t="n"/>
      <c r="K47" s="22" t="n"/>
      <c r="L47" s="20">
        <f>IF(A47="","",SUMIF(Gifts!$B$2:$B$1001,A47,Gifts!$C$2:$C$1001))</f>
        <v/>
      </c>
      <c r="M47" s="20">
        <f>IF(OR(A47="",NOT(ISNUMBER(F47))),"",MAX(0,F47-L47))</f>
        <v/>
      </c>
      <c r="N47" s="21">
        <f>IF(OR(A47="",NOT(ISNUMBER(I47))),"",I47-Settings!$D$4)</f>
        <v/>
      </c>
      <c r="O47" s="10">
        <f>IF(A47="","",IF(NOT(ISNUMBER(F47)),"Add an amount",IF(L47&gt;=F47,"Paid in full",IF(UPPER(TRIM(J47))="Y","Closed",IF(AND(ISNUMBER(H47),H47&lt;Settings!$D$4),"Past fulfil-by date",IF(NOT(ISNUMBER(I47)),"Add a follow-up date",IF(N47&lt;0,"Follow-up overdue",IF(N47&lt;=Settings!$D$5,"Follow up soon","On track"))))))))</f>
        <v/>
      </c>
    </row>
    <row r="48">
      <c r="A48" s="22" t="n"/>
      <c r="B48" s="22" t="n"/>
      <c r="C48" s="22" t="n"/>
      <c r="D48" s="22" t="n"/>
      <c r="E48" s="23" t="n"/>
      <c r="F48" s="24" t="n"/>
      <c r="G48" s="22" t="n"/>
      <c r="H48" s="23" t="n"/>
      <c r="I48" s="23" t="n"/>
      <c r="J48" s="22" t="n"/>
      <c r="K48" s="22" t="n"/>
      <c r="L48" s="20">
        <f>IF(A48="","",SUMIF(Gifts!$B$2:$B$1001,A48,Gifts!$C$2:$C$1001))</f>
        <v/>
      </c>
      <c r="M48" s="20">
        <f>IF(OR(A48="",NOT(ISNUMBER(F48))),"",MAX(0,F48-L48))</f>
        <v/>
      </c>
      <c r="N48" s="21">
        <f>IF(OR(A48="",NOT(ISNUMBER(I48))),"",I48-Settings!$D$4)</f>
        <v/>
      </c>
      <c r="O48" s="10">
        <f>IF(A48="","",IF(NOT(ISNUMBER(F48)),"Add an amount",IF(L48&gt;=F48,"Paid in full",IF(UPPER(TRIM(J48))="Y","Closed",IF(AND(ISNUMBER(H48),H48&lt;Settings!$D$4),"Past fulfil-by date",IF(NOT(ISNUMBER(I48)),"Add a follow-up date",IF(N48&lt;0,"Follow-up overdue",IF(N48&lt;=Settings!$D$5,"Follow up soon","On track"))))))))</f>
        <v/>
      </c>
    </row>
    <row r="49">
      <c r="A49" s="22" t="n"/>
      <c r="B49" s="22" t="n"/>
      <c r="C49" s="22" t="n"/>
      <c r="D49" s="22" t="n"/>
      <c r="E49" s="23" t="n"/>
      <c r="F49" s="24" t="n"/>
      <c r="G49" s="22" t="n"/>
      <c r="H49" s="23" t="n"/>
      <c r="I49" s="23" t="n"/>
      <c r="J49" s="22" t="n"/>
      <c r="K49" s="22" t="n"/>
      <c r="L49" s="20">
        <f>IF(A49="","",SUMIF(Gifts!$B$2:$B$1001,A49,Gifts!$C$2:$C$1001))</f>
        <v/>
      </c>
      <c r="M49" s="20">
        <f>IF(OR(A49="",NOT(ISNUMBER(F49))),"",MAX(0,F49-L49))</f>
        <v/>
      </c>
      <c r="N49" s="21">
        <f>IF(OR(A49="",NOT(ISNUMBER(I49))),"",I49-Settings!$D$4)</f>
        <v/>
      </c>
      <c r="O49" s="10">
        <f>IF(A49="","",IF(NOT(ISNUMBER(F49)),"Add an amount",IF(L49&gt;=F49,"Paid in full",IF(UPPER(TRIM(J49))="Y","Closed",IF(AND(ISNUMBER(H49),H49&lt;Settings!$D$4),"Past fulfil-by date",IF(NOT(ISNUMBER(I49)),"Add a follow-up date",IF(N49&lt;0,"Follow-up overdue",IF(N49&lt;=Settings!$D$5,"Follow up soon","On track"))))))))</f>
        <v/>
      </c>
    </row>
    <row r="50">
      <c r="A50" s="22" t="n"/>
      <c r="B50" s="22" t="n"/>
      <c r="C50" s="22" t="n"/>
      <c r="D50" s="22" t="n"/>
      <c r="E50" s="23" t="n"/>
      <c r="F50" s="24" t="n"/>
      <c r="G50" s="22" t="n"/>
      <c r="H50" s="23" t="n"/>
      <c r="I50" s="23" t="n"/>
      <c r="J50" s="22" t="n"/>
      <c r="K50" s="22" t="n"/>
      <c r="L50" s="20">
        <f>IF(A50="","",SUMIF(Gifts!$B$2:$B$1001,A50,Gifts!$C$2:$C$1001))</f>
        <v/>
      </c>
      <c r="M50" s="20">
        <f>IF(OR(A50="",NOT(ISNUMBER(F50))),"",MAX(0,F50-L50))</f>
        <v/>
      </c>
      <c r="N50" s="21">
        <f>IF(OR(A50="",NOT(ISNUMBER(I50))),"",I50-Settings!$D$4)</f>
        <v/>
      </c>
      <c r="O50" s="10">
        <f>IF(A50="","",IF(NOT(ISNUMBER(F50)),"Add an amount",IF(L50&gt;=F50,"Paid in full",IF(UPPER(TRIM(J50))="Y","Closed",IF(AND(ISNUMBER(H50),H50&lt;Settings!$D$4),"Past fulfil-by date",IF(NOT(ISNUMBER(I50)),"Add a follow-up date",IF(N50&lt;0,"Follow-up overdue",IF(N50&lt;=Settings!$D$5,"Follow up soon","On track"))))))))</f>
        <v/>
      </c>
    </row>
    <row r="51">
      <c r="A51" s="22" t="n"/>
      <c r="B51" s="22" t="n"/>
      <c r="C51" s="22" t="n"/>
      <c r="D51" s="22" t="n"/>
      <c r="E51" s="23" t="n"/>
      <c r="F51" s="24" t="n"/>
      <c r="G51" s="22" t="n"/>
      <c r="H51" s="23" t="n"/>
      <c r="I51" s="23" t="n"/>
      <c r="J51" s="22" t="n"/>
      <c r="K51" s="22" t="n"/>
      <c r="L51" s="20">
        <f>IF(A51="","",SUMIF(Gifts!$B$2:$B$1001,A51,Gifts!$C$2:$C$1001))</f>
        <v/>
      </c>
      <c r="M51" s="20">
        <f>IF(OR(A51="",NOT(ISNUMBER(F51))),"",MAX(0,F51-L51))</f>
        <v/>
      </c>
      <c r="N51" s="21">
        <f>IF(OR(A51="",NOT(ISNUMBER(I51))),"",I51-Settings!$D$4)</f>
        <v/>
      </c>
      <c r="O51" s="10">
        <f>IF(A51="","",IF(NOT(ISNUMBER(F51)),"Add an amount",IF(L51&gt;=F51,"Paid in full",IF(UPPER(TRIM(J51))="Y","Closed",IF(AND(ISNUMBER(H51),H51&lt;Settings!$D$4),"Past fulfil-by date",IF(NOT(ISNUMBER(I51)),"Add a follow-up date",IF(N51&lt;0,"Follow-up overdue",IF(N51&lt;=Settings!$D$5,"Follow up soon","On track"))))))))</f>
        <v/>
      </c>
    </row>
    <row r="52">
      <c r="A52" s="22" t="n"/>
      <c r="B52" s="22" t="n"/>
      <c r="C52" s="22" t="n"/>
      <c r="D52" s="22" t="n"/>
      <c r="E52" s="23" t="n"/>
      <c r="F52" s="24" t="n"/>
      <c r="G52" s="22" t="n"/>
      <c r="H52" s="23" t="n"/>
      <c r="I52" s="23" t="n"/>
      <c r="J52" s="22" t="n"/>
      <c r="K52" s="22" t="n"/>
      <c r="L52" s="20">
        <f>IF(A52="","",SUMIF(Gifts!$B$2:$B$1001,A52,Gifts!$C$2:$C$1001))</f>
        <v/>
      </c>
      <c r="M52" s="20">
        <f>IF(OR(A52="",NOT(ISNUMBER(F52))),"",MAX(0,F52-L52))</f>
        <v/>
      </c>
      <c r="N52" s="21">
        <f>IF(OR(A52="",NOT(ISNUMBER(I52))),"",I52-Settings!$D$4)</f>
        <v/>
      </c>
      <c r="O52" s="10">
        <f>IF(A52="","",IF(NOT(ISNUMBER(F52)),"Add an amount",IF(L52&gt;=F52,"Paid in full",IF(UPPER(TRIM(J52))="Y","Closed",IF(AND(ISNUMBER(H52),H52&lt;Settings!$D$4),"Past fulfil-by date",IF(NOT(ISNUMBER(I52)),"Add a follow-up date",IF(N52&lt;0,"Follow-up overdue",IF(N52&lt;=Settings!$D$5,"Follow up soon","On track"))))))))</f>
        <v/>
      </c>
    </row>
    <row r="53">
      <c r="A53" s="22" t="n"/>
      <c r="B53" s="22" t="n"/>
      <c r="C53" s="22" t="n"/>
      <c r="D53" s="22" t="n"/>
      <c r="E53" s="23" t="n"/>
      <c r="F53" s="24" t="n"/>
      <c r="G53" s="22" t="n"/>
      <c r="H53" s="23" t="n"/>
      <c r="I53" s="23" t="n"/>
      <c r="J53" s="22" t="n"/>
      <c r="K53" s="22" t="n"/>
      <c r="L53" s="20">
        <f>IF(A53="","",SUMIF(Gifts!$B$2:$B$1001,A53,Gifts!$C$2:$C$1001))</f>
        <v/>
      </c>
      <c r="M53" s="20">
        <f>IF(OR(A53="",NOT(ISNUMBER(F53))),"",MAX(0,F53-L53))</f>
        <v/>
      </c>
      <c r="N53" s="21">
        <f>IF(OR(A53="",NOT(ISNUMBER(I53))),"",I53-Settings!$D$4)</f>
        <v/>
      </c>
      <c r="O53" s="10">
        <f>IF(A53="","",IF(NOT(ISNUMBER(F53)),"Add an amount",IF(L53&gt;=F53,"Paid in full",IF(UPPER(TRIM(J53))="Y","Closed",IF(AND(ISNUMBER(H53),H53&lt;Settings!$D$4),"Past fulfil-by date",IF(NOT(ISNUMBER(I53)),"Add a follow-up date",IF(N53&lt;0,"Follow-up overdue",IF(N53&lt;=Settings!$D$5,"Follow up soon","On track"))))))))</f>
        <v/>
      </c>
    </row>
    <row r="54">
      <c r="A54" s="22" t="n"/>
      <c r="B54" s="22" t="n"/>
      <c r="C54" s="22" t="n"/>
      <c r="D54" s="22" t="n"/>
      <c r="E54" s="23" t="n"/>
      <c r="F54" s="24" t="n"/>
      <c r="G54" s="22" t="n"/>
      <c r="H54" s="23" t="n"/>
      <c r="I54" s="23" t="n"/>
      <c r="J54" s="22" t="n"/>
      <c r="K54" s="22" t="n"/>
      <c r="L54" s="20">
        <f>IF(A54="","",SUMIF(Gifts!$B$2:$B$1001,A54,Gifts!$C$2:$C$1001))</f>
        <v/>
      </c>
      <c r="M54" s="20">
        <f>IF(OR(A54="",NOT(ISNUMBER(F54))),"",MAX(0,F54-L54))</f>
        <v/>
      </c>
      <c r="N54" s="21">
        <f>IF(OR(A54="",NOT(ISNUMBER(I54))),"",I54-Settings!$D$4)</f>
        <v/>
      </c>
      <c r="O54" s="10">
        <f>IF(A54="","",IF(NOT(ISNUMBER(F54)),"Add an amount",IF(L54&gt;=F54,"Paid in full",IF(UPPER(TRIM(J54))="Y","Closed",IF(AND(ISNUMBER(H54),H54&lt;Settings!$D$4),"Past fulfil-by date",IF(NOT(ISNUMBER(I54)),"Add a follow-up date",IF(N54&lt;0,"Follow-up overdue",IF(N54&lt;=Settings!$D$5,"Follow up soon","On track"))))))))</f>
        <v/>
      </c>
    </row>
    <row r="55">
      <c r="A55" s="22" t="n"/>
      <c r="B55" s="22" t="n"/>
      <c r="C55" s="22" t="n"/>
      <c r="D55" s="22" t="n"/>
      <c r="E55" s="23" t="n"/>
      <c r="F55" s="24" t="n"/>
      <c r="G55" s="22" t="n"/>
      <c r="H55" s="23" t="n"/>
      <c r="I55" s="23" t="n"/>
      <c r="J55" s="22" t="n"/>
      <c r="K55" s="22" t="n"/>
      <c r="L55" s="20">
        <f>IF(A55="","",SUMIF(Gifts!$B$2:$B$1001,A55,Gifts!$C$2:$C$1001))</f>
        <v/>
      </c>
      <c r="M55" s="20">
        <f>IF(OR(A55="",NOT(ISNUMBER(F55))),"",MAX(0,F55-L55))</f>
        <v/>
      </c>
      <c r="N55" s="21">
        <f>IF(OR(A55="",NOT(ISNUMBER(I55))),"",I55-Settings!$D$4)</f>
        <v/>
      </c>
      <c r="O55" s="10">
        <f>IF(A55="","",IF(NOT(ISNUMBER(F55)),"Add an amount",IF(L55&gt;=F55,"Paid in full",IF(UPPER(TRIM(J55))="Y","Closed",IF(AND(ISNUMBER(H55),H55&lt;Settings!$D$4),"Past fulfil-by date",IF(NOT(ISNUMBER(I55)),"Add a follow-up date",IF(N55&lt;0,"Follow-up overdue",IF(N55&lt;=Settings!$D$5,"Follow up soon","On track"))))))))</f>
        <v/>
      </c>
    </row>
    <row r="56">
      <c r="A56" s="22" t="n"/>
      <c r="B56" s="22" t="n"/>
      <c r="C56" s="22" t="n"/>
      <c r="D56" s="22" t="n"/>
      <c r="E56" s="23" t="n"/>
      <c r="F56" s="24" t="n"/>
      <c r="G56" s="22" t="n"/>
      <c r="H56" s="23" t="n"/>
      <c r="I56" s="23" t="n"/>
      <c r="J56" s="22" t="n"/>
      <c r="K56" s="22" t="n"/>
      <c r="L56" s="20">
        <f>IF(A56="","",SUMIF(Gifts!$B$2:$B$1001,A56,Gifts!$C$2:$C$1001))</f>
        <v/>
      </c>
      <c r="M56" s="20">
        <f>IF(OR(A56="",NOT(ISNUMBER(F56))),"",MAX(0,F56-L56))</f>
        <v/>
      </c>
      <c r="N56" s="21">
        <f>IF(OR(A56="",NOT(ISNUMBER(I56))),"",I56-Settings!$D$4)</f>
        <v/>
      </c>
      <c r="O56" s="10">
        <f>IF(A56="","",IF(NOT(ISNUMBER(F56)),"Add an amount",IF(L56&gt;=F56,"Paid in full",IF(UPPER(TRIM(J56))="Y","Closed",IF(AND(ISNUMBER(H56),H56&lt;Settings!$D$4),"Past fulfil-by date",IF(NOT(ISNUMBER(I56)),"Add a follow-up date",IF(N56&lt;0,"Follow-up overdue",IF(N56&lt;=Settings!$D$5,"Follow up soon","On track"))))))))</f>
        <v/>
      </c>
    </row>
    <row r="57">
      <c r="A57" s="22" t="n"/>
      <c r="B57" s="22" t="n"/>
      <c r="C57" s="22" t="n"/>
      <c r="D57" s="22" t="n"/>
      <c r="E57" s="23" t="n"/>
      <c r="F57" s="24" t="n"/>
      <c r="G57" s="22" t="n"/>
      <c r="H57" s="23" t="n"/>
      <c r="I57" s="23" t="n"/>
      <c r="J57" s="22" t="n"/>
      <c r="K57" s="22" t="n"/>
      <c r="L57" s="20">
        <f>IF(A57="","",SUMIF(Gifts!$B$2:$B$1001,A57,Gifts!$C$2:$C$1001))</f>
        <v/>
      </c>
      <c r="M57" s="20">
        <f>IF(OR(A57="",NOT(ISNUMBER(F57))),"",MAX(0,F57-L57))</f>
        <v/>
      </c>
      <c r="N57" s="21">
        <f>IF(OR(A57="",NOT(ISNUMBER(I57))),"",I57-Settings!$D$4)</f>
        <v/>
      </c>
      <c r="O57" s="10">
        <f>IF(A57="","",IF(NOT(ISNUMBER(F57)),"Add an amount",IF(L57&gt;=F57,"Paid in full",IF(UPPER(TRIM(J57))="Y","Closed",IF(AND(ISNUMBER(H57),H57&lt;Settings!$D$4),"Past fulfil-by date",IF(NOT(ISNUMBER(I57)),"Add a follow-up date",IF(N57&lt;0,"Follow-up overdue",IF(N57&lt;=Settings!$D$5,"Follow up soon","On track"))))))))</f>
        <v/>
      </c>
    </row>
    <row r="58">
      <c r="A58" s="22" t="n"/>
      <c r="B58" s="22" t="n"/>
      <c r="C58" s="22" t="n"/>
      <c r="D58" s="22" t="n"/>
      <c r="E58" s="23" t="n"/>
      <c r="F58" s="24" t="n"/>
      <c r="G58" s="22" t="n"/>
      <c r="H58" s="23" t="n"/>
      <c r="I58" s="23" t="n"/>
      <c r="J58" s="22" t="n"/>
      <c r="K58" s="22" t="n"/>
      <c r="L58" s="20">
        <f>IF(A58="","",SUMIF(Gifts!$B$2:$B$1001,A58,Gifts!$C$2:$C$1001))</f>
        <v/>
      </c>
      <c r="M58" s="20">
        <f>IF(OR(A58="",NOT(ISNUMBER(F58))),"",MAX(0,F58-L58))</f>
        <v/>
      </c>
      <c r="N58" s="21">
        <f>IF(OR(A58="",NOT(ISNUMBER(I58))),"",I58-Settings!$D$4)</f>
        <v/>
      </c>
      <c r="O58" s="10">
        <f>IF(A58="","",IF(NOT(ISNUMBER(F58)),"Add an amount",IF(L58&gt;=F58,"Paid in full",IF(UPPER(TRIM(J58))="Y","Closed",IF(AND(ISNUMBER(H58),H58&lt;Settings!$D$4),"Past fulfil-by date",IF(NOT(ISNUMBER(I58)),"Add a follow-up date",IF(N58&lt;0,"Follow-up overdue",IF(N58&lt;=Settings!$D$5,"Follow up soon","On track"))))))))</f>
        <v/>
      </c>
    </row>
    <row r="59">
      <c r="A59" s="22" t="n"/>
      <c r="B59" s="22" t="n"/>
      <c r="C59" s="22" t="n"/>
      <c r="D59" s="22" t="n"/>
      <c r="E59" s="23" t="n"/>
      <c r="F59" s="24" t="n"/>
      <c r="G59" s="22" t="n"/>
      <c r="H59" s="23" t="n"/>
      <c r="I59" s="23" t="n"/>
      <c r="J59" s="22" t="n"/>
      <c r="K59" s="22" t="n"/>
      <c r="L59" s="20">
        <f>IF(A59="","",SUMIF(Gifts!$B$2:$B$1001,A59,Gifts!$C$2:$C$1001))</f>
        <v/>
      </c>
      <c r="M59" s="20">
        <f>IF(OR(A59="",NOT(ISNUMBER(F59))),"",MAX(0,F59-L59))</f>
        <v/>
      </c>
      <c r="N59" s="21">
        <f>IF(OR(A59="",NOT(ISNUMBER(I59))),"",I59-Settings!$D$4)</f>
        <v/>
      </c>
      <c r="O59" s="10">
        <f>IF(A59="","",IF(NOT(ISNUMBER(F59)),"Add an amount",IF(L59&gt;=F59,"Paid in full",IF(UPPER(TRIM(J59))="Y","Closed",IF(AND(ISNUMBER(H59),H59&lt;Settings!$D$4),"Past fulfil-by date",IF(NOT(ISNUMBER(I59)),"Add a follow-up date",IF(N59&lt;0,"Follow-up overdue",IF(N59&lt;=Settings!$D$5,"Follow up soon","On track"))))))))</f>
        <v/>
      </c>
    </row>
    <row r="60">
      <c r="A60" s="22" t="n"/>
      <c r="B60" s="22" t="n"/>
      <c r="C60" s="22" t="n"/>
      <c r="D60" s="22" t="n"/>
      <c r="E60" s="23" t="n"/>
      <c r="F60" s="24" t="n"/>
      <c r="G60" s="22" t="n"/>
      <c r="H60" s="23" t="n"/>
      <c r="I60" s="23" t="n"/>
      <c r="J60" s="22" t="n"/>
      <c r="K60" s="22" t="n"/>
      <c r="L60" s="20">
        <f>IF(A60="","",SUMIF(Gifts!$B$2:$B$1001,A60,Gifts!$C$2:$C$1001))</f>
        <v/>
      </c>
      <c r="M60" s="20">
        <f>IF(OR(A60="",NOT(ISNUMBER(F60))),"",MAX(0,F60-L60))</f>
        <v/>
      </c>
      <c r="N60" s="21">
        <f>IF(OR(A60="",NOT(ISNUMBER(I60))),"",I60-Settings!$D$4)</f>
        <v/>
      </c>
      <c r="O60" s="10">
        <f>IF(A60="","",IF(NOT(ISNUMBER(F60)),"Add an amount",IF(L60&gt;=F60,"Paid in full",IF(UPPER(TRIM(J60))="Y","Closed",IF(AND(ISNUMBER(H60),H60&lt;Settings!$D$4),"Past fulfil-by date",IF(NOT(ISNUMBER(I60)),"Add a follow-up date",IF(N60&lt;0,"Follow-up overdue",IF(N60&lt;=Settings!$D$5,"Follow up soon","On track"))))))))</f>
        <v/>
      </c>
    </row>
    <row r="61">
      <c r="A61" s="22" t="n"/>
      <c r="B61" s="22" t="n"/>
      <c r="C61" s="22" t="n"/>
      <c r="D61" s="22" t="n"/>
      <c r="E61" s="23" t="n"/>
      <c r="F61" s="24" t="n"/>
      <c r="G61" s="22" t="n"/>
      <c r="H61" s="23" t="n"/>
      <c r="I61" s="23" t="n"/>
      <c r="J61" s="22" t="n"/>
      <c r="K61" s="22" t="n"/>
      <c r="L61" s="20">
        <f>IF(A61="","",SUMIF(Gifts!$B$2:$B$1001,A61,Gifts!$C$2:$C$1001))</f>
        <v/>
      </c>
      <c r="M61" s="20">
        <f>IF(OR(A61="",NOT(ISNUMBER(F61))),"",MAX(0,F61-L61))</f>
        <v/>
      </c>
      <c r="N61" s="21">
        <f>IF(OR(A61="",NOT(ISNUMBER(I61))),"",I61-Settings!$D$4)</f>
        <v/>
      </c>
      <c r="O61" s="10">
        <f>IF(A61="","",IF(NOT(ISNUMBER(F61)),"Add an amount",IF(L61&gt;=F61,"Paid in full",IF(UPPER(TRIM(J61))="Y","Closed",IF(AND(ISNUMBER(H61),H61&lt;Settings!$D$4),"Past fulfil-by date",IF(NOT(ISNUMBER(I61)),"Add a follow-up date",IF(N61&lt;0,"Follow-up overdue",IF(N61&lt;=Settings!$D$5,"Follow up soon","On track"))))))))</f>
        <v/>
      </c>
    </row>
    <row r="62">
      <c r="A62" s="22" t="n"/>
      <c r="B62" s="22" t="n"/>
      <c r="C62" s="22" t="n"/>
      <c r="D62" s="22" t="n"/>
      <c r="E62" s="23" t="n"/>
      <c r="F62" s="24" t="n"/>
      <c r="G62" s="22" t="n"/>
      <c r="H62" s="23" t="n"/>
      <c r="I62" s="23" t="n"/>
      <c r="J62" s="22" t="n"/>
      <c r="K62" s="22" t="n"/>
      <c r="L62" s="20">
        <f>IF(A62="","",SUMIF(Gifts!$B$2:$B$1001,A62,Gifts!$C$2:$C$1001))</f>
        <v/>
      </c>
      <c r="M62" s="20">
        <f>IF(OR(A62="",NOT(ISNUMBER(F62))),"",MAX(0,F62-L62))</f>
        <v/>
      </c>
      <c r="N62" s="21">
        <f>IF(OR(A62="",NOT(ISNUMBER(I62))),"",I62-Settings!$D$4)</f>
        <v/>
      </c>
      <c r="O62" s="10">
        <f>IF(A62="","",IF(NOT(ISNUMBER(F62)),"Add an amount",IF(L62&gt;=F62,"Paid in full",IF(UPPER(TRIM(J62))="Y","Closed",IF(AND(ISNUMBER(H62),H62&lt;Settings!$D$4),"Past fulfil-by date",IF(NOT(ISNUMBER(I62)),"Add a follow-up date",IF(N62&lt;0,"Follow-up overdue",IF(N62&lt;=Settings!$D$5,"Follow up soon","On track"))))))))</f>
        <v/>
      </c>
    </row>
    <row r="63">
      <c r="A63" s="22" t="n"/>
      <c r="B63" s="22" t="n"/>
      <c r="C63" s="22" t="n"/>
      <c r="D63" s="22" t="n"/>
      <c r="E63" s="23" t="n"/>
      <c r="F63" s="24" t="n"/>
      <c r="G63" s="22" t="n"/>
      <c r="H63" s="23" t="n"/>
      <c r="I63" s="23" t="n"/>
      <c r="J63" s="22" t="n"/>
      <c r="K63" s="22" t="n"/>
      <c r="L63" s="20">
        <f>IF(A63="","",SUMIF(Gifts!$B$2:$B$1001,A63,Gifts!$C$2:$C$1001))</f>
        <v/>
      </c>
      <c r="M63" s="20">
        <f>IF(OR(A63="",NOT(ISNUMBER(F63))),"",MAX(0,F63-L63))</f>
        <v/>
      </c>
      <c r="N63" s="21">
        <f>IF(OR(A63="",NOT(ISNUMBER(I63))),"",I63-Settings!$D$4)</f>
        <v/>
      </c>
      <c r="O63" s="10">
        <f>IF(A63="","",IF(NOT(ISNUMBER(F63)),"Add an amount",IF(L63&gt;=F63,"Paid in full",IF(UPPER(TRIM(J63))="Y","Closed",IF(AND(ISNUMBER(H63),H63&lt;Settings!$D$4),"Past fulfil-by date",IF(NOT(ISNUMBER(I63)),"Add a follow-up date",IF(N63&lt;0,"Follow-up overdue",IF(N63&lt;=Settings!$D$5,"Follow up soon","On track"))))))))</f>
        <v/>
      </c>
    </row>
    <row r="64">
      <c r="A64" s="22" t="n"/>
      <c r="B64" s="22" t="n"/>
      <c r="C64" s="22" t="n"/>
      <c r="D64" s="22" t="n"/>
      <c r="E64" s="23" t="n"/>
      <c r="F64" s="24" t="n"/>
      <c r="G64" s="22" t="n"/>
      <c r="H64" s="23" t="n"/>
      <c r="I64" s="23" t="n"/>
      <c r="J64" s="22" t="n"/>
      <c r="K64" s="22" t="n"/>
      <c r="L64" s="20">
        <f>IF(A64="","",SUMIF(Gifts!$B$2:$B$1001,A64,Gifts!$C$2:$C$1001))</f>
        <v/>
      </c>
      <c r="M64" s="20">
        <f>IF(OR(A64="",NOT(ISNUMBER(F64))),"",MAX(0,F64-L64))</f>
        <v/>
      </c>
      <c r="N64" s="21">
        <f>IF(OR(A64="",NOT(ISNUMBER(I64))),"",I64-Settings!$D$4)</f>
        <v/>
      </c>
      <c r="O64" s="10">
        <f>IF(A64="","",IF(NOT(ISNUMBER(F64)),"Add an amount",IF(L64&gt;=F64,"Paid in full",IF(UPPER(TRIM(J64))="Y","Closed",IF(AND(ISNUMBER(H64),H64&lt;Settings!$D$4),"Past fulfil-by date",IF(NOT(ISNUMBER(I64)),"Add a follow-up date",IF(N64&lt;0,"Follow-up overdue",IF(N64&lt;=Settings!$D$5,"Follow up soon","On track"))))))))</f>
        <v/>
      </c>
    </row>
    <row r="65">
      <c r="A65" s="22" t="n"/>
      <c r="B65" s="22" t="n"/>
      <c r="C65" s="22" t="n"/>
      <c r="D65" s="22" t="n"/>
      <c r="E65" s="23" t="n"/>
      <c r="F65" s="24" t="n"/>
      <c r="G65" s="22" t="n"/>
      <c r="H65" s="23" t="n"/>
      <c r="I65" s="23" t="n"/>
      <c r="J65" s="22" t="n"/>
      <c r="K65" s="22" t="n"/>
      <c r="L65" s="20">
        <f>IF(A65="","",SUMIF(Gifts!$B$2:$B$1001,A65,Gifts!$C$2:$C$1001))</f>
        <v/>
      </c>
      <c r="M65" s="20">
        <f>IF(OR(A65="",NOT(ISNUMBER(F65))),"",MAX(0,F65-L65))</f>
        <v/>
      </c>
      <c r="N65" s="21">
        <f>IF(OR(A65="",NOT(ISNUMBER(I65))),"",I65-Settings!$D$4)</f>
        <v/>
      </c>
      <c r="O65" s="10">
        <f>IF(A65="","",IF(NOT(ISNUMBER(F65)),"Add an amount",IF(L65&gt;=F65,"Paid in full",IF(UPPER(TRIM(J65))="Y","Closed",IF(AND(ISNUMBER(H65),H65&lt;Settings!$D$4),"Past fulfil-by date",IF(NOT(ISNUMBER(I65)),"Add a follow-up date",IF(N65&lt;0,"Follow-up overdue",IF(N65&lt;=Settings!$D$5,"Follow up soon","On track"))))))))</f>
        <v/>
      </c>
    </row>
    <row r="66">
      <c r="A66" s="22" t="n"/>
      <c r="B66" s="22" t="n"/>
      <c r="C66" s="22" t="n"/>
      <c r="D66" s="22" t="n"/>
      <c r="E66" s="23" t="n"/>
      <c r="F66" s="24" t="n"/>
      <c r="G66" s="22" t="n"/>
      <c r="H66" s="23" t="n"/>
      <c r="I66" s="23" t="n"/>
      <c r="J66" s="22" t="n"/>
      <c r="K66" s="22" t="n"/>
      <c r="L66" s="20">
        <f>IF(A66="","",SUMIF(Gifts!$B$2:$B$1001,A66,Gifts!$C$2:$C$1001))</f>
        <v/>
      </c>
      <c r="M66" s="20">
        <f>IF(OR(A66="",NOT(ISNUMBER(F66))),"",MAX(0,F66-L66))</f>
        <v/>
      </c>
      <c r="N66" s="21">
        <f>IF(OR(A66="",NOT(ISNUMBER(I66))),"",I66-Settings!$D$4)</f>
        <v/>
      </c>
      <c r="O66" s="10">
        <f>IF(A66="","",IF(NOT(ISNUMBER(F66)),"Add an amount",IF(L66&gt;=F66,"Paid in full",IF(UPPER(TRIM(J66))="Y","Closed",IF(AND(ISNUMBER(H66),H66&lt;Settings!$D$4),"Past fulfil-by date",IF(NOT(ISNUMBER(I66)),"Add a follow-up date",IF(N66&lt;0,"Follow-up overdue",IF(N66&lt;=Settings!$D$5,"Follow up soon","On track"))))))))</f>
        <v/>
      </c>
    </row>
    <row r="67">
      <c r="A67" s="22" t="n"/>
      <c r="B67" s="22" t="n"/>
      <c r="C67" s="22" t="n"/>
      <c r="D67" s="22" t="n"/>
      <c r="E67" s="23" t="n"/>
      <c r="F67" s="24" t="n"/>
      <c r="G67" s="22" t="n"/>
      <c r="H67" s="23" t="n"/>
      <c r="I67" s="23" t="n"/>
      <c r="J67" s="22" t="n"/>
      <c r="K67" s="22" t="n"/>
      <c r="L67" s="20">
        <f>IF(A67="","",SUMIF(Gifts!$B$2:$B$1001,A67,Gifts!$C$2:$C$1001))</f>
        <v/>
      </c>
      <c r="M67" s="20">
        <f>IF(OR(A67="",NOT(ISNUMBER(F67))),"",MAX(0,F67-L67))</f>
        <v/>
      </c>
      <c r="N67" s="21">
        <f>IF(OR(A67="",NOT(ISNUMBER(I67))),"",I67-Settings!$D$4)</f>
        <v/>
      </c>
      <c r="O67" s="10">
        <f>IF(A67="","",IF(NOT(ISNUMBER(F67)),"Add an amount",IF(L67&gt;=F67,"Paid in full",IF(UPPER(TRIM(J67))="Y","Closed",IF(AND(ISNUMBER(H67),H67&lt;Settings!$D$4),"Past fulfil-by date",IF(NOT(ISNUMBER(I67)),"Add a follow-up date",IF(N67&lt;0,"Follow-up overdue",IF(N67&lt;=Settings!$D$5,"Follow up soon","On track"))))))))</f>
        <v/>
      </c>
    </row>
    <row r="68">
      <c r="A68" s="22" t="n"/>
      <c r="B68" s="22" t="n"/>
      <c r="C68" s="22" t="n"/>
      <c r="D68" s="22" t="n"/>
      <c r="E68" s="23" t="n"/>
      <c r="F68" s="24" t="n"/>
      <c r="G68" s="22" t="n"/>
      <c r="H68" s="23" t="n"/>
      <c r="I68" s="23" t="n"/>
      <c r="J68" s="22" t="n"/>
      <c r="K68" s="22" t="n"/>
      <c r="L68" s="20">
        <f>IF(A68="","",SUMIF(Gifts!$B$2:$B$1001,A68,Gifts!$C$2:$C$1001))</f>
        <v/>
      </c>
      <c r="M68" s="20">
        <f>IF(OR(A68="",NOT(ISNUMBER(F68))),"",MAX(0,F68-L68))</f>
        <v/>
      </c>
      <c r="N68" s="21">
        <f>IF(OR(A68="",NOT(ISNUMBER(I68))),"",I68-Settings!$D$4)</f>
        <v/>
      </c>
      <c r="O68" s="10">
        <f>IF(A68="","",IF(NOT(ISNUMBER(F68)),"Add an amount",IF(L68&gt;=F68,"Paid in full",IF(UPPER(TRIM(J68))="Y","Closed",IF(AND(ISNUMBER(H68),H68&lt;Settings!$D$4),"Past fulfil-by date",IF(NOT(ISNUMBER(I68)),"Add a follow-up date",IF(N68&lt;0,"Follow-up overdue",IF(N68&lt;=Settings!$D$5,"Follow up soon","On track"))))))))</f>
        <v/>
      </c>
    </row>
    <row r="69">
      <c r="A69" s="22" t="n"/>
      <c r="B69" s="22" t="n"/>
      <c r="C69" s="22" t="n"/>
      <c r="D69" s="22" t="n"/>
      <c r="E69" s="23" t="n"/>
      <c r="F69" s="24" t="n"/>
      <c r="G69" s="22" t="n"/>
      <c r="H69" s="23" t="n"/>
      <c r="I69" s="23" t="n"/>
      <c r="J69" s="22" t="n"/>
      <c r="K69" s="22" t="n"/>
      <c r="L69" s="20">
        <f>IF(A69="","",SUMIF(Gifts!$B$2:$B$1001,A69,Gifts!$C$2:$C$1001))</f>
        <v/>
      </c>
      <c r="M69" s="20">
        <f>IF(OR(A69="",NOT(ISNUMBER(F69))),"",MAX(0,F69-L69))</f>
        <v/>
      </c>
      <c r="N69" s="21">
        <f>IF(OR(A69="",NOT(ISNUMBER(I69))),"",I69-Settings!$D$4)</f>
        <v/>
      </c>
      <c r="O69" s="10">
        <f>IF(A69="","",IF(NOT(ISNUMBER(F69)),"Add an amount",IF(L69&gt;=F69,"Paid in full",IF(UPPER(TRIM(J69))="Y","Closed",IF(AND(ISNUMBER(H69),H69&lt;Settings!$D$4),"Past fulfil-by date",IF(NOT(ISNUMBER(I69)),"Add a follow-up date",IF(N69&lt;0,"Follow-up overdue",IF(N69&lt;=Settings!$D$5,"Follow up soon","On track"))))))))</f>
        <v/>
      </c>
    </row>
    <row r="70">
      <c r="A70" s="22" t="n"/>
      <c r="B70" s="22" t="n"/>
      <c r="C70" s="22" t="n"/>
      <c r="D70" s="22" t="n"/>
      <c r="E70" s="23" t="n"/>
      <c r="F70" s="24" t="n"/>
      <c r="G70" s="22" t="n"/>
      <c r="H70" s="23" t="n"/>
      <c r="I70" s="23" t="n"/>
      <c r="J70" s="22" t="n"/>
      <c r="K70" s="22" t="n"/>
      <c r="L70" s="20">
        <f>IF(A70="","",SUMIF(Gifts!$B$2:$B$1001,A70,Gifts!$C$2:$C$1001))</f>
        <v/>
      </c>
      <c r="M70" s="20">
        <f>IF(OR(A70="",NOT(ISNUMBER(F70))),"",MAX(0,F70-L70))</f>
        <v/>
      </c>
      <c r="N70" s="21">
        <f>IF(OR(A70="",NOT(ISNUMBER(I70))),"",I70-Settings!$D$4)</f>
        <v/>
      </c>
      <c r="O70" s="10">
        <f>IF(A70="","",IF(NOT(ISNUMBER(F70)),"Add an amount",IF(L70&gt;=F70,"Paid in full",IF(UPPER(TRIM(J70))="Y","Closed",IF(AND(ISNUMBER(H70),H70&lt;Settings!$D$4),"Past fulfil-by date",IF(NOT(ISNUMBER(I70)),"Add a follow-up date",IF(N70&lt;0,"Follow-up overdue",IF(N70&lt;=Settings!$D$5,"Follow up soon","On track"))))))))</f>
        <v/>
      </c>
    </row>
    <row r="71">
      <c r="A71" s="22" t="n"/>
      <c r="B71" s="22" t="n"/>
      <c r="C71" s="22" t="n"/>
      <c r="D71" s="22" t="n"/>
      <c r="E71" s="23" t="n"/>
      <c r="F71" s="24" t="n"/>
      <c r="G71" s="22" t="n"/>
      <c r="H71" s="23" t="n"/>
      <c r="I71" s="23" t="n"/>
      <c r="J71" s="22" t="n"/>
      <c r="K71" s="22" t="n"/>
      <c r="L71" s="20">
        <f>IF(A71="","",SUMIF(Gifts!$B$2:$B$1001,A71,Gifts!$C$2:$C$1001))</f>
        <v/>
      </c>
      <c r="M71" s="20">
        <f>IF(OR(A71="",NOT(ISNUMBER(F71))),"",MAX(0,F71-L71))</f>
        <v/>
      </c>
      <c r="N71" s="21">
        <f>IF(OR(A71="",NOT(ISNUMBER(I71))),"",I71-Settings!$D$4)</f>
        <v/>
      </c>
      <c r="O71" s="10">
        <f>IF(A71="","",IF(NOT(ISNUMBER(F71)),"Add an amount",IF(L71&gt;=F71,"Paid in full",IF(UPPER(TRIM(J71))="Y","Closed",IF(AND(ISNUMBER(H71),H71&lt;Settings!$D$4),"Past fulfil-by date",IF(NOT(ISNUMBER(I71)),"Add a follow-up date",IF(N71&lt;0,"Follow-up overdue",IF(N71&lt;=Settings!$D$5,"Follow up soon","On track"))))))))</f>
        <v/>
      </c>
    </row>
    <row r="72">
      <c r="A72" s="22" t="n"/>
      <c r="B72" s="22" t="n"/>
      <c r="C72" s="22" t="n"/>
      <c r="D72" s="22" t="n"/>
      <c r="E72" s="23" t="n"/>
      <c r="F72" s="24" t="n"/>
      <c r="G72" s="22" t="n"/>
      <c r="H72" s="23" t="n"/>
      <c r="I72" s="23" t="n"/>
      <c r="J72" s="22" t="n"/>
      <c r="K72" s="22" t="n"/>
      <c r="L72" s="20">
        <f>IF(A72="","",SUMIF(Gifts!$B$2:$B$1001,A72,Gifts!$C$2:$C$1001))</f>
        <v/>
      </c>
      <c r="M72" s="20">
        <f>IF(OR(A72="",NOT(ISNUMBER(F72))),"",MAX(0,F72-L72))</f>
        <v/>
      </c>
      <c r="N72" s="21">
        <f>IF(OR(A72="",NOT(ISNUMBER(I72))),"",I72-Settings!$D$4)</f>
        <v/>
      </c>
      <c r="O72" s="10">
        <f>IF(A72="","",IF(NOT(ISNUMBER(F72)),"Add an amount",IF(L72&gt;=F72,"Paid in full",IF(UPPER(TRIM(J72))="Y","Closed",IF(AND(ISNUMBER(H72),H72&lt;Settings!$D$4),"Past fulfil-by date",IF(NOT(ISNUMBER(I72)),"Add a follow-up date",IF(N72&lt;0,"Follow-up overdue",IF(N72&lt;=Settings!$D$5,"Follow up soon","On track"))))))))</f>
        <v/>
      </c>
    </row>
    <row r="73">
      <c r="A73" s="22" t="n"/>
      <c r="B73" s="22" t="n"/>
      <c r="C73" s="22" t="n"/>
      <c r="D73" s="22" t="n"/>
      <c r="E73" s="23" t="n"/>
      <c r="F73" s="24" t="n"/>
      <c r="G73" s="22" t="n"/>
      <c r="H73" s="23" t="n"/>
      <c r="I73" s="23" t="n"/>
      <c r="J73" s="22" t="n"/>
      <c r="K73" s="22" t="n"/>
      <c r="L73" s="20">
        <f>IF(A73="","",SUMIF(Gifts!$B$2:$B$1001,A73,Gifts!$C$2:$C$1001))</f>
        <v/>
      </c>
      <c r="M73" s="20">
        <f>IF(OR(A73="",NOT(ISNUMBER(F73))),"",MAX(0,F73-L73))</f>
        <v/>
      </c>
      <c r="N73" s="21">
        <f>IF(OR(A73="",NOT(ISNUMBER(I73))),"",I73-Settings!$D$4)</f>
        <v/>
      </c>
      <c r="O73" s="10">
        <f>IF(A73="","",IF(NOT(ISNUMBER(F73)),"Add an amount",IF(L73&gt;=F73,"Paid in full",IF(UPPER(TRIM(J73))="Y","Closed",IF(AND(ISNUMBER(H73),H73&lt;Settings!$D$4),"Past fulfil-by date",IF(NOT(ISNUMBER(I73)),"Add a follow-up date",IF(N73&lt;0,"Follow-up overdue",IF(N73&lt;=Settings!$D$5,"Follow up soon","On track"))))))))</f>
        <v/>
      </c>
    </row>
    <row r="74">
      <c r="A74" s="22" t="n"/>
      <c r="B74" s="22" t="n"/>
      <c r="C74" s="22" t="n"/>
      <c r="D74" s="22" t="n"/>
      <c r="E74" s="23" t="n"/>
      <c r="F74" s="24" t="n"/>
      <c r="G74" s="22" t="n"/>
      <c r="H74" s="23" t="n"/>
      <c r="I74" s="23" t="n"/>
      <c r="J74" s="22" t="n"/>
      <c r="K74" s="22" t="n"/>
      <c r="L74" s="20">
        <f>IF(A74="","",SUMIF(Gifts!$B$2:$B$1001,A74,Gifts!$C$2:$C$1001))</f>
        <v/>
      </c>
      <c r="M74" s="20">
        <f>IF(OR(A74="",NOT(ISNUMBER(F74))),"",MAX(0,F74-L74))</f>
        <v/>
      </c>
      <c r="N74" s="21">
        <f>IF(OR(A74="",NOT(ISNUMBER(I74))),"",I74-Settings!$D$4)</f>
        <v/>
      </c>
      <c r="O74" s="10">
        <f>IF(A74="","",IF(NOT(ISNUMBER(F74)),"Add an amount",IF(L74&gt;=F74,"Paid in full",IF(UPPER(TRIM(J74))="Y","Closed",IF(AND(ISNUMBER(H74),H74&lt;Settings!$D$4),"Past fulfil-by date",IF(NOT(ISNUMBER(I74)),"Add a follow-up date",IF(N74&lt;0,"Follow-up overdue",IF(N74&lt;=Settings!$D$5,"Follow up soon","On track"))))))))</f>
        <v/>
      </c>
    </row>
    <row r="75">
      <c r="A75" s="22" t="n"/>
      <c r="B75" s="22" t="n"/>
      <c r="C75" s="22" t="n"/>
      <c r="D75" s="22" t="n"/>
      <c r="E75" s="23" t="n"/>
      <c r="F75" s="24" t="n"/>
      <c r="G75" s="22" t="n"/>
      <c r="H75" s="23" t="n"/>
      <c r="I75" s="23" t="n"/>
      <c r="J75" s="22" t="n"/>
      <c r="K75" s="22" t="n"/>
      <c r="L75" s="20">
        <f>IF(A75="","",SUMIF(Gifts!$B$2:$B$1001,A75,Gifts!$C$2:$C$1001))</f>
        <v/>
      </c>
      <c r="M75" s="20">
        <f>IF(OR(A75="",NOT(ISNUMBER(F75))),"",MAX(0,F75-L75))</f>
        <v/>
      </c>
      <c r="N75" s="21">
        <f>IF(OR(A75="",NOT(ISNUMBER(I75))),"",I75-Settings!$D$4)</f>
        <v/>
      </c>
      <c r="O75" s="10">
        <f>IF(A75="","",IF(NOT(ISNUMBER(F75)),"Add an amount",IF(L75&gt;=F75,"Paid in full",IF(UPPER(TRIM(J75))="Y","Closed",IF(AND(ISNUMBER(H75),H75&lt;Settings!$D$4),"Past fulfil-by date",IF(NOT(ISNUMBER(I75)),"Add a follow-up date",IF(N75&lt;0,"Follow-up overdue",IF(N75&lt;=Settings!$D$5,"Follow up soon","On track"))))))))</f>
        <v/>
      </c>
    </row>
    <row r="76">
      <c r="A76" s="22" t="n"/>
      <c r="B76" s="22" t="n"/>
      <c r="C76" s="22" t="n"/>
      <c r="D76" s="22" t="n"/>
      <c r="E76" s="23" t="n"/>
      <c r="F76" s="24" t="n"/>
      <c r="G76" s="22" t="n"/>
      <c r="H76" s="23" t="n"/>
      <c r="I76" s="23" t="n"/>
      <c r="J76" s="22" t="n"/>
      <c r="K76" s="22" t="n"/>
      <c r="L76" s="20">
        <f>IF(A76="","",SUMIF(Gifts!$B$2:$B$1001,A76,Gifts!$C$2:$C$1001))</f>
        <v/>
      </c>
      <c r="M76" s="20">
        <f>IF(OR(A76="",NOT(ISNUMBER(F76))),"",MAX(0,F76-L76))</f>
        <v/>
      </c>
      <c r="N76" s="21">
        <f>IF(OR(A76="",NOT(ISNUMBER(I76))),"",I76-Settings!$D$4)</f>
        <v/>
      </c>
      <c r="O76" s="10">
        <f>IF(A76="","",IF(NOT(ISNUMBER(F76)),"Add an amount",IF(L76&gt;=F76,"Paid in full",IF(UPPER(TRIM(J76))="Y","Closed",IF(AND(ISNUMBER(H76),H76&lt;Settings!$D$4),"Past fulfil-by date",IF(NOT(ISNUMBER(I76)),"Add a follow-up date",IF(N76&lt;0,"Follow-up overdue",IF(N76&lt;=Settings!$D$5,"Follow up soon","On track"))))))))</f>
        <v/>
      </c>
    </row>
    <row r="77">
      <c r="A77" s="22" t="n"/>
      <c r="B77" s="22" t="n"/>
      <c r="C77" s="22" t="n"/>
      <c r="D77" s="22" t="n"/>
      <c r="E77" s="23" t="n"/>
      <c r="F77" s="24" t="n"/>
      <c r="G77" s="22" t="n"/>
      <c r="H77" s="23" t="n"/>
      <c r="I77" s="23" t="n"/>
      <c r="J77" s="22" t="n"/>
      <c r="K77" s="22" t="n"/>
      <c r="L77" s="20">
        <f>IF(A77="","",SUMIF(Gifts!$B$2:$B$1001,A77,Gifts!$C$2:$C$1001))</f>
        <v/>
      </c>
      <c r="M77" s="20">
        <f>IF(OR(A77="",NOT(ISNUMBER(F77))),"",MAX(0,F77-L77))</f>
        <v/>
      </c>
      <c r="N77" s="21">
        <f>IF(OR(A77="",NOT(ISNUMBER(I77))),"",I77-Settings!$D$4)</f>
        <v/>
      </c>
      <c r="O77" s="10">
        <f>IF(A77="","",IF(NOT(ISNUMBER(F77)),"Add an amount",IF(L77&gt;=F77,"Paid in full",IF(UPPER(TRIM(J77))="Y","Closed",IF(AND(ISNUMBER(H77),H77&lt;Settings!$D$4),"Past fulfil-by date",IF(NOT(ISNUMBER(I77)),"Add a follow-up date",IF(N77&lt;0,"Follow-up overdue",IF(N77&lt;=Settings!$D$5,"Follow up soon","On track"))))))))</f>
        <v/>
      </c>
    </row>
    <row r="78">
      <c r="A78" s="22" t="n"/>
      <c r="B78" s="22" t="n"/>
      <c r="C78" s="22" t="n"/>
      <c r="D78" s="22" t="n"/>
      <c r="E78" s="23" t="n"/>
      <c r="F78" s="24" t="n"/>
      <c r="G78" s="22" t="n"/>
      <c r="H78" s="23" t="n"/>
      <c r="I78" s="23" t="n"/>
      <c r="J78" s="22" t="n"/>
      <c r="K78" s="22" t="n"/>
      <c r="L78" s="20">
        <f>IF(A78="","",SUMIF(Gifts!$B$2:$B$1001,A78,Gifts!$C$2:$C$1001))</f>
        <v/>
      </c>
      <c r="M78" s="20">
        <f>IF(OR(A78="",NOT(ISNUMBER(F78))),"",MAX(0,F78-L78))</f>
        <v/>
      </c>
      <c r="N78" s="21">
        <f>IF(OR(A78="",NOT(ISNUMBER(I78))),"",I78-Settings!$D$4)</f>
        <v/>
      </c>
      <c r="O78" s="10">
        <f>IF(A78="","",IF(NOT(ISNUMBER(F78)),"Add an amount",IF(L78&gt;=F78,"Paid in full",IF(UPPER(TRIM(J78))="Y","Closed",IF(AND(ISNUMBER(H78),H78&lt;Settings!$D$4),"Past fulfil-by date",IF(NOT(ISNUMBER(I78)),"Add a follow-up date",IF(N78&lt;0,"Follow-up overdue",IF(N78&lt;=Settings!$D$5,"Follow up soon","On track"))))))))</f>
        <v/>
      </c>
    </row>
    <row r="79">
      <c r="A79" s="22" t="n"/>
      <c r="B79" s="22" t="n"/>
      <c r="C79" s="22" t="n"/>
      <c r="D79" s="22" t="n"/>
      <c r="E79" s="23" t="n"/>
      <c r="F79" s="24" t="n"/>
      <c r="G79" s="22" t="n"/>
      <c r="H79" s="23" t="n"/>
      <c r="I79" s="23" t="n"/>
      <c r="J79" s="22" t="n"/>
      <c r="K79" s="22" t="n"/>
      <c r="L79" s="20">
        <f>IF(A79="","",SUMIF(Gifts!$B$2:$B$1001,A79,Gifts!$C$2:$C$1001))</f>
        <v/>
      </c>
      <c r="M79" s="20">
        <f>IF(OR(A79="",NOT(ISNUMBER(F79))),"",MAX(0,F79-L79))</f>
        <v/>
      </c>
      <c r="N79" s="21">
        <f>IF(OR(A79="",NOT(ISNUMBER(I79))),"",I79-Settings!$D$4)</f>
        <v/>
      </c>
      <c r="O79" s="10">
        <f>IF(A79="","",IF(NOT(ISNUMBER(F79)),"Add an amount",IF(L79&gt;=F79,"Paid in full",IF(UPPER(TRIM(J79))="Y","Closed",IF(AND(ISNUMBER(H79),H79&lt;Settings!$D$4),"Past fulfil-by date",IF(NOT(ISNUMBER(I79)),"Add a follow-up date",IF(N79&lt;0,"Follow-up overdue",IF(N79&lt;=Settings!$D$5,"Follow up soon","On track"))))))))</f>
        <v/>
      </c>
    </row>
    <row r="80">
      <c r="A80" s="22" t="n"/>
      <c r="B80" s="22" t="n"/>
      <c r="C80" s="22" t="n"/>
      <c r="D80" s="22" t="n"/>
      <c r="E80" s="23" t="n"/>
      <c r="F80" s="24" t="n"/>
      <c r="G80" s="22" t="n"/>
      <c r="H80" s="23" t="n"/>
      <c r="I80" s="23" t="n"/>
      <c r="J80" s="22" t="n"/>
      <c r="K80" s="22" t="n"/>
      <c r="L80" s="20">
        <f>IF(A80="","",SUMIF(Gifts!$B$2:$B$1001,A80,Gifts!$C$2:$C$1001))</f>
        <v/>
      </c>
      <c r="M80" s="20">
        <f>IF(OR(A80="",NOT(ISNUMBER(F80))),"",MAX(0,F80-L80))</f>
        <v/>
      </c>
      <c r="N80" s="21">
        <f>IF(OR(A80="",NOT(ISNUMBER(I80))),"",I80-Settings!$D$4)</f>
        <v/>
      </c>
      <c r="O80" s="10">
        <f>IF(A80="","",IF(NOT(ISNUMBER(F80)),"Add an amount",IF(L80&gt;=F80,"Paid in full",IF(UPPER(TRIM(J80))="Y","Closed",IF(AND(ISNUMBER(H80),H80&lt;Settings!$D$4),"Past fulfil-by date",IF(NOT(ISNUMBER(I80)),"Add a follow-up date",IF(N80&lt;0,"Follow-up overdue",IF(N80&lt;=Settings!$D$5,"Follow up soon","On track"))))))))</f>
        <v/>
      </c>
    </row>
    <row r="81">
      <c r="A81" s="22" t="n"/>
      <c r="B81" s="22" t="n"/>
      <c r="C81" s="22" t="n"/>
      <c r="D81" s="22" t="n"/>
      <c r="E81" s="23" t="n"/>
      <c r="F81" s="24" t="n"/>
      <c r="G81" s="22" t="n"/>
      <c r="H81" s="23" t="n"/>
      <c r="I81" s="23" t="n"/>
      <c r="J81" s="22" t="n"/>
      <c r="K81" s="22" t="n"/>
      <c r="L81" s="20">
        <f>IF(A81="","",SUMIF(Gifts!$B$2:$B$1001,A81,Gifts!$C$2:$C$1001))</f>
        <v/>
      </c>
      <c r="M81" s="20">
        <f>IF(OR(A81="",NOT(ISNUMBER(F81))),"",MAX(0,F81-L81))</f>
        <v/>
      </c>
      <c r="N81" s="21">
        <f>IF(OR(A81="",NOT(ISNUMBER(I81))),"",I81-Settings!$D$4)</f>
        <v/>
      </c>
      <c r="O81" s="10">
        <f>IF(A81="","",IF(NOT(ISNUMBER(F81)),"Add an amount",IF(L81&gt;=F81,"Paid in full",IF(UPPER(TRIM(J81))="Y","Closed",IF(AND(ISNUMBER(H81),H81&lt;Settings!$D$4),"Past fulfil-by date",IF(NOT(ISNUMBER(I81)),"Add a follow-up date",IF(N81&lt;0,"Follow-up overdue",IF(N81&lt;=Settings!$D$5,"Follow up soon","On track"))))))))</f>
        <v/>
      </c>
    </row>
    <row r="82">
      <c r="A82" s="22" t="n"/>
      <c r="B82" s="22" t="n"/>
      <c r="C82" s="22" t="n"/>
      <c r="D82" s="22" t="n"/>
      <c r="E82" s="23" t="n"/>
      <c r="F82" s="24" t="n"/>
      <c r="G82" s="22" t="n"/>
      <c r="H82" s="23" t="n"/>
      <c r="I82" s="23" t="n"/>
      <c r="J82" s="22" t="n"/>
      <c r="K82" s="22" t="n"/>
      <c r="L82" s="20">
        <f>IF(A82="","",SUMIF(Gifts!$B$2:$B$1001,A82,Gifts!$C$2:$C$1001))</f>
        <v/>
      </c>
      <c r="M82" s="20">
        <f>IF(OR(A82="",NOT(ISNUMBER(F82))),"",MAX(0,F82-L82))</f>
        <v/>
      </c>
      <c r="N82" s="21">
        <f>IF(OR(A82="",NOT(ISNUMBER(I82))),"",I82-Settings!$D$4)</f>
        <v/>
      </c>
      <c r="O82" s="10">
        <f>IF(A82="","",IF(NOT(ISNUMBER(F82)),"Add an amount",IF(L82&gt;=F82,"Paid in full",IF(UPPER(TRIM(J82))="Y","Closed",IF(AND(ISNUMBER(H82),H82&lt;Settings!$D$4),"Past fulfil-by date",IF(NOT(ISNUMBER(I82)),"Add a follow-up date",IF(N82&lt;0,"Follow-up overdue",IF(N82&lt;=Settings!$D$5,"Follow up soon","On track"))))))))</f>
        <v/>
      </c>
    </row>
    <row r="83">
      <c r="A83" s="22" t="n"/>
      <c r="B83" s="22" t="n"/>
      <c r="C83" s="22" t="n"/>
      <c r="D83" s="22" t="n"/>
      <c r="E83" s="23" t="n"/>
      <c r="F83" s="24" t="n"/>
      <c r="G83" s="22" t="n"/>
      <c r="H83" s="23" t="n"/>
      <c r="I83" s="23" t="n"/>
      <c r="J83" s="22" t="n"/>
      <c r="K83" s="22" t="n"/>
      <c r="L83" s="20">
        <f>IF(A83="","",SUMIF(Gifts!$B$2:$B$1001,A83,Gifts!$C$2:$C$1001))</f>
        <v/>
      </c>
      <c r="M83" s="20">
        <f>IF(OR(A83="",NOT(ISNUMBER(F83))),"",MAX(0,F83-L83))</f>
        <v/>
      </c>
      <c r="N83" s="21">
        <f>IF(OR(A83="",NOT(ISNUMBER(I83))),"",I83-Settings!$D$4)</f>
        <v/>
      </c>
      <c r="O83" s="10">
        <f>IF(A83="","",IF(NOT(ISNUMBER(F83)),"Add an amount",IF(L83&gt;=F83,"Paid in full",IF(UPPER(TRIM(J83))="Y","Closed",IF(AND(ISNUMBER(H83),H83&lt;Settings!$D$4),"Past fulfil-by date",IF(NOT(ISNUMBER(I83)),"Add a follow-up date",IF(N83&lt;0,"Follow-up overdue",IF(N83&lt;=Settings!$D$5,"Follow up soon","On track"))))))))</f>
        <v/>
      </c>
    </row>
    <row r="84">
      <c r="A84" s="22" t="n"/>
      <c r="B84" s="22" t="n"/>
      <c r="C84" s="22" t="n"/>
      <c r="D84" s="22" t="n"/>
      <c r="E84" s="23" t="n"/>
      <c r="F84" s="24" t="n"/>
      <c r="G84" s="22" t="n"/>
      <c r="H84" s="23" t="n"/>
      <c r="I84" s="23" t="n"/>
      <c r="J84" s="22" t="n"/>
      <c r="K84" s="22" t="n"/>
      <c r="L84" s="20">
        <f>IF(A84="","",SUMIF(Gifts!$B$2:$B$1001,A84,Gifts!$C$2:$C$1001))</f>
        <v/>
      </c>
      <c r="M84" s="20">
        <f>IF(OR(A84="",NOT(ISNUMBER(F84))),"",MAX(0,F84-L84))</f>
        <v/>
      </c>
      <c r="N84" s="21">
        <f>IF(OR(A84="",NOT(ISNUMBER(I84))),"",I84-Settings!$D$4)</f>
        <v/>
      </c>
      <c r="O84" s="10">
        <f>IF(A84="","",IF(NOT(ISNUMBER(F84)),"Add an amount",IF(L84&gt;=F84,"Paid in full",IF(UPPER(TRIM(J84))="Y","Closed",IF(AND(ISNUMBER(H84),H84&lt;Settings!$D$4),"Past fulfil-by date",IF(NOT(ISNUMBER(I84)),"Add a follow-up date",IF(N84&lt;0,"Follow-up overdue",IF(N84&lt;=Settings!$D$5,"Follow up soon","On track"))))))))</f>
        <v/>
      </c>
    </row>
    <row r="85">
      <c r="A85" s="22" t="n"/>
      <c r="B85" s="22" t="n"/>
      <c r="C85" s="22" t="n"/>
      <c r="D85" s="22" t="n"/>
      <c r="E85" s="23" t="n"/>
      <c r="F85" s="24" t="n"/>
      <c r="G85" s="22" t="n"/>
      <c r="H85" s="23" t="n"/>
      <c r="I85" s="23" t="n"/>
      <c r="J85" s="22" t="n"/>
      <c r="K85" s="22" t="n"/>
      <c r="L85" s="20">
        <f>IF(A85="","",SUMIF(Gifts!$B$2:$B$1001,A85,Gifts!$C$2:$C$1001))</f>
        <v/>
      </c>
      <c r="M85" s="20">
        <f>IF(OR(A85="",NOT(ISNUMBER(F85))),"",MAX(0,F85-L85))</f>
        <v/>
      </c>
      <c r="N85" s="21">
        <f>IF(OR(A85="",NOT(ISNUMBER(I85))),"",I85-Settings!$D$4)</f>
        <v/>
      </c>
      <c r="O85" s="10">
        <f>IF(A85="","",IF(NOT(ISNUMBER(F85)),"Add an amount",IF(L85&gt;=F85,"Paid in full",IF(UPPER(TRIM(J85))="Y","Closed",IF(AND(ISNUMBER(H85),H85&lt;Settings!$D$4),"Past fulfil-by date",IF(NOT(ISNUMBER(I85)),"Add a follow-up date",IF(N85&lt;0,"Follow-up overdue",IF(N85&lt;=Settings!$D$5,"Follow up soon","On track"))))))))</f>
        <v/>
      </c>
    </row>
    <row r="86">
      <c r="A86" s="22" t="n"/>
      <c r="B86" s="22" t="n"/>
      <c r="C86" s="22" t="n"/>
      <c r="D86" s="22" t="n"/>
      <c r="E86" s="23" t="n"/>
      <c r="F86" s="24" t="n"/>
      <c r="G86" s="22" t="n"/>
      <c r="H86" s="23" t="n"/>
      <c r="I86" s="23" t="n"/>
      <c r="J86" s="22" t="n"/>
      <c r="K86" s="22" t="n"/>
      <c r="L86" s="20">
        <f>IF(A86="","",SUMIF(Gifts!$B$2:$B$1001,A86,Gifts!$C$2:$C$1001))</f>
        <v/>
      </c>
      <c r="M86" s="20">
        <f>IF(OR(A86="",NOT(ISNUMBER(F86))),"",MAX(0,F86-L86))</f>
        <v/>
      </c>
      <c r="N86" s="21">
        <f>IF(OR(A86="",NOT(ISNUMBER(I86))),"",I86-Settings!$D$4)</f>
        <v/>
      </c>
      <c r="O86" s="10">
        <f>IF(A86="","",IF(NOT(ISNUMBER(F86)),"Add an amount",IF(L86&gt;=F86,"Paid in full",IF(UPPER(TRIM(J86))="Y","Closed",IF(AND(ISNUMBER(H86),H86&lt;Settings!$D$4),"Past fulfil-by date",IF(NOT(ISNUMBER(I86)),"Add a follow-up date",IF(N86&lt;0,"Follow-up overdue",IF(N86&lt;=Settings!$D$5,"Follow up soon","On track"))))))))</f>
        <v/>
      </c>
    </row>
    <row r="87">
      <c r="A87" s="22" t="n"/>
      <c r="B87" s="22" t="n"/>
      <c r="C87" s="22" t="n"/>
      <c r="D87" s="22" t="n"/>
      <c r="E87" s="23" t="n"/>
      <c r="F87" s="24" t="n"/>
      <c r="G87" s="22" t="n"/>
      <c r="H87" s="23" t="n"/>
      <c r="I87" s="23" t="n"/>
      <c r="J87" s="22" t="n"/>
      <c r="K87" s="22" t="n"/>
      <c r="L87" s="20">
        <f>IF(A87="","",SUMIF(Gifts!$B$2:$B$1001,A87,Gifts!$C$2:$C$1001))</f>
        <v/>
      </c>
      <c r="M87" s="20">
        <f>IF(OR(A87="",NOT(ISNUMBER(F87))),"",MAX(0,F87-L87))</f>
        <v/>
      </c>
      <c r="N87" s="21">
        <f>IF(OR(A87="",NOT(ISNUMBER(I87))),"",I87-Settings!$D$4)</f>
        <v/>
      </c>
      <c r="O87" s="10">
        <f>IF(A87="","",IF(NOT(ISNUMBER(F87)),"Add an amount",IF(L87&gt;=F87,"Paid in full",IF(UPPER(TRIM(J87))="Y","Closed",IF(AND(ISNUMBER(H87),H87&lt;Settings!$D$4),"Past fulfil-by date",IF(NOT(ISNUMBER(I87)),"Add a follow-up date",IF(N87&lt;0,"Follow-up overdue",IF(N87&lt;=Settings!$D$5,"Follow up soon","On track"))))))))</f>
        <v/>
      </c>
    </row>
    <row r="88">
      <c r="A88" s="22" t="n"/>
      <c r="B88" s="22" t="n"/>
      <c r="C88" s="22" t="n"/>
      <c r="D88" s="22" t="n"/>
      <c r="E88" s="23" t="n"/>
      <c r="F88" s="24" t="n"/>
      <c r="G88" s="22" t="n"/>
      <c r="H88" s="23" t="n"/>
      <c r="I88" s="23" t="n"/>
      <c r="J88" s="22" t="n"/>
      <c r="K88" s="22" t="n"/>
      <c r="L88" s="20">
        <f>IF(A88="","",SUMIF(Gifts!$B$2:$B$1001,A88,Gifts!$C$2:$C$1001))</f>
        <v/>
      </c>
      <c r="M88" s="20">
        <f>IF(OR(A88="",NOT(ISNUMBER(F88))),"",MAX(0,F88-L88))</f>
        <v/>
      </c>
      <c r="N88" s="21">
        <f>IF(OR(A88="",NOT(ISNUMBER(I88))),"",I88-Settings!$D$4)</f>
        <v/>
      </c>
      <c r="O88" s="10">
        <f>IF(A88="","",IF(NOT(ISNUMBER(F88)),"Add an amount",IF(L88&gt;=F88,"Paid in full",IF(UPPER(TRIM(J88))="Y","Closed",IF(AND(ISNUMBER(H88),H88&lt;Settings!$D$4),"Past fulfil-by date",IF(NOT(ISNUMBER(I88)),"Add a follow-up date",IF(N88&lt;0,"Follow-up overdue",IF(N88&lt;=Settings!$D$5,"Follow up soon","On track"))))))))</f>
        <v/>
      </c>
    </row>
    <row r="89">
      <c r="A89" s="22" t="n"/>
      <c r="B89" s="22" t="n"/>
      <c r="C89" s="22" t="n"/>
      <c r="D89" s="22" t="n"/>
      <c r="E89" s="23" t="n"/>
      <c r="F89" s="24" t="n"/>
      <c r="G89" s="22" t="n"/>
      <c r="H89" s="23" t="n"/>
      <c r="I89" s="23" t="n"/>
      <c r="J89" s="22" t="n"/>
      <c r="K89" s="22" t="n"/>
      <c r="L89" s="20">
        <f>IF(A89="","",SUMIF(Gifts!$B$2:$B$1001,A89,Gifts!$C$2:$C$1001))</f>
        <v/>
      </c>
      <c r="M89" s="20">
        <f>IF(OR(A89="",NOT(ISNUMBER(F89))),"",MAX(0,F89-L89))</f>
        <v/>
      </c>
      <c r="N89" s="21">
        <f>IF(OR(A89="",NOT(ISNUMBER(I89))),"",I89-Settings!$D$4)</f>
        <v/>
      </c>
      <c r="O89" s="10">
        <f>IF(A89="","",IF(NOT(ISNUMBER(F89)),"Add an amount",IF(L89&gt;=F89,"Paid in full",IF(UPPER(TRIM(J89))="Y","Closed",IF(AND(ISNUMBER(H89),H89&lt;Settings!$D$4),"Past fulfil-by date",IF(NOT(ISNUMBER(I89)),"Add a follow-up date",IF(N89&lt;0,"Follow-up overdue",IF(N89&lt;=Settings!$D$5,"Follow up soon","On track"))))))))</f>
        <v/>
      </c>
    </row>
    <row r="90">
      <c r="A90" s="22" t="n"/>
      <c r="B90" s="22" t="n"/>
      <c r="C90" s="22" t="n"/>
      <c r="D90" s="22" t="n"/>
      <c r="E90" s="23" t="n"/>
      <c r="F90" s="24" t="n"/>
      <c r="G90" s="22" t="n"/>
      <c r="H90" s="23" t="n"/>
      <c r="I90" s="23" t="n"/>
      <c r="J90" s="22" t="n"/>
      <c r="K90" s="22" t="n"/>
      <c r="L90" s="20">
        <f>IF(A90="","",SUMIF(Gifts!$B$2:$B$1001,A90,Gifts!$C$2:$C$1001))</f>
        <v/>
      </c>
      <c r="M90" s="20">
        <f>IF(OR(A90="",NOT(ISNUMBER(F90))),"",MAX(0,F90-L90))</f>
        <v/>
      </c>
      <c r="N90" s="21">
        <f>IF(OR(A90="",NOT(ISNUMBER(I90))),"",I90-Settings!$D$4)</f>
        <v/>
      </c>
      <c r="O90" s="10">
        <f>IF(A90="","",IF(NOT(ISNUMBER(F90)),"Add an amount",IF(L90&gt;=F90,"Paid in full",IF(UPPER(TRIM(J90))="Y","Closed",IF(AND(ISNUMBER(H90),H90&lt;Settings!$D$4),"Past fulfil-by date",IF(NOT(ISNUMBER(I90)),"Add a follow-up date",IF(N90&lt;0,"Follow-up overdue",IF(N90&lt;=Settings!$D$5,"Follow up soon","On track"))))))))</f>
        <v/>
      </c>
    </row>
    <row r="91">
      <c r="A91" s="22" t="n"/>
      <c r="B91" s="22" t="n"/>
      <c r="C91" s="22" t="n"/>
      <c r="D91" s="22" t="n"/>
      <c r="E91" s="23" t="n"/>
      <c r="F91" s="24" t="n"/>
      <c r="G91" s="22" t="n"/>
      <c r="H91" s="23" t="n"/>
      <c r="I91" s="23" t="n"/>
      <c r="J91" s="22" t="n"/>
      <c r="K91" s="22" t="n"/>
      <c r="L91" s="20">
        <f>IF(A91="","",SUMIF(Gifts!$B$2:$B$1001,A91,Gifts!$C$2:$C$1001))</f>
        <v/>
      </c>
      <c r="M91" s="20">
        <f>IF(OR(A91="",NOT(ISNUMBER(F91))),"",MAX(0,F91-L91))</f>
        <v/>
      </c>
      <c r="N91" s="21">
        <f>IF(OR(A91="",NOT(ISNUMBER(I91))),"",I91-Settings!$D$4)</f>
        <v/>
      </c>
      <c r="O91" s="10">
        <f>IF(A91="","",IF(NOT(ISNUMBER(F91)),"Add an amount",IF(L91&gt;=F91,"Paid in full",IF(UPPER(TRIM(J91))="Y","Closed",IF(AND(ISNUMBER(H91),H91&lt;Settings!$D$4),"Past fulfil-by date",IF(NOT(ISNUMBER(I91)),"Add a follow-up date",IF(N91&lt;0,"Follow-up overdue",IF(N91&lt;=Settings!$D$5,"Follow up soon","On track"))))))))</f>
        <v/>
      </c>
    </row>
    <row r="92">
      <c r="A92" s="22" t="n"/>
      <c r="B92" s="22" t="n"/>
      <c r="C92" s="22" t="n"/>
      <c r="D92" s="22" t="n"/>
      <c r="E92" s="23" t="n"/>
      <c r="F92" s="24" t="n"/>
      <c r="G92" s="22" t="n"/>
      <c r="H92" s="23" t="n"/>
      <c r="I92" s="23" t="n"/>
      <c r="J92" s="22" t="n"/>
      <c r="K92" s="22" t="n"/>
      <c r="L92" s="20">
        <f>IF(A92="","",SUMIF(Gifts!$B$2:$B$1001,A92,Gifts!$C$2:$C$1001))</f>
        <v/>
      </c>
      <c r="M92" s="20">
        <f>IF(OR(A92="",NOT(ISNUMBER(F92))),"",MAX(0,F92-L92))</f>
        <v/>
      </c>
      <c r="N92" s="21">
        <f>IF(OR(A92="",NOT(ISNUMBER(I92))),"",I92-Settings!$D$4)</f>
        <v/>
      </c>
      <c r="O92" s="10">
        <f>IF(A92="","",IF(NOT(ISNUMBER(F92)),"Add an amount",IF(L92&gt;=F92,"Paid in full",IF(UPPER(TRIM(J92))="Y","Closed",IF(AND(ISNUMBER(H92),H92&lt;Settings!$D$4),"Past fulfil-by date",IF(NOT(ISNUMBER(I92)),"Add a follow-up date",IF(N92&lt;0,"Follow-up overdue",IF(N92&lt;=Settings!$D$5,"Follow up soon","On track"))))))))</f>
        <v/>
      </c>
    </row>
    <row r="93">
      <c r="A93" s="22" t="n"/>
      <c r="B93" s="22" t="n"/>
      <c r="C93" s="22" t="n"/>
      <c r="D93" s="22" t="n"/>
      <c r="E93" s="23" t="n"/>
      <c r="F93" s="24" t="n"/>
      <c r="G93" s="22" t="n"/>
      <c r="H93" s="23" t="n"/>
      <c r="I93" s="23" t="n"/>
      <c r="J93" s="22" t="n"/>
      <c r="K93" s="22" t="n"/>
      <c r="L93" s="20">
        <f>IF(A93="","",SUMIF(Gifts!$B$2:$B$1001,A93,Gifts!$C$2:$C$1001))</f>
        <v/>
      </c>
      <c r="M93" s="20">
        <f>IF(OR(A93="",NOT(ISNUMBER(F93))),"",MAX(0,F93-L93))</f>
        <v/>
      </c>
      <c r="N93" s="21">
        <f>IF(OR(A93="",NOT(ISNUMBER(I93))),"",I93-Settings!$D$4)</f>
        <v/>
      </c>
      <c r="O93" s="10">
        <f>IF(A93="","",IF(NOT(ISNUMBER(F93)),"Add an amount",IF(L93&gt;=F93,"Paid in full",IF(UPPER(TRIM(J93))="Y","Closed",IF(AND(ISNUMBER(H93),H93&lt;Settings!$D$4),"Past fulfil-by date",IF(NOT(ISNUMBER(I93)),"Add a follow-up date",IF(N93&lt;0,"Follow-up overdue",IF(N93&lt;=Settings!$D$5,"Follow up soon","On track"))))))))</f>
        <v/>
      </c>
    </row>
    <row r="94">
      <c r="A94" s="22" t="n"/>
      <c r="B94" s="22" t="n"/>
      <c r="C94" s="22" t="n"/>
      <c r="D94" s="22" t="n"/>
      <c r="E94" s="23" t="n"/>
      <c r="F94" s="24" t="n"/>
      <c r="G94" s="22" t="n"/>
      <c r="H94" s="23" t="n"/>
      <c r="I94" s="23" t="n"/>
      <c r="J94" s="22" t="n"/>
      <c r="K94" s="22" t="n"/>
      <c r="L94" s="20">
        <f>IF(A94="","",SUMIF(Gifts!$B$2:$B$1001,A94,Gifts!$C$2:$C$1001))</f>
        <v/>
      </c>
      <c r="M94" s="20">
        <f>IF(OR(A94="",NOT(ISNUMBER(F94))),"",MAX(0,F94-L94))</f>
        <v/>
      </c>
      <c r="N94" s="21">
        <f>IF(OR(A94="",NOT(ISNUMBER(I94))),"",I94-Settings!$D$4)</f>
        <v/>
      </c>
      <c r="O94" s="10">
        <f>IF(A94="","",IF(NOT(ISNUMBER(F94)),"Add an amount",IF(L94&gt;=F94,"Paid in full",IF(UPPER(TRIM(J94))="Y","Closed",IF(AND(ISNUMBER(H94),H94&lt;Settings!$D$4),"Past fulfil-by date",IF(NOT(ISNUMBER(I94)),"Add a follow-up date",IF(N94&lt;0,"Follow-up overdue",IF(N94&lt;=Settings!$D$5,"Follow up soon","On track"))))))))</f>
        <v/>
      </c>
    </row>
    <row r="95">
      <c r="A95" s="22" t="n"/>
      <c r="B95" s="22" t="n"/>
      <c r="C95" s="22" t="n"/>
      <c r="D95" s="22" t="n"/>
      <c r="E95" s="23" t="n"/>
      <c r="F95" s="24" t="n"/>
      <c r="G95" s="22" t="n"/>
      <c r="H95" s="23" t="n"/>
      <c r="I95" s="23" t="n"/>
      <c r="J95" s="22" t="n"/>
      <c r="K95" s="22" t="n"/>
      <c r="L95" s="20">
        <f>IF(A95="","",SUMIF(Gifts!$B$2:$B$1001,A95,Gifts!$C$2:$C$1001))</f>
        <v/>
      </c>
      <c r="M95" s="20">
        <f>IF(OR(A95="",NOT(ISNUMBER(F95))),"",MAX(0,F95-L95))</f>
        <v/>
      </c>
      <c r="N95" s="21">
        <f>IF(OR(A95="",NOT(ISNUMBER(I95))),"",I95-Settings!$D$4)</f>
        <v/>
      </c>
      <c r="O95" s="10">
        <f>IF(A95="","",IF(NOT(ISNUMBER(F95)),"Add an amount",IF(L95&gt;=F95,"Paid in full",IF(UPPER(TRIM(J95))="Y","Closed",IF(AND(ISNUMBER(H95),H95&lt;Settings!$D$4),"Past fulfil-by date",IF(NOT(ISNUMBER(I95)),"Add a follow-up date",IF(N95&lt;0,"Follow-up overdue",IF(N95&lt;=Settings!$D$5,"Follow up soon","On track"))))))))</f>
        <v/>
      </c>
    </row>
    <row r="96">
      <c r="A96" s="22" t="n"/>
      <c r="B96" s="22" t="n"/>
      <c r="C96" s="22" t="n"/>
      <c r="D96" s="22" t="n"/>
      <c r="E96" s="23" t="n"/>
      <c r="F96" s="24" t="n"/>
      <c r="G96" s="22" t="n"/>
      <c r="H96" s="23" t="n"/>
      <c r="I96" s="23" t="n"/>
      <c r="J96" s="22" t="n"/>
      <c r="K96" s="22" t="n"/>
      <c r="L96" s="20">
        <f>IF(A96="","",SUMIF(Gifts!$B$2:$B$1001,A96,Gifts!$C$2:$C$1001))</f>
        <v/>
      </c>
      <c r="M96" s="20">
        <f>IF(OR(A96="",NOT(ISNUMBER(F96))),"",MAX(0,F96-L96))</f>
        <v/>
      </c>
      <c r="N96" s="21">
        <f>IF(OR(A96="",NOT(ISNUMBER(I96))),"",I96-Settings!$D$4)</f>
        <v/>
      </c>
      <c r="O96" s="10">
        <f>IF(A96="","",IF(NOT(ISNUMBER(F96)),"Add an amount",IF(L96&gt;=F96,"Paid in full",IF(UPPER(TRIM(J96))="Y","Closed",IF(AND(ISNUMBER(H96),H96&lt;Settings!$D$4),"Past fulfil-by date",IF(NOT(ISNUMBER(I96)),"Add a follow-up date",IF(N96&lt;0,"Follow-up overdue",IF(N96&lt;=Settings!$D$5,"Follow up soon","On track"))))))))</f>
        <v/>
      </c>
    </row>
    <row r="97">
      <c r="A97" s="22" t="n"/>
      <c r="B97" s="22" t="n"/>
      <c r="C97" s="22" t="n"/>
      <c r="D97" s="22" t="n"/>
      <c r="E97" s="23" t="n"/>
      <c r="F97" s="24" t="n"/>
      <c r="G97" s="22" t="n"/>
      <c r="H97" s="23" t="n"/>
      <c r="I97" s="23" t="n"/>
      <c r="J97" s="22" t="n"/>
      <c r="K97" s="22" t="n"/>
      <c r="L97" s="20">
        <f>IF(A97="","",SUMIF(Gifts!$B$2:$B$1001,A97,Gifts!$C$2:$C$1001))</f>
        <v/>
      </c>
      <c r="M97" s="20">
        <f>IF(OR(A97="",NOT(ISNUMBER(F97))),"",MAX(0,F97-L97))</f>
        <v/>
      </c>
      <c r="N97" s="21">
        <f>IF(OR(A97="",NOT(ISNUMBER(I97))),"",I97-Settings!$D$4)</f>
        <v/>
      </c>
      <c r="O97" s="10">
        <f>IF(A97="","",IF(NOT(ISNUMBER(F97)),"Add an amount",IF(L97&gt;=F97,"Paid in full",IF(UPPER(TRIM(J97))="Y","Closed",IF(AND(ISNUMBER(H97),H97&lt;Settings!$D$4),"Past fulfil-by date",IF(NOT(ISNUMBER(I97)),"Add a follow-up date",IF(N97&lt;0,"Follow-up overdue",IF(N97&lt;=Settings!$D$5,"Follow up soon","On track"))))))))</f>
        <v/>
      </c>
    </row>
    <row r="98">
      <c r="A98" s="22" t="n"/>
      <c r="B98" s="22" t="n"/>
      <c r="C98" s="22" t="n"/>
      <c r="D98" s="22" t="n"/>
      <c r="E98" s="23" t="n"/>
      <c r="F98" s="24" t="n"/>
      <c r="G98" s="22" t="n"/>
      <c r="H98" s="23" t="n"/>
      <c r="I98" s="23" t="n"/>
      <c r="J98" s="22" t="n"/>
      <c r="K98" s="22" t="n"/>
      <c r="L98" s="20">
        <f>IF(A98="","",SUMIF(Gifts!$B$2:$B$1001,A98,Gifts!$C$2:$C$1001))</f>
        <v/>
      </c>
      <c r="M98" s="20">
        <f>IF(OR(A98="",NOT(ISNUMBER(F98))),"",MAX(0,F98-L98))</f>
        <v/>
      </c>
      <c r="N98" s="21">
        <f>IF(OR(A98="",NOT(ISNUMBER(I98))),"",I98-Settings!$D$4)</f>
        <v/>
      </c>
      <c r="O98" s="10">
        <f>IF(A98="","",IF(NOT(ISNUMBER(F98)),"Add an amount",IF(L98&gt;=F98,"Paid in full",IF(UPPER(TRIM(J98))="Y","Closed",IF(AND(ISNUMBER(H98),H98&lt;Settings!$D$4),"Past fulfil-by date",IF(NOT(ISNUMBER(I98)),"Add a follow-up date",IF(N98&lt;0,"Follow-up overdue",IF(N98&lt;=Settings!$D$5,"Follow up soon","On track"))))))))</f>
        <v/>
      </c>
    </row>
    <row r="99">
      <c r="A99" s="22" t="n"/>
      <c r="B99" s="22" t="n"/>
      <c r="C99" s="22" t="n"/>
      <c r="D99" s="22" t="n"/>
      <c r="E99" s="23" t="n"/>
      <c r="F99" s="24" t="n"/>
      <c r="G99" s="22" t="n"/>
      <c r="H99" s="23" t="n"/>
      <c r="I99" s="23" t="n"/>
      <c r="J99" s="22" t="n"/>
      <c r="K99" s="22" t="n"/>
      <c r="L99" s="20">
        <f>IF(A99="","",SUMIF(Gifts!$B$2:$B$1001,A99,Gifts!$C$2:$C$1001))</f>
        <v/>
      </c>
      <c r="M99" s="20">
        <f>IF(OR(A99="",NOT(ISNUMBER(F99))),"",MAX(0,F99-L99))</f>
        <v/>
      </c>
      <c r="N99" s="21">
        <f>IF(OR(A99="",NOT(ISNUMBER(I99))),"",I99-Settings!$D$4)</f>
        <v/>
      </c>
      <c r="O99" s="10">
        <f>IF(A99="","",IF(NOT(ISNUMBER(F99)),"Add an amount",IF(L99&gt;=F99,"Paid in full",IF(UPPER(TRIM(J99))="Y","Closed",IF(AND(ISNUMBER(H99),H99&lt;Settings!$D$4),"Past fulfil-by date",IF(NOT(ISNUMBER(I99)),"Add a follow-up date",IF(N99&lt;0,"Follow-up overdue",IF(N99&lt;=Settings!$D$5,"Follow up soon","On track"))))))))</f>
        <v/>
      </c>
    </row>
    <row r="100">
      <c r="A100" s="22" t="n"/>
      <c r="B100" s="22" t="n"/>
      <c r="C100" s="22" t="n"/>
      <c r="D100" s="22" t="n"/>
      <c r="E100" s="23" t="n"/>
      <c r="F100" s="24" t="n"/>
      <c r="G100" s="22" t="n"/>
      <c r="H100" s="23" t="n"/>
      <c r="I100" s="23" t="n"/>
      <c r="J100" s="22" t="n"/>
      <c r="K100" s="22" t="n"/>
      <c r="L100" s="20">
        <f>IF(A100="","",SUMIF(Gifts!$B$2:$B$1001,A100,Gifts!$C$2:$C$1001))</f>
        <v/>
      </c>
      <c r="M100" s="20">
        <f>IF(OR(A100="",NOT(ISNUMBER(F100))),"",MAX(0,F100-L100))</f>
        <v/>
      </c>
      <c r="N100" s="21">
        <f>IF(OR(A100="",NOT(ISNUMBER(I100))),"",I100-Settings!$D$4)</f>
        <v/>
      </c>
      <c r="O100" s="10">
        <f>IF(A100="","",IF(NOT(ISNUMBER(F100)),"Add an amount",IF(L100&gt;=F100,"Paid in full",IF(UPPER(TRIM(J100))="Y","Closed",IF(AND(ISNUMBER(H100),H100&lt;Settings!$D$4),"Past fulfil-by date",IF(NOT(ISNUMBER(I100)),"Add a follow-up date",IF(N100&lt;0,"Follow-up overdue",IF(N100&lt;=Settings!$D$5,"Follow up soon","On track"))))))))</f>
        <v/>
      </c>
    </row>
    <row r="101">
      <c r="A101" s="22" t="n"/>
      <c r="B101" s="22" t="n"/>
      <c r="C101" s="22" t="n"/>
      <c r="D101" s="22" t="n"/>
      <c r="E101" s="23" t="n"/>
      <c r="F101" s="24" t="n"/>
      <c r="G101" s="22" t="n"/>
      <c r="H101" s="23" t="n"/>
      <c r="I101" s="23" t="n"/>
      <c r="J101" s="22" t="n"/>
      <c r="K101" s="22" t="n"/>
      <c r="L101" s="20">
        <f>IF(A101="","",SUMIF(Gifts!$B$2:$B$1001,A101,Gifts!$C$2:$C$1001))</f>
        <v/>
      </c>
      <c r="M101" s="20">
        <f>IF(OR(A101="",NOT(ISNUMBER(F101))),"",MAX(0,F101-L101))</f>
        <v/>
      </c>
      <c r="N101" s="21">
        <f>IF(OR(A101="",NOT(ISNUMBER(I101))),"",I101-Settings!$D$4)</f>
        <v/>
      </c>
      <c r="O101" s="10">
        <f>IF(A101="","",IF(NOT(ISNUMBER(F101)),"Add an amount",IF(L101&gt;=F101,"Paid in full",IF(UPPER(TRIM(J101))="Y","Closed",IF(AND(ISNUMBER(H101),H101&lt;Settings!$D$4),"Past fulfil-by date",IF(NOT(ISNUMBER(I101)),"Add a follow-up date",IF(N101&lt;0,"Follow-up overdue",IF(N101&lt;=Settings!$D$5,"Follow up soon","On track"))))))))</f>
        <v/>
      </c>
    </row>
    <row r="102">
      <c r="A102" s="22" t="n"/>
      <c r="B102" s="22" t="n"/>
      <c r="C102" s="22" t="n"/>
      <c r="D102" s="22" t="n"/>
      <c r="E102" s="23" t="n"/>
      <c r="F102" s="24" t="n"/>
      <c r="G102" s="22" t="n"/>
      <c r="H102" s="23" t="n"/>
      <c r="I102" s="23" t="n"/>
      <c r="J102" s="22" t="n"/>
      <c r="K102" s="22" t="n"/>
      <c r="L102" s="20">
        <f>IF(A102="","",SUMIF(Gifts!$B$2:$B$1001,A102,Gifts!$C$2:$C$1001))</f>
        <v/>
      </c>
      <c r="M102" s="20">
        <f>IF(OR(A102="",NOT(ISNUMBER(F102))),"",MAX(0,F102-L102))</f>
        <v/>
      </c>
      <c r="N102" s="21">
        <f>IF(OR(A102="",NOT(ISNUMBER(I102))),"",I102-Settings!$D$4)</f>
        <v/>
      </c>
      <c r="O102" s="10">
        <f>IF(A102="","",IF(NOT(ISNUMBER(F102)),"Add an amount",IF(L102&gt;=F102,"Paid in full",IF(UPPER(TRIM(J102))="Y","Closed",IF(AND(ISNUMBER(H102),H102&lt;Settings!$D$4),"Past fulfil-by date",IF(NOT(ISNUMBER(I102)),"Add a follow-up date",IF(N102&lt;0,"Follow-up overdue",IF(N102&lt;=Settings!$D$5,"Follow up soon","On track"))))))))</f>
        <v/>
      </c>
    </row>
    <row r="103">
      <c r="A103" s="22" t="n"/>
      <c r="B103" s="22" t="n"/>
      <c r="C103" s="22" t="n"/>
      <c r="D103" s="22" t="n"/>
      <c r="E103" s="23" t="n"/>
      <c r="F103" s="24" t="n"/>
      <c r="G103" s="22" t="n"/>
      <c r="H103" s="23" t="n"/>
      <c r="I103" s="23" t="n"/>
      <c r="J103" s="22" t="n"/>
      <c r="K103" s="22" t="n"/>
      <c r="L103" s="20">
        <f>IF(A103="","",SUMIF(Gifts!$B$2:$B$1001,A103,Gifts!$C$2:$C$1001))</f>
        <v/>
      </c>
      <c r="M103" s="20">
        <f>IF(OR(A103="",NOT(ISNUMBER(F103))),"",MAX(0,F103-L103))</f>
        <v/>
      </c>
      <c r="N103" s="21">
        <f>IF(OR(A103="",NOT(ISNUMBER(I103))),"",I103-Settings!$D$4)</f>
        <v/>
      </c>
      <c r="O103" s="10">
        <f>IF(A103="","",IF(NOT(ISNUMBER(F103)),"Add an amount",IF(L103&gt;=F103,"Paid in full",IF(UPPER(TRIM(J103))="Y","Closed",IF(AND(ISNUMBER(H103),H103&lt;Settings!$D$4),"Past fulfil-by date",IF(NOT(ISNUMBER(I103)),"Add a follow-up date",IF(N103&lt;0,"Follow-up overdue",IF(N103&lt;=Settings!$D$5,"Follow up soon","On track"))))))))</f>
        <v/>
      </c>
    </row>
    <row r="104">
      <c r="A104" s="22" t="n"/>
      <c r="B104" s="22" t="n"/>
      <c r="C104" s="22" t="n"/>
      <c r="D104" s="22" t="n"/>
      <c r="E104" s="23" t="n"/>
      <c r="F104" s="24" t="n"/>
      <c r="G104" s="22" t="n"/>
      <c r="H104" s="23" t="n"/>
      <c r="I104" s="23" t="n"/>
      <c r="J104" s="22" t="n"/>
      <c r="K104" s="22" t="n"/>
      <c r="L104" s="20">
        <f>IF(A104="","",SUMIF(Gifts!$B$2:$B$1001,A104,Gifts!$C$2:$C$1001))</f>
        <v/>
      </c>
      <c r="M104" s="20">
        <f>IF(OR(A104="",NOT(ISNUMBER(F104))),"",MAX(0,F104-L104))</f>
        <v/>
      </c>
      <c r="N104" s="21">
        <f>IF(OR(A104="",NOT(ISNUMBER(I104))),"",I104-Settings!$D$4)</f>
        <v/>
      </c>
      <c r="O104" s="10">
        <f>IF(A104="","",IF(NOT(ISNUMBER(F104)),"Add an amount",IF(L104&gt;=F104,"Paid in full",IF(UPPER(TRIM(J104))="Y","Closed",IF(AND(ISNUMBER(H104),H104&lt;Settings!$D$4),"Past fulfil-by date",IF(NOT(ISNUMBER(I104)),"Add a follow-up date",IF(N104&lt;0,"Follow-up overdue",IF(N104&lt;=Settings!$D$5,"Follow up soon","On track"))))))))</f>
        <v/>
      </c>
    </row>
    <row r="105">
      <c r="A105" s="22" t="n"/>
      <c r="B105" s="22" t="n"/>
      <c r="C105" s="22" t="n"/>
      <c r="D105" s="22" t="n"/>
      <c r="E105" s="23" t="n"/>
      <c r="F105" s="24" t="n"/>
      <c r="G105" s="22" t="n"/>
      <c r="H105" s="23" t="n"/>
      <c r="I105" s="23" t="n"/>
      <c r="J105" s="22" t="n"/>
      <c r="K105" s="22" t="n"/>
      <c r="L105" s="20">
        <f>IF(A105="","",SUMIF(Gifts!$B$2:$B$1001,A105,Gifts!$C$2:$C$1001))</f>
        <v/>
      </c>
      <c r="M105" s="20">
        <f>IF(OR(A105="",NOT(ISNUMBER(F105))),"",MAX(0,F105-L105))</f>
        <v/>
      </c>
      <c r="N105" s="21">
        <f>IF(OR(A105="",NOT(ISNUMBER(I105))),"",I105-Settings!$D$4)</f>
        <v/>
      </c>
      <c r="O105" s="10">
        <f>IF(A105="","",IF(NOT(ISNUMBER(F105)),"Add an amount",IF(L105&gt;=F105,"Paid in full",IF(UPPER(TRIM(J105))="Y","Closed",IF(AND(ISNUMBER(H105),H105&lt;Settings!$D$4),"Past fulfil-by date",IF(NOT(ISNUMBER(I105)),"Add a follow-up date",IF(N105&lt;0,"Follow-up overdue",IF(N105&lt;=Settings!$D$5,"Follow up soon","On track"))))))))</f>
        <v/>
      </c>
    </row>
    <row r="106">
      <c r="A106" s="22" t="n"/>
      <c r="B106" s="22" t="n"/>
      <c r="C106" s="22" t="n"/>
      <c r="D106" s="22" t="n"/>
      <c r="E106" s="23" t="n"/>
      <c r="F106" s="24" t="n"/>
      <c r="G106" s="22" t="n"/>
      <c r="H106" s="23" t="n"/>
      <c r="I106" s="23" t="n"/>
      <c r="J106" s="22" t="n"/>
      <c r="K106" s="22" t="n"/>
      <c r="L106" s="20">
        <f>IF(A106="","",SUMIF(Gifts!$B$2:$B$1001,A106,Gifts!$C$2:$C$1001))</f>
        <v/>
      </c>
      <c r="M106" s="20">
        <f>IF(OR(A106="",NOT(ISNUMBER(F106))),"",MAX(0,F106-L106))</f>
        <v/>
      </c>
      <c r="N106" s="21">
        <f>IF(OR(A106="",NOT(ISNUMBER(I106))),"",I106-Settings!$D$4)</f>
        <v/>
      </c>
      <c r="O106" s="10">
        <f>IF(A106="","",IF(NOT(ISNUMBER(F106)),"Add an amount",IF(L106&gt;=F106,"Paid in full",IF(UPPER(TRIM(J106))="Y","Closed",IF(AND(ISNUMBER(H106),H106&lt;Settings!$D$4),"Past fulfil-by date",IF(NOT(ISNUMBER(I106)),"Add a follow-up date",IF(N106&lt;0,"Follow-up overdue",IF(N106&lt;=Settings!$D$5,"Follow up soon","On track"))))))))</f>
        <v/>
      </c>
    </row>
    <row r="107">
      <c r="A107" s="22" t="n"/>
      <c r="B107" s="22" t="n"/>
      <c r="C107" s="22" t="n"/>
      <c r="D107" s="22" t="n"/>
      <c r="E107" s="23" t="n"/>
      <c r="F107" s="24" t="n"/>
      <c r="G107" s="22" t="n"/>
      <c r="H107" s="23" t="n"/>
      <c r="I107" s="23" t="n"/>
      <c r="J107" s="22" t="n"/>
      <c r="K107" s="22" t="n"/>
      <c r="L107" s="20">
        <f>IF(A107="","",SUMIF(Gifts!$B$2:$B$1001,A107,Gifts!$C$2:$C$1001))</f>
        <v/>
      </c>
      <c r="M107" s="20">
        <f>IF(OR(A107="",NOT(ISNUMBER(F107))),"",MAX(0,F107-L107))</f>
        <v/>
      </c>
      <c r="N107" s="21">
        <f>IF(OR(A107="",NOT(ISNUMBER(I107))),"",I107-Settings!$D$4)</f>
        <v/>
      </c>
      <c r="O107" s="10">
        <f>IF(A107="","",IF(NOT(ISNUMBER(F107)),"Add an amount",IF(L107&gt;=F107,"Paid in full",IF(UPPER(TRIM(J107))="Y","Closed",IF(AND(ISNUMBER(H107),H107&lt;Settings!$D$4),"Past fulfil-by date",IF(NOT(ISNUMBER(I107)),"Add a follow-up date",IF(N107&lt;0,"Follow-up overdue",IF(N107&lt;=Settings!$D$5,"Follow up soon","On track"))))))))</f>
        <v/>
      </c>
    </row>
    <row r="108">
      <c r="A108" s="22" t="n"/>
      <c r="B108" s="22" t="n"/>
      <c r="C108" s="22" t="n"/>
      <c r="D108" s="22" t="n"/>
      <c r="E108" s="23" t="n"/>
      <c r="F108" s="24" t="n"/>
      <c r="G108" s="22" t="n"/>
      <c r="H108" s="23" t="n"/>
      <c r="I108" s="23" t="n"/>
      <c r="J108" s="22" t="n"/>
      <c r="K108" s="22" t="n"/>
      <c r="L108" s="20">
        <f>IF(A108="","",SUMIF(Gifts!$B$2:$B$1001,A108,Gifts!$C$2:$C$1001))</f>
        <v/>
      </c>
      <c r="M108" s="20">
        <f>IF(OR(A108="",NOT(ISNUMBER(F108))),"",MAX(0,F108-L108))</f>
        <v/>
      </c>
      <c r="N108" s="21">
        <f>IF(OR(A108="",NOT(ISNUMBER(I108))),"",I108-Settings!$D$4)</f>
        <v/>
      </c>
      <c r="O108" s="10">
        <f>IF(A108="","",IF(NOT(ISNUMBER(F108)),"Add an amount",IF(L108&gt;=F108,"Paid in full",IF(UPPER(TRIM(J108))="Y","Closed",IF(AND(ISNUMBER(H108),H108&lt;Settings!$D$4),"Past fulfil-by date",IF(NOT(ISNUMBER(I108)),"Add a follow-up date",IF(N108&lt;0,"Follow-up overdue",IF(N108&lt;=Settings!$D$5,"Follow up soon","On track"))))))))</f>
        <v/>
      </c>
    </row>
    <row r="109">
      <c r="A109" s="22" t="n"/>
      <c r="B109" s="22" t="n"/>
      <c r="C109" s="22" t="n"/>
      <c r="D109" s="22" t="n"/>
      <c r="E109" s="23" t="n"/>
      <c r="F109" s="24" t="n"/>
      <c r="G109" s="22" t="n"/>
      <c r="H109" s="23" t="n"/>
      <c r="I109" s="23" t="n"/>
      <c r="J109" s="22" t="n"/>
      <c r="K109" s="22" t="n"/>
      <c r="L109" s="20">
        <f>IF(A109="","",SUMIF(Gifts!$B$2:$B$1001,A109,Gifts!$C$2:$C$1001))</f>
        <v/>
      </c>
      <c r="M109" s="20">
        <f>IF(OR(A109="",NOT(ISNUMBER(F109))),"",MAX(0,F109-L109))</f>
        <v/>
      </c>
      <c r="N109" s="21">
        <f>IF(OR(A109="",NOT(ISNUMBER(I109))),"",I109-Settings!$D$4)</f>
        <v/>
      </c>
      <c r="O109" s="10">
        <f>IF(A109="","",IF(NOT(ISNUMBER(F109)),"Add an amount",IF(L109&gt;=F109,"Paid in full",IF(UPPER(TRIM(J109))="Y","Closed",IF(AND(ISNUMBER(H109),H109&lt;Settings!$D$4),"Past fulfil-by date",IF(NOT(ISNUMBER(I109)),"Add a follow-up date",IF(N109&lt;0,"Follow-up overdue",IF(N109&lt;=Settings!$D$5,"Follow up soon","On track"))))))))</f>
        <v/>
      </c>
    </row>
    <row r="110">
      <c r="A110" s="22" t="n"/>
      <c r="B110" s="22" t="n"/>
      <c r="C110" s="22" t="n"/>
      <c r="D110" s="22" t="n"/>
      <c r="E110" s="23" t="n"/>
      <c r="F110" s="24" t="n"/>
      <c r="G110" s="22" t="n"/>
      <c r="H110" s="23" t="n"/>
      <c r="I110" s="23" t="n"/>
      <c r="J110" s="22" t="n"/>
      <c r="K110" s="22" t="n"/>
      <c r="L110" s="20">
        <f>IF(A110="","",SUMIF(Gifts!$B$2:$B$1001,A110,Gifts!$C$2:$C$1001))</f>
        <v/>
      </c>
      <c r="M110" s="20">
        <f>IF(OR(A110="",NOT(ISNUMBER(F110))),"",MAX(0,F110-L110))</f>
        <v/>
      </c>
      <c r="N110" s="21">
        <f>IF(OR(A110="",NOT(ISNUMBER(I110))),"",I110-Settings!$D$4)</f>
        <v/>
      </c>
      <c r="O110" s="10">
        <f>IF(A110="","",IF(NOT(ISNUMBER(F110)),"Add an amount",IF(L110&gt;=F110,"Paid in full",IF(UPPER(TRIM(J110))="Y","Closed",IF(AND(ISNUMBER(H110),H110&lt;Settings!$D$4),"Past fulfil-by date",IF(NOT(ISNUMBER(I110)),"Add a follow-up date",IF(N110&lt;0,"Follow-up overdue",IF(N110&lt;=Settings!$D$5,"Follow up soon","On track"))))))))</f>
        <v/>
      </c>
    </row>
    <row r="111">
      <c r="A111" s="22" t="n"/>
      <c r="B111" s="22" t="n"/>
      <c r="C111" s="22" t="n"/>
      <c r="D111" s="22" t="n"/>
      <c r="E111" s="23" t="n"/>
      <c r="F111" s="24" t="n"/>
      <c r="G111" s="22" t="n"/>
      <c r="H111" s="23" t="n"/>
      <c r="I111" s="23" t="n"/>
      <c r="J111" s="22" t="n"/>
      <c r="K111" s="22" t="n"/>
      <c r="L111" s="20">
        <f>IF(A111="","",SUMIF(Gifts!$B$2:$B$1001,A111,Gifts!$C$2:$C$1001))</f>
        <v/>
      </c>
      <c r="M111" s="20">
        <f>IF(OR(A111="",NOT(ISNUMBER(F111))),"",MAX(0,F111-L111))</f>
        <v/>
      </c>
      <c r="N111" s="21">
        <f>IF(OR(A111="",NOT(ISNUMBER(I111))),"",I111-Settings!$D$4)</f>
        <v/>
      </c>
      <c r="O111" s="10">
        <f>IF(A111="","",IF(NOT(ISNUMBER(F111)),"Add an amount",IF(L111&gt;=F111,"Paid in full",IF(UPPER(TRIM(J111))="Y","Closed",IF(AND(ISNUMBER(H111),H111&lt;Settings!$D$4),"Past fulfil-by date",IF(NOT(ISNUMBER(I111)),"Add a follow-up date",IF(N111&lt;0,"Follow-up overdue",IF(N111&lt;=Settings!$D$5,"Follow up soon","On track"))))))))</f>
        <v/>
      </c>
    </row>
    <row r="112">
      <c r="A112" s="22" t="n"/>
      <c r="B112" s="22" t="n"/>
      <c r="C112" s="22" t="n"/>
      <c r="D112" s="22" t="n"/>
      <c r="E112" s="23" t="n"/>
      <c r="F112" s="24" t="n"/>
      <c r="G112" s="22" t="n"/>
      <c r="H112" s="23" t="n"/>
      <c r="I112" s="23" t="n"/>
      <c r="J112" s="22" t="n"/>
      <c r="K112" s="22" t="n"/>
      <c r="L112" s="20">
        <f>IF(A112="","",SUMIF(Gifts!$B$2:$B$1001,A112,Gifts!$C$2:$C$1001))</f>
        <v/>
      </c>
      <c r="M112" s="20">
        <f>IF(OR(A112="",NOT(ISNUMBER(F112))),"",MAX(0,F112-L112))</f>
        <v/>
      </c>
      <c r="N112" s="21">
        <f>IF(OR(A112="",NOT(ISNUMBER(I112))),"",I112-Settings!$D$4)</f>
        <v/>
      </c>
      <c r="O112" s="10">
        <f>IF(A112="","",IF(NOT(ISNUMBER(F112)),"Add an amount",IF(L112&gt;=F112,"Paid in full",IF(UPPER(TRIM(J112))="Y","Closed",IF(AND(ISNUMBER(H112),H112&lt;Settings!$D$4),"Past fulfil-by date",IF(NOT(ISNUMBER(I112)),"Add a follow-up date",IF(N112&lt;0,"Follow-up overdue",IF(N112&lt;=Settings!$D$5,"Follow up soon","On track"))))))))</f>
        <v/>
      </c>
    </row>
    <row r="113">
      <c r="A113" s="22" t="n"/>
      <c r="B113" s="22" t="n"/>
      <c r="C113" s="22" t="n"/>
      <c r="D113" s="22" t="n"/>
      <c r="E113" s="23" t="n"/>
      <c r="F113" s="24" t="n"/>
      <c r="G113" s="22" t="n"/>
      <c r="H113" s="23" t="n"/>
      <c r="I113" s="23" t="n"/>
      <c r="J113" s="22" t="n"/>
      <c r="K113" s="22" t="n"/>
      <c r="L113" s="20">
        <f>IF(A113="","",SUMIF(Gifts!$B$2:$B$1001,A113,Gifts!$C$2:$C$1001))</f>
        <v/>
      </c>
      <c r="M113" s="20">
        <f>IF(OR(A113="",NOT(ISNUMBER(F113))),"",MAX(0,F113-L113))</f>
        <v/>
      </c>
      <c r="N113" s="21">
        <f>IF(OR(A113="",NOT(ISNUMBER(I113))),"",I113-Settings!$D$4)</f>
        <v/>
      </c>
      <c r="O113" s="10">
        <f>IF(A113="","",IF(NOT(ISNUMBER(F113)),"Add an amount",IF(L113&gt;=F113,"Paid in full",IF(UPPER(TRIM(J113))="Y","Closed",IF(AND(ISNUMBER(H113),H113&lt;Settings!$D$4),"Past fulfil-by date",IF(NOT(ISNUMBER(I113)),"Add a follow-up date",IF(N113&lt;0,"Follow-up overdue",IF(N113&lt;=Settings!$D$5,"Follow up soon","On track"))))))))</f>
        <v/>
      </c>
    </row>
    <row r="114">
      <c r="A114" s="22" t="n"/>
      <c r="B114" s="22" t="n"/>
      <c r="C114" s="22" t="n"/>
      <c r="D114" s="22" t="n"/>
      <c r="E114" s="23" t="n"/>
      <c r="F114" s="24" t="n"/>
      <c r="G114" s="22" t="n"/>
      <c r="H114" s="23" t="n"/>
      <c r="I114" s="23" t="n"/>
      <c r="J114" s="22" t="n"/>
      <c r="K114" s="22" t="n"/>
      <c r="L114" s="20">
        <f>IF(A114="","",SUMIF(Gifts!$B$2:$B$1001,A114,Gifts!$C$2:$C$1001))</f>
        <v/>
      </c>
      <c r="M114" s="20">
        <f>IF(OR(A114="",NOT(ISNUMBER(F114))),"",MAX(0,F114-L114))</f>
        <v/>
      </c>
      <c r="N114" s="21">
        <f>IF(OR(A114="",NOT(ISNUMBER(I114))),"",I114-Settings!$D$4)</f>
        <v/>
      </c>
      <c r="O114" s="10">
        <f>IF(A114="","",IF(NOT(ISNUMBER(F114)),"Add an amount",IF(L114&gt;=F114,"Paid in full",IF(UPPER(TRIM(J114))="Y","Closed",IF(AND(ISNUMBER(H114),H114&lt;Settings!$D$4),"Past fulfil-by date",IF(NOT(ISNUMBER(I114)),"Add a follow-up date",IF(N114&lt;0,"Follow-up overdue",IF(N114&lt;=Settings!$D$5,"Follow up soon","On track"))))))))</f>
        <v/>
      </c>
    </row>
    <row r="115">
      <c r="A115" s="22" t="n"/>
      <c r="B115" s="22" t="n"/>
      <c r="C115" s="22" t="n"/>
      <c r="D115" s="22" t="n"/>
      <c r="E115" s="23" t="n"/>
      <c r="F115" s="24" t="n"/>
      <c r="G115" s="22" t="n"/>
      <c r="H115" s="23" t="n"/>
      <c r="I115" s="23" t="n"/>
      <c r="J115" s="22" t="n"/>
      <c r="K115" s="22" t="n"/>
      <c r="L115" s="20">
        <f>IF(A115="","",SUMIF(Gifts!$B$2:$B$1001,A115,Gifts!$C$2:$C$1001))</f>
        <v/>
      </c>
      <c r="M115" s="20">
        <f>IF(OR(A115="",NOT(ISNUMBER(F115))),"",MAX(0,F115-L115))</f>
        <v/>
      </c>
      <c r="N115" s="21">
        <f>IF(OR(A115="",NOT(ISNUMBER(I115))),"",I115-Settings!$D$4)</f>
        <v/>
      </c>
      <c r="O115" s="10">
        <f>IF(A115="","",IF(NOT(ISNUMBER(F115)),"Add an amount",IF(L115&gt;=F115,"Paid in full",IF(UPPER(TRIM(J115))="Y","Closed",IF(AND(ISNUMBER(H115),H115&lt;Settings!$D$4),"Past fulfil-by date",IF(NOT(ISNUMBER(I115)),"Add a follow-up date",IF(N115&lt;0,"Follow-up overdue",IF(N115&lt;=Settings!$D$5,"Follow up soon","On track"))))))))</f>
        <v/>
      </c>
    </row>
    <row r="116">
      <c r="A116" s="22" t="n"/>
      <c r="B116" s="22" t="n"/>
      <c r="C116" s="22" t="n"/>
      <c r="D116" s="22" t="n"/>
      <c r="E116" s="23" t="n"/>
      <c r="F116" s="24" t="n"/>
      <c r="G116" s="22" t="n"/>
      <c r="H116" s="23" t="n"/>
      <c r="I116" s="23" t="n"/>
      <c r="J116" s="22" t="n"/>
      <c r="K116" s="22" t="n"/>
      <c r="L116" s="20">
        <f>IF(A116="","",SUMIF(Gifts!$B$2:$B$1001,A116,Gifts!$C$2:$C$1001))</f>
        <v/>
      </c>
      <c r="M116" s="20">
        <f>IF(OR(A116="",NOT(ISNUMBER(F116))),"",MAX(0,F116-L116))</f>
        <v/>
      </c>
      <c r="N116" s="21">
        <f>IF(OR(A116="",NOT(ISNUMBER(I116))),"",I116-Settings!$D$4)</f>
        <v/>
      </c>
      <c r="O116" s="10">
        <f>IF(A116="","",IF(NOT(ISNUMBER(F116)),"Add an amount",IF(L116&gt;=F116,"Paid in full",IF(UPPER(TRIM(J116))="Y","Closed",IF(AND(ISNUMBER(H116),H116&lt;Settings!$D$4),"Past fulfil-by date",IF(NOT(ISNUMBER(I116)),"Add a follow-up date",IF(N116&lt;0,"Follow-up overdue",IF(N116&lt;=Settings!$D$5,"Follow up soon","On track"))))))))</f>
        <v/>
      </c>
    </row>
    <row r="117">
      <c r="A117" s="22" t="n"/>
      <c r="B117" s="22" t="n"/>
      <c r="C117" s="22" t="n"/>
      <c r="D117" s="22" t="n"/>
      <c r="E117" s="23" t="n"/>
      <c r="F117" s="24" t="n"/>
      <c r="G117" s="22" t="n"/>
      <c r="H117" s="23" t="n"/>
      <c r="I117" s="23" t="n"/>
      <c r="J117" s="22" t="n"/>
      <c r="K117" s="22" t="n"/>
      <c r="L117" s="20">
        <f>IF(A117="","",SUMIF(Gifts!$B$2:$B$1001,A117,Gifts!$C$2:$C$1001))</f>
        <v/>
      </c>
      <c r="M117" s="20">
        <f>IF(OR(A117="",NOT(ISNUMBER(F117))),"",MAX(0,F117-L117))</f>
        <v/>
      </c>
      <c r="N117" s="21">
        <f>IF(OR(A117="",NOT(ISNUMBER(I117))),"",I117-Settings!$D$4)</f>
        <v/>
      </c>
      <c r="O117" s="10">
        <f>IF(A117="","",IF(NOT(ISNUMBER(F117)),"Add an amount",IF(L117&gt;=F117,"Paid in full",IF(UPPER(TRIM(J117))="Y","Closed",IF(AND(ISNUMBER(H117),H117&lt;Settings!$D$4),"Past fulfil-by date",IF(NOT(ISNUMBER(I117)),"Add a follow-up date",IF(N117&lt;0,"Follow-up overdue",IF(N117&lt;=Settings!$D$5,"Follow up soon","On track"))))))))</f>
        <v/>
      </c>
    </row>
    <row r="118">
      <c r="A118" s="22" t="n"/>
      <c r="B118" s="22" t="n"/>
      <c r="C118" s="22" t="n"/>
      <c r="D118" s="22" t="n"/>
      <c r="E118" s="23" t="n"/>
      <c r="F118" s="24" t="n"/>
      <c r="G118" s="22" t="n"/>
      <c r="H118" s="23" t="n"/>
      <c r="I118" s="23" t="n"/>
      <c r="J118" s="22" t="n"/>
      <c r="K118" s="22" t="n"/>
      <c r="L118" s="20">
        <f>IF(A118="","",SUMIF(Gifts!$B$2:$B$1001,A118,Gifts!$C$2:$C$1001))</f>
        <v/>
      </c>
      <c r="M118" s="20">
        <f>IF(OR(A118="",NOT(ISNUMBER(F118))),"",MAX(0,F118-L118))</f>
        <v/>
      </c>
      <c r="N118" s="21">
        <f>IF(OR(A118="",NOT(ISNUMBER(I118))),"",I118-Settings!$D$4)</f>
        <v/>
      </c>
      <c r="O118" s="10">
        <f>IF(A118="","",IF(NOT(ISNUMBER(F118)),"Add an amount",IF(L118&gt;=F118,"Paid in full",IF(UPPER(TRIM(J118))="Y","Closed",IF(AND(ISNUMBER(H118),H118&lt;Settings!$D$4),"Past fulfil-by date",IF(NOT(ISNUMBER(I118)),"Add a follow-up date",IF(N118&lt;0,"Follow-up overdue",IF(N118&lt;=Settings!$D$5,"Follow up soon","On track"))))))))</f>
        <v/>
      </c>
    </row>
    <row r="119">
      <c r="A119" s="22" t="n"/>
      <c r="B119" s="22" t="n"/>
      <c r="C119" s="22" t="n"/>
      <c r="D119" s="22" t="n"/>
      <c r="E119" s="23" t="n"/>
      <c r="F119" s="24" t="n"/>
      <c r="G119" s="22" t="n"/>
      <c r="H119" s="23" t="n"/>
      <c r="I119" s="23" t="n"/>
      <c r="J119" s="22" t="n"/>
      <c r="K119" s="22" t="n"/>
      <c r="L119" s="20">
        <f>IF(A119="","",SUMIF(Gifts!$B$2:$B$1001,A119,Gifts!$C$2:$C$1001))</f>
        <v/>
      </c>
      <c r="M119" s="20">
        <f>IF(OR(A119="",NOT(ISNUMBER(F119))),"",MAX(0,F119-L119))</f>
        <v/>
      </c>
      <c r="N119" s="21">
        <f>IF(OR(A119="",NOT(ISNUMBER(I119))),"",I119-Settings!$D$4)</f>
        <v/>
      </c>
      <c r="O119" s="10">
        <f>IF(A119="","",IF(NOT(ISNUMBER(F119)),"Add an amount",IF(L119&gt;=F119,"Paid in full",IF(UPPER(TRIM(J119))="Y","Closed",IF(AND(ISNUMBER(H119),H119&lt;Settings!$D$4),"Past fulfil-by date",IF(NOT(ISNUMBER(I119)),"Add a follow-up date",IF(N119&lt;0,"Follow-up overdue",IF(N119&lt;=Settings!$D$5,"Follow up soon","On track"))))))))</f>
        <v/>
      </c>
    </row>
    <row r="120">
      <c r="A120" s="22" t="n"/>
      <c r="B120" s="22" t="n"/>
      <c r="C120" s="22" t="n"/>
      <c r="D120" s="22" t="n"/>
      <c r="E120" s="23" t="n"/>
      <c r="F120" s="24" t="n"/>
      <c r="G120" s="22" t="n"/>
      <c r="H120" s="23" t="n"/>
      <c r="I120" s="23" t="n"/>
      <c r="J120" s="22" t="n"/>
      <c r="K120" s="22" t="n"/>
      <c r="L120" s="20">
        <f>IF(A120="","",SUMIF(Gifts!$B$2:$B$1001,A120,Gifts!$C$2:$C$1001))</f>
        <v/>
      </c>
      <c r="M120" s="20">
        <f>IF(OR(A120="",NOT(ISNUMBER(F120))),"",MAX(0,F120-L120))</f>
        <v/>
      </c>
      <c r="N120" s="21">
        <f>IF(OR(A120="",NOT(ISNUMBER(I120))),"",I120-Settings!$D$4)</f>
        <v/>
      </c>
      <c r="O120" s="10">
        <f>IF(A120="","",IF(NOT(ISNUMBER(F120)),"Add an amount",IF(L120&gt;=F120,"Paid in full",IF(UPPER(TRIM(J120))="Y","Closed",IF(AND(ISNUMBER(H120),H120&lt;Settings!$D$4),"Past fulfil-by date",IF(NOT(ISNUMBER(I120)),"Add a follow-up date",IF(N120&lt;0,"Follow-up overdue",IF(N120&lt;=Settings!$D$5,"Follow up soon","On track"))))))))</f>
        <v/>
      </c>
    </row>
    <row r="121">
      <c r="A121" s="22" t="n"/>
      <c r="B121" s="22" t="n"/>
      <c r="C121" s="22" t="n"/>
      <c r="D121" s="22" t="n"/>
      <c r="E121" s="23" t="n"/>
      <c r="F121" s="24" t="n"/>
      <c r="G121" s="22" t="n"/>
      <c r="H121" s="23" t="n"/>
      <c r="I121" s="23" t="n"/>
      <c r="J121" s="22" t="n"/>
      <c r="K121" s="22" t="n"/>
      <c r="L121" s="20">
        <f>IF(A121="","",SUMIF(Gifts!$B$2:$B$1001,A121,Gifts!$C$2:$C$1001))</f>
        <v/>
      </c>
      <c r="M121" s="20">
        <f>IF(OR(A121="",NOT(ISNUMBER(F121))),"",MAX(0,F121-L121))</f>
        <v/>
      </c>
      <c r="N121" s="21">
        <f>IF(OR(A121="",NOT(ISNUMBER(I121))),"",I121-Settings!$D$4)</f>
        <v/>
      </c>
      <c r="O121" s="10">
        <f>IF(A121="","",IF(NOT(ISNUMBER(F121)),"Add an amount",IF(L121&gt;=F121,"Paid in full",IF(UPPER(TRIM(J121))="Y","Closed",IF(AND(ISNUMBER(H121),H121&lt;Settings!$D$4),"Past fulfil-by date",IF(NOT(ISNUMBER(I121)),"Add a follow-up date",IF(N121&lt;0,"Follow-up overdue",IF(N121&lt;=Settings!$D$5,"Follow up soon","On track"))))))))</f>
        <v/>
      </c>
    </row>
    <row r="122">
      <c r="A122" s="22" t="n"/>
      <c r="B122" s="22" t="n"/>
      <c r="C122" s="22" t="n"/>
      <c r="D122" s="22" t="n"/>
      <c r="E122" s="23" t="n"/>
      <c r="F122" s="24" t="n"/>
      <c r="G122" s="22" t="n"/>
      <c r="H122" s="23" t="n"/>
      <c r="I122" s="23" t="n"/>
      <c r="J122" s="22" t="n"/>
      <c r="K122" s="22" t="n"/>
      <c r="L122" s="20">
        <f>IF(A122="","",SUMIF(Gifts!$B$2:$B$1001,A122,Gifts!$C$2:$C$1001))</f>
        <v/>
      </c>
      <c r="M122" s="20">
        <f>IF(OR(A122="",NOT(ISNUMBER(F122))),"",MAX(0,F122-L122))</f>
        <v/>
      </c>
      <c r="N122" s="21">
        <f>IF(OR(A122="",NOT(ISNUMBER(I122))),"",I122-Settings!$D$4)</f>
        <v/>
      </c>
      <c r="O122" s="10">
        <f>IF(A122="","",IF(NOT(ISNUMBER(F122)),"Add an amount",IF(L122&gt;=F122,"Paid in full",IF(UPPER(TRIM(J122))="Y","Closed",IF(AND(ISNUMBER(H122),H122&lt;Settings!$D$4),"Past fulfil-by date",IF(NOT(ISNUMBER(I122)),"Add a follow-up date",IF(N122&lt;0,"Follow-up overdue",IF(N122&lt;=Settings!$D$5,"Follow up soon","On track"))))))))</f>
        <v/>
      </c>
    </row>
    <row r="123">
      <c r="A123" s="22" t="n"/>
      <c r="B123" s="22" t="n"/>
      <c r="C123" s="22" t="n"/>
      <c r="D123" s="22" t="n"/>
      <c r="E123" s="23" t="n"/>
      <c r="F123" s="24" t="n"/>
      <c r="G123" s="22" t="n"/>
      <c r="H123" s="23" t="n"/>
      <c r="I123" s="23" t="n"/>
      <c r="J123" s="22" t="n"/>
      <c r="K123" s="22" t="n"/>
      <c r="L123" s="20">
        <f>IF(A123="","",SUMIF(Gifts!$B$2:$B$1001,A123,Gifts!$C$2:$C$1001))</f>
        <v/>
      </c>
      <c r="M123" s="20">
        <f>IF(OR(A123="",NOT(ISNUMBER(F123))),"",MAX(0,F123-L123))</f>
        <v/>
      </c>
      <c r="N123" s="21">
        <f>IF(OR(A123="",NOT(ISNUMBER(I123))),"",I123-Settings!$D$4)</f>
        <v/>
      </c>
      <c r="O123" s="10">
        <f>IF(A123="","",IF(NOT(ISNUMBER(F123)),"Add an amount",IF(L123&gt;=F123,"Paid in full",IF(UPPER(TRIM(J123))="Y","Closed",IF(AND(ISNUMBER(H123),H123&lt;Settings!$D$4),"Past fulfil-by date",IF(NOT(ISNUMBER(I123)),"Add a follow-up date",IF(N123&lt;0,"Follow-up overdue",IF(N123&lt;=Settings!$D$5,"Follow up soon","On track"))))))))</f>
        <v/>
      </c>
    </row>
    <row r="124">
      <c r="A124" s="22" t="n"/>
      <c r="B124" s="22" t="n"/>
      <c r="C124" s="22" t="n"/>
      <c r="D124" s="22" t="n"/>
      <c r="E124" s="23" t="n"/>
      <c r="F124" s="24" t="n"/>
      <c r="G124" s="22" t="n"/>
      <c r="H124" s="23" t="n"/>
      <c r="I124" s="23" t="n"/>
      <c r="J124" s="22" t="n"/>
      <c r="K124" s="22" t="n"/>
      <c r="L124" s="20">
        <f>IF(A124="","",SUMIF(Gifts!$B$2:$B$1001,A124,Gifts!$C$2:$C$1001))</f>
        <v/>
      </c>
      <c r="M124" s="20">
        <f>IF(OR(A124="",NOT(ISNUMBER(F124))),"",MAX(0,F124-L124))</f>
        <v/>
      </c>
      <c r="N124" s="21">
        <f>IF(OR(A124="",NOT(ISNUMBER(I124))),"",I124-Settings!$D$4)</f>
        <v/>
      </c>
      <c r="O124" s="10">
        <f>IF(A124="","",IF(NOT(ISNUMBER(F124)),"Add an amount",IF(L124&gt;=F124,"Paid in full",IF(UPPER(TRIM(J124))="Y","Closed",IF(AND(ISNUMBER(H124),H124&lt;Settings!$D$4),"Past fulfil-by date",IF(NOT(ISNUMBER(I124)),"Add a follow-up date",IF(N124&lt;0,"Follow-up overdue",IF(N124&lt;=Settings!$D$5,"Follow up soon","On track"))))))))</f>
        <v/>
      </c>
    </row>
    <row r="125">
      <c r="A125" s="22" t="n"/>
      <c r="B125" s="22" t="n"/>
      <c r="C125" s="22" t="n"/>
      <c r="D125" s="22" t="n"/>
      <c r="E125" s="23" t="n"/>
      <c r="F125" s="24" t="n"/>
      <c r="G125" s="22" t="n"/>
      <c r="H125" s="23" t="n"/>
      <c r="I125" s="23" t="n"/>
      <c r="J125" s="22" t="n"/>
      <c r="K125" s="22" t="n"/>
      <c r="L125" s="20">
        <f>IF(A125="","",SUMIF(Gifts!$B$2:$B$1001,A125,Gifts!$C$2:$C$1001))</f>
        <v/>
      </c>
      <c r="M125" s="20">
        <f>IF(OR(A125="",NOT(ISNUMBER(F125))),"",MAX(0,F125-L125))</f>
        <v/>
      </c>
      <c r="N125" s="21">
        <f>IF(OR(A125="",NOT(ISNUMBER(I125))),"",I125-Settings!$D$4)</f>
        <v/>
      </c>
      <c r="O125" s="10">
        <f>IF(A125="","",IF(NOT(ISNUMBER(F125)),"Add an amount",IF(L125&gt;=F125,"Paid in full",IF(UPPER(TRIM(J125))="Y","Closed",IF(AND(ISNUMBER(H125),H125&lt;Settings!$D$4),"Past fulfil-by date",IF(NOT(ISNUMBER(I125)),"Add a follow-up date",IF(N125&lt;0,"Follow-up overdue",IF(N125&lt;=Settings!$D$5,"Follow up soon","On track"))))))))</f>
        <v/>
      </c>
    </row>
    <row r="126">
      <c r="A126" s="22" t="n"/>
      <c r="B126" s="22" t="n"/>
      <c r="C126" s="22" t="n"/>
      <c r="D126" s="22" t="n"/>
      <c r="E126" s="23" t="n"/>
      <c r="F126" s="24" t="n"/>
      <c r="G126" s="22" t="n"/>
      <c r="H126" s="23" t="n"/>
      <c r="I126" s="23" t="n"/>
      <c r="J126" s="22" t="n"/>
      <c r="K126" s="22" t="n"/>
      <c r="L126" s="20">
        <f>IF(A126="","",SUMIF(Gifts!$B$2:$B$1001,A126,Gifts!$C$2:$C$1001))</f>
        <v/>
      </c>
      <c r="M126" s="20">
        <f>IF(OR(A126="",NOT(ISNUMBER(F126))),"",MAX(0,F126-L126))</f>
        <v/>
      </c>
      <c r="N126" s="21">
        <f>IF(OR(A126="",NOT(ISNUMBER(I126))),"",I126-Settings!$D$4)</f>
        <v/>
      </c>
      <c r="O126" s="10">
        <f>IF(A126="","",IF(NOT(ISNUMBER(F126)),"Add an amount",IF(L126&gt;=F126,"Paid in full",IF(UPPER(TRIM(J126))="Y","Closed",IF(AND(ISNUMBER(H126),H126&lt;Settings!$D$4),"Past fulfil-by date",IF(NOT(ISNUMBER(I126)),"Add a follow-up date",IF(N126&lt;0,"Follow-up overdue",IF(N126&lt;=Settings!$D$5,"Follow up soon","On track"))))))))</f>
        <v/>
      </c>
    </row>
    <row r="127">
      <c r="A127" s="22" t="n"/>
      <c r="B127" s="22" t="n"/>
      <c r="C127" s="22" t="n"/>
      <c r="D127" s="22" t="n"/>
      <c r="E127" s="23" t="n"/>
      <c r="F127" s="24" t="n"/>
      <c r="G127" s="22" t="n"/>
      <c r="H127" s="23" t="n"/>
      <c r="I127" s="23" t="n"/>
      <c r="J127" s="22" t="n"/>
      <c r="K127" s="22" t="n"/>
      <c r="L127" s="20">
        <f>IF(A127="","",SUMIF(Gifts!$B$2:$B$1001,A127,Gifts!$C$2:$C$1001))</f>
        <v/>
      </c>
      <c r="M127" s="20">
        <f>IF(OR(A127="",NOT(ISNUMBER(F127))),"",MAX(0,F127-L127))</f>
        <v/>
      </c>
      <c r="N127" s="21">
        <f>IF(OR(A127="",NOT(ISNUMBER(I127))),"",I127-Settings!$D$4)</f>
        <v/>
      </c>
      <c r="O127" s="10">
        <f>IF(A127="","",IF(NOT(ISNUMBER(F127)),"Add an amount",IF(L127&gt;=F127,"Paid in full",IF(UPPER(TRIM(J127))="Y","Closed",IF(AND(ISNUMBER(H127),H127&lt;Settings!$D$4),"Past fulfil-by date",IF(NOT(ISNUMBER(I127)),"Add a follow-up date",IF(N127&lt;0,"Follow-up overdue",IF(N127&lt;=Settings!$D$5,"Follow up soon","On track"))))))))</f>
        <v/>
      </c>
    </row>
    <row r="128">
      <c r="A128" s="22" t="n"/>
      <c r="B128" s="22" t="n"/>
      <c r="C128" s="22" t="n"/>
      <c r="D128" s="22" t="n"/>
      <c r="E128" s="23" t="n"/>
      <c r="F128" s="24" t="n"/>
      <c r="G128" s="22" t="n"/>
      <c r="H128" s="23" t="n"/>
      <c r="I128" s="23" t="n"/>
      <c r="J128" s="22" t="n"/>
      <c r="K128" s="22" t="n"/>
      <c r="L128" s="20">
        <f>IF(A128="","",SUMIF(Gifts!$B$2:$B$1001,A128,Gifts!$C$2:$C$1001))</f>
        <v/>
      </c>
      <c r="M128" s="20">
        <f>IF(OR(A128="",NOT(ISNUMBER(F128))),"",MAX(0,F128-L128))</f>
        <v/>
      </c>
      <c r="N128" s="21">
        <f>IF(OR(A128="",NOT(ISNUMBER(I128))),"",I128-Settings!$D$4)</f>
        <v/>
      </c>
      <c r="O128" s="10">
        <f>IF(A128="","",IF(NOT(ISNUMBER(F128)),"Add an amount",IF(L128&gt;=F128,"Paid in full",IF(UPPER(TRIM(J128))="Y","Closed",IF(AND(ISNUMBER(H128),H128&lt;Settings!$D$4),"Past fulfil-by date",IF(NOT(ISNUMBER(I128)),"Add a follow-up date",IF(N128&lt;0,"Follow-up overdue",IF(N128&lt;=Settings!$D$5,"Follow up soon","On track"))))))))</f>
        <v/>
      </c>
    </row>
    <row r="129">
      <c r="A129" s="22" t="n"/>
      <c r="B129" s="22" t="n"/>
      <c r="C129" s="22" t="n"/>
      <c r="D129" s="22" t="n"/>
      <c r="E129" s="23" t="n"/>
      <c r="F129" s="24" t="n"/>
      <c r="G129" s="22" t="n"/>
      <c r="H129" s="23" t="n"/>
      <c r="I129" s="23" t="n"/>
      <c r="J129" s="22" t="n"/>
      <c r="K129" s="22" t="n"/>
      <c r="L129" s="20">
        <f>IF(A129="","",SUMIF(Gifts!$B$2:$B$1001,A129,Gifts!$C$2:$C$1001))</f>
        <v/>
      </c>
      <c r="M129" s="20">
        <f>IF(OR(A129="",NOT(ISNUMBER(F129))),"",MAX(0,F129-L129))</f>
        <v/>
      </c>
      <c r="N129" s="21">
        <f>IF(OR(A129="",NOT(ISNUMBER(I129))),"",I129-Settings!$D$4)</f>
        <v/>
      </c>
      <c r="O129" s="10">
        <f>IF(A129="","",IF(NOT(ISNUMBER(F129)),"Add an amount",IF(L129&gt;=F129,"Paid in full",IF(UPPER(TRIM(J129))="Y","Closed",IF(AND(ISNUMBER(H129),H129&lt;Settings!$D$4),"Past fulfil-by date",IF(NOT(ISNUMBER(I129)),"Add a follow-up date",IF(N129&lt;0,"Follow-up overdue",IF(N129&lt;=Settings!$D$5,"Follow up soon","On track"))))))))</f>
        <v/>
      </c>
    </row>
    <row r="130">
      <c r="A130" s="22" t="n"/>
      <c r="B130" s="22" t="n"/>
      <c r="C130" s="22" t="n"/>
      <c r="D130" s="22" t="n"/>
      <c r="E130" s="23" t="n"/>
      <c r="F130" s="24" t="n"/>
      <c r="G130" s="22" t="n"/>
      <c r="H130" s="23" t="n"/>
      <c r="I130" s="23" t="n"/>
      <c r="J130" s="22" t="n"/>
      <c r="K130" s="22" t="n"/>
      <c r="L130" s="20">
        <f>IF(A130="","",SUMIF(Gifts!$B$2:$B$1001,A130,Gifts!$C$2:$C$1001))</f>
        <v/>
      </c>
      <c r="M130" s="20">
        <f>IF(OR(A130="",NOT(ISNUMBER(F130))),"",MAX(0,F130-L130))</f>
        <v/>
      </c>
      <c r="N130" s="21">
        <f>IF(OR(A130="",NOT(ISNUMBER(I130))),"",I130-Settings!$D$4)</f>
        <v/>
      </c>
      <c r="O130" s="10">
        <f>IF(A130="","",IF(NOT(ISNUMBER(F130)),"Add an amount",IF(L130&gt;=F130,"Paid in full",IF(UPPER(TRIM(J130))="Y","Closed",IF(AND(ISNUMBER(H130),H130&lt;Settings!$D$4),"Past fulfil-by date",IF(NOT(ISNUMBER(I130)),"Add a follow-up date",IF(N130&lt;0,"Follow-up overdue",IF(N130&lt;=Settings!$D$5,"Follow up soon","On track"))))))))</f>
        <v/>
      </c>
    </row>
    <row r="131">
      <c r="A131" s="22" t="n"/>
      <c r="B131" s="22" t="n"/>
      <c r="C131" s="22" t="n"/>
      <c r="D131" s="22" t="n"/>
      <c r="E131" s="23" t="n"/>
      <c r="F131" s="24" t="n"/>
      <c r="G131" s="22" t="n"/>
      <c r="H131" s="23" t="n"/>
      <c r="I131" s="23" t="n"/>
      <c r="J131" s="22" t="n"/>
      <c r="K131" s="22" t="n"/>
      <c r="L131" s="20">
        <f>IF(A131="","",SUMIF(Gifts!$B$2:$B$1001,A131,Gifts!$C$2:$C$1001))</f>
        <v/>
      </c>
      <c r="M131" s="20">
        <f>IF(OR(A131="",NOT(ISNUMBER(F131))),"",MAX(0,F131-L131))</f>
        <v/>
      </c>
      <c r="N131" s="21">
        <f>IF(OR(A131="",NOT(ISNUMBER(I131))),"",I131-Settings!$D$4)</f>
        <v/>
      </c>
      <c r="O131" s="10">
        <f>IF(A131="","",IF(NOT(ISNUMBER(F131)),"Add an amount",IF(L131&gt;=F131,"Paid in full",IF(UPPER(TRIM(J131))="Y","Closed",IF(AND(ISNUMBER(H131),H131&lt;Settings!$D$4),"Past fulfil-by date",IF(NOT(ISNUMBER(I131)),"Add a follow-up date",IF(N131&lt;0,"Follow-up overdue",IF(N131&lt;=Settings!$D$5,"Follow up soon","On track"))))))))</f>
        <v/>
      </c>
    </row>
    <row r="132">
      <c r="A132" s="22" t="n"/>
      <c r="B132" s="22" t="n"/>
      <c r="C132" s="22" t="n"/>
      <c r="D132" s="22" t="n"/>
      <c r="E132" s="23" t="n"/>
      <c r="F132" s="24" t="n"/>
      <c r="G132" s="22" t="n"/>
      <c r="H132" s="23" t="n"/>
      <c r="I132" s="23" t="n"/>
      <c r="J132" s="22" t="n"/>
      <c r="K132" s="22" t="n"/>
      <c r="L132" s="20">
        <f>IF(A132="","",SUMIF(Gifts!$B$2:$B$1001,A132,Gifts!$C$2:$C$1001))</f>
        <v/>
      </c>
      <c r="M132" s="20">
        <f>IF(OR(A132="",NOT(ISNUMBER(F132))),"",MAX(0,F132-L132))</f>
        <v/>
      </c>
      <c r="N132" s="21">
        <f>IF(OR(A132="",NOT(ISNUMBER(I132))),"",I132-Settings!$D$4)</f>
        <v/>
      </c>
      <c r="O132" s="10">
        <f>IF(A132="","",IF(NOT(ISNUMBER(F132)),"Add an amount",IF(L132&gt;=F132,"Paid in full",IF(UPPER(TRIM(J132))="Y","Closed",IF(AND(ISNUMBER(H132),H132&lt;Settings!$D$4),"Past fulfil-by date",IF(NOT(ISNUMBER(I132)),"Add a follow-up date",IF(N132&lt;0,"Follow-up overdue",IF(N132&lt;=Settings!$D$5,"Follow up soon","On track"))))))))</f>
        <v/>
      </c>
    </row>
    <row r="133">
      <c r="A133" s="22" t="n"/>
      <c r="B133" s="22" t="n"/>
      <c r="C133" s="22" t="n"/>
      <c r="D133" s="22" t="n"/>
      <c r="E133" s="23" t="n"/>
      <c r="F133" s="24" t="n"/>
      <c r="G133" s="22" t="n"/>
      <c r="H133" s="23" t="n"/>
      <c r="I133" s="23" t="n"/>
      <c r="J133" s="22" t="n"/>
      <c r="K133" s="22" t="n"/>
      <c r="L133" s="20">
        <f>IF(A133="","",SUMIF(Gifts!$B$2:$B$1001,A133,Gifts!$C$2:$C$1001))</f>
        <v/>
      </c>
      <c r="M133" s="20">
        <f>IF(OR(A133="",NOT(ISNUMBER(F133))),"",MAX(0,F133-L133))</f>
        <v/>
      </c>
      <c r="N133" s="21">
        <f>IF(OR(A133="",NOT(ISNUMBER(I133))),"",I133-Settings!$D$4)</f>
        <v/>
      </c>
      <c r="O133" s="10">
        <f>IF(A133="","",IF(NOT(ISNUMBER(F133)),"Add an amount",IF(L133&gt;=F133,"Paid in full",IF(UPPER(TRIM(J133))="Y","Closed",IF(AND(ISNUMBER(H133),H133&lt;Settings!$D$4),"Past fulfil-by date",IF(NOT(ISNUMBER(I133)),"Add a follow-up date",IF(N133&lt;0,"Follow-up overdue",IF(N133&lt;=Settings!$D$5,"Follow up soon","On track"))))))))</f>
        <v/>
      </c>
    </row>
    <row r="134">
      <c r="A134" s="22" t="n"/>
      <c r="B134" s="22" t="n"/>
      <c r="C134" s="22" t="n"/>
      <c r="D134" s="22" t="n"/>
      <c r="E134" s="23" t="n"/>
      <c r="F134" s="24" t="n"/>
      <c r="G134" s="22" t="n"/>
      <c r="H134" s="23" t="n"/>
      <c r="I134" s="23" t="n"/>
      <c r="J134" s="22" t="n"/>
      <c r="K134" s="22" t="n"/>
      <c r="L134" s="20">
        <f>IF(A134="","",SUMIF(Gifts!$B$2:$B$1001,A134,Gifts!$C$2:$C$1001))</f>
        <v/>
      </c>
      <c r="M134" s="20">
        <f>IF(OR(A134="",NOT(ISNUMBER(F134))),"",MAX(0,F134-L134))</f>
        <v/>
      </c>
      <c r="N134" s="21">
        <f>IF(OR(A134="",NOT(ISNUMBER(I134))),"",I134-Settings!$D$4)</f>
        <v/>
      </c>
      <c r="O134" s="10">
        <f>IF(A134="","",IF(NOT(ISNUMBER(F134)),"Add an amount",IF(L134&gt;=F134,"Paid in full",IF(UPPER(TRIM(J134))="Y","Closed",IF(AND(ISNUMBER(H134),H134&lt;Settings!$D$4),"Past fulfil-by date",IF(NOT(ISNUMBER(I134)),"Add a follow-up date",IF(N134&lt;0,"Follow-up overdue",IF(N134&lt;=Settings!$D$5,"Follow up soon","On track"))))))))</f>
        <v/>
      </c>
    </row>
    <row r="135">
      <c r="A135" s="22" t="n"/>
      <c r="B135" s="22" t="n"/>
      <c r="C135" s="22" t="n"/>
      <c r="D135" s="22" t="n"/>
      <c r="E135" s="23" t="n"/>
      <c r="F135" s="24" t="n"/>
      <c r="G135" s="22" t="n"/>
      <c r="H135" s="23" t="n"/>
      <c r="I135" s="23" t="n"/>
      <c r="J135" s="22" t="n"/>
      <c r="K135" s="22" t="n"/>
      <c r="L135" s="20">
        <f>IF(A135="","",SUMIF(Gifts!$B$2:$B$1001,A135,Gifts!$C$2:$C$1001))</f>
        <v/>
      </c>
      <c r="M135" s="20">
        <f>IF(OR(A135="",NOT(ISNUMBER(F135))),"",MAX(0,F135-L135))</f>
        <v/>
      </c>
      <c r="N135" s="21">
        <f>IF(OR(A135="",NOT(ISNUMBER(I135))),"",I135-Settings!$D$4)</f>
        <v/>
      </c>
      <c r="O135" s="10">
        <f>IF(A135="","",IF(NOT(ISNUMBER(F135)),"Add an amount",IF(L135&gt;=F135,"Paid in full",IF(UPPER(TRIM(J135))="Y","Closed",IF(AND(ISNUMBER(H135),H135&lt;Settings!$D$4),"Past fulfil-by date",IF(NOT(ISNUMBER(I135)),"Add a follow-up date",IF(N135&lt;0,"Follow-up overdue",IF(N135&lt;=Settings!$D$5,"Follow up soon","On track"))))))))</f>
        <v/>
      </c>
    </row>
    <row r="136">
      <c r="A136" s="22" t="n"/>
      <c r="B136" s="22" t="n"/>
      <c r="C136" s="22" t="n"/>
      <c r="D136" s="22" t="n"/>
      <c r="E136" s="23" t="n"/>
      <c r="F136" s="24" t="n"/>
      <c r="G136" s="22" t="n"/>
      <c r="H136" s="23" t="n"/>
      <c r="I136" s="23" t="n"/>
      <c r="J136" s="22" t="n"/>
      <c r="K136" s="22" t="n"/>
      <c r="L136" s="20">
        <f>IF(A136="","",SUMIF(Gifts!$B$2:$B$1001,A136,Gifts!$C$2:$C$1001))</f>
        <v/>
      </c>
      <c r="M136" s="20">
        <f>IF(OR(A136="",NOT(ISNUMBER(F136))),"",MAX(0,F136-L136))</f>
        <v/>
      </c>
      <c r="N136" s="21">
        <f>IF(OR(A136="",NOT(ISNUMBER(I136))),"",I136-Settings!$D$4)</f>
        <v/>
      </c>
      <c r="O136" s="10">
        <f>IF(A136="","",IF(NOT(ISNUMBER(F136)),"Add an amount",IF(L136&gt;=F136,"Paid in full",IF(UPPER(TRIM(J136))="Y","Closed",IF(AND(ISNUMBER(H136),H136&lt;Settings!$D$4),"Past fulfil-by date",IF(NOT(ISNUMBER(I136)),"Add a follow-up date",IF(N136&lt;0,"Follow-up overdue",IF(N136&lt;=Settings!$D$5,"Follow up soon","On track"))))))))</f>
        <v/>
      </c>
    </row>
    <row r="137">
      <c r="A137" s="22" t="n"/>
      <c r="B137" s="22" t="n"/>
      <c r="C137" s="22" t="n"/>
      <c r="D137" s="22" t="n"/>
      <c r="E137" s="23" t="n"/>
      <c r="F137" s="24" t="n"/>
      <c r="G137" s="22" t="n"/>
      <c r="H137" s="23" t="n"/>
      <c r="I137" s="23" t="n"/>
      <c r="J137" s="22" t="n"/>
      <c r="K137" s="22" t="n"/>
      <c r="L137" s="20">
        <f>IF(A137="","",SUMIF(Gifts!$B$2:$B$1001,A137,Gifts!$C$2:$C$1001))</f>
        <v/>
      </c>
      <c r="M137" s="20">
        <f>IF(OR(A137="",NOT(ISNUMBER(F137))),"",MAX(0,F137-L137))</f>
        <v/>
      </c>
      <c r="N137" s="21">
        <f>IF(OR(A137="",NOT(ISNUMBER(I137))),"",I137-Settings!$D$4)</f>
        <v/>
      </c>
      <c r="O137" s="10">
        <f>IF(A137="","",IF(NOT(ISNUMBER(F137)),"Add an amount",IF(L137&gt;=F137,"Paid in full",IF(UPPER(TRIM(J137))="Y","Closed",IF(AND(ISNUMBER(H137),H137&lt;Settings!$D$4),"Past fulfil-by date",IF(NOT(ISNUMBER(I137)),"Add a follow-up date",IF(N137&lt;0,"Follow-up overdue",IF(N137&lt;=Settings!$D$5,"Follow up soon","On track"))))))))</f>
        <v/>
      </c>
    </row>
    <row r="138">
      <c r="A138" s="22" t="n"/>
      <c r="B138" s="22" t="n"/>
      <c r="C138" s="22" t="n"/>
      <c r="D138" s="22" t="n"/>
      <c r="E138" s="23" t="n"/>
      <c r="F138" s="24" t="n"/>
      <c r="G138" s="22" t="n"/>
      <c r="H138" s="23" t="n"/>
      <c r="I138" s="23" t="n"/>
      <c r="J138" s="22" t="n"/>
      <c r="K138" s="22" t="n"/>
      <c r="L138" s="20">
        <f>IF(A138="","",SUMIF(Gifts!$B$2:$B$1001,A138,Gifts!$C$2:$C$1001))</f>
        <v/>
      </c>
      <c r="M138" s="20">
        <f>IF(OR(A138="",NOT(ISNUMBER(F138))),"",MAX(0,F138-L138))</f>
        <v/>
      </c>
      <c r="N138" s="21">
        <f>IF(OR(A138="",NOT(ISNUMBER(I138))),"",I138-Settings!$D$4)</f>
        <v/>
      </c>
      <c r="O138" s="10">
        <f>IF(A138="","",IF(NOT(ISNUMBER(F138)),"Add an amount",IF(L138&gt;=F138,"Paid in full",IF(UPPER(TRIM(J138))="Y","Closed",IF(AND(ISNUMBER(H138),H138&lt;Settings!$D$4),"Past fulfil-by date",IF(NOT(ISNUMBER(I138)),"Add a follow-up date",IF(N138&lt;0,"Follow-up overdue",IF(N138&lt;=Settings!$D$5,"Follow up soon","On track"))))))))</f>
        <v/>
      </c>
    </row>
    <row r="139">
      <c r="A139" s="22" t="n"/>
      <c r="B139" s="22" t="n"/>
      <c r="C139" s="22" t="n"/>
      <c r="D139" s="22" t="n"/>
      <c r="E139" s="23" t="n"/>
      <c r="F139" s="24" t="n"/>
      <c r="G139" s="22" t="n"/>
      <c r="H139" s="23" t="n"/>
      <c r="I139" s="23" t="n"/>
      <c r="J139" s="22" t="n"/>
      <c r="K139" s="22" t="n"/>
      <c r="L139" s="20">
        <f>IF(A139="","",SUMIF(Gifts!$B$2:$B$1001,A139,Gifts!$C$2:$C$1001))</f>
        <v/>
      </c>
      <c r="M139" s="20">
        <f>IF(OR(A139="",NOT(ISNUMBER(F139))),"",MAX(0,F139-L139))</f>
        <v/>
      </c>
      <c r="N139" s="21">
        <f>IF(OR(A139="",NOT(ISNUMBER(I139))),"",I139-Settings!$D$4)</f>
        <v/>
      </c>
      <c r="O139" s="10">
        <f>IF(A139="","",IF(NOT(ISNUMBER(F139)),"Add an amount",IF(L139&gt;=F139,"Paid in full",IF(UPPER(TRIM(J139))="Y","Closed",IF(AND(ISNUMBER(H139),H139&lt;Settings!$D$4),"Past fulfil-by date",IF(NOT(ISNUMBER(I139)),"Add a follow-up date",IF(N139&lt;0,"Follow-up overdue",IF(N139&lt;=Settings!$D$5,"Follow up soon","On track"))))))))</f>
        <v/>
      </c>
    </row>
    <row r="140">
      <c r="A140" s="22" t="n"/>
      <c r="B140" s="22" t="n"/>
      <c r="C140" s="22" t="n"/>
      <c r="D140" s="22" t="n"/>
      <c r="E140" s="23" t="n"/>
      <c r="F140" s="24" t="n"/>
      <c r="G140" s="22" t="n"/>
      <c r="H140" s="23" t="n"/>
      <c r="I140" s="23" t="n"/>
      <c r="J140" s="22" t="n"/>
      <c r="K140" s="22" t="n"/>
      <c r="L140" s="20">
        <f>IF(A140="","",SUMIF(Gifts!$B$2:$B$1001,A140,Gifts!$C$2:$C$1001))</f>
        <v/>
      </c>
      <c r="M140" s="20">
        <f>IF(OR(A140="",NOT(ISNUMBER(F140))),"",MAX(0,F140-L140))</f>
        <v/>
      </c>
      <c r="N140" s="21">
        <f>IF(OR(A140="",NOT(ISNUMBER(I140))),"",I140-Settings!$D$4)</f>
        <v/>
      </c>
      <c r="O140" s="10">
        <f>IF(A140="","",IF(NOT(ISNUMBER(F140)),"Add an amount",IF(L140&gt;=F140,"Paid in full",IF(UPPER(TRIM(J140))="Y","Closed",IF(AND(ISNUMBER(H140),H140&lt;Settings!$D$4),"Past fulfil-by date",IF(NOT(ISNUMBER(I140)),"Add a follow-up date",IF(N140&lt;0,"Follow-up overdue",IF(N140&lt;=Settings!$D$5,"Follow up soon","On track"))))))))</f>
        <v/>
      </c>
    </row>
    <row r="141">
      <c r="A141" s="22" t="n"/>
      <c r="B141" s="22" t="n"/>
      <c r="C141" s="22" t="n"/>
      <c r="D141" s="22" t="n"/>
      <c r="E141" s="23" t="n"/>
      <c r="F141" s="24" t="n"/>
      <c r="G141" s="22" t="n"/>
      <c r="H141" s="23" t="n"/>
      <c r="I141" s="23" t="n"/>
      <c r="J141" s="22" t="n"/>
      <c r="K141" s="22" t="n"/>
      <c r="L141" s="20">
        <f>IF(A141="","",SUMIF(Gifts!$B$2:$B$1001,A141,Gifts!$C$2:$C$1001))</f>
        <v/>
      </c>
      <c r="M141" s="20">
        <f>IF(OR(A141="",NOT(ISNUMBER(F141))),"",MAX(0,F141-L141))</f>
        <v/>
      </c>
      <c r="N141" s="21">
        <f>IF(OR(A141="",NOT(ISNUMBER(I141))),"",I141-Settings!$D$4)</f>
        <v/>
      </c>
      <c r="O141" s="10">
        <f>IF(A141="","",IF(NOT(ISNUMBER(F141)),"Add an amount",IF(L141&gt;=F141,"Paid in full",IF(UPPER(TRIM(J141))="Y","Closed",IF(AND(ISNUMBER(H141),H141&lt;Settings!$D$4),"Past fulfil-by date",IF(NOT(ISNUMBER(I141)),"Add a follow-up date",IF(N141&lt;0,"Follow-up overdue",IF(N141&lt;=Settings!$D$5,"Follow up soon","On track"))))))))</f>
        <v/>
      </c>
    </row>
    <row r="142">
      <c r="A142" s="22" t="n"/>
      <c r="B142" s="22" t="n"/>
      <c r="C142" s="22" t="n"/>
      <c r="D142" s="22" t="n"/>
      <c r="E142" s="23" t="n"/>
      <c r="F142" s="24" t="n"/>
      <c r="G142" s="22" t="n"/>
      <c r="H142" s="23" t="n"/>
      <c r="I142" s="23" t="n"/>
      <c r="J142" s="22" t="n"/>
      <c r="K142" s="22" t="n"/>
      <c r="L142" s="20">
        <f>IF(A142="","",SUMIF(Gifts!$B$2:$B$1001,A142,Gifts!$C$2:$C$1001))</f>
        <v/>
      </c>
      <c r="M142" s="20">
        <f>IF(OR(A142="",NOT(ISNUMBER(F142))),"",MAX(0,F142-L142))</f>
        <v/>
      </c>
      <c r="N142" s="21">
        <f>IF(OR(A142="",NOT(ISNUMBER(I142))),"",I142-Settings!$D$4)</f>
        <v/>
      </c>
      <c r="O142" s="10">
        <f>IF(A142="","",IF(NOT(ISNUMBER(F142)),"Add an amount",IF(L142&gt;=F142,"Paid in full",IF(UPPER(TRIM(J142))="Y","Closed",IF(AND(ISNUMBER(H142),H142&lt;Settings!$D$4),"Past fulfil-by date",IF(NOT(ISNUMBER(I142)),"Add a follow-up date",IF(N142&lt;0,"Follow-up overdue",IF(N142&lt;=Settings!$D$5,"Follow up soon","On track"))))))))</f>
        <v/>
      </c>
    </row>
    <row r="143">
      <c r="A143" s="22" t="n"/>
      <c r="B143" s="22" t="n"/>
      <c r="C143" s="22" t="n"/>
      <c r="D143" s="22" t="n"/>
      <c r="E143" s="23" t="n"/>
      <c r="F143" s="24" t="n"/>
      <c r="G143" s="22" t="n"/>
      <c r="H143" s="23" t="n"/>
      <c r="I143" s="23" t="n"/>
      <c r="J143" s="22" t="n"/>
      <c r="K143" s="22" t="n"/>
      <c r="L143" s="20">
        <f>IF(A143="","",SUMIF(Gifts!$B$2:$B$1001,A143,Gifts!$C$2:$C$1001))</f>
        <v/>
      </c>
      <c r="M143" s="20">
        <f>IF(OR(A143="",NOT(ISNUMBER(F143))),"",MAX(0,F143-L143))</f>
        <v/>
      </c>
      <c r="N143" s="21">
        <f>IF(OR(A143="",NOT(ISNUMBER(I143))),"",I143-Settings!$D$4)</f>
        <v/>
      </c>
      <c r="O143" s="10">
        <f>IF(A143="","",IF(NOT(ISNUMBER(F143)),"Add an amount",IF(L143&gt;=F143,"Paid in full",IF(UPPER(TRIM(J143))="Y","Closed",IF(AND(ISNUMBER(H143),H143&lt;Settings!$D$4),"Past fulfil-by date",IF(NOT(ISNUMBER(I143)),"Add a follow-up date",IF(N143&lt;0,"Follow-up overdue",IF(N143&lt;=Settings!$D$5,"Follow up soon","On track"))))))))</f>
        <v/>
      </c>
    </row>
    <row r="144">
      <c r="A144" s="22" t="n"/>
      <c r="B144" s="22" t="n"/>
      <c r="C144" s="22" t="n"/>
      <c r="D144" s="22" t="n"/>
      <c r="E144" s="23" t="n"/>
      <c r="F144" s="24" t="n"/>
      <c r="G144" s="22" t="n"/>
      <c r="H144" s="23" t="n"/>
      <c r="I144" s="23" t="n"/>
      <c r="J144" s="22" t="n"/>
      <c r="K144" s="22" t="n"/>
      <c r="L144" s="20">
        <f>IF(A144="","",SUMIF(Gifts!$B$2:$B$1001,A144,Gifts!$C$2:$C$1001))</f>
        <v/>
      </c>
      <c r="M144" s="20">
        <f>IF(OR(A144="",NOT(ISNUMBER(F144))),"",MAX(0,F144-L144))</f>
        <v/>
      </c>
      <c r="N144" s="21">
        <f>IF(OR(A144="",NOT(ISNUMBER(I144))),"",I144-Settings!$D$4)</f>
        <v/>
      </c>
      <c r="O144" s="10">
        <f>IF(A144="","",IF(NOT(ISNUMBER(F144)),"Add an amount",IF(L144&gt;=F144,"Paid in full",IF(UPPER(TRIM(J144))="Y","Closed",IF(AND(ISNUMBER(H144),H144&lt;Settings!$D$4),"Past fulfil-by date",IF(NOT(ISNUMBER(I144)),"Add a follow-up date",IF(N144&lt;0,"Follow-up overdue",IF(N144&lt;=Settings!$D$5,"Follow up soon","On track"))))))))</f>
        <v/>
      </c>
    </row>
    <row r="145">
      <c r="A145" s="22" t="n"/>
      <c r="B145" s="22" t="n"/>
      <c r="C145" s="22" t="n"/>
      <c r="D145" s="22" t="n"/>
      <c r="E145" s="23" t="n"/>
      <c r="F145" s="24" t="n"/>
      <c r="G145" s="22" t="n"/>
      <c r="H145" s="23" t="n"/>
      <c r="I145" s="23" t="n"/>
      <c r="J145" s="22" t="n"/>
      <c r="K145" s="22" t="n"/>
      <c r="L145" s="20">
        <f>IF(A145="","",SUMIF(Gifts!$B$2:$B$1001,A145,Gifts!$C$2:$C$1001))</f>
        <v/>
      </c>
      <c r="M145" s="20">
        <f>IF(OR(A145="",NOT(ISNUMBER(F145))),"",MAX(0,F145-L145))</f>
        <v/>
      </c>
      <c r="N145" s="21">
        <f>IF(OR(A145="",NOT(ISNUMBER(I145))),"",I145-Settings!$D$4)</f>
        <v/>
      </c>
      <c r="O145" s="10">
        <f>IF(A145="","",IF(NOT(ISNUMBER(F145)),"Add an amount",IF(L145&gt;=F145,"Paid in full",IF(UPPER(TRIM(J145))="Y","Closed",IF(AND(ISNUMBER(H145),H145&lt;Settings!$D$4),"Past fulfil-by date",IF(NOT(ISNUMBER(I145)),"Add a follow-up date",IF(N145&lt;0,"Follow-up overdue",IF(N145&lt;=Settings!$D$5,"Follow up soon","On track"))))))))</f>
        <v/>
      </c>
    </row>
    <row r="146">
      <c r="A146" s="22" t="n"/>
      <c r="B146" s="22" t="n"/>
      <c r="C146" s="22" t="n"/>
      <c r="D146" s="22" t="n"/>
      <c r="E146" s="23" t="n"/>
      <c r="F146" s="24" t="n"/>
      <c r="G146" s="22" t="n"/>
      <c r="H146" s="23" t="n"/>
      <c r="I146" s="23" t="n"/>
      <c r="J146" s="22" t="n"/>
      <c r="K146" s="22" t="n"/>
      <c r="L146" s="20">
        <f>IF(A146="","",SUMIF(Gifts!$B$2:$B$1001,A146,Gifts!$C$2:$C$1001))</f>
        <v/>
      </c>
      <c r="M146" s="20">
        <f>IF(OR(A146="",NOT(ISNUMBER(F146))),"",MAX(0,F146-L146))</f>
        <v/>
      </c>
      <c r="N146" s="21">
        <f>IF(OR(A146="",NOT(ISNUMBER(I146))),"",I146-Settings!$D$4)</f>
        <v/>
      </c>
      <c r="O146" s="10">
        <f>IF(A146="","",IF(NOT(ISNUMBER(F146)),"Add an amount",IF(L146&gt;=F146,"Paid in full",IF(UPPER(TRIM(J146))="Y","Closed",IF(AND(ISNUMBER(H146),H146&lt;Settings!$D$4),"Past fulfil-by date",IF(NOT(ISNUMBER(I146)),"Add a follow-up date",IF(N146&lt;0,"Follow-up overdue",IF(N146&lt;=Settings!$D$5,"Follow up soon","On track"))))))))</f>
        <v/>
      </c>
    </row>
    <row r="147">
      <c r="A147" s="22" t="n"/>
      <c r="B147" s="22" t="n"/>
      <c r="C147" s="22" t="n"/>
      <c r="D147" s="22" t="n"/>
      <c r="E147" s="23" t="n"/>
      <c r="F147" s="24" t="n"/>
      <c r="G147" s="22" t="n"/>
      <c r="H147" s="23" t="n"/>
      <c r="I147" s="23" t="n"/>
      <c r="J147" s="22" t="n"/>
      <c r="K147" s="22" t="n"/>
      <c r="L147" s="20">
        <f>IF(A147="","",SUMIF(Gifts!$B$2:$B$1001,A147,Gifts!$C$2:$C$1001))</f>
        <v/>
      </c>
      <c r="M147" s="20">
        <f>IF(OR(A147="",NOT(ISNUMBER(F147))),"",MAX(0,F147-L147))</f>
        <v/>
      </c>
      <c r="N147" s="21">
        <f>IF(OR(A147="",NOT(ISNUMBER(I147))),"",I147-Settings!$D$4)</f>
        <v/>
      </c>
      <c r="O147" s="10">
        <f>IF(A147="","",IF(NOT(ISNUMBER(F147)),"Add an amount",IF(L147&gt;=F147,"Paid in full",IF(UPPER(TRIM(J147))="Y","Closed",IF(AND(ISNUMBER(H147),H147&lt;Settings!$D$4),"Past fulfil-by date",IF(NOT(ISNUMBER(I147)),"Add a follow-up date",IF(N147&lt;0,"Follow-up overdue",IF(N147&lt;=Settings!$D$5,"Follow up soon","On track"))))))))</f>
        <v/>
      </c>
    </row>
    <row r="148">
      <c r="A148" s="22" t="n"/>
      <c r="B148" s="22" t="n"/>
      <c r="C148" s="22" t="n"/>
      <c r="D148" s="22" t="n"/>
      <c r="E148" s="23" t="n"/>
      <c r="F148" s="24" t="n"/>
      <c r="G148" s="22" t="n"/>
      <c r="H148" s="23" t="n"/>
      <c r="I148" s="23" t="n"/>
      <c r="J148" s="22" t="n"/>
      <c r="K148" s="22" t="n"/>
      <c r="L148" s="20">
        <f>IF(A148="","",SUMIF(Gifts!$B$2:$B$1001,A148,Gifts!$C$2:$C$1001))</f>
        <v/>
      </c>
      <c r="M148" s="20">
        <f>IF(OR(A148="",NOT(ISNUMBER(F148))),"",MAX(0,F148-L148))</f>
        <v/>
      </c>
      <c r="N148" s="21">
        <f>IF(OR(A148="",NOT(ISNUMBER(I148))),"",I148-Settings!$D$4)</f>
        <v/>
      </c>
      <c r="O148" s="10">
        <f>IF(A148="","",IF(NOT(ISNUMBER(F148)),"Add an amount",IF(L148&gt;=F148,"Paid in full",IF(UPPER(TRIM(J148))="Y","Closed",IF(AND(ISNUMBER(H148),H148&lt;Settings!$D$4),"Past fulfil-by date",IF(NOT(ISNUMBER(I148)),"Add a follow-up date",IF(N148&lt;0,"Follow-up overdue",IF(N148&lt;=Settings!$D$5,"Follow up soon","On track"))))))))</f>
        <v/>
      </c>
    </row>
    <row r="149">
      <c r="A149" s="22" t="n"/>
      <c r="B149" s="22" t="n"/>
      <c r="C149" s="22" t="n"/>
      <c r="D149" s="22" t="n"/>
      <c r="E149" s="23" t="n"/>
      <c r="F149" s="24" t="n"/>
      <c r="G149" s="22" t="n"/>
      <c r="H149" s="23" t="n"/>
      <c r="I149" s="23" t="n"/>
      <c r="J149" s="22" t="n"/>
      <c r="K149" s="22" t="n"/>
      <c r="L149" s="20">
        <f>IF(A149="","",SUMIF(Gifts!$B$2:$B$1001,A149,Gifts!$C$2:$C$1001))</f>
        <v/>
      </c>
      <c r="M149" s="20">
        <f>IF(OR(A149="",NOT(ISNUMBER(F149))),"",MAX(0,F149-L149))</f>
        <v/>
      </c>
      <c r="N149" s="21">
        <f>IF(OR(A149="",NOT(ISNUMBER(I149))),"",I149-Settings!$D$4)</f>
        <v/>
      </c>
      <c r="O149" s="10">
        <f>IF(A149="","",IF(NOT(ISNUMBER(F149)),"Add an amount",IF(L149&gt;=F149,"Paid in full",IF(UPPER(TRIM(J149))="Y","Closed",IF(AND(ISNUMBER(H149),H149&lt;Settings!$D$4),"Past fulfil-by date",IF(NOT(ISNUMBER(I149)),"Add a follow-up date",IF(N149&lt;0,"Follow-up overdue",IF(N149&lt;=Settings!$D$5,"Follow up soon","On track"))))))))</f>
        <v/>
      </c>
    </row>
    <row r="150">
      <c r="A150" s="22" t="n"/>
      <c r="B150" s="22" t="n"/>
      <c r="C150" s="22" t="n"/>
      <c r="D150" s="22" t="n"/>
      <c r="E150" s="23" t="n"/>
      <c r="F150" s="24" t="n"/>
      <c r="G150" s="22" t="n"/>
      <c r="H150" s="23" t="n"/>
      <c r="I150" s="23" t="n"/>
      <c r="J150" s="22" t="n"/>
      <c r="K150" s="22" t="n"/>
      <c r="L150" s="20">
        <f>IF(A150="","",SUMIF(Gifts!$B$2:$B$1001,A150,Gifts!$C$2:$C$1001))</f>
        <v/>
      </c>
      <c r="M150" s="20">
        <f>IF(OR(A150="",NOT(ISNUMBER(F150))),"",MAX(0,F150-L150))</f>
        <v/>
      </c>
      <c r="N150" s="21">
        <f>IF(OR(A150="",NOT(ISNUMBER(I150))),"",I150-Settings!$D$4)</f>
        <v/>
      </c>
      <c r="O150" s="10">
        <f>IF(A150="","",IF(NOT(ISNUMBER(F150)),"Add an amount",IF(L150&gt;=F150,"Paid in full",IF(UPPER(TRIM(J150))="Y","Closed",IF(AND(ISNUMBER(H150),H150&lt;Settings!$D$4),"Past fulfil-by date",IF(NOT(ISNUMBER(I150)),"Add a follow-up date",IF(N150&lt;0,"Follow-up overdue",IF(N150&lt;=Settings!$D$5,"Follow up soon","On track"))))))))</f>
        <v/>
      </c>
    </row>
    <row r="151">
      <c r="A151" s="22" t="n"/>
      <c r="B151" s="22" t="n"/>
      <c r="C151" s="22" t="n"/>
      <c r="D151" s="22" t="n"/>
      <c r="E151" s="23" t="n"/>
      <c r="F151" s="24" t="n"/>
      <c r="G151" s="22" t="n"/>
      <c r="H151" s="23" t="n"/>
      <c r="I151" s="23" t="n"/>
      <c r="J151" s="22" t="n"/>
      <c r="K151" s="22" t="n"/>
      <c r="L151" s="20">
        <f>IF(A151="","",SUMIF(Gifts!$B$2:$B$1001,A151,Gifts!$C$2:$C$1001))</f>
        <v/>
      </c>
      <c r="M151" s="20">
        <f>IF(OR(A151="",NOT(ISNUMBER(F151))),"",MAX(0,F151-L151))</f>
        <v/>
      </c>
      <c r="N151" s="21">
        <f>IF(OR(A151="",NOT(ISNUMBER(I151))),"",I151-Settings!$D$4)</f>
        <v/>
      </c>
      <c r="O151" s="10">
        <f>IF(A151="","",IF(NOT(ISNUMBER(F151)),"Add an amount",IF(L151&gt;=F151,"Paid in full",IF(UPPER(TRIM(J151))="Y","Closed",IF(AND(ISNUMBER(H151),H151&lt;Settings!$D$4),"Past fulfil-by date",IF(NOT(ISNUMBER(I151)),"Add a follow-up date",IF(N151&lt;0,"Follow-up overdue",IF(N151&lt;=Settings!$D$5,"Follow up soon","On track"))))))))</f>
        <v/>
      </c>
    </row>
    <row r="152">
      <c r="A152" s="22" t="n"/>
      <c r="B152" s="22" t="n"/>
      <c r="C152" s="22" t="n"/>
      <c r="D152" s="22" t="n"/>
      <c r="E152" s="23" t="n"/>
      <c r="F152" s="24" t="n"/>
      <c r="G152" s="22" t="n"/>
      <c r="H152" s="23" t="n"/>
      <c r="I152" s="23" t="n"/>
      <c r="J152" s="22" t="n"/>
      <c r="K152" s="22" t="n"/>
      <c r="L152" s="20">
        <f>IF(A152="","",SUMIF(Gifts!$B$2:$B$1001,A152,Gifts!$C$2:$C$1001))</f>
        <v/>
      </c>
      <c r="M152" s="20">
        <f>IF(OR(A152="",NOT(ISNUMBER(F152))),"",MAX(0,F152-L152))</f>
        <v/>
      </c>
      <c r="N152" s="21">
        <f>IF(OR(A152="",NOT(ISNUMBER(I152))),"",I152-Settings!$D$4)</f>
        <v/>
      </c>
      <c r="O152" s="10">
        <f>IF(A152="","",IF(NOT(ISNUMBER(F152)),"Add an amount",IF(L152&gt;=F152,"Paid in full",IF(UPPER(TRIM(J152))="Y","Closed",IF(AND(ISNUMBER(H152),H152&lt;Settings!$D$4),"Past fulfil-by date",IF(NOT(ISNUMBER(I152)),"Add a follow-up date",IF(N152&lt;0,"Follow-up overdue",IF(N152&lt;=Settings!$D$5,"Follow up soon","On track"))))))))</f>
        <v/>
      </c>
    </row>
    <row r="153">
      <c r="A153" s="22" t="n"/>
      <c r="B153" s="22" t="n"/>
      <c r="C153" s="22" t="n"/>
      <c r="D153" s="22" t="n"/>
      <c r="E153" s="23" t="n"/>
      <c r="F153" s="24" t="n"/>
      <c r="G153" s="22" t="n"/>
      <c r="H153" s="23" t="n"/>
      <c r="I153" s="23" t="n"/>
      <c r="J153" s="22" t="n"/>
      <c r="K153" s="22" t="n"/>
      <c r="L153" s="20">
        <f>IF(A153="","",SUMIF(Gifts!$B$2:$B$1001,A153,Gifts!$C$2:$C$1001))</f>
        <v/>
      </c>
      <c r="M153" s="20">
        <f>IF(OR(A153="",NOT(ISNUMBER(F153))),"",MAX(0,F153-L153))</f>
        <v/>
      </c>
      <c r="N153" s="21">
        <f>IF(OR(A153="",NOT(ISNUMBER(I153))),"",I153-Settings!$D$4)</f>
        <v/>
      </c>
      <c r="O153" s="10">
        <f>IF(A153="","",IF(NOT(ISNUMBER(F153)),"Add an amount",IF(L153&gt;=F153,"Paid in full",IF(UPPER(TRIM(J153))="Y","Closed",IF(AND(ISNUMBER(H153),H153&lt;Settings!$D$4),"Past fulfil-by date",IF(NOT(ISNUMBER(I153)),"Add a follow-up date",IF(N153&lt;0,"Follow-up overdue",IF(N153&lt;=Settings!$D$5,"Follow up soon","On track"))))))))</f>
        <v/>
      </c>
    </row>
    <row r="154">
      <c r="A154" s="22" t="n"/>
      <c r="B154" s="22" t="n"/>
      <c r="C154" s="22" t="n"/>
      <c r="D154" s="22" t="n"/>
      <c r="E154" s="23" t="n"/>
      <c r="F154" s="24" t="n"/>
      <c r="G154" s="22" t="n"/>
      <c r="H154" s="23" t="n"/>
      <c r="I154" s="23" t="n"/>
      <c r="J154" s="22" t="n"/>
      <c r="K154" s="22" t="n"/>
      <c r="L154" s="20">
        <f>IF(A154="","",SUMIF(Gifts!$B$2:$B$1001,A154,Gifts!$C$2:$C$1001))</f>
        <v/>
      </c>
      <c r="M154" s="20">
        <f>IF(OR(A154="",NOT(ISNUMBER(F154))),"",MAX(0,F154-L154))</f>
        <v/>
      </c>
      <c r="N154" s="21">
        <f>IF(OR(A154="",NOT(ISNUMBER(I154))),"",I154-Settings!$D$4)</f>
        <v/>
      </c>
      <c r="O154" s="10">
        <f>IF(A154="","",IF(NOT(ISNUMBER(F154)),"Add an amount",IF(L154&gt;=F154,"Paid in full",IF(UPPER(TRIM(J154))="Y","Closed",IF(AND(ISNUMBER(H154),H154&lt;Settings!$D$4),"Past fulfil-by date",IF(NOT(ISNUMBER(I154)),"Add a follow-up date",IF(N154&lt;0,"Follow-up overdue",IF(N154&lt;=Settings!$D$5,"Follow up soon","On track"))))))))</f>
        <v/>
      </c>
    </row>
    <row r="155">
      <c r="A155" s="22" t="n"/>
      <c r="B155" s="22" t="n"/>
      <c r="C155" s="22" t="n"/>
      <c r="D155" s="22" t="n"/>
      <c r="E155" s="23" t="n"/>
      <c r="F155" s="24" t="n"/>
      <c r="G155" s="22" t="n"/>
      <c r="H155" s="23" t="n"/>
      <c r="I155" s="23" t="n"/>
      <c r="J155" s="22" t="n"/>
      <c r="K155" s="22" t="n"/>
      <c r="L155" s="20">
        <f>IF(A155="","",SUMIF(Gifts!$B$2:$B$1001,A155,Gifts!$C$2:$C$1001))</f>
        <v/>
      </c>
      <c r="M155" s="20">
        <f>IF(OR(A155="",NOT(ISNUMBER(F155))),"",MAX(0,F155-L155))</f>
        <v/>
      </c>
      <c r="N155" s="21">
        <f>IF(OR(A155="",NOT(ISNUMBER(I155))),"",I155-Settings!$D$4)</f>
        <v/>
      </c>
      <c r="O155" s="10">
        <f>IF(A155="","",IF(NOT(ISNUMBER(F155)),"Add an amount",IF(L155&gt;=F155,"Paid in full",IF(UPPER(TRIM(J155))="Y","Closed",IF(AND(ISNUMBER(H155),H155&lt;Settings!$D$4),"Past fulfil-by date",IF(NOT(ISNUMBER(I155)),"Add a follow-up date",IF(N155&lt;0,"Follow-up overdue",IF(N155&lt;=Settings!$D$5,"Follow up soon","On track"))))))))</f>
        <v/>
      </c>
    </row>
    <row r="156">
      <c r="A156" s="22" t="n"/>
      <c r="B156" s="22" t="n"/>
      <c r="C156" s="22" t="n"/>
      <c r="D156" s="22" t="n"/>
      <c r="E156" s="23" t="n"/>
      <c r="F156" s="24" t="n"/>
      <c r="G156" s="22" t="n"/>
      <c r="H156" s="23" t="n"/>
      <c r="I156" s="23" t="n"/>
      <c r="J156" s="22" t="n"/>
      <c r="K156" s="22" t="n"/>
      <c r="L156" s="20">
        <f>IF(A156="","",SUMIF(Gifts!$B$2:$B$1001,A156,Gifts!$C$2:$C$1001))</f>
        <v/>
      </c>
      <c r="M156" s="20">
        <f>IF(OR(A156="",NOT(ISNUMBER(F156))),"",MAX(0,F156-L156))</f>
        <v/>
      </c>
      <c r="N156" s="21">
        <f>IF(OR(A156="",NOT(ISNUMBER(I156))),"",I156-Settings!$D$4)</f>
        <v/>
      </c>
      <c r="O156" s="10">
        <f>IF(A156="","",IF(NOT(ISNUMBER(F156)),"Add an amount",IF(L156&gt;=F156,"Paid in full",IF(UPPER(TRIM(J156))="Y","Closed",IF(AND(ISNUMBER(H156),H156&lt;Settings!$D$4),"Past fulfil-by date",IF(NOT(ISNUMBER(I156)),"Add a follow-up date",IF(N156&lt;0,"Follow-up overdue",IF(N156&lt;=Settings!$D$5,"Follow up soon","On track"))))))))</f>
        <v/>
      </c>
    </row>
    <row r="157">
      <c r="A157" s="22" t="n"/>
      <c r="B157" s="22" t="n"/>
      <c r="C157" s="22" t="n"/>
      <c r="D157" s="22" t="n"/>
      <c r="E157" s="23" t="n"/>
      <c r="F157" s="24" t="n"/>
      <c r="G157" s="22" t="n"/>
      <c r="H157" s="23" t="n"/>
      <c r="I157" s="23" t="n"/>
      <c r="J157" s="22" t="n"/>
      <c r="K157" s="22" t="n"/>
      <c r="L157" s="20">
        <f>IF(A157="","",SUMIF(Gifts!$B$2:$B$1001,A157,Gifts!$C$2:$C$1001))</f>
        <v/>
      </c>
      <c r="M157" s="20">
        <f>IF(OR(A157="",NOT(ISNUMBER(F157))),"",MAX(0,F157-L157))</f>
        <v/>
      </c>
      <c r="N157" s="21">
        <f>IF(OR(A157="",NOT(ISNUMBER(I157))),"",I157-Settings!$D$4)</f>
        <v/>
      </c>
      <c r="O157" s="10">
        <f>IF(A157="","",IF(NOT(ISNUMBER(F157)),"Add an amount",IF(L157&gt;=F157,"Paid in full",IF(UPPER(TRIM(J157))="Y","Closed",IF(AND(ISNUMBER(H157),H157&lt;Settings!$D$4),"Past fulfil-by date",IF(NOT(ISNUMBER(I157)),"Add a follow-up date",IF(N157&lt;0,"Follow-up overdue",IF(N157&lt;=Settings!$D$5,"Follow up soon","On track"))))))))</f>
        <v/>
      </c>
    </row>
    <row r="158">
      <c r="A158" s="22" t="n"/>
      <c r="B158" s="22" t="n"/>
      <c r="C158" s="22" t="n"/>
      <c r="D158" s="22" t="n"/>
      <c r="E158" s="23" t="n"/>
      <c r="F158" s="24" t="n"/>
      <c r="G158" s="22" t="n"/>
      <c r="H158" s="23" t="n"/>
      <c r="I158" s="23" t="n"/>
      <c r="J158" s="22" t="n"/>
      <c r="K158" s="22" t="n"/>
      <c r="L158" s="20">
        <f>IF(A158="","",SUMIF(Gifts!$B$2:$B$1001,A158,Gifts!$C$2:$C$1001))</f>
        <v/>
      </c>
      <c r="M158" s="20">
        <f>IF(OR(A158="",NOT(ISNUMBER(F158))),"",MAX(0,F158-L158))</f>
        <v/>
      </c>
      <c r="N158" s="21">
        <f>IF(OR(A158="",NOT(ISNUMBER(I158))),"",I158-Settings!$D$4)</f>
        <v/>
      </c>
      <c r="O158" s="10">
        <f>IF(A158="","",IF(NOT(ISNUMBER(F158)),"Add an amount",IF(L158&gt;=F158,"Paid in full",IF(UPPER(TRIM(J158))="Y","Closed",IF(AND(ISNUMBER(H158),H158&lt;Settings!$D$4),"Past fulfil-by date",IF(NOT(ISNUMBER(I158)),"Add a follow-up date",IF(N158&lt;0,"Follow-up overdue",IF(N158&lt;=Settings!$D$5,"Follow up soon","On track"))))))))</f>
        <v/>
      </c>
    </row>
    <row r="159">
      <c r="A159" s="22" t="n"/>
      <c r="B159" s="22" t="n"/>
      <c r="C159" s="22" t="n"/>
      <c r="D159" s="22" t="n"/>
      <c r="E159" s="23" t="n"/>
      <c r="F159" s="24" t="n"/>
      <c r="G159" s="22" t="n"/>
      <c r="H159" s="23" t="n"/>
      <c r="I159" s="23" t="n"/>
      <c r="J159" s="22" t="n"/>
      <c r="K159" s="22" t="n"/>
      <c r="L159" s="20">
        <f>IF(A159="","",SUMIF(Gifts!$B$2:$B$1001,A159,Gifts!$C$2:$C$1001))</f>
        <v/>
      </c>
      <c r="M159" s="20">
        <f>IF(OR(A159="",NOT(ISNUMBER(F159))),"",MAX(0,F159-L159))</f>
        <v/>
      </c>
      <c r="N159" s="21">
        <f>IF(OR(A159="",NOT(ISNUMBER(I159))),"",I159-Settings!$D$4)</f>
        <v/>
      </c>
      <c r="O159" s="10">
        <f>IF(A159="","",IF(NOT(ISNUMBER(F159)),"Add an amount",IF(L159&gt;=F159,"Paid in full",IF(UPPER(TRIM(J159))="Y","Closed",IF(AND(ISNUMBER(H159),H159&lt;Settings!$D$4),"Past fulfil-by date",IF(NOT(ISNUMBER(I159)),"Add a follow-up date",IF(N159&lt;0,"Follow-up overdue",IF(N159&lt;=Settings!$D$5,"Follow up soon","On track"))))))))</f>
        <v/>
      </c>
    </row>
    <row r="160">
      <c r="A160" s="22" t="n"/>
      <c r="B160" s="22" t="n"/>
      <c r="C160" s="22" t="n"/>
      <c r="D160" s="22" t="n"/>
      <c r="E160" s="23" t="n"/>
      <c r="F160" s="24" t="n"/>
      <c r="G160" s="22" t="n"/>
      <c r="H160" s="23" t="n"/>
      <c r="I160" s="23" t="n"/>
      <c r="J160" s="22" t="n"/>
      <c r="K160" s="22" t="n"/>
      <c r="L160" s="20">
        <f>IF(A160="","",SUMIF(Gifts!$B$2:$B$1001,A160,Gifts!$C$2:$C$1001))</f>
        <v/>
      </c>
      <c r="M160" s="20">
        <f>IF(OR(A160="",NOT(ISNUMBER(F160))),"",MAX(0,F160-L160))</f>
        <v/>
      </c>
      <c r="N160" s="21">
        <f>IF(OR(A160="",NOT(ISNUMBER(I160))),"",I160-Settings!$D$4)</f>
        <v/>
      </c>
      <c r="O160" s="10">
        <f>IF(A160="","",IF(NOT(ISNUMBER(F160)),"Add an amount",IF(L160&gt;=F160,"Paid in full",IF(UPPER(TRIM(J160))="Y","Closed",IF(AND(ISNUMBER(H160),H160&lt;Settings!$D$4),"Past fulfil-by date",IF(NOT(ISNUMBER(I160)),"Add a follow-up date",IF(N160&lt;0,"Follow-up overdue",IF(N160&lt;=Settings!$D$5,"Follow up soon","On track"))))))))</f>
        <v/>
      </c>
    </row>
    <row r="161">
      <c r="A161" s="22" t="n"/>
      <c r="B161" s="22" t="n"/>
      <c r="C161" s="22" t="n"/>
      <c r="D161" s="22" t="n"/>
      <c r="E161" s="23" t="n"/>
      <c r="F161" s="24" t="n"/>
      <c r="G161" s="22" t="n"/>
      <c r="H161" s="23" t="n"/>
      <c r="I161" s="23" t="n"/>
      <c r="J161" s="22" t="n"/>
      <c r="K161" s="22" t="n"/>
      <c r="L161" s="20">
        <f>IF(A161="","",SUMIF(Gifts!$B$2:$B$1001,A161,Gifts!$C$2:$C$1001))</f>
        <v/>
      </c>
      <c r="M161" s="20">
        <f>IF(OR(A161="",NOT(ISNUMBER(F161))),"",MAX(0,F161-L161))</f>
        <v/>
      </c>
      <c r="N161" s="21">
        <f>IF(OR(A161="",NOT(ISNUMBER(I161))),"",I161-Settings!$D$4)</f>
        <v/>
      </c>
      <c r="O161" s="10">
        <f>IF(A161="","",IF(NOT(ISNUMBER(F161)),"Add an amount",IF(L161&gt;=F161,"Paid in full",IF(UPPER(TRIM(J161))="Y","Closed",IF(AND(ISNUMBER(H161),H161&lt;Settings!$D$4),"Past fulfil-by date",IF(NOT(ISNUMBER(I161)),"Add a follow-up date",IF(N161&lt;0,"Follow-up overdue",IF(N161&lt;=Settings!$D$5,"Follow up soon","On track"))))))))</f>
        <v/>
      </c>
    </row>
    <row r="162">
      <c r="A162" s="22" t="n"/>
      <c r="B162" s="22" t="n"/>
      <c r="C162" s="22" t="n"/>
      <c r="D162" s="22" t="n"/>
      <c r="E162" s="23" t="n"/>
      <c r="F162" s="24" t="n"/>
      <c r="G162" s="22" t="n"/>
      <c r="H162" s="23" t="n"/>
      <c r="I162" s="23" t="n"/>
      <c r="J162" s="22" t="n"/>
      <c r="K162" s="22" t="n"/>
      <c r="L162" s="20">
        <f>IF(A162="","",SUMIF(Gifts!$B$2:$B$1001,A162,Gifts!$C$2:$C$1001))</f>
        <v/>
      </c>
      <c r="M162" s="20">
        <f>IF(OR(A162="",NOT(ISNUMBER(F162))),"",MAX(0,F162-L162))</f>
        <v/>
      </c>
      <c r="N162" s="21">
        <f>IF(OR(A162="",NOT(ISNUMBER(I162))),"",I162-Settings!$D$4)</f>
        <v/>
      </c>
      <c r="O162" s="10">
        <f>IF(A162="","",IF(NOT(ISNUMBER(F162)),"Add an amount",IF(L162&gt;=F162,"Paid in full",IF(UPPER(TRIM(J162))="Y","Closed",IF(AND(ISNUMBER(H162),H162&lt;Settings!$D$4),"Past fulfil-by date",IF(NOT(ISNUMBER(I162)),"Add a follow-up date",IF(N162&lt;0,"Follow-up overdue",IF(N162&lt;=Settings!$D$5,"Follow up soon","On track"))))))))</f>
        <v/>
      </c>
    </row>
    <row r="163">
      <c r="A163" s="22" t="n"/>
      <c r="B163" s="22" t="n"/>
      <c r="C163" s="22" t="n"/>
      <c r="D163" s="22" t="n"/>
      <c r="E163" s="23" t="n"/>
      <c r="F163" s="24" t="n"/>
      <c r="G163" s="22" t="n"/>
      <c r="H163" s="23" t="n"/>
      <c r="I163" s="23" t="n"/>
      <c r="J163" s="22" t="n"/>
      <c r="K163" s="22" t="n"/>
      <c r="L163" s="20">
        <f>IF(A163="","",SUMIF(Gifts!$B$2:$B$1001,A163,Gifts!$C$2:$C$1001))</f>
        <v/>
      </c>
      <c r="M163" s="20">
        <f>IF(OR(A163="",NOT(ISNUMBER(F163))),"",MAX(0,F163-L163))</f>
        <v/>
      </c>
      <c r="N163" s="21">
        <f>IF(OR(A163="",NOT(ISNUMBER(I163))),"",I163-Settings!$D$4)</f>
        <v/>
      </c>
      <c r="O163" s="10">
        <f>IF(A163="","",IF(NOT(ISNUMBER(F163)),"Add an amount",IF(L163&gt;=F163,"Paid in full",IF(UPPER(TRIM(J163))="Y","Closed",IF(AND(ISNUMBER(H163),H163&lt;Settings!$D$4),"Past fulfil-by date",IF(NOT(ISNUMBER(I163)),"Add a follow-up date",IF(N163&lt;0,"Follow-up overdue",IF(N163&lt;=Settings!$D$5,"Follow up soon","On track"))))))))</f>
        <v/>
      </c>
    </row>
    <row r="164">
      <c r="A164" s="22" t="n"/>
      <c r="B164" s="22" t="n"/>
      <c r="C164" s="22" t="n"/>
      <c r="D164" s="22" t="n"/>
      <c r="E164" s="23" t="n"/>
      <c r="F164" s="24" t="n"/>
      <c r="G164" s="22" t="n"/>
      <c r="H164" s="23" t="n"/>
      <c r="I164" s="23" t="n"/>
      <c r="J164" s="22" t="n"/>
      <c r="K164" s="22" t="n"/>
      <c r="L164" s="20">
        <f>IF(A164="","",SUMIF(Gifts!$B$2:$B$1001,A164,Gifts!$C$2:$C$1001))</f>
        <v/>
      </c>
      <c r="M164" s="20">
        <f>IF(OR(A164="",NOT(ISNUMBER(F164))),"",MAX(0,F164-L164))</f>
        <v/>
      </c>
      <c r="N164" s="21">
        <f>IF(OR(A164="",NOT(ISNUMBER(I164))),"",I164-Settings!$D$4)</f>
        <v/>
      </c>
      <c r="O164" s="10">
        <f>IF(A164="","",IF(NOT(ISNUMBER(F164)),"Add an amount",IF(L164&gt;=F164,"Paid in full",IF(UPPER(TRIM(J164))="Y","Closed",IF(AND(ISNUMBER(H164),H164&lt;Settings!$D$4),"Past fulfil-by date",IF(NOT(ISNUMBER(I164)),"Add a follow-up date",IF(N164&lt;0,"Follow-up overdue",IF(N164&lt;=Settings!$D$5,"Follow up soon","On track"))))))))</f>
        <v/>
      </c>
    </row>
    <row r="165">
      <c r="A165" s="22" t="n"/>
      <c r="B165" s="22" t="n"/>
      <c r="C165" s="22" t="n"/>
      <c r="D165" s="22" t="n"/>
      <c r="E165" s="23" t="n"/>
      <c r="F165" s="24" t="n"/>
      <c r="G165" s="22" t="n"/>
      <c r="H165" s="23" t="n"/>
      <c r="I165" s="23" t="n"/>
      <c r="J165" s="22" t="n"/>
      <c r="K165" s="22" t="n"/>
      <c r="L165" s="20">
        <f>IF(A165="","",SUMIF(Gifts!$B$2:$B$1001,A165,Gifts!$C$2:$C$1001))</f>
        <v/>
      </c>
      <c r="M165" s="20">
        <f>IF(OR(A165="",NOT(ISNUMBER(F165))),"",MAX(0,F165-L165))</f>
        <v/>
      </c>
      <c r="N165" s="21">
        <f>IF(OR(A165="",NOT(ISNUMBER(I165))),"",I165-Settings!$D$4)</f>
        <v/>
      </c>
      <c r="O165" s="10">
        <f>IF(A165="","",IF(NOT(ISNUMBER(F165)),"Add an amount",IF(L165&gt;=F165,"Paid in full",IF(UPPER(TRIM(J165))="Y","Closed",IF(AND(ISNUMBER(H165),H165&lt;Settings!$D$4),"Past fulfil-by date",IF(NOT(ISNUMBER(I165)),"Add a follow-up date",IF(N165&lt;0,"Follow-up overdue",IF(N165&lt;=Settings!$D$5,"Follow up soon","On track"))))))))</f>
        <v/>
      </c>
    </row>
    <row r="166">
      <c r="A166" s="22" t="n"/>
      <c r="B166" s="22" t="n"/>
      <c r="C166" s="22" t="n"/>
      <c r="D166" s="22" t="n"/>
      <c r="E166" s="23" t="n"/>
      <c r="F166" s="24" t="n"/>
      <c r="G166" s="22" t="n"/>
      <c r="H166" s="23" t="n"/>
      <c r="I166" s="23" t="n"/>
      <c r="J166" s="22" t="n"/>
      <c r="K166" s="22" t="n"/>
      <c r="L166" s="20">
        <f>IF(A166="","",SUMIF(Gifts!$B$2:$B$1001,A166,Gifts!$C$2:$C$1001))</f>
        <v/>
      </c>
      <c r="M166" s="20">
        <f>IF(OR(A166="",NOT(ISNUMBER(F166))),"",MAX(0,F166-L166))</f>
        <v/>
      </c>
      <c r="N166" s="21">
        <f>IF(OR(A166="",NOT(ISNUMBER(I166))),"",I166-Settings!$D$4)</f>
        <v/>
      </c>
      <c r="O166" s="10">
        <f>IF(A166="","",IF(NOT(ISNUMBER(F166)),"Add an amount",IF(L166&gt;=F166,"Paid in full",IF(UPPER(TRIM(J166))="Y","Closed",IF(AND(ISNUMBER(H166),H166&lt;Settings!$D$4),"Past fulfil-by date",IF(NOT(ISNUMBER(I166)),"Add a follow-up date",IF(N166&lt;0,"Follow-up overdue",IF(N166&lt;=Settings!$D$5,"Follow up soon","On track"))))))))</f>
        <v/>
      </c>
    </row>
    <row r="167">
      <c r="A167" s="22" t="n"/>
      <c r="B167" s="22" t="n"/>
      <c r="C167" s="22" t="n"/>
      <c r="D167" s="22" t="n"/>
      <c r="E167" s="23" t="n"/>
      <c r="F167" s="24" t="n"/>
      <c r="G167" s="22" t="n"/>
      <c r="H167" s="23" t="n"/>
      <c r="I167" s="23" t="n"/>
      <c r="J167" s="22" t="n"/>
      <c r="K167" s="22" t="n"/>
      <c r="L167" s="20">
        <f>IF(A167="","",SUMIF(Gifts!$B$2:$B$1001,A167,Gifts!$C$2:$C$1001))</f>
        <v/>
      </c>
      <c r="M167" s="20">
        <f>IF(OR(A167="",NOT(ISNUMBER(F167))),"",MAX(0,F167-L167))</f>
        <v/>
      </c>
      <c r="N167" s="21">
        <f>IF(OR(A167="",NOT(ISNUMBER(I167))),"",I167-Settings!$D$4)</f>
        <v/>
      </c>
      <c r="O167" s="10">
        <f>IF(A167="","",IF(NOT(ISNUMBER(F167)),"Add an amount",IF(L167&gt;=F167,"Paid in full",IF(UPPER(TRIM(J167))="Y","Closed",IF(AND(ISNUMBER(H167),H167&lt;Settings!$D$4),"Past fulfil-by date",IF(NOT(ISNUMBER(I167)),"Add a follow-up date",IF(N167&lt;0,"Follow-up overdue",IF(N167&lt;=Settings!$D$5,"Follow up soon","On track"))))))))</f>
        <v/>
      </c>
    </row>
    <row r="168">
      <c r="A168" s="22" t="n"/>
      <c r="B168" s="22" t="n"/>
      <c r="C168" s="22" t="n"/>
      <c r="D168" s="22" t="n"/>
      <c r="E168" s="23" t="n"/>
      <c r="F168" s="24" t="n"/>
      <c r="G168" s="22" t="n"/>
      <c r="H168" s="23" t="n"/>
      <c r="I168" s="23" t="n"/>
      <c r="J168" s="22" t="n"/>
      <c r="K168" s="22" t="n"/>
      <c r="L168" s="20">
        <f>IF(A168="","",SUMIF(Gifts!$B$2:$B$1001,A168,Gifts!$C$2:$C$1001))</f>
        <v/>
      </c>
      <c r="M168" s="20">
        <f>IF(OR(A168="",NOT(ISNUMBER(F168))),"",MAX(0,F168-L168))</f>
        <v/>
      </c>
      <c r="N168" s="21">
        <f>IF(OR(A168="",NOT(ISNUMBER(I168))),"",I168-Settings!$D$4)</f>
        <v/>
      </c>
      <c r="O168" s="10">
        <f>IF(A168="","",IF(NOT(ISNUMBER(F168)),"Add an amount",IF(L168&gt;=F168,"Paid in full",IF(UPPER(TRIM(J168))="Y","Closed",IF(AND(ISNUMBER(H168),H168&lt;Settings!$D$4),"Past fulfil-by date",IF(NOT(ISNUMBER(I168)),"Add a follow-up date",IF(N168&lt;0,"Follow-up overdue",IF(N168&lt;=Settings!$D$5,"Follow up soon","On track"))))))))</f>
        <v/>
      </c>
    </row>
    <row r="169">
      <c r="A169" s="22" t="n"/>
      <c r="B169" s="22" t="n"/>
      <c r="C169" s="22" t="n"/>
      <c r="D169" s="22" t="n"/>
      <c r="E169" s="23" t="n"/>
      <c r="F169" s="24" t="n"/>
      <c r="G169" s="22" t="n"/>
      <c r="H169" s="23" t="n"/>
      <c r="I169" s="23" t="n"/>
      <c r="J169" s="22" t="n"/>
      <c r="K169" s="22" t="n"/>
      <c r="L169" s="20">
        <f>IF(A169="","",SUMIF(Gifts!$B$2:$B$1001,A169,Gifts!$C$2:$C$1001))</f>
        <v/>
      </c>
      <c r="M169" s="20">
        <f>IF(OR(A169="",NOT(ISNUMBER(F169))),"",MAX(0,F169-L169))</f>
        <v/>
      </c>
      <c r="N169" s="21">
        <f>IF(OR(A169="",NOT(ISNUMBER(I169))),"",I169-Settings!$D$4)</f>
        <v/>
      </c>
      <c r="O169" s="10">
        <f>IF(A169="","",IF(NOT(ISNUMBER(F169)),"Add an amount",IF(L169&gt;=F169,"Paid in full",IF(UPPER(TRIM(J169))="Y","Closed",IF(AND(ISNUMBER(H169),H169&lt;Settings!$D$4),"Past fulfil-by date",IF(NOT(ISNUMBER(I169)),"Add a follow-up date",IF(N169&lt;0,"Follow-up overdue",IF(N169&lt;=Settings!$D$5,"Follow up soon","On track"))))))))</f>
        <v/>
      </c>
    </row>
    <row r="170">
      <c r="A170" s="22" t="n"/>
      <c r="B170" s="22" t="n"/>
      <c r="C170" s="22" t="n"/>
      <c r="D170" s="22" t="n"/>
      <c r="E170" s="23" t="n"/>
      <c r="F170" s="24" t="n"/>
      <c r="G170" s="22" t="n"/>
      <c r="H170" s="23" t="n"/>
      <c r="I170" s="23" t="n"/>
      <c r="J170" s="22" t="n"/>
      <c r="K170" s="22" t="n"/>
      <c r="L170" s="20">
        <f>IF(A170="","",SUMIF(Gifts!$B$2:$B$1001,A170,Gifts!$C$2:$C$1001))</f>
        <v/>
      </c>
      <c r="M170" s="20">
        <f>IF(OR(A170="",NOT(ISNUMBER(F170))),"",MAX(0,F170-L170))</f>
        <v/>
      </c>
      <c r="N170" s="21">
        <f>IF(OR(A170="",NOT(ISNUMBER(I170))),"",I170-Settings!$D$4)</f>
        <v/>
      </c>
      <c r="O170" s="10">
        <f>IF(A170="","",IF(NOT(ISNUMBER(F170)),"Add an amount",IF(L170&gt;=F170,"Paid in full",IF(UPPER(TRIM(J170))="Y","Closed",IF(AND(ISNUMBER(H170),H170&lt;Settings!$D$4),"Past fulfil-by date",IF(NOT(ISNUMBER(I170)),"Add a follow-up date",IF(N170&lt;0,"Follow-up overdue",IF(N170&lt;=Settings!$D$5,"Follow up soon","On track"))))))))</f>
        <v/>
      </c>
    </row>
    <row r="171">
      <c r="A171" s="22" t="n"/>
      <c r="B171" s="22" t="n"/>
      <c r="C171" s="22" t="n"/>
      <c r="D171" s="22" t="n"/>
      <c r="E171" s="23" t="n"/>
      <c r="F171" s="24" t="n"/>
      <c r="G171" s="22" t="n"/>
      <c r="H171" s="23" t="n"/>
      <c r="I171" s="23" t="n"/>
      <c r="J171" s="22" t="n"/>
      <c r="K171" s="22" t="n"/>
      <c r="L171" s="20">
        <f>IF(A171="","",SUMIF(Gifts!$B$2:$B$1001,A171,Gifts!$C$2:$C$1001))</f>
        <v/>
      </c>
      <c r="M171" s="20">
        <f>IF(OR(A171="",NOT(ISNUMBER(F171))),"",MAX(0,F171-L171))</f>
        <v/>
      </c>
      <c r="N171" s="21">
        <f>IF(OR(A171="",NOT(ISNUMBER(I171))),"",I171-Settings!$D$4)</f>
        <v/>
      </c>
      <c r="O171" s="10">
        <f>IF(A171="","",IF(NOT(ISNUMBER(F171)),"Add an amount",IF(L171&gt;=F171,"Paid in full",IF(UPPER(TRIM(J171))="Y","Closed",IF(AND(ISNUMBER(H171),H171&lt;Settings!$D$4),"Past fulfil-by date",IF(NOT(ISNUMBER(I171)),"Add a follow-up date",IF(N171&lt;0,"Follow-up overdue",IF(N171&lt;=Settings!$D$5,"Follow up soon","On track"))))))))</f>
        <v/>
      </c>
    </row>
    <row r="172">
      <c r="A172" s="22" t="n"/>
      <c r="B172" s="22" t="n"/>
      <c r="C172" s="22" t="n"/>
      <c r="D172" s="22" t="n"/>
      <c r="E172" s="23" t="n"/>
      <c r="F172" s="24" t="n"/>
      <c r="G172" s="22" t="n"/>
      <c r="H172" s="23" t="n"/>
      <c r="I172" s="23" t="n"/>
      <c r="J172" s="22" t="n"/>
      <c r="K172" s="22" t="n"/>
      <c r="L172" s="20">
        <f>IF(A172="","",SUMIF(Gifts!$B$2:$B$1001,A172,Gifts!$C$2:$C$1001))</f>
        <v/>
      </c>
      <c r="M172" s="20">
        <f>IF(OR(A172="",NOT(ISNUMBER(F172))),"",MAX(0,F172-L172))</f>
        <v/>
      </c>
      <c r="N172" s="21">
        <f>IF(OR(A172="",NOT(ISNUMBER(I172))),"",I172-Settings!$D$4)</f>
        <v/>
      </c>
      <c r="O172" s="10">
        <f>IF(A172="","",IF(NOT(ISNUMBER(F172)),"Add an amount",IF(L172&gt;=F172,"Paid in full",IF(UPPER(TRIM(J172))="Y","Closed",IF(AND(ISNUMBER(H172),H172&lt;Settings!$D$4),"Past fulfil-by date",IF(NOT(ISNUMBER(I172)),"Add a follow-up date",IF(N172&lt;0,"Follow-up overdue",IF(N172&lt;=Settings!$D$5,"Follow up soon","On track"))))))))</f>
        <v/>
      </c>
    </row>
    <row r="173">
      <c r="A173" s="22" t="n"/>
      <c r="B173" s="22" t="n"/>
      <c r="C173" s="22" t="n"/>
      <c r="D173" s="22" t="n"/>
      <c r="E173" s="23" t="n"/>
      <c r="F173" s="24" t="n"/>
      <c r="G173" s="22" t="n"/>
      <c r="H173" s="23" t="n"/>
      <c r="I173" s="23" t="n"/>
      <c r="J173" s="22" t="n"/>
      <c r="K173" s="22" t="n"/>
      <c r="L173" s="20">
        <f>IF(A173="","",SUMIF(Gifts!$B$2:$B$1001,A173,Gifts!$C$2:$C$1001))</f>
        <v/>
      </c>
      <c r="M173" s="20">
        <f>IF(OR(A173="",NOT(ISNUMBER(F173))),"",MAX(0,F173-L173))</f>
        <v/>
      </c>
      <c r="N173" s="21">
        <f>IF(OR(A173="",NOT(ISNUMBER(I173))),"",I173-Settings!$D$4)</f>
        <v/>
      </c>
      <c r="O173" s="10">
        <f>IF(A173="","",IF(NOT(ISNUMBER(F173)),"Add an amount",IF(L173&gt;=F173,"Paid in full",IF(UPPER(TRIM(J173))="Y","Closed",IF(AND(ISNUMBER(H173),H173&lt;Settings!$D$4),"Past fulfil-by date",IF(NOT(ISNUMBER(I173)),"Add a follow-up date",IF(N173&lt;0,"Follow-up overdue",IF(N173&lt;=Settings!$D$5,"Follow up soon","On track"))))))))</f>
        <v/>
      </c>
    </row>
    <row r="174">
      <c r="A174" s="22" t="n"/>
      <c r="B174" s="22" t="n"/>
      <c r="C174" s="22" t="n"/>
      <c r="D174" s="22" t="n"/>
      <c r="E174" s="23" t="n"/>
      <c r="F174" s="24" t="n"/>
      <c r="G174" s="22" t="n"/>
      <c r="H174" s="23" t="n"/>
      <c r="I174" s="23" t="n"/>
      <c r="J174" s="22" t="n"/>
      <c r="K174" s="22" t="n"/>
      <c r="L174" s="20">
        <f>IF(A174="","",SUMIF(Gifts!$B$2:$B$1001,A174,Gifts!$C$2:$C$1001))</f>
        <v/>
      </c>
      <c r="M174" s="20">
        <f>IF(OR(A174="",NOT(ISNUMBER(F174))),"",MAX(0,F174-L174))</f>
        <v/>
      </c>
      <c r="N174" s="21">
        <f>IF(OR(A174="",NOT(ISNUMBER(I174))),"",I174-Settings!$D$4)</f>
        <v/>
      </c>
      <c r="O174" s="10">
        <f>IF(A174="","",IF(NOT(ISNUMBER(F174)),"Add an amount",IF(L174&gt;=F174,"Paid in full",IF(UPPER(TRIM(J174))="Y","Closed",IF(AND(ISNUMBER(H174),H174&lt;Settings!$D$4),"Past fulfil-by date",IF(NOT(ISNUMBER(I174)),"Add a follow-up date",IF(N174&lt;0,"Follow-up overdue",IF(N174&lt;=Settings!$D$5,"Follow up soon","On track"))))))))</f>
        <v/>
      </c>
    </row>
    <row r="175">
      <c r="A175" s="22" t="n"/>
      <c r="B175" s="22" t="n"/>
      <c r="C175" s="22" t="n"/>
      <c r="D175" s="22" t="n"/>
      <c r="E175" s="23" t="n"/>
      <c r="F175" s="24" t="n"/>
      <c r="G175" s="22" t="n"/>
      <c r="H175" s="23" t="n"/>
      <c r="I175" s="23" t="n"/>
      <c r="J175" s="22" t="n"/>
      <c r="K175" s="22" t="n"/>
      <c r="L175" s="20">
        <f>IF(A175="","",SUMIF(Gifts!$B$2:$B$1001,A175,Gifts!$C$2:$C$1001))</f>
        <v/>
      </c>
      <c r="M175" s="20">
        <f>IF(OR(A175="",NOT(ISNUMBER(F175))),"",MAX(0,F175-L175))</f>
        <v/>
      </c>
      <c r="N175" s="21">
        <f>IF(OR(A175="",NOT(ISNUMBER(I175))),"",I175-Settings!$D$4)</f>
        <v/>
      </c>
      <c r="O175" s="10">
        <f>IF(A175="","",IF(NOT(ISNUMBER(F175)),"Add an amount",IF(L175&gt;=F175,"Paid in full",IF(UPPER(TRIM(J175))="Y","Closed",IF(AND(ISNUMBER(H175),H175&lt;Settings!$D$4),"Past fulfil-by date",IF(NOT(ISNUMBER(I175)),"Add a follow-up date",IF(N175&lt;0,"Follow-up overdue",IF(N175&lt;=Settings!$D$5,"Follow up soon","On track"))))))))</f>
        <v/>
      </c>
    </row>
    <row r="176">
      <c r="A176" s="22" t="n"/>
      <c r="B176" s="22" t="n"/>
      <c r="C176" s="22" t="n"/>
      <c r="D176" s="22" t="n"/>
      <c r="E176" s="23" t="n"/>
      <c r="F176" s="24" t="n"/>
      <c r="G176" s="22" t="n"/>
      <c r="H176" s="23" t="n"/>
      <c r="I176" s="23" t="n"/>
      <c r="J176" s="22" t="n"/>
      <c r="K176" s="22" t="n"/>
      <c r="L176" s="20">
        <f>IF(A176="","",SUMIF(Gifts!$B$2:$B$1001,A176,Gifts!$C$2:$C$1001))</f>
        <v/>
      </c>
      <c r="M176" s="20">
        <f>IF(OR(A176="",NOT(ISNUMBER(F176))),"",MAX(0,F176-L176))</f>
        <v/>
      </c>
      <c r="N176" s="21">
        <f>IF(OR(A176="",NOT(ISNUMBER(I176))),"",I176-Settings!$D$4)</f>
        <v/>
      </c>
      <c r="O176" s="10">
        <f>IF(A176="","",IF(NOT(ISNUMBER(F176)),"Add an amount",IF(L176&gt;=F176,"Paid in full",IF(UPPER(TRIM(J176))="Y","Closed",IF(AND(ISNUMBER(H176),H176&lt;Settings!$D$4),"Past fulfil-by date",IF(NOT(ISNUMBER(I176)),"Add a follow-up date",IF(N176&lt;0,"Follow-up overdue",IF(N176&lt;=Settings!$D$5,"Follow up soon","On track"))))))))</f>
        <v/>
      </c>
    </row>
    <row r="177">
      <c r="A177" s="22" t="n"/>
      <c r="B177" s="22" t="n"/>
      <c r="C177" s="22" t="n"/>
      <c r="D177" s="22" t="n"/>
      <c r="E177" s="23" t="n"/>
      <c r="F177" s="24" t="n"/>
      <c r="G177" s="22" t="n"/>
      <c r="H177" s="23" t="n"/>
      <c r="I177" s="23" t="n"/>
      <c r="J177" s="22" t="n"/>
      <c r="K177" s="22" t="n"/>
      <c r="L177" s="20">
        <f>IF(A177="","",SUMIF(Gifts!$B$2:$B$1001,A177,Gifts!$C$2:$C$1001))</f>
        <v/>
      </c>
      <c r="M177" s="20">
        <f>IF(OR(A177="",NOT(ISNUMBER(F177))),"",MAX(0,F177-L177))</f>
        <v/>
      </c>
      <c r="N177" s="21">
        <f>IF(OR(A177="",NOT(ISNUMBER(I177))),"",I177-Settings!$D$4)</f>
        <v/>
      </c>
      <c r="O177" s="10">
        <f>IF(A177="","",IF(NOT(ISNUMBER(F177)),"Add an amount",IF(L177&gt;=F177,"Paid in full",IF(UPPER(TRIM(J177))="Y","Closed",IF(AND(ISNUMBER(H177),H177&lt;Settings!$D$4),"Past fulfil-by date",IF(NOT(ISNUMBER(I177)),"Add a follow-up date",IF(N177&lt;0,"Follow-up overdue",IF(N177&lt;=Settings!$D$5,"Follow up soon","On track"))))))))</f>
        <v/>
      </c>
    </row>
    <row r="178">
      <c r="A178" s="22" t="n"/>
      <c r="B178" s="22" t="n"/>
      <c r="C178" s="22" t="n"/>
      <c r="D178" s="22" t="n"/>
      <c r="E178" s="23" t="n"/>
      <c r="F178" s="24" t="n"/>
      <c r="G178" s="22" t="n"/>
      <c r="H178" s="23" t="n"/>
      <c r="I178" s="23" t="n"/>
      <c r="J178" s="22" t="n"/>
      <c r="K178" s="22" t="n"/>
      <c r="L178" s="20">
        <f>IF(A178="","",SUMIF(Gifts!$B$2:$B$1001,A178,Gifts!$C$2:$C$1001))</f>
        <v/>
      </c>
      <c r="M178" s="20">
        <f>IF(OR(A178="",NOT(ISNUMBER(F178))),"",MAX(0,F178-L178))</f>
        <v/>
      </c>
      <c r="N178" s="21">
        <f>IF(OR(A178="",NOT(ISNUMBER(I178))),"",I178-Settings!$D$4)</f>
        <v/>
      </c>
      <c r="O178" s="10">
        <f>IF(A178="","",IF(NOT(ISNUMBER(F178)),"Add an amount",IF(L178&gt;=F178,"Paid in full",IF(UPPER(TRIM(J178))="Y","Closed",IF(AND(ISNUMBER(H178),H178&lt;Settings!$D$4),"Past fulfil-by date",IF(NOT(ISNUMBER(I178)),"Add a follow-up date",IF(N178&lt;0,"Follow-up overdue",IF(N178&lt;=Settings!$D$5,"Follow up soon","On track"))))))))</f>
        <v/>
      </c>
    </row>
    <row r="179">
      <c r="A179" s="22" t="n"/>
      <c r="B179" s="22" t="n"/>
      <c r="C179" s="22" t="n"/>
      <c r="D179" s="22" t="n"/>
      <c r="E179" s="23" t="n"/>
      <c r="F179" s="24" t="n"/>
      <c r="G179" s="22" t="n"/>
      <c r="H179" s="23" t="n"/>
      <c r="I179" s="23" t="n"/>
      <c r="J179" s="22" t="n"/>
      <c r="K179" s="22" t="n"/>
      <c r="L179" s="20">
        <f>IF(A179="","",SUMIF(Gifts!$B$2:$B$1001,A179,Gifts!$C$2:$C$1001))</f>
        <v/>
      </c>
      <c r="M179" s="20">
        <f>IF(OR(A179="",NOT(ISNUMBER(F179))),"",MAX(0,F179-L179))</f>
        <v/>
      </c>
      <c r="N179" s="21">
        <f>IF(OR(A179="",NOT(ISNUMBER(I179))),"",I179-Settings!$D$4)</f>
        <v/>
      </c>
      <c r="O179" s="10">
        <f>IF(A179="","",IF(NOT(ISNUMBER(F179)),"Add an amount",IF(L179&gt;=F179,"Paid in full",IF(UPPER(TRIM(J179))="Y","Closed",IF(AND(ISNUMBER(H179),H179&lt;Settings!$D$4),"Past fulfil-by date",IF(NOT(ISNUMBER(I179)),"Add a follow-up date",IF(N179&lt;0,"Follow-up overdue",IF(N179&lt;=Settings!$D$5,"Follow up soon","On track"))))))))</f>
        <v/>
      </c>
    </row>
    <row r="180">
      <c r="A180" s="22" t="n"/>
      <c r="B180" s="22" t="n"/>
      <c r="C180" s="22" t="n"/>
      <c r="D180" s="22" t="n"/>
      <c r="E180" s="23" t="n"/>
      <c r="F180" s="24" t="n"/>
      <c r="G180" s="22" t="n"/>
      <c r="H180" s="23" t="n"/>
      <c r="I180" s="23" t="n"/>
      <c r="J180" s="22" t="n"/>
      <c r="K180" s="22" t="n"/>
      <c r="L180" s="20">
        <f>IF(A180="","",SUMIF(Gifts!$B$2:$B$1001,A180,Gifts!$C$2:$C$1001))</f>
        <v/>
      </c>
      <c r="M180" s="20">
        <f>IF(OR(A180="",NOT(ISNUMBER(F180))),"",MAX(0,F180-L180))</f>
        <v/>
      </c>
      <c r="N180" s="21">
        <f>IF(OR(A180="",NOT(ISNUMBER(I180))),"",I180-Settings!$D$4)</f>
        <v/>
      </c>
      <c r="O180" s="10">
        <f>IF(A180="","",IF(NOT(ISNUMBER(F180)),"Add an amount",IF(L180&gt;=F180,"Paid in full",IF(UPPER(TRIM(J180))="Y","Closed",IF(AND(ISNUMBER(H180),H180&lt;Settings!$D$4),"Past fulfil-by date",IF(NOT(ISNUMBER(I180)),"Add a follow-up date",IF(N180&lt;0,"Follow-up overdue",IF(N180&lt;=Settings!$D$5,"Follow up soon","On track"))))))))</f>
        <v/>
      </c>
    </row>
    <row r="181">
      <c r="A181" s="22" t="n"/>
      <c r="B181" s="22" t="n"/>
      <c r="C181" s="22" t="n"/>
      <c r="D181" s="22" t="n"/>
      <c r="E181" s="23" t="n"/>
      <c r="F181" s="24" t="n"/>
      <c r="G181" s="22" t="n"/>
      <c r="H181" s="23" t="n"/>
      <c r="I181" s="23" t="n"/>
      <c r="J181" s="22" t="n"/>
      <c r="K181" s="22" t="n"/>
      <c r="L181" s="20">
        <f>IF(A181="","",SUMIF(Gifts!$B$2:$B$1001,A181,Gifts!$C$2:$C$1001))</f>
        <v/>
      </c>
      <c r="M181" s="20">
        <f>IF(OR(A181="",NOT(ISNUMBER(F181))),"",MAX(0,F181-L181))</f>
        <v/>
      </c>
      <c r="N181" s="21">
        <f>IF(OR(A181="",NOT(ISNUMBER(I181))),"",I181-Settings!$D$4)</f>
        <v/>
      </c>
      <c r="O181" s="10">
        <f>IF(A181="","",IF(NOT(ISNUMBER(F181)),"Add an amount",IF(L181&gt;=F181,"Paid in full",IF(UPPER(TRIM(J181))="Y","Closed",IF(AND(ISNUMBER(H181),H181&lt;Settings!$D$4),"Past fulfil-by date",IF(NOT(ISNUMBER(I181)),"Add a follow-up date",IF(N181&lt;0,"Follow-up overdue",IF(N181&lt;=Settings!$D$5,"Follow up soon","On track"))))))))</f>
        <v/>
      </c>
    </row>
    <row r="182">
      <c r="A182" s="22" t="n"/>
      <c r="B182" s="22" t="n"/>
      <c r="C182" s="22" t="n"/>
      <c r="D182" s="22" t="n"/>
      <c r="E182" s="23" t="n"/>
      <c r="F182" s="24" t="n"/>
      <c r="G182" s="22" t="n"/>
      <c r="H182" s="23" t="n"/>
      <c r="I182" s="23" t="n"/>
      <c r="J182" s="22" t="n"/>
      <c r="K182" s="22" t="n"/>
      <c r="L182" s="20">
        <f>IF(A182="","",SUMIF(Gifts!$B$2:$B$1001,A182,Gifts!$C$2:$C$1001))</f>
        <v/>
      </c>
      <c r="M182" s="20">
        <f>IF(OR(A182="",NOT(ISNUMBER(F182))),"",MAX(0,F182-L182))</f>
        <v/>
      </c>
      <c r="N182" s="21">
        <f>IF(OR(A182="",NOT(ISNUMBER(I182))),"",I182-Settings!$D$4)</f>
        <v/>
      </c>
      <c r="O182" s="10">
        <f>IF(A182="","",IF(NOT(ISNUMBER(F182)),"Add an amount",IF(L182&gt;=F182,"Paid in full",IF(UPPER(TRIM(J182))="Y","Closed",IF(AND(ISNUMBER(H182),H182&lt;Settings!$D$4),"Past fulfil-by date",IF(NOT(ISNUMBER(I182)),"Add a follow-up date",IF(N182&lt;0,"Follow-up overdue",IF(N182&lt;=Settings!$D$5,"Follow up soon","On track"))))))))</f>
        <v/>
      </c>
    </row>
    <row r="183">
      <c r="A183" s="22" t="n"/>
      <c r="B183" s="22" t="n"/>
      <c r="C183" s="22" t="n"/>
      <c r="D183" s="22" t="n"/>
      <c r="E183" s="23" t="n"/>
      <c r="F183" s="24" t="n"/>
      <c r="G183" s="22" t="n"/>
      <c r="H183" s="23" t="n"/>
      <c r="I183" s="23" t="n"/>
      <c r="J183" s="22" t="n"/>
      <c r="K183" s="22" t="n"/>
      <c r="L183" s="20">
        <f>IF(A183="","",SUMIF(Gifts!$B$2:$B$1001,A183,Gifts!$C$2:$C$1001))</f>
        <v/>
      </c>
      <c r="M183" s="20">
        <f>IF(OR(A183="",NOT(ISNUMBER(F183))),"",MAX(0,F183-L183))</f>
        <v/>
      </c>
      <c r="N183" s="21">
        <f>IF(OR(A183="",NOT(ISNUMBER(I183))),"",I183-Settings!$D$4)</f>
        <v/>
      </c>
      <c r="O183" s="10">
        <f>IF(A183="","",IF(NOT(ISNUMBER(F183)),"Add an amount",IF(L183&gt;=F183,"Paid in full",IF(UPPER(TRIM(J183))="Y","Closed",IF(AND(ISNUMBER(H183),H183&lt;Settings!$D$4),"Past fulfil-by date",IF(NOT(ISNUMBER(I183)),"Add a follow-up date",IF(N183&lt;0,"Follow-up overdue",IF(N183&lt;=Settings!$D$5,"Follow up soon","On track"))))))))</f>
        <v/>
      </c>
    </row>
    <row r="184">
      <c r="A184" s="22" t="n"/>
      <c r="B184" s="22" t="n"/>
      <c r="C184" s="22" t="n"/>
      <c r="D184" s="22" t="n"/>
      <c r="E184" s="23" t="n"/>
      <c r="F184" s="24" t="n"/>
      <c r="G184" s="22" t="n"/>
      <c r="H184" s="23" t="n"/>
      <c r="I184" s="23" t="n"/>
      <c r="J184" s="22" t="n"/>
      <c r="K184" s="22" t="n"/>
      <c r="L184" s="20">
        <f>IF(A184="","",SUMIF(Gifts!$B$2:$B$1001,A184,Gifts!$C$2:$C$1001))</f>
        <v/>
      </c>
      <c r="M184" s="20">
        <f>IF(OR(A184="",NOT(ISNUMBER(F184))),"",MAX(0,F184-L184))</f>
        <v/>
      </c>
      <c r="N184" s="21">
        <f>IF(OR(A184="",NOT(ISNUMBER(I184))),"",I184-Settings!$D$4)</f>
        <v/>
      </c>
      <c r="O184" s="10">
        <f>IF(A184="","",IF(NOT(ISNUMBER(F184)),"Add an amount",IF(L184&gt;=F184,"Paid in full",IF(UPPER(TRIM(J184))="Y","Closed",IF(AND(ISNUMBER(H184),H184&lt;Settings!$D$4),"Past fulfil-by date",IF(NOT(ISNUMBER(I184)),"Add a follow-up date",IF(N184&lt;0,"Follow-up overdue",IF(N184&lt;=Settings!$D$5,"Follow up soon","On track"))))))))</f>
        <v/>
      </c>
    </row>
    <row r="185">
      <c r="A185" s="22" t="n"/>
      <c r="B185" s="22" t="n"/>
      <c r="C185" s="22" t="n"/>
      <c r="D185" s="22" t="n"/>
      <c r="E185" s="23" t="n"/>
      <c r="F185" s="24" t="n"/>
      <c r="G185" s="22" t="n"/>
      <c r="H185" s="23" t="n"/>
      <c r="I185" s="23" t="n"/>
      <c r="J185" s="22" t="n"/>
      <c r="K185" s="22" t="n"/>
      <c r="L185" s="20">
        <f>IF(A185="","",SUMIF(Gifts!$B$2:$B$1001,A185,Gifts!$C$2:$C$1001))</f>
        <v/>
      </c>
      <c r="M185" s="20">
        <f>IF(OR(A185="",NOT(ISNUMBER(F185))),"",MAX(0,F185-L185))</f>
        <v/>
      </c>
      <c r="N185" s="21">
        <f>IF(OR(A185="",NOT(ISNUMBER(I185))),"",I185-Settings!$D$4)</f>
        <v/>
      </c>
      <c r="O185" s="10">
        <f>IF(A185="","",IF(NOT(ISNUMBER(F185)),"Add an amount",IF(L185&gt;=F185,"Paid in full",IF(UPPER(TRIM(J185))="Y","Closed",IF(AND(ISNUMBER(H185),H185&lt;Settings!$D$4),"Past fulfil-by date",IF(NOT(ISNUMBER(I185)),"Add a follow-up date",IF(N185&lt;0,"Follow-up overdue",IF(N185&lt;=Settings!$D$5,"Follow up soon","On track"))))))))</f>
        <v/>
      </c>
    </row>
    <row r="186">
      <c r="A186" s="22" t="n"/>
      <c r="B186" s="22" t="n"/>
      <c r="C186" s="22" t="n"/>
      <c r="D186" s="22" t="n"/>
      <c r="E186" s="23" t="n"/>
      <c r="F186" s="24" t="n"/>
      <c r="G186" s="22" t="n"/>
      <c r="H186" s="23" t="n"/>
      <c r="I186" s="23" t="n"/>
      <c r="J186" s="22" t="n"/>
      <c r="K186" s="22" t="n"/>
      <c r="L186" s="20">
        <f>IF(A186="","",SUMIF(Gifts!$B$2:$B$1001,A186,Gifts!$C$2:$C$1001))</f>
        <v/>
      </c>
      <c r="M186" s="20">
        <f>IF(OR(A186="",NOT(ISNUMBER(F186))),"",MAX(0,F186-L186))</f>
        <v/>
      </c>
      <c r="N186" s="21">
        <f>IF(OR(A186="",NOT(ISNUMBER(I186))),"",I186-Settings!$D$4)</f>
        <v/>
      </c>
      <c r="O186" s="10">
        <f>IF(A186="","",IF(NOT(ISNUMBER(F186)),"Add an amount",IF(L186&gt;=F186,"Paid in full",IF(UPPER(TRIM(J186))="Y","Closed",IF(AND(ISNUMBER(H186),H186&lt;Settings!$D$4),"Past fulfil-by date",IF(NOT(ISNUMBER(I186)),"Add a follow-up date",IF(N186&lt;0,"Follow-up overdue",IF(N186&lt;=Settings!$D$5,"Follow up soon","On track"))))))))</f>
        <v/>
      </c>
    </row>
    <row r="187">
      <c r="A187" s="22" t="n"/>
      <c r="B187" s="22" t="n"/>
      <c r="C187" s="22" t="n"/>
      <c r="D187" s="22" t="n"/>
      <c r="E187" s="23" t="n"/>
      <c r="F187" s="24" t="n"/>
      <c r="G187" s="22" t="n"/>
      <c r="H187" s="23" t="n"/>
      <c r="I187" s="23" t="n"/>
      <c r="J187" s="22" t="n"/>
      <c r="K187" s="22" t="n"/>
      <c r="L187" s="20">
        <f>IF(A187="","",SUMIF(Gifts!$B$2:$B$1001,A187,Gifts!$C$2:$C$1001))</f>
        <v/>
      </c>
      <c r="M187" s="20">
        <f>IF(OR(A187="",NOT(ISNUMBER(F187))),"",MAX(0,F187-L187))</f>
        <v/>
      </c>
      <c r="N187" s="21">
        <f>IF(OR(A187="",NOT(ISNUMBER(I187))),"",I187-Settings!$D$4)</f>
        <v/>
      </c>
      <c r="O187" s="10">
        <f>IF(A187="","",IF(NOT(ISNUMBER(F187)),"Add an amount",IF(L187&gt;=F187,"Paid in full",IF(UPPER(TRIM(J187))="Y","Closed",IF(AND(ISNUMBER(H187),H187&lt;Settings!$D$4),"Past fulfil-by date",IF(NOT(ISNUMBER(I187)),"Add a follow-up date",IF(N187&lt;0,"Follow-up overdue",IF(N187&lt;=Settings!$D$5,"Follow up soon","On track"))))))))</f>
        <v/>
      </c>
    </row>
    <row r="188">
      <c r="A188" s="22" t="n"/>
      <c r="B188" s="22" t="n"/>
      <c r="C188" s="22" t="n"/>
      <c r="D188" s="22" t="n"/>
      <c r="E188" s="23" t="n"/>
      <c r="F188" s="24" t="n"/>
      <c r="G188" s="22" t="n"/>
      <c r="H188" s="23" t="n"/>
      <c r="I188" s="23" t="n"/>
      <c r="J188" s="22" t="n"/>
      <c r="K188" s="22" t="n"/>
      <c r="L188" s="20">
        <f>IF(A188="","",SUMIF(Gifts!$B$2:$B$1001,A188,Gifts!$C$2:$C$1001))</f>
        <v/>
      </c>
      <c r="M188" s="20">
        <f>IF(OR(A188="",NOT(ISNUMBER(F188))),"",MAX(0,F188-L188))</f>
        <v/>
      </c>
      <c r="N188" s="21">
        <f>IF(OR(A188="",NOT(ISNUMBER(I188))),"",I188-Settings!$D$4)</f>
        <v/>
      </c>
      <c r="O188" s="10">
        <f>IF(A188="","",IF(NOT(ISNUMBER(F188)),"Add an amount",IF(L188&gt;=F188,"Paid in full",IF(UPPER(TRIM(J188))="Y","Closed",IF(AND(ISNUMBER(H188),H188&lt;Settings!$D$4),"Past fulfil-by date",IF(NOT(ISNUMBER(I188)),"Add a follow-up date",IF(N188&lt;0,"Follow-up overdue",IF(N188&lt;=Settings!$D$5,"Follow up soon","On track"))))))))</f>
        <v/>
      </c>
    </row>
    <row r="189">
      <c r="A189" s="22" t="n"/>
      <c r="B189" s="22" t="n"/>
      <c r="C189" s="22" t="n"/>
      <c r="D189" s="22" t="n"/>
      <c r="E189" s="23" t="n"/>
      <c r="F189" s="24" t="n"/>
      <c r="G189" s="22" t="n"/>
      <c r="H189" s="23" t="n"/>
      <c r="I189" s="23" t="n"/>
      <c r="J189" s="22" t="n"/>
      <c r="K189" s="22" t="n"/>
      <c r="L189" s="20">
        <f>IF(A189="","",SUMIF(Gifts!$B$2:$B$1001,A189,Gifts!$C$2:$C$1001))</f>
        <v/>
      </c>
      <c r="M189" s="20">
        <f>IF(OR(A189="",NOT(ISNUMBER(F189))),"",MAX(0,F189-L189))</f>
        <v/>
      </c>
      <c r="N189" s="21">
        <f>IF(OR(A189="",NOT(ISNUMBER(I189))),"",I189-Settings!$D$4)</f>
        <v/>
      </c>
      <c r="O189" s="10">
        <f>IF(A189="","",IF(NOT(ISNUMBER(F189)),"Add an amount",IF(L189&gt;=F189,"Paid in full",IF(UPPER(TRIM(J189))="Y","Closed",IF(AND(ISNUMBER(H189),H189&lt;Settings!$D$4),"Past fulfil-by date",IF(NOT(ISNUMBER(I189)),"Add a follow-up date",IF(N189&lt;0,"Follow-up overdue",IF(N189&lt;=Settings!$D$5,"Follow up soon","On track"))))))))</f>
        <v/>
      </c>
    </row>
    <row r="190">
      <c r="A190" s="22" t="n"/>
      <c r="B190" s="22" t="n"/>
      <c r="C190" s="22" t="n"/>
      <c r="D190" s="22" t="n"/>
      <c r="E190" s="23" t="n"/>
      <c r="F190" s="24" t="n"/>
      <c r="G190" s="22" t="n"/>
      <c r="H190" s="23" t="n"/>
      <c r="I190" s="23" t="n"/>
      <c r="J190" s="22" t="n"/>
      <c r="K190" s="22" t="n"/>
      <c r="L190" s="20">
        <f>IF(A190="","",SUMIF(Gifts!$B$2:$B$1001,A190,Gifts!$C$2:$C$1001))</f>
        <v/>
      </c>
      <c r="M190" s="20">
        <f>IF(OR(A190="",NOT(ISNUMBER(F190))),"",MAX(0,F190-L190))</f>
        <v/>
      </c>
      <c r="N190" s="21">
        <f>IF(OR(A190="",NOT(ISNUMBER(I190))),"",I190-Settings!$D$4)</f>
        <v/>
      </c>
      <c r="O190" s="10">
        <f>IF(A190="","",IF(NOT(ISNUMBER(F190)),"Add an amount",IF(L190&gt;=F190,"Paid in full",IF(UPPER(TRIM(J190))="Y","Closed",IF(AND(ISNUMBER(H190),H190&lt;Settings!$D$4),"Past fulfil-by date",IF(NOT(ISNUMBER(I190)),"Add a follow-up date",IF(N190&lt;0,"Follow-up overdue",IF(N190&lt;=Settings!$D$5,"Follow up soon","On track"))))))))</f>
        <v/>
      </c>
    </row>
    <row r="191">
      <c r="A191" s="22" t="n"/>
      <c r="B191" s="22" t="n"/>
      <c r="C191" s="22" t="n"/>
      <c r="D191" s="22" t="n"/>
      <c r="E191" s="23" t="n"/>
      <c r="F191" s="24" t="n"/>
      <c r="G191" s="22" t="n"/>
      <c r="H191" s="23" t="n"/>
      <c r="I191" s="23" t="n"/>
      <c r="J191" s="22" t="n"/>
      <c r="K191" s="22" t="n"/>
      <c r="L191" s="20">
        <f>IF(A191="","",SUMIF(Gifts!$B$2:$B$1001,A191,Gifts!$C$2:$C$1001))</f>
        <v/>
      </c>
      <c r="M191" s="20">
        <f>IF(OR(A191="",NOT(ISNUMBER(F191))),"",MAX(0,F191-L191))</f>
        <v/>
      </c>
      <c r="N191" s="21">
        <f>IF(OR(A191="",NOT(ISNUMBER(I191))),"",I191-Settings!$D$4)</f>
        <v/>
      </c>
      <c r="O191" s="10">
        <f>IF(A191="","",IF(NOT(ISNUMBER(F191)),"Add an amount",IF(L191&gt;=F191,"Paid in full",IF(UPPER(TRIM(J191))="Y","Closed",IF(AND(ISNUMBER(H191),H191&lt;Settings!$D$4),"Past fulfil-by date",IF(NOT(ISNUMBER(I191)),"Add a follow-up date",IF(N191&lt;0,"Follow-up overdue",IF(N191&lt;=Settings!$D$5,"Follow up soon","On track"))))))))</f>
        <v/>
      </c>
    </row>
    <row r="192">
      <c r="A192" s="22" t="n"/>
      <c r="B192" s="22" t="n"/>
      <c r="C192" s="22" t="n"/>
      <c r="D192" s="22" t="n"/>
      <c r="E192" s="23" t="n"/>
      <c r="F192" s="24" t="n"/>
      <c r="G192" s="22" t="n"/>
      <c r="H192" s="23" t="n"/>
      <c r="I192" s="23" t="n"/>
      <c r="J192" s="22" t="n"/>
      <c r="K192" s="22" t="n"/>
      <c r="L192" s="20">
        <f>IF(A192="","",SUMIF(Gifts!$B$2:$B$1001,A192,Gifts!$C$2:$C$1001))</f>
        <v/>
      </c>
      <c r="M192" s="20">
        <f>IF(OR(A192="",NOT(ISNUMBER(F192))),"",MAX(0,F192-L192))</f>
        <v/>
      </c>
      <c r="N192" s="21">
        <f>IF(OR(A192="",NOT(ISNUMBER(I192))),"",I192-Settings!$D$4)</f>
        <v/>
      </c>
      <c r="O192" s="10">
        <f>IF(A192="","",IF(NOT(ISNUMBER(F192)),"Add an amount",IF(L192&gt;=F192,"Paid in full",IF(UPPER(TRIM(J192))="Y","Closed",IF(AND(ISNUMBER(H192),H192&lt;Settings!$D$4),"Past fulfil-by date",IF(NOT(ISNUMBER(I192)),"Add a follow-up date",IF(N192&lt;0,"Follow-up overdue",IF(N192&lt;=Settings!$D$5,"Follow up soon","On track"))))))))</f>
        <v/>
      </c>
    </row>
    <row r="193">
      <c r="A193" s="22" t="n"/>
      <c r="B193" s="22" t="n"/>
      <c r="C193" s="22" t="n"/>
      <c r="D193" s="22" t="n"/>
      <c r="E193" s="23" t="n"/>
      <c r="F193" s="24" t="n"/>
      <c r="G193" s="22" t="n"/>
      <c r="H193" s="23" t="n"/>
      <c r="I193" s="23" t="n"/>
      <c r="J193" s="22" t="n"/>
      <c r="K193" s="22" t="n"/>
      <c r="L193" s="20">
        <f>IF(A193="","",SUMIF(Gifts!$B$2:$B$1001,A193,Gifts!$C$2:$C$1001))</f>
        <v/>
      </c>
      <c r="M193" s="20">
        <f>IF(OR(A193="",NOT(ISNUMBER(F193))),"",MAX(0,F193-L193))</f>
        <v/>
      </c>
      <c r="N193" s="21">
        <f>IF(OR(A193="",NOT(ISNUMBER(I193))),"",I193-Settings!$D$4)</f>
        <v/>
      </c>
      <c r="O193" s="10">
        <f>IF(A193="","",IF(NOT(ISNUMBER(F193)),"Add an amount",IF(L193&gt;=F193,"Paid in full",IF(UPPER(TRIM(J193))="Y","Closed",IF(AND(ISNUMBER(H193),H193&lt;Settings!$D$4),"Past fulfil-by date",IF(NOT(ISNUMBER(I193)),"Add a follow-up date",IF(N193&lt;0,"Follow-up overdue",IF(N193&lt;=Settings!$D$5,"Follow up soon","On track"))))))))</f>
        <v/>
      </c>
    </row>
    <row r="194">
      <c r="A194" s="22" t="n"/>
      <c r="B194" s="22" t="n"/>
      <c r="C194" s="22" t="n"/>
      <c r="D194" s="22" t="n"/>
      <c r="E194" s="23" t="n"/>
      <c r="F194" s="24" t="n"/>
      <c r="G194" s="22" t="n"/>
      <c r="H194" s="23" t="n"/>
      <c r="I194" s="23" t="n"/>
      <c r="J194" s="22" t="n"/>
      <c r="K194" s="22" t="n"/>
      <c r="L194" s="20">
        <f>IF(A194="","",SUMIF(Gifts!$B$2:$B$1001,A194,Gifts!$C$2:$C$1001))</f>
        <v/>
      </c>
      <c r="M194" s="20">
        <f>IF(OR(A194="",NOT(ISNUMBER(F194))),"",MAX(0,F194-L194))</f>
        <v/>
      </c>
      <c r="N194" s="21">
        <f>IF(OR(A194="",NOT(ISNUMBER(I194))),"",I194-Settings!$D$4)</f>
        <v/>
      </c>
      <c r="O194" s="10">
        <f>IF(A194="","",IF(NOT(ISNUMBER(F194)),"Add an amount",IF(L194&gt;=F194,"Paid in full",IF(UPPER(TRIM(J194))="Y","Closed",IF(AND(ISNUMBER(H194),H194&lt;Settings!$D$4),"Past fulfil-by date",IF(NOT(ISNUMBER(I194)),"Add a follow-up date",IF(N194&lt;0,"Follow-up overdue",IF(N194&lt;=Settings!$D$5,"Follow up soon","On track"))))))))</f>
        <v/>
      </c>
    </row>
    <row r="195">
      <c r="A195" s="22" t="n"/>
      <c r="B195" s="22" t="n"/>
      <c r="C195" s="22" t="n"/>
      <c r="D195" s="22" t="n"/>
      <c r="E195" s="23" t="n"/>
      <c r="F195" s="24" t="n"/>
      <c r="G195" s="22" t="n"/>
      <c r="H195" s="23" t="n"/>
      <c r="I195" s="23" t="n"/>
      <c r="J195" s="22" t="n"/>
      <c r="K195" s="22" t="n"/>
      <c r="L195" s="20">
        <f>IF(A195="","",SUMIF(Gifts!$B$2:$B$1001,A195,Gifts!$C$2:$C$1001))</f>
        <v/>
      </c>
      <c r="M195" s="20">
        <f>IF(OR(A195="",NOT(ISNUMBER(F195))),"",MAX(0,F195-L195))</f>
        <v/>
      </c>
      <c r="N195" s="21">
        <f>IF(OR(A195="",NOT(ISNUMBER(I195))),"",I195-Settings!$D$4)</f>
        <v/>
      </c>
      <c r="O195" s="10">
        <f>IF(A195="","",IF(NOT(ISNUMBER(F195)),"Add an amount",IF(L195&gt;=F195,"Paid in full",IF(UPPER(TRIM(J195))="Y","Closed",IF(AND(ISNUMBER(H195),H195&lt;Settings!$D$4),"Past fulfil-by date",IF(NOT(ISNUMBER(I195)),"Add a follow-up date",IF(N195&lt;0,"Follow-up overdue",IF(N195&lt;=Settings!$D$5,"Follow up soon","On track"))))))))</f>
        <v/>
      </c>
    </row>
    <row r="196">
      <c r="A196" s="22" t="n"/>
      <c r="B196" s="22" t="n"/>
      <c r="C196" s="22" t="n"/>
      <c r="D196" s="22" t="n"/>
      <c r="E196" s="23" t="n"/>
      <c r="F196" s="24" t="n"/>
      <c r="G196" s="22" t="n"/>
      <c r="H196" s="23" t="n"/>
      <c r="I196" s="23" t="n"/>
      <c r="J196" s="22" t="n"/>
      <c r="K196" s="22" t="n"/>
      <c r="L196" s="20">
        <f>IF(A196="","",SUMIF(Gifts!$B$2:$B$1001,A196,Gifts!$C$2:$C$1001))</f>
        <v/>
      </c>
      <c r="M196" s="20">
        <f>IF(OR(A196="",NOT(ISNUMBER(F196))),"",MAX(0,F196-L196))</f>
        <v/>
      </c>
      <c r="N196" s="21">
        <f>IF(OR(A196="",NOT(ISNUMBER(I196))),"",I196-Settings!$D$4)</f>
        <v/>
      </c>
      <c r="O196" s="10">
        <f>IF(A196="","",IF(NOT(ISNUMBER(F196)),"Add an amount",IF(L196&gt;=F196,"Paid in full",IF(UPPER(TRIM(J196))="Y","Closed",IF(AND(ISNUMBER(H196),H196&lt;Settings!$D$4),"Past fulfil-by date",IF(NOT(ISNUMBER(I196)),"Add a follow-up date",IF(N196&lt;0,"Follow-up overdue",IF(N196&lt;=Settings!$D$5,"Follow up soon","On track"))))))))</f>
        <v/>
      </c>
    </row>
    <row r="197">
      <c r="A197" s="22" t="n"/>
      <c r="B197" s="22" t="n"/>
      <c r="C197" s="22" t="n"/>
      <c r="D197" s="22" t="n"/>
      <c r="E197" s="23" t="n"/>
      <c r="F197" s="24" t="n"/>
      <c r="G197" s="22" t="n"/>
      <c r="H197" s="23" t="n"/>
      <c r="I197" s="23" t="n"/>
      <c r="J197" s="22" t="n"/>
      <c r="K197" s="22" t="n"/>
      <c r="L197" s="20">
        <f>IF(A197="","",SUMIF(Gifts!$B$2:$B$1001,A197,Gifts!$C$2:$C$1001))</f>
        <v/>
      </c>
      <c r="M197" s="20">
        <f>IF(OR(A197="",NOT(ISNUMBER(F197))),"",MAX(0,F197-L197))</f>
        <v/>
      </c>
      <c r="N197" s="21">
        <f>IF(OR(A197="",NOT(ISNUMBER(I197))),"",I197-Settings!$D$4)</f>
        <v/>
      </c>
      <c r="O197" s="10">
        <f>IF(A197="","",IF(NOT(ISNUMBER(F197)),"Add an amount",IF(L197&gt;=F197,"Paid in full",IF(UPPER(TRIM(J197))="Y","Closed",IF(AND(ISNUMBER(H197),H197&lt;Settings!$D$4),"Past fulfil-by date",IF(NOT(ISNUMBER(I197)),"Add a follow-up date",IF(N197&lt;0,"Follow-up overdue",IF(N197&lt;=Settings!$D$5,"Follow up soon","On track"))))))))</f>
        <v/>
      </c>
    </row>
    <row r="198">
      <c r="A198" s="22" t="n"/>
      <c r="B198" s="22" t="n"/>
      <c r="C198" s="22" t="n"/>
      <c r="D198" s="22" t="n"/>
      <c r="E198" s="23" t="n"/>
      <c r="F198" s="24" t="n"/>
      <c r="G198" s="22" t="n"/>
      <c r="H198" s="23" t="n"/>
      <c r="I198" s="23" t="n"/>
      <c r="J198" s="22" t="n"/>
      <c r="K198" s="22" t="n"/>
      <c r="L198" s="20">
        <f>IF(A198="","",SUMIF(Gifts!$B$2:$B$1001,A198,Gifts!$C$2:$C$1001))</f>
        <v/>
      </c>
      <c r="M198" s="20">
        <f>IF(OR(A198="",NOT(ISNUMBER(F198))),"",MAX(0,F198-L198))</f>
        <v/>
      </c>
      <c r="N198" s="21">
        <f>IF(OR(A198="",NOT(ISNUMBER(I198))),"",I198-Settings!$D$4)</f>
        <v/>
      </c>
      <c r="O198" s="10">
        <f>IF(A198="","",IF(NOT(ISNUMBER(F198)),"Add an amount",IF(L198&gt;=F198,"Paid in full",IF(UPPER(TRIM(J198))="Y","Closed",IF(AND(ISNUMBER(H198),H198&lt;Settings!$D$4),"Past fulfil-by date",IF(NOT(ISNUMBER(I198)),"Add a follow-up date",IF(N198&lt;0,"Follow-up overdue",IF(N198&lt;=Settings!$D$5,"Follow up soon","On track"))))))))</f>
        <v/>
      </c>
    </row>
    <row r="199">
      <c r="A199" s="22" t="n"/>
      <c r="B199" s="22" t="n"/>
      <c r="C199" s="22" t="n"/>
      <c r="D199" s="22" t="n"/>
      <c r="E199" s="23" t="n"/>
      <c r="F199" s="24" t="n"/>
      <c r="G199" s="22" t="n"/>
      <c r="H199" s="23" t="n"/>
      <c r="I199" s="23" t="n"/>
      <c r="J199" s="22" t="n"/>
      <c r="K199" s="22" t="n"/>
      <c r="L199" s="20">
        <f>IF(A199="","",SUMIF(Gifts!$B$2:$B$1001,A199,Gifts!$C$2:$C$1001))</f>
        <v/>
      </c>
      <c r="M199" s="20">
        <f>IF(OR(A199="",NOT(ISNUMBER(F199))),"",MAX(0,F199-L199))</f>
        <v/>
      </c>
      <c r="N199" s="21">
        <f>IF(OR(A199="",NOT(ISNUMBER(I199))),"",I199-Settings!$D$4)</f>
        <v/>
      </c>
      <c r="O199" s="10">
        <f>IF(A199="","",IF(NOT(ISNUMBER(F199)),"Add an amount",IF(L199&gt;=F199,"Paid in full",IF(UPPER(TRIM(J199))="Y","Closed",IF(AND(ISNUMBER(H199),H199&lt;Settings!$D$4),"Past fulfil-by date",IF(NOT(ISNUMBER(I199)),"Add a follow-up date",IF(N199&lt;0,"Follow-up overdue",IF(N199&lt;=Settings!$D$5,"Follow up soon","On track"))))))))</f>
        <v/>
      </c>
    </row>
    <row r="200">
      <c r="A200" s="22" t="n"/>
      <c r="B200" s="22" t="n"/>
      <c r="C200" s="22" t="n"/>
      <c r="D200" s="22" t="n"/>
      <c r="E200" s="23" t="n"/>
      <c r="F200" s="24" t="n"/>
      <c r="G200" s="22" t="n"/>
      <c r="H200" s="23" t="n"/>
      <c r="I200" s="23" t="n"/>
      <c r="J200" s="22" t="n"/>
      <c r="K200" s="22" t="n"/>
      <c r="L200" s="20">
        <f>IF(A200="","",SUMIF(Gifts!$B$2:$B$1001,A200,Gifts!$C$2:$C$1001))</f>
        <v/>
      </c>
      <c r="M200" s="20">
        <f>IF(OR(A200="",NOT(ISNUMBER(F200))),"",MAX(0,F200-L200))</f>
        <v/>
      </c>
      <c r="N200" s="21">
        <f>IF(OR(A200="",NOT(ISNUMBER(I200))),"",I200-Settings!$D$4)</f>
        <v/>
      </c>
      <c r="O200" s="10">
        <f>IF(A200="","",IF(NOT(ISNUMBER(F200)),"Add an amount",IF(L200&gt;=F200,"Paid in full",IF(UPPER(TRIM(J200))="Y","Closed",IF(AND(ISNUMBER(H200),H200&lt;Settings!$D$4),"Past fulfil-by date",IF(NOT(ISNUMBER(I200)),"Add a follow-up date",IF(N200&lt;0,"Follow-up overdue",IF(N200&lt;=Settings!$D$5,"Follow up soon","On track"))))))))</f>
        <v/>
      </c>
    </row>
    <row r="201">
      <c r="A201" s="22" t="n"/>
      <c r="B201" s="22" t="n"/>
      <c r="C201" s="22" t="n"/>
      <c r="D201" s="22" t="n"/>
      <c r="E201" s="23" t="n"/>
      <c r="F201" s="24" t="n"/>
      <c r="G201" s="22" t="n"/>
      <c r="H201" s="23" t="n"/>
      <c r="I201" s="23" t="n"/>
      <c r="J201" s="22" t="n"/>
      <c r="K201" s="22" t="n"/>
      <c r="L201" s="20">
        <f>IF(A201="","",SUMIF(Gifts!$B$2:$B$1001,A201,Gifts!$C$2:$C$1001))</f>
        <v/>
      </c>
      <c r="M201" s="20">
        <f>IF(OR(A201="",NOT(ISNUMBER(F201))),"",MAX(0,F201-L201))</f>
        <v/>
      </c>
      <c r="N201" s="21">
        <f>IF(OR(A201="",NOT(ISNUMBER(I201))),"",I201-Settings!$D$4)</f>
        <v/>
      </c>
      <c r="O201" s="10">
        <f>IF(A201="","",IF(NOT(ISNUMBER(F201)),"Add an amount",IF(L201&gt;=F201,"Paid in full",IF(UPPER(TRIM(J201))="Y","Closed",IF(AND(ISNUMBER(H201),H201&lt;Settings!$D$4),"Past fulfil-by date",IF(NOT(ISNUMBER(I201)),"Add a follow-up date",IF(N201&lt;0,"Follow-up overdue",IF(N201&lt;=Settings!$D$5,"Follow up soon","On track"))))))))</f>
        <v/>
      </c>
    </row>
    <row r="202">
      <c r="A202" s="22" t="n"/>
      <c r="B202" s="22" t="n"/>
      <c r="C202" s="22" t="n"/>
      <c r="D202" s="22" t="n"/>
      <c r="E202" s="23" t="n"/>
      <c r="F202" s="24" t="n"/>
      <c r="G202" s="22" t="n"/>
      <c r="H202" s="23" t="n"/>
      <c r="I202" s="23" t="n"/>
      <c r="J202" s="22" t="n"/>
      <c r="K202" s="22" t="n"/>
      <c r="L202" s="20">
        <f>IF(A202="","",SUMIF(Gifts!$B$2:$B$1001,A202,Gifts!$C$2:$C$1001))</f>
        <v/>
      </c>
      <c r="M202" s="20">
        <f>IF(OR(A202="",NOT(ISNUMBER(F202))),"",MAX(0,F202-L202))</f>
        <v/>
      </c>
      <c r="N202" s="21">
        <f>IF(OR(A202="",NOT(ISNUMBER(I202))),"",I202-Settings!$D$4)</f>
        <v/>
      </c>
      <c r="O202" s="10">
        <f>IF(A202="","",IF(NOT(ISNUMBER(F202)),"Add an amount",IF(L202&gt;=F202,"Paid in full",IF(UPPER(TRIM(J202))="Y","Closed",IF(AND(ISNUMBER(H202),H202&lt;Settings!$D$4),"Past fulfil-by date",IF(NOT(ISNUMBER(I202)),"Add a follow-up date",IF(N202&lt;0,"Follow-up overdue",IF(N202&lt;=Settings!$D$5,"Follow up soon","On track"))))))))</f>
        <v/>
      </c>
    </row>
    <row r="203">
      <c r="A203" s="22" t="n"/>
      <c r="B203" s="22" t="n"/>
      <c r="C203" s="22" t="n"/>
      <c r="D203" s="22" t="n"/>
      <c r="E203" s="23" t="n"/>
      <c r="F203" s="24" t="n"/>
      <c r="G203" s="22" t="n"/>
      <c r="H203" s="23" t="n"/>
      <c r="I203" s="23" t="n"/>
      <c r="J203" s="22" t="n"/>
      <c r="K203" s="22" t="n"/>
      <c r="L203" s="20">
        <f>IF(A203="","",SUMIF(Gifts!$B$2:$B$1001,A203,Gifts!$C$2:$C$1001))</f>
        <v/>
      </c>
      <c r="M203" s="20">
        <f>IF(OR(A203="",NOT(ISNUMBER(F203))),"",MAX(0,F203-L203))</f>
        <v/>
      </c>
      <c r="N203" s="21">
        <f>IF(OR(A203="",NOT(ISNUMBER(I203))),"",I203-Settings!$D$4)</f>
        <v/>
      </c>
      <c r="O203" s="10">
        <f>IF(A203="","",IF(NOT(ISNUMBER(F203)),"Add an amount",IF(L203&gt;=F203,"Paid in full",IF(UPPER(TRIM(J203))="Y","Closed",IF(AND(ISNUMBER(H203),H203&lt;Settings!$D$4),"Past fulfil-by date",IF(NOT(ISNUMBER(I203)),"Add a follow-up date",IF(N203&lt;0,"Follow-up overdue",IF(N203&lt;=Settings!$D$5,"Follow up soon","On track"))))))))</f>
        <v/>
      </c>
    </row>
    <row r="204">
      <c r="A204" s="22" t="n"/>
      <c r="B204" s="22" t="n"/>
      <c r="C204" s="22" t="n"/>
      <c r="D204" s="22" t="n"/>
      <c r="E204" s="23" t="n"/>
      <c r="F204" s="24" t="n"/>
      <c r="G204" s="22" t="n"/>
      <c r="H204" s="23" t="n"/>
      <c r="I204" s="23" t="n"/>
      <c r="J204" s="22" t="n"/>
      <c r="K204" s="22" t="n"/>
      <c r="L204" s="20">
        <f>IF(A204="","",SUMIF(Gifts!$B$2:$B$1001,A204,Gifts!$C$2:$C$1001))</f>
        <v/>
      </c>
      <c r="M204" s="20">
        <f>IF(OR(A204="",NOT(ISNUMBER(F204))),"",MAX(0,F204-L204))</f>
        <v/>
      </c>
      <c r="N204" s="21">
        <f>IF(OR(A204="",NOT(ISNUMBER(I204))),"",I204-Settings!$D$4)</f>
        <v/>
      </c>
      <c r="O204" s="10">
        <f>IF(A204="","",IF(NOT(ISNUMBER(F204)),"Add an amount",IF(L204&gt;=F204,"Paid in full",IF(UPPER(TRIM(J204))="Y","Closed",IF(AND(ISNUMBER(H204),H204&lt;Settings!$D$4),"Past fulfil-by date",IF(NOT(ISNUMBER(I204)),"Add a follow-up date",IF(N204&lt;0,"Follow-up overdue",IF(N204&lt;=Settings!$D$5,"Follow up soon","On track"))))))))</f>
        <v/>
      </c>
    </row>
    <row r="205">
      <c r="A205" s="22" t="n"/>
      <c r="B205" s="22" t="n"/>
      <c r="C205" s="22" t="n"/>
      <c r="D205" s="22" t="n"/>
      <c r="E205" s="23" t="n"/>
      <c r="F205" s="24" t="n"/>
      <c r="G205" s="22" t="n"/>
      <c r="H205" s="23" t="n"/>
      <c r="I205" s="23" t="n"/>
      <c r="J205" s="22" t="n"/>
      <c r="K205" s="22" t="n"/>
      <c r="L205" s="20">
        <f>IF(A205="","",SUMIF(Gifts!$B$2:$B$1001,A205,Gifts!$C$2:$C$1001))</f>
        <v/>
      </c>
      <c r="M205" s="20">
        <f>IF(OR(A205="",NOT(ISNUMBER(F205))),"",MAX(0,F205-L205))</f>
        <v/>
      </c>
      <c r="N205" s="21">
        <f>IF(OR(A205="",NOT(ISNUMBER(I205))),"",I205-Settings!$D$4)</f>
        <v/>
      </c>
      <c r="O205" s="10">
        <f>IF(A205="","",IF(NOT(ISNUMBER(F205)),"Add an amount",IF(L205&gt;=F205,"Paid in full",IF(UPPER(TRIM(J205))="Y","Closed",IF(AND(ISNUMBER(H205),H205&lt;Settings!$D$4),"Past fulfil-by date",IF(NOT(ISNUMBER(I205)),"Add a follow-up date",IF(N205&lt;0,"Follow-up overdue",IF(N205&lt;=Settings!$D$5,"Follow up soon","On track"))))))))</f>
        <v/>
      </c>
    </row>
    <row r="206">
      <c r="A206" s="22" t="n"/>
      <c r="B206" s="22" t="n"/>
      <c r="C206" s="22" t="n"/>
      <c r="D206" s="22" t="n"/>
      <c r="E206" s="23" t="n"/>
      <c r="F206" s="24" t="n"/>
      <c r="G206" s="22" t="n"/>
      <c r="H206" s="23" t="n"/>
      <c r="I206" s="23" t="n"/>
      <c r="J206" s="22" t="n"/>
      <c r="K206" s="22" t="n"/>
      <c r="L206" s="20">
        <f>IF(A206="","",SUMIF(Gifts!$B$2:$B$1001,A206,Gifts!$C$2:$C$1001))</f>
        <v/>
      </c>
      <c r="M206" s="20">
        <f>IF(OR(A206="",NOT(ISNUMBER(F206))),"",MAX(0,F206-L206))</f>
        <v/>
      </c>
      <c r="N206" s="21">
        <f>IF(OR(A206="",NOT(ISNUMBER(I206))),"",I206-Settings!$D$4)</f>
        <v/>
      </c>
      <c r="O206" s="10">
        <f>IF(A206="","",IF(NOT(ISNUMBER(F206)),"Add an amount",IF(L206&gt;=F206,"Paid in full",IF(UPPER(TRIM(J206))="Y","Closed",IF(AND(ISNUMBER(H206),H206&lt;Settings!$D$4),"Past fulfil-by date",IF(NOT(ISNUMBER(I206)),"Add a follow-up date",IF(N206&lt;0,"Follow-up overdue",IF(N206&lt;=Settings!$D$5,"Follow up soon","On track"))))))))</f>
        <v/>
      </c>
    </row>
    <row r="207">
      <c r="A207" s="22" t="n"/>
      <c r="B207" s="22" t="n"/>
      <c r="C207" s="22" t="n"/>
      <c r="D207" s="22" t="n"/>
      <c r="E207" s="23" t="n"/>
      <c r="F207" s="24" t="n"/>
      <c r="G207" s="22" t="n"/>
      <c r="H207" s="23" t="n"/>
      <c r="I207" s="23" t="n"/>
      <c r="J207" s="22" t="n"/>
      <c r="K207" s="22" t="n"/>
      <c r="L207" s="20">
        <f>IF(A207="","",SUMIF(Gifts!$B$2:$B$1001,A207,Gifts!$C$2:$C$1001))</f>
        <v/>
      </c>
      <c r="M207" s="20">
        <f>IF(OR(A207="",NOT(ISNUMBER(F207))),"",MAX(0,F207-L207))</f>
        <v/>
      </c>
      <c r="N207" s="21">
        <f>IF(OR(A207="",NOT(ISNUMBER(I207))),"",I207-Settings!$D$4)</f>
        <v/>
      </c>
      <c r="O207" s="10">
        <f>IF(A207="","",IF(NOT(ISNUMBER(F207)),"Add an amount",IF(L207&gt;=F207,"Paid in full",IF(UPPER(TRIM(J207))="Y","Closed",IF(AND(ISNUMBER(H207),H207&lt;Settings!$D$4),"Past fulfil-by date",IF(NOT(ISNUMBER(I207)),"Add a follow-up date",IF(N207&lt;0,"Follow-up overdue",IF(N207&lt;=Settings!$D$5,"Follow up soon","On track"))))))))</f>
        <v/>
      </c>
    </row>
    <row r="208">
      <c r="A208" s="22" t="n"/>
      <c r="B208" s="22" t="n"/>
      <c r="C208" s="22" t="n"/>
      <c r="D208" s="22" t="n"/>
      <c r="E208" s="23" t="n"/>
      <c r="F208" s="24" t="n"/>
      <c r="G208" s="22" t="n"/>
      <c r="H208" s="23" t="n"/>
      <c r="I208" s="23" t="n"/>
      <c r="J208" s="22" t="n"/>
      <c r="K208" s="22" t="n"/>
      <c r="L208" s="20">
        <f>IF(A208="","",SUMIF(Gifts!$B$2:$B$1001,A208,Gifts!$C$2:$C$1001))</f>
        <v/>
      </c>
      <c r="M208" s="20">
        <f>IF(OR(A208="",NOT(ISNUMBER(F208))),"",MAX(0,F208-L208))</f>
        <v/>
      </c>
      <c r="N208" s="21">
        <f>IF(OR(A208="",NOT(ISNUMBER(I208))),"",I208-Settings!$D$4)</f>
        <v/>
      </c>
      <c r="O208" s="10">
        <f>IF(A208="","",IF(NOT(ISNUMBER(F208)),"Add an amount",IF(L208&gt;=F208,"Paid in full",IF(UPPER(TRIM(J208))="Y","Closed",IF(AND(ISNUMBER(H208),H208&lt;Settings!$D$4),"Past fulfil-by date",IF(NOT(ISNUMBER(I208)),"Add a follow-up date",IF(N208&lt;0,"Follow-up overdue",IF(N208&lt;=Settings!$D$5,"Follow up soon","On track"))))))))</f>
        <v/>
      </c>
    </row>
    <row r="209">
      <c r="A209" s="22" t="n"/>
      <c r="B209" s="22" t="n"/>
      <c r="C209" s="22" t="n"/>
      <c r="D209" s="22" t="n"/>
      <c r="E209" s="23" t="n"/>
      <c r="F209" s="24" t="n"/>
      <c r="G209" s="22" t="n"/>
      <c r="H209" s="23" t="n"/>
      <c r="I209" s="23" t="n"/>
      <c r="J209" s="22" t="n"/>
      <c r="K209" s="22" t="n"/>
      <c r="L209" s="20">
        <f>IF(A209="","",SUMIF(Gifts!$B$2:$B$1001,A209,Gifts!$C$2:$C$1001))</f>
        <v/>
      </c>
      <c r="M209" s="20">
        <f>IF(OR(A209="",NOT(ISNUMBER(F209))),"",MAX(0,F209-L209))</f>
        <v/>
      </c>
      <c r="N209" s="21">
        <f>IF(OR(A209="",NOT(ISNUMBER(I209))),"",I209-Settings!$D$4)</f>
        <v/>
      </c>
      <c r="O209" s="10">
        <f>IF(A209="","",IF(NOT(ISNUMBER(F209)),"Add an amount",IF(L209&gt;=F209,"Paid in full",IF(UPPER(TRIM(J209))="Y","Closed",IF(AND(ISNUMBER(H209),H209&lt;Settings!$D$4),"Past fulfil-by date",IF(NOT(ISNUMBER(I209)),"Add a follow-up date",IF(N209&lt;0,"Follow-up overdue",IF(N209&lt;=Settings!$D$5,"Follow up soon","On track"))))))))</f>
        <v/>
      </c>
    </row>
    <row r="210">
      <c r="A210" s="22" t="n"/>
      <c r="B210" s="22" t="n"/>
      <c r="C210" s="22" t="n"/>
      <c r="D210" s="22" t="n"/>
      <c r="E210" s="23" t="n"/>
      <c r="F210" s="24" t="n"/>
      <c r="G210" s="22" t="n"/>
      <c r="H210" s="23" t="n"/>
      <c r="I210" s="23" t="n"/>
      <c r="J210" s="22" t="n"/>
      <c r="K210" s="22" t="n"/>
      <c r="L210" s="20">
        <f>IF(A210="","",SUMIF(Gifts!$B$2:$B$1001,A210,Gifts!$C$2:$C$1001))</f>
        <v/>
      </c>
      <c r="M210" s="20">
        <f>IF(OR(A210="",NOT(ISNUMBER(F210))),"",MAX(0,F210-L210))</f>
        <v/>
      </c>
      <c r="N210" s="21">
        <f>IF(OR(A210="",NOT(ISNUMBER(I210))),"",I210-Settings!$D$4)</f>
        <v/>
      </c>
      <c r="O210" s="10">
        <f>IF(A210="","",IF(NOT(ISNUMBER(F210)),"Add an amount",IF(L210&gt;=F210,"Paid in full",IF(UPPER(TRIM(J210))="Y","Closed",IF(AND(ISNUMBER(H210),H210&lt;Settings!$D$4),"Past fulfil-by date",IF(NOT(ISNUMBER(I210)),"Add a follow-up date",IF(N210&lt;0,"Follow-up overdue",IF(N210&lt;=Settings!$D$5,"Follow up soon","On track"))))))))</f>
        <v/>
      </c>
    </row>
    <row r="211">
      <c r="A211" s="22" t="n"/>
      <c r="B211" s="22" t="n"/>
      <c r="C211" s="22" t="n"/>
      <c r="D211" s="22" t="n"/>
      <c r="E211" s="23" t="n"/>
      <c r="F211" s="24" t="n"/>
      <c r="G211" s="22" t="n"/>
      <c r="H211" s="23" t="n"/>
      <c r="I211" s="23" t="n"/>
      <c r="J211" s="22" t="n"/>
      <c r="K211" s="22" t="n"/>
      <c r="L211" s="20">
        <f>IF(A211="","",SUMIF(Gifts!$B$2:$B$1001,A211,Gifts!$C$2:$C$1001))</f>
        <v/>
      </c>
      <c r="M211" s="20">
        <f>IF(OR(A211="",NOT(ISNUMBER(F211))),"",MAX(0,F211-L211))</f>
        <v/>
      </c>
      <c r="N211" s="21">
        <f>IF(OR(A211="",NOT(ISNUMBER(I211))),"",I211-Settings!$D$4)</f>
        <v/>
      </c>
      <c r="O211" s="10">
        <f>IF(A211="","",IF(NOT(ISNUMBER(F211)),"Add an amount",IF(L211&gt;=F211,"Paid in full",IF(UPPER(TRIM(J211))="Y","Closed",IF(AND(ISNUMBER(H211),H211&lt;Settings!$D$4),"Past fulfil-by date",IF(NOT(ISNUMBER(I211)),"Add a follow-up date",IF(N211&lt;0,"Follow-up overdue",IF(N211&lt;=Settings!$D$5,"Follow up soon","On track"))))))))</f>
        <v/>
      </c>
    </row>
    <row r="212">
      <c r="A212" s="22" t="n"/>
      <c r="B212" s="22" t="n"/>
      <c r="C212" s="22" t="n"/>
      <c r="D212" s="22" t="n"/>
      <c r="E212" s="23" t="n"/>
      <c r="F212" s="24" t="n"/>
      <c r="G212" s="22" t="n"/>
      <c r="H212" s="23" t="n"/>
      <c r="I212" s="23" t="n"/>
      <c r="J212" s="22" t="n"/>
      <c r="K212" s="22" t="n"/>
      <c r="L212" s="20">
        <f>IF(A212="","",SUMIF(Gifts!$B$2:$B$1001,A212,Gifts!$C$2:$C$1001))</f>
        <v/>
      </c>
      <c r="M212" s="20">
        <f>IF(OR(A212="",NOT(ISNUMBER(F212))),"",MAX(0,F212-L212))</f>
        <v/>
      </c>
      <c r="N212" s="21">
        <f>IF(OR(A212="",NOT(ISNUMBER(I212))),"",I212-Settings!$D$4)</f>
        <v/>
      </c>
      <c r="O212" s="10">
        <f>IF(A212="","",IF(NOT(ISNUMBER(F212)),"Add an amount",IF(L212&gt;=F212,"Paid in full",IF(UPPER(TRIM(J212))="Y","Closed",IF(AND(ISNUMBER(H212),H212&lt;Settings!$D$4),"Past fulfil-by date",IF(NOT(ISNUMBER(I212)),"Add a follow-up date",IF(N212&lt;0,"Follow-up overdue",IF(N212&lt;=Settings!$D$5,"Follow up soon","On track"))))))))</f>
        <v/>
      </c>
    </row>
    <row r="213">
      <c r="A213" s="22" t="n"/>
      <c r="B213" s="22" t="n"/>
      <c r="C213" s="22" t="n"/>
      <c r="D213" s="22" t="n"/>
      <c r="E213" s="23" t="n"/>
      <c r="F213" s="24" t="n"/>
      <c r="G213" s="22" t="n"/>
      <c r="H213" s="23" t="n"/>
      <c r="I213" s="23" t="n"/>
      <c r="J213" s="22" t="n"/>
      <c r="K213" s="22" t="n"/>
      <c r="L213" s="20">
        <f>IF(A213="","",SUMIF(Gifts!$B$2:$B$1001,A213,Gifts!$C$2:$C$1001))</f>
        <v/>
      </c>
      <c r="M213" s="20">
        <f>IF(OR(A213="",NOT(ISNUMBER(F213))),"",MAX(0,F213-L213))</f>
        <v/>
      </c>
      <c r="N213" s="21">
        <f>IF(OR(A213="",NOT(ISNUMBER(I213))),"",I213-Settings!$D$4)</f>
        <v/>
      </c>
      <c r="O213" s="10">
        <f>IF(A213="","",IF(NOT(ISNUMBER(F213)),"Add an amount",IF(L213&gt;=F213,"Paid in full",IF(UPPER(TRIM(J213))="Y","Closed",IF(AND(ISNUMBER(H213),H213&lt;Settings!$D$4),"Past fulfil-by date",IF(NOT(ISNUMBER(I213)),"Add a follow-up date",IF(N213&lt;0,"Follow-up overdue",IF(N213&lt;=Settings!$D$5,"Follow up soon","On track"))))))))</f>
        <v/>
      </c>
    </row>
    <row r="214">
      <c r="A214" s="22" t="n"/>
      <c r="B214" s="22" t="n"/>
      <c r="C214" s="22" t="n"/>
      <c r="D214" s="22" t="n"/>
      <c r="E214" s="23" t="n"/>
      <c r="F214" s="24" t="n"/>
      <c r="G214" s="22" t="n"/>
      <c r="H214" s="23" t="n"/>
      <c r="I214" s="23" t="n"/>
      <c r="J214" s="22" t="n"/>
      <c r="K214" s="22" t="n"/>
      <c r="L214" s="20">
        <f>IF(A214="","",SUMIF(Gifts!$B$2:$B$1001,A214,Gifts!$C$2:$C$1001))</f>
        <v/>
      </c>
      <c r="M214" s="20">
        <f>IF(OR(A214="",NOT(ISNUMBER(F214))),"",MAX(0,F214-L214))</f>
        <v/>
      </c>
      <c r="N214" s="21">
        <f>IF(OR(A214="",NOT(ISNUMBER(I214))),"",I214-Settings!$D$4)</f>
        <v/>
      </c>
      <c r="O214" s="10">
        <f>IF(A214="","",IF(NOT(ISNUMBER(F214)),"Add an amount",IF(L214&gt;=F214,"Paid in full",IF(UPPER(TRIM(J214))="Y","Closed",IF(AND(ISNUMBER(H214),H214&lt;Settings!$D$4),"Past fulfil-by date",IF(NOT(ISNUMBER(I214)),"Add a follow-up date",IF(N214&lt;0,"Follow-up overdue",IF(N214&lt;=Settings!$D$5,"Follow up soon","On track"))))))))</f>
        <v/>
      </c>
    </row>
    <row r="215">
      <c r="A215" s="22" t="n"/>
      <c r="B215" s="22" t="n"/>
      <c r="C215" s="22" t="n"/>
      <c r="D215" s="22" t="n"/>
      <c r="E215" s="23" t="n"/>
      <c r="F215" s="24" t="n"/>
      <c r="G215" s="22" t="n"/>
      <c r="H215" s="23" t="n"/>
      <c r="I215" s="23" t="n"/>
      <c r="J215" s="22" t="n"/>
      <c r="K215" s="22" t="n"/>
      <c r="L215" s="20">
        <f>IF(A215="","",SUMIF(Gifts!$B$2:$B$1001,A215,Gifts!$C$2:$C$1001))</f>
        <v/>
      </c>
      <c r="M215" s="20">
        <f>IF(OR(A215="",NOT(ISNUMBER(F215))),"",MAX(0,F215-L215))</f>
        <v/>
      </c>
      <c r="N215" s="21">
        <f>IF(OR(A215="",NOT(ISNUMBER(I215))),"",I215-Settings!$D$4)</f>
        <v/>
      </c>
      <c r="O215" s="10">
        <f>IF(A215="","",IF(NOT(ISNUMBER(F215)),"Add an amount",IF(L215&gt;=F215,"Paid in full",IF(UPPER(TRIM(J215))="Y","Closed",IF(AND(ISNUMBER(H215),H215&lt;Settings!$D$4),"Past fulfil-by date",IF(NOT(ISNUMBER(I215)),"Add a follow-up date",IF(N215&lt;0,"Follow-up overdue",IF(N215&lt;=Settings!$D$5,"Follow up soon","On track"))))))))</f>
        <v/>
      </c>
    </row>
    <row r="216">
      <c r="A216" s="22" t="n"/>
      <c r="B216" s="22" t="n"/>
      <c r="C216" s="22" t="n"/>
      <c r="D216" s="22" t="n"/>
      <c r="E216" s="23" t="n"/>
      <c r="F216" s="24" t="n"/>
      <c r="G216" s="22" t="n"/>
      <c r="H216" s="23" t="n"/>
      <c r="I216" s="23" t="n"/>
      <c r="J216" s="22" t="n"/>
      <c r="K216" s="22" t="n"/>
      <c r="L216" s="20">
        <f>IF(A216="","",SUMIF(Gifts!$B$2:$B$1001,A216,Gifts!$C$2:$C$1001))</f>
        <v/>
      </c>
      <c r="M216" s="20">
        <f>IF(OR(A216="",NOT(ISNUMBER(F216))),"",MAX(0,F216-L216))</f>
        <v/>
      </c>
      <c r="N216" s="21">
        <f>IF(OR(A216="",NOT(ISNUMBER(I216))),"",I216-Settings!$D$4)</f>
        <v/>
      </c>
      <c r="O216" s="10">
        <f>IF(A216="","",IF(NOT(ISNUMBER(F216)),"Add an amount",IF(L216&gt;=F216,"Paid in full",IF(UPPER(TRIM(J216))="Y","Closed",IF(AND(ISNUMBER(H216),H216&lt;Settings!$D$4),"Past fulfil-by date",IF(NOT(ISNUMBER(I216)),"Add a follow-up date",IF(N216&lt;0,"Follow-up overdue",IF(N216&lt;=Settings!$D$5,"Follow up soon","On track"))))))))</f>
        <v/>
      </c>
    </row>
    <row r="217">
      <c r="A217" s="22" t="n"/>
      <c r="B217" s="22" t="n"/>
      <c r="C217" s="22" t="n"/>
      <c r="D217" s="22" t="n"/>
      <c r="E217" s="23" t="n"/>
      <c r="F217" s="24" t="n"/>
      <c r="G217" s="22" t="n"/>
      <c r="H217" s="23" t="n"/>
      <c r="I217" s="23" t="n"/>
      <c r="J217" s="22" t="n"/>
      <c r="K217" s="22" t="n"/>
      <c r="L217" s="20">
        <f>IF(A217="","",SUMIF(Gifts!$B$2:$B$1001,A217,Gifts!$C$2:$C$1001))</f>
        <v/>
      </c>
      <c r="M217" s="20">
        <f>IF(OR(A217="",NOT(ISNUMBER(F217))),"",MAX(0,F217-L217))</f>
        <v/>
      </c>
      <c r="N217" s="21">
        <f>IF(OR(A217="",NOT(ISNUMBER(I217))),"",I217-Settings!$D$4)</f>
        <v/>
      </c>
      <c r="O217" s="10">
        <f>IF(A217="","",IF(NOT(ISNUMBER(F217)),"Add an amount",IF(L217&gt;=F217,"Paid in full",IF(UPPER(TRIM(J217))="Y","Closed",IF(AND(ISNUMBER(H217),H217&lt;Settings!$D$4),"Past fulfil-by date",IF(NOT(ISNUMBER(I217)),"Add a follow-up date",IF(N217&lt;0,"Follow-up overdue",IF(N217&lt;=Settings!$D$5,"Follow up soon","On track"))))))))</f>
        <v/>
      </c>
    </row>
    <row r="218">
      <c r="A218" s="22" t="n"/>
      <c r="B218" s="22" t="n"/>
      <c r="C218" s="22" t="n"/>
      <c r="D218" s="22" t="n"/>
      <c r="E218" s="23" t="n"/>
      <c r="F218" s="24" t="n"/>
      <c r="G218" s="22" t="n"/>
      <c r="H218" s="23" t="n"/>
      <c r="I218" s="23" t="n"/>
      <c r="J218" s="22" t="n"/>
      <c r="K218" s="22" t="n"/>
      <c r="L218" s="20">
        <f>IF(A218="","",SUMIF(Gifts!$B$2:$B$1001,A218,Gifts!$C$2:$C$1001))</f>
        <v/>
      </c>
      <c r="M218" s="20">
        <f>IF(OR(A218="",NOT(ISNUMBER(F218))),"",MAX(0,F218-L218))</f>
        <v/>
      </c>
      <c r="N218" s="21">
        <f>IF(OR(A218="",NOT(ISNUMBER(I218))),"",I218-Settings!$D$4)</f>
        <v/>
      </c>
      <c r="O218" s="10">
        <f>IF(A218="","",IF(NOT(ISNUMBER(F218)),"Add an amount",IF(L218&gt;=F218,"Paid in full",IF(UPPER(TRIM(J218))="Y","Closed",IF(AND(ISNUMBER(H218),H218&lt;Settings!$D$4),"Past fulfil-by date",IF(NOT(ISNUMBER(I218)),"Add a follow-up date",IF(N218&lt;0,"Follow-up overdue",IF(N218&lt;=Settings!$D$5,"Follow up soon","On track"))))))))</f>
        <v/>
      </c>
    </row>
    <row r="219">
      <c r="A219" s="22" t="n"/>
      <c r="B219" s="22" t="n"/>
      <c r="C219" s="22" t="n"/>
      <c r="D219" s="22" t="n"/>
      <c r="E219" s="23" t="n"/>
      <c r="F219" s="24" t="n"/>
      <c r="G219" s="22" t="n"/>
      <c r="H219" s="23" t="n"/>
      <c r="I219" s="23" t="n"/>
      <c r="J219" s="22" t="n"/>
      <c r="K219" s="22" t="n"/>
      <c r="L219" s="20">
        <f>IF(A219="","",SUMIF(Gifts!$B$2:$B$1001,A219,Gifts!$C$2:$C$1001))</f>
        <v/>
      </c>
      <c r="M219" s="20">
        <f>IF(OR(A219="",NOT(ISNUMBER(F219))),"",MAX(0,F219-L219))</f>
        <v/>
      </c>
      <c r="N219" s="21">
        <f>IF(OR(A219="",NOT(ISNUMBER(I219))),"",I219-Settings!$D$4)</f>
        <v/>
      </c>
      <c r="O219" s="10">
        <f>IF(A219="","",IF(NOT(ISNUMBER(F219)),"Add an amount",IF(L219&gt;=F219,"Paid in full",IF(UPPER(TRIM(J219))="Y","Closed",IF(AND(ISNUMBER(H219),H219&lt;Settings!$D$4),"Past fulfil-by date",IF(NOT(ISNUMBER(I219)),"Add a follow-up date",IF(N219&lt;0,"Follow-up overdue",IF(N219&lt;=Settings!$D$5,"Follow up soon","On track"))))))))</f>
        <v/>
      </c>
    </row>
    <row r="220">
      <c r="A220" s="22" t="n"/>
      <c r="B220" s="22" t="n"/>
      <c r="C220" s="22" t="n"/>
      <c r="D220" s="22" t="n"/>
      <c r="E220" s="23" t="n"/>
      <c r="F220" s="24" t="n"/>
      <c r="G220" s="22" t="n"/>
      <c r="H220" s="23" t="n"/>
      <c r="I220" s="23" t="n"/>
      <c r="J220" s="22" t="n"/>
      <c r="K220" s="22" t="n"/>
      <c r="L220" s="20">
        <f>IF(A220="","",SUMIF(Gifts!$B$2:$B$1001,A220,Gifts!$C$2:$C$1001))</f>
        <v/>
      </c>
      <c r="M220" s="20">
        <f>IF(OR(A220="",NOT(ISNUMBER(F220))),"",MAX(0,F220-L220))</f>
        <v/>
      </c>
      <c r="N220" s="21">
        <f>IF(OR(A220="",NOT(ISNUMBER(I220))),"",I220-Settings!$D$4)</f>
        <v/>
      </c>
      <c r="O220" s="10">
        <f>IF(A220="","",IF(NOT(ISNUMBER(F220)),"Add an amount",IF(L220&gt;=F220,"Paid in full",IF(UPPER(TRIM(J220))="Y","Closed",IF(AND(ISNUMBER(H220),H220&lt;Settings!$D$4),"Past fulfil-by date",IF(NOT(ISNUMBER(I220)),"Add a follow-up date",IF(N220&lt;0,"Follow-up overdue",IF(N220&lt;=Settings!$D$5,"Follow up soon","On track"))))))))</f>
        <v/>
      </c>
    </row>
    <row r="221">
      <c r="A221" s="22" t="n"/>
      <c r="B221" s="22" t="n"/>
      <c r="C221" s="22" t="n"/>
      <c r="D221" s="22" t="n"/>
      <c r="E221" s="23" t="n"/>
      <c r="F221" s="24" t="n"/>
      <c r="G221" s="22" t="n"/>
      <c r="H221" s="23" t="n"/>
      <c r="I221" s="23" t="n"/>
      <c r="J221" s="22" t="n"/>
      <c r="K221" s="22" t="n"/>
      <c r="L221" s="20">
        <f>IF(A221="","",SUMIF(Gifts!$B$2:$B$1001,A221,Gifts!$C$2:$C$1001))</f>
        <v/>
      </c>
      <c r="M221" s="20">
        <f>IF(OR(A221="",NOT(ISNUMBER(F221))),"",MAX(0,F221-L221))</f>
        <v/>
      </c>
      <c r="N221" s="21">
        <f>IF(OR(A221="",NOT(ISNUMBER(I221))),"",I221-Settings!$D$4)</f>
        <v/>
      </c>
      <c r="O221" s="10">
        <f>IF(A221="","",IF(NOT(ISNUMBER(F221)),"Add an amount",IF(L221&gt;=F221,"Paid in full",IF(UPPER(TRIM(J221))="Y","Closed",IF(AND(ISNUMBER(H221),H221&lt;Settings!$D$4),"Past fulfil-by date",IF(NOT(ISNUMBER(I221)),"Add a follow-up date",IF(N221&lt;0,"Follow-up overdue",IF(N221&lt;=Settings!$D$5,"Follow up soon","On track"))))))))</f>
        <v/>
      </c>
    </row>
    <row r="222">
      <c r="A222" s="22" t="n"/>
      <c r="B222" s="22" t="n"/>
      <c r="C222" s="22" t="n"/>
      <c r="D222" s="22" t="n"/>
      <c r="E222" s="23" t="n"/>
      <c r="F222" s="24" t="n"/>
      <c r="G222" s="22" t="n"/>
      <c r="H222" s="23" t="n"/>
      <c r="I222" s="23" t="n"/>
      <c r="J222" s="22" t="n"/>
      <c r="K222" s="22" t="n"/>
      <c r="L222" s="20">
        <f>IF(A222="","",SUMIF(Gifts!$B$2:$B$1001,A222,Gifts!$C$2:$C$1001))</f>
        <v/>
      </c>
      <c r="M222" s="20">
        <f>IF(OR(A222="",NOT(ISNUMBER(F222))),"",MAX(0,F222-L222))</f>
        <v/>
      </c>
      <c r="N222" s="21">
        <f>IF(OR(A222="",NOT(ISNUMBER(I222))),"",I222-Settings!$D$4)</f>
        <v/>
      </c>
      <c r="O222" s="10">
        <f>IF(A222="","",IF(NOT(ISNUMBER(F222)),"Add an amount",IF(L222&gt;=F222,"Paid in full",IF(UPPER(TRIM(J222))="Y","Closed",IF(AND(ISNUMBER(H222),H222&lt;Settings!$D$4),"Past fulfil-by date",IF(NOT(ISNUMBER(I222)),"Add a follow-up date",IF(N222&lt;0,"Follow-up overdue",IF(N222&lt;=Settings!$D$5,"Follow up soon","On track"))))))))</f>
        <v/>
      </c>
    </row>
    <row r="223">
      <c r="A223" s="22" t="n"/>
      <c r="B223" s="22" t="n"/>
      <c r="C223" s="22" t="n"/>
      <c r="D223" s="22" t="n"/>
      <c r="E223" s="23" t="n"/>
      <c r="F223" s="24" t="n"/>
      <c r="G223" s="22" t="n"/>
      <c r="H223" s="23" t="n"/>
      <c r="I223" s="23" t="n"/>
      <c r="J223" s="22" t="n"/>
      <c r="K223" s="22" t="n"/>
      <c r="L223" s="20">
        <f>IF(A223="","",SUMIF(Gifts!$B$2:$B$1001,A223,Gifts!$C$2:$C$1001))</f>
        <v/>
      </c>
      <c r="M223" s="20">
        <f>IF(OR(A223="",NOT(ISNUMBER(F223))),"",MAX(0,F223-L223))</f>
        <v/>
      </c>
      <c r="N223" s="21">
        <f>IF(OR(A223="",NOT(ISNUMBER(I223))),"",I223-Settings!$D$4)</f>
        <v/>
      </c>
      <c r="O223" s="10">
        <f>IF(A223="","",IF(NOT(ISNUMBER(F223)),"Add an amount",IF(L223&gt;=F223,"Paid in full",IF(UPPER(TRIM(J223))="Y","Closed",IF(AND(ISNUMBER(H223),H223&lt;Settings!$D$4),"Past fulfil-by date",IF(NOT(ISNUMBER(I223)),"Add a follow-up date",IF(N223&lt;0,"Follow-up overdue",IF(N223&lt;=Settings!$D$5,"Follow up soon","On track"))))))))</f>
        <v/>
      </c>
    </row>
    <row r="224">
      <c r="A224" s="22" t="n"/>
      <c r="B224" s="22" t="n"/>
      <c r="C224" s="22" t="n"/>
      <c r="D224" s="22" t="n"/>
      <c r="E224" s="23" t="n"/>
      <c r="F224" s="24" t="n"/>
      <c r="G224" s="22" t="n"/>
      <c r="H224" s="23" t="n"/>
      <c r="I224" s="23" t="n"/>
      <c r="J224" s="22" t="n"/>
      <c r="K224" s="22" t="n"/>
      <c r="L224" s="20">
        <f>IF(A224="","",SUMIF(Gifts!$B$2:$B$1001,A224,Gifts!$C$2:$C$1001))</f>
        <v/>
      </c>
      <c r="M224" s="20">
        <f>IF(OR(A224="",NOT(ISNUMBER(F224))),"",MAX(0,F224-L224))</f>
        <v/>
      </c>
      <c r="N224" s="21">
        <f>IF(OR(A224="",NOT(ISNUMBER(I224))),"",I224-Settings!$D$4)</f>
        <v/>
      </c>
      <c r="O224" s="10">
        <f>IF(A224="","",IF(NOT(ISNUMBER(F224)),"Add an amount",IF(L224&gt;=F224,"Paid in full",IF(UPPER(TRIM(J224))="Y","Closed",IF(AND(ISNUMBER(H224),H224&lt;Settings!$D$4),"Past fulfil-by date",IF(NOT(ISNUMBER(I224)),"Add a follow-up date",IF(N224&lt;0,"Follow-up overdue",IF(N224&lt;=Settings!$D$5,"Follow up soon","On track"))))))))</f>
        <v/>
      </c>
    </row>
    <row r="225">
      <c r="A225" s="22" t="n"/>
      <c r="B225" s="22" t="n"/>
      <c r="C225" s="22" t="n"/>
      <c r="D225" s="22" t="n"/>
      <c r="E225" s="23" t="n"/>
      <c r="F225" s="24" t="n"/>
      <c r="G225" s="22" t="n"/>
      <c r="H225" s="23" t="n"/>
      <c r="I225" s="23" t="n"/>
      <c r="J225" s="22" t="n"/>
      <c r="K225" s="22" t="n"/>
      <c r="L225" s="20">
        <f>IF(A225="","",SUMIF(Gifts!$B$2:$B$1001,A225,Gifts!$C$2:$C$1001))</f>
        <v/>
      </c>
      <c r="M225" s="20">
        <f>IF(OR(A225="",NOT(ISNUMBER(F225))),"",MAX(0,F225-L225))</f>
        <v/>
      </c>
      <c r="N225" s="21">
        <f>IF(OR(A225="",NOT(ISNUMBER(I225))),"",I225-Settings!$D$4)</f>
        <v/>
      </c>
      <c r="O225" s="10">
        <f>IF(A225="","",IF(NOT(ISNUMBER(F225)),"Add an amount",IF(L225&gt;=F225,"Paid in full",IF(UPPER(TRIM(J225))="Y","Closed",IF(AND(ISNUMBER(H225),H225&lt;Settings!$D$4),"Past fulfil-by date",IF(NOT(ISNUMBER(I225)),"Add a follow-up date",IF(N225&lt;0,"Follow-up overdue",IF(N225&lt;=Settings!$D$5,"Follow up soon","On track"))))))))</f>
        <v/>
      </c>
    </row>
    <row r="226">
      <c r="A226" s="22" t="n"/>
      <c r="B226" s="22" t="n"/>
      <c r="C226" s="22" t="n"/>
      <c r="D226" s="22" t="n"/>
      <c r="E226" s="23" t="n"/>
      <c r="F226" s="24" t="n"/>
      <c r="G226" s="22" t="n"/>
      <c r="H226" s="23" t="n"/>
      <c r="I226" s="23" t="n"/>
      <c r="J226" s="22" t="n"/>
      <c r="K226" s="22" t="n"/>
      <c r="L226" s="20">
        <f>IF(A226="","",SUMIF(Gifts!$B$2:$B$1001,A226,Gifts!$C$2:$C$1001))</f>
        <v/>
      </c>
      <c r="M226" s="20">
        <f>IF(OR(A226="",NOT(ISNUMBER(F226))),"",MAX(0,F226-L226))</f>
        <v/>
      </c>
      <c r="N226" s="21">
        <f>IF(OR(A226="",NOT(ISNUMBER(I226))),"",I226-Settings!$D$4)</f>
        <v/>
      </c>
      <c r="O226" s="10">
        <f>IF(A226="","",IF(NOT(ISNUMBER(F226)),"Add an amount",IF(L226&gt;=F226,"Paid in full",IF(UPPER(TRIM(J226))="Y","Closed",IF(AND(ISNUMBER(H226),H226&lt;Settings!$D$4),"Past fulfil-by date",IF(NOT(ISNUMBER(I226)),"Add a follow-up date",IF(N226&lt;0,"Follow-up overdue",IF(N226&lt;=Settings!$D$5,"Follow up soon","On track"))))))))</f>
        <v/>
      </c>
    </row>
    <row r="227">
      <c r="A227" s="22" t="n"/>
      <c r="B227" s="22" t="n"/>
      <c r="C227" s="22" t="n"/>
      <c r="D227" s="22" t="n"/>
      <c r="E227" s="23" t="n"/>
      <c r="F227" s="24" t="n"/>
      <c r="G227" s="22" t="n"/>
      <c r="H227" s="23" t="n"/>
      <c r="I227" s="23" t="n"/>
      <c r="J227" s="22" t="n"/>
      <c r="K227" s="22" t="n"/>
      <c r="L227" s="20">
        <f>IF(A227="","",SUMIF(Gifts!$B$2:$B$1001,A227,Gifts!$C$2:$C$1001))</f>
        <v/>
      </c>
      <c r="M227" s="20">
        <f>IF(OR(A227="",NOT(ISNUMBER(F227))),"",MAX(0,F227-L227))</f>
        <v/>
      </c>
      <c r="N227" s="21">
        <f>IF(OR(A227="",NOT(ISNUMBER(I227))),"",I227-Settings!$D$4)</f>
        <v/>
      </c>
      <c r="O227" s="10">
        <f>IF(A227="","",IF(NOT(ISNUMBER(F227)),"Add an amount",IF(L227&gt;=F227,"Paid in full",IF(UPPER(TRIM(J227))="Y","Closed",IF(AND(ISNUMBER(H227),H227&lt;Settings!$D$4),"Past fulfil-by date",IF(NOT(ISNUMBER(I227)),"Add a follow-up date",IF(N227&lt;0,"Follow-up overdue",IF(N227&lt;=Settings!$D$5,"Follow up soon","On track"))))))))</f>
        <v/>
      </c>
    </row>
    <row r="228">
      <c r="A228" s="22" t="n"/>
      <c r="B228" s="22" t="n"/>
      <c r="C228" s="22" t="n"/>
      <c r="D228" s="22" t="n"/>
      <c r="E228" s="23" t="n"/>
      <c r="F228" s="24" t="n"/>
      <c r="G228" s="22" t="n"/>
      <c r="H228" s="23" t="n"/>
      <c r="I228" s="23" t="n"/>
      <c r="J228" s="22" t="n"/>
      <c r="K228" s="22" t="n"/>
      <c r="L228" s="20">
        <f>IF(A228="","",SUMIF(Gifts!$B$2:$B$1001,A228,Gifts!$C$2:$C$1001))</f>
        <v/>
      </c>
      <c r="M228" s="20">
        <f>IF(OR(A228="",NOT(ISNUMBER(F228))),"",MAX(0,F228-L228))</f>
        <v/>
      </c>
      <c r="N228" s="21">
        <f>IF(OR(A228="",NOT(ISNUMBER(I228))),"",I228-Settings!$D$4)</f>
        <v/>
      </c>
      <c r="O228" s="10">
        <f>IF(A228="","",IF(NOT(ISNUMBER(F228)),"Add an amount",IF(L228&gt;=F228,"Paid in full",IF(UPPER(TRIM(J228))="Y","Closed",IF(AND(ISNUMBER(H228),H228&lt;Settings!$D$4),"Past fulfil-by date",IF(NOT(ISNUMBER(I228)),"Add a follow-up date",IF(N228&lt;0,"Follow-up overdue",IF(N228&lt;=Settings!$D$5,"Follow up soon","On track"))))))))</f>
        <v/>
      </c>
    </row>
    <row r="229">
      <c r="A229" s="22" t="n"/>
      <c r="B229" s="22" t="n"/>
      <c r="C229" s="22" t="n"/>
      <c r="D229" s="22" t="n"/>
      <c r="E229" s="23" t="n"/>
      <c r="F229" s="24" t="n"/>
      <c r="G229" s="22" t="n"/>
      <c r="H229" s="23" t="n"/>
      <c r="I229" s="23" t="n"/>
      <c r="J229" s="22" t="n"/>
      <c r="K229" s="22" t="n"/>
      <c r="L229" s="20">
        <f>IF(A229="","",SUMIF(Gifts!$B$2:$B$1001,A229,Gifts!$C$2:$C$1001))</f>
        <v/>
      </c>
      <c r="M229" s="20">
        <f>IF(OR(A229="",NOT(ISNUMBER(F229))),"",MAX(0,F229-L229))</f>
        <v/>
      </c>
      <c r="N229" s="21">
        <f>IF(OR(A229="",NOT(ISNUMBER(I229))),"",I229-Settings!$D$4)</f>
        <v/>
      </c>
      <c r="O229" s="10">
        <f>IF(A229="","",IF(NOT(ISNUMBER(F229)),"Add an amount",IF(L229&gt;=F229,"Paid in full",IF(UPPER(TRIM(J229))="Y","Closed",IF(AND(ISNUMBER(H229),H229&lt;Settings!$D$4),"Past fulfil-by date",IF(NOT(ISNUMBER(I229)),"Add a follow-up date",IF(N229&lt;0,"Follow-up overdue",IF(N229&lt;=Settings!$D$5,"Follow up soon","On track"))))))))</f>
        <v/>
      </c>
    </row>
    <row r="230">
      <c r="A230" s="22" t="n"/>
      <c r="B230" s="22" t="n"/>
      <c r="C230" s="22" t="n"/>
      <c r="D230" s="22" t="n"/>
      <c r="E230" s="23" t="n"/>
      <c r="F230" s="24" t="n"/>
      <c r="G230" s="22" t="n"/>
      <c r="H230" s="23" t="n"/>
      <c r="I230" s="23" t="n"/>
      <c r="J230" s="22" t="n"/>
      <c r="K230" s="22" t="n"/>
      <c r="L230" s="20">
        <f>IF(A230="","",SUMIF(Gifts!$B$2:$B$1001,A230,Gifts!$C$2:$C$1001))</f>
        <v/>
      </c>
      <c r="M230" s="20">
        <f>IF(OR(A230="",NOT(ISNUMBER(F230))),"",MAX(0,F230-L230))</f>
        <v/>
      </c>
      <c r="N230" s="21">
        <f>IF(OR(A230="",NOT(ISNUMBER(I230))),"",I230-Settings!$D$4)</f>
        <v/>
      </c>
      <c r="O230" s="10">
        <f>IF(A230="","",IF(NOT(ISNUMBER(F230)),"Add an amount",IF(L230&gt;=F230,"Paid in full",IF(UPPER(TRIM(J230))="Y","Closed",IF(AND(ISNUMBER(H230),H230&lt;Settings!$D$4),"Past fulfil-by date",IF(NOT(ISNUMBER(I230)),"Add a follow-up date",IF(N230&lt;0,"Follow-up overdue",IF(N230&lt;=Settings!$D$5,"Follow up soon","On track"))))))))</f>
        <v/>
      </c>
    </row>
    <row r="231">
      <c r="A231" s="22" t="n"/>
      <c r="B231" s="22" t="n"/>
      <c r="C231" s="22" t="n"/>
      <c r="D231" s="22" t="n"/>
      <c r="E231" s="23" t="n"/>
      <c r="F231" s="24" t="n"/>
      <c r="G231" s="22" t="n"/>
      <c r="H231" s="23" t="n"/>
      <c r="I231" s="23" t="n"/>
      <c r="J231" s="22" t="n"/>
      <c r="K231" s="22" t="n"/>
      <c r="L231" s="20">
        <f>IF(A231="","",SUMIF(Gifts!$B$2:$B$1001,A231,Gifts!$C$2:$C$1001))</f>
        <v/>
      </c>
      <c r="M231" s="20">
        <f>IF(OR(A231="",NOT(ISNUMBER(F231))),"",MAX(0,F231-L231))</f>
        <v/>
      </c>
      <c r="N231" s="21">
        <f>IF(OR(A231="",NOT(ISNUMBER(I231))),"",I231-Settings!$D$4)</f>
        <v/>
      </c>
      <c r="O231" s="10">
        <f>IF(A231="","",IF(NOT(ISNUMBER(F231)),"Add an amount",IF(L231&gt;=F231,"Paid in full",IF(UPPER(TRIM(J231))="Y","Closed",IF(AND(ISNUMBER(H231),H231&lt;Settings!$D$4),"Past fulfil-by date",IF(NOT(ISNUMBER(I231)),"Add a follow-up date",IF(N231&lt;0,"Follow-up overdue",IF(N231&lt;=Settings!$D$5,"Follow up soon","On track"))))))))</f>
        <v/>
      </c>
    </row>
    <row r="232">
      <c r="A232" s="22" t="n"/>
      <c r="B232" s="22" t="n"/>
      <c r="C232" s="22" t="n"/>
      <c r="D232" s="22" t="n"/>
      <c r="E232" s="23" t="n"/>
      <c r="F232" s="24" t="n"/>
      <c r="G232" s="22" t="n"/>
      <c r="H232" s="23" t="n"/>
      <c r="I232" s="23" t="n"/>
      <c r="J232" s="22" t="n"/>
      <c r="K232" s="22" t="n"/>
      <c r="L232" s="20">
        <f>IF(A232="","",SUMIF(Gifts!$B$2:$B$1001,A232,Gifts!$C$2:$C$1001))</f>
        <v/>
      </c>
      <c r="M232" s="20">
        <f>IF(OR(A232="",NOT(ISNUMBER(F232))),"",MAX(0,F232-L232))</f>
        <v/>
      </c>
      <c r="N232" s="21">
        <f>IF(OR(A232="",NOT(ISNUMBER(I232))),"",I232-Settings!$D$4)</f>
        <v/>
      </c>
      <c r="O232" s="10">
        <f>IF(A232="","",IF(NOT(ISNUMBER(F232)),"Add an amount",IF(L232&gt;=F232,"Paid in full",IF(UPPER(TRIM(J232))="Y","Closed",IF(AND(ISNUMBER(H232),H232&lt;Settings!$D$4),"Past fulfil-by date",IF(NOT(ISNUMBER(I232)),"Add a follow-up date",IF(N232&lt;0,"Follow-up overdue",IF(N232&lt;=Settings!$D$5,"Follow up soon","On track"))))))))</f>
        <v/>
      </c>
    </row>
    <row r="233">
      <c r="A233" s="22" t="n"/>
      <c r="B233" s="22" t="n"/>
      <c r="C233" s="22" t="n"/>
      <c r="D233" s="22" t="n"/>
      <c r="E233" s="23" t="n"/>
      <c r="F233" s="24" t="n"/>
      <c r="G233" s="22" t="n"/>
      <c r="H233" s="23" t="n"/>
      <c r="I233" s="23" t="n"/>
      <c r="J233" s="22" t="n"/>
      <c r="K233" s="22" t="n"/>
      <c r="L233" s="20">
        <f>IF(A233="","",SUMIF(Gifts!$B$2:$B$1001,A233,Gifts!$C$2:$C$1001))</f>
        <v/>
      </c>
      <c r="M233" s="20">
        <f>IF(OR(A233="",NOT(ISNUMBER(F233))),"",MAX(0,F233-L233))</f>
        <v/>
      </c>
      <c r="N233" s="21">
        <f>IF(OR(A233="",NOT(ISNUMBER(I233))),"",I233-Settings!$D$4)</f>
        <v/>
      </c>
      <c r="O233" s="10">
        <f>IF(A233="","",IF(NOT(ISNUMBER(F233)),"Add an amount",IF(L233&gt;=F233,"Paid in full",IF(UPPER(TRIM(J233))="Y","Closed",IF(AND(ISNUMBER(H233),H233&lt;Settings!$D$4),"Past fulfil-by date",IF(NOT(ISNUMBER(I233)),"Add a follow-up date",IF(N233&lt;0,"Follow-up overdue",IF(N233&lt;=Settings!$D$5,"Follow up soon","On track"))))))))</f>
        <v/>
      </c>
    </row>
    <row r="234">
      <c r="A234" s="22" t="n"/>
      <c r="B234" s="22" t="n"/>
      <c r="C234" s="22" t="n"/>
      <c r="D234" s="22" t="n"/>
      <c r="E234" s="23" t="n"/>
      <c r="F234" s="24" t="n"/>
      <c r="G234" s="22" t="n"/>
      <c r="H234" s="23" t="n"/>
      <c r="I234" s="23" t="n"/>
      <c r="J234" s="22" t="n"/>
      <c r="K234" s="22" t="n"/>
      <c r="L234" s="20">
        <f>IF(A234="","",SUMIF(Gifts!$B$2:$B$1001,A234,Gifts!$C$2:$C$1001))</f>
        <v/>
      </c>
      <c r="M234" s="20">
        <f>IF(OR(A234="",NOT(ISNUMBER(F234))),"",MAX(0,F234-L234))</f>
        <v/>
      </c>
      <c r="N234" s="21">
        <f>IF(OR(A234="",NOT(ISNUMBER(I234))),"",I234-Settings!$D$4)</f>
        <v/>
      </c>
      <c r="O234" s="10">
        <f>IF(A234="","",IF(NOT(ISNUMBER(F234)),"Add an amount",IF(L234&gt;=F234,"Paid in full",IF(UPPER(TRIM(J234))="Y","Closed",IF(AND(ISNUMBER(H234),H234&lt;Settings!$D$4),"Past fulfil-by date",IF(NOT(ISNUMBER(I234)),"Add a follow-up date",IF(N234&lt;0,"Follow-up overdue",IF(N234&lt;=Settings!$D$5,"Follow up soon","On track"))))))))</f>
        <v/>
      </c>
    </row>
    <row r="235">
      <c r="A235" s="22" t="n"/>
      <c r="B235" s="22" t="n"/>
      <c r="C235" s="22" t="n"/>
      <c r="D235" s="22" t="n"/>
      <c r="E235" s="23" t="n"/>
      <c r="F235" s="24" t="n"/>
      <c r="G235" s="22" t="n"/>
      <c r="H235" s="23" t="n"/>
      <c r="I235" s="23" t="n"/>
      <c r="J235" s="22" t="n"/>
      <c r="K235" s="22" t="n"/>
      <c r="L235" s="20">
        <f>IF(A235="","",SUMIF(Gifts!$B$2:$B$1001,A235,Gifts!$C$2:$C$1001))</f>
        <v/>
      </c>
      <c r="M235" s="20">
        <f>IF(OR(A235="",NOT(ISNUMBER(F235))),"",MAX(0,F235-L235))</f>
        <v/>
      </c>
      <c r="N235" s="21">
        <f>IF(OR(A235="",NOT(ISNUMBER(I235))),"",I235-Settings!$D$4)</f>
        <v/>
      </c>
      <c r="O235" s="10">
        <f>IF(A235="","",IF(NOT(ISNUMBER(F235)),"Add an amount",IF(L235&gt;=F235,"Paid in full",IF(UPPER(TRIM(J235))="Y","Closed",IF(AND(ISNUMBER(H235),H235&lt;Settings!$D$4),"Past fulfil-by date",IF(NOT(ISNUMBER(I235)),"Add a follow-up date",IF(N235&lt;0,"Follow-up overdue",IF(N235&lt;=Settings!$D$5,"Follow up soon","On track"))))))))</f>
        <v/>
      </c>
    </row>
    <row r="236">
      <c r="A236" s="22" t="n"/>
      <c r="B236" s="22" t="n"/>
      <c r="C236" s="22" t="n"/>
      <c r="D236" s="22" t="n"/>
      <c r="E236" s="23" t="n"/>
      <c r="F236" s="24" t="n"/>
      <c r="G236" s="22" t="n"/>
      <c r="H236" s="23" t="n"/>
      <c r="I236" s="23" t="n"/>
      <c r="J236" s="22" t="n"/>
      <c r="K236" s="22" t="n"/>
      <c r="L236" s="20">
        <f>IF(A236="","",SUMIF(Gifts!$B$2:$B$1001,A236,Gifts!$C$2:$C$1001))</f>
        <v/>
      </c>
      <c r="M236" s="20">
        <f>IF(OR(A236="",NOT(ISNUMBER(F236))),"",MAX(0,F236-L236))</f>
        <v/>
      </c>
      <c r="N236" s="21">
        <f>IF(OR(A236="",NOT(ISNUMBER(I236))),"",I236-Settings!$D$4)</f>
        <v/>
      </c>
      <c r="O236" s="10">
        <f>IF(A236="","",IF(NOT(ISNUMBER(F236)),"Add an amount",IF(L236&gt;=F236,"Paid in full",IF(UPPER(TRIM(J236))="Y","Closed",IF(AND(ISNUMBER(H236),H236&lt;Settings!$D$4),"Past fulfil-by date",IF(NOT(ISNUMBER(I236)),"Add a follow-up date",IF(N236&lt;0,"Follow-up overdue",IF(N236&lt;=Settings!$D$5,"Follow up soon","On track"))))))))</f>
        <v/>
      </c>
    </row>
    <row r="237">
      <c r="A237" s="22" t="n"/>
      <c r="B237" s="22" t="n"/>
      <c r="C237" s="22" t="n"/>
      <c r="D237" s="22" t="n"/>
      <c r="E237" s="23" t="n"/>
      <c r="F237" s="24" t="n"/>
      <c r="G237" s="22" t="n"/>
      <c r="H237" s="23" t="n"/>
      <c r="I237" s="23" t="n"/>
      <c r="J237" s="22" t="n"/>
      <c r="K237" s="22" t="n"/>
      <c r="L237" s="20">
        <f>IF(A237="","",SUMIF(Gifts!$B$2:$B$1001,A237,Gifts!$C$2:$C$1001))</f>
        <v/>
      </c>
      <c r="M237" s="20">
        <f>IF(OR(A237="",NOT(ISNUMBER(F237))),"",MAX(0,F237-L237))</f>
        <v/>
      </c>
      <c r="N237" s="21">
        <f>IF(OR(A237="",NOT(ISNUMBER(I237))),"",I237-Settings!$D$4)</f>
        <v/>
      </c>
      <c r="O237" s="10">
        <f>IF(A237="","",IF(NOT(ISNUMBER(F237)),"Add an amount",IF(L237&gt;=F237,"Paid in full",IF(UPPER(TRIM(J237))="Y","Closed",IF(AND(ISNUMBER(H237),H237&lt;Settings!$D$4),"Past fulfil-by date",IF(NOT(ISNUMBER(I237)),"Add a follow-up date",IF(N237&lt;0,"Follow-up overdue",IF(N237&lt;=Settings!$D$5,"Follow up soon","On track"))))))))</f>
        <v/>
      </c>
    </row>
    <row r="238">
      <c r="A238" s="22" t="n"/>
      <c r="B238" s="22" t="n"/>
      <c r="C238" s="22" t="n"/>
      <c r="D238" s="22" t="n"/>
      <c r="E238" s="23" t="n"/>
      <c r="F238" s="24" t="n"/>
      <c r="G238" s="22" t="n"/>
      <c r="H238" s="23" t="n"/>
      <c r="I238" s="23" t="n"/>
      <c r="J238" s="22" t="n"/>
      <c r="K238" s="22" t="n"/>
      <c r="L238" s="20">
        <f>IF(A238="","",SUMIF(Gifts!$B$2:$B$1001,A238,Gifts!$C$2:$C$1001))</f>
        <v/>
      </c>
      <c r="M238" s="20">
        <f>IF(OR(A238="",NOT(ISNUMBER(F238))),"",MAX(0,F238-L238))</f>
        <v/>
      </c>
      <c r="N238" s="21">
        <f>IF(OR(A238="",NOT(ISNUMBER(I238))),"",I238-Settings!$D$4)</f>
        <v/>
      </c>
      <c r="O238" s="10">
        <f>IF(A238="","",IF(NOT(ISNUMBER(F238)),"Add an amount",IF(L238&gt;=F238,"Paid in full",IF(UPPER(TRIM(J238))="Y","Closed",IF(AND(ISNUMBER(H238),H238&lt;Settings!$D$4),"Past fulfil-by date",IF(NOT(ISNUMBER(I238)),"Add a follow-up date",IF(N238&lt;0,"Follow-up overdue",IF(N238&lt;=Settings!$D$5,"Follow up soon","On track"))))))))</f>
        <v/>
      </c>
    </row>
    <row r="239">
      <c r="A239" s="22" t="n"/>
      <c r="B239" s="22" t="n"/>
      <c r="C239" s="22" t="n"/>
      <c r="D239" s="22" t="n"/>
      <c r="E239" s="23" t="n"/>
      <c r="F239" s="24" t="n"/>
      <c r="G239" s="22" t="n"/>
      <c r="H239" s="23" t="n"/>
      <c r="I239" s="23" t="n"/>
      <c r="J239" s="22" t="n"/>
      <c r="K239" s="22" t="n"/>
      <c r="L239" s="20">
        <f>IF(A239="","",SUMIF(Gifts!$B$2:$B$1001,A239,Gifts!$C$2:$C$1001))</f>
        <v/>
      </c>
      <c r="M239" s="20">
        <f>IF(OR(A239="",NOT(ISNUMBER(F239))),"",MAX(0,F239-L239))</f>
        <v/>
      </c>
      <c r="N239" s="21">
        <f>IF(OR(A239="",NOT(ISNUMBER(I239))),"",I239-Settings!$D$4)</f>
        <v/>
      </c>
      <c r="O239" s="10">
        <f>IF(A239="","",IF(NOT(ISNUMBER(F239)),"Add an amount",IF(L239&gt;=F239,"Paid in full",IF(UPPER(TRIM(J239))="Y","Closed",IF(AND(ISNUMBER(H239),H239&lt;Settings!$D$4),"Past fulfil-by date",IF(NOT(ISNUMBER(I239)),"Add a follow-up date",IF(N239&lt;0,"Follow-up overdue",IF(N239&lt;=Settings!$D$5,"Follow up soon","On track"))))))))</f>
        <v/>
      </c>
    </row>
    <row r="240">
      <c r="A240" s="22" t="n"/>
      <c r="B240" s="22" t="n"/>
      <c r="C240" s="22" t="n"/>
      <c r="D240" s="22" t="n"/>
      <c r="E240" s="23" t="n"/>
      <c r="F240" s="24" t="n"/>
      <c r="G240" s="22" t="n"/>
      <c r="H240" s="23" t="n"/>
      <c r="I240" s="23" t="n"/>
      <c r="J240" s="22" t="n"/>
      <c r="K240" s="22" t="n"/>
      <c r="L240" s="20">
        <f>IF(A240="","",SUMIF(Gifts!$B$2:$B$1001,A240,Gifts!$C$2:$C$1001))</f>
        <v/>
      </c>
      <c r="M240" s="20">
        <f>IF(OR(A240="",NOT(ISNUMBER(F240))),"",MAX(0,F240-L240))</f>
        <v/>
      </c>
      <c r="N240" s="21">
        <f>IF(OR(A240="",NOT(ISNUMBER(I240))),"",I240-Settings!$D$4)</f>
        <v/>
      </c>
      <c r="O240" s="10">
        <f>IF(A240="","",IF(NOT(ISNUMBER(F240)),"Add an amount",IF(L240&gt;=F240,"Paid in full",IF(UPPER(TRIM(J240))="Y","Closed",IF(AND(ISNUMBER(H240),H240&lt;Settings!$D$4),"Past fulfil-by date",IF(NOT(ISNUMBER(I240)),"Add a follow-up date",IF(N240&lt;0,"Follow-up overdue",IF(N240&lt;=Settings!$D$5,"Follow up soon","On track"))))))))</f>
        <v/>
      </c>
    </row>
    <row r="241">
      <c r="A241" s="22" t="n"/>
      <c r="B241" s="22" t="n"/>
      <c r="C241" s="22" t="n"/>
      <c r="D241" s="22" t="n"/>
      <c r="E241" s="23" t="n"/>
      <c r="F241" s="24" t="n"/>
      <c r="G241" s="22" t="n"/>
      <c r="H241" s="23" t="n"/>
      <c r="I241" s="23" t="n"/>
      <c r="J241" s="22" t="n"/>
      <c r="K241" s="22" t="n"/>
      <c r="L241" s="20">
        <f>IF(A241="","",SUMIF(Gifts!$B$2:$B$1001,A241,Gifts!$C$2:$C$1001))</f>
        <v/>
      </c>
      <c r="M241" s="20">
        <f>IF(OR(A241="",NOT(ISNUMBER(F241))),"",MAX(0,F241-L241))</f>
        <v/>
      </c>
      <c r="N241" s="21">
        <f>IF(OR(A241="",NOT(ISNUMBER(I241))),"",I241-Settings!$D$4)</f>
        <v/>
      </c>
      <c r="O241" s="10">
        <f>IF(A241="","",IF(NOT(ISNUMBER(F241)),"Add an amount",IF(L241&gt;=F241,"Paid in full",IF(UPPER(TRIM(J241))="Y","Closed",IF(AND(ISNUMBER(H241),H241&lt;Settings!$D$4),"Past fulfil-by date",IF(NOT(ISNUMBER(I241)),"Add a follow-up date",IF(N241&lt;0,"Follow-up overdue",IF(N241&lt;=Settings!$D$5,"Follow up soon","On track"))))))))</f>
        <v/>
      </c>
    </row>
    <row r="242">
      <c r="A242" s="22" t="n"/>
      <c r="B242" s="22" t="n"/>
      <c r="C242" s="22" t="n"/>
      <c r="D242" s="22" t="n"/>
      <c r="E242" s="23" t="n"/>
      <c r="F242" s="24" t="n"/>
      <c r="G242" s="22" t="n"/>
      <c r="H242" s="23" t="n"/>
      <c r="I242" s="23" t="n"/>
      <c r="J242" s="22" t="n"/>
      <c r="K242" s="22" t="n"/>
      <c r="L242" s="20">
        <f>IF(A242="","",SUMIF(Gifts!$B$2:$B$1001,A242,Gifts!$C$2:$C$1001))</f>
        <v/>
      </c>
      <c r="M242" s="20">
        <f>IF(OR(A242="",NOT(ISNUMBER(F242))),"",MAX(0,F242-L242))</f>
        <v/>
      </c>
      <c r="N242" s="21">
        <f>IF(OR(A242="",NOT(ISNUMBER(I242))),"",I242-Settings!$D$4)</f>
        <v/>
      </c>
      <c r="O242" s="10">
        <f>IF(A242="","",IF(NOT(ISNUMBER(F242)),"Add an amount",IF(L242&gt;=F242,"Paid in full",IF(UPPER(TRIM(J242))="Y","Closed",IF(AND(ISNUMBER(H242),H242&lt;Settings!$D$4),"Past fulfil-by date",IF(NOT(ISNUMBER(I242)),"Add a follow-up date",IF(N242&lt;0,"Follow-up overdue",IF(N242&lt;=Settings!$D$5,"Follow up soon","On track"))))))))</f>
        <v/>
      </c>
    </row>
    <row r="243">
      <c r="A243" s="22" t="n"/>
      <c r="B243" s="22" t="n"/>
      <c r="C243" s="22" t="n"/>
      <c r="D243" s="22" t="n"/>
      <c r="E243" s="23" t="n"/>
      <c r="F243" s="24" t="n"/>
      <c r="G243" s="22" t="n"/>
      <c r="H243" s="23" t="n"/>
      <c r="I243" s="23" t="n"/>
      <c r="J243" s="22" t="n"/>
      <c r="K243" s="22" t="n"/>
      <c r="L243" s="20">
        <f>IF(A243="","",SUMIF(Gifts!$B$2:$B$1001,A243,Gifts!$C$2:$C$1001))</f>
        <v/>
      </c>
      <c r="M243" s="20">
        <f>IF(OR(A243="",NOT(ISNUMBER(F243))),"",MAX(0,F243-L243))</f>
        <v/>
      </c>
      <c r="N243" s="21">
        <f>IF(OR(A243="",NOT(ISNUMBER(I243))),"",I243-Settings!$D$4)</f>
        <v/>
      </c>
      <c r="O243" s="10">
        <f>IF(A243="","",IF(NOT(ISNUMBER(F243)),"Add an amount",IF(L243&gt;=F243,"Paid in full",IF(UPPER(TRIM(J243))="Y","Closed",IF(AND(ISNUMBER(H243),H243&lt;Settings!$D$4),"Past fulfil-by date",IF(NOT(ISNUMBER(I243)),"Add a follow-up date",IF(N243&lt;0,"Follow-up overdue",IF(N243&lt;=Settings!$D$5,"Follow up soon","On track"))))))))</f>
        <v/>
      </c>
    </row>
    <row r="244">
      <c r="A244" s="22" t="n"/>
      <c r="B244" s="22" t="n"/>
      <c r="C244" s="22" t="n"/>
      <c r="D244" s="22" t="n"/>
      <c r="E244" s="23" t="n"/>
      <c r="F244" s="24" t="n"/>
      <c r="G244" s="22" t="n"/>
      <c r="H244" s="23" t="n"/>
      <c r="I244" s="23" t="n"/>
      <c r="J244" s="22" t="n"/>
      <c r="K244" s="22" t="n"/>
      <c r="L244" s="20">
        <f>IF(A244="","",SUMIF(Gifts!$B$2:$B$1001,A244,Gifts!$C$2:$C$1001))</f>
        <v/>
      </c>
      <c r="M244" s="20">
        <f>IF(OR(A244="",NOT(ISNUMBER(F244))),"",MAX(0,F244-L244))</f>
        <v/>
      </c>
      <c r="N244" s="21">
        <f>IF(OR(A244="",NOT(ISNUMBER(I244))),"",I244-Settings!$D$4)</f>
        <v/>
      </c>
      <c r="O244" s="10">
        <f>IF(A244="","",IF(NOT(ISNUMBER(F244)),"Add an amount",IF(L244&gt;=F244,"Paid in full",IF(UPPER(TRIM(J244))="Y","Closed",IF(AND(ISNUMBER(H244),H244&lt;Settings!$D$4),"Past fulfil-by date",IF(NOT(ISNUMBER(I244)),"Add a follow-up date",IF(N244&lt;0,"Follow-up overdue",IF(N244&lt;=Settings!$D$5,"Follow up soon","On track"))))))))</f>
        <v/>
      </c>
    </row>
    <row r="245">
      <c r="A245" s="22" t="n"/>
      <c r="B245" s="22" t="n"/>
      <c r="C245" s="22" t="n"/>
      <c r="D245" s="22" t="n"/>
      <c r="E245" s="23" t="n"/>
      <c r="F245" s="24" t="n"/>
      <c r="G245" s="22" t="n"/>
      <c r="H245" s="23" t="n"/>
      <c r="I245" s="23" t="n"/>
      <c r="J245" s="22" t="n"/>
      <c r="K245" s="22" t="n"/>
      <c r="L245" s="20">
        <f>IF(A245="","",SUMIF(Gifts!$B$2:$B$1001,A245,Gifts!$C$2:$C$1001))</f>
        <v/>
      </c>
      <c r="M245" s="20">
        <f>IF(OR(A245="",NOT(ISNUMBER(F245))),"",MAX(0,F245-L245))</f>
        <v/>
      </c>
      <c r="N245" s="21">
        <f>IF(OR(A245="",NOT(ISNUMBER(I245))),"",I245-Settings!$D$4)</f>
        <v/>
      </c>
      <c r="O245" s="10">
        <f>IF(A245="","",IF(NOT(ISNUMBER(F245)),"Add an amount",IF(L245&gt;=F245,"Paid in full",IF(UPPER(TRIM(J245))="Y","Closed",IF(AND(ISNUMBER(H245),H245&lt;Settings!$D$4),"Past fulfil-by date",IF(NOT(ISNUMBER(I245)),"Add a follow-up date",IF(N245&lt;0,"Follow-up overdue",IF(N245&lt;=Settings!$D$5,"Follow up soon","On track"))))))))</f>
        <v/>
      </c>
    </row>
    <row r="246">
      <c r="A246" s="22" t="n"/>
      <c r="B246" s="22" t="n"/>
      <c r="C246" s="22" t="n"/>
      <c r="D246" s="22" t="n"/>
      <c r="E246" s="23" t="n"/>
      <c r="F246" s="24" t="n"/>
      <c r="G246" s="22" t="n"/>
      <c r="H246" s="23" t="n"/>
      <c r="I246" s="23" t="n"/>
      <c r="J246" s="22" t="n"/>
      <c r="K246" s="22" t="n"/>
      <c r="L246" s="20">
        <f>IF(A246="","",SUMIF(Gifts!$B$2:$B$1001,A246,Gifts!$C$2:$C$1001))</f>
        <v/>
      </c>
      <c r="M246" s="20">
        <f>IF(OR(A246="",NOT(ISNUMBER(F246))),"",MAX(0,F246-L246))</f>
        <v/>
      </c>
      <c r="N246" s="21">
        <f>IF(OR(A246="",NOT(ISNUMBER(I246))),"",I246-Settings!$D$4)</f>
        <v/>
      </c>
      <c r="O246" s="10">
        <f>IF(A246="","",IF(NOT(ISNUMBER(F246)),"Add an amount",IF(L246&gt;=F246,"Paid in full",IF(UPPER(TRIM(J246))="Y","Closed",IF(AND(ISNUMBER(H246),H246&lt;Settings!$D$4),"Past fulfil-by date",IF(NOT(ISNUMBER(I246)),"Add a follow-up date",IF(N246&lt;0,"Follow-up overdue",IF(N246&lt;=Settings!$D$5,"Follow up soon","On track"))))))))</f>
        <v/>
      </c>
    </row>
    <row r="247">
      <c r="A247" s="22" t="n"/>
      <c r="B247" s="22" t="n"/>
      <c r="C247" s="22" t="n"/>
      <c r="D247" s="22" t="n"/>
      <c r="E247" s="23" t="n"/>
      <c r="F247" s="24" t="n"/>
      <c r="G247" s="22" t="n"/>
      <c r="H247" s="23" t="n"/>
      <c r="I247" s="23" t="n"/>
      <c r="J247" s="22" t="n"/>
      <c r="K247" s="22" t="n"/>
      <c r="L247" s="20">
        <f>IF(A247="","",SUMIF(Gifts!$B$2:$B$1001,A247,Gifts!$C$2:$C$1001))</f>
        <v/>
      </c>
      <c r="M247" s="20">
        <f>IF(OR(A247="",NOT(ISNUMBER(F247))),"",MAX(0,F247-L247))</f>
        <v/>
      </c>
      <c r="N247" s="21">
        <f>IF(OR(A247="",NOT(ISNUMBER(I247))),"",I247-Settings!$D$4)</f>
        <v/>
      </c>
      <c r="O247" s="10">
        <f>IF(A247="","",IF(NOT(ISNUMBER(F247)),"Add an amount",IF(L247&gt;=F247,"Paid in full",IF(UPPER(TRIM(J247))="Y","Closed",IF(AND(ISNUMBER(H247),H247&lt;Settings!$D$4),"Past fulfil-by date",IF(NOT(ISNUMBER(I247)),"Add a follow-up date",IF(N247&lt;0,"Follow-up overdue",IF(N247&lt;=Settings!$D$5,"Follow up soon","On track"))))))))</f>
        <v/>
      </c>
    </row>
    <row r="248">
      <c r="A248" s="22" t="n"/>
      <c r="B248" s="22" t="n"/>
      <c r="C248" s="22" t="n"/>
      <c r="D248" s="22" t="n"/>
      <c r="E248" s="23" t="n"/>
      <c r="F248" s="24" t="n"/>
      <c r="G248" s="22" t="n"/>
      <c r="H248" s="23" t="n"/>
      <c r="I248" s="23" t="n"/>
      <c r="J248" s="22" t="n"/>
      <c r="K248" s="22" t="n"/>
      <c r="L248" s="20">
        <f>IF(A248="","",SUMIF(Gifts!$B$2:$B$1001,A248,Gifts!$C$2:$C$1001))</f>
        <v/>
      </c>
      <c r="M248" s="20">
        <f>IF(OR(A248="",NOT(ISNUMBER(F248))),"",MAX(0,F248-L248))</f>
        <v/>
      </c>
      <c r="N248" s="21">
        <f>IF(OR(A248="",NOT(ISNUMBER(I248))),"",I248-Settings!$D$4)</f>
        <v/>
      </c>
      <c r="O248" s="10">
        <f>IF(A248="","",IF(NOT(ISNUMBER(F248)),"Add an amount",IF(L248&gt;=F248,"Paid in full",IF(UPPER(TRIM(J248))="Y","Closed",IF(AND(ISNUMBER(H248),H248&lt;Settings!$D$4),"Past fulfil-by date",IF(NOT(ISNUMBER(I248)),"Add a follow-up date",IF(N248&lt;0,"Follow-up overdue",IF(N248&lt;=Settings!$D$5,"Follow up soon","On track"))))))))</f>
        <v/>
      </c>
    </row>
    <row r="249">
      <c r="A249" s="22" t="n"/>
      <c r="B249" s="22" t="n"/>
      <c r="C249" s="22" t="n"/>
      <c r="D249" s="22" t="n"/>
      <c r="E249" s="23" t="n"/>
      <c r="F249" s="24" t="n"/>
      <c r="G249" s="22" t="n"/>
      <c r="H249" s="23" t="n"/>
      <c r="I249" s="23" t="n"/>
      <c r="J249" s="22" t="n"/>
      <c r="K249" s="22" t="n"/>
      <c r="L249" s="20">
        <f>IF(A249="","",SUMIF(Gifts!$B$2:$B$1001,A249,Gifts!$C$2:$C$1001))</f>
        <v/>
      </c>
      <c r="M249" s="20">
        <f>IF(OR(A249="",NOT(ISNUMBER(F249))),"",MAX(0,F249-L249))</f>
        <v/>
      </c>
      <c r="N249" s="21">
        <f>IF(OR(A249="",NOT(ISNUMBER(I249))),"",I249-Settings!$D$4)</f>
        <v/>
      </c>
      <c r="O249" s="10">
        <f>IF(A249="","",IF(NOT(ISNUMBER(F249)),"Add an amount",IF(L249&gt;=F249,"Paid in full",IF(UPPER(TRIM(J249))="Y","Closed",IF(AND(ISNUMBER(H249),H249&lt;Settings!$D$4),"Past fulfil-by date",IF(NOT(ISNUMBER(I249)),"Add a follow-up date",IF(N249&lt;0,"Follow-up overdue",IF(N249&lt;=Settings!$D$5,"Follow up soon","On track"))))))))</f>
        <v/>
      </c>
    </row>
    <row r="250">
      <c r="A250" s="22" t="n"/>
      <c r="B250" s="22" t="n"/>
      <c r="C250" s="22" t="n"/>
      <c r="D250" s="22" t="n"/>
      <c r="E250" s="23" t="n"/>
      <c r="F250" s="24" t="n"/>
      <c r="G250" s="22" t="n"/>
      <c r="H250" s="23" t="n"/>
      <c r="I250" s="23" t="n"/>
      <c r="J250" s="22" t="n"/>
      <c r="K250" s="22" t="n"/>
      <c r="L250" s="20">
        <f>IF(A250="","",SUMIF(Gifts!$B$2:$B$1001,A250,Gifts!$C$2:$C$1001))</f>
        <v/>
      </c>
      <c r="M250" s="20">
        <f>IF(OR(A250="",NOT(ISNUMBER(F250))),"",MAX(0,F250-L250))</f>
        <v/>
      </c>
      <c r="N250" s="21">
        <f>IF(OR(A250="",NOT(ISNUMBER(I250))),"",I250-Settings!$D$4)</f>
        <v/>
      </c>
      <c r="O250" s="10">
        <f>IF(A250="","",IF(NOT(ISNUMBER(F250)),"Add an amount",IF(L250&gt;=F250,"Paid in full",IF(UPPER(TRIM(J250))="Y","Closed",IF(AND(ISNUMBER(H250),H250&lt;Settings!$D$4),"Past fulfil-by date",IF(NOT(ISNUMBER(I250)),"Add a follow-up date",IF(N250&lt;0,"Follow-up overdue",IF(N250&lt;=Settings!$D$5,"Follow up soon","On track"))))))))</f>
        <v/>
      </c>
    </row>
    <row r="251">
      <c r="A251" s="22" t="n"/>
      <c r="B251" s="22" t="n"/>
      <c r="C251" s="22" t="n"/>
      <c r="D251" s="22" t="n"/>
      <c r="E251" s="23" t="n"/>
      <c r="F251" s="24" t="n"/>
      <c r="G251" s="22" t="n"/>
      <c r="H251" s="23" t="n"/>
      <c r="I251" s="23" t="n"/>
      <c r="J251" s="22" t="n"/>
      <c r="K251" s="22" t="n"/>
      <c r="L251" s="20">
        <f>IF(A251="","",SUMIF(Gifts!$B$2:$B$1001,A251,Gifts!$C$2:$C$1001))</f>
        <v/>
      </c>
      <c r="M251" s="20">
        <f>IF(OR(A251="",NOT(ISNUMBER(F251))),"",MAX(0,F251-L251))</f>
        <v/>
      </c>
      <c r="N251" s="21">
        <f>IF(OR(A251="",NOT(ISNUMBER(I251))),"",I251-Settings!$D$4)</f>
        <v/>
      </c>
      <c r="O251" s="10">
        <f>IF(A251="","",IF(NOT(ISNUMBER(F251)),"Add an amount",IF(L251&gt;=F251,"Paid in full",IF(UPPER(TRIM(J251))="Y","Closed",IF(AND(ISNUMBER(H251),H251&lt;Settings!$D$4),"Past fulfil-by date",IF(NOT(ISNUMBER(I251)),"Add a follow-up date",IF(N251&lt;0,"Follow-up overdue",IF(N251&lt;=Settings!$D$5,"Follow up soon","On track"))))))))</f>
        <v/>
      </c>
    </row>
    <row r="252">
      <c r="A252" s="22" t="n"/>
      <c r="B252" s="22" t="n"/>
      <c r="C252" s="22" t="n"/>
      <c r="D252" s="22" t="n"/>
      <c r="E252" s="23" t="n"/>
      <c r="F252" s="24" t="n"/>
      <c r="G252" s="22" t="n"/>
      <c r="H252" s="23" t="n"/>
      <c r="I252" s="23" t="n"/>
      <c r="J252" s="22" t="n"/>
      <c r="K252" s="22" t="n"/>
      <c r="L252" s="20">
        <f>IF(A252="","",SUMIF(Gifts!$B$2:$B$1001,A252,Gifts!$C$2:$C$1001))</f>
        <v/>
      </c>
      <c r="M252" s="20">
        <f>IF(OR(A252="",NOT(ISNUMBER(F252))),"",MAX(0,F252-L252))</f>
        <v/>
      </c>
      <c r="N252" s="21">
        <f>IF(OR(A252="",NOT(ISNUMBER(I252))),"",I252-Settings!$D$4)</f>
        <v/>
      </c>
      <c r="O252" s="10">
        <f>IF(A252="","",IF(NOT(ISNUMBER(F252)),"Add an amount",IF(L252&gt;=F252,"Paid in full",IF(UPPER(TRIM(J252))="Y","Closed",IF(AND(ISNUMBER(H252),H252&lt;Settings!$D$4),"Past fulfil-by date",IF(NOT(ISNUMBER(I252)),"Add a follow-up date",IF(N252&lt;0,"Follow-up overdue",IF(N252&lt;=Settings!$D$5,"Follow up soon","On track"))))))))</f>
        <v/>
      </c>
    </row>
    <row r="253">
      <c r="A253" s="22" t="n"/>
      <c r="B253" s="22" t="n"/>
      <c r="C253" s="22" t="n"/>
      <c r="D253" s="22" t="n"/>
      <c r="E253" s="23" t="n"/>
      <c r="F253" s="24" t="n"/>
      <c r="G253" s="22" t="n"/>
      <c r="H253" s="23" t="n"/>
      <c r="I253" s="23" t="n"/>
      <c r="J253" s="22" t="n"/>
      <c r="K253" s="22" t="n"/>
      <c r="L253" s="20">
        <f>IF(A253="","",SUMIF(Gifts!$B$2:$B$1001,A253,Gifts!$C$2:$C$1001))</f>
        <v/>
      </c>
      <c r="M253" s="20">
        <f>IF(OR(A253="",NOT(ISNUMBER(F253))),"",MAX(0,F253-L253))</f>
        <v/>
      </c>
      <c r="N253" s="21">
        <f>IF(OR(A253="",NOT(ISNUMBER(I253))),"",I253-Settings!$D$4)</f>
        <v/>
      </c>
      <c r="O253" s="10">
        <f>IF(A253="","",IF(NOT(ISNUMBER(F253)),"Add an amount",IF(L253&gt;=F253,"Paid in full",IF(UPPER(TRIM(J253))="Y","Closed",IF(AND(ISNUMBER(H253),H253&lt;Settings!$D$4),"Past fulfil-by date",IF(NOT(ISNUMBER(I253)),"Add a follow-up date",IF(N253&lt;0,"Follow-up overdue",IF(N253&lt;=Settings!$D$5,"Follow up soon","On track"))))))))</f>
        <v/>
      </c>
    </row>
    <row r="254">
      <c r="A254" s="22" t="n"/>
      <c r="B254" s="22" t="n"/>
      <c r="C254" s="22" t="n"/>
      <c r="D254" s="22" t="n"/>
      <c r="E254" s="23" t="n"/>
      <c r="F254" s="24" t="n"/>
      <c r="G254" s="22" t="n"/>
      <c r="H254" s="23" t="n"/>
      <c r="I254" s="23" t="n"/>
      <c r="J254" s="22" t="n"/>
      <c r="K254" s="22" t="n"/>
      <c r="L254" s="20">
        <f>IF(A254="","",SUMIF(Gifts!$B$2:$B$1001,A254,Gifts!$C$2:$C$1001))</f>
        <v/>
      </c>
      <c r="M254" s="20">
        <f>IF(OR(A254="",NOT(ISNUMBER(F254))),"",MAX(0,F254-L254))</f>
        <v/>
      </c>
      <c r="N254" s="21">
        <f>IF(OR(A254="",NOT(ISNUMBER(I254))),"",I254-Settings!$D$4)</f>
        <v/>
      </c>
      <c r="O254" s="10">
        <f>IF(A254="","",IF(NOT(ISNUMBER(F254)),"Add an amount",IF(L254&gt;=F254,"Paid in full",IF(UPPER(TRIM(J254))="Y","Closed",IF(AND(ISNUMBER(H254),H254&lt;Settings!$D$4),"Past fulfil-by date",IF(NOT(ISNUMBER(I254)),"Add a follow-up date",IF(N254&lt;0,"Follow-up overdue",IF(N254&lt;=Settings!$D$5,"Follow up soon","On track"))))))))</f>
        <v/>
      </c>
    </row>
    <row r="255">
      <c r="A255" s="22" t="n"/>
      <c r="B255" s="22" t="n"/>
      <c r="C255" s="22" t="n"/>
      <c r="D255" s="22" t="n"/>
      <c r="E255" s="23" t="n"/>
      <c r="F255" s="24" t="n"/>
      <c r="G255" s="22" t="n"/>
      <c r="H255" s="23" t="n"/>
      <c r="I255" s="23" t="n"/>
      <c r="J255" s="22" t="n"/>
      <c r="K255" s="22" t="n"/>
      <c r="L255" s="20">
        <f>IF(A255="","",SUMIF(Gifts!$B$2:$B$1001,A255,Gifts!$C$2:$C$1001))</f>
        <v/>
      </c>
      <c r="M255" s="20">
        <f>IF(OR(A255="",NOT(ISNUMBER(F255))),"",MAX(0,F255-L255))</f>
        <v/>
      </c>
      <c r="N255" s="21">
        <f>IF(OR(A255="",NOT(ISNUMBER(I255))),"",I255-Settings!$D$4)</f>
        <v/>
      </c>
      <c r="O255" s="10">
        <f>IF(A255="","",IF(NOT(ISNUMBER(F255)),"Add an amount",IF(L255&gt;=F255,"Paid in full",IF(UPPER(TRIM(J255))="Y","Closed",IF(AND(ISNUMBER(H255),H255&lt;Settings!$D$4),"Past fulfil-by date",IF(NOT(ISNUMBER(I255)),"Add a follow-up date",IF(N255&lt;0,"Follow-up overdue",IF(N255&lt;=Settings!$D$5,"Follow up soon","On track"))))))))</f>
        <v/>
      </c>
    </row>
    <row r="256">
      <c r="A256" s="22" t="n"/>
      <c r="B256" s="22" t="n"/>
      <c r="C256" s="22" t="n"/>
      <c r="D256" s="22" t="n"/>
      <c r="E256" s="23" t="n"/>
      <c r="F256" s="24" t="n"/>
      <c r="G256" s="22" t="n"/>
      <c r="H256" s="23" t="n"/>
      <c r="I256" s="23" t="n"/>
      <c r="J256" s="22" t="n"/>
      <c r="K256" s="22" t="n"/>
      <c r="L256" s="20">
        <f>IF(A256="","",SUMIF(Gifts!$B$2:$B$1001,A256,Gifts!$C$2:$C$1001))</f>
        <v/>
      </c>
      <c r="M256" s="20">
        <f>IF(OR(A256="",NOT(ISNUMBER(F256))),"",MAX(0,F256-L256))</f>
        <v/>
      </c>
      <c r="N256" s="21">
        <f>IF(OR(A256="",NOT(ISNUMBER(I256))),"",I256-Settings!$D$4)</f>
        <v/>
      </c>
      <c r="O256" s="10">
        <f>IF(A256="","",IF(NOT(ISNUMBER(F256)),"Add an amount",IF(L256&gt;=F256,"Paid in full",IF(UPPER(TRIM(J256))="Y","Closed",IF(AND(ISNUMBER(H256),H256&lt;Settings!$D$4),"Past fulfil-by date",IF(NOT(ISNUMBER(I256)),"Add a follow-up date",IF(N256&lt;0,"Follow-up overdue",IF(N256&lt;=Settings!$D$5,"Follow up soon","On track"))))))))</f>
        <v/>
      </c>
    </row>
    <row r="257">
      <c r="A257" s="22" t="n"/>
      <c r="B257" s="22" t="n"/>
      <c r="C257" s="22" t="n"/>
      <c r="D257" s="22" t="n"/>
      <c r="E257" s="23" t="n"/>
      <c r="F257" s="24" t="n"/>
      <c r="G257" s="22" t="n"/>
      <c r="H257" s="23" t="n"/>
      <c r="I257" s="23" t="n"/>
      <c r="J257" s="22" t="n"/>
      <c r="K257" s="22" t="n"/>
      <c r="L257" s="20">
        <f>IF(A257="","",SUMIF(Gifts!$B$2:$B$1001,A257,Gifts!$C$2:$C$1001))</f>
        <v/>
      </c>
      <c r="M257" s="20">
        <f>IF(OR(A257="",NOT(ISNUMBER(F257))),"",MAX(0,F257-L257))</f>
        <v/>
      </c>
      <c r="N257" s="21">
        <f>IF(OR(A257="",NOT(ISNUMBER(I257))),"",I257-Settings!$D$4)</f>
        <v/>
      </c>
      <c r="O257" s="10">
        <f>IF(A257="","",IF(NOT(ISNUMBER(F257)),"Add an amount",IF(L257&gt;=F257,"Paid in full",IF(UPPER(TRIM(J257))="Y","Closed",IF(AND(ISNUMBER(H257),H257&lt;Settings!$D$4),"Past fulfil-by date",IF(NOT(ISNUMBER(I257)),"Add a follow-up date",IF(N257&lt;0,"Follow-up overdue",IF(N257&lt;=Settings!$D$5,"Follow up soon","On track"))))))))</f>
        <v/>
      </c>
    </row>
    <row r="258">
      <c r="A258" s="22" t="n"/>
      <c r="B258" s="22" t="n"/>
      <c r="C258" s="22" t="n"/>
      <c r="D258" s="22" t="n"/>
      <c r="E258" s="23" t="n"/>
      <c r="F258" s="24" t="n"/>
      <c r="G258" s="22" t="n"/>
      <c r="H258" s="23" t="n"/>
      <c r="I258" s="23" t="n"/>
      <c r="J258" s="22" t="n"/>
      <c r="K258" s="22" t="n"/>
      <c r="L258" s="20">
        <f>IF(A258="","",SUMIF(Gifts!$B$2:$B$1001,A258,Gifts!$C$2:$C$1001))</f>
        <v/>
      </c>
      <c r="M258" s="20">
        <f>IF(OR(A258="",NOT(ISNUMBER(F258))),"",MAX(0,F258-L258))</f>
        <v/>
      </c>
      <c r="N258" s="21">
        <f>IF(OR(A258="",NOT(ISNUMBER(I258))),"",I258-Settings!$D$4)</f>
        <v/>
      </c>
      <c r="O258" s="10">
        <f>IF(A258="","",IF(NOT(ISNUMBER(F258)),"Add an amount",IF(L258&gt;=F258,"Paid in full",IF(UPPER(TRIM(J258))="Y","Closed",IF(AND(ISNUMBER(H258),H258&lt;Settings!$D$4),"Past fulfil-by date",IF(NOT(ISNUMBER(I258)),"Add a follow-up date",IF(N258&lt;0,"Follow-up overdue",IF(N258&lt;=Settings!$D$5,"Follow up soon","On track"))))))))</f>
        <v/>
      </c>
    </row>
    <row r="259">
      <c r="A259" s="22" t="n"/>
      <c r="B259" s="22" t="n"/>
      <c r="C259" s="22" t="n"/>
      <c r="D259" s="22" t="n"/>
      <c r="E259" s="23" t="n"/>
      <c r="F259" s="24" t="n"/>
      <c r="G259" s="22" t="n"/>
      <c r="H259" s="23" t="n"/>
      <c r="I259" s="23" t="n"/>
      <c r="J259" s="22" t="n"/>
      <c r="K259" s="22" t="n"/>
      <c r="L259" s="20">
        <f>IF(A259="","",SUMIF(Gifts!$B$2:$B$1001,A259,Gifts!$C$2:$C$1001))</f>
        <v/>
      </c>
      <c r="M259" s="20">
        <f>IF(OR(A259="",NOT(ISNUMBER(F259))),"",MAX(0,F259-L259))</f>
        <v/>
      </c>
      <c r="N259" s="21">
        <f>IF(OR(A259="",NOT(ISNUMBER(I259))),"",I259-Settings!$D$4)</f>
        <v/>
      </c>
      <c r="O259" s="10">
        <f>IF(A259="","",IF(NOT(ISNUMBER(F259)),"Add an amount",IF(L259&gt;=F259,"Paid in full",IF(UPPER(TRIM(J259))="Y","Closed",IF(AND(ISNUMBER(H259),H259&lt;Settings!$D$4),"Past fulfil-by date",IF(NOT(ISNUMBER(I259)),"Add a follow-up date",IF(N259&lt;0,"Follow-up overdue",IF(N259&lt;=Settings!$D$5,"Follow up soon","On track"))))))))</f>
        <v/>
      </c>
    </row>
    <row r="260">
      <c r="A260" s="22" t="n"/>
      <c r="B260" s="22" t="n"/>
      <c r="C260" s="22" t="n"/>
      <c r="D260" s="22" t="n"/>
      <c r="E260" s="23" t="n"/>
      <c r="F260" s="24" t="n"/>
      <c r="G260" s="22" t="n"/>
      <c r="H260" s="23" t="n"/>
      <c r="I260" s="23" t="n"/>
      <c r="J260" s="22" t="n"/>
      <c r="K260" s="22" t="n"/>
      <c r="L260" s="20">
        <f>IF(A260="","",SUMIF(Gifts!$B$2:$B$1001,A260,Gifts!$C$2:$C$1001))</f>
        <v/>
      </c>
      <c r="M260" s="20">
        <f>IF(OR(A260="",NOT(ISNUMBER(F260))),"",MAX(0,F260-L260))</f>
        <v/>
      </c>
      <c r="N260" s="21">
        <f>IF(OR(A260="",NOT(ISNUMBER(I260))),"",I260-Settings!$D$4)</f>
        <v/>
      </c>
      <c r="O260" s="10">
        <f>IF(A260="","",IF(NOT(ISNUMBER(F260)),"Add an amount",IF(L260&gt;=F260,"Paid in full",IF(UPPER(TRIM(J260))="Y","Closed",IF(AND(ISNUMBER(H260),H260&lt;Settings!$D$4),"Past fulfil-by date",IF(NOT(ISNUMBER(I260)),"Add a follow-up date",IF(N260&lt;0,"Follow-up overdue",IF(N260&lt;=Settings!$D$5,"Follow up soon","On track"))))))))</f>
        <v/>
      </c>
    </row>
    <row r="261">
      <c r="A261" s="22" t="n"/>
      <c r="B261" s="22" t="n"/>
      <c r="C261" s="22" t="n"/>
      <c r="D261" s="22" t="n"/>
      <c r="E261" s="23" t="n"/>
      <c r="F261" s="24" t="n"/>
      <c r="G261" s="22" t="n"/>
      <c r="H261" s="23" t="n"/>
      <c r="I261" s="23" t="n"/>
      <c r="J261" s="22" t="n"/>
      <c r="K261" s="22" t="n"/>
      <c r="L261" s="20">
        <f>IF(A261="","",SUMIF(Gifts!$B$2:$B$1001,A261,Gifts!$C$2:$C$1001))</f>
        <v/>
      </c>
      <c r="M261" s="20">
        <f>IF(OR(A261="",NOT(ISNUMBER(F261))),"",MAX(0,F261-L261))</f>
        <v/>
      </c>
      <c r="N261" s="21">
        <f>IF(OR(A261="",NOT(ISNUMBER(I261))),"",I261-Settings!$D$4)</f>
        <v/>
      </c>
      <c r="O261" s="10">
        <f>IF(A261="","",IF(NOT(ISNUMBER(F261)),"Add an amount",IF(L261&gt;=F261,"Paid in full",IF(UPPER(TRIM(J261))="Y","Closed",IF(AND(ISNUMBER(H261),H261&lt;Settings!$D$4),"Past fulfil-by date",IF(NOT(ISNUMBER(I261)),"Add a follow-up date",IF(N261&lt;0,"Follow-up overdue",IF(N261&lt;=Settings!$D$5,"Follow up soon","On track"))))))))</f>
        <v/>
      </c>
    </row>
    <row r="262">
      <c r="A262" s="22" t="n"/>
      <c r="B262" s="22" t="n"/>
      <c r="C262" s="22" t="n"/>
      <c r="D262" s="22" t="n"/>
      <c r="E262" s="23" t="n"/>
      <c r="F262" s="24" t="n"/>
      <c r="G262" s="22" t="n"/>
      <c r="H262" s="23" t="n"/>
      <c r="I262" s="23" t="n"/>
      <c r="J262" s="22" t="n"/>
      <c r="K262" s="22" t="n"/>
      <c r="L262" s="20">
        <f>IF(A262="","",SUMIF(Gifts!$B$2:$B$1001,A262,Gifts!$C$2:$C$1001))</f>
        <v/>
      </c>
      <c r="M262" s="20">
        <f>IF(OR(A262="",NOT(ISNUMBER(F262))),"",MAX(0,F262-L262))</f>
        <v/>
      </c>
      <c r="N262" s="21">
        <f>IF(OR(A262="",NOT(ISNUMBER(I262))),"",I262-Settings!$D$4)</f>
        <v/>
      </c>
      <c r="O262" s="10">
        <f>IF(A262="","",IF(NOT(ISNUMBER(F262)),"Add an amount",IF(L262&gt;=F262,"Paid in full",IF(UPPER(TRIM(J262))="Y","Closed",IF(AND(ISNUMBER(H262),H262&lt;Settings!$D$4),"Past fulfil-by date",IF(NOT(ISNUMBER(I262)),"Add a follow-up date",IF(N262&lt;0,"Follow-up overdue",IF(N262&lt;=Settings!$D$5,"Follow up soon","On track"))))))))</f>
        <v/>
      </c>
    </row>
    <row r="263">
      <c r="A263" s="22" t="n"/>
      <c r="B263" s="22" t="n"/>
      <c r="C263" s="22" t="n"/>
      <c r="D263" s="22" t="n"/>
      <c r="E263" s="23" t="n"/>
      <c r="F263" s="24" t="n"/>
      <c r="G263" s="22" t="n"/>
      <c r="H263" s="23" t="n"/>
      <c r="I263" s="23" t="n"/>
      <c r="J263" s="22" t="n"/>
      <c r="K263" s="22" t="n"/>
      <c r="L263" s="20">
        <f>IF(A263="","",SUMIF(Gifts!$B$2:$B$1001,A263,Gifts!$C$2:$C$1001))</f>
        <v/>
      </c>
      <c r="M263" s="20">
        <f>IF(OR(A263="",NOT(ISNUMBER(F263))),"",MAX(0,F263-L263))</f>
        <v/>
      </c>
      <c r="N263" s="21">
        <f>IF(OR(A263="",NOT(ISNUMBER(I263))),"",I263-Settings!$D$4)</f>
        <v/>
      </c>
      <c r="O263" s="10">
        <f>IF(A263="","",IF(NOT(ISNUMBER(F263)),"Add an amount",IF(L263&gt;=F263,"Paid in full",IF(UPPER(TRIM(J263))="Y","Closed",IF(AND(ISNUMBER(H263),H263&lt;Settings!$D$4),"Past fulfil-by date",IF(NOT(ISNUMBER(I263)),"Add a follow-up date",IF(N263&lt;0,"Follow-up overdue",IF(N263&lt;=Settings!$D$5,"Follow up soon","On track"))))))))</f>
        <v/>
      </c>
    </row>
    <row r="264">
      <c r="A264" s="22" t="n"/>
      <c r="B264" s="22" t="n"/>
      <c r="C264" s="22" t="n"/>
      <c r="D264" s="22" t="n"/>
      <c r="E264" s="23" t="n"/>
      <c r="F264" s="24" t="n"/>
      <c r="G264" s="22" t="n"/>
      <c r="H264" s="23" t="n"/>
      <c r="I264" s="23" t="n"/>
      <c r="J264" s="22" t="n"/>
      <c r="K264" s="22" t="n"/>
      <c r="L264" s="20">
        <f>IF(A264="","",SUMIF(Gifts!$B$2:$B$1001,A264,Gifts!$C$2:$C$1001))</f>
        <v/>
      </c>
      <c r="M264" s="20">
        <f>IF(OR(A264="",NOT(ISNUMBER(F264))),"",MAX(0,F264-L264))</f>
        <v/>
      </c>
      <c r="N264" s="21">
        <f>IF(OR(A264="",NOT(ISNUMBER(I264))),"",I264-Settings!$D$4)</f>
        <v/>
      </c>
      <c r="O264" s="10">
        <f>IF(A264="","",IF(NOT(ISNUMBER(F264)),"Add an amount",IF(L264&gt;=F264,"Paid in full",IF(UPPER(TRIM(J264))="Y","Closed",IF(AND(ISNUMBER(H264),H264&lt;Settings!$D$4),"Past fulfil-by date",IF(NOT(ISNUMBER(I264)),"Add a follow-up date",IF(N264&lt;0,"Follow-up overdue",IF(N264&lt;=Settings!$D$5,"Follow up soon","On track"))))))))</f>
        <v/>
      </c>
    </row>
    <row r="265">
      <c r="A265" s="22" t="n"/>
      <c r="B265" s="22" t="n"/>
      <c r="C265" s="22" t="n"/>
      <c r="D265" s="22" t="n"/>
      <c r="E265" s="23" t="n"/>
      <c r="F265" s="24" t="n"/>
      <c r="G265" s="22" t="n"/>
      <c r="H265" s="23" t="n"/>
      <c r="I265" s="23" t="n"/>
      <c r="J265" s="22" t="n"/>
      <c r="K265" s="22" t="n"/>
      <c r="L265" s="20">
        <f>IF(A265="","",SUMIF(Gifts!$B$2:$B$1001,A265,Gifts!$C$2:$C$1001))</f>
        <v/>
      </c>
      <c r="M265" s="20">
        <f>IF(OR(A265="",NOT(ISNUMBER(F265))),"",MAX(0,F265-L265))</f>
        <v/>
      </c>
      <c r="N265" s="21">
        <f>IF(OR(A265="",NOT(ISNUMBER(I265))),"",I265-Settings!$D$4)</f>
        <v/>
      </c>
      <c r="O265" s="10">
        <f>IF(A265="","",IF(NOT(ISNUMBER(F265)),"Add an amount",IF(L265&gt;=F265,"Paid in full",IF(UPPER(TRIM(J265))="Y","Closed",IF(AND(ISNUMBER(H265),H265&lt;Settings!$D$4),"Past fulfil-by date",IF(NOT(ISNUMBER(I265)),"Add a follow-up date",IF(N265&lt;0,"Follow-up overdue",IF(N265&lt;=Settings!$D$5,"Follow up soon","On track"))))))))</f>
        <v/>
      </c>
    </row>
    <row r="266">
      <c r="A266" s="22" t="n"/>
      <c r="B266" s="22" t="n"/>
      <c r="C266" s="22" t="n"/>
      <c r="D266" s="22" t="n"/>
      <c r="E266" s="23" t="n"/>
      <c r="F266" s="24" t="n"/>
      <c r="G266" s="22" t="n"/>
      <c r="H266" s="23" t="n"/>
      <c r="I266" s="23" t="n"/>
      <c r="J266" s="22" t="n"/>
      <c r="K266" s="22" t="n"/>
      <c r="L266" s="20">
        <f>IF(A266="","",SUMIF(Gifts!$B$2:$B$1001,A266,Gifts!$C$2:$C$1001))</f>
        <v/>
      </c>
      <c r="M266" s="20">
        <f>IF(OR(A266="",NOT(ISNUMBER(F266))),"",MAX(0,F266-L266))</f>
        <v/>
      </c>
      <c r="N266" s="21">
        <f>IF(OR(A266="",NOT(ISNUMBER(I266))),"",I266-Settings!$D$4)</f>
        <v/>
      </c>
      <c r="O266" s="10">
        <f>IF(A266="","",IF(NOT(ISNUMBER(F266)),"Add an amount",IF(L266&gt;=F266,"Paid in full",IF(UPPER(TRIM(J266))="Y","Closed",IF(AND(ISNUMBER(H266),H266&lt;Settings!$D$4),"Past fulfil-by date",IF(NOT(ISNUMBER(I266)),"Add a follow-up date",IF(N266&lt;0,"Follow-up overdue",IF(N266&lt;=Settings!$D$5,"Follow up soon","On track"))))))))</f>
        <v/>
      </c>
    </row>
    <row r="267">
      <c r="A267" s="22" t="n"/>
      <c r="B267" s="22" t="n"/>
      <c r="C267" s="22" t="n"/>
      <c r="D267" s="22" t="n"/>
      <c r="E267" s="23" t="n"/>
      <c r="F267" s="24" t="n"/>
      <c r="G267" s="22" t="n"/>
      <c r="H267" s="23" t="n"/>
      <c r="I267" s="23" t="n"/>
      <c r="J267" s="22" t="n"/>
      <c r="K267" s="22" t="n"/>
      <c r="L267" s="20">
        <f>IF(A267="","",SUMIF(Gifts!$B$2:$B$1001,A267,Gifts!$C$2:$C$1001))</f>
        <v/>
      </c>
      <c r="M267" s="20">
        <f>IF(OR(A267="",NOT(ISNUMBER(F267))),"",MAX(0,F267-L267))</f>
        <v/>
      </c>
      <c r="N267" s="21">
        <f>IF(OR(A267="",NOT(ISNUMBER(I267))),"",I267-Settings!$D$4)</f>
        <v/>
      </c>
      <c r="O267" s="10">
        <f>IF(A267="","",IF(NOT(ISNUMBER(F267)),"Add an amount",IF(L267&gt;=F267,"Paid in full",IF(UPPER(TRIM(J267))="Y","Closed",IF(AND(ISNUMBER(H267),H267&lt;Settings!$D$4),"Past fulfil-by date",IF(NOT(ISNUMBER(I267)),"Add a follow-up date",IF(N267&lt;0,"Follow-up overdue",IF(N267&lt;=Settings!$D$5,"Follow up soon","On track"))))))))</f>
        <v/>
      </c>
    </row>
    <row r="268">
      <c r="A268" s="22" t="n"/>
      <c r="B268" s="22" t="n"/>
      <c r="C268" s="22" t="n"/>
      <c r="D268" s="22" t="n"/>
      <c r="E268" s="23" t="n"/>
      <c r="F268" s="24" t="n"/>
      <c r="G268" s="22" t="n"/>
      <c r="H268" s="23" t="n"/>
      <c r="I268" s="23" t="n"/>
      <c r="J268" s="22" t="n"/>
      <c r="K268" s="22" t="n"/>
      <c r="L268" s="20">
        <f>IF(A268="","",SUMIF(Gifts!$B$2:$B$1001,A268,Gifts!$C$2:$C$1001))</f>
        <v/>
      </c>
      <c r="M268" s="20">
        <f>IF(OR(A268="",NOT(ISNUMBER(F268))),"",MAX(0,F268-L268))</f>
        <v/>
      </c>
      <c r="N268" s="21">
        <f>IF(OR(A268="",NOT(ISNUMBER(I268))),"",I268-Settings!$D$4)</f>
        <v/>
      </c>
      <c r="O268" s="10">
        <f>IF(A268="","",IF(NOT(ISNUMBER(F268)),"Add an amount",IF(L268&gt;=F268,"Paid in full",IF(UPPER(TRIM(J268))="Y","Closed",IF(AND(ISNUMBER(H268),H268&lt;Settings!$D$4),"Past fulfil-by date",IF(NOT(ISNUMBER(I268)),"Add a follow-up date",IF(N268&lt;0,"Follow-up overdue",IF(N268&lt;=Settings!$D$5,"Follow up soon","On track"))))))))</f>
        <v/>
      </c>
    </row>
    <row r="269">
      <c r="A269" s="22" t="n"/>
      <c r="B269" s="22" t="n"/>
      <c r="C269" s="22" t="n"/>
      <c r="D269" s="22" t="n"/>
      <c r="E269" s="23" t="n"/>
      <c r="F269" s="24" t="n"/>
      <c r="G269" s="22" t="n"/>
      <c r="H269" s="23" t="n"/>
      <c r="I269" s="23" t="n"/>
      <c r="J269" s="22" t="n"/>
      <c r="K269" s="22" t="n"/>
      <c r="L269" s="20">
        <f>IF(A269="","",SUMIF(Gifts!$B$2:$B$1001,A269,Gifts!$C$2:$C$1001))</f>
        <v/>
      </c>
      <c r="M269" s="20">
        <f>IF(OR(A269="",NOT(ISNUMBER(F269))),"",MAX(0,F269-L269))</f>
        <v/>
      </c>
      <c r="N269" s="21">
        <f>IF(OR(A269="",NOT(ISNUMBER(I269))),"",I269-Settings!$D$4)</f>
        <v/>
      </c>
      <c r="O269" s="10">
        <f>IF(A269="","",IF(NOT(ISNUMBER(F269)),"Add an amount",IF(L269&gt;=F269,"Paid in full",IF(UPPER(TRIM(J269))="Y","Closed",IF(AND(ISNUMBER(H269),H269&lt;Settings!$D$4),"Past fulfil-by date",IF(NOT(ISNUMBER(I269)),"Add a follow-up date",IF(N269&lt;0,"Follow-up overdue",IF(N269&lt;=Settings!$D$5,"Follow up soon","On track"))))))))</f>
        <v/>
      </c>
    </row>
    <row r="270">
      <c r="A270" s="22" t="n"/>
      <c r="B270" s="22" t="n"/>
      <c r="C270" s="22" t="n"/>
      <c r="D270" s="22" t="n"/>
      <c r="E270" s="23" t="n"/>
      <c r="F270" s="24" t="n"/>
      <c r="G270" s="22" t="n"/>
      <c r="H270" s="23" t="n"/>
      <c r="I270" s="23" t="n"/>
      <c r="J270" s="22" t="n"/>
      <c r="K270" s="22" t="n"/>
      <c r="L270" s="20">
        <f>IF(A270="","",SUMIF(Gifts!$B$2:$B$1001,A270,Gifts!$C$2:$C$1001))</f>
        <v/>
      </c>
      <c r="M270" s="20">
        <f>IF(OR(A270="",NOT(ISNUMBER(F270))),"",MAX(0,F270-L270))</f>
        <v/>
      </c>
      <c r="N270" s="21">
        <f>IF(OR(A270="",NOT(ISNUMBER(I270))),"",I270-Settings!$D$4)</f>
        <v/>
      </c>
      <c r="O270" s="10">
        <f>IF(A270="","",IF(NOT(ISNUMBER(F270)),"Add an amount",IF(L270&gt;=F270,"Paid in full",IF(UPPER(TRIM(J270))="Y","Closed",IF(AND(ISNUMBER(H270),H270&lt;Settings!$D$4),"Past fulfil-by date",IF(NOT(ISNUMBER(I270)),"Add a follow-up date",IF(N270&lt;0,"Follow-up overdue",IF(N270&lt;=Settings!$D$5,"Follow up soon","On track"))))))))</f>
        <v/>
      </c>
    </row>
    <row r="271">
      <c r="A271" s="22" t="n"/>
      <c r="B271" s="22" t="n"/>
      <c r="C271" s="22" t="n"/>
      <c r="D271" s="22" t="n"/>
      <c r="E271" s="23" t="n"/>
      <c r="F271" s="24" t="n"/>
      <c r="G271" s="22" t="n"/>
      <c r="H271" s="23" t="n"/>
      <c r="I271" s="23" t="n"/>
      <c r="J271" s="22" t="n"/>
      <c r="K271" s="22" t="n"/>
      <c r="L271" s="20">
        <f>IF(A271="","",SUMIF(Gifts!$B$2:$B$1001,A271,Gifts!$C$2:$C$1001))</f>
        <v/>
      </c>
      <c r="M271" s="20">
        <f>IF(OR(A271="",NOT(ISNUMBER(F271))),"",MAX(0,F271-L271))</f>
        <v/>
      </c>
      <c r="N271" s="21">
        <f>IF(OR(A271="",NOT(ISNUMBER(I271))),"",I271-Settings!$D$4)</f>
        <v/>
      </c>
      <c r="O271" s="10">
        <f>IF(A271="","",IF(NOT(ISNUMBER(F271)),"Add an amount",IF(L271&gt;=F271,"Paid in full",IF(UPPER(TRIM(J271))="Y","Closed",IF(AND(ISNUMBER(H271),H271&lt;Settings!$D$4),"Past fulfil-by date",IF(NOT(ISNUMBER(I271)),"Add a follow-up date",IF(N271&lt;0,"Follow-up overdue",IF(N271&lt;=Settings!$D$5,"Follow up soon","On track"))))))))</f>
        <v/>
      </c>
    </row>
    <row r="272">
      <c r="A272" s="22" t="n"/>
      <c r="B272" s="22" t="n"/>
      <c r="C272" s="22" t="n"/>
      <c r="D272" s="22" t="n"/>
      <c r="E272" s="23" t="n"/>
      <c r="F272" s="24" t="n"/>
      <c r="G272" s="22" t="n"/>
      <c r="H272" s="23" t="n"/>
      <c r="I272" s="23" t="n"/>
      <c r="J272" s="22" t="n"/>
      <c r="K272" s="22" t="n"/>
      <c r="L272" s="20">
        <f>IF(A272="","",SUMIF(Gifts!$B$2:$B$1001,A272,Gifts!$C$2:$C$1001))</f>
        <v/>
      </c>
      <c r="M272" s="20">
        <f>IF(OR(A272="",NOT(ISNUMBER(F272))),"",MAX(0,F272-L272))</f>
        <v/>
      </c>
      <c r="N272" s="21">
        <f>IF(OR(A272="",NOT(ISNUMBER(I272))),"",I272-Settings!$D$4)</f>
        <v/>
      </c>
      <c r="O272" s="10">
        <f>IF(A272="","",IF(NOT(ISNUMBER(F272)),"Add an amount",IF(L272&gt;=F272,"Paid in full",IF(UPPER(TRIM(J272))="Y","Closed",IF(AND(ISNUMBER(H272),H272&lt;Settings!$D$4),"Past fulfil-by date",IF(NOT(ISNUMBER(I272)),"Add a follow-up date",IF(N272&lt;0,"Follow-up overdue",IF(N272&lt;=Settings!$D$5,"Follow up soon","On track"))))))))</f>
        <v/>
      </c>
    </row>
    <row r="273">
      <c r="A273" s="22" t="n"/>
      <c r="B273" s="22" t="n"/>
      <c r="C273" s="22" t="n"/>
      <c r="D273" s="22" t="n"/>
      <c r="E273" s="23" t="n"/>
      <c r="F273" s="24" t="n"/>
      <c r="G273" s="22" t="n"/>
      <c r="H273" s="23" t="n"/>
      <c r="I273" s="23" t="n"/>
      <c r="J273" s="22" t="n"/>
      <c r="K273" s="22" t="n"/>
      <c r="L273" s="20">
        <f>IF(A273="","",SUMIF(Gifts!$B$2:$B$1001,A273,Gifts!$C$2:$C$1001))</f>
        <v/>
      </c>
      <c r="M273" s="20">
        <f>IF(OR(A273="",NOT(ISNUMBER(F273))),"",MAX(0,F273-L273))</f>
        <v/>
      </c>
      <c r="N273" s="21">
        <f>IF(OR(A273="",NOT(ISNUMBER(I273))),"",I273-Settings!$D$4)</f>
        <v/>
      </c>
      <c r="O273" s="10">
        <f>IF(A273="","",IF(NOT(ISNUMBER(F273)),"Add an amount",IF(L273&gt;=F273,"Paid in full",IF(UPPER(TRIM(J273))="Y","Closed",IF(AND(ISNUMBER(H273),H273&lt;Settings!$D$4),"Past fulfil-by date",IF(NOT(ISNUMBER(I273)),"Add a follow-up date",IF(N273&lt;0,"Follow-up overdue",IF(N273&lt;=Settings!$D$5,"Follow up soon","On track"))))))))</f>
        <v/>
      </c>
    </row>
    <row r="274">
      <c r="A274" s="22" t="n"/>
      <c r="B274" s="22" t="n"/>
      <c r="C274" s="22" t="n"/>
      <c r="D274" s="22" t="n"/>
      <c r="E274" s="23" t="n"/>
      <c r="F274" s="24" t="n"/>
      <c r="G274" s="22" t="n"/>
      <c r="H274" s="23" t="n"/>
      <c r="I274" s="23" t="n"/>
      <c r="J274" s="22" t="n"/>
      <c r="K274" s="22" t="n"/>
      <c r="L274" s="20">
        <f>IF(A274="","",SUMIF(Gifts!$B$2:$B$1001,A274,Gifts!$C$2:$C$1001))</f>
        <v/>
      </c>
      <c r="M274" s="20">
        <f>IF(OR(A274="",NOT(ISNUMBER(F274))),"",MAX(0,F274-L274))</f>
        <v/>
      </c>
      <c r="N274" s="21">
        <f>IF(OR(A274="",NOT(ISNUMBER(I274))),"",I274-Settings!$D$4)</f>
        <v/>
      </c>
      <c r="O274" s="10">
        <f>IF(A274="","",IF(NOT(ISNUMBER(F274)),"Add an amount",IF(L274&gt;=F274,"Paid in full",IF(UPPER(TRIM(J274))="Y","Closed",IF(AND(ISNUMBER(H274),H274&lt;Settings!$D$4),"Past fulfil-by date",IF(NOT(ISNUMBER(I274)),"Add a follow-up date",IF(N274&lt;0,"Follow-up overdue",IF(N274&lt;=Settings!$D$5,"Follow up soon","On track"))))))))</f>
        <v/>
      </c>
    </row>
    <row r="275">
      <c r="A275" s="22" t="n"/>
      <c r="B275" s="22" t="n"/>
      <c r="C275" s="22" t="n"/>
      <c r="D275" s="22" t="n"/>
      <c r="E275" s="23" t="n"/>
      <c r="F275" s="24" t="n"/>
      <c r="G275" s="22" t="n"/>
      <c r="H275" s="23" t="n"/>
      <c r="I275" s="23" t="n"/>
      <c r="J275" s="22" t="n"/>
      <c r="K275" s="22" t="n"/>
      <c r="L275" s="20">
        <f>IF(A275="","",SUMIF(Gifts!$B$2:$B$1001,A275,Gifts!$C$2:$C$1001))</f>
        <v/>
      </c>
      <c r="M275" s="20">
        <f>IF(OR(A275="",NOT(ISNUMBER(F275))),"",MAX(0,F275-L275))</f>
        <v/>
      </c>
      <c r="N275" s="21">
        <f>IF(OR(A275="",NOT(ISNUMBER(I275))),"",I275-Settings!$D$4)</f>
        <v/>
      </c>
      <c r="O275" s="10">
        <f>IF(A275="","",IF(NOT(ISNUMBER(F275)),"Add an amount",IF(L275&gt;=F275,"Paid in full",IF(UPPER(TRIM(J275))="Y","Closed",IF(AND(ISNUMBER(H275),H275&lt;Settings!$D$4),"Past fulfil-by date",IF(NOT(ISNUMBER(I275)),"Add a follow-up date",IF(N275&lt;0,"Follow-up overdue",IF(N275&lt;=Settings!$D$5,"Follow up soon","On track"))))))))</f>
        <v/>
      </c>
    </row>
    <row r="276">
      <c r="A276" s="22" t="n"/>
      <c r="B276" s="22" t="n"/>
      <c r="C276" s="22" t="n"/>
      <c r="D276" s="22" t="n"/>
      <c r="E276" s="23" t="n"/>
      <c r="F276" s="24" t="n"/>
      <c r="G276" s="22" t="n"/>
      <c r="H276" s="23" t="n"/>
      <c r="I276" s="23" t="n"/>
      <c r="J276" s="22" t="n"/>
      <c r="K276" s="22" t="n"/>
      <c r="L276" s="20">
        <f>IF(A276="","",SUMIF(Gifts!$B$2:$B$1001,A276,Gifts!$C$2:$C$1001))</f>
        <v/>
      </c>
      <c r="M276" s="20">
        <f>IF(OR(A276="",NOT(ISNUMBER(F276))),"",MAX(0,F276-L276))</f>
        <v/>
      </c>
      <c r="N276" s="21">
        <f>IF(OR(A276="",NOT(ISNUMBER(I276))),"",I276-Settings!$D$4)</f>
        <v/>
      </c>
      <c r="O276" s="10">
        <f>IF(A276="","",IF(NOT(ISNUMBER(F276)),"Add an amount",IF(L276&gt;=F276,"Paid in full",IF(UPPER(TRIM(J276))="Y","Closed",IF(AND(ISNUMBER(H276),H276&lt;Settings!$D$4),"Past fulfil-by date",IF(NOT(ISNUMBER(I276)),"Add a follow-up date",IF(N276&lt;0,"Follow-up overdue",IF(N276&lt;=Settings!$D$5,"Follow up soon","On track"))))))))</f>
        <v/>
      </c>
    </row>
    <row r="277">
      <c r="A277" s="22" t="n"/>
      <c r="B277" s="22" t="n"/>
      <c r="C277" s="22" t="n"/>
      <c r="D277" s="22" t="n"/>
      <c r="E277" s="23" t="n"/>
      <c r="F277" s="24" t="n"/>
      <c r="G277" s="22" t="n"/>
      <c r="H277" s="23" t="n"/>
      <c r="I277" s="23" t="n"/>
      <c r="J277" s="22" t="n"/>
      <c r="K277" s="22" t="n"/>
      <c r="L277" s="20">
        <f>IF(A277="","",SUMIF(Gifts!$B$2:$B$1001,A277,Gifts!$C$2:$C$1001))</f>
        <v/>
      </c>
      <c r="M277" s="20">
        <f>IF(OR(A277="",NOT(ISNUMBER(F277))),"",MAX(0,F277-L277))</f>
        <v/>
      </c>
      <c r="N277" s="21">
        <f>IF(OR(A277="",NOT(ISNUMBER(I277))),"",I277-Settings!$D$4)</f>
        <v/>
      </c>
      <c r="O277" s="10">
        <f>IF(A277="","",IF(NOT(ISNUMBER(F277)),"Add an amount",IF(L277&gt;=F277,"Paid in full",IF(UPPER(TRIM(J277))="Y","Closed",IF(AND(ISNUMBER(H277),H277&lt;Settings!$D$4),"Past fulfil-by date",IF(NOT(ISNUMBER(I277)),"Add a follow-up date",IF(N277&lt;0,"Follow-up overdue",IF(N277&lt;=Settings!$D$5,"Follow up soon","On track"))))))))</f>
        <v/>
      </c>
    </row>
    <row r="278">
      <c r="A278" s="22" t="n"/>
      <c r="B278" s="22" t="n"/>
      <c r="C278" s="22" t="n"/>
      <c r="D278" s="22" t="n"/>
      <c r="E278" s="23" t="n"/>
      <c r="F278" s="24" t="n"/>
      <c r="G278" s="22" t="n"/>
      <c r="H278" s="23" t="n"/>
      <c r="I278" s="23" t="n"/>
      <c r="J278" s="22" t="n"/>
      <c r="K278" s="22" t="n"/>
      <c r="L278" s="20">
        <f>IF(A278="","",SUMIF(Gifts!$B$2:$B$1001,A278,Gifts!$C$2:$C$1001))</f>
        <v/>
      </c>
      <c r="M278" s="20">
        <f>IF(OR(A278="",NOT(ISNUMBER(F278))),"",MAX(0,F278-L278))</f>
        <v/>
      </c>
      <c r="N278" s="21">
        <f>IF(OR(A278="",NOT(ISNUMBER(I278))),"",I278-Settings!$D$4)</f>
        <v/>
      </c>
      <c r="O278" s="10">
        <f>IF(A278="","",IF(NOT(ISNUMBER(F278)),"Add an amount",IF(L278&gt;=F278,"Paid in full",IF(UPPER(TRIM(J278))="Y","Closed",IF(AND(ISNUMBER(H278),H278&lt;Settings!$D$4),"Past fulfil-by date",IF(NOT(ISNUMBER(I278)),"Add a follow-up date",IF(N278&lt;0,"Follow-up overdue",IF(N278&lt;=Settings!$D$5,"Follow up soon","On track"))))))))</f>
        <v/>
      </c>
    </row>
    <row r="279">
      <c r="A279" s="22" t="n"/>
      <c r="B279" s="22" t="n"/>
      <c r="C279" s="22" t="n"/>
      <c r="D279" s="22" t="n"/>
      <c r="E279" s="23" t="n"/>
      <c r="F279" s="24" t="n"/>
      <c r="G279" s="22" t="n"/>
      <c r="H279" s="23" t="n"/>
      <c r="I279" s="23" t="n"/>
      <c r="J279" s="22" t="n"/>
      <c r="K279" s="22" t="n"/>
      <c r="L279" s="20">
        <f>IF(A279="","",SUMIF(Gifts!$B$2:$B$1001,A279,Gifts!$C$2:$C$1001))</f>
        <v/>
      </c>
      <c r="M279" s="20">
        <f>IF(OR(A279="",NOT(ISNUMBER(F279))),"",MAX(0,F279-L279))</f>
        <v/>
      </c>
      <c r="N279" s="21">
        <f>IF(OR(A279="",NOT(ISNUMBER(I279))),"",I279-Settings!$D$4)</f>
        <v/>
      </c>
      <c r="O279" s="10">
        <f>IF(A279="","",IF(NOT(ISNUMBER(F279)),"Add an amount",IF(L279&gt;=F279,"Paid in full",IF(UPPER(TRIM(J279))="Y","Closed",IF(AND(ISNUMBER(H279),H279&lt;Settings!$D$4),"Past fulfil-by date",IF(NOT(ISNUMBER(I279)),"Add a follow-up date",IF(N279&lt;0,"Follow-up overdue",IF(N279&lt;=Settings!$D$5,"Follow up soon","On track"))))))))</f>
        <v/>
      </c>
    </row>
    <row r="280">
      <c r="A280" s="22" t="n"/>
      <c r="B280" s="22" t="n"/>
      <c r="C280" s="22" t="n"/>
      <c r="D280" s="22" t="n"/>
      <c r="E280" s="23" t="n"/>
      <c r="F280" s="24" t="n"/>
      <c r="G280" s="22" t="n"/>
      <c r="H280" s="23" t="n"/>
      <c r="I280" s="23" t="n"/>
      <c r="J280" s="22" t="n"/>
      <c r="K280" s="22" t="n"/>
      <c r="L280" s="20">
        <f>IF(A280="","",SUMIF(Gifts!$B$2:$B$1001,A280,Gifts!$C$2:$C$1001))</f>
        <v/>
      </c>
      <c r="M280" s="20">
        <f>IF(OR(A280="",NOT(ISNUMBER(F280))),"",MAX(0,F280-L280))</f>
        <v/>
      </c>
      <c r="N280" s="21">
        <f>IF(OR(A280="",NOT(ISNUMBER(I280))),"",I280-Settings!$D$4)</f>
        <v/>
      </c>
      <c r="O280" s="10">
        <f>IF(A280="","",IF(NOT(ISNUMBER(F280)),"Add an amount",IF(L280&gt;=F280,"Paid in full",IF(UPPER(TRIM(J280))="Y","Closed",IF(AND(ISNUMBER(H280),H280&lt;Settings!$D$4),"Past fulfil-by date",IF(NOT(ISNUMBER(I280)),"Add a follow-up date",IF(N280&lt;0,"Follow-up overdue",IF(N280&lt;=Settings!$D$5,"Follow up soon","On track"))))))))</f>
        <v/>
      </c>
    </row>
    <row r="281">
      <c r="A281" s="22" t="n"/>
      <c r="B281" s="22" t="n"/>
      <c r="C281" s="22" t="n"/>
      <c r="D281" s="22" t="n"/>
      <c r="E281" s="23" t="n"/>
      <c r="F281" s="24" t="n"/>
      <c r="G281" s="22" t="n"/>
      <c r="H281" s="23" t="n"/>
      <c r="I281" s="23" t="n"/>
      <c r="J281" s="22" t="n"/>
      <c r="K281" s="22" t="n"/>
      <c r="L281" s="20">
        <f>IF(A281="","",SUMIF(Gifts!$B$2:$B$1001,A281,Gifts!$C$2:$C$1001))</f>
        <v/>
      </c>
      <c r="M281" s="20">
        <f>IF(OR(A281="",NOT(ISNUMBER(F281))),"",MAX(0,F281-L281))</f>
        <v/>
      </c>
      <c r="N281" s="21">
        <f>IF(OR(A281="",NOT(ISNUMBER(I281))),"",I281-Settings!$D$4)</f>
        <v/>
      </c>
      <c r="O281" s="10">
        <f>IF(A281="","",IF(NOT(ISNUMBER(F281)),"Add an amount",IF(L281&gt;=F281,"Paid in full",IF(UPPER(TRIM(J281))="Y","Closed",IF(AND(ISNUMBER(H281),H281&lt;Settings!$D$4),"Past fulfil-by date",IF(NOT(ISNUMBER(I281)),"Add a follow-up date",IF(N281&lt;0,"Follow-up overdue",IF(N281&lt;=Settings!$D$5,"Follow up soon","On track"))))))))</f>
        <v/>
      </c>
    </row>
    <row r="282">
      <c r="A282" s="22" t="n"/>
      <c r="B282" s="22" t="n"/>
      <c r="C282" s="22" t="n"/>
      <c r="D282" s="22" t="n"/>
      <c r="E282" s="23" t="n"/>
      <c r="F282" s="24" t="n"/>
      <c r="G282" s="22" t="n"/>
      <c r="H282" s="23" t="n"/>
      <c r="I282" s="23" t="n"/>
      <c r="J282" s="22" t="n"/>
      <c r="K282" s="22" t="n"/>
      <c r="L282" s="20">
        <f>IF(A282="","",SUMIF(Gifts!$B$2:$B$1001,A282,Gifts!$C$2:$C$1001))</f>
        <v/>
      </c>
      <c r="M282" s="20">
        <f>IF(OR(A282="",NOT(ISNUMBER(F282))),"",MAX(0,F282-L282))</f>
        <v/>
      </c>
      <c r="N282" s="21">
        <f>IF(OR(A282="",NOT(ISNUMBER(I282))),"",I282-Settings!$D$4)</f>
        <v/>
      </c>
      <c r="O282" s="10">
        <f>IF(A282="","",IF(NOT(ISNUMBER(F282)),"Add an amount",IF(L282&gt;=F282,"Paid in full",IF(UPPER(TRIM(J282))="Y","Closed",IF(AND(ISNUMBER(H282),H282&lt;Settings!$D$4),"Past fulfil-by date",IF(NOT(ISNUMBER(I282)),"Add a follow-up date",IF(N282&lt;0,"Follow-up overdue",IF(N282&lt;=Settings!$D$5,"Follow up soon","On track"))))))))</f>
        <v/>
      </c>
    </row>
    <row r="283">
      <c r="A283" s="22" t="n"/>
      <c r="B283" s="22" t="n"/>
      <c r="C283" s="22" t="n"/>
      <c r="D283" s="22" t="n"/>
      <c r="E283" s="23" t="n"/>
      <c r="F283" s="24" t="n"/>
      <c r="G283" s="22" t="n"/>
      <c r="H283" s="23" t="n"/>
      <c r="I283" s="23" t="n"/>
      <c r="J283" s="22" t="n"/>
      <c r="K283" s="22" t="n"/>
      <c r="L283" s="20">
        <f>IF(A283="","",SUMIF(Gifts!$B$2:$B$1001,A283,Gifts!$C$2:$C$1001))</f>
        <v/>
      </c>
      <c r="M283" s="20">
        <f>IF(OR(A283="",NOT(ISNUMBER(F283))),"",MAX(0,F283-L283))</f>
        <v/>
      </c>
      <c r="N283" s="21">
        <f>IF(OR(A283="",NOT(ISNUMBER(I283))),"",I283-Settings!$D$4)</f>
        <v/>
      </c>
      <c r="O283" s="10">
        <f>IF(A283="","",IF(NOT(ISNUMBER(F283)),"Add an amount",IF(L283&gt;=F283,"Paid in full",IF(UPPER(TRIM(J283))="Y","Closed",IF(AND(ISNUMBER(H283),H283&lt;Settings!$D$4),"Past fulfil-by date",IF(NOT(ISNUMBER(I283)),"Add a follow-up date",IF(N283&lt;0,"Follow-up overdue",IF(N283&lt;=Settings!$D$5,"Follow up soon","On track"))))))))</f>
        <v/>
      </c>
    </row>
    <row r="284">
      <c r="A284" s="22" t="n"/>
      <c r="B284" s="22" t="n"/>
      <c r="C284" s="22" t="n"/>
      <c r="D284" s="22" t="n"/>
      <c r="E284" s="23" t="n"/>
      <c r="F284" s="24" t="n"/>
      <c r="G284" s="22" t="n"/>
      <c r="H284" s="23" t="n"/>
      <c r="I284" s="23" t="n"/>
      <c r="J284" s="22" t="n"/>
      <c r="K284" s="22" t="n"/>
      <c r="L284" s="20">
        <f>IF(A284="","",SUMIF(Gifts!$B$2:$B$1001,A284,Gifts!$C$2:$C$1001))</f>
        <v/>
      </c>
      <c r="M284" s="20">
        <f>IF(OR(A284="",NOT(ISNUMBER(F284))),"",MAX(0,F284-L284))</f>
        <v/>
      </c>
      <c r="N284" s="21">
        <f>IF(OR(A284="",NOT(ISNUMBER(I284))),"",I284-Settings!$D$4)</f>
        <v/>
      </c>
      <c r="O284" s="10">
        <f>IF(A284="","",IF(NOT(ISNUMBER(F284)),"Add an amount",IF(L284&gt;=F284,"Paid in full",IF(UPPER(TRIM(J284))="Y","Closed",IF(AND(ISNUMBER(H284),H284&lt;Settings!$D$4),"Past fulfil-by date",IF(NOT(ISNUMBER(I284)),"Add a follow-up date",IF(N284&lt;0,"Follow-up overdue",IF(N284&lt;=Settings!$D$5,"Follow up soon","On track"))))))))</f>
        <v/>
      </c>
    </row>
    <row r="285">
      <c r="A285" s="22" t="n"/>
      <c r="B285" s="22" t="n"/>
      <c r="C285" s="22" t="n"/>
      <c r="D285" s="22" t="n"/>
      <c r="E285" s="23" t="n"/>
      <c r="F285" s="24" t="n"/>
      <c r="G285" s="22" t="n"/>
      <c r="H285" s="23" t="n"/>
      <c r="I285" s="23" t="n"/>
      <c r="J285" s="22" t="n"/>
      <c r="K285" s="22" t="n"/>
      <c r="L285" s="20">
        <f>IF(A285="","",SUMIF(Gifts!$B$2:$B$1001,A285,Gifts!$C$2:$C$1001))</f>
        <v/>
      </c>
      <c r="M285" s="20">
        <f>IF(OR(A285="",NOT(ISNUMBER(F285))),"",MAX(0,F285-L285))</f>
        <v/>
      </c>
      <c r="N285" s="21">
        <f>IF(OR(A285="",NOT(ISNUMBER(I285))),"",I285-Settings!$D$4)</f>
        <v/>
      </c>
      <c r="O285" s="10">
        <f>IF(A285="","",IF(NOT(ISNUMBER(F285)),"Add an amount",IF(L285&gt;=F285,"Paid in full",IF(UPPER(TRIM(J285))="Y","Closed",IF(AND(ISNUMBER(H285),H285&lt;Settings!$D$4),"Past fulfil-by date",IF(NOT(ISNUMBER(I285)),"Add a follow-up date",IF(N285&lt;0,"Follow-up overdue",IF(N285&lt;=Settings!$D$5,"Follow up soon","On track"))))))))</f>
        <v/>
      </c>
    </row>
    <row r="286">
      <c r="A286" s="22" t="n"/>
      <c r="B286" s="22" t="n"/>
      <c r="C286" s="22" t="n"/>
      <c r="D286" s="22" t="n"/>
      <c r="E286" s="23" t="n"/>
      <c r="F286" s="24" t="n"/>
      <c r="G286" s="22" t="n"/>
      <c r="H286" s="23" t="n"/>
      <c r="I286" s="23" t="n"/>
      <c r="J286" s="22" t="n"/>
      <c r="K286" s="22" t="n"/>
      <c r="L286" s="20">
        <f>IF(A286="","",SUMIF(Gifts!$B$2:$B$1001,A286,Gifts!$C$2:$C$1001))</f>
        <v/>
      </c>
      <c r="M286" s="20">
        <f>IF(OR(A286="",NOT(ISNUMBER(F286))),"",MAX(0,F286-L286))</f>
        <v/>
      </c>
      <c r="N286" s="21">
        <f>IF(OR(A286="",NOT(ISNUMBER(I286))),"",I286-Settings!$D$4)</f>
        <v/>
      </c>
      <c r="O286" s="10">
        <f>IF(A286="","",IF(NOT(ISNUMBER(F286)),"Add an amount",IF(L286&gt;=F286,"Paid in full",IF(UPPER(TRIM(J286))="Y","Closed",IF(AND(ISNUMBER(H286),H286&lt;Settings!$D$4),"Past fulfil-by date",IF(NOT(ISNUMBER(I286)),"Add a follow-up date",IF(N286&lt;0,"Follow-up overdue",IF(N286&lt;=Settings!$D$5,"Follow up soon","On track"))))))))</f>
        <v/>
      </c>
    </row>
    <row r="287">
      <c r="A287" s="22" t="n"/>
      <c r="B287" s="22" t="n"/>
      <c r="C287" s="22" t="n"/>
      <c r="D287" s="22" t="n"/>
      <c r="E287" s="23" t="n"/>
      <c r="F287" s="24" t="n"/>
      <c r="G287" s="22" t="n"/>
      <c r="H287" s="23" t="n"/>
      <c r="I287" s="23" t="n"/>
      <c r="J287" s="22" t="n"/>
      <c r="K287" s="22" t="n"/>
      <c r="L287" s="20">
        <f>IF(A287="","",SUMIF(Gifts!$B$2:$B$1001,A287,Gifts!$C$2:$C$1001))</f>
        <v/>
      </c>
      <c r="M287" s="20">
        <f>IF(OR(A287="",NOT(ISNUMBER(F287))),"",MAX(0,F287-L287))</f>
        <v/>
      </c>
      <c r="N287" s="21">
        <f>IF(OR(A287="",NOT(ISNUMBER(I287))),"",I287-Settings!$D$4)</f>
        <v/>
      </c>
      <c r="O287" s="10">
        <f>IF(A287="","",IF(NOT(ISNUMBER(F287)),"Add an amount",IF(L287&gt;=F287,"Paid in full",IF(UPPER(TRIM(J287))="Y","Closed",IF(AND(ISNUMBER(H287),H287&lt;Settings!$D$4),"Past fulfil-by date",IF(NOT(ISNUMBER(I287)),"Add a follow-up date",IF(N287&lt;0,"Follow-up overdue",IF(N287&lt;=Settings!$D$5,"Follow up soon","On track"))))))))</f>
        <v/>
      </c>
    </row>
    <row r="288">
      <c r="A288" s="22" t="n"/>
      <c r="B288" s="22" t="n"/>
      <c r="C288" s="22" t="n"/>
      <c r="D288" s="22" t="n"/>
      <c r="E288" s="23" t="n"/>
      <c r="F288" s="24" t="n"/>
      <c r="G288" s="22" t="n"/>
      <c r="H288" s="23" t="n"/>
      <c r="I288" s="23" t="n"/>
      <c r="J288" s="22" t="n"/>
      <c r="K288" s="22" t="n"/>
      <c r="L288" s="20">
        <f>IF(A288="","",SUMIF(Gifts!$B$2:$B$1001,A288,Gifts!$C$2:$C$1001))</f>
        <v/>
      </c>
      <c r="M288" s="20">
        <f>IF(OR(A288="",NOT(ISNUMBER(F288))),"",MAX(0,F288-L288))</f>
        <v/>
      </c>
      <c r="N288" s="21">
        <f>IF(OR(A288="",NOT(ISNUMBER(I288))),"",I288-Settings!$D$4)</f>
        <v/>
      </c>
      <c r="O288" s="10">
        <f>IF(A288="","",IF(NOT(ISNUMBER(F288)),"Add an amount",IF(L288&gt;=F288,"Paid in full",IF(UPPER(TRIM(J288))="Y","Closed",IF(AND(ISNUMBER(H288),H288&lt;Settings!$D$4),"Past fulfil-by date",IF(NOT(ISNUMBER(I288)),"Add a follow-up date",IF(N288&lt;0,"Follow-up overdue",IF(N288&lt;=Settings!$D$5,"Follow up soon","On track"))))))))</f>
        <v/>
      </c>
    </row>
    <row r="289">
      <c r="A289" s="22" t="n"/>
      <c r="B289" s="22" t="n"/>
      <c r="C289" s="22" t="n"/>
      <c r="D289" s="22" t="n"/>
      <c r="E289" s="23" t="n"/>
      <c r="F289" s="24" t="n"/>
      <c r="G289" s="22" t="n"/>
      <c r="H289" s="23" t="n"/>
      <c r="I289" s="23" t="n"/>
      <c r="J289" s="22" t="n"/>
      <c r="K289" s="22" t="n"/>
      <c r="L289" s="20">
        <f>IF(A289="","",SUMIF(Gifts!$B$2:$B$1001,A289,Gifts!$C$2:$C$1001))</f>
        <v/>
      </c>
      <c r="M289" s="20">
        <f>IF(OR(A289="",NOT(ISNUMBER(F289))),"",MAX(0,F289-L289))</f>
        <v/>
      </c>
      <c r="N289" s="21">
        <f>IF(OR(A289="",NOT(ISNUMBER(I289))),"",I289-Settings!$D$4)</f>
        <v/>
      </c>
      <c r="O289" s="10">
        <f>IF(A289="","",IF(NOT(ISNUMBER(F289)),"Add an amount",IF(L289&gt;=F289,"Paid in full",IF(UPPER(TRIM(J289))="Y","Closed",IF(AND(ISNUMBER(H289),H289&lt;Settings!$D$4),"Past fulfil-by date",IF(NOT(ISNUMBER(I289)),"Add a follow-up date",IF(N289&lt;0,"Follow-up overdue",IF(N289&lt;=Settings!$D$5,"Follow up soon","On track"))))))))</f>
        <v/>
      </c>
    </row>
    <row r="290">
      <c r="A290" s="22" t="n"/>
      <c r="B290" s="22" t="n"/>
      <c r="C290" s="22" t="n"/>
      <c r="D290" s="22" t="n"/>
      <c r="E290" s="23" t="n"/>
      <c r="F290" s="24" t="n"/>
      <c r="G290" s="22" t="n"/>
      <c r="H290" s="23" t="n"/>
      <c r="I290" s="23" t="n"/>
      <c r="J290" s="22" t="n"/>
      <c r="K290" s="22" t="n"/>
      <c r="L290" s="20">
        <f>IF(A290="","",SUMIF(Gifts!$B$2:$B$1001,A290,Gifts!$C$2:$C$1001))</f>
        <v/>
      </c>
      <c r="M290" s="20">
        <f>IF(OR(A290="",NOT(ISNUMBER(F290))),"",MAX(0,F290-L290))</f>
        <v/>
      </c>
      <c r="N290" s="21">
        <f>IF(OR(A290="",NOT(ISNUMBER(I290))),"",I290-Settings!$D$4)</f>
        <v/>
      </c>
      <c r="O290" s="10">
        <f>IF(A290="","",IF(NOT(ISNUMBER(F290)),"Add an amount",IF(L290&gt;=F290,"Paid in full",IF(UPPER(TRIM(J290))="Y","Closed",IF(AND(ISNUMBER(H290),H290&lt;Settings!$D$4),"Past fulfil-by date",IF(NOT(ISNUMBER(I290)),"Add a follow-up date",IF(N290&lt;0,"Follow-up overdue",IF(N290&lt;=Settings!$D$5,"Follow up soon","On track"))))))))</f>
        <v/>
      </c>
    </row>
    <row r="291">
      <c r="A291" s="22" t="n"/>
      <c r="B291" s="22" t="n"/>
      <c r="C291" s="22" t="n"/>
      <c r="D291" s="22" t="n"/>
      <c r="E291" s="23" t="n"/>
      <c r="F291" s="24" t="n"/>
      <c r="G291" s="22" t="n"/>
      <c r="H291" s="23" t="n"/>
      <c r="I291" s="23" t="n"/>
      <c r="J291" s="22" t="n"/>
      <c r="K291" s="22" t="n"/>
      <c r="L291" s="20">
        <f>IF(A291="","",SUMIF(Gifts!$B$2:$B$1001,A291,Gifts!$C$2:$C$1001))</f>
        <v/>
      </c>
      <c r="M291" s="20">
        <f>IF(OR(A291="",NOT(ISNUMBER(F291))),"",MAX(0,F291-L291))</f>
        <v/>
      </c>
      <c r="N291" s="21">
        <f>IF(OR(A291="",NOT(ISNUMBER(I291))),"",I291-Settings!$D$4)</f>
        <v/>
      </c>
      <c r="O291" s="10">
        <f>IF(A291="","",IF(NOT(ISNUMBER(F291)),"Add an amount",IF(L291&gt;=F291,"Paid in full",IF(UPPER(TRIM(J291))="Y","Closed",IF(AND(ISNUMBER(H291),H291&lt;Settings!$D$4),"Past fulfil-by date",IF(NOT(ISNUMBER(I291)),"Add a follow-up date",IF(N291&lt;0,"Follow-up overdue",IF(N291&lt;=Settings!$D$5,"Follow up soon","On track"))))))))</f>
        <v/>
      </c>
    </row>
    <row r="292">
      <c r="A292" s="22" t="n"/>
      <c r="B292" s="22" t="n"/>
      <c r="C292" s="22" t="n"/>
      <c r="D292" s="22" t="n"/>
      <c r="E292" s="23" t="n"/>
      <c r="F292" s="24" t="n"/>
      <c r="G292" s="22" t="n"/>
      <c r="H292" s="23" t="n"/>
      <c r="I292" s="23" t="n"/>
      <c r="J292" s="22" t="n"/>
      <c r="K292" s="22" t="n"/>
      <c r="L292" s="20">
        <f>IF(A292="","",SUMIF(Gifts!$B$2:$B$1001,A292,Gifts!$C$2:$C$1001))</f>
        <v/>
      </c>
      <c r="M292" s="20">
        <f>IF(OR(A292="",NOT(ISNUMBER(F292))),"",MAX(0,F292-L292))</f>
        <v/>
      </c>
      <c r="N292" s="21">
        <f>IF(OR(A292="",NOT(ISNUMBER(I292))),"",I292-Settings!$D$4)</f>
        <v/>
      </c>
      <c r="O292" s="10">
        <f>IF(A292="","",IF(NOT(ISNUMBER(F292)),"Add an amount",IF(L292&gt;=F292,"Paid in full",IF(UPPER(TRIM(J292))="Y","Closed",IF(AND(ISNUMBER(H292),H292&lt;Settings!$D$4),"Past fulfil-by date",IF(NOT(ISNUMBER(I292)),"Add a follow-up date",IF(N292&lt;0,"Follow-up overdue",IF(N292&lt;=Settings!$D$5,"Follow up soon","On track"))))))))</f>
        <v/>
      </c>
    </row>
    <row r="293">
      <c r="A293" s="22" t="n"/>
      <c r="B293" s="22" t="n"/>
      <c r="C293" s="22" t="n"/>
      <c r="D293" s="22" t="n"/>
      <c r="E293" s="23" t="n"/>
      <c r="F293" s="24" t="n"/>
      <c r="G293" s="22" t="n"/>
      <c r="H293" s="23" t="n"/>
      <c r="I293" s="23" t="n"/>
      <c r="J293" s="22" t="n"/>
      <c r="K293" s="22" t="n"/>
      <c r="L293" s="20">
        <f>IF(A293="","",SUMIF(Gifts!$B$2:$B$1001,A293,Gifts!$C$2:$C$1001))</f>
        <v/>
      </c>
      <c r="M293" s="20">
        <f>IF(OR(A293="",NOT(ISNUMBER(F293))),"",MAX(0,F293-L293))</f>
        <v/>
      </c>
      <c r="N293" s="21">
        <f>IF(OR(A293="",NOT(ISNUMBER(I293))),"",I293-Settings!$D$4)</f>
        <v/>
      </c>
      <c r="O293" s="10">
        <f>IF(A293="","",IF(NOT(ISNUMBER(F293)),"Add an amount",IF(L293&gt;=F293,"Paid in full",IF(UPPER(TRIM(J293))="Y","Closed",IF(AND(ISNUMBER(H293),H293&lt;Settings!$D$4),"Past fulfil-by date",IF(NOT(ISNUMBER(I293)),"Add a follow-up date",IF(N293&lt;0,"Follow-up overdue",IF(N293&lt;=Settings!$D$5,"Follow up soon","On track"))))))))</f>
        <v/>
      </c>
    </row>
    <row r="294">
      <c r="A294" s="22" t="n"/>
      <c r="B294" s="22" t="n"/>
      <c r="C294" s="22" t="n"/>
      <c r="D294" s="22" t="n"/>
      <c r="E294" s="23" t="n"/>
      <c r="F294" s="24" t="n"/>
      <c r="G294" s="22" t="n"/>
      <c r="H294" s="23" t="n"/>
      <c r="I294" s="23" t="n"/>
      <c r="J294" s="22" t="n"/>
      <c r="K294" s="22" t="n"/>
      <c r="L294" s="20">
        <f>IF(A294="","",SUMIF(Gifts!$B$2:$B$1001,A294,Gifts!$C$2:$C$1001))</f>
        <v/>
      </c>
      <c r="M294" s="20">
        <f>IF(OR(A294="",NOT(ISNUMBER(F294))),"",MAX(0,F294-L294))</f>
        <v/>
      </c>
      <c r="N294" s="21">
        <f>IF(OR(A294="",NOT(ISNUMBER(I294))),"",I294-Settings!$D$4)</f>
        <v/>
      </c>
      <c r="O294" s="10">
        <f>IF(A294="","",IF(NOT(ISNUMBER(F294)),"Add an amount",IF(L294&gt;=F294,"Paid in full",IF(UPPER(TRIM(J294))="Y","Closed",IF(AND(ISNUMBER(H294),H294&lt;Settings!$D$4),"Past fulfil-by date",IF(NOT(ISNUMBER(I294)),"Add a follow-up date",IF(N294&lt;0,"Follow-up overdue",IF(N294&lt;=Settings!$D$5,"Follow up soon","On track"))))))))</f>
        <v/>
      </c>
    </row>
    <row r="295">
      <c r="A295" s="22" t="n"/>
      <c r="B295" s="22" t="n"/>
      <c r="C295" s="22" t="n"/>
      <c r="D295" s="22" t="n"/>
      <c r="E295" s="23" t="n"/>
      <c r="F295" s="24" t="n"/>
      <c r="G295" s="22" t="n"/>
      <c r="H295" s="23" t="n"/>
      <c r="I295" s="23" t="n"/>
      <c r="J295" s="22" t="n"/>
      <c r="K295" s="22" t="n"/>
      <c r="L295" s="20">
        <f>IF(A295="","",SUMIF(Gifts!$B$2:$B$1001,A295,Gifts!$C$2:$C$1001))</f>
        <v/>
      </c>
      <c r="M295" s="20">
        <f>IF(OR(A295="",NOT(ISNUMBER(F295))),"",MAX(0,F295-L295))</f>
        <v/>
      </c>
      <c r="N295" s="21">
        <f>IF(OR(A295="",NOT(ISNUMBER(I295))),"",I295-Settings!$D$4)</f>
        <v/>
      </c>
      <c r="O295" s="10">
        <f>IF(A295="","",IF(NOT(ISNUMBER(F295)),"Add an amount",IF(L295&gt;=F295,"Paid in full",IF(UPPER(TRIM(J295))="Y","Closed",IF(AND(ISNUMBER(H295),H295&lt;Settings!$D$4),"Past fulfil-by date",IF(NOT(ISNUMBER(I295)),"Add a follow-up date",IF(N295&lt;0,"Follow-up overdue",IF(N295&lt;=Settings!$D$5,"Follow up soon","On track"))))))))</f>
        <v/>
      </c>
    </row>
    <row r="296">
      <c r="A296" s="22" t="n"/>
      <c r="B296" s="22" t="n"/>
      <c r="C296" s="22" t="n"/>
      <c r="D296" s="22" t="n"/>
      <c r="E296" s="23" t="n"/>
      <c r="F296" s="24" t="n"/>
      <c r="G296" s="22" t="n"/>
      <c r="H296" s="23" t="n"/>
      <c r="I296" s="23" t="n"/>
      <c r="J296" s="22" t="n"/>
      <c r="K296" s="22" t="n"/>
      <c r="L296" s="20">
        <f>IF(A296="","",SUMIF(Gifts!$B$2:$B$1001,A296,Gifts!$C$2:$C$1001))</f>
        <v/>
      </c>
      <c r="M296" s="20">
        <f>IF(OR(A296="",NOT(ISNUMBER(F296))),"",MAX(0,F296-L296))</f>
        <v/>
      </c>
      <c r="N296" s="21">
        <f>IF(OR(A296="",NOT(ISNUMBER(I296))),"",I296-Settings!$D$4)</f>
        <v/>
      </c>
      <c r="O296" s="10">
        <f>IF(A296="","",IF(NOT(ISNUMBER(F296)),"Add an amount",IF(L296&gt;=F296,"Paid in full",IF(UPPER(TRIM(J296))="Y","Closed",IF(AND(ISNUMBER(H296),H296&lt;Settings!$D$4),"Past fulfil-by date",IF(NOT(ISNUMBER(I296)),"Add a follow-up date",IF(N296&lt;0,"Follow-up overdue",IF(N296&lt;=Settings!$D$5,"Follow up soon","On track"))))))))</f>
        <v/>
      </c>
    </row>
    <row r="297">
      <c r="A297" s="22" t="n"/>
      <c r="B297" s="22" t="n"/>
      <c r="C297" s="22" t="n"/>
      <c r="D297" s="22" t="n"/>
      <c r="E297" s="23" t="n"/>
      <c r="F297" s="24" t="n"/>
      <c r="G297" s="22" t="n"/>
      <c r="H297" s="23" t="n"/>
      <c r="I297" s="23" t="n"/>
      <c r="J297" s="22" t="n"/>
      <c r="K297" s="22" t="n"/>
      <c r="L297" s="20">
        <f>IF(A297="","",SUMIF(Gifts!$B$2:$B$1001,A297,Gifts!$C$2:$C$1001))</f>
        <v/>
      </c>
      <c r="M297" s="20">
        <f>IF(OR(A297="",NOT(ISNUMBER(F297))),"",MAX(0,F297-L297))</f>
        <v/>
      </c>
      <c r="N297" s="21">
        <f>IF(OR(A297="",NOT(ISNUMBER(I297))),"",I297-Settings!$D$4)</f>
        <v/>
      </c>
      <c r="O297" s="10">
        <f>IF(A297="","",IF(NOT(ISNUMBER(F297)),"Add an amount",IF(L297&gt;=F297,"Paid in full",IF(UPPER(TRIM(J297))="Y","Closed",IF(AND(ISNUMBER(H297),H297&lt;Settings!$D$4),"Past fulfil-by date",IF(NOT(ISNUMBER(I297)),"Add a follow-up date",IF(N297&lt;0,"Follow-up overdue",IF(N297&lt;=Settings!$D$5,"Follow up soon","On track"))))))))</f>
        <v/>
      </c>
    </row>
    <row r="298">
      <c r="A298" s="22" t="n"/>
      <c r="B298" s="22" t="n"/>
      <c r="C298" s="22" t="n"/>
      <c r="D298" s="22" t="n"/>
      <c r="E298" s="23" t="n"/>
      <c r="F298" s="24" t="n"/>
      <c r="G298" s="22" t="n"/>
      <c r="H298" s="23" t="n"/>
      <c r="I298" s="23" t="n"/>
      <c r="J298" s="22" t="n"/>
      <c r="K298" s="22" t="n"/>
      <c r="L298" s="20">
        <f>IF(A298="","",SUMIF(Gifts!$B$2:$B$1001,A298,Gifts!$C$2:$C$1001))</f>
        <v/>
      </c>
      <c r="M298" s="20">
        <f>IF(OR(A298="",NOT(ISNUMBER(F298))),"",MAX(0,F298-L298))</f>
        <v/>
      </c>
      <c r="N298" s="21">
        <f>IF(OR(A298="",NOT(ISNUMBER(I298))),"",I298-Settings!$D$4)</f>
        <v/>
      </c>
      <c r="O298" s="10">
        <f>IF(A298="","",IF(NOT(ISNUMBER(F298)),"Add an amount",IF(L298&gt;=F298,"Paid in full",IF(UPPER(TRIM(J298))="Y","Closed",IF(AND(ISNUMBER(H298),H298&lt;Settings!$D$4),"Past fulfil-by date",IF(NOT(ISNUMBER(I298)),"Add a follow-up date",IF(N298&lt;0,"Follow-up overdue",IF(N298&lt;=Settings!$D$5,"Follow up soon","On track"))))))))</f>
        <v/>
      </c>
    </row>
    <row r="299">
      <c r="A299" s="22" t="n"/>
      <c r="B299" s="22" t="n"/>
      <c r="C299" s="22" t="n"/>
      <c r="D299" s="22" t="n"/>
      <c r="E299" s="23" t="n"/>
      <c r="F299" s="24" t="n"/>
      <c r="G299" s="22" t="n"/>
      <c r="H299" s="23" t="n"/>
      <c r="I299" s="23" t="n"/>
      <c r="J299" s="22" t="n"/>
      <c r="K299" s="22" t="n"/>
      <c r="L299" s="20">
        <f>IF(A299="","",SUMIF(Gifts!$B$2:$B$1001,A299,Gifts!$C$2:$C$1001))</f>
        <v/>
      </c>
      <c r="M299" s="20">
        <f>IF(OR(A299="",NOT(ISNUMBER(F299))),"",MAX(0,F299-L299))</f>
        <v/>
      </c>
      <c r="N299" s="21">
        <f>IF(OR(A299="",NOT(ISNUMBER(I299))),"",I299-Settings!$D$4)</f>
        <v/>
      </c>
      <c r="O299" s="10">
        <f>IF(A299="","",IF(NOT(ISNUMBER(F299)),"Add an amount",IF(L299&gt;=F299,"Paid in full",IF(UPPER(TRIM(J299))="Y","Closed",IF(AND(ISNUMBER(H299),H299&lt;Settings!$D$4),"Past fulfil-by date",IF(NOT(ISNUMBER(I299)),"Add a follow-up date",IF(N299&lt;0,"Follow-up overdue",IF(N299&lt;=Settings!$D$5,"Follow up soon","On track"))))))))</f>
        <v/>
      </c>
    </row>
    <row r="300">
      <c r="A300" s="22" t="n"/>
      <c r="B300" s="22" t="n"/>
      <c r="C300" s="22" t="n"/>
      <c r="D300" s="22" t="n"/>
      <c r="E300" s="23" t="n"/>
      <c r="F300" s="24" t="n"/>
      <c r="G300" s="22" t="n"/>
      <c r="H300" s="23" t="n"/>
      <c r="I300" s="23" t="n"/>
      <c r="J300" s="22" t="n"/>
      <c r="K300" s="22" t="n"/>
      <c r="L300" s="20">
        <f>IF(A300="","",SUMIF(Gifts!$B$2:$B$1001,A300,Gifts!$C$2:$C$1001))</f>
        <v/>
      </c>
      <c r="M300" s="20">
        <f>IF(OR(A300="",NOT(ISNUMBER(F300))),"",MAX(0,F300-L300))</f>
        <v/>
      </c>
      <c r="N300" s="21">
        <f>IF(OR(A300="",NOT(ISNUMBER(I300))),"",I300-Settings!$D$4)</f>
        <v/>
      </c>
      <c r="O300" s="10">
        <f>IF(A300="","",IF(NOT(ISNUMBER(F300)),"Add an amount",IF(L300&gt;=F300,"Paid in full",IF(UPPER(TRIM(J300))="Y","Closed",IF(AND(ISNUMBER(H300),H300&lt;Settings!$D$4),"Past fulfil-by date",IF(NOT(ISNUMBER(I300)),"Add a follow-up date",IF(N300&lt;0,"Follow-up overdue",IF(N300&lt;=Settings!$D$5,"Follow up soon","On track"))))))))</f>
        <v/>
      </c>
    </row>
    <row r="301">
      <c r="A301" s="22" t="n"/>
      <c r="B301" s="22" t="n"/>
      <c r="C301" s="22" t="n"/>
      <c r="D301" s="22" t="n"/>
      <c r="E301" s="23" t="n"/>
      <c r="F301" s="24" t="n"/>
      <c r="G301" s="22" t="n"/>
      <c r="H301" s="23" t="n"/>
      <c r="I301" s="23" t="n"/>
      <c r="J301" s="22" t="n"/>
      <c r="K301" s="22" t="n"/>
      <c r="L301" s="20">
        <f>IF(A301="","",SUMIF(Gifts!$B$2:$B$1001,A301,Gifts!$C$2:$C$1001))</f>
        <v/>
      </c>
      <c r="M301" s="20">
        <f>IF(OR(A301="",NOT(ISNUMBER(F301))),"",MAX(0,F301-L301))</f>
        <v/>
      </c>
      <c r="N301" s="21">
        <f>IF(OR(A301="",NOT(ISNUMBER(I301))),"",I301-Settings!$D$4)</f>
        <v/>
      </c>
      <c r="O301" s="10">
        <f>IF(A301="","",IF(NOT(ISNUMBER(F301)),"Add an amount",IF(L301&gt;=F301,"Paid in full",IF(UPPER(TRIM(J301))="Y","Closed",IF(AND(ISNUMBER(H301),H301&lt;Settings!$D$4),"Past fulfil-by date",IF(NOT(ISNUMBER(I301)),"Add a follow-up date",IF(N301&lt;0,"Follow-up overdue",IF(N301&lt;=Settings!$D$5,"Follow up soon","On track"))))))))</f>
        <v/>
      </c>
    </row>
  </sheetData>
  <conditionalFormatting sqref="O2:O301">
    <cfRule type="expression" priority="1" dxfId="0">
      <formula>OR(O2="Follow-up overdue",O2="Past fulfil-by date")</formula>
    </cfRule>
  </conditionalFormatting>
  <dataValidations count="1">
    <dataValidation sqref="J2:J301" showDropDown="0" showInputMessage="1" showErrorMessage="1" allowBlank="1" errorTitle="Closed" error="Pick a value from the list. Type Y only if this pledge is closed." promptTitle="Closed" prompt="Type Y only if this pledge is closed." type="list" errorStyle="warning">
      <formula1>"Y"</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H10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3" customWidth="1" min="1" max="1"/>
    <col width="12" customWidth="1" min="2" max="2"/>
    <col width="13" customWidth="1" min="3" max="3"/>
    <col width="16" customWidth="1" min="4" max="4"/>
    <col width="15" customWidth="1" min="5" max="5"/>
    <col width="24" customWidth="1" min="6" max="6"/>
    <col width="24" customWidth="1" min="7" max="7"/>
    <col width="15" customWidth="1" min="8" max="8"/>
  </cols>
  <sheetData>
    <row r="1" ht="44" customHeight="1">
      <c r="A1" s="16" t="inlineStr">
        <is>
          <t>Gift date</t>
        </is>
      </c>
      <c r="B1" s="16" t="inlineStr">
        <is>
          <t>Pledge ID</t>
        </is>
      </c>
      <c r="C1" s="16" t="inlineStr">
        <is>
          <t>Amount</t>
        </is>
      </c>
      <c r="D1" s="16" t="inlineStr">
        <is>
          <t>How it came in</t>
        </is>
      </c>
      <c r="E1" s="16" t="inlineStr">
        <is>
          <t>Acknowledgment sent</t>
        </is>
      </c>
      <c r="F1" s="16" t="inlineStr">
        <is>
          <t>Notes</t>
        </is>
      </c>
      <c r="G1" s="3" t="inlineStr">
        <is>
          <t>Donor</t>
        </is>
      </c>
      <c r="H1" s="3" t="inlineStr">
        <is>
          <t>Acknowledgment</t>
        </is>
      </c>
    </row>
    <row r="2">
      <c r="A2" s="18" t="n">
        <v>46411</v>
      </c>
      <c r="B2" s="17" t="inlineStr">
        <is>
          <t>P-001</t>
        </is>
      </c>
      <c r="C2" s="19" t="n">
        <v>600</v>
      </c>
      <c r="D2" s="17" t="inlineStr">
        <is>
          <t>Online form</t>
        </is>
      </c>
      <c r="E2" s="18" t="n">
        <v>46413</v>
      </c>
      <c r="F2" s="17" t="inlineStr">
        <is>
          <t>EXAMPLE</t>
        </is>
      </c>
      <c r="G2" s="25">
        <f>IF(B2="","",IF(ISNA(MATCH(B2,Pledges!$A$2:$A$301,0)),"Unknown pledge ID",INDEX(Pledges!$B$2:$B$301,MATCH(B2,Pledges!$A$2:$A$301,0))&amp;""))</f>
        <v/>
      </c>
      <c r="H2" s="25">
        <f>IF(B2="","",IF(ISNUMBER(E2),"Sent","To send"))</f>
        <v/>
      </c>
    </row>
    <row r="3">
      <c r="A3" s="18" t="n">
        <v>46431</v>
      </c>
      <c r="B3" s="17" t="inlineStr">
        <is>
          <t>P-003</t>
        </is>
      </c>
      <c r="C3" s="19" t="n">
        <v>300</v>
      </c>
      <c r="D3" s="17" t="inlineStr">
        <is>
          <t>Online form</t>
        </is>
      </c>
      <c r="E3" s="18" t="n">
        <v>46433</v>
      </c>
      <c r="F3" s="17" t="inlineStr">
        <is>
          <t>EXAMPLE</t>
        </is>
      </c>
      <c r="G3" s="25">
        <f>IF(B3="","",IF(ISNA(MATCH(B3,Pledges!$A$2:$A$301,0)),"Unknown pledge ID",INDEX(Pledges!$B$2:$B$301,MATCH(B3,Pledges!$A$2:$A$301,0))&amp;""))</f>
        <v/>
      </c>
      <c r="H3" s="25">
        <f>IF(B3="","",IF(ISNUMBER(E3),"Sent","To send"))</f>
        <v/>
      </c>
    </row>
    <row r="4">
      <c r="A4" s="18" t="n">
        <v>46441</v>
      </c>
      <c r="B4" s="17" t="inlineStr">
        <is>
          <t>P-004</t>
        </is>
      </c>
      <c r="C4" s="19" t="n">
        <v>600</v>
      </c>
      <c r="D4" s="17" t="inlineStr">
        <is>
          <t>Check</t>
        </is>
      </c>
      <c r="E4" s="18" t="n">
        <v>46444</v>
      </c>
      <c r="F4" s="17" t="inlineStr">
        <is>
          <t>EXAMPLE</t>
        </is>
      </c>
      <c r="G4" s="25">
        <f>IF(B4="","",IF(ISNA(MATCH(B4,Pledges!$A$2:$A$301,0)),"Unknown pledge ID",INDEX(Pledges!$B$2:$B$301,MATCH(B4,Pledges!$A$2:$A$301,0))&amp;""))</f>
        <v/>
      </c>
      <c r="H4" s="25">
        <f>IF(B4="","",IF(ISNUMBER(E4),"Sent","To send"))</f>
        <v/>
      </c>
    </row>
    <row r="5">
      <c r="A5" s="18" t="n">
        <v>46451</v>
      </c>
      <c r="B5" s="17" t="inlineStr">
        <is>
          <t>P-005</t>
        </is>
      </c>
      <c r="C5" s="19" t="n">
        <v>250</v>
      </c>
      <c r="D5" s="17" t="inlineStr">
        <is>
          <t>Online form</t>
        </is>
      </c>
      <c r="E5" s="18" t="inlineStr"/>
      <c r="F5" s="17" t="inlineStr">
        <is>
          <t>EXAMPLE</t>
        </is>
      </c>
      <c r="G5" s="25">
        <f>IF(B5="","",IF(ISNA(MATCH(B5,Pledges!$A$2:$A$301,0)),"Unknown pledge ID",INDEX(Pledges!$B$2:$B$301,MATCH(B5,Pledges!$A$2:$A$301,0))&amp;""))</f>
        <v/>
      </c>
      <c r="H5" s="25">
        <f>IF(B5="","",IF(ISNUMBER(E5),"Sent","To send"))</f>
        <v/>
      </c>
    </row>
    <row r="6">
      <c r="A6" s="18" t="n">
        <v>46391</v>
      </c>
      <c r="B6" s="17" t="inlineStr">
        <is>
          <t>P-006</t>
        </is>
      </c>
      <c r="C6" s="19" t="n">
        <v>200</v>
      </c>
      <c r="D6" s="17" t="inlineStr">
        <is>
          <t>Cash</t>
        </is>
      </c>
      <c r="E6" s="18" t="n">
        <v>46396</v>
      </c>
      <c r="F6" s="17" t="inlineStr">
        <is>
          <t>EXAMPLE</t>
        </is>
      </c>
      <c r="G6" s="25">
        <f>IF(B6="","",IF(ISNA(MATCH(B6,Pledges!$A$2:$A$301,0)),"Unknown pledge ID",INDEX(Pledges!$B$2:$B$301,MATCH(B6,Pledges!$A$2:$A$301,0))&amp;""))</f>
        <v/>
      </c>
      <c r="H6" s="25">
        <f>IF(B6="","",IF(ISNUMBER(E6),"Sent","To send"))</f>
        <v/>
      </c>
    </row>
    <row r="7">
      <c r="A7" s="18" t="n">
        <v>46421</v>
      </c>
      <c r="B7" s="17" t="inlineStr">
        <is>
          <t>P-006</t>
        </is>
      </c>
      <c r="C7" s="19" t="n">
        <v>200</v>
      </c>
      <c r="D7" s="17" t="inlineStr">
        <is>
          <t>Bank transfer</t>
        </is>
      </c>
      <c r="E7" s="18" t="inlineStr"/>
      <c r="F7" s="17" t="inlineStr">
        <is>
          <t>EXAMPLE</t>
        </is>
      </c>
      <c r="G7" s="25">
        <f>IF(B7="","",IF(ISNA(MATCH(B7,Pledges!$A$2:$A$301,0)),"Unknown pledge ID",INDEX(Pledges!$B$2:$B$301,MATCH(B7,Pledges!$A$2:$A$301,0))&amp;""))</f>
        <v/>
      </c>
      <c r="H7" s="25">
        <f>IF(B7="","",IF(ISNUMBER(E7),"Sent","To send"))</f>
        <v/>
      </c>
    </row>
    <row r="8">
      <c r="A8" s="18" t="n">
        <v>46376</v>
      </c>
      <c r="B8" s="17" t="inlineStr">
        <is>
          <t>P-007</t>
        </is>
      </c>
      <c r="C8" s="19" t="n">
        <v>100</v>
      </c>
      <c r="D8" s="17" t="inlineStr">
        <is>
          <t>Cash</t>
        </is>
      </c>
      <c r="E8" s="18" t="n">
        <v>46381</v>
      </c>
      <c r="F8" s="17" t="inlineStr">
        <is>
          <t>EXAMPLE</t>
        </is>
      </c>
      <c r="G8" s="25">
        <f>IF(B8="","",IF(ISNA(MATCH(B8,Pledges!$A$2:$A$301,0)),"Unknown pledge ID",INDEX(Pledges!$B$2:$B$301,MATCH(B8,Pledges!$A$2:$A$301,0))&amp;""))</f>
        <v/>
      </c>
      <c r="H8" s="25">
        <f>IF(B8="","",IF(ISNUMBER(E8),"Sent","To send"))</f>
        <v/>
      </c>
    </row>
    <row r="9">
      <c r="A9" s="23" t="n"/>
      <c r="B9" s="22" t="n"/>
      <c r="C9" s="24" t="n"/>
      <c r="D9" s="22" t="n"/>
      <c r="E9" s="23" t="n"/>
      <c r="F9" s="22" t="n"/>
      <c r="G9" s="25">
        <f>IF(B9="","",IF(ISNA(MATCH(B9,Pledges!$A$2:$A$301,0)),"Unknown pledge ID",INDEX(Pledges!$B$2:$B$301,MATCH(B9,Pledges!$A$2:$A$301,0))&amp;""))</f>
        <v/>
      </c>
      <c r="H9" s="25">
        <f>IF(B9="","",IF(ISNUMBER(E9),"Sent","To send"))</f>
        <v/>
      </c>
    </row>
    <row r="10">
      <c r="A10" s="23" t="n"/>
      <c r="B10" s="22" t="n"/>
      <c r="C10" s="24" t="n"/>
      <c r="D10" s="22" t="n"/>
      <c r="E10" s="23" t="n"/>
      <c r="F10" s="22" t="n"/>
      <c r="G10" s="25">
        <f>IF(B10="","",IF(ISNA(MATCH(B10,Pledges!$A$2:$A$301,0)),"Unknown pledge ID",INDEX(Pledges!$B$2:$B$301,MATCH(B10,Pledges!$A$2:$A$301,0))&amp;""))</f>
        <v/>
      </c>
      <c r="H10" s="25">
        <f>IF(B10="","",IF(ISNUMBER(E10),"Sent","To send"))</f>
        <v/>
      </c>
    </row>
    <row r="11">
      <c r="A11" s="23" t="n"/>
      <c r="B11" s="22" t="n"/>
      <c r="C11" s="24" t="n"/>
      <c r="D11" s="22" t="n"/>
      <c r="E11" s="23" t="n"/>
      <c r="F11" s="22" t="n"/>
      <c r="G11" s="25">
        <f>IF(B11="","",IF(ISNA(MATCH(B11,Pledges!$A$2:$A$301,0)),"Unknown pledge ID",INDEX(Pledges!$B$2:$B$301,MATCH(B11,Pledges!$A$2:$A$301,0))&amp;""))</f>
        <v/>
      </c>
      <c r="H11" s="25">
        <f>IF(B11="","",IF(ISNUMBER(E11),"Sent","To send"))</f>
        <v/>
      </c>
    </row>
    <row r="12">
      <c r="A12" s="23" t="n"/>
      <c r="B12" s="22" t="n"/>
      <c r="C12" s="24" t="n"/>
      <c r="D12" s="22" t="n"/>
      <c r="E12" s="23" t="n"/>
      <c r="F12" s="22" t="n"/>
      <c r="G12" s="25">
        <f>IF(B12="","",IF(ISNA(MATCH(B12,Pledges!$A$2:$A$301,0)),"Unknown pledge ID",INDEX(Pledges!$B$2:$B$301,MATCH(B12,Pledges!$A$2:$A$301,0))&amp;""))</f>
        <v/>
      </c>
      <c r="H12" s="25">
        <f>IF(B12="","",IF(ISNUMBER(E12),"Sent","To send"))</f>
        <v/>
      </c>
    </row>
    <row r="13">
      <c r="A13" s="23" t="n"/>
      <c r="B13" s="22" t="n"/>
      <c r="C13" s="24" t="n"/>
      <c r="D13" s="22" t="n"/>
      <c r="E13" s="23" t="n"/>
      <c r="F13" s="22" t="n"/>
      <c r="G13" s="25">
        <f>IF(B13="","",IF(ISNA(MATCH(B13,Pledges!$A$2:$A$301,0)),"Unknown pledge ID",INDEX(Pledges!$B$2:$B$301,MATCH(B13,Pledges!$A$2:$A$301,0))&amp;""))</f>
        <v/>
      </c>
      <c r="H13" s="25">
        <f>IF(B13="","",IF(ISNUMBER(E13),"Sent","To send"))</f>
        <v/>
      </c>
    </row>
    <row r="14">
      <c r="A14" s="23" t="n"/>
      <c r="B14" s="22" t="n"/>
      <c r="C14" s="24" t="n"/>
      <c r="D14" s="22" t="n"/>
      <c r="E14" s="23" t="n"/>
      <c r="F14" s="22" t="n"/>
      <c r="G14" s="25">
        <f>IF(B14="","",IF(ISNA(MATCH(B14,Pledges!$A$2:$A$301,0)),"Unknown pledge ID",INDEX(Pledges!$B$2:$B$301,MATCH(B14,Pledges!$A$2:$A$301,0))&amp;""))</f>
        <v/>
      </c>
      <c r="H14" s="25">
        <f>IF(B14="","",IF(ISNUMBER(E14),"Sent","To send"))</f>
        <v/>
      </c>
    </row>
    <row r="15">
      <c r="A15" s="23" t="n"/>
      <c r="B15" s="22" t="n"/>
      <c r="C15" s="24" t="n"/>
      <c r="D15" s="22" t="n"/>
      <c r="E15" s="23" t="n"/>
      <c r="F15" s="22" t="n"/>
      <c r="G15" s="25">
        <f>IF(B15="","",IF(ISNA(MATCH(B15,Pledges!$A$2:$A$301,0)),"Unknown pledge ID",INDEX(Pledges!$B$2:$B$301,MATCH(B15,Pledges!$A$2:$A$301,0))&amp;""))</f>
        <v/>
      </c>
      <c r="H15" s="25">
        <f>IF(B15="","",IF(ISNUMBER(E15),"Sent","To send"))</f>
        <v/>
      </c>
    </row>
    <row r="16">
      <c r="A16" s="23" t="n"/>
      <c r="B16" s="22" t="n"/>
      <c r="C16" s="24" t="n"/>
      <c r="D16" s="22" t="n"/>
      <c r="E16" s="23" t="n"/>
      <c r="F16" s="22" t="n"/>
      <c r="G16" s="25">
        <f>IF(B16="","",IF(ISNA(MATCH(B16,Pledges!$A$2:$A$301,0)),"Unknown pledge ID",INDEX(Pledges!$B$2:$B$301,MATCH(B16,Pledges!$A$2:$A$301,0))&amp;""))</f>
        <v/>
      </c>
      <c r="H16" s="25">
        <f>IF(B16="","",IF(ISNUMBER(E16),"Sent","To send"))</f>
        <v/>
      </c>
    </row>
    <row r="17">
      <c r="A17" s="23" t="n"/>
      <c r="B17" s="22" t="n"/>
      <c r="C17" s="24" t="n"/>
      <c r="D17" s="22" t="n"/>
      <c r="E17" s="23" t="n"/>
      <c r="F17" s="22" t="n"/>
      <c r="G17" s="25">
        <f>IF(B17="","",IF(ISNA(MATCH(B17,Pledges!$A$2:$A$301,0)),"Unknown pledge ID",INDEX(Pledges!$B$2:$B$301,MATCH(B17,Pledges!$A$2:$A$301,0))&amp;""))</f>
        <v/>
      </c>
      <c r="H17" s="25">
        <f>IF(B17="","",IF(ISNUMBER(E17),"Sent","To send"))</f>
        <v/>
      </c>
    </row>
    <row r="18">
      <c r="A18" s="23" t="n"/>
      <c r="B18" s="22" t="n"/>
      <c r="C18" s="24" t="n"/>
      <c r="D18" s="22" t="n"/>
      <c r="E18" s="23" t="n"/>
      <c r="F18" s="22" t="n"/>
      <c r="G18" s="25">
        <f>IF(B18="","",IF(ISNA(MATCH(B18,Pledges!$A$2:$A$301,0)),"Unknown pledge ID",INDEX(Pledges!$B$2:$B$301,MATCH(B18,Pledges!$A$2:$A$301,0))&amp;""))</f>
        <v/>
      </c>
      <c r="H18" s="25">
        <f>IF(B18="","",IF(ISNUMBER(E18),"Sent","To send"))</f>
        <v/>
      </c>
    </row>
    <row r="19">
      <c r="A19" s="23" t="n"/>
      <c r="B19" s="22" t="n"/>
      <c r="C19" s="24" t="n"/>
      <c r="D19" s="22" t="n"/>
      <c r="E19" s="23" t="n"/>
      <c r="F19" s="22" t="n"/>
      <c r="G19" s="25">
        <f>IF(B19="","",IF(ISNA(MATCH(B19,Pledges!$A$2:$A$301,0)),"Unknown pledge ID",INDEX(Pledges!$B$2:$B$301,MATCH(B19,Pledges!$A$2:$A$301,0))&amp;""))</f>
        <v/>
      </c>
      <c r="H19" s="25">
        <f>IF(B19="","",IF(ISNUMBER(E19),"Sent","To send"))</f>
        <v/>
      </c>
    </row>
    <row r="20">
      <c r="A20" s="23" t="n"/>
      <c r="B20" s="22" t="n"/>
      <c r="C20" s="24" t="n"/>
      <c r="D20" s="22" t="n"/>
      <c r="E20" s="23" t="n"/>
      <c r="F20" s="22" t="n"/>
      <c r="G20" s="25">
        <f>IF(B20="","",IF(ISNA(MATCH(B20,Pledges!$A$2:$A$301,0)),"Unknown pledge ID",INDEX(Pledges!$B$2:$B$301,MATCH(B20,Pledges!$A$2:$A$301,0))&amp;""))</f>
        <v/>
      </c>
      <c r="H20" s="25">
        <f>IF(B20="","",IF(ISNUMBER(E20),"Sent","To send"))</f>
        <v/>
      </c>
    </row>
    <row r="21">
      <c r="A21" s="23" t="n"/>
      <c r="B21" s="22" t="n"/>
      <c r="C21" s="24" t="n"/>
      <c r="D21" s="22" t="n"/>
      <c r="E21" s="23" t="n"/>
      <c r="F21" s="22" t="n"/>
      <c r="G21" s="25">
        <f>IF(B21="","",IF(ISNA(MATCH(B21,Pledges!$A$2:$A$301,0)),"Unknown pledge ID",INDEX(Pledges!$B$2:$B$301,MATCH(B21,Pledges!$A$2:$A$301,0))&amp;""))</f>
        <v/>
      </c>
      <c r="H21" s="25">
        <f>IF(B21="","",IF(ISNUMBER(E21),"Sent","To send"))</f>
        <v/>
      </c>
    </row>
    <row r="22">
      <c r="A22" s="23" t="n"/>
      <c r="B22" s="22" t="n"/>
      <c r="C22" s="24" t="n"/>
      <c r="D22" s="22" t="n"/>
      <c r="E22" s="23" t="n"/>
      <c r="F22" s="22" t="n"/>
      <c r="G22" s="25">
        <f>IF(B22="","",IF(ISNA(MATCH(B22,Pledges!$A$2:$A$301,0)),"Unknown pledge ID",INDEX(Pledges!$B$2:$B$301,MATCH(B22,Pledges!$A$2:$A$301,0))&amp;""))</f>
        <v/>
      </c>
      <c r="H22" s="25">
        <f>IF(B22="","",IF(ISNUMBER(E22),"Sent","To send"))</f>
        <v/>
      </c>
    </row>
    <row r="23">
      <c r="A23" s="23" t="n"/>
      <c r="B23" s="22" t="n"/>
      <c r="C23" s="24" t="n"/>
      <c r="D23" s="22" t="n"/>
      <c r="E23" s="23" t="n"/>
      <c r="F23" s="22" t="n"/>
      <c r="G23" s="25">
        <f>IF(B23="","",IF(ISNA(MATCH(B23,Pledges!$A$2:$A$301,0)),"Unknown pledge ID",INDEX(Pledges!$B$2:$B$301,MATCH(B23,Pledges!$A$2:$A$301,0))&amp;""))</f>
        <v/>
      </c>
      <c r="H23" s="25">
        <f>IF(B23="","",IF(ISNUMBER(E23),"Sent","To send"))</f>
        <v/>
      </c>
    </row>
    <row r="24">
      <c r="A24" s="23" t="n"/>
      <c r="B24" s="22" t="n"/>
      <c r="C24" s="24" t="n"/>
      <c r="D24" s="22" t="n"/>
      <c r="E24" s="23" t="n"/>
      <c r="F24" s="22" t="n"/>
      <c r="G24" s="25">
        <f>IF(B24="","",IF(ISNA(MATCH(B24,Pledges!$A$2:$A$301,0)),"Unknown pledge ID",INDEX(Pledges!$B$2:$B$301,MATCH(B24,Pledges!$A$2:$A$301,0))&amp;""))</f>
        <v/>
      </c>
      <c r="H24" s="25">
        <f>IF(B24="","",IF(ISNUMBER(E24),"Sent","To send"))</f>
        <v/>
      </c>
    </row>
    <row r="25">
      <c r="A25" s="23" t="n"/>
      <c r="B25" s="22" t="n"/>
      <c r="C25" s="24" t="n"/>
      <c r="D25" s="22" t="n"/>
      <c r="E25" s="23" t="n"/>
      <c r="F25" s="22" t="n"/>
      <c r="G25" s="25">
        <f>IF(B25="","",IF(ISNA(MATCH(B25,Pledges!$A$2:$A$301,0)),"Unknown pledge ID",INDEX(Pledges!$B$2:$B$301,MATCH(B25,Pledges!$A$2:$A$301,0))&amp;""))</f>
        <v/>
      </c>
      <c r="H25" s="25">
        <f>IF(B25="","",IF(ISNUMBER(E25),"Sent","To send"))</f>
        <v/>
      </c>
    </row>
    <row r="26">
      <c r="A26" s="23" t="n"/>
      <c r="B26" s="22" t="n"/>
      <c r="C26" s="24" t="n"/>
      <c r="D26" s="22" t="n"/>
      <c r="E26" s="23" t="n"/>
      <c r="F26" s="22" t="n"/>
      <c r="G26" s="25">
        <f>IF(B26="","",IF(ISNA(MATCH(B26,Pledges!$A$2:$A$301,0)),"Unknown pledge ID",INDEX(Pledges!$B$2:$B$301,MATCH(B26,Pledges!$A$2:$A$301,0))&amp;""))</f>
        <v/>
      </c>
      <c r="H26" s="25">
        <f>IF(B26="","",IF(ISNUMBER(E26),"Sent","To send"))</f>
        <v/>
      </c>
    </row>
    <row r="27">
      <c r="A27" s="23" t="n"/>
      <c r="B27" s="22" t="n"/>
      <c r="C27" s="24" t="n"/>
      <c r="D27" s="22" t="n"/>
      <c r="E27" s="23" t="n"/>
      <c r="F27" s="22" t="n"/>
      <c r="G27" s="25">
        <f>IF(B27="","",IF(ISNA(MATCH(B27,Pledges!$A$2:$A$301,0)),"Unknown pledge ID",INDEX(Pledges!$B$2:$B$301,MATCH(B27,Pledges!$A$2:$A$301,0))&amp;""))</f>
        <v/>
      </c>
      <c r="H27" s="25">
        <f>IF(B27="","",IF(ISNUMBER(E27),"Sent","To send"))</f>
        <v/>
      </c>
    </row>
    <row r="28">
      <c r="A28" s="23" t="n"/>
      <c r="B28" s="22" t="n"/>
      <c r="C28" s="24" t="n"/>
      <c r="D28" s="22" t="n"/>
      <c r="E28" s="23" t="n"/>
      <c r="F28" s="22" t="n"/>
      <c r="G28" s="25">
        <f>IF(B28="","",IF(ISNA(MATCH(B28,Pledges!$A$2:$A$301,0)),"Unknown pledge ID",INDEX(Pledges!$B$2:$B$301,MATCH(B28,Pledges!$A$2:$A$301,0))&amp;""))</f>
        <v/>
      </c>
      <c r="H28" s="25">
        <f>IF(B28="","",IF(ISNUMBER(E28),"Sent","To send"))</f>
        <v/>
      </c>
    </row>
    <row r="29">
      <c r="A29" s="23" t="n"/>
      <c r="B29" s="22" t="n"/>
      <c r="C29" s="24" t="n"/>
      <c r="D29" s="22" t="n"/>
      <c r="E29" s="23" t="n"/>
      <c r="F29" s="22" t="n"/>
      <c r="G29" s="25">
        <f>IF(B29="","",IF(ISNA(MATCH(B29,Pledges!$A$2:$A$301,0)),"Unknown pledge ID",INDEX(Pledges!$B$2:$B$301,MATCH(B29,Pledges!$A$2:$A$301,0))&amp;""))</f>
        <v/>
      </c>
      <c r="H29" s="25">
        <f>IF(B29="","",IF(ISNUMBER(E29),"Sent","To send"))</f>
        <v/>
      </c>
    </row>
    <row r="30">
      <c r="A30" s="23" t="n"/>
      <c r="B30" s="22" t="n"/>
      <c r="C30" s="24" t="n"/>
      <c r="D30" s="22" t="n"/>
      <c r="E30" s="23" t="n"/>
      <c r="F30" s="22" t="n"/>
      <c r="G30" s="25">
        <f>IF(B30="","",IF(ISNA(MATCH(B30,Pledges!$A$2:$A$301,0)),"Unknown pledge ID",INDEX(Pledges!$B$2:$B$301,MATCH(B30,Pledges!$A$2:$A$301,0))&amp;""))</f>
        <v/>
      </c>
      <c r="H30" s="25">
        <f>IF(B30="","",IF(ISNUMBER(E30),"Sent","To send"))</f>
        <v/>
      </c>
    </row>
    <row r="31">
      <c r="A31" s="23" t="n"/>
      <c r="B31" s="22" t="n"/>
      <c r="C31" s="24" t="n"/>
      <c r="D31" s="22" t="n"/>
      <c r="E31" s="23" t="n"/>
      <c r="F31" s="22" t="n"/>
      <c r="G31" s="25">
        <f>IF(B31="","",IF(ISNA(MATCH(B31,Pledges!$A$2:$A$301,0)),"Unknown pledge ID",INDEX(Pledges!$B$2:$B$301,MATCH(B31,Pledges!$A$2:$A$301,0))&amp;""))</f>
        <v/>
      </c>
      <c r="H31" s="25">
        <f>IF(B31="","",IF(ISNUMBER(E31),"Sent","To send"))</f>
        <v/>
      </c>
    </row>
    <row r="32">
      <c r="A32" s="23" t="n"/>
      <c r="B32" s="22" t="n"/>
      <c r="C32" s="24" t="n"/>
      <c r="D32" s="22" t="n"/>
      <c r="E32" s="23" t="n"/>
      <c r="F32" s="22" t="n"/>
      <c r="G32" s="25">
        <f>IF(B32="","",IF(ISNA(MATCH(B32,Pledges!$A$2:$A$301,0)),"Unknown pledge ID",INDEX(Pledges!$B$2:$B$301,MATCH(B32,Pledges!$A$2:$A$301,0))&amp;""))</f>
        <v/>
      </c>
      <c r="H32" s="25">
        <f>IF(B32="","",IF(ISNUMBER(E32),"Sent","To send"))</f>
        <v/>
      </c>
    </row>
    <row r="33">
      <c r="A33" s="23" t="n"/>
      <c r="B33" s="22" t="n"/>
      <c r="C33" s="24" t="n"/>
      <c r="D33" s="22" t="n"/>
      <c r="E33" s="23" t="n"/>
      <c r="F33" s="22" t="n"/>
      <c r="G33" s="25">
        <f>IF(B33="","",IF(ISNA(MATCH(B33,Pledges!$A$2:$A$301,0)),"Unknown pledge ID",INDEX(Pledges!$B$2:$B$301,MATCH(B33,Pledges!$A$2:$A$301,0))&amp;""))</f>
        <v/>
      </c>
      <c r="H33" s="25">
        <f>IF(B33="","",IF(ISNUMBER(E33),"Sent","To send"))</f>
        <v/>
      </c>
    </row>
    <row r="34">
      <c r="A34" s="23" t="n"/>
      <c r="B34" s="22" t="n"/>
      <c r="C34" s="24" t="n"/>
      <c r="D34" s="22" t="n"/>
      <c r="E34" s="23" t="n"/>
      <c r="F34" s="22" t="n"/>
      <c r="G34" s="25">
        <f>IF(B34="","",IF(ISNA(MATCH(B34,Pledges!$A$2:$A$301,0)),"Unknown pledge ID",INDEX(Pledges!$B$2:$B$301,MATCH(B34,Pledges!$A$2:$A$301,0))&amp;""))</f>
        <v/>
      </c>
      <c r="H34" s="25">
        <f>IF(B34="","",IF(ISNUMBER(E34),"Sent","To send"))</f>
        <v/>
      </c>
    </row>
    <row r="35">
      <c r="A35" s="23" t="n"/>
      <c r="B35" s="22" t="n"/>
      <c r="C35" s="24" t="n"/>
      <c r="D35" s="22" t="n"/>
      <c r="E35" s="23" t="n"/>
      <c r="F35" s="22" t="n"/>
      <c r="G35" s="25">
        <f>IF(B35="","",IF(ISNA(MATCH(B35,Pledges!$A$2:$A$301,0)),"Unknown pledge ID",INDEX(Pledges!$B$2:$B$301,MATCH(B35,Pledges!$A$2:$A$301,0))&amp;""))</f>
        <v/>
      </c>
      <c r="H35" s="25">
        <f>IF(B35="","",IF(ISNUMBER(E35),"Sent","To send"))</f>
        <v/>
      </c>
    </row>
    <row r="36">
      <c r="A36" s="23" t="n"/>
      <c r="B36" s="22" t="n"/>
      <c r="C36" s="24" t="n"/>
      <c r="D36" s="22" t="n"/>
      <c r="E36" s="23" t="n"/>
      <c r="F36" s="22" t="n"/>
      <c r="G36" s="25">
        <f>IF(B36="","",IF(ISNA(MATCH(B36,Pledges!$A$2:$A$301,0)),"Unknown pledge ID",INDEX(Pledges!$B$2:$B$301,MATCH(B36,Pledges!$A$2:$A$301,0))&amp;""))</f>
        <v/>
      </c>
      <c r="H36" s="25">
        <f>IF(B36="","",IF(ISNUMBER(E36),"Sent","To send"))</f>
        <v/>
      </c>
    </row>
    <row r="37">
      <c r="A37" s="23" t="n"/>
      <c r="B37" s="22" t="n"/>
      <c r="C37" s="24" t="n"/>
      <c r="D37" s="22" t="n"/>
      <c r="E37" s="23" t="n"/>
      <c r="F37" s="22" t="n"/>
      <c r="G37" s="25">
        <f>IF(B37="","",IF(ISNA(MATCH(B37,Pledges!$A$2:$A$301,0)),"Unknown pledge ID",INDEX(Pledges!$B$2:$B$301,MATCH(B37,Pledges!$A$2:$A$301,0))&amp;""))</f>
        <v/>
      </c>
      <c r="H37" s="25">
        <f>IF(B37="","",IF(ISNUMBER(E37),"Sent","To send"))</f>
        <v/>
      </c>
    </row>
    <row r="38">
      <c r="A38" s="23" t="n"/>
      <c r="B38" s="22" t="n"/>
      <c r="C38" s="24" t="n"/>
      <c r="D38" s="22" t="n"/>
      <c r="E38" s="23" t="n"/>
      <c r="F38" s="22" t="n"/>
      <c r="G38" s="25">
        <f>IF(B38="","",IF(ISNA(MATCH(B38,Pledges!$A$2:$A$301,0)),"Unknown pledge ID",INDEX(Pledges!$B$2:$B$301,MATCH(B38,Pledges!$A$2:$A$301,0))&amp;""))</f>
        <v/>
      </c>
      <c r="H38" s="25">
        <f>IF(B38="","",IF(ISNUMBER(E38),"Sent","To send"))</f>
        <v/>
      </c>
    </row>
    <row r="39">
      <c r="A39" s="23" t="n"/>
      <c r="B39" s="22" t="n"/>
      <c r="C39" s="24" t="n"/>
      <c r="D39" s="22" t="n"/>
      <c r="E39" s="23" t="n"/>
      <c r="F39" s="22" t="n"/>
      <c r="G39" s="25">
        <f>IF(B39="","",IF(ISNA(MATCH(B39,Pledges!$A$2:$A$301,0)),"Unknown pledge ID",INDEX(Pledges!$B$2:$B$301,MATCH(B39,Pledges!$A$2:$A$301,0))&amp;""))</f>
        <v/>
      </c>
      <c r="H39" s="25">
        <f>IF(B39="","",IF(ISNUMBER(E39),"Sent","To send"))</f>
        <v/>
      </c>
    </row>
    <row r="40">
      <c r="A40" s="23" t="n"/>
      <c r="B40" s="22" t="n"/>
      <c r="C40" s="24" t="n"/>
      <c r="D40" s="22" t="n"/>
      <c r="E40" s="23" t="n"/>
      <c r="F40" s="22" t="n"/>
      <c r="G40" s="25">
        <f>IF(B40="","",IF(ISNA(MATCH(B40,Pledges!$A$2:$A$301,0)),"Unknown pledge ID",INDEX(Pledges!$B$2:$B$301,MATCH(B40,Pledges!$A$2:$A$301,0))&amp;""))</f>
        <v/>
      </c>
      <c r="H40" s="25">
        <f>IF(B40="","",IF(ISNUMBER(E40),"Sent","To send"))</f>
        <v/>
      </c>
    </row>
    <row r="41">
      <c r="A41" s="23" t="n"/>
      <c r="B41" s="22" t="n"/>
      <c r="C41" s="24" t="n"/>
      <c r="D41" s="22" t="n"/>
      <c r="E41" s="23" t="n"/>
      <c r="F41" s="22" t="n"/>
      <c r="G41" s="25">
        <f>IF(B41="","",IF(ISNA(MATCH(B41,Pledges!$A$2:$A$301,0)),"Unknown pledge ID",INDEX(Pledges!$B$2:$B$301,MATCH(B41,Pledges!$A$2:$A$301,0))&amp;""))</f>
        <v/>
      </c>
      <c r="H41" s="25">
        <f>IF(B41="","",IF(ISNUMBER(E41),"Sent","To send"))</f>
        <v/>
      </c>
    </row>
    <row r="42">
      <c r="A42" s="23" t="n"/>
      <c r="B42" s="22" t="n"/>
      <c r="C42" s="24" t="n"/>
      <c r="D42" s="22" t="n"/>
      <c r="E42" s="23" t="n"/>
      <c r="F42" s="22" t="n"/>
      <c r="G42" s="25">
        <f>IF(B42="","",IF(ISNA(MATCH(B42,Pledges!$A$2:$A$301,0)),"Unknown pledge ID",INDEX(Pledges!$B$2:$B$301,MATCH(B42,Pledges!$A$2:$A$301,0))&amp;""))</f>
        <v/>
      </c>
      <c r="H42" s="25">
        <f>IF(B42="","",IF(ISNUMBER(E42),"Sent","To send"))</f>
        <v/>
      </c>
    </row>
    <row r="43">
      <c r="A43" s="23" t="n"/>
      <c r="B43" s="22" t="n"/>
      <c r="C43" s="24" t="n"/>
      <c r="D43" s="22" t="n"/>
      <c r="E43" s="23" t="n"/>
      <c r="F43" s="22" t="n"/>
      <c r="G43" s="25">
        <f>IF(B43="","",IF(ISNA(MATCH(B43,Pledges!$A$2:$A$301,0)),"Unknown pledge ID",INDEX(Pledges!$B$2:$B$301,MATCH(B43,Pledges!$A$2:$A$301,0))&amp;""))</f>
        <v/>
      </c>
      <c r="H43" s="25">
        <f>IF(B43="","",IF(ISNUMBER(E43),"Sent","To send"))</f>
        <v/>
      </c>
    </row>
    <row r="44">
      <c r="A44" s="23" t="n"/>
      <c r="B44" s="22" t="n"/>
      <c r="C44" s="24" t="n"/>
      <c r="D44" s="22" t="n"/>
      <c r="E44" s="23" t="n"/>
      <c r="F44" s="22" t="n"/>
      <c r="G44" s="25">
        <f>IF(B44="","",IF(ISNA(MATCH(B44,Pledges!$A$2:$A$301,0)),"Unknown pledge ID",INDEX(Pledges!$B$2:$B$301,MATCH(B44,Pledges!$A$2:$A$301,0))&amp;""))</f>
        <v/>
      </c>
      <c r="H44" s="25">
        <f>IF(B44="","",IF(ISNUMBER(E44),"Sent","To send"))</f>
        <v/>
      </c>
    </row>
    <row r="45">
      <c r="A45" s="23" t="n"/>
      <c r="B45" s="22" t="n"/>
      <c r="C45" s="24" t="n"/>
      <c r="D45" s="22" t="n"/>
      <c r="E45" s="23" t="n"/>
      <c r="F45" s="22" t="n"/>
      <c r="G45" s="25">
        <f>IF(B45="","",IF(ISNA(MATCH(B45,Pledges!$A$2:$A$301,0)),"Unknown pledge ID",INDEX(Pledges!$B$2:$B$301,MATCH(B45,Pledges!$A$2:$A$301,0))&amp;""))</f>
        <v/>
      </c>
      <c r="H45" s="25">
        <f>IF(B45="","",IF(ISNUMBER(E45),"Sent","To send"))</f>
        <v/>
      </c>
    </row>
    <row r="46">
      <c r="A46" s="23" t="n"/>
      <c r="B46" s="22" t="n"/>
      <c r="C46" s="24" t="n"/>
      <c r="D46" s="22" t="n"/>
      <c r="E46" s="23" t="n"/>
      <c r="F46" s="22" t="n"/>
      <c r="G46" s="25">
        <f>IF(B46="","",IF(ISNA(MATCH(B46,Pledges!$A$2:$A$301,0)),"Unknown pledge ID",INDEX(Pledges!$B$2:$B$301,MATCH(B46,Pledges!$A$2:$A$301,0))&amp;""))</f>
        <v/>
      </c>
      <c r="H46" s="25">
        <f>IF(B46="","",IF(ISNUMBER(E46),"Sent","To send"))</f>
        <v/>
      </c>
    </row>
    <row r="47">
      <c r="A47" s="23" t="n"/>
      <c r="B47" s="22" t="n"/>
      <c r="C47" s="24" t="n"/>
      <c r="D47" s="22" t="n"/>
      <c r="E47" s="23" t="n"/>
      <c r="F47" s="22" t="n"/>
      <c r="G47" s="25">
        <f>IF(B47="","",IF(ISNA(MATCH(B47,Pledges!$A$2:$A$301,0)),"Unknown pledge ID",INDEX(Pledges!$B$2:$B$301,MATCH(B47,Pledges!$A$2:$A$301,0))&amp;""))</f>
        <v/>
      </c>
      <c r="H47" s="25">
        <f>IF(B47="","",IF(ISNUMBER(E47),"Sent","To send"))</f>
        <v/>
      </c>
    </row>
    <row r="48">
      <c r="A48" s="23" t="n"/>
      <c r="B48" s="22" t="n"/>
      <c r="C48" s="24" t="n"/>
      <c r="D48" s="22" t="n"/>
      <c r="E48" s="23" t="n"/>
      <c r="F48" s="22" t="n"/>
      <c r="G48" s="25">
        <f>IF(B48="","",IF(ISNA(MATCH(B48,Pledges!$A$2:$A$301,0)),"Unknown pledge ID",INDEX(Pledges!$B$2:$B$301,MATCH(B48,Pledges!$A$2:$A$301,0))&amp;""))</f>
        <v/>
      </c>
      <c r="H48" s="25">
        <f>IF(B48="","",IF(ISNUMBER(E48),"Sent","To send"))</f>
        <v/>
      </c>
    </row>
    <row r="49">
      <c r="A49" s="23" t="n"/>
      <c r="B49" s="22" t="n"/>
      <c r="C49" s="24" t="n"/>
      <c r="D49" s="22" t="n"/>
      <c r="E49" s="23" t="n"/>
      <c r="F49" s="22" t="n"/>
      <c r="G49" s="25">
        <f>IF(B49="","",IF(ISNA(MATCH(B49,Pledges!$A$2:$A$301,0)),"Unknown pledge ID",INDEX(Pledges!$B$2:$B$301,MATCH(B49,Pledges!$A$2:$A$301,0))&amp;""))</f>
        <v/>
      </c>
      <c r="H49" s="25">
        <f>IF(B49="","",IF(ISNUMBER(E49),"Sent","To send"))</f>
        <v/>
      </c>
    </row>
    <row r="50">
      <c r="A50" s="23" t="n"/>
      <c r="B50" s="22" t="n"/>
      <c r="C50" s="24" t="n"/>
      <c r="D50" s="22" t="n"/>
      <c r="E50" s="23" t="n"/>
      <c r="F50" s="22" t="n"/>
      <c r="G50" s="25">
        <f>IF(B50="","",IF(ISNA(MATCH(B50,Pledges!$A$2:$A$301,0)),"Unknown pledge ID",INDEX(Pledges!$B$2:$B$301,MATCH(B50,Pledges!$A$2:$A$301,0))&amp;""))</f>
        <v/>
      </c>
      <c r="H50" s="25">
        <f>IF(B50="","",IF(ISNUMBER(E50),"Sent","To send"))</f>
        <v/>
      </c>
    </row>
    <row r="51">
      <c r="A51" s="23" t="n"/>
      <c r="B51" s="22" t="n"/>
      <c r="C51" s="24" t="n"/>
      <c r="D51" s="22" t="n"/>
      <c r="E51" s="23" t="n"/>
      <c r="F51" s="22" t="n"/>
      <c r="G51" s="25">
        <f>IF(B51="","",IF(ISNA(MATCH(B51,Pledges!$A$2:$A$301,0)),"Unknown pledge ID",INDEX(Pledges!$B$2:$B$301,MATCH(B51,Pledges!$A$2:$A$301,0))&amp;""))</f>
        <v/>
      </c>
      <c r="H51" s="25">
        <f>IF(B51="","",IF(ISNUMBER(E51),"Sent","To send"))</f>
        <v/>
      </c>
    </row>
    <row r="52">
      <c r="A52" s="23" t="n"/>
      <c r="B52" s="22" t="n"/>
      <c r="C52" s="24" t="n"/>
      <c r="D52" s="22" t="n"/>
      <c r="E52" s="23" t="n"/>
      <c r="F52" s="22" t="n"/>
      <c r="G52" s="25">
        <f>IF(B52="","",IF(ISNA(MATCH(B52,Pledges!$A$2:$A$301,0)),"Unknown pledge ID",INDEX(Pledges!$B$2:$B$301,MATCH(B52,Pledges!$A$2:$A$301,0))&amp;""))</f>
        <v/>
      </c>
      <c r="H52" s="25">
        <f>IF(B52="","",IF(ISNUMBER(E52),"Sent","To send"))</f>
        <v/>
      </c>
    </row>
    <row r="53">
      <c r="A53" s="23" t="n"/>
      <c r="B53" s="22" t="n"/>
      <c r="C53" s="24" t="n"/>
      <c r="D53" s="22" t="n"/>
      <c r="E53" s="23" t="n"/>
      <c r="F53" s="22" t="n"/>
      <c r="G53" s="25">
        <f>IF(B53="","",IF(ISNA(MATCH(B53,Pledges!$A$2:$A$301,0)),"Unknown pledge ID",INDEX(Pledges!$B$2:$B$301,MATCH(B53,Pledges!$A$2:$A$301,0))&amp;""))</f>
        <v/>
      </c>
      <c r="H53" s="25">
        <f>IF(B53="","",IF(ISNUMBER(E53),"Sent","To send"))</f>
        <v/>
      </c>
    </row>
    <row r="54">
      <c r="A54" s="23" t="n"/>
      <c r="B54" s="22" t="n"/>
      <c r="C54" s="24" t="n"/>
      <c r="D54" s="22" t="n"/>
      <c r="E54" s="23" t="n"/>
      <c r="F54" s="22" t="n"/>
      <c r="G54" s="25">
        <f>IF(B54="","",IF(ISNA(MATCH(B54,Pledges!$A$2:$A$301,0)),"Unknown pledge ID",INDEX(Pledges!$B$2:$B$301,MATCH(B54,Pledges!$A$2:$A$301,0))&amp;""))</f>
        <v/>
      </c>
      <c r="H54" s="25">
        <f>IF(B54="","",IF(ISNUMBER(E54),"Sent","To send"))</f>
        <v/>
      </c>
    </row>
    <row r="55">
      <c r="A55" s="23" t="n"/>
      <c r="B55" s="22" t="n"/>
      <c r="C55" s="24" t="n"/>
      <c r="D55" s="22" t="n"/>
      <c r="E55" s="23" t="n"/>
      <c r="F55" s="22" t="n"/>
      <c r="G55" s="25">
        <f>IF(B55="","",IF(ISNA(MATCH(B55,Pledges!$A$2:$A$301,0)),"Unknown pledge ID",INDEX(Pledges!$B$2:$B$301,MATCH(B55,Pledges!$A$2:$A$301,0))&amp;""))</f>
        <v/>
      </c>
      <c r="H55" s="25">
        <f>IF(B55="","",IF(ISNUMBER(E55),"Sent","To send"))</f>
        <v/>
      </c>
    </row>
    <row r="56">
      <c r="A56" s="23" t="n"/>
      <c r="B56" s="22" t="n"/>
      <c r="C56" s="24" t="n"/>
      <c r="D56" s="22" t="n"/>
      <c r="E56" s="23" t="n"/>
      <c r="F56" s="22" t="n"/>
      <c r="G56" s="25">
        <f>IF(B56="","",IF(ISNA(MATCH(B56,Pledges!$A$2:$A$301,0)),"Unknown pledge ID",INDEX(Pledges!$B$2:$B$301,MATCH(B56,Pledges!$A$2:$A$301,0))&amp;""))</f>
        <v/>
      </c>
      <c r="H56" s="25">
        <f>IF(B56="","",IF(ISNUMBER(E56),"Sent","To send"))</f>
        <v/>
      </c>
    </row>
    <row r="57">
      <c r="A57" s="23" t="n"/>
      <c r="B57" s="22" t="n"/>
      <c r="C57" s="24" t="n"/>
      <c r="D57" s="22" t="n"/>
      <c r="E57" s="23" t="n"/>
      <c r="F57" s="22" t="n"/>
      <c r="G57" s="25">
        <f>IF(B57="","",IF(ISNA(MATCH(B57,Pledges!$A$2:$A$301,0)),"Unknown pledge ID",INDEX(Pledges!$B$2:$B$301,MATCH(B57,Pledges!$A$2:$A$301,0))&amp;""))</f>
        <v/>
      </c>
      <c r="H57" s="25">
        <f>IF(B57="","",IF(ISNUMBER(E57),"Sent","To send"))</f>
        <v/>
      </c>
    </row>
    <row r="58">
      <c r="A58" s="23" t="n"/>
      <c r="B58" s="22" t="n"/>
      <c r="C58" s="24" t="n"/>
      <c r="D58" s="22" t="n"/>
      <c r="E58" s="23" t="n"/>
      <c r="F58" s="22" t="n"/>
      <c r="G58" s="25">
        <f>IF(B58="","",IF(ISNA(MATCH(B58,Pledges!$A$2:$A$301,0)),"Unknown pledge ID",INDEX(Pledges!$B$2:$B$301,MATCH(B58,Pledges!$A$2:$A$301,0))&amp;""))</f>
        <v/>
      </c>
      <c r="H58" s="25">
        <f>IF(B58="","",IF(ISNUMBER(E58),"Sent","To send"))</f>
        <v/>
      </c>
    </row>
    <row r="59">
      <c r="A59" s="23" t="n"/>
      <c r="B59" s="22" t="n"/>
      <c r="C59" s="24" t="n"/>
      <c r="D59" s="22" t="n"/>
      <c r="E59" s="23" t="n"/>
      <c r="F59" s="22" t="n"/>
      <c r="G59" s="25">
        <f>IF(B59="","",IF(ISNA(MATCH(B59,Pledges!$A$2:$A$301,0)),"Unknown pledge ID",INDEX(Pledges!$B$2:$B$301,MATCH(B59,Pledges!$A$2:$A$301,0))&amp;""))</f>
        <v/>
      </c>
      <c r="H59" s="25">
        <f>IF(B59="","",IF(ISNUMBER(E59),"Sent","To send"))</f>
        <v/>
      </c>
    </row>
    <row r="60">
      <c r="A60" s="23" t="n"/>
      <c r="B60" s="22" t="n"/>
      <c r="C60" s="24" t="n"/>
      <c r="D60" s="22" t="n"/>
      <c r="E60" s="23" t="n"/>
      <c r="F60" s="22" t="n"/>
      <c r="G60" s="25">
        <f>IF(B60="","",IF(ISNA(MATCH(B60,Pledges!$A$2:$A$301,0)),"Unknown pledge ID",INDEX(Pledges!$B$2:$B$301,MATCH(B60,Pledges!$A$2:$A$301,0))&amp;""))</f>
        <v/>
      </c>
      <c r="H60" s="25">
        <f>IF(B60="","",IF(ISNUMBER(E60),"Sent","To send"))</f>
        <v/>
      </c>
    </row>
    <row r="61">
      <c r="A61" s="23" t="n"/>
      <c r="B61" s="22" t="n"/>
      <c r="C61" s="24" t="n"/>
      <c r="D61" s="22" t="n"/>
      <c r="E61" s="23" t="n"/>
      <c r="F61" s="22" t="n"/>
      <c r="G61" s="25">
        <f>IF(B61="","",IF(ISNA(MATCH(B61,Pledges!$A$2:$A$301,0)),"Unknown pledge ID",INDEX(Pledges!$B$2:$B$301,MATCH(B61,Pledges!$A$2:$A$301,0))&amp;""))</f>
        <v/>
      </c>
      <c r="H61" s="25">
        <f>IF(B61="","",IF(ISNUMBER(E61),"Sent","To send"))</f>
        <v/>
      </c>
    </row>
    <row r="62">
      <c r="A62" s="23" t="n"/>
      <c r="B62" s="22" t="n"/>
      <c r="C62" s="24" t="n"/>
      <c r="D62" s="22" t="n"/>
      <c r="E62" s="23" t="n"/>
      <c r="F62" s="22" t="n"/>
      <c r="G62" s="25">
        <f>IF(B62="","",IF(ISNA(MATCH(B62,Pledges!$A$2:$A$301,0)),"Unknown pledge ID",INDEX(Pledges!$B$2:$B$301,MATCH(B62,Pledges!$A$2:$A$301,0))&amp;""))</f>
        <v/>
      </c>
      <c r="H62" s="25">
        <f>IF(B62="","",IF(ISNUMBER(E62),"Sent","To send"))</f>
        <v/>
      </c>
    </row>
    <row r="63">
      <c r="A63" s="23" t="n"/>
      <c r="B63" s="22" t="n"/>
      <c r="C63" s="24" t="n"/>
      <c r="D63" s="22" t="n"/>
      <c r="E63" s="23" t="n"/>
      <c r="F63" s="22" t="n"/>
      <c r="G63" s="25">
        <f>IF(B63="","",IF(ISNA(MATCH(B63,Pledges!$A$2:$A$301,0)),"Unknown pledge ID",INDEX(Pledges!$B$2:$B$301,MATCH(B63,Pledges!$A$2:$A$301,0))&amp;""))</f>
        <v/>
      </c>
      <c r="H63" s="25">
        <f>IF(B63="","",IF(ISNUMBER(E63),"Sent","To send"))</f>
        <v/>
      </c>
    </row>
    <row r="64">
      <c r="A64" s="23" t="n"/>
      <c r="B64" s="22" t="n"/>
      <c r="C64" s="24" t="n"/>
      <c r="D64" s="22" t="n"/>
      <c r="E64" s="23" t="n"/>
      <c r="F64" s="22" t="n"/>
      <c r="G64" s="25">
        <f>IF(B64="","",IF(ISNA(MATCH(B64,Pledges!$A$2:$A$301,0)),"Unknown pledge ID",INDEX(Pledges!$B$2:$B$301,MATCH(B64,Pledges!$A$2:$A$301,0))&amp;""))</f>
        <v/>
      </c>
      <c r="H64" s="25">
        <f>IF(B64="","",IF(ISNUMBER(E64),"Sent","To send"))</f>
        <v/>
      </c>
    </row>
    <row r="65">
      <c r="A65" s="23" t="n"/>
      <c r="B65" s="22" t="n"/>
      <c r="C65" s="24" t="n"/>
      <c r="D65" s="22" t="n"/>
      <c r="E65" s="23" t="n"/>
      <c r="F65" s="22" t="n"/>
      <c r="G65" s="25">
        <f>IF(B65="","",IF(ISNA(MATCH(B65,Pledges!$A$2:$A$301,0)),"Unknown pledge ID",INDEX(Pledges!$B$2:$B$301,MATCH(B65,Pledges!$A$2:$A$301,0))&amp;""))</f>
        <v/>
      </c>
      <c r="H65" s="25">
        <f>IF(B65="","",IF(ISNUMBER(E65),"Sent","To send"))</f>
        <v/>
      </c>
    </row>
    <row r="66">
      <c r="A66" s="23" t="n"/>
      <c r="B66" s="22" t="n"/>
      <c r="C66" s="24" t="n"/>
      <c r="D66" s="22" t="n"/>
      <c r="E66" s="23" t="n"/>
      <c r="F66" s="22" t="n"/>
      <c r="G66" s="25">
        <f>IF(B66="","",IF(ISNA(MATCH(B66,Pledges!$A$2:$A$301,0)),"Unknown pledge ID",INDEX(Pledges!$B$2:$B$301,MATCH(B66,Pledges!$A$2:$A$301,0))&amp;""))</f>
        <v/>
      </c>
      <c r="H66" s="25">
        <f>IF(B66="","",IF(ISNUMBER(E66),"Sent","To send"))</f>
        <v/>
      </c>
    </row>
    <row r="67">
      <c r="A67" s="23" t="n"/>
      <c r="B67" s="22" t="n"/>
      <c r="C67" s="24" t="n"/>
      <c r="D67" s="22" t="n"/>
      <c r="E67" s="23" t="n"/>
      <c r="F67" s="22" t="n"/>
      <c r="G67" s="25">
        <f>IF(B67="","",IF(ISNA(MATCH(B67,Pledges!$A$2:$A$301,0)),"Unknown pledge ID",INDEX(Pledges!$B$2:$B$301,MATCH(B67,Pledges!$A$2:$A$301,0))&amp;""))</f>
        <v/>
      </c>
      <c r="H67" s="25">
        <f>IF(B67="","",IF(ISNUMBER(E67),"Sent","To send"))</f>
        <v/>
      </c>
    </row>
    <row r="68">
      <c r="A68" s="23" t="n"/>
      <c r="B68" s="22" t="n"/>
      <c r="C68" s="24" t="n"/>
      <c r="D68" s="22" t="n"/>
      <c r="E68" s="23" t="n"/>
      <c r="F68" s="22" t="n"/>
      <c r="G68" s="25">
        <f>IF(B68="","",IF(ISNA(MATCH(B68,Pledges!$A$2:$A$301,0)),"Unknown pledge ID",INDEX(Pledges!$B$2:$B$301,MATCH(B68,Pledges!$A$2:$A$301,0))&amp;""))</f>
        <v/>
      </c>
      <c r="H68" s="25">
        <f>IF(B68="","",IF(ISNUMBER(E68),"Sent","To send"))</f>
        <v/>
      </c>
    </row>
    <row r="69">
      <c r="A69" s="23" t="n"/>
      <c r="B69" s="22" t="n"/>
      <c r="C69" s="24" t="n"/>
      <c r="D69" s="22" t="n"/>
      <c r="E69" s="23" t="n"/>
      <c r="F69" s="22" t="n"/>
      <c r="G69" s="25">
        <f>IF(B69="","",IF(ISNA(MATCH(B69,Pledges!$A$2:$A$301,0)),"Unknown pledge ID",INDEX(Pledges!$B$2:$B$301,MATCH(B69,Pledges!$A$2:$A$301,0))&amp;""))</f>
        <v/>
      </c>
      <c r="H69" s="25">
        <f>IF(B69="","",IF(ISNUMBER(E69),"Sent","To send"))</f>
        <v/>
      </c>
    </row>
    <row r="70">
      <c r="A70" s="23" t="n"/>
      <c r="B70" s="22" t="n"/>
      <c r="C70" s="24" t="n"/>
      <c r="D70" s="22" t="n"/>
      <c r="E70" s="23" t="n"/>
      <c r="F70" s="22" t="n"/>
      <c r="G70" s="25">
        <f>IF(B70="","",IF(ISNA(MATCH(B70,Pledges!$A$2:$A$301,0)),"Unknown pledge ID",INDEX(Pledges!$B$2:$B$301,MATCH(B70,Pledges!$A$2:$A$301,0))&amp;""))</f>
        <v/>
      </c>
      <c r="H70" s="25">
        <f>IF(B70="","",IF(ISNUMBER(E70),"Sent","To send"))</f>
        <v/>
      </c>
    </row>
    <row r="71">
      <c r="A71" s="23" t="n"/>
      <c r="B71" s="22" t="n"/>
      <c r="C71" s="24" t="n"/>
      <c r="D71" s="22" t="n"/>
      <c r="E71" s="23" t="n"/>
      <c r="F71" s="22" t="n"/>
      <c r="G71" s="25">
        <f>IF(B71="","",IF(ISNA(MATCH(B71,Pledges!$A$2:$A$301,0)),"Unknown pledge ID",INDEX(Pledges!$B$2:$B$301,MATCH(B71,Pledges!$A$2:$A$301,0))&amp;""))</f>
        <v/>
      </c>
      <c r="H71" s="25">
        <f>IF(B71="","",IF(ISNUMBER(E71),"Sent","To send"))</f>
        <v/>
      </c>
    </row>
    <row r="72">
      <c r="A72" s="23" t="n"/>
      <c r="B72" s="22" t="n"/>
      <c r="C72" s="24" t="n"/>
      <c r="D72" s="22" t="n"/>
      <c r="E72" s="23" t="n"/>
      <c r="F72" s="22" t="n"/>
      <c r="G72" s="25">
        <f>IF(B72="","",IF(ISNA(MATCH(B72,Pledges!$A$2:$A$301,0)),"Unknown pledge ID",INDEX(Pledges!$B$2:$B$301,MATCH(B72,Pledges!$A$2:$A$301,0))&amp;""))</f>
        <v/>
      </c>
      <c r="H72" s="25">
        <f>IF(B72="","",IF(ISNUMBER(E72),"Sent","To send"))</f>
        <v/>
      </c>
    </row>
    <row r="73">
      <c r="A73" s="23" t="n"/>
      <c r="B73" s="22" t="n"/>
      <c r="C73" s="24" t="n"/>
      <c r="D73" s="22" t="n"/>
      <c r="E73" s="23" t="n"/>
      <c r="F73" s="22" t="n"/>
      <c r="G73" s="25">
        <f>IF(B73="","",IF(ISNA(MATCH(B73,Pledges!$A$2:$A$301,0)),"Unknown pledge ID",INDEX(Pledges!$B$2:$B$301,MATCH(B73,Pledges!$A$2:$A$301,0))&amp;""))</f>
        <v/>
      </c>
      <c r="H73" s="25">
        <f>IF(B73="","",IF(ISNUMBER(E73),"Sent","To send"))</f>
        <v/>
      </c>
    </row>
    <row r="74">
      <c r="A74" s="23" t="n"/>
      <c r="B74" s="22" t="n"/>
      <c r="C74" s="24" t="n"/>
      <c r="D74" s="22" t="n"/>
      <c r="E74" s="23" t="n"/>
      <c r="F74" s="22" t="n"/>
      <c r="G74" s="25">
        <f>IF(B74="","",IF(ISNA(MATCH(B74,Pledges!$A$2:$A$301,0)),"Unknown pledge ID",INDEX(Pledges!$B$2:$B$301,MATCH(B74,Pledges!$A$2:$A$301,0))&amp;""))</f>
        <v/>
      </c>
      <c r="H74" s="25">
        <f>IF(B74="","",IF(ISNUMBER(E74),"Sent","To send"))</f>
        <v/>
      </c>
    </row>
    <row r="75">
      <c r="A75" s="23" t="n"/>
      <c r="B75" s="22" t="n"/>
      <c r="C75" s="24" t="n"/>
      <c r="D75" s="22" t="n"/>
      <c r="E75" s="23" t="n"/>
      <c r="F75" s="22" t="n"/>
      <c r="G75" s="25">
        <f>IF(B75="","",IF(ISNA(MATCH(B75,Pledges!$A$2:$A$301,0)),"Unknown pledge ID",INDEX(Pledges!$B$2:$B$301,MATCH(B75,Pledges!$A$2:$A$301,0))&amp;""))</f>
        <v/>
      </c>
      <c r="H75" s="25">
        <f>IF(B75="","",IF(ISNUMBER(E75),"Sent","To send"))</f>
        <v/>
      </c>
    </row>
    <row r="76">
      <c r="A76" s="23" t="n"/>
      <c r="B76" s="22" t="n"/>
      <c r="C76" s="24" t="n"/>
      <c r="D76" s="22" t="n"/>
      <c r="E76" s="23" t="n"/>
      <c r="F76" s="22" t="n"/>
      <c r="G76" s="25">
        <f>IF(B76="","",IF(ISNA(MATCH(B76,Pledges!$A$2:$A$301,0)),"Unknown pledge ID",INDEX(Pledges!$B$2:$B$301,MATCH(B76,Pledges!$A$2:$A$301,0))&amp;""))</f>
        <v/>
      </c>
      <c r="H76" s="25">
        <f>IF(B76="","",IF(ISNUMBER(E76),"Sent","To send"))</f>
        <v/>
      </c>
    </row>
    <row r="77">
      <c r="A77" s="23" t="n"/>
      <c r="B77" s="22" t="n"/>
      <c r="C77" s="24" t="n"/>
      <c r="D77" s="22" t="n"/>
      <c r="E77" s="23" t="n"/>
      <c r="F77" s="22" t="n"/>
      <c r="G77" s="25">
        <f>IF(B77="","",IF(ISNA(MATCH(B77,Pledges!$A$2:$A$301,0)),"Unknown pledge ID",INDEX(Pledges!$B$2:$B$301,MATCH(B77,Pledges!$A$2:$A$301,0))&amp;""))</f>
        <v/>
      </c>
      <c r="H77" s="25">
        <f>IF(B77="","",IF(ISNUMBER(E77),"Sent","To send"))</f>
        <v/>
      </c>
    </row>
    <row r="78">
      <c r="A78" s="23" t="n"/>
      <c r="B78" s="22" t="n"/>
      <c r="C78" s="24" t="n"/>
      <c r="D78" s="22" t="n"/>
      <c r="E78" s="23" t="n"/>
      <c r="F78" s="22" t="n"/>
      <c r="G78" s="25">
        <f>IF(B78="","",IF(ISNA(MATCH(B78,Pledges!$A$2:$A$301,0)),"Unknown pledge ID",INDEX(Pledges!$B$2:$B$301,MATCH(B78,Pledges!$A$2:$A$301,0))&amp;""))</f>
        <v/>
      </c>
      <c r="H78" s="25">
        <f>IF(B78="","",IF(ISNUMBER(E78),"Sent","To send"))</f>
        <v/>
      </c>
    </row>
    <row r="79">
      <c r="A79" s="23" t="n"/>
      <c r="B79" s="22" t="n"/>
      <c r="C79" s="24" t="n"/>
      <c r="D79" s="22" t="n"/>
      <c r="E79" s="23" t="n"/>
      <c r="F79" s="22" t="n"/>
      <c r="G79" s="25">
        <f>IF(B79="","",IF(ISNA(MATCH(B79,Pledges!$A$2:$A$301,0)),"Unknown pledge ID",INDEX(Pledges!$B$2:$B$301,MATCH(B79,Pledges!$A$2:$A$301,0))&amp;""))</f>
        <v/>
      </c>
      <c r="H79" s="25">
        <f>IF(B79="","",IF(ISNUMBER(E79),"Sent","To send"))</f>
        <v/>
      </c>
    </row>
    <row r="80">
      <c r="A80" s="23" t="n"/>
      <c r="B80" s="22" t="n"/>
      <c r="C80" s="24" t="n"/>
      <c r="D80" s="22" t="n"/>
      <c r="E80" s="23" t="n"/>
      <c r="F80" s="22" t="n"/>
      <c r="G80" s="25">
        <f>IF(B80="","",IF(ISNA(MATCH(B80,Pledges!$A$2:$A$301,0)),"Unknown pledge ID",INDEX(Pledges!$B$2:$B$301,MATCH(B80,Pledges!$A$2:$A$301,0))&amp;""))</f>
        <v/>
      </c>
      <c r="H80" s="25">
        <f>IF(B80="","",IF(ISNUMBER(E80),"Sent","To send"))</f>
        <v/>
      </c>
    </row>
    <row r="81">
      <c r="A81" s="23" t="n"/>
      <c r="B81" s="22" t="n"/>
      <c r="C81" s="24" t="n"/>
      <c r="D81" s="22" t="n"/>
      <c r="E81" s="23" t="n"/>
      <c r="F81" s="22" t="n"/>
      <c r="G81" s="25">
        <f>IF(B81="","",IF(ISNA(MATCH(B81,Pledges!$A$2:$A$301,0)),"Unknown pledge ID",INDEX(Pledges!$B$2:$B$301,MATCH(B81,Pledges!$A$2:$A$301,0))&amp;""))</f>
        <v/>
      </c>
      <c r="H81" s="25">
        <f>IF(B81="","",IF(ISNUMBER(E81),"Sent","To send"))</f>
        <v/>
      </c>
    </row>
    <row r="82">
      <c r="A82" s="23" t="n"/>
      <c r="B82" s="22" t="n"/>
      <c r="C82" s="24" t="n"/>
      <c r="D82" s="22" t="n"/>
      <c r="E82" s="23" t="n"/>
      <c r="F82" s="22" t="n"/>
      <c r="G82" s="25">
        <f>IF(B82="","",IF(ISNA(MATCH(B82,Pledges!$A$2:$A$301,0)),"Unknown pledge ID",INDEX(Pledges!$B$2:$B$301,MATCH(B82,Pledges!$A$2:$A$301,0))&amp;""))</f>
        <v/>
      </c>
      <c r="H82" s="25">
        <f>IF(B82="","",IF(ISNUMBER(E82),"Sent","To send"))</f>
        <v/>
      </c>
    </row>
    <row r="83">
      <c r="A83" s="23" t="n"/>
      <c r="B83" s="22" t="n"/>
      <c r="C83" s="24" t="n"/>
      <c r="D83" s="22" t="n"/>
      <c r="E83" s="23" t="n"/>
      <c r="F83" s="22" t="n"/>
      <c r="G83" s="25">
        <f>IF(B83="","",IF(ISNA(MATCH(B83,Pledges!$A$2:$A$301,0)),"Unknown pledge ID",INDEX(Pledges!$B$2:$B$301,MATCH(B83,Pledges!$A$2:$A$301,0))&amp;""))</f>
        <v/>
      </c>
      <c r="H83" s="25">
        <f>IF(B83="","",IF(ISNUMBER(E83),"Sent","To send"))</f>
        <v/>
      </c>
    </row>
    <row r="84">
      <c r="A84" s="23" t="n"/>
      <c r="B84" s="22" t="n"/>
      <c r="C84" s="24" t="n"/>
      <c r="D84" s="22" t="n"/>
      <c r="E84" s="23" t="n"/>
      <c r="F84" s="22" t="n"/>
      <c r="G84" s="25">
        <f>IF(B84="","",IF(ISNA(MATCH(B84,Pledges!$A$2:$A$301,0)),"Unknown pledge ID",INDEX(Pledges!$B$2:$B$301,MATCH(B84,Pledges!$A$2:$A$301,0))&amp;""))</f>
        <v/>
      </c>
      <c r="H84" s="25">
        <f>IF(B84="","",IF(ISNUMBER(E84),"Sent","To send"))</f>
        <v/>
      </c>
    </row>
    <row r="85">
      <c r="A85" s="23" t="n"/>
      <c r="B85" s="22" t="n"/>
      <c r="C85" s="24" t="n"/>
      <c r="D85" s="22" t="n"/>
      <c r="E85" s="23" t="n"/>
      <c r="F85" s="22" t="n"/>
      <c r="G85" s="25">
        <f>IF(B85="","",IF(ISNA(MATCH(B85,Pledges!$A$2:$A$301,0)),"Unknown pledge ID",INDEX(Pledges!$B$2:$B$301,MATCH(B85,Pledges!$A$2:$A$301,0))&amp;""))</f>
        <v/>
      </c>
      <c r="H85" s="25">
        <f>IF(B85="","",IF(ISNUMBER(E85),"Sent","To send"))</f>
        <v/>
      </c>
    </row>
    <row r="86">
      <c r="A86" s="23" t="n"/>
      <c r="B86" s="22" t="n"/>
      <c r="C86" s="24" t="n"/>
      <c r="D86" s="22" t="n"/>
      <c r="E86" s="23" t="n"/>
      <c r="F86" s="22" t="n"/>
      <c r="G86" s="25">
        <f>IF(B86="","",IF(ISNA(MATCH(B86,Pledges!$A$2:$A$301,0)),"Unknown pledge ID",INDEX(Pledges!$B$2:$B$301,MATCH(B86,Pledges!$A$2:$A$301,0))&amp;""))</f>
        <v/>
      </c>
      <c r="H86" s="25">
        <f>IF(B86="","",IF(ISNUMBER(E86),"Sent","To send"))</f>
        <v/>
      </c>
    </row>
    <row r="87">
      <c r="A87" s="23" t="n"/>
      <c r="B87" s="22" t="n"/>
      <c r="C87" s="24" t="n"/>
      <c r="D87" s="22" t="n"/>
      <c r="E87" s="23" t="n"/>
      <c r="F87" s="22" t="n"/>
      <c r="G87" s="25">
        <f>IF(B87="","",IF(ISNA(MATCH(B87,Pledges!$A$2:$A$301,0)),"Unknown pledge ID",INDEX(Pledges!$B$2:$B$301,MATCH(B87,Pledges!$A$2:$A$301,0))&amp;""))</f>
        <v/>
      </c>
      <c r="H87" s="25">
        <f>IF(B87="","",IF(ISNUMBER(E87),"Sent","To send"))</f>
        <v/>
      </c>
    </row>
    <row r="88">
      <c r="A88" s="23" t="n"/>
      <c r="B88" s="22" t="n"/>
      <c r="C88" s="24" t="n"/>
      <c r="D88" s="22" t="n"/>
      <c r="E88" s="23" t="n"/>
      <c r="F88" s="22" t="n"/>
      <c r="G88" s="25">
        <f>IF(B88="","",IF(ISNA(MATCH(B88,Pledges!$A$2:$A$301,0)),"Unknown pledge ID",INDEX(Pledges!$B$2:$B$301,MATCH(B88,Pledges!$A$2:$A$301,0))&amp;""))</f>
        <v/>
      </c>
      <c r="H88" s="25">
        <f>IF(B88="","",IF(ISNUMBER(E88),"Sent","To send"))</f>
        <v/>
      </c>
    </row>
    <row r="89">
      <c r="A89" s="23" t="n"/>
      <c r="B89" s="22" t="n"/>
      <c r="C89" s="24" t="n"/>
      <c r="D89" s="22" t="n"/>
      <c r="E89" s="23" t="n"/>
      <c r="F89" s="22" t="n"/>
      <c r="G89" s="25">
        <f>IF(B89="","",IF(ISNA(MATCH(B89,Pledges!$A$2:$A$301,0)),"Unknown pledge ID",INDEX(Pledges!$B$2:$B$301,MATCH(B89,Pledges!$A$2:$A$301,0))&amp;""))</f>
        <v/>
      </c>
      <c r="H89" s="25">
        <f>IF(B89="","",IF(ISNUMBER(E89),"Sent","To send"))</f>
        <v/>
      </c>
    </row>
    <row r="90">
      <c r="A90" s="23" t="n"/>
      <c r="B90" s="22" t="n"/>
      <c r="C90" s="24" t="n"/>
      <c r="D90" s="22" t="n"/>
      <c r="E90" s="23" t="n"/>
      <c r="F90" s="22" t="n"/>
      <c r="G90" s="25">
        <f>IF(B90="","",IF(ISNA(MATCH(B90,Pledges!$A$2:$A$301,0)),"Unknown pledge ID",INDEX(Pledges!$B$2:$B$301,MATCH(B90,Pledges!$A$2:$A$301,0))&amp;""))</f>
        <v/>
      </c>
      <c r="H90" s="25">
        <f>IF(B90="","",IF(ISNUMBER(E90),"Sent","To send"))</f>
        <v/>
      </c>
    </row>
    <row r="91">
      <c r="A91" s="23" t="n"/>
      <c r="B91" s="22" t="n"/>
      <c r="C91" s="24" t="n"/>
      <c r="D91" s="22" t="n"/>
      <c r="E91" s="23" t="n"/>
      <c r="F91" s="22" t="n"/>
      <c r="G91" s="25">
        <f>IF(B91="","",IF(ISNA(MATCH(B91,Pledges!$A$2:$A$301,0)),"Unknown pledge ID",INDEX(Pledges!$B$2:$B$301,MATCH(B91,Pledges!$A$2:$A$301,0))&amp;""))</f>
        <v/>
      </c>
      <c r="H91" s="25">
        <f>IF(B91="","",IF(ISNUMBER(E91),"Sent","To send"))</f>
        <v/>
      </c>
    </row>
    <row r="92">
      <c r="A92" s="23" t="n"/>
      <c r="B92" s="22" t="n"/>
      <c r="C92" s="24" t="n"/>
      <c r="D92" s="22" t="n"/>
      <c r="E92" s="23" t="n"/>
      <c r="F92" s="22" t="n"/>
      <c r="G92" s="25">
        <f>IF(B92="","",IF(ISNA(MATCH(B92,Pledges!$A$2:$A$301,0)),"Unknown pledge ID",INDEX(Pledges!$B$2:$B$301,MATCH(B92,Pledges!$A$2:$A$301,0))&amp;""))</f>
        <v/>
      </c>
      <c r="H92" s="25">
        <f>IF(B92="","",IF(ISNUMBER(E92),"Sent","To send"))</f>
        <v/>
      </c>
    </row>
    <row r="93">
      <c r="A93" s="23" t="n"/>
      <c r="B93" s="22" t="n"/>
      <c r="C93" s="24" t="n"/>
      <c r="D93" s="22" t="n"/>
      <c r="E93" s="23" t="n"/>
      <c r="F93" s="22" t="n"/>
      <c r="G93" s="25">
        <f>IF(B93="","",IF(ISNA(MATCH(B93,Pledges!$A$2:$A$301,0)),"Unknown pledge ID",INDEX(Pledges!$B$2:$B$301,MATCH(B93,Pledges!$A$2:$A$301,0))&amp;""))</f>
        <v/>
      </c>
      <c r="H93" s="25">
        <f>IF(B93="","",IF(ISNUMBER(E93),"Sent","To send"))</f>
        <v/>
      </c>
    </row>
    <row r="94">
      <c r="A94" s="23" t="n"/>
      <c r="B94" s="22" t="n"/>
      <c r="C94" s="24" t="n"/>
      <c r="D94" s="22" t="n"/>
      <c r="E94" s="23" t="n"/>
      <c r="F94" s="22" t="n"/>
      <c r="G94" s="25">
        <f>IF(B94="","",IF(ISNA(MATCH(B94,Pledges!$A$2:$A$301,0)),"Unknown pledge ID",INDEX(Pledges!$B$2:$B$301,MATCH(B94,Pledges!$A$2:$A$301,0))&amp;""))</f>
        <v/>
      </c>
      <c r="H94" s="25">
        <f>IF(B94="","",IF(ISNUMBER(E94),"Sent","To send"))</f>
        <v/>
      </c>
    </row>
    <row r="95">
      <c r="A95" s="23" t="n"/>
      <c r="B95" s="22" t="n"/>
      <c r="C95" s="24" t="n"/>
      <c r="D95" s="22" t="n"/>
      <c r="E95" s="23" t="n"/>
      <c r="F95" s="22" t="n"/>
      <c r="G95" s="25">
        <f>IF(B95="","",IF(ISNA(MATCH(B95,Pledges!$A$2:$A$301,0)),"Unknown pledge ID",INDEX(Pledges!$B$2:$B$301,MATCH(B95,Pledges!$A$2:$A$301,0))&amp;""))</f>
        <v/>
      </c>
      <c r="H95" s="25">
        <f>IF(B95="","",IF(ISNUMBER(E95),"Sent","To send"))</f>
        <v/>
      </c>
    </row>
    <row r="96">
      <c r="A96" s="23" t="n"/>
      <c r="B96" s="22" t="n"/>
      <c r="C96" s="24" t="n"/>
      <c r="D96" s="22" t="n"/>
      <c r="E96" s="23" t="n"/>
      <c r="F96" s="22" t="n"/>
      <c r="G96" s="25">
        <f>IF(B96="","",IF(ISNA(MATCH(B96,Pledges!$A$2:$A$301,0)),"Unknown pledge ID",INDEX(Pledges!$B$2:$B$301,MATCH(B96,Pledges!$A$2:$A$301,0))&amp;""))</f>
        <v/>
      </c>
      <c r="H96" s="25">
        <f>IF(B96="","",IF(ISNUMBER(E96),"Sent","To send"))</f>
        <v/>
      </c>
    </row>
    <row r="97">
      <c r="A97" s="23" t="n"/>
      <c r="B97" s="22" t="n"/>
      <c r="C97" s="24" t="n"/>
      <c r="D97" s="22" t="n"/>
      <c r="E97" s="23" t="n"/>
      <c r="F97" s="22" t="n"/>
      <c r="G97" s="25">
        <f>IF(B97="","",IF(ISNA(MATCH(B97,Pledges!$A$2:$A$301,0)),"Unknown pledge ID",INDEX(Pledges!$B$2:$B$301,MATCH(B97,Pledges!$A$2:$A$301,0))&amp;""))</f>
        <v/>
      </c>
      <c r="H97" s="25">
        <f>IF(B97="","",IF(ISNUMBER(E97),"Sent","To send"))</f>
        <v/>
      </c>
    </row>
    <row r="98">
      <c r="A98" s="23" t="n"/>
      <c r="B98" s="22" t="n"/>
      <c r="C98" s="24" t="n"/>
      <c r="D98" s="22" t="n"/>
      <c r="E98" s="23" t="n"/>
      <c r="F98" s="22" t="n"/>
      <c r="G98" s="25">
        <f>IF(B98="","",IF(ISNA(MATCH(B98,Pledges!$A$2:$A$301,0)),"Unknown pledge ID",INDEX(Pledges!$B$2:$B$301,MATCH(B98,Pledges!$A$2:$A$301,0))&amp;""))</f>
        <v/>
      </c>
      <c r="H98" s="25">
        <f>IF(B98="","",IF(ISNUMBER(E98),"Sent","To send"))</f>
        <v/>
      </c>
    </row>
    <row r="99">
      <c r="A99" s="23" t="n"/>
      <c r="B99" s="22" t="n"/>
      <c r="C99" s="24" t="n"/>
      <c r="D99" s="22" t="n"/>
      <c r="E99" s="23" t="n"/>
      <c r="F99" s="22" t="n"/>
      <c r="G99" s="25">
        <f>IF(B99="","",IF(ISNA(MATCH(B99,Pledges!$A$2:$A$301,0)),"Unknown pledge ID",INDEX(Pledges!$B$2:$B$301,MATCH(B99,Pledges!$A$2:$A$301,0))&amp;""))</f>
        <v/>
      </c>
      <c r="H99" s="25">
        <f>IF(B99="","",IF(ISNUMBER(E99),"Sent","To send"))</f>
        <v/>
      </c>
    </row>
    <row r="100">
      <c r="A100" s="23" t="n"/>
      <c r="B100" s="22" t="n"/>
      <c r="C100" s="24" t="n"/>
      <c r="D100" s="22" t="n"/>
      <c r="E100" s="23" t="n"/>
      <c r="F100" s="22" t="n"/>
      <c r="G100" s="25">
        <f>IF(B100="","",IF(ISNA(MATCH(B100,Pledges!$A$2:$A$301,0)),"Unknown pledge ID",INDEX(Pledges!$B$2:$B$301,MATCH(B100,Pledges!$A$2:$A$301,0))&amp;""))</f>
        <v/>
      </c>
      <c r="H100" s="25">
        <f>IF(B100="","",IF(ISNUMBER(E100),"Sent","To send"))</f>
        <v/>
      </c>
    </row>
    <row r="101">
      <c r="A101" s="23" t="n"/>
      <c r="B101" s="22" t="n"/>
      <c r="C101" s="24" t="n"/>
      <c r="D101" s="22" t="n"/>
      <c r="E101" s="23" t="n"/>
      <c r="F101" s="22" t="n"/>
      <c r="G101" s="25">
        <f>IF(B101="","",IF(ISNA(MATCH(B101,Pledges!$A$2:$A$301,0)),"Unknown pledge ID",INDEX(Pledges!$B$2:$B$301,MATCH(B101,Pledges!$A$2:$A$301,0))&amp;""))</f>
        <v/>
      </c>
      <c r="H101" s="25">
        <f>IF(B101="","",IF(ISNUMBER(E101),"Sent","To send"))</f>
        <v/>
      </c>
    </row>
    <row r="102">
      <c r="A102" s="23" t="n"/>
      <c r="B102" s="22" t="n"/>
      <c r="C102" s="24" t="n"/>
      <c r="D102" s="22" t="n"/>
      <c r="E102" s="23" t="n"/>
      <c r="F102" s="22" t="n"/>
      <c r="G102" s="25">
        <f>IF(B102="","",IF(ISNA(MATCH(B102,Pledges!$A$2:$A$301,0)),"Unknown pledge ID",INDEX(Pledges!$B$2:$B$301,MATCH(B102,Pledges!$A$2:$A$301,0))&amp;""))</f>
        <v/>
      </c>
      <c r="H102" s="25">
        <f>IF(B102="","",IF(ISNUMBER(E102),"Sent","To send"))</f>
        <v/>
      </c>
    </row>
    <row r="103">
      <c r="A103" s="23" t="n"/>
      <c r="B103" s="22" t="n"/>
      <c r="C103" s="24" t="n"/>
      <c r="D103" s="22" t="n"/>
      <c r="E103" s="23" t="n"/>
      <c r="F103" s="22" t="n"/>
      <c r="G103" s="25">
        <f>IF(B103="","",IF(ISNA(MATCH(B103,Pledges!$A$2:$A$301,0)),"Unknown pledge ID",INDEX(Pledges!$B$2:$B$301,MATCH(B103,Pledges!$A$2:$A$301,0))&amp;""))</f>
        <v/>
      </c>
      <c r="H103" s="25">
        <f>IF(B103="","",IF(ISNUMBER(E103),"Sent","To send"))</f>
        <v/>
      </c>
    </row>
    <row r="104">
      <c r="A104" s="23" t="n"/>
      <c r="B104" s="22" t="n"/>
      <c r="C104" s="24" t="n"/>
      <c r="D104" s="22" t="n"/>
      <c r="E104" s="23" t="n"/>
      <c r="F104" s="22" t="n"/>
      <c r="G104" s="25">
        <f>IF(B104="","",IF(ISNA(MATCH(B104,Pledges!$A$2:$A$301,0)),"Unknown pledge ID",INDEX(Pledges!$B$2:$B$301,MATCH(B104,Pledges!$A$2:$A$301,0))&amp;""))</f>
        <v/>
      </c>
      <c r="H104" s="25">
        <f>IF(B104="","",IF(ISNUMBER(E104),"Sent","To send"))</f>
        <v/>
      </c>
    </row>
    <row r="105">
      <c r="A105" s="23" t="n"/>
      <c r="B105" s="22" t="n"/>
      <c r="C105" s="24" t="n"/>
      <c r="D105" s="22" t="n"/>
      <c r="E105" s="23" t="n"/>
      <c r="F105" s="22" t="n"/>
      <c r="G105" s="25">
        <f>IF(B105="","",IF(ISNA(MATCH(B105,Pledges!$A$2:$A$301,0)),"Unknown pledge ID",INDEX(Pledges!$B$2:$B$301,MATCH(B105,Pledges!$A$2:$A$301,0))&amp;""))</f>
        <v/>
      </c>
      <c r="H105" s="25">
        <f>IF(B105="","",IF(ISNUMBER(E105),"Sent","To send"))</f>
        <v/>
      </c>
    </row>
    <row r="106">
      <c r="A106" s="23" t="n"/>
      <c r="B106" s="22" t="n"/>
      <c r="C106" s="24" t="n"/>
      <c r="D106" s="22" t="n"/>
      <c r="E106" s="23" t="n"/>
      <c r="F106" s="22" t="n"/>
      <c r="G106" s="25">
        <f>IF(B106="","",IF(ISNA(MATCH(B106,Pledges!$A$2:$A$301,0)),"Unknown pledge ID",INDEX(Pledges!$B$2:$B$301,MATCH(B106,Pledges!$A$2:$A$301,0))&amp;""))</f>
        <v/>
      </c>
      <c r="H106" s="25">
        <f>IF(B106="","",IF(ISNUMBER(E106),"Sent","To send"))</f>
        <v/>
      </c>
    </row>
    <row r="107">
      <c r="A107" s="23" t="n"/>
      <c r="B107" s="22" t="n"/>
      <c r="C107" s="24" t="n"/>
      <c r="D107" s="22" t="n"/>
      <c r="E107" s="23" t="n"/>
      <c r="F107" s="22" t="n"/>
      <c r="G107" s="25">
        <f>IF(B107="","",IF(ISNA(MATCH(B107,Pledges!$A$2:$A$301,0)),"Unknown pledge ID",INDEX(Pledges!$B$2:$B$301,MATCH(B107,Pledges!$A$2:$A$301,0))&amp;""))</f>
        <v/>
      </c>
      <c r="H107" s="25">
        <f>IF(B107="","",IF(ISNUMBER(E107),"Sent","To send"))</f>
        <v/>
      </c>
    </row>
    <row r="108">
      <c r="A108" s="23" t="n"/>
      <c r="B108" s="22" t="n"/>
      <c r="C108" s="24" t="n"/>
      <c r="D108" s="22" t="n"/>
      <c r="E108" s="23" t="n"/>
      <c r="F108" s="22" t="n"/>
      <c r="G108" s="25">
        <f>IF(B108="","",IF(ISNA(MATCH(B108,Pledges!$A$2:$A$301,0)),"Unknown pledge ID",INDEX(Pledges!$B$2:$B$301,MATCH(B108,Pledges!$A$2:$A$301,0))&amp;""))</f>
        <v/>
      </c>
      <c r="H108" s="25">
        <f>IF(B108="","",IF(ISNUMBER(E108),"Sent","To send"))</f>
        <v/>
      </c>
    </row>
    <row r="109">
      <c r="A109" s="23" t="n"/>
      <c r="B109" s="22" t="n"/>
      <c r="C109" s="24" t="n"/>
      <c r="D109" s="22" t="n"/>
      <c r="E109" s="23" t="n"/>
      <c r="F109" s="22" t="n"/>
      <c r="G109" s="25">
        <f>IF(B109="","",IF(ISNA(MATCH(B109,Pledges!$A$2:$A$301,0)),"Unknown pledge ID",INDEX(Pledges!$B$2:$B$301,MATCH(B109,Pledges!$A$2:$A$301,0))&amp;""))</f>
        <v/>
      </c>
      <c r="H109" s="25">
        <f>IF(B109="","",IF(ISNUMBER(E109),"Sent","To send"))</f>
        <v/>
      </c>
    </row>
    <row r="110">
      <c r="A110" s="23" t="n"/>
      <c r="B110" s="22" t="n"/>
      <c r="C110" s="24" t="n"/>
      <c r="D110" s="22" t="n"/>
      <c r="E110" s="23" t="n"/>
      <c r="F110" s="22" t="n"/>
      <c r="G110" s="25">
        <f>IF(B110="","",IF(ISNA(MATCH(B110,Pledges!$A$2:$A$301,0)),"Unknown pledge ID",INDEX(Pledges!$B$2:$B$301,MATCH(B110,Pledges!$A$2:$A$301,0))&amp;""))</f>
        <v/>
      </c>
      <c r="H110" s="25">
        <f>IF(B110="","",IF(ISNUMBER(E110),"Sent","To send"))</f>
        <v/>
      </c>
    </row>
    <row r="111">
      <c r="A111" s="23" t="n"/>
      <c r="B111" s="22" t="n"/>
      <c r="C111" s="24" t="n"/>
      <c r="D111" s="22" t="n"/>
      <c r="E111" s="23" t="n"/>
      <c r="F111" s="22" t="n"/>
      <c r="G111" s="25">
        <f>IF(B111="","",IF(ISNA(MATCH(B111,Pledges!$A$2:$A$301,0)),"Unknown pledge ID",INDEX(Pledges!$B$2:$B$301,MATCH(B111,Pledges!$A$2:$A$301,0))&amp;""))</f>
        <v/>
      </c>
      <c r="H111" s="25">
        <f>IF(B111="","",IF(ISNUMBER(E111),"Sent","To send"))</f>
        <v/>
      </c>
    </row>
    <row r="112">
      <c r="A112" s="23" t="n"/>
      <c r="B112" s="22" t="n"/>
      <c r="C112" s="24" t="n"/>
      <c r="D112" s="22" t="n"/>
      <c r="E112" s="23" t="n"/>
      <c r="F112" s="22" t="n"/>
      <c r="G112" s="25">
        <f>IF(B112="","",IF(ISNA(MATCH(B112,Pledges!$A$2:$A$301,0)),"Unknown pledge ID",INDEX(Pledges!$B$2:$B$301,MATCH(B112,Pledges!$A$2:$A$301,0))&amp;""))</f>
        <v/>
      </c>
      <c r="H112" s="25">
        <f>IF(B112="","",IF(ISNUMBER(E112),"Sent","To send"))</f>
        <v/>
      </c>
    </row>
    <row r="113">
      <c r="A113" s="23" t="n"/>
      <c r="B113" s="22" t="n"/>
      <c r="C113" s="24" t="n"/>
      <c r="D113" s="22" t="n"/>
      <c r="E113" s="23" t="n"/>
      <c r="F113" s="22" t="n"/>
      <c r="G113" s="25">
        <f>IF(B113="","",IF(ISNA(MATCH(B113,Pledges!$A$2:$A$301,0)),"Unknown pledge ID",INDEX(Pledges!$B$2:$B$301,MATCH(B113,Pledges!$A$2:$A$301,0))&amp;""))</f>
        <v/>
      </c>
      <c r="H113" s="25">
        <f>IF(B113="","",IF(ISNUMBER(E113),"Sent","To send"))</f>
        <v/>
      </c>
    </row>
    <row r="114">
      <c r="A114" s="23" t="n"/>
      <c r="B114" s="22" t="n"/>
      <c r="C114" s="24" t="n"/>
      <c r="D114" s="22" t="n"/>
      <c r="E114" s="23" t="n"/>
      <c r="F114" s="22" t="n"/>
      <c r="G114" s="25">
        <f>IF(B114="","",IF(ISNA(MATCH(B114,Pledges!$A$2:$A$301,0)),"Unknown pledge ID",INDEX(Pledges!$B$2:$B$301,MATCH(B114,Pledges!$A$2:$A$301,0))&amp;""))</f>
        <v/>
      </c>
      <c r="H114" s="25">
        <f>IF(B114="","",IF(ISNUMBER(E114),"Sent","To send"))</f>
        <v/>
      </c>
    </row>
    <row r="115">
      <c r="A115" s="23" t="n"/>
      <c r="B115" s="22" t="n"/>
      <c r="C115" s="24" t="n"/>
      <c r="D115" s="22" t="n"/>
      <c r="E115" s="23" t="n"/>
      <c r="F115" s="22" t="n"/>
      <c r="G115" s="25">
        <f>IF(B115="","",IF(ISNA(MATCH(B115,Pledges!$A$2:$A$301,0)),"Unknown pledge ID",INDEX(Pledges!$B$2:$B$301,MATCH(B115,Pledges!$A$2:$A$301,0))&amp;""))</f>
        <v/>
      </c>
      <c r="H115" s="25">
        <f>IF(B115="","",IF(ISNUMBER(E115),"Sent","To send"))</f>
        <v/>
      </c>
    </row>
    <row r="116">
      <c r="A116" s="23" t="n"/>
      <c r="B116" s="22" t="n"/>
      <c r="C116" s="24" t="n"/>
      <c r="D116" s="22" t="n"/>
      <c r="E116" s="23" t="n"/>
      <c r="F116" s="22" t="n"/>
      <c r="G116" s="25">
        <f>IF(B116="","",IF(ISNA(MATCH(B116,Pledges!$A$2:$A$301,0)),"Unknown pledge ID",INDEX(Pledges!$B$2:$B$301,MATCH(B116,Pledges!$A$2:$A$301,0))&amp;""))</f>
        <v/>
      </c>
      <c r="H116" s="25">
        <f>IF(B116="","",IF(ISNUMBER(E116),"Sent","To send"))</f>
        <v/>
      </c>
    </row>
    <row r="117">
      <c r="A117" s="23" t="n"/>
      <c r="B117" s="22" t="n"/>
      <c r="C117" s="24" t="n"/>
      <c r="D117" s="22" t="n"/>
      <c r="E117" s="23" t="n"/>
      <c r="F117" s="22" t="n"/>
      <c r="G117" s="25">
        <f>IF(B117="","",IF(ISNA(MATCH(B117,Pledges!$A$2:$A$301,0)),"Unknown pledge ID",INDEX(Pledges!$B$2:$B$301,MATCH(B117,Pledges!$A$2:$A$301,0))&amp;""))</f>
        <v/>
      </c>
      <c r="H117" s="25">
        <f>IF(B117="","",IF(ISNUMBER(E117),"Sent","To send"))</f>
        <v/>
      </c>
    </row>
    <row r="118">
      <c r="A118" s="23" t="n"/>
      <c r="B118" s="22" t="n"/>
      <c r="C118" s="24" t="n"/>
      <c r="D118" s="22" t="n"/>
      <c r="E118" s="23" t="n"/>
      <c r="F118" s="22" t="n"/>
      <c r="G118" s="25">
        <f>IF(B118="","",IF(ISNA(MATCH(B118,Pledges!$A$2:$A$301,0)),"Unknown pledge ID",INDEX(Pledges!$B$2:$B$301,MATCH(B118,Pledges!$A$2:$A$301,0))&amp;""))</f>
        <v/>
      </c>
      <c r="H118" s="25">
        <f>IF(B118="","",IF(ISNUMBER(E118),"Sent","To send"))</f>
        <v/>
      </c>
    </row>
    <row r="119">
      <c r="A119" s="23" t="n"/>
      <c r="B119" s="22" t="n"/>
      <c r="C119" s="24" t="n"/>
      <c r="D119" s="22" t="n"/>
      <c r="E119" s="23" t="n"/>
      <c r="F119" s="22" t="n"/>
      <c r="G119" s="25">
        <f>IF(B119="","",IF(ISNA(MATCH(B119,Pledges!$A$2:$A$301,0)),"Unknown pledge ID",INDEX(Pledges!$B$2:$B$301,MATCH(B119,Pledges!$A$2:$A$301,0))&amp;""))</f>
        <v/>
      </c>
      <c r="H119" s="25">
        <f>IF(B119="","",IF(ISNUMBER(E119),"Sent","To send"))</f>
        <v/>
      </c>
    </row>
    <row r="120">
      <c r="A120" s="23" t="n"/>
      <c r="B120" s="22" t="n"/>
      <c r="C120" s="24" t="n"/>
      <c r="D120" s="22" t="n"/>
      <c r="E120" s="23" t="n"/>
      <c r="F120" s="22" t="n"/>
      <c r="G120" s="25">
        <f>IF(B120="","",IF(ISNA(MATCH(B120,Pledges!$A$2:$A$301,0)),"Unknown pledge ID",INDEX(Pledges!$B$2:$B$301,MATCH(B120,Pledges!$A$2:$A$301,0))&amp;""))</f>
        <v/>
      </c>
      <c r="H120" s="25">
        <f>IF(B120="","",IF(ISNUMBER(E120),"Sent","To send"))</f>
        <v/>
      </c>
    </row>
    <row r="121">
      <c r="A121" s="23" t="n"/>
      <c r="B121" s="22" t="n"/>
      <c r="C121" s="24" t="n"/>
      <c r="D121" s="22" t="n"/>
      <c r="E121" s="23" t="n"/>
      <c r="F121" s="22" t="n"/>
      <c r="G121" s="25">
        <f>IF(B121="","",IF(ISNA(MATCH(B121,Pledges!$A$2:$A$301,0)),"Unknown pledge ID",INDEX(Pledges!$B$2:$B$301,MATCH(B121,Pledges!$A$2:$A$301,0))&amp;""))</f>
        <v/>
      </c>
      <c r="H121" s="25">
        <f>IF(B121="","",IF(ISNUMBER(E121),"Sent","To send"))</f>
        <v/>
      </c>
    </row>
    <row r="122">
      <c r="A122" s="23" t="n"/>
      <c r="B122" s="22" t="n"/>
      <c r="C122" s="24" t="n"/>
      <c r="D122" s="22" t="n"/>
      <c r="E122" s="23" t="n"/>
      <c r="F122" s="22" t="n"/>
      <c r="G122" s="25">
        <f>IF(B122="","",IF(ISNA(MATCH(B122,Pledges!$A$2:$A$301,0)),"Unknown pledge ID",INDEX(Pledges!$B$2:$B$301,MATCH(B122,Pledges!$A$2:$A$301,0))&amp;""))</f>
        <v/>
      </c>
      <c r="H122" s="25">
        <f>IF(B122="","",IF(ISNUMBER(E122),"Sent","To send"))</f>
        <v/>
      </c>
    </row>
    <row r="123">
      <c r="A123" s="23" t="n"/>
      <c r="B123" s="22" t="n"/>
      <c r="C123" s="24" t="n"/>
      <c r="D123" s="22" t="n"/>
      <c r="E123" s="23" t="n"/>
      <c r="F123" s="22" t="n"/>
      <c r="G123" s="25">
        <f>IF(B123="","",IF(ISNA(MATCH(B123,Pledges!$A$2:$A$301,0)),"Unknown pledge ID",INDEX(Pledges!$B$2:$B$301,MATCH(B123,Pledges!$A$2:$A$301,0))&amp;""))</f>
        <v/>
      </c>
      <c r="H123" s="25">
        <f>IF(B123="","",IF(ISNUMBER(E123),"Sent","To send"))</f>
        <v/>
      </c>
    </row>
    <row r="124">
      <c r="A124" s="23" t="n"/>
      <c r="B124" s="22" t="n"/>
      <c r="C124" s="24" t="n"/>
      <c r="D124" s="22" t="n"/>
      <c r="E124" s="23" t="n"/>
      <c r="F124" s="22" t="n"/>
      <c r="G124" s="25">
        <f>IF(B124="","",IF(ISNA(MATCH(B124,Pledges!$A$2:$A$301,0)),"Unknown pledge ID",INDEX(Pledges!$B$2:$B$301,MATCH(B124,Pledges!$A$2:$A$301,0))&amp;""))</f>
        <v/>
      </c>
      <c r="H124" s="25">
        <f>IF(B124="","",IF(ISNUMBER(E124),"Sent","To send"))</f>
        <v/>
      </c>
    </row>
    <row r="125">
      <c r="A125" s="23" t="n"/>
      <c r="B125" s="22" t="n"/>
      <c r="C125" s="24" t="n"/>
      <c r="D125" s="22" t="n"/>
      <c r="E125" s="23" t="n"/>
      <c r="F125" s="22" t="n"/>
      <c r="G125" s="25">
        <f>IF(B125="","",IF(ISNA(MATCH(B125,Pledges!$A$2:$A$301,0)),"Unknown pledge ID",INDEX(Pledges!$B$2:$B$301,MATCH(B125,Pledges!$A$2:$A$301,0))&amp;""))</f>
        <v/>
      </c>
      <c r="H125" s="25">
        <f>IF(B125="","",IF(ISNUMBER(E125),"Sent","To send"))</f>
        <v/>
      </c>
    </row>
    <row r="126">
      <c r="A126" s="23" t="n"/>
      <c r="B126" s="22" t="n"/>
      <c r="C126" s="24" t="n"/>
      <c r="D126" s="22" t="n"/>
      <c r="E126" s="23" t="n"/>
      <c r="F126" s="22" t="n"/>
      <c r="G126" s="25">
        <f>IF(B126="","",IF(ISNA(MATCH(B126,Pledges!$A$2:$A$301,0)),"Unknown pledge ID",INDEX(Pledges!$B$2:$B$301,MATCH(B126,Pledges!$A$2:$A$301,0))&amp;""))</f>
        <v/>
      </c>
      <c r="H126" s="25">
        <f>IF(B126="","",IF(ISNUMBER(E126),"Sent","To send"))</f>
        <v/>
      </c>
    </row>
    <row r="127">
      <c r="A127" s="23" t="n"/>
      <c r="B127" s="22" t="n"/>
      <c r="C127" s="24" t="n"/>
      <c r="D127" s="22" t="n"/>
      <c r="E127" s="23" t="n"/>
      <c r="F127" s="22" t="n"/>
      <c r="G127" s="25">
        <f>IF(B127="","",IF(ISNA(MATCH(B127,Pledges!$A$2:$A$301,0)),"Unknown pledge ID",INDEX(Pledges!$B$2:$B$301,MATCH(B127,Pledges!$A$2:$A$301,0))&amp;""))</f>
        <v/>
      </c>
      <c r="H127" s="25">
        <f>IF(B127="","",IF(ISNUMBER(E127),"Sent","To send"))</f>
        <v/>
      </c>
    </row>
    <row r="128">
      <c r="A128" s="23" t="n"/>
      <c r="B128" s="22" t="n"/>
      <c r="C128" s="24" t="n"/>
      <c r="D128" s="22" t="n"/>
      <c r="E128" s="23" t="n"/>
      <c r="F128" s="22" t="n"/>
      <c r="G128" s="25">
        <f>IF(B128="","",IF(ISNA(MATCH(B128,Pledges!$A$2:$A$301,0)),"Unknown pledge ID",INDEX(Pledges!$B$2:$B$301,MATCH(B128,Pledges!$A$2:$A$301,0))&amp;""))</f>
        <v/>
      </c>
      <c r="H128" s="25">
        <f>IF(B128="","",IF(ISNUMBER(E128),"Sent","To send"))</f>
        <v/>
      </c>
    </row>
    <row r="129">
      <c r="A129" s="23" t="n"/>
      <c r="B129" s="22" t="n"/>
      <c r="C129" s="24" t="n"/>
      <c r="D129" s="22" t="n"/>
      <c r="E129" s="23" t="n"/>
      <c r="F129" s="22" t="n"/>
      <c r="G129" s="25">
        <f>IF(B129="","",IF(ISNA(MATCH(B129,Pledges!$A$2:$A$301,0)),"Unknown pledge ID",INDEX(Pledges!$B$2:$B$301,MATCH(B129,Pledges!$A$2:$A$301,0))&amp;""))</f>
        <v/>
      </c>
      <c r="H129" s="25">
        <f>IF(B129="","",IF(ISNUMBER(E129),"Sent","To send"))</f>
        <v/>
      </c>
    </row>
    <row r="130">
      <c r="A130" s="23" t="n"/>
      <c r="B130" s="22" t="n"/>
      <c r="C130" s="24" t="n"/>
      <c r="D130" s="22" t="n"/>
      <c r="E130" s="23" t="n"/>
      <c r="F130" s="22" t="n"/>
      <c r="G130" s="25">
        <f>IF(B130="","",IF(ISNA(MATCH(B130,Pledges!$A$2:$A$301,0)),"Unknown pledge ID",INDEX(Pledges!$B$2:$B$301,MATCH(B130,Pledges!$A$2:$A$301,0))&amp;""))</f>
        <v/>
      </c>
      <c r="H130" s="25">
        <f>IF(B130="","",IF(ISNUMBER(E130),"Sent","To send"))</f>
        <v/>
      </c>
    </row>
    <row r="131">
      <c r="A131" s="23" t="n"/>
      <c r="B131" s="22" t="n"/>
      <c r="C131" s="24" t="n"/>
      <c r="D131" s="22" t="n"/>
      <c r="E131" s="23" t="n"/>
      <c r="F131" s="22" t="n"/>
      <c r="G131" s="25">
        <f>IF(B131="","",IF(ISNA(MATCH(B131,Pledges!$A$2:$A$301,0)),"Unknown pledge ID",INDEX(Pledges!$B$2:$B$301,MATCH(B131,Pledges!$A$2:$A$301,0))&amp;""))</f>
        <v/>
      </c>
      <c r="H131" s="25">
        <f>IF(B131="","",IF(ISNUMBER(E131),"Sent","To send"))</f>
        <v/>
      </c>
    </row>
    <row r="132">
      <c r="A132" s="23" t="n"/>
      <c r="B132" s="22" t="n"/>
      <c r="C132" s="24" t="n"/>
      <c r="D132" s="22" t="n"/>
      <c r="E132" s="23" t="n"/>
      <c r="F132" s="22" t="n"/>
      <c r="G132" s="25">
        <f>IF(B132="","",IF(ISNA(MATCH(B132,Pledges!$A$2:$A$301,0)),"Unknown pledge ID",INDEX(Pledges!$B$2:$B$301,MATCH(B132,Pledges!$A$2:$A$301,0))&amp;""))</f>
        <v/>
      </c>
      <c r="H132" s="25">
        <f>IF(B132="","",IF(ISNUMBER(E132),"Sent","To send"))</f>
        <v/>
      </c>
    </row>
    <row r="133">
      <c r="A133" s="23" t="n"/>
      <c r="B133" s="22" t="n"/>
      <c r="C133" s="24" t="n"/>
      <c r="D133" s="22" t="n"/>
      <c r="E133" s="23" t="n"/>
      <c r="F133" s="22" t="n"/>
      <c r="G133" s="25">
        <f>IF(B133="","",IF(ISNA(MATCH(B133,Pledges!$A$2:$A$301,0)),"Unknown pledge ID",INDEX(Pledges!$B$2:$B$301,MATCH(B133,Pledges!$A$2:$A$301,0))&amp;""))</f>
        <v/>
      </c>
      <c r="H133" s="25">
        <f>IF(B133="","",IF(ISNUMBER(E133),"Sent","To send"))</f>
        <v/>
      </c>
    </row>
    <row r="134">
      <c r="A134" s="23" t="n"/>
      <c r="B134" s="22" t="n"/>
      <c r="C134" s="24" t="n"/>
      <c r="D134" s="22" t="n"/>
      <c r="E134" s="23" t="n"/>
      <c r="F134" s="22" t="n"/>
      <c r="G134" s="25">
        <f>IF(B134="","",IF(ISNA(MATCH(B134,Pledges!$A$2:$A$301,0)),"Unknown pledge ID",INDEX(Pledges!$B$2:$B$301,MATCH(B134,Pledges!$A$2:$A$301,0))&amp;""))</f>
        <v/>
      </c>
      <c r="H134" s="25">
        <f>IF(B134="","",IF(ISNUMBER(E134),"Sent","To send"))</f>
        <v/>
      </c>
    </row>
    <row r="135">
      <c r="A135" s="23" t="n"/>
      <c r="B135" s="22" t="n"/>
      <c r="C135" s="24" t="n"/>
      <c r="D135" s="22" t="n"/>
      <c r="E135" s="23" t="n"/>
      <c r="F135" s="22" t="n"/>
      <c r="G135" s="25">
        <f>IF(B135="","",IF(ISNA(MATCH(B135,Pledges!$A$2:$A$301,0)),"Unknown pledge ID",INDEX(Pledges!$B$2:$B$301,MATCH(B135,Pledges!$A$2:$A$301,0))&amp;""))</f>
        <v/>
      </c>
      <c r="H135" s="25">
        <f>IF(B135="","",IF(ISNUMBER(E135),"Sent","To send"))</f>
        <v/>
      </c>
    </row>
    <row r="136">
      <c r="A136" s="23" t="n"/>
      <c r="B136" s="22" t="n"/>
      <c r="C136" s="24" t="n"/>
      <c r="D136" s="22" t="n"/>
      <c r="E136" s="23" t="n"/>
      <c r="F136" s="22" t="n"/>
      <c r="G136" s="25">
        <f>IF(B136="","",IF(ISNA(MATCH(B136,Pledges!$A$2:$A$301,0)),"Unknown pledge ID",INDEX(Pledges!$B$2:$B$301,MATCH(B136,Pledges!$A$2:$A$301,0))&amp;""))</f>
        <v/>
      </c>
      <c r="H136" s="25">
        <f>IF(B136="","",IF(ISNUMBER(E136),"Sent","To send"))</f>
        <v/>
      </c>
    </row>
    <row r="137">
      <c r="A137" s="23" t="n"/>
      <c r="B137" s="22" t="n"/>
      <c r="C137" s="24" t="n"/>
      <c r="D137" s="22" t="n"/>
      <c r="E137" s="23" t="n"/>
      <c r="F137" s="22" t="n"/>
      <c r="G137" s="25">
        <f>IF(B137="","",IF(ISNA(MATCH(B137,Pledges!$A$2:$A$301,0)),"Unknown pledge ID",INDEX(Pledges!$B$2:$B$301,MATCH(B137,Pledges!$A$2:$A$301,0))&amp;""))</f>
        <v/>
      </c>
      <c r="H137" s="25">
        <f>IF(B137="","",IF(ISNUMBER(E137),"Sent","To send"))</f>
        <v/>
      </c>
    </row>
    <row r="138">
      <c r="A138" s="23" t="n"/>
      <c r="B138" s="22" t="n"/>
      <c r="C138" s="24" t="n"/>
      <c r="D138" s="22" t="n"/>
      <c r="E138" s="23" t="n"/>
      <c r="F138" s="22" t="n"/>
      <c r="G138" s="25">
        <f>IF(B138="","",IF(ISNA(MATCH(B138,Pledges!$A$2:$A$301,0)),"Unknown pledge ID",INDEX(Pledges!$B$2:$B$301,MATCH(B138,Pledges!$A$2:$A$301,0))&amp;""))</f>
        <v/>
      </c>
      <c r="H138" s="25">
        <f>IF(B138="","",IF(ISNUMBER(E138),"Sent","To send"))</f>
        <v/>
      </c>
    </row>
    <row r="139">
      <c r="A139" s="23" t="n"/>
      <c r="B139" s="22" t="n"/>
      <c r="C139" s="24" t="n"/>
      <c r="D139" s="22" t="n"/>
      <c r="E139" s="23" t="n"/>
      <c r="F139" s="22" t="n"/>
      <c r="G139" s="25">
        <f>IF(B139="","",IF(ISNA(MATCH(B139,Pledges!$A$2:$A$301,0)),"Unknown pledge ID",INDEX(Pledges!$B$2:$B$301,MATCH(B139,Pledges!$A$2:$A$301,0))&amp;""))</f>
        <v/>
      </c>
      <c r="H139" s="25">
        <f>IF(B139="","",IF(ISNUMBER(E139),"Sent","To send"))</f>
        <v/>
      </c>
    </row>
    <row r="140">
      <c r="A140" s="23" t="n"/>
      <c r="B140" s="22" t="n"/>
      <c r="C140" s="24" t="n"/>
      <c r="D140" s="22" t="n"/>
      <c r="E140" s="23" t="n"/>
      <c r="F140" s="22" t="n"/>
      <c r="G140" s="25">
        <f>IF(B140="","",IF(ISNA(MATCH(B140,Pledges!$A$2:$A$301,0)),"Unknown pledge ID",INDEX(Pledges!$B$2:$B$301,MATCH(B140,Pledges!$A$2:$A$301,0))&amp;""))</f>
        <v/>
      </c>
      <c r="H140" s="25">
        <f>IF(B140="","",IF(ISNUMBER(E140),"Sent","To send"))</f>
        <v/>
      </c>
    </row>
    <row r="141">
      <c r="A141" s="23" t="n"/>
      <c r="B141" s="22" t="n"/>
      <c r="C141" s="24" t="n"/>
      <c r="D141" s="22" t="n"/>
      <c r="E141" s="23" t="n"/>
      <c r="F141" s="22" t="n"/>
      <c r="G141" s="25">
        <f>IF(B141="","",IF(ISNA(MATCH(B141,Pledges!$A$2:$A$301,0)),"Unknown pledge ID",INDEX(Pledges!$B$2:$B$301,MATCH(B141,Pledges!$A$2:$A$301,0))&amp;""))</f>
        <v/>
      </c>
      <c r="H141" s="25">
        <f>IF(B141="","",IF(ISNUMBER(E141),"Sent","To send"))</f>
        <v/>
      </c>
    </row>
    <row r="142">
      <c r="A142" s="23" t="n"/>
      <c r="B142" s="22" t="n"/>
      <c r="C142" s="24" t="n"/>
      <c r="D142" s="22" t="n"/>
      <c r="E142" s="23" t="n"/>
      <c r="F142" s="22" t="n"/>
      <c r="G142" s="25">
        <f>IF(B142="","",IF(ISNA(MATCH(B142,Pledges!$A$2:$A$301,0)),"Unknown pledge ID",INDEX(Pledges!$B$2:$B$301,MATCH(B142,Pledges!$A$2:$A$301,0))&amp;""))</f>
        <v/>
      </c>
      <c r="H142" s="25">
        <f>IF(B142="","",IF(ISNUMBER(E142),"Sent","To send"))</f>
        <v/>
      </c>
    </row>
    <row r="143">
      <c r="A143" s="23" t="n"/>
      <c r="B143" s="22" t="n"/>
      <c r="C143" s="24" t="n"/>
      <c r="D143" s="22" t="n"/>
      <c r="E143" s="23" t="n"/>
      <c r="F143" s="22" t="n"/>
      <c r="G143" s="25">
        <f>IF(B143="","",IF(ISNA(MATCH(B143,Pledges!$A$2:$A$301,0)),"Unknown pledge ID",INDEX(Pledges!$B$2:$B$301,MATCH(B143,Pledges!$A$2:$A$301,0))&amp;""))</f>
        <v/>
      </c>
      <c r="H143" s="25">
        <f>IF(B143="","",IF(ISNUMBER(E143),"Sent","To send"))</f>
        <v/>
      </c>
    </row>
    <row r="144">
      <c r="A144" s="23" t="n"/>
      <c r="B144" s="22" t="n"/>
      <c r="C144" s="24" t="n"/>
      <c r="D144" s="22" t="n"/>
      <c r="E144" s="23" t="n"/>
      <c r="F144" s="22" t="n"/>
      <c r="G144" s="25">
        <f>IF(B144="","",IF(ISNA(MATCH(B144,Pledges!$A$2:$A$301,0)),"Unknown pledge ID",INDEX(Pledges!$B$2:$B$301,MATCH(B144,Pledges!$A$2:$A$301,0))&amp;""))</f>
        <v/>
      </c>
      <c r="H144" s="25">
        <f>IF(B144="","",IF(ISNUMBER(E144),"Sent","To send"))</f>
        <v/>
      </c>
    </row>
    <row r="145">
      <c r="A145" s="23" t="n"/>
      <c r="B145" s="22" t="n"/>
      <c r="C145" s="24" t="n"/>
      <c r="D145" s="22" t="n"/>
      <c r="E145" s="23" t="n"/>
      <c r="F145" s="22" t="n"/>
      <c r="G145" s="25">
        <f>IF(B145="","",IF(ISNA(MATCH(B145,Pledges!$A$2:$A$301,0)),"Unknown pledge ID",INDEX(Pledges!$B$2:$B$301,MATCH(B145,Pledges!$A$2:$A$301,0))&amp;""))</f>
        <v/>
      </c>
      <c r="H145" s="25">
        <f>IF(B145="","",IF(ISNUMBER(E145),"Sent","To send"))</f>
        <v/>
      </c>
    </row>
    <row r="146">
      <c r="A146" s="23" t="n"/>
      <c r="B146" s="22" t="n"/>
      <c r="C146" s="24" t="n"/>
      <c r="D146" s="22" t="n"/>
      <c r="E146" s="23" t="n"/>
      <c r="F146" s="22" t="n"/>
      <c r="G146" s="25">
        <f>IF(B146="","",IF(ISNA(MATCH(B146,Pledges!$A$2:$A$301,0)),"Unknown pledge ID",INDEX(Pledges!$B$2:$B$301,MATCH(B146,Pledges!$A$2:$A$301,0))&amp;""))</f>
        <v/>
      </c>
      <c r="H146" s="25">
        <f>IF(B146="","",IF(ISNUMBER(E146),"Sent","To send"))</f>
        <v/>
      </c>
    </row>
    <row r="147">
      <c r="A147" s="23" t="n"/>
      <c r="B147" s="22" t="n"/>
      <c r="C147" s="24" t="n"/>
      <c r="D147" s="22" t="n"/>
      <c r="E147" s="23" t="n"/>
      <c r="F147" s="22" t="n"/>
      <c r="G147" s="25">
        <f>IF(B147="","",IF(ISNA(MATCH(B147,Pledges!$A$2:$A$301,0)),"Unknown pledge ID",INDEX(Pledges!$B$2:$B$301,MATCH(B147,Pledges!$A$2:$A$301,0))&amp;""))</f>
        <v/>
      </c>
      <c r="H147" s="25">
        <f>IF(B147="","",IF(ISNUMBER(E147),"Sent","To send"))</f>
        <v/>
      </c>
    </row>
    <row r="148">
      <c r="A148" s="23" t="n"/>
      <c r="B148" s="22" t="n"/>
      <c r="C148" s="24" t="n"/>
      <c r="D148" s="22" t="n"/>
      <c r="E148" s="23" t="n"/>
      <c r="F148" s="22" t="n"/>
      <c r="G148" s="25">
        <f>IF(B148="","",IF(ISNA(MATCH(B148,Pledges!$A$2:$A$301,0)),"Unknown pledge ID",INDEX(Pledges!$B$2:$B$301,MATCH(B148,Pledges!$A$2:$A$301,0))&amp;""))</f>
        <v/>
      </c>
      <c r="H148" s="25">
        <f>IF(B148="","",IF(ISNUMBER(E148),"Sent","To send"))</f>
        <v/>
      </c>
    </row>
    <row r="149">
      <c r="A149" s="23" t="n"/>
      <c r="B149" s="22" t="n"/>
      <c r="C149" s="24" t="n"/>
      <c r="D149" s="22" t="n"/>
      <c r="E149" s="23" t="n"/>
      <c r="F149" s="22" t="n"/>
      <c r="G149" s="25">
        <f>IF(B149="","",IF(ISNA(MATCH(B149,Pledges!$A$2:$A$301,0)),"Unknown pledge ID",INDEX(Pledges!$B$2:$B$301,MATCH(B149,Pledges!$A$2:$A$301,0))&amp;""))</f>
        <v/>
      </c>
      <c r="H149" s="25">
        <f>IF(B149="","",IF(ISNUMBER(E149),"Sent","To send"))</f>
        <v/>
      </c>
    </row>
    <row r="150">
      <c r="A150" s="23" t="n"/>
      <c r="B150" s="22" t="n"/>
      <c r="C150" s="24" t="n"/>
      <c r="D150" s="22" t="n"/>
      <c r="E150" s="23" t="n"/>
      <c r="F150" s="22" t="n"/>
      <c r="G150" s="25">
        <f>IF(B150="","",IF(ISNA(MATCH(B150,Pledges!$A$2:$A$301,0)),"Unknown pledge ID",INDEX(Pledges!$B$2:$B$301,MATCH(B150,Pledges!$A$2:$A$301,0))&amp;""))</f>
        <v/>
      </c>
      <c r="H150" s="25">
        <f>IF(B150="","",IF(ISNUMBER(E150),"Sent","To send"))</f>
        <v/>
      </c>
    </row>
    <row r="151">
      <c r="A151" s="23" t="n"/>
      <c r="B151" s="22" t="n"/>
      <c r="C151" s="24" t="n"/>
      <c r="D151" s="22" t="n"/>
      <c r="E151" s="23" t="n"/>
      <c r="F151" s="22" t="n"/>
      <c r="G151" s="25">
        <f>IF(B151="","",IF(ISNA(MATCH(B151,Pledges!$A$2:$A$301,0)),"Unknown pledge ID",INDEX(Pledges!$B$2:$B$301,MATCH(B151,Pledges!$A$2:$A$301,0))&amp;""))</f>
        <v/>
      </c>
      <c r="H151" s="25">
        <f>IF(B151="","",IF(ISNUMBER(E151),"Sent","To send"))</f>
        <v/>
      </c>
    </row>
    <row r="152">
      <c r="A152" s="23" t="n"/>
      <c r="B152" s="22" t="n"/>
      <c r="C152" s="24" t="n"/>
      <c r="D152" s="22" t="n"/>
      <c r="E152" s="23" t="n"/>
      <c r="F152" s="22" t="n"/>
      <c r="G152" s="25">
        <f>IF(B152="","",IF(ISNA(MATCH(B152,Pledges!$A$2:$A$301,0)),"Unknown pledge ID",INDEX(Pledges!$B$2:$B$301,MATCH(B152,Pledges!$A$2:$A$301,0))&amp;""))</f>
        <v/>
      </c>
      <c r="H152" s="25">
        <f>IF(B152="","",IF(ISNUMBER(E152),"Sent","To send"))</f>
        <v/>
      </c>
    </row>
    <row r="153">
      <c r="A153" s="23" t="n"/>
      <c r="B153" s="22" t="n"/>
      <c r="C153" s="24" t="n"/>
      <c r="D153" s="22" t="n"/>
      <c r="E153" s="23" t="n"/>
      <c r="F153" s="22" t="n"/>
      <c r="G153" s="25">
        <f>IF(B153="","",IF(ISNA(MATCH(B153,Pledges!$A$2:$A$301,0)),"Unknown pledge ID",INDEX(Pledges!$B$2:$B$301,MATCH(B153,Pledges!$A$2:$A$301,0))&amp;""))</f>
        <v/>
      </c>
      <c r="H153" s="25">
        <f>IF(B153="","",IF(ISNUMBER(E153),"Sent","To send"))</f>
        <v/>
      </c>
    </row>
    <row r="154">
      <c r="A154" s="23" t="n"/>
      <c r="B154" s="22" t="n"/>
      <c r="C154" s="24" t="n"/>
      <c r="D154" s="22" t="n"/>
      <c r="E154" s="23" t="n"/>
      <c r="F154" s="22" t="n"/>
      <c r="G154" s="25">
        <f>IF(B154="","",IF(ISNA(MATCH(B154,Pledges!$A$2:$A$301,0)),"Unknown pledge ID",INDEX(Pledges!$B$2:$B$301,MATCH(B154,Pledges!$A$2:$A$301,0))&amp;""))</f>
        <v/>
      </c>
      <c r="H154" s="25">
        <f>IF(B154="","",IF(ISNUMBER(E154),"Sent","To send"))</f>
        <v/>
      </c>
    </row>
    <row r="155">
      <c r="A155" s="23" t="n"/>
      <c r="B155" s="22" t="n"/>
      <c r="C155" s="24" t="n"/>
      <c r="D155" s="22" t="n"/>
      <c r="E155" s="23" t="n"/>
      <c r="F155" s="22" t="n"/>
      <c r="G155" s="25">
        <f>IF(B155="","",IF(ISNA(MATCH(B155,Pledges!$A$2:$A$301,0)),"Unknown pledge ID",INDEX(Pledges!$B$2:$B$301,MATCH(B155,Pledges!$A$2:$A$301,0))&amp;""))</f>
        <v/>
      </c>
      <c r="H155" s="25">
        <f>IF(B155="","",IF(ISNUMBER(E155),"Sent","To send"))</f>
        <v/>
      </c>
    </row>
    <row r="156">
      <c r="A156" s="23" t="n"/>
      <c r="B156" s="22" t="n"/>
      <c r="C156" s="24" t="n"/>
      <c r="D156" s="22" t="n"/>
      <c r="E156" s="23" t="n"/>
      <c r="F156" s="22" t="n"/>
      <c r="G156" s="25">
        <f>IF(B156="","",IF(ISNA(MATCH(B156,Pledges!$A$2:$A$301,0)),"Unknown pledge ID",INDEX(Pledges!$B$2:$B$301,MATCH(B156,Pledges!$A$2:$A$301,0))&amp;""))</f>
        <v/>
      </c>
      <c r="H156" s="25">
        <f>IF(B156="","",IF(ISNUMBER(E156),"Sent","To send"))</f>
        <v/>
      </c>
    </row>
    <row r="157">
      <c r="A157" s="23" t="n"/>
      <c r="B157" s="22" t="n"/>
      <c r="C157" s="24" t="n"/>
      <c r="D157" s="22" t="n"/>
      <c r="E157" s="23" t="n"/>
      <c r="F157" s="22" t="n"/>
      <c r="G157" s="25">
        <f>IF(B157="","",IF(ISNA(MATCH(B157,Pledges!$A$2:$A$301,0)),"Unknown pledge ID",INDEX(Pledges!$B$2:$B$301,MATCH(B157,Pledges!$A$2:$A$301,0))&amp;""))</f>
        <v/>
      </c>
      <c r="H157" s="25">
        <f>IF(B157="","",IF(ISNUMBER(E157),"Sent","To send"))</f>
        <v/>
      </c>
    </row>
    <row r="158">
      <c r="A158" s="23" t="n"/>
      <c r="B158" s="22" t="n"/>
      <c r="C158" s="24" t="n"/>
      <c r="D158" s="22" t="n"/>
      <c r="E158" s="23" t="n"/>
      <c r="F158" s="22" t="n"/>
      <c r="G158" s="25">
        <f>IF(B158="","",IF(ISNA(MATCH(B158,Pledges!$A$2:$A$301,0)),"Unknown pledge ID",INDEX(Pledges!$B$2:$B$301,MATCH(B158,Pledges!$A$2:$A$301,0))&amp;""))</f>
        <v/>
      </c>
      <c r="H158" s="25">
        <f>IF(B158="","",IF(ISNUMBER(E158),"Sent","To send"))</f>
        <v/>
      </c>
    </row>
    <row r="159">
      <c r="A159" s="23" t="n"/>
      <c r="B159" s="22" t="n"/>
      <c r="C159" s="24" t="n"/>
      <c r="D159" s="22" t="n"/>
      <c r="E159" s="23" t="n"/>
      <c r="F159" s="22" t="n"/>
      <c r="G159" s="25">
        <f>IF(B159="","",IF(ISNA(MATCH(B159,Pledges!$A$2:$A$301,0)),"Unknown pledge ID",INDEX(Pledges!$B$2:$B$301,MATCH(B159,Pledges!$A$2:$A$301,0))&amp;""))</f>
        <v/>
      </c>
      <c r="H159" s="25">
        <f>IF(B159="","",IF(ISNUMBER(E159),"Sent","To send"))</f>
        <v/>
      </c>
    </row>
    <row r="160">
      <c r="A160" s="23" t="n"/>
      <c r="B160" s="22" t="n"/>
      <c r="C160" s="24" t="n"/>
      <c r="D160" s="22" t="n"/>
      <c r="E160" s="23" t="n"/>
      <c r="F160" s="22" t="n"/>
      <c r="G160" s="25">
        <f>IF(B160="","",IF(ISNA(MATCH(B160,Pledges!$A$2:$A$301,0)),"Unknown pledge ID",INDEX(Pledges!$B$2:$B$301,MATCH(B160,Pledges!$A$2:$A$301,0))&amp;""))</f>
        <v/>
      </c>
      <c r="H160" s="25">
        <f>IF(B160="","",IF(ISNUMBER(E160),"Sent","To send"))</f>
        <v/>
      </c>
    </row>
    <row r="161">
      <c r="A161" s="23" t="n"/>
      <c r="B161" s="22" t="n"/>
      <c r="C161" s="24" t="n"/>
      <c r="D161" s="22" t="n"/>
      <c r="E161" s="23" t="n"/>
      <c r="F161" s="22" t="n"/>
      <c r="G161" s="25">
        <f>IF(B161="","",IF(ISNA(MATCH(B161,Pledges!$A$2:$A$301,0)),"Unknown pledge ID",INDEX(Pledges!$B$2:$B$301,MATCH(B161,Pledges!$A$2:$A$301,0))&amp;""))</f>
        <v/>
      </c>
      <c r="H161" s="25">
        <f>IF(B161="","",IF(ISNUMBER(E161),"Sent","To send"))</f>
        <v/>
      </c>
    </row>
    <row r="162">
      <c r="A162" s="23" t="n"/>
      <c r="B162" s="22" t="n"/>
      <c r="C162" s="24" t="n"/>
      <c r="D162" s="22" t="n"/>
      <c r="E162" s="23" t="n"/>
      <c r="F162" s="22" t="n"/>
      <c r="G162" s="25">
        <f>IF(B162="","",IF(ISNA(MATCH(B162,Pledges!$A$2:$A$301,0)),"Unknown pledge ID",INDEX(Pledges!$B$2:$B$301,MATCH(B162,Pledges!$A$2:$A$301,0))&amp;""))</f>
        <v/>
      </c>
      <c r="H162" s="25">
        <f>IF(B162="","",IF(ISNUMBER(E162),"Sent","To send"))</f>
        <v/>
      </c>
    </row>
    <row r="163">
      <c r="A163" s="23" t="n"/>
      <c r="B163" s="22" t="n"/>
      <c r="C163" s="24" t="n"/>
      <c r="D163" s="22" t="n"/>
      <c r="E163" s="23" t="n"/>
      <c r="F163" s="22" t="n"/>
      <c r="G163" s="25">
        <f>IF(B163="","",IF(ISNA(MATCH(B163,Pledges!$A$2:$A$301,0)),"Unknown pledge ID",INDEX(Pledges!$B$2:$B$301,MATCH(B163,Pledges!$A$2:$A$301,0))&amp;""))</f>
        <v/>
      </c>
      <c r="H163" s="25">
        <f>IF(B163="","",IF(ISNUMBER(E163),"Sent","To send"))</f>
        <v/>
      </c>
    </row>
    <row r="164">
      <c r="A164" s="23" t="n"/>
      <c r="B164" s="22" t="n"/>
      <c r="C164" s="24" t="n"/>
      <c r="D164" s="22" t="n"/>
      <c r="E164" s="23" t="n"/>
      <c r="F164" s="22" t="n"/>
      <c r="G164" s="25">
        <f>IF(B164="","",IF(ISNA(MATCH(B164,Pledges!$A$2:$A$301,0)),"Unknown pledge ID",INDEX(Pledges!$B$2:$B$301,MATCH(B164,Pledges!$A$2:$A$301,0))&amp;""))</f>
        <v/>
      </c>
      <c r="H164" s="25">
        <f>IF(B164="","",IF(ISNUMBER(E164),"Sent","To send"))</f>
        <v/>
      </c>
    </row>
    <row r="165">
      <c r="A165" s="23" t="n"/>
      <c r="B165" s="22" t="n"/>
      <c r="C165" s="24" t="n"/>
      <c r="D165" s="22" t="n"/>
      <c r="E165" s="23" t="n"/>
      <c r="F165" s="22" t="n"/>
      <c r="G165" s="25">
        <f>IF(B165="","",IF(ISNA(MATCH(B165,Pledges!$A$2:$A$301,0)),"Unknown pledge ID",INDEX(Pledges!$B$2:$B$301,MATCH(B165,Pledges!$A$2:$A$301,0))&amp;""))</f>
        <v/>
      </c>
      <c r="H165" s="25">
        <f>IF(B165="","",IF(ISNUMBER(E165),"Sent","To send"))</f>
        <v/>
      </c>
    </row>
    <row r="166">
      <c r="A166" s="23" t="n"/>
      <c r="B166" s="22" t="n"/>
      <c r="C166" s="24" t="n"/>
      <c r="D166" s="22" t="n"/>
      <c r="E166" s="23" t="n"/>
      <c r="F166" s="22" t="n"/>
      <c r="G166" s="25">
        <f>IF(B166="","",IF(ISNA(MATCH(B166,Pledges!$A$2:$A$301,0)),"Unknown pledge ID",INDEX(Pledges!$B$2:$B$301,MATCH(B166,Pledges!$A$2:$A$301,0))&amp;""))</f>
        <v/>
      </c>
      <c r="H166" s="25">
        <f>IF(B166="","",IF(ISNUMBER(E166),"Sent","To send"))</f>
        <v/>
      </c>
    </row>
    <row r="167">
      <c r="A167" s="23" t="n"/>
      <c r="B167" s="22" t="n"/>
      <c r="C167" s="24" t="n"/>
      <c r="D167" s="22" t="n"/>
      <c r="E167" s="23" t="n"/>
      <c r="F167" s="22" t="n"/>
      <c r="G167" s="25">
        <f>IF(B167="","",IF(ISNA(MATCH(B167,Pledges!$A$2:$A$301,0)),"Unknown pledge ID",INDEX(Pledges!$B$2:$B$301,MATCH(B167,Pledges!$A$2:$A$301,0))&amp;""))</f>
        <v/>
      </c>
      <c r="H167" s="25">
        <f>IF(B167="","",IF(ISNUMBER(E167),"Sent","To send"))</f>
        <v/>
      </c>
    </row>
    <row r="168">
      <c r="A168" s="23" t="n"/>
      <c r="B168" s="22" t="n"/>
      <c r="C168" s="24" t="n"/>
      <c r="D168" s="22" t="n"/>
      <c r="E168" s="23" t="n"/>
      <c r="F168" s="22" t="n"/>
      <c r="G168" s="25">
        <f>IF(B168="","",IF(ISNA(MATCH(B168,Pledges!$A$2:$A$301,0)),"Unknown pledge ID",INDEX(Pledges!$B$2:$B$301,MATCH(B168,Pledges!$A$2:$A$301,0))&amp;""))</f>
        <v/>
      </c>
      <c r="H168" s="25">
        <f>IF(B168="","",IF(ISNUMBER(E168),"Sent","To send"))</f>
        <v/>
      </c>
    </row>
    <row r="169">
      <c r="A169" s="23" t="n"/>
      <c r="B169" s="22" t="n"/>
      <c r="C169" s="24" t="n"/>
      <c r="D169" s="22" t="n"/>
      <c r="E169" s="23" t="n"/>
      <c r="F169" s="22" t="n"/>
      <c r="G169" s="25">
        <f>IF(B169="","",IF(ISNA(MATCH(B169,Pledges!$A$2:$A$301,0)),"Unknown pledge ID",INDEX(Pledges!$B$2:$B$301,MATCH(B169,Pledges!$A$2:$A$301,0))&amp;""))</f>
        <v/>
      </c>
      <c r="H169" s="25">
        <f>IF(B169="","",IF(ISNUMBER(E169),"Sent","To send"))</f>
        <v/>
      </c>
    </row>
    <row r="170">
      <c r="A170" s="23" t="n"/>
      <c r="B170" s="22" t="n"/>
      <c r="C170" s="24" t="n"/>
      <c r="D170" s="22" t="n"/>
      <c r="E170" s="23" t="n"/>
      <c r="F170" s="22" t="n"/>
      <c r="G170" s="25">
        <f>IF(B170="","",IF(ISNA(MATCH(B170,Pledges!$A$2:$A$301,0)),"Unknown pledge ID",INDEX(Pledges!$B$2:$B$301,MATCH(B170,Pledges!$A$2:$A$301,0))&amp;""))</f>
        <v/>
      </c>
      <c r="H170" s="25">
        <f>IF(B170="","",IF(ISNUMBER(E170),"Sent","To send"))</f>
        <v/>
      </c>
    </row>
    <row r="171">
      <c r="A171" s="23" t="n"/>
      <c r="B171" s="22" t="n"/>
      <c r="C171" s="24" t="n"/>
      <c r="D171" s="22" t="n"/>
      <c r="E171" s="23" t="n"/>
      <c r="F171" s="22" t="n"/>
      <c r="G171" s="25">
        <f>IF(B171="","",IF(ISNA(MATCH(B171,Pledges!$A$2:$A$301,0)),"Unknown pledge ID",INDEX(Pledges!$B$2:$B$301,MATCH(B171,Pledges!$A$2:$A$301,0))&amp;""))</f>
        <v/>
      </c>
      <c r="H171" s="25">
        <f>IF(B171="","",IF(ISNUMBER(E171),"Sent","To send"))</f>
        <v/>
      </c>
    </row>
    <row r="172">
      <c r="A172" s="23" t="n"/>
      <c r="B172" s="22" t="n"/>
      <c r="C172" s="24" t="n"/>
      <c r="D172" s="22" t="n"/>
      <c r="E172" s="23" t="n"/>
      <c r="F172" s="22" t="n"/>
      <c r="G172" s="25">
        <f>IF(B172="","",IF(ISNA(MATCH(B172,Pledges!$A$2:$A$301,0)),"Unknown pledge ID",INDEX(Pledges!$B$2:$B$301,MATCH(B172,Pledges!$A$2:$A$301,0))&amp;""))</f>
        <v/>
      </c>
      <c r="H172" s="25">
        <f>IF(B172="","",IF(ISNUMBER(E172),"Sent","To send"))</f>
        <v/>
      </c>
    </row>
    <row r="173">
      <c r="A173" s="23" t="n"/>
      <c r="B173" s="22" t="n"/>
      <c r="C173" s="24" t="n"/>
      <c r="D173" s="22" t="n"/>
      <c r="E173" s="23" t="n"/>
      <c r="F173" s="22" t="n"/>
      <c r="G173" s="25">
        <f>IF(B173="","",IF(ISNA(MATCH(B173,Pledges!$A$2:$A$301,0)),"Unknown pledge ID",INDEX(Pledges!$B$2:$B$301,MATCH(B173,Pledges!$A$2:$A$301,0))&amp;""))</f>
        <v/>
      </c>
      <c r="H173" s="25">
        <f>IF(B173="","",IF(ISNUMBER(E173),"Sent","To send"))</f>
        <v/>
      </c>
    </row>
    <row r="174">
      <c r="A174" s="23" t="n"/>
      <c r="B174" s="22" t="n"/>
      <c r="C174" s="24" t="n"/>
      <c r="D174" s="22" t="n"/>
      <c r="E174" s="23" t="n"/>
      <c r="F174" s="22" t="n"/>
      <c r="G174" s="25">
        <f>IF(B174="","",IF(ISNA(MATCH(B174,Pledges!$A$2:$A$301,0)),"Unknown pledge ID",INDEX(Pledges!$B$2:$B$301,MATCH(B174,Pledges!$A$2:$A$301,0))&amp;""))</f>
        <v/>
      </c>
      <c r="H174" s="25">
        <f>IF(B174="","",IF(ISNUMBER(E174),"Sent","To send"))</f>
        <v/>
      </c>
    </row>
    <row r="175">
      <c r="A175" s="23" t="n"/>
      <c r="B175" s="22" t="n"/>
      <c r="C175" s="24" t="n"/>
      <c r="D175" s="22" t="n"/>
      <c r="E175" s="23" t="n"/>
      <c r="F175" s="22" t="n"/>
      <c r="G175" s="25">
        <f>IF(B175="","",IF(ISNA(MATCH(B175,Pledges!$A$2:$A$301,0)),"Unknown pledge ID",INDEX(Pledges!$B$2:$B$301,MATCH(B175,Pledges!$A$2:$A$301,0))&amp;""))</f>
        <v/>
      </c>
      <c r="H175" s="25">
        <f>IF(B175="","",IF(ISNUMBER(E175),"Sent","To send"))</f>
        <v/>
      </c>
    </row>
    <row r="176">
      <c r="A176" s="23" t="n"/>
      <c r="B176" s="22" t="n"/>
      <c r="C176" s="24" t="n"/>
      <c r="D176" s="22" t="n"/>
      <c r="E176" s="23" t="n"/>
      <c r="F176" s="22" t="n"/>
      <c r="G176" s="25">
        <f>IF(B176="","",IF(ISNA(MATCH(B176,Pledges!$A$2:$A$301,0)),"Unknown pledge ID",INDEX(Pledges!$B$2:$B$301,MATCH(B176,Pledges!$A$2:$A$301,0))&amp;""))</f>
        <v/>
      </c>
      <c r="H176" s="25">
        <f>IF(B176="","",IF(ISNUMBER(E176),"Sent","To send"))</f>
        <v/>
      </c>
    </row>
    <row r="177">
      <c r="A177" s="23" t="n"/>
      <c r="B177" s="22" t="n"/>
      <c r="C177" s="24" t="n"/>
      <c r="D177" s="22" t="n"/>
      <c r="E177" s="23" t="n"/>
      <c r="F177" s="22" t="n"/>
      <c r="G177" s="25">
        <f>IF(B177="","",IF(ISNA(MATCH(B177,Pledges!$A$2:$A$301,0)),"Unknown pledge ID",INDEX(Pledges!$B$2:$B$301,MATCH(B177,Pledges!$A$2:$A$301,0))&amp;""))</f>
        <v/>
      </c>
      <c r="H177" s="25">
        <f>IF(B177="","",IF(ISNUMBER(E177),"Sent","To send"))</f>
        <v/>
      </c>
    </row>
    <row r="178">
      <c r="A178" s="23" t="n"/>
      <c r="B178" s="22" t="n"/>
      <c r="C178" s="24" t="n"/>
      <c r="D178" s="22" t="n"/>
      <c r="E178" s="23" t="n"/>
      <c r="F178" s="22" t="n"/>
      <c r="G178" s="25">
        <f>IF(B178="","",IF(ISNA(MATCH(B178,Pledges!$A$2:$A$301,0)),"Unknown pledge ID",INDEX(Pledges!$B$2:$B$301,MATCH(B178,Pledges!$A$2:$A$301,0))&amp;""))</f>
        <v/>
      </c>
      <c r="H178" s="25">
        <f>IF(B178="","",IF(ISNUMBER(E178),"Sent","To send"))</f>
        <v/>
      </c>
    </row>
    <row r="179">
      <c r="A179" s="23" t="n"/>
      <c r="B179" s="22" t="n"/>
      <c r="C179" s="24" t="n"/>
      <c r="D179" s="22" t="n"/>
      <c r="E179" s="23" t="n"/>
      <c r="F179" s="22" t="n"/>
      <c r="G179" s="25">
        <f>IF(B179="","",IF(ISNA(MATCH(B179,Pledges!$A$2:$A$301,0)),"Unknown pledge ID",INDEX(Pledges!$B$2:$B$301,MATCH(B179,Pledges!$A$2:$A$301,0))&amp;""))</f>
        <v/>
      </c>
      <c r="H179" s="25">
        <f>IF(B179="","",IF(ISNUMBER(E179),"Sent","To send"))</f>
        <v/>
      </c>
    </row>
    <row r="180">
      <c r="A180" s="23" t="n"/>
      <c r="B180" s="22" t="n"/>
      <c r="C180" s="24" t="n"/>
      <c r="D180" s="22" t="n"/>
      <c r="E180" s="23" t="n"/>
      <c r="F180" s="22" t="n"/>
      <c r="G180" s="25">
        <f>IF(B180="","",IF(ISNA(MATCH(B180,Pledges!$A$2:$A$301,0)),"Unknown pledge ID",INDEX(Pledges!$B$2:$B$301,MATCH(B180,Pledges!$A$2:$A$301,0))&amp;""))</f>
        <v/>
      </c>
      <c r="H180" s="25">
        <f>IF(B180="","",IF(ISNUMBER(E180),"Sent","To send"))</f>
        <v/>
      </c>
    </row>
    <row r="181">
      <c r="A181" s="23" t="n"/>
      <c r="B181" s="22" t="n"/>
      <c r="C181" s="24" t="n"/>
      <c r="D181" s="22" t="n"/>
      <c r="E181" s="23" t="n"/>
      <c r="F181" s="22" t="n"/>
      <c r="G181" s="25">
        <f>IF(B181="","",IF(ISNA(MATCH(B181,Pledges!$A$2:$A$301,0)),"Unknown pledge ID",INDEX(Pledges!$B$2:$B$301,MATCH(B181,Pledges!$A$2:$A$301,0))&amp;""))</f>
        <v/>
      </c>
      <c r="H181" s="25">
        <f>IF(B181="","",IF(ISNUMBER(E181),"Sent","To send"))</f>
        <v/>
      </c>
    </row>
    <row r="182">
      <c r="A182" s="23" t="n"/>
      <c r="B182" s="22" t="n"/>
      <c r="C182" s="24" t="n"/>
      <c r="D182" s="22" t="n"/>
      <c r="E182" s="23" t="n"/>
      <c r="F182" s="22" t="n"/>
      <c r="G182" s="25">
        <f>IF(B182="","",IF(ISNA(MATCH(B182,Pledges!$A$2:$A$301,0)),"Unknown pledge ID",INDEX(Pledges!$B$2:$B$301,MATCH(B182,Pledges!$A$2:$A$301,0))&amp;""))</f>
        <v/>
      </c>
      <c r="H182" s="25">
        <f>IF(B182="","",IF(ISNUMBER(E182),"Sent","To send"))</f>
        <v/>
      </c>
    </row>
    <row r="183">
      <c r="A183" s="23" t="n"/>
      <c r="B183" s="22" t="n"/>
      <c r="C183" s="24" t="n"/>
      <c r="D183" s="22" t="n"/>
      <c r="E183" s="23" t="n"/>
      <c r="F183" s="22" t="n"/>
      <c r="G183" s="25">
        <f>IF(B183="","",IF(ISNA(MATCH(B183,Pledges!$A$2:$A$301,0)),"Unknown pledge ID",INDEX(Pledges!$B$2:$B$301,MATCH(B183,Pledges!$A$2:$A$301,0))&amp;""))</f>
        <v/>
      </c>
      <c r="H183" s="25">
        <f>IF(B183="","",IF(ISNUMBER(E183),"Sent","To send"))</f>
        <v/>
      </c>
    </row>
    <row r="184">
      <c r="A184" s="23" t="n"/>
      <c r="B184" s="22" t="n"/>
      <c r="C184" s="24" t="n"/>
      <c r="D184" s="22" t="n"/>
      <c r="E184" s="23" t="n"/>
      <c r="F184" s="22" t="n"/>
      <c r="G184" s="25">
        <f>IF(B184="","",IF(ISNA(MATCH(B184,Pledges!$A$2:$A$301,0)),"Unknown pledge ID",INDEX(Pledges!$B$2:$B$301,MATCH(B184,Pledges!$A$2:$A$301,0))&amp;""))</f>
        <v/>
      </c>
      <c r="H184" s="25">
        <f>IF(B184="","",IF(ISNUMBER(E184),"Sent","To send"))</f>
        <v/>
      </c>
    </row>
    <row r="185">
      <c r="A185" s="23" t="n"/>
      <c r="B185" s="22" t="n"/>
      <c r="C185" s="24" t="n"/>
      <c r="D185" s="22" t="n"/>
      <c r="E185" s="23" t="n"/>
      <c r="F185" s="22" t="n"/>
      <c r="G185" s="25">
        <f>IF(B185="","",IF(ISNA(MATCH(B185,Pledges!$A$2:$A$301,0)),"Unknown pledge ID",INDEX(Pledges!$B$2:$B$301,MATCH(B185,Pledges!$A$2:$A$301,0))&amp;""))</f>
        <v/>
      </c>
      <c r="H185" s="25">
        <f>IF(B185="","",IF(ISNUMBER(E185),"Sent","To send"))</f>
        <v/>
      </c>
    </row>
    <row r="186">
      <c r="A186" s="23" t="n"/>
      <c r="B186" s="22" t="n"/>
      <c r="C186" s="24" t="n"/>
      <c r="D186" s="22" t="n"/>
      <c r="E186" s="23" t="n"/>
      <c r="F186" s="22" t="n"/>
      <c r="G186" s="25">
        <f>IF(B186="","",IF(ISNA(MATCH(B186,Pledges!$A$2:$A$301,0)),"Unknown pledge ID",INDEX(Pledges!$B$2:$B$301,MATCH(B186,Pledges!$A$2:$A$301,0))&amp;""))</f>
        <v/>
      </c>
      <c r="H186" s="25">
        <f>IF(B186="","",IF(ISNUMBER(E186),"Sent","To send"))</f>
        <v/>
      </c>
    </row>
    <row r="187">
      <c r="A187" s="23" t="n"/>
      <c r="B187" s="22" t="n"/>
      <c r="C187" s="24" t="n"/>
      <c r="D187" s="22" t="n"/>
      <c r="E187" s="23" t="n"/>
      <c r="F187" s="22" t="n"/>
      <c r="G187" s="25">
        <f>IF(B187="","",IF(ISNA(MATCH(B187,Pledges!$A$2:$A$301,0)),"Unknown pledge ID",INDEX(Pledges!$B$2:$B$301,MATCH(B187,Pledges!$A$2:$A$301,0))&amp;""))</f>
        <v/>
      </c>
      <c r="H187" s="25">
        <f>IF(B187="","",IF(ISNUMBER(E187),"Sent","To send"))</f>
        <v/>
      </c>
    </row>
    <row r="188">
      <c r="A188" s="23" t="n"/>
      <c r="B188" s="22" t="n"/>
      <c r="C188" s="24" t="n"/>
      <c r="D188" s="22" t="n"/>
      <c r="E188" s="23" t="n"/>
      <c r="F188" s="22" t="n"/>
      <c r="G188" s="25">
        <f>IF(B188="","",IF(ISNA(MATCH(B188,Pledges!$A$2:$A$301,0)),"Unknown pledge ID",INDEX(Pledges!$B$2:$B$301,MATCH(B188,Pledges!$A$2:$A$301,0))&amp;""))</f>
        <v/>
      </c>
      <c r="H188" s="25">
        <f>IF(B188="","",IF(ISNUMBER(E188),"Sent","To send"))</f>
        <v/>
      </c>
    </row>
    <row r="189">
      <c r="A189" s="23" t="n"/>
      <c r="B189" s="22" t="n"/>
      <c r="C189" s="24" t="n"/>
      <c r="D189" s="22" t="n"/>
      <c r="E189" s="23" t="n"/>
      <c r="F189" s="22" t="n"/>
      <c r="G189" s="25">
        <f>IF(B189="","",IF(ISNA(MATCH(B189,Pledges!$A$2:$A$301,0)),"Unknown pledge ID",INDEX(Pledges!$B$2:$B$301,MATCH(B189,Pledges!$A$2:$A$301,0))&amp;""))</f>
        <v/>
      </c>
      <c r="H189" s="25">
        <f>IF(B189="","",IF(ISNUMBER(E189),"Sent","To send"))</f>
        <v/>
      </c>
    </row>
    <row r="190">
      <c r="A190" s="23" t="n"/>
      <c r="B190" s="22" t="n"/>
      <c r="C190" s="24" t="n"/>
      <c r="D190" s="22" t="n"/>
      <c r="E190" s="23" t="n"/>
      <c r="F190" s="22" t="n"/>
      <c r="G190" s="25">
        <f>IF(B190="","",IF(ISNA(MATCH(B190,Pledges!$A$2:$A$301,0)),"Unknown pledge ID",INDEX(Pledges!$B$2:$B$301,MATCH(B190,Pledges!$A$2:$A$301,0))&amp;""))</f>
        <v/>
      </c>
      <c r="H190" s="25">
        <f>IF(B190="","",IF(ISNUMBER(E190),"Sent","To send"))</f>
        <v/>
      </c>
    </row>
    <row r="191">
      <c r="A191" s="23" t="n"/>
      <c r="B191" s="22" t="n"/>
      <c r="C191" s="24" t="n"/>
      <c r="D191" s="22" t="n"/>
      <c r="E191" s="23" t="n"/>
      <c r="F191" s="22" t="n"/>
      <c r="G191" s="25">
        <f>IF(B191="","",IF(ISNA(MATCH(B191,Pledges!$A$2:$A$301,0)),"Unknown pledge ID",INDEX(Pledges!$B$2:$B$301,MATCH(B191,Pledges!$A$2:$A$301,0))&amp;""))</f>
        <v/>
      </c>
      <c r="H191" s="25">
        <f>IF(B191="","",IF(ISNUMBER(E191),"Sent","To send"))</f>
        <v/>
      </c>
    </row>
    <row r="192">
      <c r="A192" s="23" t="n"/>
      <c r="B192" s="22" t="n"/>
      <c r="C192" s="24" t="n"/>
      <c r="D192" s="22" t="n"/>
      <c r="E192" s="23" t="n"/>
      <c r="F192" s="22" t="n"/>
      <c r="G192" s="25">
        <f>IF(B192="","",IF(ISNA(MATCH(B192,Pledges!$A$2:$A$301,0)),"Unknown pledge ID",INDEX(Pledges!$B$2:$B$301,MATCH(B192,Pledges!$A$2:$A$301,0))&amp;""))</f>
        <v/>
      </c>
      <c r="H192" s="25">
        <f>IF(B192="","",IF(ISNUMBER(E192),"Sent","To send"))</f>
        <v/>
      </c>
    </row>
    <row r="193">
      <c r="A193" s="23" t="n"/>
      <c r="B193" s="22" t="n"/>
      <c r="C193" s="24" t="n"/>
      <c r="D193" s="22" t="n"/>
      <c r="E193" s="23" t="n"/>
      <c r="F193" s="22" t="n"/>
      <c r="G193" s="25">
        <f>IF(B193="","",IF(ISNA(MATCH(B193,Pledges!$A$2:$A$301,0)),"Unknown pledge ID",INDEX(Pledges!$B$2:$B$301,MATCH(B193,Pledges!$A$2:$A$301,0))&amp;""))</f>
        <v/>
      </c>
      <c r="H193" s="25">
        <f>IF(B193="","",IF(ISNUMBER(E193),"Sent","To send"))</f>
        <v/>
      </c>
    </row>
    <row r="194">
      <c r="A194" s="23" t="n"/>
      <c r="B194" s="22" t="n"/>
      <c r="C194" s="24" t="n"/>
      <c r="D194" s="22" t="n"/>
      <c r="E194" s="23" t="n"/>
      <c r="F194" s="22" t="n"/>
      <c r="G194" s="25">
        <f>IF(B194="","",IF(ISNA(MATCH(B194,Pledges!$A$2:$A$301,0)),"Unknown pledge ID",INDEX(Pledges!$B$2:$B$301,MATCH(B194,Pledges!$A$2:$A$301,0))&amp;""))</f>
        <v/>
      </c>
      <c r="H194" s="25">
        <f>IF(B194="","",IF(ISNUMBER(E194),"Sent","To send"))</f>
        <v/>
      </c>
    </row>
    <row r="195">
      <c r="A195" s="23" t="n"/>
      <c r="B195" s="22" t="n"/>
      <c r="C195" s="24" t="n"/>
      <c r="D195" s="22" t="n"/>
      <c r="E195" s="23" t="n"/>
      <c r="F195" s="22" t="n"/>
      <c r="G195" s="25">
        <f>IF(B195="","",IF(ISNA(MATCH(B195,Pledges!$A$2:$A$301,0)),"Unknown pledge ID",INDEX(Pledges!$B$2:$B$301,MATCH(B195,Pledges!$A$2:$A$301,0))&amp;""))</f>
        <v/>
      </c>
      <c r="H195" s="25">
        <f>IF(B195="","",IF(ISNUMBER(E195),"Sent","To send"))</f>
        <v/>
      </c>
    </row>
    <row r="196">
      <c r="A196" s="23" t="n"/>
      <c r="B196" s="22" t="n"/>
      <c r="C196" s="24" t="n"/>
      <c r="D196" s="22" t="n"/>
      <c r="E196" s="23" t="n"/>
      <c r="F196" s="22" t="n"/>
      <c r="G196" s="25">
        <f>IF(B196="","",IF(ISNA(MATCH(B196,Pledges!$A$2:$A$301,0)),"Unknown pledge ID",INDEX(Pledges!$B$2:$B$301,MATCH(B196,Pledges!$A$2:$A$301,0))&amp;""))</f>
        <v/>
      </c>
      <c r="H196" s="25">
        <f>IF(B196="","",IF(ISNUMBER(E196),"Sent","To send"))</f>
        <v/>
      </c>
    </row>
    <row r="197">
      <c r="A197" s="23" t="n"/>
      <c r="B197" s="22" t="n"/>
      <c r="C197" s="24" t="n"/>
      <c r="D197" s="22" t="n"/>
      <c r="E197" s="23" t="n"/>
      <c r="F197" s="22" t="n"/>
      <c r="G197" s="25">
        <f>IF(B197="","",IF(ISNA(MATCH(B197,Pledges!$A$2:$A$301,0)),"Unknown pledge ID",INDEX(Pledges!$B$2:$B$301,MATCH(B197,Pledges!$A$2:$A$301,0))&amp;""))</f>
        <v/>
      </c>
      <c r="H197" s="25">
        <f>IF(B197="","",IF(ISNUMBER(E197),"Sent","To send"))</f>
        <v/>
      </c>
    </row>
    <row r="198">
      <c r="A198" s="23" t="n"/>
      <c r="B198" s="22" t="n"/>
      <c r="C198" s="24" t="n"/>
      <c r="D198" s="22" t="n"/>
      <c r="E198" s="23" t="n"/>
      <c r="F198" s="22" t="n"/>
      <c r="G198" s="25">
        <f>IF(B198="","",IF(ISNA(MATCH(B198,Pledges!$A$2:$A$301,0)),"Unknown pledge ID",INDEX(Pledges!$B$2:$B$301,MATCH(B198,Pledges!$A$2:$A$301,0))&amp;""))</f>
        <v/>
      </c>
      <c r="H198" s="25">
        <f>IF(B198="","",IF(ISNUMBER(E198),"Sent","To send"))</f>
        <v/>
      </c>
    </row>
    <row r="199">
      <c r="A199" s="23" t="n"/>
      <c r="B199" s="22" t="n"/>
      <c r="C199" s="24" t="n"/>
      <c r="D199" s="22" t="n"/>
      <c r="E199" s="23" t="n"/>
      <c r="F199" s="22" t="n"/>
      <c r="G199" s="25">
        <f>IF(B199="","",IF(ISNA(MATCH(B199,Pledges!$A$2:$A$301,0)),"Unknown pledge ID",INDEX(Pledges!$B$2:$B$301,MATCH(B199,Pledges!$A$2:$A$301,0))&amp;""))</f>
        <v/>
      </c>
      <c r="H199" s="25">
        <f>IF(B199="","",IF(ISNUMBER(E199),"Sent","To send"))</f>
        <v/>
      </c>
    </row>
    <row r="200">
      <c r="A200" s="23" t="n"/>
      <c r="B200" s="22" t="n"/>
      <c r="C200" s="24" t="n"/>
      <c r="D200" s="22" t="n"/>
      <c r="E200" s="23" t="n"/>
      <c r="F200" s="22" t="n"/>
      <c r="G200" s="25">
        <f>IF(B200="","",IF(ISNA(MATCH(B200,Pledges!$A$2:$A$301,0)),"Unknown pledge ID",INDEX(Pledges!$B$2:$B$301,MATCH(B200,Pledges!$A$2:$A$301,0))&amp;""))</f>
        <v/>
      </c>
      <c r="H200" s="25">
        <f>IF(B200="","",IF(ISNUMBER(E200),"Sent","To send"))</f>
        <v/>
      </c>
    </row>
    <row r="201">
      <c r="A201" s="23" t="n"/>
      <c r="B201" s="22" t="n"/>
      <c r="C201" s="24" t="n"/>
      <c r="D201" s="22" t="n"/>
      <c r="E201" s="23" t="n"/>
      <c r="F201" s="22" t="n"/>
      <c r="G201" s="25">
        <f>IF(B201="","",IF(ISNA(MATCH(B201,Pledges!$A$2:$A$301,0)),"Unknown pledge ID",INDEX(Pledges!$B$2:$B$301,MATCH(B201,Pledges!$A$2:$A$301,0))&amp;""))</f>
        <v/>
      </c>
      <c r="H201" s="25">
        <f>IF(B201="","",IF(ISNUMBER(E201),"Sent","To send"))</f>
        <v/>
      </c>
    </row>
    <row r="202">
      <c r="A202" s="23" t="n"/>
      <c r="B202" s="22" t="n"/>
      <c r="C202" s="24" t="n"/>
      <c r="D202" s="22" t="n"/>
      <c r="E202" s="23" t="n"/>
      <c r="F202" s="22" t="n"/>
      <c r="G202" s="25">
        <f>IF(B202="","",IF(ISNA(MATCH(B202,Pledges!$A$2:$A$301,0)),"Unknown pledge ID",INDEX(Pledges!$B$2:$B$301,MATCH(B202,Pledges!$A$2:$A$301,0))&amp;""))</f>
        <v/>
      </c>
      <c r="H202" s="25">
        <f>IF(B202="","",IF(ISNUMBER(E202),"Sent","To send"))</f>
        <v/>
      </c>
    </row>
    <row r="203">
      <c r="A203" s="23" t="n"/>
      <c r="B203" s="22" t="n"/>
      <c r="C203" s="24" t="n"/>
      <c r="D203" s="22" t="n"/>
      <c r="E203" s="23" t="n"/>
      <c r="F203" s="22" t="n"/>
      <c r="G203" s="25">
        <f>IF(B203="","",IF(ISNA(MATCH(B203,Pledges!$A$2:$A$301,0)),"Unknown pledge ID",INDEX(Pledges!$B$2:$B$301,MATCH(B203,Pledges!$A$2:$A$301,0))&amp;""))</f>
        <v/>
      </c>
      <c r="H203" s="25">
        <f>IF(B203="","",IF(ISNUMBER(E203),"Sent","To send"))</f>
        <v/>
      </c>
    </row>
    <row r="204">
      <c r="A204" s="23" t="n"/>
      <c r="B204" s="22" t="n"/>
      <c r="C204" s="24" t="n"/>
      <c r="D204" s="22" t="n"/>
      <c r="E204" s="23" t="n"/>
      <c r="F204" s="22" t="n"/>
      <c r="G204" s="25">
        <f>IF(B204="","",IF(ISNA(MATCH(B204,Pledges!$A$2:$A$301,0)),"Unknown pledge ID",INDEX(Pledges!$B$2:$B$301,MATCH(B204,Pledges!$A$2:$A$301,0))&amp;""))</f>
        <v/>
      </c>
      <c r="H204" s="25">
        <f>IF(B204="","",IF(ISNUMBER(E204),"Sent","To send"))</f>
        <v/>
      </c>
    </row>
    <row r="205">
      <c r="A205" s="23" t="n"/>
      <c r="B205" s="22" t="n"/>
      <c r="C205" s="24" t="n"/>
      <c r="D205" s="22" t="n"/>
      <c r="E205" s="23" t="n"/>
      <c r="F205" s="22" t="n"/>
      <c r="G205" s="25">
        <f>IF(B205="","",IF(ISNA(MATCH(B205,Pledges!$A$2:$A$301,0)),"Unknown pledge ID",INDEX(Pledges!$B$2:$B$301,MATCH(B205,Pledges!$A$2:$A$301,0))&amp;""))</f>
        <v/>
      </c>
      <c r="H205" s="25">
        <f>IF(B205="","",IF(ISNUMBER(E205),"Sent","To send"))</f>
        <v/>
      </c>
    </row>
    <row r="206">
      <c r="A206" s="23" t="n"/>
      <c r="B206" s="22" t="n"/>
      <c r="C206" s="24" t="n"/>
      <c r="D206" s="22" t="n"/>
      <c r="E206" s="23" t="n"/>
      <c r="F206" s="22" t="n"/>
      <c r="G206" s="25">
        <f>IF(B206="","",IF(ISNA(MATCH(B206,Pledges!$A$2:$A$301,0)),"Unknown pledge ID",INDEX(Pledges!$B$2:$B$301,MATCH(B206,Pledges!$A$2:$A$301,0))&amp;""))</f>
        <v/>
      </c>
      <c r="H206" s="25">
        <f>IF(B206="","",IF(ISNUMBER(E206),"Sent","To send"))</f>
        <v/>
      </c>
    </row>
    <row r="207">
      <c r="A207" s="23" t="n"/>
      <c r="B207" s="22" t="n"/>
      <c r="C207" s="24" t="n"/>
      <c r="D207" s="22" t="n"/>
      <c r="E207" s="23" t="n"/>
      <c r="F207" s="22" t="n"/>
      <c r="G207" s="25">
        <f>IF(B207="","",IF(ISNA(MATCH(B207,Pledges!$A$2:$A$301,0)),"Unknown pledge ID",INDEX(Pledges!$B$2:$B$301,MATCH(B207,Pledges!$A$2:$A$301,0))&amp;""))</f>
        <v/>
      </c>
      <c r="H207" s="25">
        <f>IF(B207="","",IF(ISNUMBER(E207),"Sent","To send"))</f>
        <v/>
      </c>
    </row>
    <row r="208">
      <c r="A208" s="23" t="n"/>
      <c r="B208" s="22" t="n"/>
      <c r="C208" s="24" t="n"/>
      <c r="D208" s="22" t="n"/>
      <c r="E208" s="23" t="n"/>
      <c r="F208" s="22" t="n"/>
      <c r="G208" s="25">
        <f>IF(B208="","",IF(ISNA(MATCH(B208,Pledges!$A$2:$A$301,0)),"Unknown pledge ID",INDEX(Pledges!$B$2:$B$301,MATCH(B208,Pledges!$A$2:$A$301,0))&amp;""))</f>
        <v/>
      </c>
      <c r="H208" s="25">
        <f>IF(B208="","",IF(ISNUMBER(E208),"Sent","To send"))</f>
        <v/>
      </c>
    </row>
    <row r="209">
      <c r="A209" s="23" t="n"/>
      <c r="B209" s="22" t="n"/>
      <c r="C209" s="24" t="n"/>
      <c r="D209" s="22" t="n"/>
      <c r="E209" s="23" t="n"/>
      <c r="F209" s="22" t="n"/>
      <c r="G209" s="25">
        <f>IF(B209="","",IF(ISNA(MATCH(B209,Pledges!$A$2:$A$301,0)),"Unknown pledge ID",INDEX(Pledges!$B$2:$B$301,MATCH(B209,Pledges!$A$2:$A$301,0))&amp;""))</f>
        <v/>
      </c>
      <c r="H209" s="25">
        <f>IF(B209="","",IF(ISNUMBER(E209),"Sent","To send"))</f>
        <v/>
      </c>
    </row>
    <row r="210">
      <c r="A210" s="23" t="n"/>
      <c r="B210" s="22" t="n"/>
      <c r="C210" s="24" t="n"/>
      <c r="D210" s="22" t="n"/>
      <c r="E210" s="23" t="n"/>
      <c r="F210" s="22" t="n"/>
      <c r="G210" s="25">
        <f>IF(B210="","",IF(ISNA(MATCH(B210,Pledges!$A$2:$A$301,0)),"Unknown pledge ID",INDEX(Pledges!$B$2:$B$301,MATCH(B210,Pledges!$A$2:$A$301,0))&amp;""))</f>
        <v/>
      </c>
      <c r="H210" s="25">
        <f>IF(B210="","",IF(ISNUMBER(E210),"Sent","To send"))</f>
        <v/>
      </c>
    </row>
    <row r="211">
      <c r="A211" s="23" t="n"/>
      <c r="B211" s="22" t="n"/>
      <c r="C211" s="24" t="n"/>
      <c r="D211" s="22" t="n"/>
      <c r="E211" s="23" t="n"/>
      <c r="F211" s="22" t="n"/>
      <c r="G211" s="25">
        <f>IF(B211="","",IF(ISNA(MATCH(B211,Pledges!$A$2:$A$301,0)),"Unknown pledge ID",INDEX(Pledges!$B$2:$B$301,MATCH(B211,Pledges!$A$2:$A$301,0))&amp;""))</f>
        <v/>
      </c>
      <c r="H211" s="25">
        <f>IF(B211="","",IF(ISNUMBER(E211),"Sent","To send"))</f>
        <v/>
      </c>
    </row>
    <row r="212">
      <c r="A212" s="23" t="n"/>
      <c r="B212" s="22" t="n"/>
      <c r="C212" s="24" t="n"/>
      <c r="D212" s="22" t="n"/>
      <c r="E212" s="23" t="n"/>
      <c r="F212" s="22" t="n"/>
      <c r="G212" s="25">
        <f>IF(B212="","",IF(ISNA(MATCH(B212,Pledges!$A$2:$A$301,0)),"Unknown pledge ID",INDEX(Pledges!$B$2:$B$301,MATCH(B212,Pledges!$A$2:$A$301,0))&amp;""))</f>
        <v/>
      </c>
      <c r="H212" s="25">
        <f>IF(B212="","",IF(ISNUMBER(E212),"Sent","To send"))</f>
        <v/>
      </c>
    </row>
    <row r="213">
      <c r="A213" s="23" t="n"/>
      <c r="B213" s="22" t="n"/>
      <c r="C213" s="24" t="n"/>
      <c r="D213" s="22" t="n"/>
      <c r="E213" s="23" t="n"/>
      <c r="F213" s="22" t="n"/>
      <c r="G213" s="25">
        <f>IF(B213="","",IF(ISNA(MATCH(B213,Pledges!$A$2:$A$301,0)),"Unknown pledge ID",INDEX(Pledges!$B$2:$B$301,MATCH(B213,Pledges!$A$2:$A$301,0))&amp;""))</f>
        <v/>
      </c>
      <c r="H213" s="25">
        <f>IF(B213="","",IF(ISNUMBER(E213),"Sent","To send"))</f>
        <v/>
      </c>
    </row>
    <row r="214">
      <c r="A214" s="23" t="n"/>
      <c r="B214" s="22" t="n"/>
      <c r="C214" s="24" t="n"/>
      <c r="D214" s="22" t="n"/>
      <c r="E214" s="23" t="n"/>
      <c r="F214" s="22" t="n"/>
      <c r="G214" s="25">
        <f>IF(B214="","",IF(ISNA(MATCH(B214,Pledges!$A$2:$A$301,0)),"Unknown pledge ID",INDEX(Pledges!$B$2:$B$301,MATCH(B214,Pledges!$A$2:$A$301,0))&amp;""))</f>
        <v/>
      </c>
      <c r="H214" s="25">
        <f>IF(B214="","",IF(ISNUMBER(E214),"Sent","To send"))</f>
        <v/>
      </c>
    </row>
    <row r="215">
      <c r="A215" s="23" t="n"/>
      <c r="B215" s="22" t="n"/>
      <c r="C215" s="24" t="n"/>
      <c r="D215" s="22" t="n"/>
      <c r="E215" s="23" t="n"/>
      <c r="F215" s="22" t="n"/>
      <c r="G215" s="25">
        <f>IF(B215="","",IF(ISNA(MATCH(B215,Pledges!$A$2:$A$301,0)),"Unknown pledge ID",INDEX(Pledges!$B$2:$B$301,MATCH(B215,Pledges!$A$2:$A$301,0))&amp;""))</f>
        <v/>
      </c>
      <c r="H215" s="25">
        <f>IF(B215="","",IF(ISNUMBER(E215),"Sent","To send"))</f>
        <v/>
      </c>
    </row>
    <row r="216">
      <c r="A216" s="23" t="n"/>
      <c r="B216" s="22" t="n"/>
      <c r="C216" s="24" t="n"/>
      <c r="D216" s="22" t="n"/>
      <c r="E216" s="23" t="n"/>
      <c r="F216" s="22" t="n"/>
      <c r="G216" s="25">
        <f>IF(B216="","",IF(ISNA(MATCH(B216,Pledges!$A$2:$A$301,0)),"Unknown pledge ID",INDEX(Pledges!$B$2:$B$301,MATCH(B216,Pledges!$A$2:$A$301,0))&amp;""))</f>
        <v/>
      </c>
      <c r="H216" s="25">
        <f>IF(B216="","",IF(ISNUMBER(E216),"Sent","To send"))</f>
        <v/>
      </c>
    </row>
    <row r="217">
      <c r="A217" s="23" t="n"/>
      <c r="B217" s="22" t="n"/>
      <c r="C217" s="24" t="n"/>
      <c r="D217" s="22" t="n"/>
      <c r="E217" s="23" t="n"/>
      <c r="F217" s="22" t="n"/>
      <c r="G217" s="25">
        <f>IF(B217="","",IF(ISNA(MATCH(B217,Pledges!$A$2:$A$301,0)),"Unknown pledge ID",INDEX(Pledges!$B$2:$B$301,MATCH(B217,Pledges!$A$2:$A$301,0))&amp;""))</f>
        <v/>
      </c>
      <c r="H217" s="25">
        <f>IF(B217="","",IF(ISNUMBER(E217),"Sent","To send"))</f>
        <v/>
      </c>
    </row>
    <row r="218">
      <c r="A218" s="23" t="n"/>
      <c r="B218" s="22" t="n"/>
      <c r="C218" s="24" t="n"/>
      <c r="D218" s="22" t="n"/>
      <c r="E218" s="23" t="n"/>
      <c r="F218" s="22" t="n"/>
      <c r="G218" s="25">
        <f>IF(B218="","",IF(ISNA(MATCH(B218,Pledges!$A$2:$A$301,0)),"Unknown pledge ID",INDEX(Pledges!$B$2:$B$301,MATCH(B218,Pledges!$A$2:$A$301,0))&amp;""))</f>
        <v/>
      </c>
      <c r="H218" s="25">
        <f>IF(B218="","",IF(ISNUMBER(E218),"Sent","To send"))</f>
        <v/>
      </c>
    </row>
    <row r="219">
      <c r="A219" s="23" t="n"/>
      <c r="B219" s="22" t="n"/>
      <c r="C219" s="24" t="n"/>
      <c r="D219" s="22" t="n"/>
      <c r="E219" s="23" t="n"/>
      <c r="F219" s="22" t="n"/>
      <c r="G219" s="25">
        <f>IF(B219="","",IF(ISNA(MATCH(B219,Pledges!$A$2:$A$301,0)),"Unknown pledge ID",INDEX(Pledges!$B$2:$B$301,MATCH(B219,Pledges!$A$2:$A$301,0))&amp;""))</f>
        <v/>
      </c>
      <c r="H219" s="25">
        <f>IF(B219="","",IF(ISNUMBER(E219),"Sent","To send"))</f>
        <v/>
      </c>
    </row>
    <row r="220">
      <c r="A220" s="23" t="n"/>
      <c r="B220" s="22" t="n"/>
      <c r="C220" s="24" t="n"/>
      <c r="D220" s="22" t="n"/>
      <c r="E220" s="23" t="n"/>
      <c r="F220" s="22" t="n"/>
      <c r="G220" s="25">
        <f>IF(B220="","",IF(ISNA(MATCH(B220,Pledges!$A$2:$A$301,0)),"Unknown pledge ID",INDEX(Pledges!$B$2:$B$301,MATCH(B220,Pledges!$A$2:$A$301,0))&amp;""))</f>
        <v/>
      </c>
      <c r="H220" s="25">
        <f>IF(B220="","",IF(ISNUMBER(E220),"Sent","To send"))</f>
        <v/>
      </c>
    </row>
    <row r="221">
      <c r="A221" s="23" t="n"/>
      <c r="B221" s="22" t="n"/>
      <c r="C221" s="24" t="n"/>
      <c r="D221" s="22" t="n"/>
      <c r="E221" s="23" t="n"/>
      <c r="F221" s="22" t="n"/>
      <c r="G221" s="25">
        <f>IF(B221="","",IF(ISNA(MATCH(B221,Pledges!$A$2:$A$301,0)),"Unknown pledge ID",INDEX(Pledges!$B$2:$B$301,MATCH(B221,Pledges!$A$2:$A$301,0))&amp;""))</f>
        <v/>
      </c>
      <c r="H221" s="25">
        <f>IF(B221="","",IF(ISNUMBER(E221),"Sent","To send"))</f>
        <v/>
      </c>
    </row>
    <row r="222">
      <c r="A222" s="23" t="n"/>
      <c r="B222" s="22" t="n"/>
      <c r="C222" s="24" t="n"/>
      <c r="D222" s="22" t="n"/>
      <c r="E222" s="23" t="n"/>
      <c r="F222" s="22" t="n"/>
      <c r="G222" s="25">
        <f>IF(B222="","",IF(ISNA(MATCH(B222,Pledges!$A$2:$A$301,0)),"Unknown pledge ID",INDEX(Pledges!$B$2:$B$301,MATCH(B222,Pledges!$A$2:$A$301,0))&amp;""))</f>
        <v/>
      </c>
      <c r="H222" s="25">
        <f>IF(B222="","",IF(ISNUMBER(E222),"Sent","To send"))</f>
        <v/>
      </c>
    </row>
    <row r="223">
      <c r="A223" s="23" t="n"/>
      <c r="B223" s="22" t="n"/>
      <c r="C223" s="24" t="n"/>
      <c r="D223" s="22" t="n"/>
      <c r="E223" s="23" t="n"/>
      <c r="F223" s="22" t="n"/>
      <c r="G223" s="25">
        <f>IF(B223="","",IF(ISNA(MATCH(B223,Pledges!$A$2:$A$301,0)),"Unknown pledge ID",INDEX(Pledges!$B$2:$B$301,MATCH(B223,Pledges!$A$2:$A$301,0))&amp;""))</f>
        <v/>
      </c>
      <c r="H223" s="25">
        <f>IF(B223="","",IF(ISNUMBER(E223),"Sent","To send"))</f>
        <v/>
      </c>
    </row>
    <row r="224">
      <c r="A224" s="23" t="n"/>
      <c r="B224" s="22" t="n"/>
      <c r="C224" s="24" t="n"/>
      <c r="D224" s="22" t="n"/>
      <c r="E224" s="23" t="n"/>
      <c r="F224" s="22" t="n"/>
      <c r="G224" s="25">
        <f>IF(B224="","",IF(ISNA(MATCH(B224,Pledges!$A$2:$A$301,0)),"Unknown pledge ID",INDEX(Pledges!$B$2:$B$301,MATCH(B224,Pledges!$A$2:$A$301,0))&amp;""))</f>
        <v/>
      </c>
      <c r="H224" s="25">
        <f>IF(B224="","",IF(ISNUMBER(E224),"Sent","To send"))</f>
        <v/>
      </c>
    </row>
    <row r="225">
      <c r="A225" s="23" t="n"/>
      <c r="B225" s="22" t="n"/>
      <c r="C225" s="24" t="n"/>
      <c r="D225" s="22" t="n"/>
      <c r="E225" s="23" t="n"/>
      <c r="F225" s="22" t="n"/>
      <c r="G225" s="25">
        <f>IF(B225="","",IF(ISNA(MATCH(B225,Pledges!$A$2:$A$301,0)),"Unknown pledge ID",INDEX(Pledges!$B$2:$B$301,MATCH(B225,Pledges!$A$2:$A$301,0))&amp;""))</f>
        <v/>
      </c>
      <c r="H225" s="25">
        <f>IF(B225="","",IF(ISNUMBER(E225),"Sent","To send"))</f>
        <v/>
      </c>
    </row>
    <row r="226">
      <c r="A226" s="23" t="n"/>
      <c r="B226" s="22" t="n"/>
      <c r="C226" s="24" t="n"/>
      <c r="D226" s="22" t="n"/>
      <c r="E226" s="23" t="n"/>
      <c r="F226" s="22" t="n"/>
      <c r="G226" s="25">
        <f>IF(B226="","",IF(ISNA(MATCH(B226,Pledges!$A$2:$A$301,0)),"Unknown pledge ID",INDEX(Pledges!$B$2:$B$301,MATCH(B226,Pledges!$A$2:$A$301,0))&amp;""))</f>
        <v/>
      </c>
      <c r="H226" s="25">
        <f>IF(B226="","",IF(ISNUMBER(E226),"Sent","To send"))</f>
        <v/>
      </c>
    </row>
    <row r="227">
      <c r="A227" s="23" t="n"/>
      <c r="B227" s="22" t="n"/>
      <c r="C227" s="24" t="n"/>
      <c r="D227" s="22" t="n"/>
      <c r="E227" s="23" t="n"/>
      <c r="F227" s="22" t="n"/>
      <c r="G227" s="25">
        <f>IF(B227="","",IF(ISNA(MATCH(B227,Pledges!$A$2:$A$301,0)),"Unknown pledge ID",INDEX(Pledges!$B$2:$B$301,MATCH(B227,Pledges!$A$2:$A$301,0))&amp;""))</f>
        <v/>
      </c>
      <c r="H227" s="25">
        <f>IF(B227="","",IF(ISNUMBER(E227),"Sent","To send"))</f>
        <v/>
      </c>
    </row>
    <row r="228">
      <c r="A228" s="23" t="n"/>
      <c r="B228" s="22" t="n"/>
      <c r="C228" s="24" t="n"/>
      <c r="D228" s="22" t="n"/>
      <c r="E228" s="23" t="n"/>
      <c r="F228" s="22" t="n"/>
      <c r="G228" s="25">
        <f>IF(B228="","",IF(ISNA(MATCH(B228,Pledges!$A$2:$A$301,0)),"Unknown pledge ID",INDEX(Pledges!$B$2:$B$301,MATCH(B228,Pledges!$A$2:$A$301,0))&amp;""))</f>
        <v/>
      </c>
      <c r="H228" s="25">
        <f>IF(B228="","",IF(ISNUMBER(E228),"Sent","To send"))</f>
        <v/>
      </c>
    </row>
    <row r="229">
      <c r="A229" s="23" t="n"/>
      <c r="B229" s="22" t="n"/>
      <c r="C229" s="24" t="n"/>
      <c r="D229" s="22" t="n"/>
      <c r="E229" s="23" t="n"/>
      <c r="F229" s="22" t="n"/>
      <c r="G229" s="25">
        <f>IF(B229="","",IF(ISNA(MATCH(B229,Pledges!$A$2:$A$301,0)),"Unknown pledge ID",INDEX(Pledges!$B$2:$B$301,MATCH(B229,Pledges!$A$2:$A$301,0))&amp;""))</f>
        <v/>
      </c>
      <c r="H229" s="25">
        <f>IF(B229="","",IF(ISNUMBER(E229),"Sent","To send"))</f>
        <v/>
      </c>
    </row>
    <row r="230">
      <c r="A230" s="23" t="n"/>
      <c r="B230" s="22" t="n"/>
      <c r="C230" s="24" t="n"/>
      <c r="D230" s="22" t="n"/>
      <c r="E230" s="23" t="n"/>
      <c r="F230" s="22" t="n"/>
      <c r="G230" s="25">
        <f>IF(B230="","",IF(ISNA(MATCH(B230,Pledges!$A$2:$A$301,0)),"Unknown pledge ID",INDEX(Pledges!$B$2:$B$301,MATCH(B230,Pledges!$A$2:$A$301,0))&amp;""))</f>
        <v/>
      </c>
      <c r="H230" s="25">
        <f>IF(B230="","",IF(ISNUMBER(E230),"Sent","To send"))</f>
        <v/>
      </c>
    </row>
    <row r="231">
      <c r="A231" s="23" t="n"/>
      <c r="B231" s="22" t="n"/>
      <c r="C231" s="24" t="n"/>
      <c r="D231" s="22" t="n"/>
      <c r="E231" s="23" t="n"/>
      <c r="F231" s="22" t="n"/>
      <c r="G231" s="25">
        <f>IF(B231="","",IF(ISNA(MATCH(B231,Pledges!$A$2:$A$301,0)),"Unknown pledge ID",INDEX(Pledges!$B$2:$B$301,MATCH(B231,Pledges!$A$2:$A$301,0))&amp;""))</f>
        <v/>
      </c>
      <c r="H231" s="25">
        <f>IF(B231="","",IF(ISNUMBER(E231),"Sent","To send"))</f>
        <v/>
      </c>
    </row>
    <row r="232">
      <c r="A232" s="23" t="n"/>
      <c r="B232" s="22" t="n"/>
      <c r="C232" s="24" t="n"/>
      <c r="D232" s="22" t="n"/>
      <c r="E232" s="23" t="n"/>
      <c r="F232" s="22" t="n"/>
      <c r="G232" s="25">
        <f>IF(B232="","",IF(ISNA(MATCH(B232,Pledges!$A$2:$A$301,0)),"Unknown pledge ID",INDEX(Pledges!$B$2:$B$301,MATCH(B232,Pledges!$A$2:$A$301,0))&amp;""))</f>
        <v/>
      </c>
      <c r="H232" s="25">
        <f>IF(B232="","",IF(ISNUMBER(E232),"Sent","To send"))</f>
        <v/>
      </c>
    </row>
    <row r="233">
      <c r="A233" s="23" t="n"/>
      <c r="B233" s="22" t="n"/>
      <c r="C233" s="24" t="n"/>
      <c r="D233" s="22" t="n"/>
      <c r="E233" s="23" t="n"/>
      <c r="F233" s="22" t="n"/>
      <c r="G233" s="25">
        <f>IF(B233="","",IF(ISNA(MATCH(B233,Pledges!$A$2:$A$301,0)),"Unknown pledge ID",INDEX(Pledges!$B$2:$B$301,MATCH(B233,Pledges!$A$2:$A$301,0))&amp;""))</f>
        <v/>
      </c>
      <c r="H233" s="25">
        <f>IF(B233="","",IF(ISNUMBER(E233),"Sent","To send"))</f>
        <v/>
      </c>
    </row>
    <row r="234">
      <c r="A234" s="23" t="n"/>
      <c r="B234" s="22" t="n"/>
      <c r="C234" s="24" t="n"/>
      <c r="D234" s="22" t="n"/>
      <c r="E234" s="23" t="n"/>
      <c r="F234" s="22" t="n"/>
      <c r="G234" s="25">
        <f>IF(B234="","",IF(ISNA(MATCH(B234,Pledges!$A$2:$A$301,0)),"Unknown pledge ID",INDEX(Pledges!$B$2:$B$301,MATCH(B234,Pledges!$A$2:$A$301,0))&amp;""))</f>
        <v/>
      </c>
      <c r="H234" s="25">
        <f>IF(B234="","",IF(ISNUMBER(E234),"Sent","To send"))</f>
        <v/>
      </c>
    </row>
    <row r="235">
      <c r="A235" s="23" t="n"/>
      <c r="B235" s="22" t="n"/>
      <c r="C235" s="24" t="n"/>
      <c r="D235" s="22" t="n"/>
      <c r="E235" s="23" t="n"/>
      <c r="F235" s="22" t="n"/>
      <c r="G235" s="25">
        <f>IF(B235="","",IF(ISNA(MATCH(B235,Pledges!$A$2:$A$301,0)),"Unknown pledge ID",INDEX(Pledges!$B$2:$B$301,MATCH(B235,Pledges!$A$2:$A$301,0))&amp;""))</f>
        <v/>
      </c>
      <c r="H235" s="25">
        <f>IF(B235="","",IF(ISNUMBER(E235),"Sent","To send"))</f>
        <v/>
      </c>
    </row>
    <row r="236">
      <c r="A236" s="23" t="n"/>
      <c r="B236" s="22" t="n"/>
      <c r="C236" s="24" t="n"/>
      <c r="D236" s="22" t="n"/>
      <c r="E236" s="23" t="n"/>
      <c r="F236" s="22" t="n"/>
      <c r="G236" s="25">
        <f>IF(B236="","",IF(ISNA(MATCH(B236,Pledges!$A$2:$A$301,0)),"Unknown pledge ID",INDEX(Pledges!$B$2:$B$301,MATCH(B236,Pledges!$A$2:$A$301,0))&amp;""))</f>
        <v/>
      </c>
      <c r="H236" s="25">
        <f>IF(B236="","",IF(ISNUMBER(E236),"Sent","To send"))</f>
        <v/>
      </c>
    </row>
    <row r="237">
      <c r="A237" s="23" t="n"/>
      <c r="B237" s="22" t="n"/>
      <c r="C237" s="24" t="n"/>
      <c r="D237" s="22" t="n"/>
      <c r="E237" s="23" t="n"/>
      <c r="F237" s="22" t="n"/>
      <c r="G237" s="25">
        <f>IF(B237="","",IF(ISNA(MATCH(B237,Pledges!$A$2:$A$301,0)),"Unknown pledge ID",INDEX(Pledges!$B$2:$B$301,MATCH(B237,Pledges!$A$2:$A$301,0))&amp;""))</f>
        <v/>
      </c>
      <c r="H237" s="25">
        <f>IF(B237="","",IF(ISNUMBER(E237),"Sent","To send"))</f>
        <v/>
      </c>
    </row>
    <row r="238">
      <c r="A238" s="23" t="n"/>
      <c r="B238" s="22" t="n"/>
      <c r="C238" s="24" t="n"/>
      <c r="D238" s="22" t="n"/>
      <c r="E238" s="23" t="n"/>
      <c r="F238" s="22" t="n"/>
      <c r="G238" s="25">
        <f>IF(B238="","",IF(ISNA(MATCH(B238,Pledges!$A$2:$A$301,0)),"Unknown pledge ID",INDEX(Pledges!$B$2:$B$301,MATCH(B238,Pledges!$A$2:$A$301,0))&amp;""))</f>
        <v/>
      </c>
      <c r="H238" s="25">
        <f>IF(B238="","",IF(ISNUMBER(E238),"Sent","To send"))</f>
        <v/>
      </c>
    </row>
    <row r="239">
      <c r="A239" s="23" t="n"/>
      <c r="B239" s="22" t="n"/>
      <c r="C239" s="24" t="n"/>
      <c r="D239" s="22" t="n"/>
      <c r="E239" s="23" t="n"/>
      <c r="F239" s="22" t="n"/>
      <c r="G239" s="25">
        <f>IF(B239="","",IF(ISNA(MATCH(B239,Pledges!$A$2:$A$301,0)),"Unknown pledge ID",INDEX(Pledges!$B$2:$B$301,MATCH(B239,Pledges!$A$2:$A$301,0))&amp;""))</f>
        <v/>
      </c>
      <c r="H239" s="25">
        <f>IF(B239="","",IF(ISNUMBER(E239),"Sent","To send"))</f>
        <v/>
      </c>
    </row>
    <row r="240">
      <c r="A240" s="23" t="n"/>
      <c r="B240" s="22" t="n"/>
      <c r="C240" s="24" t="n"/>
      <c r="D240" s="22" t="n"/>
      <c r="E240" s="23" t="n"/>
      <c r="F240" s="22" t="n"/>
      <c r="G240" s="25">
        <f>IF(B240="","",IF(ISNA(MATCH(B240,Pledges!$A$2:$A$301,0)),"Unknown pledge ID",INDEX(Pledges!$B$2:$B$301,MATCH(B240,Pledges!$A$2:$A$301,0))&amp;""))</f>
        <v/>
      </c>
      <c r="H240" s="25">
        <f>IF(B240="","",IF(ISNUMBER(E240),"Sent","To send"))</f>
        <v/>
      </c>
    </row>
    <row r="241">
      <c r="A241" s="23" t="n"/>
      <c r="B241" s="22" t="n"/>
      <c r="C241" s="24" t="n"/>
      <c r="D241" s="22" t="n"/>
      <c r="E241" s="23" t="n"/>
      <c r="F241" s="22" t="n"/>
      <c r="G241" s="25">
        <f>IF(B241="","",IF(ISNA(MATCH(B241,Pledges!$A$2:$A$301,0)),"Unknown pledge ID",INDEX(Pledges!$B$2:$B$301,MATCH(B241,Pledges!$A$2:$A$301,0))&amp;""))</f>
        <v/>
      </c>
      <c r="H241" s="25">
        <f>IF(B241="","",IF(ISNUMBER(E241),"Sent","To send"))</f>
        <v/>
      </c>
    </row>
    <row r="242">
      <c r="A242" s="23" t="n"/>
      <c r="B242" s="22" t="n"/>
      <c r="C242" s="24" t="n"/>
      <c r="D242" s="22" t="n"/>
      <c r="E242" s="23" t="n"/>
      <c r="F242" s="22" t="n"/>
      <c r="G242" s="25">
        <f>IF(B242="","",IF(ISNA(MATCH(B242,Pledges!$A$2:$A$301,0)),"Unknown pledge ID",INDEX(Pledges!$B$2:$B$301,MATCH(B242,Pledges!$A$2:$A$301,0))&amp;""))</f>
        <v/>
      </c>
      <c r="H242" s="25">
        <f>IF(B242="","",IF(ISNUMBER(E242),"Sent","To send"))</f>
        <v/>
      </c>
    </row>
    <row r="243">
      <c r="A243" s="23" t="n"/>
      <c r="B243" s="22" t="n"/>
      <c r="C243" s="24" t="n"/>
      <c r="D243" s="22" t="n"/>
      <c r="E243" s="23" t="n"/>
      <c r="F243" s="22" t="n"/>
      <c r="G243" s="25">
        <f>IF(B243="","",IF(ISNA(MATCH(B243,Pledges!$A$2:$A$301,0)),"Unknown pledge ID",INDEX(Pledges!$B$2:$B$301,MATCH(B243,Pledges!$A$2:$A$301,0))&amp;""))</f>
        <v/>
      </c>
      <c r="H243" s="25">
        <f>IF(B243="","",IF(ISNUMBER(E243),"Sent","To send"))</f>
        <v/>
      </c>
    </row>
    <row r="244">
      <c r="A244" s="23" t="n"/>
      <c r="B244" s="22" t="n"/>
      <c r="C244" s="24" t="n"/>
      <c r="D244" s="22" t="n"/>
      <c r="E244" s="23" t="n"/>
      <c r="F244" s="22" t="n"/>
      <c r="G244" s="25">
        <f>IF(B244="","",IF(ISNA(MATCH(B244,Pledges!$A$2:$A$301,0)),"Unknown pledge ID",INDEX(Pledges!$B$2:$B$301,MATCH(B244,Pledges!$A$2:$A$301,0))&amp;""))</f>
        <v/>
      </c>
      <c r="H244" s="25">
        <f>IF(B244="","",IF(ISNUMBER(E244),"Sent","To send"))</f>
        <v/>
      </c>
    </row>
    <row r="245">
      <c r="A245" s="23" t="n"/>
      <c r="B245" s="22" t="n"/>
      <c r="C245" s="24" t="n"/>
      <c r="D245" s="22" t="n"/>
      <c r="E245" s="23" t="n"/>
      <c r="F245" s="22" t="n"/>
      <c r="G245" s="25">
        <f>IF(B245="","",IF(ISNA(MATCH(B245,Pledges!$A$2:$A$301,0)),"Unknown pledge ID",INDEX(Pledges!$B$2:$B$301,MATCH(B245,Pledges!$A$2:$A$301,0))&amp;""))</f>
        <v/>
      </c>
      <c r="H245" s="25">
        <f>IF(B245="","",IF(ISNUMBER(E245),"Sent","To send"))</f>
        <v/>
      </c>
    </row>
    <row r="246">
      <c r="A246" s="23" t="n"/>
      <c r="B246" s="22" t="n"/>
      <c r="C246" s="24" t="n"/>
      <c r="D246" s="22" t="n"/>
      <c r="E246" s="23" t="n"/>
      <c r="F246" s="22" t="n"/>
      <c r="G246" s="25">
        <f>IF(B246="","",IF(ISNA(MATCH(B246,Pledges!$A$2:$A$301,0)),"Unknown pledge ID",INDEX(Pledges!$B$2:$B$301,MATCH(B246,Pledges!$A$2:$A$301,0))&amp;""))</f>
        <v/>
      </c>
      <c r="H246" s="25">
        <f>IF(B246="","",IF(ISNUMBER(E246),"Sent","To send"))</f>
        <v/>
      </c>
    </row>
    <row r="247">
      <c r="A247" s="23" t="n"/>
      <c r="B247" s="22" t="n"/>
      <c r="C247" s="24" t="n"/>
      <c r="D247" s="22" t="n"/>
      <c r="E247" s="23" t="n"/>
      <c r="F247" s="22" t="n"/>
      <c r="G247" s="25">
        <f>IF(B247="","",IF(ISNA(MATCH(B247,Pledges!$A$2:$A$301,0)),"Unknown pledge ID",INDEX(Pledges!$B$2:$B$301,MATCH(B247,Pledges!$A$2:$A$301,0))&amp;""))</f>
        <v/>
      </c>
      <c r="H247" s="25">
        <f>IF(B247="","",IF(ISNUMBER(E247),"Sent","To send"))</f>
        <v/>
      </c>
    </row>
    <row r="248">
      <c r="A248" s="23" t="n"/>
      <c r="B248" s="22" t="n"/>
      <c r="C248" s="24" t="n"/>
      <c r="D248" s="22" t="n"/>
      <c r="E248" s="23" t="n"/>
      <c r="F248" s="22" t="n"/>
      <c r="G248" s="25">
        <f>IF(B248="","",IF(ISNA(MATCH(B248,Pledges!$A$2:$A$301,0)),"Unknown pledge ID",INDEX(Pledges!$B$2:$B$301,MATCH(B248,Pledges!$A$2:$A$301,0))&amp;""))</f>
        <v/>
      </c>
      <c r="H248" s="25">
        <f>IF(B248="","",IF(ISNUMBER(E248),"Sent","To send"))</f>
        <v/>
      </c>
    </row>
    <row r="249">
      <c r="A249" s="23" t="n"/>
      <c r="B249" s="22" t="n"/>
      <c r="C249" s="24" t="n"/>
      <c r="D249" s="22" t="n"/>
      <c r="E249" s="23" t="n"/>
      <c r="F249" s="22" t="n"/>
      <c r="G249" s="25">
        <f>IF(B249="","",IF(ISNA(MATCH(B249,Pledges!$A$2:$A$301,0)),"Unknown pledge ID",INDEX(Pledges!$B$2:$B$301,MATCH(B249,Pledges!$A$2:$A$301,0))&amp;""))</f>
        <v/>
      </c>
      <c r="H249" s="25">
        <f>IF(B249="","",IF(ISNUMBER(E249),"Sent","To send"))</f>
        <v/>
      </c>
    </row>
    <row r="250">
      <c r="A250" s="23" t="n"/>
      <c r="B250" s="22" t="n"/>
      <c r="C250" s="24" t="n"/>
      <c r="D250" s="22" t="n"/>
      <c r="E250" s="23" t="n"/>
      <c r="F250" s="22" t="n"/>
      <c r="G250" s="25">
        <f>IF(B250="","",IF(ISNA(MATCH(B250,Pledges!$A$2:$A$301,0)),"Unknown pledge ID",INDEX(Pledges!$B$2:$B$301,MATCH(B250,Pledges!$A$2:$A$301,0))&amp;""))</f>
        <v/>
      </c>
      <c r="H250" s="25">
        <f>IF(B250="","",IF(ISNUMBER(E250),"Sent","To send"))</f>
        <v/>
      </c>
    </row>
    <row r="251">
      <c r="A251" s="23" t="n"/>
      <c r="B251" s="22" t="n"/>
      <c r="C251" s="24" t="n"/>
      <c r="D251" s="22" t="n"/>
      <c r="E251" s="23" t="n"/>
      <c r="F251" s="22" t="n"/>
      <c r="G251" s="25">
        <f>IF(B251="","",IF(ISNA(MATCH(B251,Pledges!$A$2:$A$301,0)),"Unknown pledge ID",INDEX(Pledges!$B$2:$B$301,MATCH(B251,Pledges!$A$2:$A$301,0))&amp;""))</f>
        <v/>
      </c>
      <c r="H251" s="25">
        <f>IF(B251="","",IF(ISNUMBER(E251),"Sent","To send"))</f>
        <v/>
      </c>
    </row>
    <row r="252">
      <c r="A252" s="23" t="n"/>
      <c r="B252" s="22" t="n"/>
      <c r="C252" s="24" t="n"/>
      <c r="D252" s="22" t="n"/>
      <c r="E252" s="23" t="n"/>
      <c r="F252" s="22" t="n"/>
      <c r="G252" s="25">
        <f>IF(B252="","",IF(ISNA(MATCH(B252,Pledges!$A$2:$A$301,0)),"Unknown pledge ID",INDEX(Pledges!$B$2:$B$301,MATCH(B252,Pledges!$A$2:$A$301,0))&amp;""))</f>
        <v/>
      </c>
      <c r="H252" s="25">
        <f>IF(B252="","",IF(ISNUMBER(E252),"Sent","To send"))</f>
        <v/>
      </c>
    </row>
    <row r="253">
      <c r="A253" s="23" t="n"/>
      <c r="B253" s="22" t="n"/>
      <c r="C253" s="24" t="n"/>
      <c r="D253" s="22" t="n"/>
      <c r="E253" s="23" t="n"/>
      <c r="F253" s="22" t="n"/>
      <c r="G253" s="25">
        <f>IF(B253="","",IF(ISNA(MATCH(B253,Pledges!$A$2:$A$301,0)),"Unknown pledge ID",INDEX(Pledges!$B$2:$B$301,MATCH(B253,Pledges!$A$2:$A$301,0))&amp;""))</f>
        <v/>
      </c>
      <c r="H253" s="25">
        <f>IF(B253="","",IF(ISNUMBER(E253),"Sent","To send"))</f>
        <v/>
      </c>
    </row>
    <row r="254">
      <c r="A254" s="23" t="n"/>
      <c r="B254" s="22" t="n"/>
      <c r="C254" s="24" t="n"/>
      <c r="D254" s="22" t="n"/>
      <c r="E254" s="23" t="n"/>
      <c r="F254" s="22" t="n"/>
      <c r="G254" s="25">
        <f>IF(B254="","",IF(ISNA(MATCH(B254,Pledges!$A$2:$A$301,0)),"Unknown pledge ID",INDEX(Pledges!$B$2:$B$301,MATCH(B254,Pledges!$A$2:$A$301,0))&amp;""))</f>
        <v/>
      </c>
      <c r="H254" s="25">
        <f>IF(B254="","",IF(ISNUMBER(E254),"Sent","To send"))</f>
        <v/>
      </c>
    </row>
    <row r="255">
      <c r="A255" s="23" t="n"/>
      <c r="B255" s="22" t="n"/>
      <c r="C255" s="24" t="n"/>
      <c r="D255" s="22" t="n"/>
      <c r="E255" s="23" t="n"/>
      <c r="F255" s="22" t="n"/>
      <c r="G255" s="25">
        <f>IF(B255="","",IF(ISNA(MATCH(B255,Pledges!$A$2:$A$301,0)),"Unknown pledge ID",INDEX(Pledges!$B$2:$B$301,MATCH(B255,Pledges!$A$2:$A$301,0))&amp;""))</f>
        <v/>
      </c>
      <c r="H255" s="25">
        <f>IF(B255="","",IF(ISNUMBER(E255),"Sent","To send"))</f>
        <v/>
      </c>
    </row>
    <row r="256">
      <c r="A256" s="23" t="n"/>
      <c r="B256" s="22" t="n"/>
      <c r="C256" s="24" t="n"/>
      <c r="D256" s="22" t="n"/>
      <c r="E256" s="23" t="n"/>
      <c r="F256" s="22" t="n"/>
      <c r="G256" s="25">
        <f>IF(B256="","",IF(ISNA(MATCH(B256,Pledges!$A$2:$A$301,0)),"Unknown pledge ID",INDEX(Pledges!$B$2:$B$301,MATCH(B256,Pledges!$A$2:$A$301,0))&amp;""))</f>
        <v/>
      </c>
      <c r="H256" s="25">
        <f>IF(B256="","",IF(ISNUMBER(E256),"Sent","To send"))</f>
        <v/>
      </c>
    </row>
    <row r="257">
      <c r="A257" s="23" t="n"/>
      <c r="B257" s="22" t="n"/>
      <c r="C257" s="24" t="n"/>
      <c r="D257" s="22" t="n"/>
      <c r="E257" s="23" t="n"/>
      <c r="F257" s="22" t="n"/>
      <c r="G257" s="25">
        <f>IF(B257="","",IF(ISNA(MATCH(B257,Pledges!$A$2:$A$301,0)),"Unknown pledge ID",INDEX(Pledges!$B$2:$B$301,MATCH(B257,Pledges!$A$2:$A$301,0))&amp;""))</f>
        <v/>
      </c>
      <c r="H257" s="25">
        <f>IF(B257="","",IF(ISNUMBER(E257),"Sent","To send"))</f>
        <v/>
      </c>
    </row>
    <row r="258">
      <c r="A258" s="23" t="n"/>
      <c r="B258" s="22" t="n"/>
      <c r="C258" s="24" t="n"/>
      <c r="D258" s="22" t="n"/>
      <c r="E258" s="23" t="n"/>
      <c r="F258" s="22" t="n"/>
      <c r="G258" s="25">
        <f>IF(B258="","",IF(ISNA(MATCH(B258,Pledges!$A$2:$A$301,0)),"Unknown pledge ID",INDEX(Pledges!$B$2:$B$301,MATCH(B258,Pledges!$A$2:$A$301,0))&amp;""))</f>
        <v/>
      </c>
      <c r="H258" s="25">
        <f>IF(B258="","",IF(ISNUMBER(E258),"Sent","To send"))</f>
        <v/>
      </c>
    </row>
    <row r="259">
      <c r="A259" s="23" t="n"/>
      <c r="B259" s="22" t="n"/>
      <c r="C259" s="24" t="n"/>
      <c r="D259" s="22" t="n"/>
      <c r="E259" s="23" t="n"/>
      <c r="F259" s="22" t="n"/>
      <c r="G259" s="25">
        <f>IF(B259="","",IF(ISNA(MATCH(B259,Pledges!$A$2:$A$301,0)),"Unknown pledge ID",INDEX(Pledges!$B$2:$B$301,MATCH(B259,Pledges!$A$2:$A$301,0))&amp;""))</f>
        <v/>
      </c>
      <c r="H259" s="25">
        <f>IF(B259="","",IF(ISNUMBER(E259),"Sent","To send"))</f>
        <v/>
      </c>
    </row>
    <row r="260">
      <c r="A260" s="23" t="n"/>
      <c r="B260" s="22" t="n"/>
      <c r="C260" s="24" t="n"/>
      <c r="D260" s="22" t="n"/>
      <c r="E260" s="23" t="n"/>
      <c r="F260" s="22" t="n"/>
      <c r="G260" s="25">
        <f>IF(B260="","",IF(ISNA(MATCH(B260,Pledges!$A$2:$A$301,0)),"Unknown pledge ID",INDEX(Pledges!$B$2:$B$301,MATCH(B260,Pledges!$A$2:$A$301,0))&amp;""))</f>
        <v/>
      </c>
      <c r="H260" s="25">
        <f>IF(B260="","",IF(ISNUMBER(E260),"Sent","To send"))</f>
        <v/>
      </c>
    </row>
    <row r="261">
      <c r="A261" s="23" t="n"/>
      <c r="B261" s="22" t="n"/>
      <c r="C261" s="24" t="n"/>
      <c r="D261" s="22" t="n"/>
      <c r="E261" s="23" t="n"/>
      <c r="F261" s="22" t="n"/>
      <c r="G261" s="25">
        <f>IF(B261="","",IF(ISNA(MATCH(B261,Pledges!$A$2:$A$301,0)),"Unknown pledge ID",INDEX(Pledges!$B$2:$B$301,MATCH(B261,Pledges!$A$2:$A$301,0))&amp;""))</f>
        <v/>
      </c>
      <c r="H261" s="25">
        <f>IF(B261="","",IF(ISNUMBER(E261),"Sent","To send"))</f>
        <v/>
      </c>
    </row>
    <row r="262">
      <c r="A262" s="23" t="n"/>
      <c r="B262" s="22" t="n"/>
      <c r="C262" s="24" t="n"/>
      <c r="D262" s="22" t="n"/>
      <c r="E262" s="23" t="n"/>
      <c r="F262" s="22" t="n"/>
      <c r="G262" s="25">
        <f>IF(B262="","",IF(ISNA(MATCH(B262,Pledges!$A$2:$A$301,0)),"Unknown pledge ID",INDEX(Pledges!$B$2:$B$301,MATCH(B262,Pledges!$A$2:$A$301,0))&amp;""))</f>
        <v/>
      </c>
      <c r="H262" s="25">
        <f>IF(B262="","",IF(ISNUMBER(E262),"Sent","To send"))</f>
        <v/>
      </c>
    </row>
    <row r="263">
      <c r="A263" s="23" t="n"/>
      <c r="B263" s="22" t="n"/>
      <c r="C263" s="24" t="n"/>
      <c r="D263" s="22" t="n"/>
      <c r="E263" s="23" t="n"/>
      <c r="F263" s="22" t="n"/>
      <c r="G263" s="25">
        <f>IF(B263="","",IF(ISNA(MATCH(B263,Pledges!$A$2:$A$301,0)),"Unknown pledge ID",INDEX(Pledges!$B$2:$B$301,MATCH(B263,Pledges!$A$2:$A$301,0))&amp;""))</f>
        <v/>
      </c>
      <c r="H263" s="25">
        <f>IF(B263="","",IF(ISNUMBER(E263),"Sent","To send"))</f>
        <v/>
      </c>
    </row>
    <row r="264">
      <c r="A264" s="23" t="n"/>
      <c r="B264" s="22" t="n"/>
      <c r="C264" s="24" t="n"/>
      <c r="D264" s="22" t="n"/>
      <c r="E264" s="23" t="n"/>
      <c r="F264" s="22" t="n"/>
      <c r="G264" s="25">
        <f>IF(B264="","",IF(ISNA(MATCH(B264,Pledges!$A$2:$A$301,0)),"Unknown pledge ID",INDEX(Pledges!$B$2:$B$301,MATCH(B264,Pledges!$A$2:$A$301,0))&amp;""))</f>
        <v/>
      </c>
      <c r="H264" s="25">
        <f>IF(B264="","",IF(ISNUMBER(E264),"Sent","To send"))</f>
        <v/>
      </c>
    </row>
    <row r="265">
      <c r="A265" s="23" t="n"/>
      <c r="B265" s="22" t="n"/>
      <c r="C265" s="24" t="n"/>
      <c r="D265" s="22" t="n"/>
      <c r="E265" s="23" t="n"/>
      <c r="F265" s="22" t="n"/>
      <c r="G265" s="25">
        <f>IF(B265="","",IF(ISNA(MATCH(B265,Pledges!$A$2:$A$301,0)),"Unknown pledge ID",INDEX(Pledges!$B$2:$B$301,MATCH(B265,Pledges!$A$2:$A$301,0))&amp;""))</f>
        <v/>
      </c>
      <c r="H265" s="25">
        <f>IF(B265="","",IF(ISNUMBER(E265),"Sent","To send"))</f>
        <v/>
      </c>
    </row>
    <row r="266">
      <c r="A266" s="23" t="n"/>
      <c r="B266" s="22" t="n"/>
      <c r="C266" s="24" t="n"/>
      <c r="D266" s="22" t="n"/>
      <c r="E266" s="23" t="n"/>
      <c r="F266" s="22" t="n"/>
      <c r="G266" s="25">
        <f>IF(B266="","",IF(ISNA(MATCH(B266,Pledges!$A$2:$A$301,0)),"Unknown pledge ID",INDEX(Pledges!$B$2:$B$301,MATCH(B266,Pledges!$A$2:$A$301,0))&amp;""))</f>
        <v/>
      </c>
      <c r="H266" s="25">
        <f>IF(B266="","",IF(ISNUMBER(E266),"Sent","To send"))</f>
        <v/>
      </c>
    </row>
    <row r="267">
      <c r="A267" s="23" t="n"/>
      <c r="B267" s="22" t="n"/>
      <c r="C267" s="24" t="n"/>
      <c r="D267" s="22" t="n"/>
      <c r="E267" s="23" t="n"/>
      <c r="F267" s="22" t="n"/>
      <c r="G267" s="25">
        <f>IF(B267="","",IF(ISNA(MATCH(B267,Pledges!$A$2:$A$301,0)),"Unknown pledge ID",INDEX(Pledges!$B$2:$B$301,MATCH(B267,Pledges!$A$2:$A$301,0))&amp;""))</f>
        <v/>
      </c>
      <c r="H267" s="25">
        <f>IF(B267="","",IF(ISNUMBER(E267),"Sent","To send"))</f>
        <v/>
      </c>
    </row>
    <row r="268">
      <c r="A268" s="23" t="n"/>
      <c r="B268" s="22" t="n"/>
      <c r="C268" s="24" t="n"/>
      <c r="D268" s="22" t="n"/>
      <c r="E268" s="23" t="n"/>
      <c r="F268" s="22" t="n"/>
      <c r="G268" s="25">
        <f>IF(B268="","",IF(ISNA(MATCH(B268,Pledges!$A$2:$A$301,0)),"Unknown pledge ID",INDEX(Pledges!$B$2:$B$301,MATCH(B268,Pledges!$A$2:$A$301,0))&amp;""))</f>
        <v/>
      </c>
      <c r="H268" s="25">
        <f>IF(B268="","",IF(ISNUMBER(E268),"Sent","To send"))</f>
        <v/>
      </c>
    </row>
    <row r="269">
      <c r="A269" s="23" t="n"/>
      <c r="B269" s="22" t="n"/>
      <c r="C269" s="24" t="n"/>
      <c r="D269" s="22" t="n"/>
      <c r="E269" s="23" t="n"/>
      <c r="F269" s="22" t="n"/>
      <c r="G269" s="25">
        <f>IF(B269="","",IF(ISNA(MATCH(B269,Pledges!$A$2:$A$301,0)),"Unknown pledge ID",INDEX(Pledges!$B$2:$B$301,MATCH(B269,Pledges!$A$2:$A$301,0))&amp;""))</f>
        <v/>
      </c>
      <c r="H269" s="25">
        <f>IF(B269="","",IF(ISNUMBER(E269),"Sent","To send"))</f>
        <v/>
      </c>
    </row>
    <row r="270">
      <c r="A270" s="23" t="n"/>
      <c r="B270" s="22" t="n"/>
      <c r="C270" s="24" t="n"/>
      <c r="D270" s="22" t="n"/>
      <c r="E270" s="23" t="n"/>
      <c r="F270" s="22" t="n"/>
      <c r="G270" s="25">
        <f>IF(B270="","",IF(ISNA(MATCH(B270,Pledges!$A$2:$A$301,0)),"Unknown pledge ID",INDEX(Pledges!$B$2:$B$301,MATCH(B270,Pledges!$A$2:$A$301,0))&amp;""))</f>
        <v/>
      </c>
      <c r="H270" s="25">
        <f>IF(B270="","",IF(ISNUMBER(E270),"Sent","To send"))</f>
        <v/>
      </c>
    </row>
    <row r="271">
      <c r="A271" s="23" t="n"/>
      <c r="B271" s="22" t="n"/>
      <c r="C271" s="24" t="n"/>
      <c r="D271" s="22" t="n"/>
      <c r="E271" s="23" t="n"/>
      <c r="F271" s="22" t="n"/>
      <c r="G271" s="25">
        <f>IF(B271="","",IF(ISNA(MATCH(B271,Pledges!$A$2:$A$301,0)),"Unknown pledge ID",INDEX(Pledges!$B$2:$B$301,MATCH(B271,Pledges!$A$2:$A$301,0))&amp;""))</f>
        <v/>
      </c>
      <c r="H271" s="25">
        <f>IF(B271="","",IF(ISNUMBER(E271),"Sent","To send"))</f>
        <v/>
      </c>
    </row>
    <row r="272">
      <c r="A272" s="23" t="n"/>
      <c r="B272" s="22" t="n"/>
      <c r="C272" s="24" t="n"/>
      <c r="D272" s="22" t="n"/>
      <c r="E272" s="23" t="n"/>
      <c r="F272" s="22" t="n"/>
      <c r="G272" s="25">
        <f>IF(B272="","",IF(ISNA(MATCH(B272,Pledges!$A$2:$A$301,0)),"Unknown pledge ID",INDEX(Pledges!$B$2:$B$301,MATCH(B272,Pledges!$A$2:$A$301,0))&amp;""))</f>
        <v/>
      </c>
      <c r="H272" s="25">
        <f>IF(B272="","",IF(ISNUMBER(E272),"Sent","To send"))</f>
        <v/>
      </c>
    </row>
    <row r="273">
      <c r="A273" s="23" t="n"/>
      <c r="B273" s="22" t="n"/>
      <c r="C273" s="24" t="n"/>
      <c r="D273" s="22" t="n"/>
      <c r="E273" s="23" t="n"/>
      <c r="F273" s="22" t="n"/>
      <c r="G273" s="25">
        <f>IF(B273="","",IF(ISNA(MATCH(B273,Pledges!$A$2:$A$301,0)),"Unknown pledge ID",INDEX(Pledges!$B$2:$B$301,MATCH(B273,Pledges!$A$2:$A$301,0))&amp;""))</f>
        <v/>
      </c>
      <c r="H273" s="25">
        <f>IF(B273="","",IF(ISNUMBER(E273),"Sent","To send"))</f>
        <v/>
      </c>
    </row>
    <row r="274">
      <c r="A274" s="23" t="n"/>
      <c r="B274" s="22" t="n"/>
      <c r="C274" s="24" t="n"/>
      <c r="D274" s="22" t="n"/>
      <c r="E274" s="23" t="n"/>
      <c r="F274" s="22" t="n"/>
      <c r="G274" s="25">
        <f>IF(B274="","",IF(ISNA(MATCH(B274,Pledges!$A$2:$A$301,0)),"Unknown pledge ID",INDEX(Pledges!$B$2:$B$301,MATCH(B274,Pledges!$A$2:$A$301,0))&amp;""))</f>
        <v/>
      </c>
      <c r="H274" s="25">
        <f>IF(B274="","",IF(ISNUMBER(E274),"Sent","To send"))</f>
        <v/>
      </c>
    </row>
    <row r="275">
      <c r="A275" s="23" t="n"/>
      <c r="B275" s="22" t="n"/>
      <c r="C275" s="24" t="n"/>
      <c r="D275" s="22" t="n"/>
      <c r="E275" s="23" t="n"/>
      <c r="F275" s="22" t="n"/>
      <c r="G275" s="25">
        <f>IF(B275="","",IF(ISNA(MATCH(B275,Pledges!$A$2:$A$301,0)),"Unknown pledge ID",INDEX(Pledges!$B$2:$B$301,MATCH(B275,Pledges!$A$2:$A$301,0))&amp;""))</f>
        <v/>
      </c>
      <c r="H275" s="25">
        <f>IF(B275="","",IF(ISNUMBER(E275),"Sent","To send"))</f>
        <v/>
      </c>
    </row>
    <row r="276">
      <c r="A276" s="23" t="n"/>
      <c r="B276" s="22" t="n"/>
      <c r="C276" s="24" t="n"/>
      <c r="D276" s="22" t="n"/>
      <c r="E276" s="23" t="n"/>
      <c r="F276" s="22" t="n"/>
      <c r="G276" s="25">
        <f>IF(B276="","",IF(ISNA(MATCH(B276,Pledges!$A$2:$A$301,0)),"Unknown pledge ID",INDEX(Pledges!$B$2:$B$301,MATCH(B276,Pledges!$A$2:$A$301,0))&amp;""))</f>
        <v/>
      </c>
      <c r="H276" s="25">
        <f>IF(B276="","",IF(ISNUMBER(E276),"Sent","To send"))</f>
        <v/>
      </c>
    </row>
    <row r="277">
      <c r="A277" s="23" t="n"/>
      <c r="B277" s="22" t="n"/>
      <c r="C277" s="24" t="n"/>
      <c r="D277" s="22" t="n"/>
      <c r="E277" s="23" t="n"/>
      <c r="F277" s="22" t="n"/>
      <c r="G277" s="25">
        <f>IF(B277="","",IF(ISNA(MATCH(B277,Pledges!$A$2:$A$301,0)),"Unknown pledge ID",INDEX(Pledges!$B$2:$B$301,MATCH(B277,Pledges!$A$2:$A$301,0))&amp;""))</f>
        <v/>
      </c>
      <c r="H277" s="25">
        <f>IF(B277="","",IF(ISNUMBER(E277),"Sent","To send"))</f>
        <v/>
      </c>
    </row>
    <row r="278">
      <c r="A278" s="23" t="n"/>
      <c r="B278" s="22" t="n"/>
      <c r="C278" s="24" t="n"/>
      <c r="D278" s="22" t="n"/>
      <c r="E278" s="23" t="n"/>
      <c r="F278" s="22" t="n"/>
      <c r="G278" s="25">
        <f>IF(B278="","",IF(ISNA(MATCH(B278,Pledges!$A$2:$A$301,0)),"Unknown pledge ID",INDEX(Pledges!$B$2:$B$301,MATCH(B278,Pledges!$A$2:$A$301,0))&amp;""))</f>
        <v/>
      </c>
      <c r="H278" s="25">
        <f>IF(B278="","",IF(ISNUMBER(E278),"Sent","To send"))</f>
        <v/>
      </c>
    </row>
    <row r="279">
      <c r="A279" s="23" t="n"/>
      <c r="B279" s="22" t="n"/>
      <c r="C279" s="24" t="n"/>
      <c r="D279" s="22" t="n"/>
      <c r="E279" s="23" t="n"/>
      <c r="F279" s="22" t="n"/>
      <c r="G279" s="25">
        <f>IF(B279="","",IF(ISNA(MATCH(B279,Pledges!$A$2:$A$301,0)),"Unknown pledge ID",INDEX(Pledges!$B$2:$B$301,MATCH(B279,Pledges!$A$2:$A$301,0))&amp;""))</f>
        <v/>
      </c>
      <c r="H279" s="25">
        <f>IF(B279="","",IF(ISNUMBER(E279),"Sent","To send"))</f>
        <v/>
      </c>
    </row>
    <row r="280">
      <c r="A280" s="23" t="n"/>
      <c r="B280" s="22" t="n"/>
      <c r="C280" s="24" t="n"/>
      <c r="D280" s="22" t="n"/>
      <c r="E280" s="23" t="n"/>
      <c r="F280" s="22" t="n"/>
      <c r="G280" s="25">
        <f>IF(B280="","",IF(ISNA(MATCH(B280,Pledges!$A$2:$A$301,0)),"Unknown pledge ID",INDEX(Pledges!$B$2:$B$301,MATCH(B280,Pledges!$A$2:$A$301,0))&amp;""))</f>
        <v/>
      </c>
      <c r="H280" s="25">
        <f>IF(B280="","",IF(ISNUMBER(E280),"Sent","To send"))</f>
        <v/>
      </c>
    </row>
    <row r="281">
      <c r="A281" s="23" t="n"/>
      <c r="B281" s="22" t="n"/>
      <c r="C281" s="24" t="n"/>
      <c r="D281" s="22" t="n"/>
      <c r="E281" s="23" t="n"/>
      <c r="F281" s="22" t="n"/>
      <c r="G281" s="25">
        <f>IF(B281="","",IF(ISNA(MATCH(B281,Pledges!$A$2:$A$301,0)),"Unknown pledge ID",INDEX(Pledges!$B$2:$B$301,MATCH(B281,Pledges!$A$2:$A$301,0))&amp;""))</f>
        <v/>
      </c>
      <c r="H281" s="25">
        <f>IF(B281="","",IF(ISNUMBER(E281),"Sent","To send"))</f>
        <v/>
      </c>
    </row>
    <row r="282">
      <c r="A282" s="23" t="n"/>
      <c r="B282" s="22" t="n"/>
      <c r="C282" s="24" t="n"/>
      <c r="D282" s="22" t="n"/>
      <c r="E282" s="23" t="n"/>
      <c r="F282" s="22" t="n"/>
      <c r="G282" s="25">
        <f>IF(B282="","",IF(ISNA(MATCH(B282,Pledges!$A$2:$A$301,0)),"Unknown pledge ID",INDEX(Pledges!$B$2:$B$301,MATCH(B282,Pledges!$A$2:$A$301,0))&amp;""))</f>
        <v/>
      </c>
      <c r="H282" s="25">
        <f>IF(B282="","",IF(ISNUMBER(E282),"Sent","To send"))</f>
        <v/>
      </c>
    </row>
    <row r="283">
      <c r="A283" s="23" t="n"/>
      <c r="B283" s="22" t="n"/>
      <c r="C283" s="24" t="n"/>
      <c r="D283" s="22" t="n"/>
      <c r="E283" s="23" t="n"/>
      <c r="F283" s="22" t="n"/>
      <c r="G283" s="25">
        <f>IF(B283="","",IF(ISNA(MATCH(B283,Pledges!$A$2:$A$301,0)),"Unknown pledge ID",INDEX(Pledges!$B$2:$B$301,MATCH(B283,Pledges!$A$2:$A$301,0))&amp;""))</f>
        <v/>
      </c>
      <c r="H283" s="25">
        <f>IF(B283="","",IF(ISNUMBER(E283),"Sent","To send"))</f>
        <v/>
      </c>
    </row>
    <row r="284">
      <c r="A284" s="23" t="n"/>
      <c r="B284" s="22" t="n"/>
      <c r="C284" s="24" t="n"/>
      <c r="D284" s="22" t="n"/>
      <c r="E284" s="23" t="n"/>
      <c r="F284" s="22" t="n"/>
      <c r="G284" s="25">
        <f>IF(B284="","",IF(ISNA(MATCH(B284,Pledges!$A$2:$A$301,0)),"Unknown pledge ID",INDEX(Pledges!$B$2:$B$301,MATCH(B284,Pledges!$A$2:$A$301,0))&amp;""))</f>
        <v/>
      </c>
      <c r="H284" s="25">
        <f>IF(B284="","",IF(ISNUMBER(E284),"Sent","To send"))</f>
        <v/>
      </c>
    </row>
    <row r="285">
      <c r="A285" s="23" t="n"/>
      <c r="B285" s="22" t="n"/>
      <c r="C285" s="24" t="n"/>
      <c r="D285" s="22" t="n"/>
      <c r="E285" s="23" t="n"/>
      <c r="F285" s="22" t="n"/>
      <c r="G285" s="25">
        <f>IF(B285="","",IF(ISNA(MATCH(B285,Pledges!$A$2:$A$301,0)),"Unknown pledge ID",INDEX(Pledges!$B$2:$B$301,MATCH(B285,Pledges!$A$2:$A$301,0))&amp;""))</f>
        <v/>
      </c>
      <c r="H285" s="25">
        <f>IF(B285="","",IF(ISNUMBER(E285),"Sent","To send"))</f>
        <v/>
      </c>
    </row>
    <row r="286">
      <c r="A286" s="23" t="n"/>
      <c r="B286" s="22" t="n"/>
      <c r="C286" s="24" t="n"/>
      <c r="D286" s="22" t="n"/>
      <c r="E286" s="23" t="n"/>
      <c r="F286" s="22" t="n"/>
      <c r="G286" s="25">
        <f>IF(B286="","",IF(ISNA(MATCH(B286,Pledges!$A$2:$A$301,0)),"Unknown pledge ID",INDEX(Pledges!$B$2:$B$301,MATCH(B286,Pledges!$A$2:$A$301,0))&amp;""))</f>
        <v/>
      </c>
      <c r="H286" s="25">
        <f>IF(B286="","",IF(ISNUMBER(E286),"Sent","To send"))</f>
        <v/>
      </c>
    </row>
    <row r="287">
      <c r="A287" s="23" t="n"/>
      <c r="B287" s="22" t="n"/>
      <c r="C287" s="24" t="n"/>
      <c r="D287" s="22" t="n"/>
      <c r="E287" s="23" t="n"/>
      <c r="F287" s="22" t="n"/>
      <c r="G287" s="25">
        <f>IF(B287="","",IF(ISNA(MATCH(B287,Pledges!$A$2:$A$301,0)),"Unknown pledge ID",INDEX(Pledges!$B$2:$B$301,MATCH(B287,Pledges!$A$2:$A$301,0))&amp;""))</f>
        <v/>
      </c>
      <c r="H287" s="25">
        <f>IF(B287="","",IF(ISNUMBER(E287),"Sent","To send"))</f>
        <v/>
      </c>
    </row>
    <row r="288">
      <c r="A288" s="23" t="n"/>
      <c r="B288" s="22" t="n"/>
      <c r="C288" s="24" t="n"/>
      <c r="D288" s="22" t="n"/>
      <c r="E288" s="23" t="n"/>
      <c r="F288" s="22" t="n"/>
      <c r="G288" s="25">
        <f>IF(B288="","",IF(ISNA(MATCH(B288,Pledges!$A$2:$A$301,0)),"Unknown pledge ID",INDEX(Pledges!$B$2:$B$301,MATCH(B288,Pledges!$A$2:$A$301,0))&amp;""))</f>
        <v/>
      </c>
      <c r="H288" s="25">
        <f>IF(B288="","",IF(ISNUMBER(E288),"Sent","To send"))</f>
        <v/>
      </c>
    </row>
    <row r="289">
      <c r="A289" s="23" t="n"/>
      <c r="B289" s="22" t="n"/>
      <c r="C289" s="24" t="n"/>
      <c r="D289" s="22" t="n"/>
      <c r="E289" s="23" t="n"/>
      <c r="F289" s="22" t="n"/>
      <c r="G289" s="25">
        <f>IF(B289="","",IF(ISNA(MATCH(B289,Pledges!$A$2:$A$301,0)),"Unknown pledge ID",INDEX(Pledges!$B$2:$B$301,MATCH(B289,Pledges!$A$2:$A$301,0))&amp;""))</f>
        <v/>
      </c>
      <c r="H289" s="25">
        <f>IF(B289="","",IF(ISNUMBER(E289),"Sent","To send"))</f>
        <v/>
      </c>
    </row>
    <row r="290">
      <c r="A290" s="23" t="n"/>
      <c r="B290" s="22" t="n"/>
      <c r="C290" s="24" t="n"/>
      <c r="D290" s="22" t="n"/>
      <c r="E290" s="23" t="n"/>
      <c r="F290" s="22" t="n"/>
      <c r="G290" s="25">
        <f>IF(B290="","",IF(ISNA(MATCH(B290,Pledges!$A$2:$A$301,0)),"Unknown pledge ID",INDEX(Pledges!$B$2:$B$301,MATCH(B290,Pledges!$A$2:$A$301,0))&amp;""))</f>
        <v/>
      </c>
      <c r="H290" s="25">
        <f>IF(B290="","",IF(ISNUMBER(E290),"Sent","To send"))</f>
        <v/>
      </c>
    </row>
    <row r="291">
      <c r="A291" s="23" t="n"/>
      <c r="B291" s="22" t="n"/>
      <c r="C291" s="24" t="n"/>
      <c r="D291" s="22" t="n"/>
      <c r="E291" s="23" t="n"/>
      <c r="F291" s="22" t="n"/>
      <c r="G291" s="25">
        <f>IF(B291="","",IF(ISNA(MATCH(B291,Pledges!$A$2:$A$301,0)),"Unknown pledge ID",INDEX(Pledges!$B$2:$B$301,MATCH(B291,Pledges!$A$2:$A$301,0))&amp;""))</f>
        <v/>
      </c>
      <c r="H291" s="25">
        <f>IF(B291="","",IF(ISNUMBER(E291),"Sent","To send"))</f>
        <v/>
      </c>
    </row>
    <row r="292">
      <c r="A292" s="23" t="n"/>
      <c r="B292" s="22" t="n"/>
      <c r="C292" s="24" t="n"/>
      <c r="D292" s="22" t="n"/>
      <c r="E292" s="23" t="n"/>
      <c r="F292" s="22" t="n"/>
      <c r="G292" s="25">
        <f>IF(B292="","",IF(ISNA(MATCH(B292,Pledges!$A$2:$A$301,0)),"Unknown pledge ID",INDEX(Pledges!$B$2:$B$301,MATCH(B292,Pledges!$A$2:$A$301,0))&amp;""))</f>
        <v/>
      </c>
      <c r="H292" s="25">
        <f>IF(B292="","",IF(ISNUMBER(E292),"Sent","To send"))</f>
        <v/>
      </c>
    </row>
    <row r="293">
      <c r="A293" s="23" t="n"/>
      <c r="B293" s="22" t="n"/>
      <c r="C293" s="24" t="n"/>
      <c r="D293" s="22" t="n"/>
      <c r="E293" s="23" t="n"/>
      <c r="F293" s="22" t="n"/>
      <c r="G293" s="25">
        <f>IF(B293="","",IF(ISNA(MATCH(B293,Pledges!$A$2:$A$301,0)),"Unknown pledge ID",INDEX(Pledges!$B$2:$B$301,MATCH(B293,Pledges!$A$2:$A$301,0))&amp;""))</f>
        <v/>
      </c>
      <c r="H293" s="25">
        <f>IF(B293="","",IF(ISNUMBER(E293),"Sent","To send"))</f>
        <v/>
      </c>
    </row>
    <row r="294">
      <c r="A294" s="23" t="n"/>
      <c r="B294" s="22" t="n"/>
      <c r="C294" s="24" t="n"/>
      <c r="D294" s="22" t="n"/>
      <c r="E294" s="23" t="n"/>
      <c r="F294" s="22" t="n"/>
      <c r="G294" s="25">
        <f>IF(B294="","",IF(ISNA(MATCH(B294,Pledges!$A$2:$A$301,0)),"Unknown pledge ID",INDEX(Pledges!$B$2:$B$301,MATCH(B294,Pledges!$A$2:$A$301,0))&amp;""))</f>
        <v/>
      </c>
      <c r="H294" s="25">
        <f>IF(B294="","",IF(ISNUMBER(E294),"Sent","To send"))</f>
        <v/>
      </c>
    </row>
    <row r="295">
      <c r="A295" s="23" t="n"/>
      <c r="B295" s="22" t="n"/>
      <c r="C295" s="24" t="n"/>
      <c r="D295" s="22" t="n"/>
      <c r="E295" s="23" t="n"/>
      <c r="F295" s="22" t="n"/>
      <c r="G295" s="25">
        <f>IF(B295="","",IF(ISNA(MATCH(B295,Pledges!$A$2:$A$301,0)),"Unknown pledge ID",INDEX(Pledges!$B$2:$B$301,MATCH(B295,Pledges!$A$2:$A$301,0))&amp;""))</f>
        <v/>
      </c>
      <c r="H295" s="25">
        <f>IF(B295="","",IF(ISNUMBER(E295),"Sent","To send"))</f>
        <v/>
      </c>
    </row>
    <row r="296">
      <c r="A296" s="23" t="n"/>
      <c r="B296" s="22" t="n"/>
      <c r="C296" s="24" t="n"/>
      <c r="D296" s="22" t="n"/>
      <c r="E296" s="23" t="n"/>
      <c r="F296" s="22" t="n"/>
      <c r="G296" s="25">
        <f>IF(B296="","",IF(ISNA(MATCH(B296,Pledges!$A$2:$A$301,0)),"Unknown pledge ID",INDEX(Pledges!$B$2:$B$301,MATCH(B296,Pledges!$A$2:$A$301,0))&amp;""))</f>
        <v/>
      </c>
      <c r="H296" s="25">
        <f>IF(B296="","",IF(ISNUMBER(E296),"Sent","To send"))</f>
        <v/>
      </c>
    </row>
    <row r="297">
      <c r="A297" s="23" t="n"/>
      <c r="B297" s="22" t="n"/>
      <c r="C297" s="24" t="n"/>
      <c r="D297" s="22" t="n"/>
      <c r="E297" s="23" t="n"/>
      <c r="F297" s="22" t="n"/>
      <c r="G297" s="25">
        <f>IF(B297="","",IF(ISNA(MATCH(B297,Pledges!$A$2:$A$301,0)),"Unknown pledge ID",INDEX(Pledges!$B$2:$B$301,MATCH(B297,Pledges!$A$2:$A$301,0))&amp;""))</f>
        <v/>
      </c>
      <c r="H297" s="25">
        <f>IF(B297="","",IF(ISNUMBER(E297),"Sent","To send"))</f>
        <v/>
      </c>
    </row>
    <row r="298">
      <c r="A298" s="23" t="n"/>
      <c r="B298" s="22" t="n"/>
      <c r="C298" s="24" t="n"/>
      <c r="D298" s="22" t="n"/>
      <c r="E298" s="23" t="n"/>
      <c r="F298" s="22" t="n"/>
      <c r="G298" s="25">
        <f>IF(B298="","",IF(ISNA(MATCH(B298,Pledges!$A$2:$A$301,0)),"Unknown pledge ID",INDEX(Pledges!$B$2:$B$301,MATCH(B298,Pledges!$A$2:$A$301,0))&amp;""))</f>
        <v/>
      </c>
      <c r="H298" s="25">
        <f>IF(B298="","",IF(ISNUMBER(E298),"Sent","To send"))</f>
        <v/>
      </c>
    </row>
    <row r="299">
      <c r="A299" s="23" t="n"/>
      <c r="B299" s="22" t="n"/>
      <c r="C299" s="24" t="n"/>
      <c r="D299" s="22" t="n"/>
      <c r="E299" s="23" t="n"/>
      <c r="F299" s="22" t="n"/>
      <c r="G299" s="25">
        <f>IF(B299="","",IF(ISNA(MATCH(B299,Pledges!$A$2:$A$301,0)),"Unknown pledge ID",INDEX(Pledges!$B$2:$B$301,MATCH(B299,Pledges!$A$2:$A$301,0))&amp;""))</f>
        <v/>
      </c>
      <c r="H299" s="25">
        <f>IF(B299="","",IF(ISNUMBER(E299),"Sent","To send"))</f>
        <v/>
      </c>
    </row>
    <row r="300">
      <c r="A300" s="23" t="n"/>
      <c r="B300" s="22" t="n"/>
      <c r="C300" s="24" t="n"/>
      <c r="D300" s="22" t="n"/>
      <c r="E300" s="23" t="n"/>
      <c r="F300" s="22" t="n"/>
      <c r="G300" s="25">
        <f>IF(B300="","",IF(ISNA(MATCH(B300,Pledges!$A$2:$A$301,0)),"Unknown pledge ID",INDEX(Pledges!$B$2:$B$301,MATCH(B300,Pledges!$A$2:$A$301,0))&amp;""))</f>
        <v/>
      </c>
      <c r="H300" s="25">
        <f>IF(B300="","",IF(ISNUMBER(E300),"Sent","To send"))</f>
        <v/>
      </c>
    </row>
    <row r="301">
      <c r="A301" s="23" t="n"/>
      <c r="B301" s="22" t="n"/>
      <c r="C301" s="24" t="n"/>
      <c r="D301" s="22" t="n"/>
      <c r="E301" s="23" t="n"/>
      <c r="F301" s="22" t="n"/>
      <c r="G301" s="25">
        <f>IF(B301="","",IF(ISNA(MATCH(B301,Pledges!$A$2:$A$301,0)),"Unknown pledge ID",INDEX(Pledges!$B$2:$B$301,MATCH(B301,Pledges!$A$2:$A$301,0))&amp;""))</f>
        <v/>
      </c>
      <c r="H301" s="25">
        <f>IF(B301="","",IF(ISNUMBER(E301),"Sent","To send"))</f>
        <v/>
      </c>
    </row>
    <row r="302">
      <c r="A302" s="23" t="n"/>
      <c r="B302" s="22" t="n"/>
      <c r="C302" s="24" t="n"/>
      <c r="D302" s="22" t="n"/>
      <c r="E302" s="23" t="n"/>
      <c r="F302" s="22" t="n"/>
      <c r="G302" s="25">
        <f>IF(B302="","",IF(ISNA(MATCH(B302,Pledges!$A$2:$A$301,0)),"Unknown pledge ID",INDEX(Pledges!$B$2:$B$301,MATCH(B302,Pledges!$A$2:$A$301,0))&amp;""))</f>
        <v/>
      </c>
      <c r="H302" s="25">
        <f>IF(B302="","",IF(ISNUMBER(E302),"Sent","To send"))</f>
        <v/>
      </c>
    </row>
    <row r="303">
      <c r="A303" s="23" t="n"/>
      <c r="B303" s="22" t="n"/>
      <c r="C303" s="24" t="n"/>
      <c r="D303" s="22" t="n"/>
      <c r="E303" s="23" t="n"/>
      <c r="F303" s="22" t="n"/>
      <c r="G303" s="25">
        <f>IF(B303="","",IF(ISNA(MATCH(B303,Pledges!$A$2:$A$301,0)),"Unknown pledge ID",INDEX(Pledges!$B$2:$B$301,MATCH(B303,Pledges!$A$2:$A$301,0))&amp;""))</f>
        <v/>
      </c>
      <c r="H303" s="25">
        <f>IF(B303="","",IF(ISNUMBER(E303),"Sent","To send"))</f>
        <v/>
      </c>
    </row>
    <row r="304">
      <c r="A304" s="23" t="n"/>
      <c r="B304" s="22" t="n"/>
      <c r="C304" s="24" t="n"/>
      <c r="D304" s="22" t="n"/>
      <c r="E304" s="23" t="n"/>
      <c r="F304" s="22" t="n"/>
      <c r="G304" s="25">
        <f>IF(B304="","",IF(ISNA(MATCH(B304,Pledges!$A$2:$A$301,0)),"Unknown pledge ID",INDEX(Pledges!$B$2:$B$301,MATCH(B304,Pledges!$A$2:$A$301,0))&amp;""))</f>
        <v/>
      </c>
      <c r="H304" s="25">
        <f>IF(B304="","",IF(ISNUMBER(E304),"Sent","To send"))</f>
        <v/>
      </c>
    </row>
    <row r="305">
      <c r="A305" s="23" t="n"/>
      <c r="B305" s="22" t="n"/>
      <c r="C305" s="24" t="n"/>
      <c r="D305" s="22" t="n"/>
      <c r="E305" s="23" t="n"/>
      <c r="F305" s="22" t="n"/>
      <c r="G305" s="25">
        <f>IF(B305="","",IF(ISNA(MATCH(B305,Pledges!$A$2:$A$301,0)),"Unknown pledge ID",INDEX(Pledges!$B$2:$B$301,MATCH(B305,Pledges!$A$2:$A$301,0))&amp;""))</f>
        <v/>
      </c>
      <c r="H305" s="25">
        <f>IF(B305="","",IF(ISNUMBER(E305),"Sent","To send"))</f>
        <v/>
      </c>
    </row>
    <row r="306">
      <c r="A306" s="23" t="n"/>
      <c r="B306" s="22" t="n"/>
      <c r="C306" s="24" t="n"/>
      <c r="D306" s="22" t="n"/>
      <c r="E306" s="23" t="n"/>
      <c r="F306" s="22" t="n"/>
      <c r="G306" s="25">
        <f>IF(B306="","",IF(ISNA(MATCH(B306,Pledges!$A$2:$A$301,0)),"Unknown pledge ID",INDEX(Pledges!$B$2:$B$301,MATCH(B306,Pledges!$A$2:$A$301,0))&amp;""))</f>
        <v/>
      </c>
      <c r="H306" s="25">
        <f>IF(B306="","",IF(ISNUMBER(E306),"Sent","To send"))</f>
        <v/>
      </c>
    </row>
    <row r="307">
      <c r="A307" s="23" t="n"/>
      <c r="B307" s="22" t="n"/>
      <c r="C307" s="24" t="n"/>
      <c r="D307" s="22" t="n"/>
      <c r="E307" s="23" t="n"/>
      <c r="F307" s="22" t="n"/>
      <c r="G307" s="25">
        <f>IF(B307="","",IF(ISNA(MATCH(B307,Pledges!$A$2:$A$301,0)),"Unknown pledge ID",INDEX(Pledges!$B$2:$B$301,MATCH(B307,Pledges!$A$2:$A$301,0))&amp;""))</f>
        <v/>
      </c>
      <c r="H307" s="25">
        <f>IF(B307="","",IF(ISNUMBER(E307),"Sent","To send"))</f>
        <v/>
      </c>
    </row>
    <row r="308">
      <c r="A308" s="23" t="n"/>
      <c r="B308" s="22" t="n"/>
      <c r="C308" s="24" t="n"/>
      <c r="D308" s="22" t="n"/>
      <c r="E308" s="23" t="n"/>
      <c r="F308" s="22" t="n"/>
      <c r="G308" s="25">
        <f>IF(B308="","",IF(ISNA(MATCH(B308,Pledges!$A$2:$A$301,0)),"Unknown pledge ID",INDEX(Pledges!$B$2:$B$301,MATCH(B308,Pledges!$A$2:$A$301,0))&amp;""))</f>
        <v/>
      </c>
      <c r="H308" s="25">
        <f>IF(B308="","",IF(ISNUMBER(E308),"Sent","To send"))</f>
        <v/>
      </c>
    </row>
    <row r="309">
      <c r="A309" s="23" t="n"/>
      <c r="B309" s="22" t="n"/>
      <c r="C309" s="24" t="n"/>
      <c r="D309" s="22" t="n"/>
      <c r="E309" s="23" t="n"/>
      <c r="F309" s="22" t="n"/>
      <c r="G309" s="25">
        <f>IF(B309="","",IF(ISNA(MATCH(B309,Pledges!$A$2:$A$301,0)),"Unknown pledge ID",INDEX(Pledges!$B$2:$B$301,MATCH(B309,Pledges!$A$2:$A$301,0))&amp;""))</f>
        <v/>
      </c>
      <c r="H309" s="25">
        <f>IF(B309="","",IF(ISNUMBER(E309),"Sent","To send"))</f>
        <v/>
      </c>
    </row>
    <row r="310">
      <c r="A310" s="23" t="n"/>
      <c r="B310" s="22" t="n"/>
      <c r="C310" s="24" t="n"/>
      <c r="D310" s="22" t="n"/>
      <c r="E310" s="23" t="n"/>
      <c r="F310" s="22" t="n"/>
      <c r="G310" s="25">
        <f>IF(B310="","",IF(ISNA(MATCH(B310,Pledges!$A$2:$A$301,0)),"Unknown pledge ID",INDEX(Pledges!$B$2:$B$301,MATCH(B310,Pledges!$A$2:$A$301,0))&amp;""))</f>
        <v/>
      </c>
      <c r="H310" s="25">
        <f>IF(B310="","",IF(ISNUMBER(E310),"Sent","To send"))</f>
        <v/>
      </c>
    </row>
    <row r="311">
      <c r="A311" s="23" t="n"/>
      <c r="B311" s="22" t="n"/>
      <c r="C311" s="24" t="n"/>
      <c r="D311" s="22" t="n"/>
      <c r="E311" s="23" t="n"/>
      <c r="F311" s="22" t="n"/>
      <c r="G311" s="25">
        <f>IF(B311="","",IF(ISNA(MATCH(B311,Pledges!$A$2:$A$301,0)),"Unknown pledge ID",INDEX(Pledges!$B$2:$B$301,MATCH(B311,Pledges!$A$2:$A$301,0))&amp;""))</f>
        <v/>
      </c>
      <c r="H311" s="25">
        <f>IF(B311="","",IF(ISNUMBER(E311),"Sent","To send"))</f>
        <v/>
      </c>
    </row>
    <row r="312">
      <c r="A312" s="23" t="n"/>
      <c r="B312" s="22" t="n"/>
      <c r="C312" s="24" t="n"/>
      <c r="D312" s="22" t="n"/>
      <c r="E312" s="23" t="n"/>
      <c r="F312" s="22" t="n"/>
      <c r="G312" s="25">
        <f>IF(B312="","",IF(ISNA(MATCH(B312,Pledges!$A$2:$A$301,0)),"Unknown pledge ID",INDEX(Pledges!$B$2:$B$301,MATCH(B312,Pledges!$A$2:$A$301,0))&amp;""))</f>
        <v/>
      </c>
      <c r="H312" s="25">
        <f>IF(B312="","",IF(ISNUMBER(E312),"Sent","To send"))</f>
        <v/>
      </c>
    </row>
    <row r="313">
      <c r="A313" s="23" t="n"/>
      <c r="B313" s="22" t="n"/>
      <c r="C313" s="24" t="n"/>
      <c r="D313" s="22" t="n"/>
      <c r="E313" s="23" t="n"/>
      <c r="F313" s="22" t="n"/>
      <c r="G313" s="25">
        <f>IF(B313="","",IF(ISNA(MATCH(B313,Pledges!$A$2:$A$301,0)),"Unknown pledge ID",INDEX(Pledges!$B$2:$B$301,MATCH(B313,Pledges!$A$2:$A$301,0))&amp;""))</f>
        <v/>
      </c>
      <c r="H313" s="25">
        <f>IF(B313="","",IF(ISNUMBER(E313),"Sent","To send"))</f>
        <v/>
      </c>
    </row>
    <row r="314">
      <c r="A314" s="23" t="n"/>
      <c r="B314" s="22" t="n"/>
      <c r="C314" s="24" t="n"/>
      <c r="D314" s="22" t="n"/>
      <c r="E314" s="23" t="n"/>
      <c r="F314" s="22" t="n"/>
      <c r="G314" s="25">
        <f>IF(B314="","",IF(ISNA(MATCH(B314,Pledges!$A$2:$A$301,0)),"Unknown pledge ID",INDEX(Pledges!$B$2:$B$301,MATCH(B314,Pledges!$A$2:$A$301,0))&amp;""))</f>
        <v/>
      </c>
      <c r="H314" s="25">
        <f>IF(B314="","",IF(ISNUMBER(E314),"Sent","To send"))</f>
        <v/>
      </c>
    </row>
    <row r="315">
      <c r="A315" s="23" t="n"/>
      <c r="B315" s="22" t="n"/>
      <c r="C315" s="24" t="n"/>
      <c r="D315" s="22" t="n"/>
      <c r="E315" s="23" t="n"/>
      <c r="F315" s="22" t="n"/>
      <c r="G315" s="25">
        <f>IF(B315="","",IF(ISNA(MATCH(B315,Pledges!$A$2:$A$301,0)),"Unknown pledge ID",INDEX(Pledges!$B$2:$B$301,MATCH(B315,Pledges!$A$2:$A$301,0))&amp;""))</f>
        <v/>
      </c>
      <c r="H315" s="25">
        <f>IF(B315="","",IF(ISNUMBER(E315),"Sent","To send"))</f>
        <v/>
      </c>
    </row>
    <row r="316">
      <c r="A316" s="23" t="n"/>
      <c r="B316" s="22" t="n"/>
      <c r="C316" s="24" t="n"/>
      <c r="D316" s="22" t="n"/>
      <c r="E316" s="23" t="n"/>
      <c r="F316" s="22" t="n"/>
      <c r="G316" s="25">
        <f>IF(B316="","",IF(ISNA(MATCH(B316,Pledges!$A$2:$A$301,0)),"Unknown pledge ID",INDEX(Pledges!$B$2:$B$301,MATCH(B316,Pledges!$A$2:$A$301,0))&amp;""))</f>
        <v/>
      </c>
      <c r="H316" s="25">
        <f>IF(B316="","",IF(ISNUMBER(E316),"Sent","To send"))</f>
        <v/>
      </c>
    </row>
    <row r="317">
      <c r="A317" s="23" t="n"/>
      <c r="B317" s="22" t="n"/>
      <c r="C317" s="24" t="n"/>
      <c r="D317" s="22" t="n"/>
      <c r="E317" s="23" t="n"/>
      <c r="F317" s="22" t="n"/>
      <c r="G317" s="25">
        <f>IF(B317="","",IF(ISNA(MATCH(B317,Pledges!$A$2:$A$301,0)),"Unknown pledge ID",INDEX(Pledges!$B$2:$B$301,MATCH(B317,Pledges!$A$2:$A$301,0))&amp;""))</f>
        <v/>
      </c>
      <c r="H317" s="25">
        <f>IF(B317="","",IF(ISNUMBER(E317),"Sent","To send"))</f>
        <v/>
      </c>
    </row>
    <row r="318">
      <c r="A318" s="23" t="n"/>
      <c r="B318" s="22" t="n"/>
      <c r="C318" s="24" t="n"/>
      <c r="D318" s="22" t="n"/>
      <c r="E318" s="23" t="n"/>
      <c r="F318" s="22" t="n"/>
      <c r="G318" s="25">
        <f>IF(B318="","",IF(ISNA(MATCH(B318,Pledges!$A$2:$A$301,0)),"Unknown pledge ID",INDEX(Pledges!$B$2:$B$301,MATCH(B318,Pledges!$A$2:$A$301,0))&amp;""))</f>
        <v/>
      </c>
      <c r="H318" s="25">
        <f>IF(B318="","",IF(ISNUMBER(E318),"Sent","To send"))</f>
        <v/>
      </c>
    </row>
    <row r="319">
      <c r="A319" s="23" t="n"/>
      <c r="B319" s="22" t="n"/>
      <c r="C319" s="24" t="n"/>
      <c r="D319" s="22" t="n"/>
      <c r="E319" s="23" t="n"/>
      <c r="F319" s="22" t="n"/>
      <c r="G319" s="25">
        <f>IF(B319="","",IF(ISNA(MATCH(B319,Pledges!$A$2:$A$301,0)),"Unknown pledge ID",INDEX(Pledges!$B$2:$B$301,MATCH(B319,Pledges!$A$2:$A$301,0))&amp;""))</f>
        <v/>
      </c>
      <c r="H319" s="25">
        <f>IF(B319="","",IF(ISNUMBER(E319),"Sent","To send"))</f>
        <v/>
      </c>
    </row>
    <row r="320">
      <c r="A320" s="23" t="n"/>
      <c r="B320" s="22" t="n"/>
      <c r="C320" s="24" t="n"/>
      <c r="D320" s="22" t="n"/>
      <c r="E320" s="23" t="n"/>
      <c r="F320" s="22" t="n"/>
      <c r="G320" s="25">
        <f>IF(B320="","",IF(ISNA(MATCH(B320,Pledges!$A$2:$A$301,0)),"Unknown pledge ID",INDEX(Pledges!$B$2:$B$301,MATCH(B320,Pledges!$A$2:$A$301,0))&amp;""))</f>
        <v/>
      </c>
      <c r="H320" s="25">
        <f>IF(B320="","",IF(ISNUMBER(E320),"Sent","To send"))</f>
        <v/>
      </c>
    </row>
    <row r="321">
      <c r="A321" s="23" t="n"/>
      <c r="B321" s="22" t="n"/>
      <c r="C321" s="24" t="n"/>
      <c r="D321" s="22" t="n"/>
      <c r="E321" s="23" t="n"/>
      <c r="F321" s="22" t="n"/>
      <c r="G321" s="25">
        <f>IF(B321="","",IF(ISNA(MATCH(B321,Pledges!$A$2:$A$301,0)),"Unknown pledge ID",INDEX(Pledges!$B$2:$B$301,MATCH(B321,Pledges!$A$2:$A$301,0))&amp;""))</f>
        <v/>
      </c>
      <c r="H321" s="25">
        <f>IF(B321="","",IF(ISNUMBER(E321),"Sent","To send"))</f>
        <v/>
      </c>
    </row>
    <row r="322">
      <c r="A322" s="23" t="n"/>
      <c r="B322" s="22" t="n"/>
      <c r="C322" s="24" t="n"/>
      <c r="D322" s="22" t="n"/>
      <c r="E322" s="23" t="n"/>
      <c r="F322" s="22" t="n"/>
      <c r="G322" s="25">
        <f>IF(B322="","",IF(ISNA(MATCH(B322,Pledges!$A$2:$A$301,0)),"Unknown pledge ID",INDEX(Pledges!$B$2:$B$301,MATCH(B322,Pledges!$A$2:$A$301,0))&amp;""))</f>
        <v/>
      </c>
      <c r="H322" s="25">
        <f>IF(B322="","",IF(ISNUMBER(E322),"Sent","To send"))</f>
        <v/>
      </c>
    </row>
    <row r="323">
      <c r="A323" s="23" t="n"/>
      <c r="B323" s="22" t="n"/>
      <c r="C323" s="24" t="n"/>
      <c r="D323" s="22" t="n"/>
      <c r="E323" s="23" t="n"/>
      <c r="F323" s="22" t="n"/>
      <c r="G323" s="25">
        <f>IF(B323="","",IF(ISNA(MATCH(B323,Pledges!$A$2:$A$301,0)),"Unknown pledge ID",INDEX(Pledges!$B$2:$B$301,MATCH(B323,Pledges!$A$2:$A$301,0))&amp;""))</f>
        <v/>
      </c>
      <c r="H323" s="25">
        <f>IF(B323="","",IF(ISNUMBER(E323),"Sent","To send"))</f>
        <v/>
      </c>
    </row>
    <row r="324">
      <c r="A324" s="23" t="n"/>
      <c r="B324" s="22" t="n"/>
      <c r="C324" s="24" t="n"/>
      <c r="D324" s="22" t="n"/>
      <c r="E324" s="23" t="n"/>
      <c r="F324" s="22" t="n"/>
      <c r="G324" s="25">
        <f>IF(B324="","",IF(ISNA(MATCH(B324,Pledges!$A$2:$A$301,0)),"Unknown pledge ID",INDEX(Pledges!$B$2:$B$301,MATCH(B324,Pledges!$A$2:$A$301,0))&amp;""))</f>
        <v/>
      </c>
      <c r="H324" s="25">
        <f>IF(B324="","",IF(ISNUMBER(E324),"Sent","To send"))</f>
        <v/>
      </c>
    </row>
    <row r="325">
      <c r="A325" s="23" t="n"/>
      <c r="B325" s="22" t="n"/>
      <c r="C325" s="24" t="n"/>
      <c r="D325" s="22" t="n"/>
      <c r="E325" s="23" t="n"/>
      <c r="F325" s="22" t="n"/>
      <c r="G325" s="25">
        <f>IF(B325="","",IF(ISNA(MATCH(B325,Pledges!$A$2:$A$301,0)),"Unknown pledge ID",INDEX(Pledges!$B$2:$B$301,MATCH(B325,Pledges!$A$2:$A$301,0))&amp;""))</f>
        <v/>
      </c>
      <c r="H325" s="25">
        <f>IF(B325="","",IF(ISNUMBER(E325),"Sent","To send"))</f>
        <v/>
      </c>
    </row>
    <row r="326">
      <c r="A326" s="23" t="n"/>
      <c r="B326" s="22" t="n"/>
      <c r="C326" s="24" t="n"/>
      <c r="D326" s="22" t="n"/>
      <c r="E326" s="23" t="n"/>
      <c r="F326" s="22" t="n"/>
      <c r="G326" s="25">
        <f>IF(B326="","",IF(ISNA(MATCH(B326,Pledges!$A$2:$A$301,0)),"Unknown pledge ID",INDEX(Pledges!$B$2:$B$301,MATCH(B326,Pledges!$A$2:$A$301,0))&amp;""))</f>
        <v/>
      </c>
      <c r="H326" s="25">
        <f>IF(B326="","",IF(ISNUMBER(E326),"Sent","To send"))</f>
        <v/>
      </c>
    </row>
    <row r="327">
      <c r="A327" s="23" t="n"/>
      <c r="B327" s="22" t="n"/>
      <c r="C327" s="24" t="n"/>
      <c r="D327" s="22" t="n"/>
      <c r="E327" s="23" t="n"/>
      <c r="F327" s="22" t="n"/>
      <c r="G327" s="25">
        <f>IF(B327="","",IF(ISNA(MATCH(B327,Pledges!$A$2:$A$301,0)),"Unknown pledge ID",INDEX(Pledges!$B$2:$B$301,MATCH(B327,Pledges!$A$2:$A$301,0))&amp;""))</f>
        <v/>
      </c>
      <c r="H327" s="25">
        <f>IF(B327="","",IF(ISNUMBER(E327),"Sent","To send"))</f>
        <v/>
      </c>
    </row>
    <row r="328">
      <c r="A328" s="23" t="n"/>
      <c r="B328" s="22" t="n"/>
      <c r="C328" s="24" t="n"/>
      <c r="D328" s="22" t="n"/>
      <c r="E328" s="23" t="n"/>
      <c r="F328" s="22" t="n"/>
      <c r="G328" s="25">
        <f>IF(B328="","",IF(ISNA(MATCH(B328,Pledges!$A$2:$A$301,0)),"Unknown pledge ID",INDEX(Pledges!$B$2:$B$301,MATCH(B328,Pledges!$A$2:$A$301,0))&amp;""))</f>
        <v/>
      </c>
      <c r="H328" s="25">
        <f>IF(B328="","",IF(ISNUMBER(E328),"Sent","To send"))</f>
        <v/>
      </c>
    </row>
    <row r="329">
      <c r="A329" s="23" t="n"/>
      <c r="B329" s="22" t="n"/>
      <c r="C329" s="24" t="n"/>
      <c r="D329" s="22" t="n"/>
      <c r="E329" s="23" t="n"/>
      <c r="F329" s="22" t="n"/>
      <c r="G329" s="25">
        <f>IF(B329="","",IF(ISNA(MATCH(B329,Pledges!$A$2:$A$301,0)),"Unknown pledge ID",INDEX(Pledges!$B$2:$B$301,MATCH(B329,Pledges!$A$2:$A$301,0))&amp;""))</f>
        <v/>
      </c>
      <c r="H329" s="25">
        <f>IF(B329="","",IF(ISNUMBER(E329),"Sent","To send"))</f>
        <v/>
      </c>
    </row>
    <row r="330">
      <c r="A330" s="23" t="n"/>
      <c r="B330" s="22" t="n"/>
      <c r="C330" s="24" t="n"/>
      <c r="D330" s="22" t="n"/>
      <c r="E330" s="23" t="n"/>
      <c r="F330" s="22" t="n"/>
      <c r="G330" s="25">
        <f>IF(B330="","",IF(ISNA(MATCH(B330,Pledges!$A$2:$A$301,0)),"Unknown pledge ID",INDEX(Pledges!$B$2:$B$301,MATCH(B330,Pledges!$A$2:$A$301,0))&amp;""))</f>
        <v/>
      </c>
      <c r="H330" s="25">
        <f>IF(B330="","",IF(ISNUMBER(E330),"Sent","To send"))</f>
        <v/>
      </c>
    </row>
    <row r="331">
      <c r="A331" s="23" t="n"/>
      <c r="B331" s="22" t="n"/>
      <c r="C331" s="24" t="n"/>
      <c r="D331" s="22" t="n"/>
      <c r="E331" s="23" t="n"/>
      <c r="F331" s="22" t="n"/>
      <c r="G331" s="25">
        <f>IF(B331="","",IF(ISNA(MATCH(B331,Pledges!$A$2:$A$301,0)),"Unknown pledge ID",INDEX(Pledges!$B$2:$B$301,MATCH(B331,Pledges!$A$2:$A$301,0))&amp;""))</f>
        <v/>
      </c>
      <c r="H331" s="25">
        <f>IF(B331="","",IF(ISNUMBER(E331),"Sent","To send"))</f>
        <v/>
      </c>
    </row>
    <row r="332">
      <c r="A332" s="23" t="n"/>
      <c r="B332" s="22" t="n"/>
      <c r="C332" s="24" t="n"/>
      <c r="D332" s="22" t="n"/>
      <c r="E332" s="23" t="n"/>
      <c r="F332" s="22" t="n"/>
      <c r="G332" s="25">
        <f>IF(B332="","",IF(ISNA(MATCH(B332,Pledges!$A$2:$A$301,0)),"Unknown pledge ID",INDEX(Pledges!$B$2:$B$301,MATCH(B332,Pledges!$A$2:$A$301,0))&amp;""))</f>
        <v/>
      </c>
      <c r="H332" s="25">
        <f>IF(B332="","",IF(ISNUMBER(E332),"Sent","To send"))</f>
        <v/>
      </c>
    </row>
    <row r="333">
      <c r="A333" s="23" t="n"/>
      <c r="B333" s="22" t="n"/>
      <c r="C333" s="24" t="n"/>
      <c r="D333" s="22" t="n"/>
      <c r="E333" s="23" t="n"/>
      <c r="F333" s="22" t="n"/>
      <c r="G333" s="25">
        <f>IF(B333="","",IF(ISNA(MATCH(B333,Pledges!$A$2:$A$301,0)),"Unknown pledge ID",INDEX(Pledges!$B$2:$B$301,MATCH(B333,Pledges!$A$2:$A$301,0))&amp;""))</f>
        <v/>
      </c>
      <c r="H333" s="25">
        <f>IF(B333="","",IF(ISNUMBER(E333),"Sent","To send"))</f>
        <v/>
      </c>
    </row>
    <row r="334">
      <c r="A334" s="23" t="n"/>
      <c r="B334" s="22" t="n"/>
      <c r="C334" s="24" t="n"/>
      <c r="D334" s="22" t="n"/>
      <c r="E334" s="23" t="n"/>
      <c r="F334" s="22" t="n"/>
      <c r="G334" s="25">
        <f>IF(B334="","",IF(ISNA(MATCH(B334,Pledges!$A$2:$A$301,0)),"Unknown pledge ID",INDEX(Pledges!$B$2:$B$301,MATCH(B334,Pledges!$A$2:$A$301,0))&amp;""))</f>
        <v/>
      </c>
      <c r="H334" s="25">
        <f>IF(B334="","",IF(ISNUMBER(E334),"Sent","To send"))</f>
        <v/>
      </c>
    </row>
    <row r="335">
      <c r="A335" s="23" t="n"/>
      <c r="B335" s="22" t="n"/>
      <c r="C335" s="24" t="n"/>
      <c r="D335" s="22" t="n"/>
      <c r="E335" s="23" t="n"/>
      <c r="F335" s="22" t="n"/>
      <c r="G335" s="25">
        <f>IF(B335="","",IF(ISNA(MATCH(B335,Pledges!$A$2:$A$301,0)),"Unknown pledge ID",INDEX(Pledges!$B$2:$B$301,MATCH(B335,Pledges!$A$2:$A$301,0))&amp;""))</f>
        <v/>
      </c>
      <c r="H335" s="25">
        <f>IF(B335="","",IF(ISNUMBER(E335),"Sent","To send"))</f>
        <v/>
      </c>
    </row>
    <row r="336">
      <c r="A336" s="23" t="n"/>
      <c r="B336" s="22" t="n"/>
      <c r="C336" s="24" t="n"/>
      <c r="D336" s="22" t="n"/>
      <c r="E336" s="23" t="n"/>
      <c r="F336" s="22" t="n"/>
      <c r="G336" s="25">
        <f>IF(B336="","",IF(ISNA(MATCH(B336,Pledges!$A$2:$A$301,0)),"Unknown pledge ID",INDEX(Pledges!$B$2:$B$301,MATCH(B336,Pledges!$A$2:$A$301,0))&amp;""))</f>
        <v/>
      </c>
      <c r="H336" s="25">
        <f>IF(B336="","",IF(ISNUMBER(E336),"Sent","To send"))</f>
        <v/>
      </c>
    </row>
    <row r="337">
      <c r="A337" s="23" t="n"/>
      <c r="B337" s="22" t="n"/>
      <c r="C337" s="24" t="n"/>
      <c r="D337" s="22" t="n"/>
      <c r="E337" s="23" t="n"/>
      <c r="F337" s="22" t="n"/>
      <c r="G337" s="25">
        <f>IF(B337="","",IF(ISNA(MATCH(B337,Pledges!$A$2:$A$301,0)),"Unknown pledge ID",INDEX(Pledges!$B$2:$B$301,MATCH(B337,Pledges!$A$2:$A$301,0))&amp;""))</f>
        <v/>
      </c>
      <c r="H337" s="25">
        <f>IF(B337="","",IF(ISNUMBER(E337),"Sent","To send"))</f>
        <v/>
      </c>
    </row>
    <row r="338">
      <c r="A338" s="23" t="n"/>
      <c r="B338" s="22" t="n"/>
      <c r="C338" s="24" t="n"/>
      <c r="D338" s="22" t="n"/>
      <c r="E338" s="23" t="n"/>
      <c r="F338" s="22" t="n"/>
      <c r="G338" s="25">
        <f>IF(B338="","",IF(ISNA(MATCH(B338,Pledges!$A$2:$A$301,0)),"Unknown pledge ID",INDEX(Pledges!$B$2:$B$301,MATCH(B338,Pledges!$A$2:$A$301,0))&amp;""))</f>
        <v/>
      </c>
      <c r="H338" s="25">
        <f>IF(B338="","",IF(ISNUMBER(E338),"Sent","To send"))</f>
        <v/>
      </c>
    </row>
    <row r="339">
      <c r="A339" s="23" t="n"/>
      <c r="B339" s="22" t="n"/>
      <c r="C339" s="24" t="n"/>
      <c r="D339" s="22" t="n"/>
      <c r="E339" s="23" t="n"/>
      <c r="F339" s="22" t="n"/>
      <c r="G339" s="25">
        <f>IF(B339="","",IF(ISNA(MATCH(B339,Pledges!$A$2:$A$301,0)),"Unknown pledge ID",INDEX(Pledges!$B$2:$B$301,MATCH(B339,Pledges!$A$2:$A$301,0))&amp;""))</f>
        <v/>
      </c>
      <c r="H339" s="25">
        <f>IF(B339="","",IF(ISNUMBER(E339),"Sent","To send"))</f>
        <v/>
      </c>
    </row>
    <row r="340">
      <c r="A340" s="23" t="n"/>
      <c r="B340" s="22" t="n"/>
      <c r="C340" s="24" t="n"/>
      <c r="D340" s="22" t="n"/>
      <c r="E340" s="23" t="n"/>
      <c r="F340" s="22" t="n"/>
      <c r="G340" s="25">
        <f>IF(B340="","",IF(ISNA(MATCH(B340,Pledges!$A$2:$A$301,0)),"Unknown pledge ID",INDEX(Pledges!$B$2:$B$301,MATCH(B340,Pledges!$A$2:$A$301,0))&amp;""))</f>
        <v/>
      </c>
      <c r="H340" s="25">
        <f>IF(B340="","",IF(ISNUMBER(E340),"Sent","To send"))</f>
        <v/>
      </c>
    </row>
    <row r="341">
      <c r="A341" s="23" t="n"/>
      <c r="B341" s="22" t="n"/>
      <c r="C341" s="24" t="n"/>
      <c r="D341" s="22" t="n"/>
      <c r="E341" s="23" t="n"/>
      <c r="F341" s="22" t="n"/>
      <c r="G341" s="25">
        <f>IF(B341="","",IF(ISNA(MATCH(B341,Pledges!$A$2:$A$301,0)),"Unknown pledge ID",INDEX(Pledges!$B$2:$B$301,MATCH(B341,Pledges!$A$2:$A$301,0))&amp;""))</f>
        <v/>
      </c>
      <c r="H341" s="25">
        <f>IF(B341="","",IF(ISNUMBER(E341),"Sent","To send"))</f>
        <v/>
      </c>
    </row>
    <row r="342">
      <c r="A342" s="23" t="n"/>
      <c r="B342" s="22" t="n"/>
      <c r="C342" s="24" t="n"/>
      <c r="D342" s="22" t="n"/>
      <c r="E342" s="23" t="n"/>
      <c r="F342" s="22" t="n"/>
      <c r="G342" s="25">
        <f>IF(B342="","",IF(ISNA(MATCH(B342,Pledges!$A$2:$A$301,0)),"Unknown pledge ID",INDEX(Pledges!$B$2:$B$301,MATCH(B342,Pledges!$A$2:$A$301,0))&amp;""))</f>
        <v/>
      </c>
      <c r="H342" s="25">
        <f>IF(B342="","",IF(ISNUMBER(E342),"Sent","To send"))</f>
        <v/>
      </c>
    </row>
    <row r="343">
      <c r="A343" s="23" t="n"/>
      <c r="B343" s="22" t="n"/>
      <c r="C343" s="24" t="n"/>
      <c r="D343" s="22" t="n"/>
      <c r="E343" s="23" t="n"/>
      <c r="F343" s="22" t="n"/>
      <c r="G343" s="25">
        <f>IF(B343="","",IF(ISNA(MATCH(B343,Pledges!$A$2:$A$301,0)),"Unknown pledge ID",INDEX(Pledges!$B$2:$B$301,MATCH(B343,Pledges!$A$2:$A$301,0))&amp;""))</f>
        <v/>
      </c>
      <c r="H343" s="25">
        <f>IF(B343="","",IF(ISNUMBER(E343),"Sent","To send"))</f>
        <v/>
      </c>
    </row>
    <row r="344">
      <c r="A344" s="23" t="n"/>
      <c r="B344" s="22" t="n"/>
      <c r="C344" s="24" t="n"/>
      <c r="D344" s="22" t="n"/>
      <c r="E344" s="23" t="n"/>
      <c r="F344" s="22" t="n"/>
      <c r="G344" s="25">
        <f>IF(B344="","",IF(ISNA(MATCH(B344,Pledges!$A$2:$A$301,0)),"Unknown pledge ID",INDEX(Pledges!$B$2:$B$301,MATCH(B344,Pledges!$A$2:$A$301,0))&amp;""))</f>
        <v/>
      </c>
      <c r="H344" s="25">
        <f>IF(B344="","",IF(ISNUMBER(E344),"Sent","To send"))</f>
        <v/>
      </c>
    </row>
    <row r="345">
      <c r="A345" s="23" t="n"/>
      <c r="B345" s="22" t="n"/>
      <c r="C345" s="24" t="n"/>
      <c r="D345" s="22" t="n"/>
      <c r="E345" s="23" t="n"/>
      <c r="F345" s="22" t="n"/>
      <c r="G345" s="25">
        <f>IF(B345="","",IF(ISNA(MATCH(B345,Pledges!$A$2:$A$301,0)),"Unknown pledge ID",INDEX(Pledges!$B$2:$B$301,MATCH(B345,Pledges!$A$2:$A$301,0))&amp;""))</f>
        <v/>
      </c>
      <c r="H345" s="25">
        <f>IF(B345="","",IF(ISNUMBER(E345),"Sent","To send"))</f>
        <v/>
      </c>
    </row>
    <row r="346">
      <c r="A346" s="23" t="n"/>
      <c r="B346" s="22" t="n"/>
      <c r="C346" s="24" t="n"/>
      <c r="D346" s="22" t="n"/>
      <c r="E346" s="23" t="n"/>
      <c r="F346" s="22" t="n"/>
      <c r="G346" s="25">
        <f>IF(B346="","",IF(ISNA(MATCH(B346,Pledges!$A$2:$A$301,0)),"Unknown pledge ID",INDEX(Pledges!$B$2:$B$301,MATCH(B346,Pledges!$A$2:$A$301,0))&amp;""))</f>
        <v/>
      </c>
      <c r="H346" s="25">
        <f>IF(B346="","",IF(ISNUMBER(E346),"Sent","To send"))</f>
        <v/>
      </c>
    </row>
    <row r="347">
      <c r="A347" s="23" t="n"/>
      <c r="B347" s="22" t="n"/>
      <c r="C347" s="24" t="n"/>
      <c r="D347" s="22" t="n"/>
      <c r="E347" s="23" t="n"/>
      <c r="F347" s="22" t="n"/>
      <c r="G347" s="25">
        <f>IF(B347="","",IF(ISNA(MATCH(B347,Pledges!$A$2:$A$301,0)),"Unknown pledge ID",INDEX(Pledges!$B$2:$B$301,MATCH(B347,Pledges!$A$2:$A$301,0))&amp;""))</f>
        <v/>
      </c>
      <c r="H347" s="25">
        <f>IF(B347="","",IF(ISNUMBER(E347),"Sent","To send"))</f>
        <v/>
      </c>
    </row>
    <row r="348">
      <c r="A348" s="23" t="n"/>
      <c r="B348" s="22" t="n"/>
      <c r="C348" s="24" t="n"/>
      <c r="D348" s="22" t="n"/>
      <c r="E348" s="23" t="n"/>
      <c r="F348" s="22" t="n"/>
      <c r="G348" s="25">
        <f>IF(B348="","",IF(ISNA(MATCH(B348,Pledges!$A$2:$A$301,0)),"Unknown pledge ID",INDEX(Pledges!$B$2:$B$301,MATCH(B348,Pledges!$A$2:$A$301,0))&amp;""))</f>
        <v/>
      </c>
      <c r="H348" s="25">
        <f>IF(B348="","",IF(ISNUMBER(E348),"Sent","To send"))</f>
        <v/>
      </c>
    </row>
    <row r="349">
      <c r="A349" s="23" t="n"/>
      <c r="B349" s="22" t="n"/>
      <c r="C349" s="24" t="n"/>
      <c r="D349" s="22" t="n"/>
      <c r="E349" s="23" t="n"/>
      <c r="F349" s="22" t="n"/>
      <c r="G349" s="25">
        <f>IF(B349="","",IF(ISNA(MATCH(B349,Pledges!$A$2:$A$301,0)),"Unknown pledge ID",INDEX(Pledges!$B$2:$B$301,MATCH(B349,Pledges!$A$2:$A$301,0))&amp;""))</f>
        <v/>
      </c>
      <c r="H349" s="25">
        <f>IF(B349="","",IF(ISNUMBER(E349),"Sent","To send"))</f>
        <v/>
      </c>
    </row>
    <row r="350">
      <c r="A350" s="23" t="n"/>
      <c r="B350" s="22" t="n"/>
      <c r="C350" s="24" t="n"/>
      <c r="D350" s="22" t="n"/>
      <c r="E350" s="23" t="n"/>
      <c r="F350" s="22" t="n"/>
      <c r="G350" s="25">
        <f>IF(B350="","",IF(ISNA(MATCH(B350,Pledges!$A$2:$A$301,0)),"Unknown pledge ID",INDEX(Pledges!$B$2:$B$301,MATCH(B350,Pledges!$A$2:$A$301,0))&amp;""))</f>
        <v/>
      </c>
      <c r="H350" s="25">
        <f>IF(B350="","",IF(ISNUMBER(E350),"Sent","To send"))</f>
        <v/>
      </c>
    </row>
    <row r="351">
      <c r="A351" s="23" t="n"/>
      <c r="B351" s="22" t="n"/>
      <c r="C351" s="24" t="n"/>
      <c r="D351" s="22" t="n"/>
      <c r="E351" s="23" t="n"/>
      <c r="F351" s="22" t="n"/>
      <c r="G351" s="25">
        <f>IF(B351="","",IF(ISNA(MATCH(B351,Pledges!$A$2:$A$301,0)),"Unknown pledge ID",INDEX(Pledges!$B$2:$B$301,MATCH(B351,Pledges!$A$2:$A$301,0))&amp;""))</f>
        <v/>
      </c>
      <c r="H351" s="25">
        <f>IF(B351="","",IF(ISNUMBER(E351),"Sent","To send"))</f>
        <v/>
      </c>
    </row>
    <row r="352">
      <c r="A352" s="23" t="n"/>
      <c r="B352" s="22" t="n"/>
      <c r="C352" s="24" t="n"/>
      <c r="D352" s="22" t="n"/>
      <c r="E352" s="23" t="n"/>
      <c r="F352" s="22" t="n"/>
      <c r="G352" s="25">
        <f>IF(B352="","",IF(ISNA(MATCH(B352,Pledges!$A$2:$A$301,0)),"Unknown pledge ID",INDEX(Pledges!$B$2:$B$301,MATCH(B352,Pledges!$A$2:$A$301,0))&amp;""))</f>
        <v/>
      </c>
      <c r="H352" s="25">
        <f>IF(B352="","",IF(ISNUMBER(E352),"Sent","To send"))</f>
        <v/>
      </c>
    </row>
    <row r="353">
      <c r="A353" s="23" t="n"/>
      <c r="B353" s="22" t="n"/>
      <c r="C353" s="24" t="n"/>
      <c r="D353" s="22" t="n"/>
      <c r="E353" s="23" t="n"/>
      <c r="F353" s="22" t="n"/>
      <c r="G353" s="25">
        <f>IF(B353="","",IF(ISNA(MATCH(B353,Pledges!$A$2:$A$301,0)),"Unknown pledge ID",INDEX(Pledges!$B$2:$B$301,MATCH(B353,Pledges!$A$2:$A$301,0))&amp;""))</f>
        <v/>
      </c>
      <c r="H353" s="25">
        <f>IF(B353="","",IF(ISNUMBER(E353),"Sent","To send"))</f>
        <v/>
      </c>
    </row>
    <row r="354">
      <c r="A354" s="23" t="n"/>
      <c r="B354" s="22" t="n"/>
      <c r="C354" s="24" t="n"/>
      <c r="D354" s="22" t="n"/>
      <c r="E354" s="23" t="n"/>
      <c r="F354" s="22" t="n"/>
      <c r="G354" s="25">
        <f>IF(B354="","",IF(ISNA(MATCH(B354,Pledges!$A$2:$A$301,0)),"Unknown pledge ID",INDEX(Pledges!$B$2:$B$301,MATCH(B354,Pledges!$A$2:$A$301,0))&amp;""))</f>
        <v/>
      </c>
      <c r="H354" s="25">
        <f>IF(B354="","",IF(ISNUMBER(E354),"Sent","To send"))</f>
        <v/>
      </c>
    </row>
    <row r="355">
      <c r="A355" s="23" t="n"/>
      <c r="B355" s="22" t="n"/>
      <c r="C355" s="24" t="n"/>
      <c r="D355" s="22" t="n"/>
      <c r="E355" s="23" t="n"/>
      <c r="F355" s="22" t="n"/>
      <c r="G355" s="25">
        <f>IF(B355="","",IF(ISNA(MATCH(B355,Pledges!$A$2:$A$301,0)),"Unknown pledge ID",INDEX(Pledges!$B$2:$B$301,MATCH(B355,Pledges!$A$2:$A$301,0))&amp;""))</f>
        <v/>
      </c>
      <c r="H355" s="25">
        <f>IF(B355="","",IF(ISNUMBER(E355),"Sent","To send"))</f>
        <v/>
      </c>
    </row>
    <row r="356">
      <c r="A356" s="23" t="n"/>
      <c r="B356" s="22" t="n"/>
      <c r="C356" s="24" t="n"/>
      <c r="D356" s="22" t="n"/>
      <c r="E356" s="23" t="n"/>
      <c r="F356" s="22" t="n"/>
      <c r="G356" s="25">
        <f>IF(B356="","",IF(ISNA(MATCH(B356,Pledges!$A$2:$A$301,0)),"Unknown pledge ID",INDEX(Pledges!$B$2:$B$301,MATCH(B356,Pledges!$A$2:$A$301,0))&amp;""))</f>
        <v/>
      </c>
      <c r="H356" s="25">
        <f>IF(B356="","",IF(ISNUMBER(E356),"Sent","To send"))</f>
        <v/>
      </c>
    </row>
    <row r="357">
      <c r="A357" s="23" t="n"/>
      <c r="B357" s="22" t="n"/>
      <c r="C357" s="24" t="n"/>
      <c r="D357" s="22" t="n"/>
      <c r="E357" s="23" t="n"/>
      <c r="F357" s="22" t="n"/>
      <c r="G357" s="25">
        <f>IF(B357="","",IF(ISNA(MATCH(B357,Pledges!$A$2:$A$301,0)),"Unknown pledge ID",INDEX(Pledges!$B$2:$B$301,MATCH(B357,Pledges!$A$2:$A$301,0))&amp;""))</f>
        <v/>
      </c>
      <c r="H357" s="25">
        <f>IF(B357="","",IF(ISNUMBER(E357),"Sent","To send"))</f>
        <v/>
      </c>
    </row>
    <row r="358">
      <c r="A358" s="23" t="n"/>
      <c r="B358" s="22" t="n"/>
      <c r="C358" s="24" t="n"/>
      <c r="D358" s="22" t="n"/>
      <c r="E358" s="23" t="n"/>
      <c r="F358" s="22" t="n"/>
      <c r="G358" s="25">
        <f>IF(B358="","",IF(ISNA(MATCH(B358,Pledges!$A$2:$A$301,0)),"Unknown pledge ID",INDEX(Pledges!$B$2:$B$301,MATCH(B358,Pledges!$A$2:$A$301,0))&amp;""))</f>
        <v/>
      </c>
      <c r="H358" s="25">
        <f>IF(B358="","",IF(ISNUMBER(E358),"Sent","To send"))</f>
        <v/>
      </c>
    </row>
    <row r="359">
      <c r="A359" s="23" t="n"/>
      <c r="B359" s="22" t="n"/>
      <c r="C359" s="24" t="n"/>
      <c r="D359" s="22" t="n"/>
      <c r="E359" s="23" t="n"/>
      <c r="F359" s="22" t="n"/>
      <c r="G359" s="25">
        <f>IF(B359="","",IF(ISNA(MATCH(B359,Pledges!$A$2:$A$301,0)),"Unknown pledge ID",INDEX(Pledges!$B$2:$B$301,MATCH(B359,Pledges!$A$2:$A$301,0))&amp;""))</f>
        <v/>
      </c>
      <c r="H359" s="25">
        <f>IF(B359="","",IF(ISNUMBER(E359),"Sent","To send"))</f>
        <v/>
      </c>
    </row>
    <row r="360">
      <c r="A360" s="23" t="n"/>
      <c r="B360" s="22" t="n"/>
      <c r="C360" s="24" t="n"/>
      <c r="D360" s="22" t="n"/>
      <c r="E360" s="23" t="n"/>
      <c r="F360" s="22" t="n"/>
      <c r="G360" s="25">
        <f>IF(B360="","",IF(ISNA(MATCH(B360,Pledges!$A$2:$A$301,0)),"Unknown pledge ID",INDEX(Pledges!$B$2:$B$301,MATCH(B360,Pledges!$A$2:$A$301,0))&amp;""))</f>
        <v/>
      </c>
      <c r="H360" s="25">
        <f>IF(B360="","",IF(ISNUMBER(E360),"Sent","To send"))</f>
        <v/>
      </c>
    </row>
    <row r="361">
      <c r="A361" s="23" t="n"/>
      <c r="B361" s="22" t="n"/>
      <c r="C361" s="24" t="n"/>
      <c r="D361" s="22" t="n"/>
      <c r="E361" s="23" t="n"/>
      <c r="F361" s="22" t="n"/>
      <c r="G361" s="25">
        <f>IF(B361="","",IF(ISNA(MATCH(B361,Pledges!$A$2:$A$301,0)),"Unknown pledge ID",INDEX(Pledges!$B$2:$B$301,MATCH(B361,Pledges!$A$2:$A$301,0))&amp;""))</f>
        <v/>
      </c>
      <c r="H361" s="25">
        <f>IF(B361="","",IF(ISNUMBER(E361),"Sent","To send"))</f>
        <v/>
      </c>
    </row>
    <row r="362">
      <c r="A362" s="23" t="n"/>
      <c r="B362" s="22" t="n"/>
      <c r="C362" s="24" t="n"/>
      <c r="D362" s="22" t="n"/>
      <c r="E362" s="23" t="n"/>
      <c r="F362" s="22" t="n"/>
      <c r="G362" s="25">
        <f>IF(B362="","",IF(ISNA(MATCH(B362,Pledges!$A$2:$A$301,0)),"Unknown pledge ID",INDEX(Pledges!$B$2:$B$301,MATCH(B362,Pledges!$A$2:$A$301,0))&amp;""))</f>
        <v/>
      </c>
      <c r="H362" s="25">
        <f>IF(B362="","",IF(ISNUMBER(E362),"Sent","To send"))</f>
        <v/>
      </c>
    </row>
    <row r="363">
      <c r="A363" s="23" t="n"/>
      <c r="B363" s="22" t="n"/>
      <c r="C363" s="24" t="n"/>
      <c r="D363" s="22" t="n"/>
      <c r="E363" s="23" t="n"/>
      <c r="F363" s="22" t="n"/>
      <c r="G363" s="25">
        <f>IF(B363="","",IF(ISNA(MATCH(B363,Pledges!$A$2:$A$301,0)),"Unknown pledge ID",INDEX(Pledges!$B$2:$B$301,MATCH(B363,Pledges!$A$2:$A$301,0))&amp;""))</f>
        <v/>
      </c>
      <c r="H363" s="25">
        <f>IF(B363="","",IF(ISNUMBER(E363),"Sent","To send"))</f>
        <v/>
      </c>
    </row>
    <row r="364">
      <c r="A364" s="23" t="n"/>
      <c r="B364" s="22" t="n"/>
      <c r="C364" s="24" t="n"/>
      <c r="D364" s="22" t="n"/>
      <c r="E364" s="23" t="n"/>
      <c r="F364" s="22" t="n"/>
      <c r="G364" s="25">
        <f>IF(B364="","",IF(ISNA(MATCH(B364,Pledges!$A$2:$A$301,0)),"Unknown pledge ID",INDEX(Pledges!$B$2:$B$301,MATCH(B364,Pledges!$A$2:$A$301,0))&amp;""))</f>
        <v/>
      </c>
      <c r="H364" s="25">
        <f>IF(B364="","",IF(ISNUMBER(E364),"Sent","To send"))</f>
        <v/>
      </c>
    </row>
    <row r="365">
      <c r="A365" s="23" t="n"/>
      <c r="B365" s="22" t="n"/>
      <c r="C365" s="24" t="n"/>
      <c r="D365" s="22" t="n"/>
      <c r="E365" s="23" t="n"/>
      <c r="F365" s="22" t="n"/>
      <c r="G365" s="25">
        <f>IF(B365="","",IF(ISNA(MATCH(B365,Pledges!$A$2:$A$301,0)),"Unknown pledge ID",INDEX(Pledges!$B$2:$B$301,MATCH(B365,Pledges!$A$2:$A$301,0))&amp;""))</f>
        <v/>
      </c>
      <c r="H365" s="25">
        <f>IF(B365="","",IF(ISNUMBER(E365),"Sent","To send"))</f>
        <v/>
      </c>
    </row>
    <row r="366">
      <c r="A366" s="23" t="n"/>
      <c r="B366" s="22" t="n"/>
      <c r="C366" s="24" t="n"/>
      <c r="D366" s="22" t="n"/>
      <c r="E366" s="23" t="n"/>
      <c r="F366" s="22" t="n"/>
      <c r="G366" s="25">
        <f>IF(B366="","",IF(ISNA(MATCH(B366,Pledges!$A$2:$A$301,0)),"Unknown pledge ID",INDEX(Pledges!$B$2:$B$301,MATCH(B366,Pledges!$A$2:$A$301,0))&amp;""))</f>
        <v/>
      </c>
      <c r="H366" s="25">
        <f>IF(B366="","",IF(ISNUMBER(E366),"Sent","To send"))</f>
        <v/>
      </c>
    </row>
    <row r="367">
      <c r="A367" s="23" t="n"/>
      <c r="B367" s="22" t="n"/>
      <c r="C367" s="24" t="n"/>
      <c r="D367" s="22" t="n"/>
      <c r="E367" s="23" t="n"/>
      <c r="F367" s="22" t="n"/>
      <c r="G367" s="25">
        <f>IF(B367="","",IF(ISNA(MATCH(B367,Pledges!$A$2:$A$301,0)),"Unknown pledge ID",INDEX(Pledges!$B$2:$B$301,MATCH(B367,Pledges!$A$2:$A$301,0))&amp;""))</f>
        <v/>
      </c>
      <c r="H367" s="25">
        <f>IF(B367="","",IF(ISNUMBER(E367),"Sent","To send"))</f>
        <v/>
      </c>
    </row>
    <row r="368">
      <c r="A368" s="23" t="n"/>
      <c r="B368" s="22" t="n"/>
      <c r="C368" s="24" t="n"/>
      <c r="D368" s="22" t="n"/>
      <c r="E368" s="23" t="n"/>
      <c r="F368" s="22" t="n"/>
      <c r="G368" s="25">
        <f>IF(B368="","",IF(ISNA(MATCH(B368,Pledges!$A$2:$A$301,0)),"Unknown pledge ID",INDEX(Pledges!$B$2:$B$301,MATCH(B368,Pledges!$A$2:$A$301,0))&amp;""))</f>
        <v/>
      </c>
      <c r="H368" s="25">
        <f>IF(B368="","",IF(ISNUMBER(E368),"Sent","To send"))</f>
        <v/>
      </c>
    </row>
    <row r="369">
      <c r="A369" s="23" t="n"/>
      <c r="B369" s="22" t="n"/>
      <c r="C369" s="24" t="n"/>
      <c r="D369" s="22" t="n"/>
      <c r="E369" s="23" t="n"/>
      <c r="F369" s="22" t="n"/>
      <c r="G369" s="25">
        <f>IF(B369="","",IF(ISNA(MATCH(B369,Pledges!$A$2:$A$301,0)),"Unknown pledge ID",INDEX(Pledges!$B$2:$B$301,MATCH(B369,Pledges!$A$2:$A$301,0))&amp;""))</f>
        <v/>
      </c>
      <c r="H369" s="25">
        <f>IF(B369="","",IF(ISNUMBER(E369),"Sent","To send"))</f>
        <v/>
      </c>
    </row>
    <row r="370">
      <c r="A370" s="23" t="n"/>
      <c r="B370" s="22" t="n"/>
      <c r="C370" s="24" t="n"/>
      <c r="D370" s="22" t="n"/>
      <c r="E370" s="23" t="n"/>
      <c r="F370" s="22" t="n"/>
      <c r="G370" s="25">
        <f>IF(B370="","",IF(ISNA(MATCH(B370,Pledges!$A$2:$A$301,0)),"Unknown pledge ID",INDEX(Pledges!$B$2:$B$301,MATCH(B370,Pledges!$A$2:$A$301,0))&amp;""))</f>
        <v/>
      </c>
      <c r="H370" s="25">
        <f>IF(B370="","",IF(ISNUMBER(E370),"Sent","To send"))</f>
        <v/>
      </c>
    </row>
    <row r="371">
      <c r="A371" s="23" t="n"/>
      <c r="B371" s="22" t="n"/>
      <c r="C371" s="24" t="n"/>
      <c r="D371" s="22" t="n"/>
      <c r="E371" s="23" t="n"/>
      <c r="F371" s="22" t="n"/>
      <c r="G371" s="25">
        <f>IF(B371="","",IF(ISNA(MATCH(B371,Pledges!$A$2:$A$301,0)),"Unknown pledge ID",INDEX(Pledges!$B$2:$B$301,MATCH(B371,Pledges!$A$2:$A$301,0))&amp;""))</f>
        <v/>
      </c>
      <c r="H371" s="25">
        <f>IF(B371="","",IF(ISNUMBER(E371),"Sent","To send"))</f>
        <v/>
      </c>
    </row>
    <row r="372">
      <c r="A372" s="23" t="n"/>
      <c r="B372" s="22" t="n"/>
      <c r="C372" s="24" t="n"/>
      <c r="D372" s="22" t="n"/>
      <c r="E372" s="23" t="n"/>
      <c r="F372" s="22" t="n"/>
      <c r="G372" s="25">
        <f>IF(B372="","",IF(ISNA(MATCH(B372,Pledges!$A$2:$A$301,0)),"Unknown pledge ID",INDEX(Pledges!$B$2:$B$301,MATCH(B372,Pledges!$A$2:$A$301,0))&amp;""))</f>
        <v/>
      </c>
      <c r="H372" s="25">
        <f>IF(B372="","",IF(ISNUMBER(E372),"Sent","To send"))</f>
        <v/>
      </c>
    </row>
    <row r="373">
      <c r="A373" s="23" t="n"/>
      <c r="B373" s="22" t="n"/>
      <c r="C373" s="24" t="n"/>
      <c r="D373" s="22" t="n"/>
      <c r="E373" s="23" t="n"/>
      <c r="F373" s="22" t="n"/>
      <c r="G373" s="25">
        <f>IF(B373="","",IF(ISNA(MATCH(B373,Pledges!$A$2:$A$301,0)),"Unknown pledge ID",INDEX(Pledges!$B$2:$B$301,MATCH(B373,Pledges!$A$2:$A$301,0))&amp;""))</f>
        <v/>
      </c>
      <c r="H373" s="25">
        <f>IF(B373="","",IF(ISNUMBER(E373),"Sent","To send"))</f>
        <v/>
      </c>
    </row>
    <row r="374">
      <c r="A374" s="23" t="n"/>
      <c r="B374" s="22" t="n"/>
      <c r="C374" s="24" t="n"/>
      <c r="D374" s="22" t="n"/>
      <c r="E374" s="23" t="n"/>
      <c r="F374" s="22" t="n"/>
      <c r="G374" s="25">
        <f>IF(B374="","",IF(ISNA(MATCH(B374,Pledges!$A$2:$A$301,0)),"Unknown pledge ID",INDEX(Pledges!$B$2:$B$301,MATCH(B374,Pledges!$A$2:$A$301,0))&amp;""))</f>
        <v/>
      </c>
      <c r="H374" s="25">
        <f>IF(B374="","",IF(ISNUMBER(E374),"Sent","To send"))</f>
        <v/>
      </c>
    </row>
    <row r="375">
      <c r="A375" s="23" t="n"/>
      <c r="B375" s="22" t="n"/>
      <c r="C375" s="24" t="n"/>
      <c r="D375" s="22" t="n"/>
      <c r="E375" s="23" t="n"/>
      <c r="F375" s="22" t="n"/>
      <c r="G375" s="25">
        <f>IF(B375="","",IF(ISNA(MATCH(B375,Pledges!$A$2:$A$301,0)),"Unknown pledge ID",INDEX(Pledges!$B$2:$B$301,MATCH(B375,Pledges!$A$2:$A$301,0))&amp;""))</f>
        <v/>
      </c>
      <c r="H375" s="25">
        <f>IF(B375="","",IF(ISNUMBER(E375),"Sent","To send"))</f>
        <v/>
      </c>
    </row>
    <row r="376">
      <c r="A376" s="23" t="n"/>
      <c r="B376" s="22" t="n"/>
      <c r="C376" s="24" t="n"/>
      <c r="D376" s="22" t="n"/>
      <c r="E376" s="23" t="n"/>
      <c r="F376" s="22" t="n"/>
      <c r="G376" s="25">
        <f>IF(B376="","",IF(ISNA(MATCH(B376,Pledges!$A$2:$A$301,0)),"Unknown pledge ID",INDEX(Pledges!$B$2:$B$301,MATCH(B376,Pledges!$A$2:$A$301,0))&amp;""))</f>
        <v/>
      </c>
      <c r="H376" s="25">
        <f>IF(B376="","",IF(ISNUMBER(E376),"Sent","To send"))</f>
        <v/>
      </c>
    </row>
    <row r="377">
      <c r="A377" s="23" t="n"/>
      <c r="B377" s="22" t="n"/>
      <c r="C377" s="24" t="n"/>
      <c r="D377" s="22" t="n"/>
      <c r="E377" s="23" t="n"/>
      <c r="F377" s="22" t="n"/>
      <c r="G377" s="25">
        <f>IF(B377="","",IF(ISNA(MATCH(B377,Pledges!$A$2:$A$301,0)),"Unknown pledge ID",INDEX(Pledges!$B$2:$B$301,MATCH(B377,Pledges!$A$2:$A$301,0))&amp;""))</f>
        <v/>
      </c>
      <c r="H377" s="25">
        <f>IF(B377="","",IF(ISNUMBER(E377),"Sent","To send"))</f>
        <v/>
      </c>
    </row>
    <row r="378">
      <c r="A378" s="23" t="n"/>
      <c r="B378" s="22" t="n"/>
      <c r="C378" s="24" t="n"/>
      <c r="D378" s="22" t="n"/>
      <c r="E378" s="23" t="n"/>
      <c r="F378" s="22" t="n"/>
      <c r="G378" s="25">
        <f>IF(B378="","",IF(ISNA(MATCH(B378,Pledges!$A$2:$A$301,0)),"Unknown pledge ID",INDEX(Pledges!$B$2:$B$301,MATCH(B378,Pledges!$A$2:$A$301,0))&amp;""))</f>
        <v/>
      </c>
      <c r="H378" s="25">
        <f>IF(B378="","",IF(ISNUMBER(E378),"Sent","To send"))</f>
        <v/>
      </c>
    </row>
    <row r="379">
      <c r="A379" s="23" t="n"/>
      <c r="B379" s="22" t="n"/>
      <c r="C379" s="24" t="n"/>
      <c r="D379" s="22" t="n"/>
      <c r="E379" s="23" t="n"/>
      <c r="F379" s="22" t="n"/>
      <c r="G379" s="25">
        <f>IF(B379="","",IF(ISNA(MATCH(B379,Pledges!$A$2:$A$301,0)),"Unknown pledge ID",INDEX(Pledges!$B$2:$B$301,MATCH(B379,Pledges!$A$2:$A$301,0))&amp;""))</f>
        <v/>
      </c>
      <c r="H379" s="25">
        <f>IF(B379="","",IF(ISNUMBER(E379),"Sent","To send"))</f>
        <v/>
      </c>
    </row>
    <row r="380">
      <c r="A380" s="23" t="n"/>
      <c r="B380" s="22" t="n"/>
      <c r="C380" s="24" t="n"/>
      <c r="D380" s="22" t="n"/>
      <c r="E380" s="23" t="n"/>
      <c r="F380" s="22" t="n"/>
      <c r="G380" s="25">
        <f>IF(B380="","",IF(ISNA(MATCH(B380,Pledges!$A$2:$A$301,0)),"Unknown pledge ID",INDEX(Pledges!$B$2:$B$301,MATCH(B380,Pledges!$A$2:$A$301,0))&amp;""))</f>
        <v/>
      </c>
      <c r="H380" s="25">
        <f>IF(B380="","",IF(ISNUMBER(E380),"Sent","To send"))</f>
        <v/>
      </c>
    </row>
    <row r="381">
      <c r="A381" s="23" t="n"/>
      <c r="B381" s="22" t="n"/>
      <c r="C381" s="24" t="n"/>
      <c r="D381" s="22" t="n"/>
      <c r="E381" s="23" t="n"/>
      <c r="F381" s="22" t="n"/>
      <c r="G381" s="25">
        <f>IF(B381="","",IF(ISNA(MATCH(B381,Pledges!$A$2:$A$301,0)),"Unknown pledge ID",INDEX(Pledges!$B$2:$B$301,MATCH(B381,Pledges!$A$2:$A$301,0))&amp;""))</f>
        <v/>
      </c>
      <c r="H381" s="25">
        <f>IF(B381="","",IF(ISNUMBER(E381),"Sent","To send"))</f>
        <v/>
      </c>
    </row>
    <row r="382">
      <c r="A382" s="23" t="n"/>
      <c r="B382" s="22" t="n"/>
      <c r="C382" s="24" t="n"/>
      <c r="D382" s="22" t="n"/>
      <c r="E382" s="23" t="n"/>
      <c r="F382" s="22" t="n"/>
      <c r="G382" s="25">
        <f>IF(B382="","",IF(ISNA(MATCH(B382,Pledges!$A$2:$A$301,0)),"Unknown pledge ID",INDEX(Pledges!$B$2:$B$301,MATCH(B382,Pledges!$A$2:$A$301,0))&amp;""))</f>
        <v/>
      </c>
      <c r="H382" s="25">
        <f>IF(B382="","",IF(ISNUMBER(E382),"Sent","To send"))</f>
        <v/>
      </c>
    </row>
    <row r="383">
      <c r="A383" s="23" t="n"/>
      <c r="B383" s="22" t="n"/>
      <c r="C383" s="24" t="n"/>
      <c r="D383" s="22" t="n"/>
      <c r="E383" s="23" t="n"/>
      <c r="F383" s="22" t="n"/>
      <c r="G383" s="25">
        <f>IF(B383="","",IF(ISNA(MATCH(B383,Pledges!$A$2:$A$301,0)),"Unknown pledge ID",INDEX(Pledges!$B$2:$B$301,MATCH(B383,Pledges!$A$2:$A$301,0))&amp;""))</f>
        <v/>
      </c>
      <c r="H383" s="25">
        <f>IF(B383="","",IF(ISNUMBER(E383),"Sent","To send"))</f>
        <v/>
      </c>
    </row>
    <row r="384">
      <c r="A384" s="23" t="n"/>
      <c r="B384" s="22" t="n"/>
      <c r="C384" s="24" t="n"/>
      <c r="D384" s="22" t="n"/>
      <c r="E384" s="23" t="n"/>
      <c r="F384" s="22" t="n"/>
      <c r="G384" s="25">
        <f>IF(B384="","",IF(ISNA(MATCH(B384,Pledges!$A$2:$A$301,0)),"Unknown pledge ID",INDEX(Pledges!$B$2:$B$301,MATCH(B384,Pledges!$A$2:$A$301,0))&amp;""))</f>
        <v/>
      </c>
      <c r="H384" s="25">
        <f>IF(B384="","",IF(ISNUMBER(E384),"Sent","To send"))</f>
        <v/>
      </c>
    </row>
    <row r="385">
      <c r="A385" s="23" t="n"/>
      <c r="B385" s="22" t="n"/>
      <c r="C385" s="24" t="n"/>
      <c r="D385" s="22" t="n"/>
      <c r="E385" s="23" t="n"/>
      <c r="F385" s="22" t="n"/>
      <c r="G385" s="25">
        <f>IF(B385="","",IF(ISNA(MATCH(B385,Pledges!$A$2:$A$301,0)),"Unknown pledge ID",INDEX(Pledges!$B$2:$B$301,MATCH(B385,Pledges!$A$2:$A$301,0))&amp;""))</f>
        <v/>
      </c>
      <c r="H385" s="25">
        <f>IF(B385="","",IF(ISNUMBER(E385),"Sent","To send"))</f>
        <v/>
      </c>
    </row>
    <row r="386">
      <c r="A386" s="23" t="n"/>
      <c r="B386" s="22" t="n"/>
      <c r="C386" s="24" t="n"/>
      <c r="D386" s="22" t="n"/>
      <c r="E386" s="23" t="n"/>
      <c r="F386" s="22" t="n"/>
      <c r="G386" s="25">
        <f>IF(B386="","",IF(ISNA(MATCH(B386,Pledges!$A$2:$A$301,0)),"Unknown pledge ID",INDEX(Pledges!$B$2:$B$301,MATCH(B386,Pledges!$A$2:$A$301,0))&amp;""))</f>
        <v/>
      </c>
      <c r="H386" s="25">
        <f>IF(B386="","",IF(ISNUMBER(E386),"Sent","To send"))</f>
        <v/>
      </c>
    </row>
    <row r="387">
      <c r="A387" s="23" t="n"/>
      <c r="B387" s="22" t="n"/>
      <c r="C387" s="24" t="n"/>
      <c r="D387" s="22" t="n"/>
      <c r="E387" s="23" t="n"/>
      <c r="F387" s="22" t="n"/>
      <c r="G387" s="25">
        <f>IF(B387="","",IF(ISNA(MATCH(B387,Pledges!$A$2:$A$301,0)),"Unknown pledge ID",INDEX(Pledges!$B$2:$B$301,MATCH(B387,Pledges!$A$2:$A$301,0))&amp;""))</f>
        <v/>
      </c>
      <c r="H387" s="25">
        <f>IF(B387="","",IF(ISNUMBER(E387),"Sent","To send"))</f>
        <v/>
      </c>
    </row>
    <row r="388">
      <c r="A388" s="23" t="n"/>
      <c r="B388" s="22" t="n"/>
      <c r="C388" s="24" t="n"/>
      <c r="D388" s="22" t="n"/>
      <c r="E388" s="23" t="n"/>
      <c r="F388" s="22" t="n"/>
      <c r="G388" s="25">
        <f>IF(B388="","",IF(ISNA(MATCH(B388,Pledges!$A$2:$A$301,0)),"Unknown pledge ID",INDEX(Pledges!$B$2:$B$301,MATCH(B388,Pledges!$A$2:$A$301,0))&amp;""))</f>
        <v/>
      </c>
      <c r="H388" s="25">
        <f>IF(B388="","",IF(ISNUMBER(E388),"Sent","To send"))</f>
        <v/>
      </c>
    </row>
    <row r="389">
      <c r="A389" s="23" t="n"/>
      <c r="B389" s="22" t="n"/>
      <c r="C389" s="24" t="n"/>
      <c r="D389" s="22" t="n"/>
      <c r="E389" s="23" t="n"/>
      <c r="F389" s="22" t="n"/>
      <c r="G389" s="25">
        <f>IF(B389="","",IF(ISNA(MATCH(B389,Pledges!$A$2:$A$301,0)),"Unknown pledge ID",INDEX(Pledges!$B$2:$B$301,MATCH(B389,Pledges!$A$2:$A$301,0))&amp;""))</f>
        <v/>
      </c>
      <c r="H389" s="25">
        <f>IF(B389="","",IF(ISNUMBER(E389),"Sent","To send"))</f>
        <v/>
      </c>
    </row>
    <row r="390">
      <c r="A390" s="23" t="n"/>
      <c r="B390" s="22" t="n"/>
      <c r="C390" s="24" t="n"/>
      <c r="D390" s="22" t="n"/>
      <c r="E390" s="23" t="n"/>
      <c r="F390" s="22" t="n"/>
      <c r="G390" s="25">
        <f>IF(B390="","",IF(ISNA(MATCH(B390,Pledges!$A$2:$A$301,0)),"Unknown pledge ID",INDEX(Pledges!$B$2:$B$301,MATCH(B390,Pledges!$A$2:$A$301,0))&amp;""))</f>
        <v/>
      </c>
      <c r="H390" s="25">
        <f>IF(B390="","",IF(ISNUMBER(E390),"Sent","To send"))</f>
        <v/>
      </c>
    </row>
    <row r="391">
      <c r="A391" s="23" t="n"/>
      <c r="B391" s="22" t="n"/>
      <c r="C391" s="24" t="n"/>
      <c r="D391" s="22" t="n"/>
      <c r="E391" s="23" t="n"/>
      <c r="F391" s="22" t="n"/>
      <c r="G391" s="25">
        <f>IF(B391="","",IF(ISNA(MATCH(B391,Pledges!$A$2:$A$301,0)),"Unknown pledge ID",INDEX(Pledges!$B$2:$B$301,MATCH(B391,Pledges!$A$2:$A$301,0))&amp;""))</f>
        <v/>
      </c>
      <c r="H391" s="25">
        <f>IF(B391="","",IF(ISNUMBER(E391),"Sent","To send"))</f>
        <v/>
      </c>
    </row>
    <row r="392">
      <c r="A392" s="23" t="n"/>
      <c r="B392" s="22" t="n"/>
      <c r="C392" s="24" t="n"/>
      <c r="D392" s="22" t="n"/>
      <c r="E392" s="23" t="n"/>
      <c r="F392" s="22" t="n"/>
      <c r="G392" s="25">
        <f>IF(B392="","",IF(ISNA(MATCH(B392,Pledges!$A$2:$A$301,0)),"Unknown pledge ID",INDEX(Pledges!$B$2:$B$301,MATCH(B392,Pledges!$A$2:$A$301,0))&amp;""))</f>
        <v/>
      </c>
      <c r="H392" s="25">
        <f>IF(B392="","",IF(ISNUMBER(E392),"Sent","To send"))</f>
        <v/>
      </c>
    </row>
    <row r="393">
      <c r="A393" s="23" t="n"/>
      <c r="B393" s="22" t="n"/>
      <c r="C393" s="24" t="n"/>
      <c r="D393" s="22" t="n"/>
      <c r="E393" s="23" t="n"/>
      <c r="F393" s="22" t="n"/>
      <c r="G393" s="25">
        <f>IF(B393="","",IF(ISNA(MATCH(B393,Pledges!$A$2:$A$301,0)),"Unknown pledge ID",INDEX(Pledges!$B$2:$B$301,MATCH(B393,Pledges!$A$2:$A$301,0))&amp;""))</f>
        <v/>
      </c>
      <c r="H393" s="25">
        <f>IF(B393="","",IF(ISNUMBER(E393),"Sent","To send"))</f>
        <v/>
      </c>
    </row>
    <row r="394">
      <c r="A394" s="23" t="n"/>
      <c r="B394" s="22" t="n"/>
      <c r="C394" s="24" t="n"/>
      <c r="D394" s="22" t="n"/>
      <c r="E394" s="23" t="n"/>
      <c r="F394" s="22" t="n"/>
      <c r="G394" s="25">
        <f>IF(B394="","",IF(ISNA(MATCH(B394,Pledges!$A$2:$A$301,0)),"Unknown pledge ID",INDEX(Pledges!$B$2:$B$301,MATCH(B394,Pledges!$A$2:$A$301,0))&amp;""))</f>
        <v/>
      </c>
      <c r="H394" s="25">
        <f>IF(B394="","",IF(ISNUMBER(E394),"Sent","To send"))</f>
        <v/>
      </c>
    </row>
    <row r="395">
      <c r="A395" s="23" t="n"/>
      <c r="B395" s="22" t="n"/>
      <c r="C395" s="24" t="n"/>
      <c r="D395" s="22" t="n"/>
      <c r="E395" s="23" t="n"/>
      <c r="F395" s="22" t="n"/>
      <c r="G395" s="25">
        <f>IF(B395="","",IF(ISNA(MATCH(B395,Pledges!$A$2:$A$301,0)),"Unknown pledge ID",INDEX(Pledges!$B$2:$B$301,MATCH(B395,Pledges!$A$2:$A$301,0))&amp;""))</f>
        <v/>
      </c>
      <c r="H395" s="25">
        <f>IF(B395="","",IF(ISNUMBER(E395),"Sent","To send"))</f>
        <v/>
      </c>
    </row>
    <row r="396">
      <c r="A396" s="23" t="n"/>
      <c r="B396" s="22" t="n"/>
      <c r="C396" s="24" t="n"/>
      <c r="D396" s="22" t="n"/>
      <c r="E396" s="23" t="n"/>
      <c r="F396" s="22" t="n"/>
      <c r="G396" s="25">
        <f>IF(B396="","",IF(ISNA(MATCH(B396,Pledges!$A$2:$A$301,0)),"Unknown pledge ID",INDEX(Pledges!$B$2:$B$301,MATCH(B396,Pledges!$A$2:$A$301,0))&amp;""))</f>
        <v/>
      </c>
      <c r="H396" s="25">
        <f>IF(B396="","",IF(ISNUMBER(E396),"Sent","To send"))</f>
        <v/>
      </c>
    </row>
    <row r="397">
      <c r="A397" s="23" t="n"/>
      <c r="B397" s="22" t="n"/>
      <c r="C397" s="24" t="n"/>
      <c r="D397" s="22" t="n"/>
      <c r="E397" s="23" t="n"/>
      <c r="F397" s="22" t="n"/>
      <c r="G397" s="25">
        <f>IF(B397="","",IF(ISNA(MATCH(B397,Pledges!$A$2:$A$301,0)),"Unknown pledge ID",INDEX(Pledges!$B$2:$B$301,MATCH(B397,Pledges!$A$2:$A$301,0))&amp;""))</f>
        <v/>
      </c>
      <c r="H397" s="25">
        <f>IF(B397="","",IF(ISNUMBER(E397),"Sent","To send"))</f>
        <v/>
      </c>
    </row>
    <row r="398">
      <c r="A398" s="23" t="n"/>
      <c r="B398" s="22" t="n"/>
      <c r="C398" s="24" t="n"/>
      <c r="D398" s="22" t="n"/>
      <c r="E398" s="23" t="n"/>
      <c r="F398" s="22" t="n"/>
      <c r="G398" s="25">
        <f>IF(B398="","",IF(ISNA(MATCH(B398,Pledges!$A$2:$A$301,0)),"Unknown pledge ID",INDEX(Pledges!$B$2:$B$301,MATCH(B398,Pledges!$A$2:$A$301,0))&amp;""))</f>
        <v/>
      </c>
      <c r="H398" s="25">
        <f>IF(B398="","",IF(ISNUMBER(E398),"Sent","To send"))</f>
        <v/>
      </c>
    </row>
    <row r="399">
      <c r="A399" s="23" t="n"/>
      <c r="B399" s="22" t="n"/>
      <c r="C399" s="24" t="n"/>
      <c r="D399" s="22" t="n"/>
      <c r="E399" s="23" t="n"/>
      <c r="F399" s="22" t="n"/>
      <c r="G399" s="25">
        <f>IF(B399="","",IF(ISNA(MATCH(B399,Pledges!$A$2:$A$301,0)),"Unknown pledge ID",INDEX(Pledges!$B$2:$B$301,MATCH(B399,Pledges!$A$2:$A$301,0))&amp;""))</f>
        <v/>
      </c>
      <c r="H399" s="25">
        <f>IF(B399="","",IF(ISNUMBER(E399),"Sent","To send"))</f>
        <v/>
      </c>
    </row>
    <row r="400">
      <c r="A400" s="23" t="n"/>
      <c r="B400" s="22" t="n"/>
      <c r="C400" s="24" t="n"/>
      <c r="D400" s="22" t="n"/>
      <c r="E400" s="23" t="n"/>
      <c r="F400" s="22" t="n"/>
      <c r="G400" s="25">
        <f>IF(B400="","",IF(ISNA(MATCH(B400,Pledges!$A$2:$A$301,0)),"Unknown pledge ID",INDEX(Pledges!$B$2:$B$301,MATCH(B400,Pledges!$A$2:$A$301,0))&amp;""))</f>
        <v/>
      </c>
      <c r="H400" s="25">
        <f>IF(B400="","",IF(ISNUMBER(E400),"Sent","To send"))</f>
        <v/>
      </c>
    </row>
    <row r="401">
      <c r="A401" s="23" t="n"/>
      <c r="B401" s="22" t="n"/>
      <c r="C401" s="24" t="n"/>
      <c r="D401" s="22" t="n"/>
      <c r="E401" s="23" t="n"/>
      <c r="F401" s="22" t="n"/>
      <c r="G401" s="25">
        <f>IF(B401="","",IF(ISNA(MATCH(B401,Pledges!$A$2:$A$301,0)),"Unknown pledge ID",INDEX(Pledges!$B$2:$B$301,MATCH(B401,Pledges!$A$2:$A$301,0))&amp;""))</f>
        <v/>
      </c>
      <c r="H401" s="25">
        <f>IF(B401="","",IF(ISNUMBER(E401),"Sent","To send"))</f>
        <v/>
      </c>
    </row>
    <row r="402">
      <c r="A402" s="23" t="n"/>
      <c r="B402" s="22" t="n"/>
      <c r="C402" s="24" t="n"/>
      <c r="D402" s="22" t="n"/>
      <c r="E402" s="23" t="n"/>
      <c r="F402" s="22" t="n"/>
      <c r="G402" s="25">
        <f>IF(B402="","",IF(ISNA(MATCH(B402,Pledges!$A$2:$A$301,0)),"Unknown pledge ID",INDEX(Pledges!$B$2:$B$301,MATCH(B402,Pledges!$A$2:$A$301,0))&amp;""))</f>
        <v/>
      </c>
      <c r="H402" s="25">
        <f>IF(B402="","",IF(ISNUMBER(E402),"Sent","To send"))</f>
        <v/>
      </c>
    </row>
    <row r="403">
      <c r="A403" s="23" t="n"/>
      <c r="B403" s="22" t="n"/>
      <c r="C403" s="24" t="n"/>
      <c r="D403" s="22" t="n"/>
      <c r="E403" s="23" t="n"/>
      <c r="F403" s="22" t="n"/>
      <c r="G403" s="25">
        <f>IF(B403="","",IF(ISNA(MATCH(B403,Pledges!$A$2:$A$301,0)),"Unknown pledge ID",INDEX(Pledges!$B$2:$B$301,MATCH(B403,Pledges!$A$2:$A$301,0))&amp;""))</f>
        <v/>
      </c>
      <c r="H403" s="25">
        <f>IF(B403="","",IF(ISNUMBER(E403),"Sent","To send"))</f>
        <v/>
      </c>
    </row>
    <row r="404">
      <c r="A404" s="23" t="n"/>
      <c r="B404" s="22" t="n"/>
      <c r="C404" s="24" t="n"/>
      <c r="D404" s="22" t="n"/>
      <c r="E404" s="23" t="n"/>
      <c r="F404" s="22" t="n"/>
      <c r="G404" s="25">
        <f>IF(B404="","",IF(ISNA(MATCH(B404,Pledges!$A$2:$A$301,0)),"Unknown pledge ID",INDEX(Pledges!$B$2:$B$301,MATCH(B404,Pledges!$A$2:$A$301,0))&amp;""))</f>
        <v/>
      </c>
      <c r="H404" s="25">
        <f>IF(B404="","",IF(ISNUMBER(E404),"Sent","To send"))</f>
        <v/>
      </c>
    </row>
    <row r="405">
      <c r="A405" s="23" t="n"/>
      <c r="B405" s="22" t="n"/>
      <c r="C405" s="24" t="n"/>
      <c r="D405" s="22" t="n"/>
      <c r="E405" s="23" t="n"/>
      <c r="F405" s="22" t="n"/>
      <c r="G405" s="25">
        <f>IF(B405="","",IF(ISNA(MATCH(B405,Pledges!$A$2:$A$301,0)),"Unknown pledge ID",INDEX(Pledges!$B$2:$B$301,MATCH(B405,Pledges!$A$2:$A$301,0))&amp;""))</f>
        <v/>
      </c>
      <c r="H405" s="25">
        <f>IF(B405="","",IF(ISNUMBER(E405),"Sent","To send"))</f>
        <v/>
      </c>
    </row>
    <row r="406">
      <c r="A406" s="23" t="n"/>
      <c r="B406" s="22" t="n"/>
      <c r="C406" s="24" t="n"/>
      <c r="D406" s="22" t="n"/>
      <c r="E406" s="23" t="n"/>
      <c r="F406" s="22" t="n"/>
      <c r="G406" s="25">
        <f>IF(B406="","",IF(ISNA(MATCH(B406,Pledges!$A$2:$A$301,0)),"Unknown pledge ID",INDEX(Pledges!$B$2:$B$301,MATCH(B406,Pledges!$A$2:$A$301,0))&amp;""))</f>
        <v/>
      </c>
      <c r="H406" s="25">
        <f>IF(B406="","",IF(ISNUMBER(E406),"Sent","To send"))</f>
        <v/>
      </c>
    </row>
    <row r="407">
      <c r="A407" s="23" t="n"/>
      <c r="B407" s="22" t="n"/>
      <c r="C407" s="24" t="n"/>
      <c r="D407" s="22" t="n"/>
      <c r="E407" s="23" t="n"/>
      <c r="F407" s="22" t="n"/>
      <c r="G407" s="25">
        <f>IF(B407="","",IF(ISNA(MATCH(B407,Pledges!$A$2:$A$301,0)),"Unknown pledge ID",INDEX(Pledges!$B$2:$B$301,MATCH(B407,Pledges!$A$2:$A$301,0))&amp;""))</f>
        <v/>
      </c>
      <c r="H407" s="25">
        <f>IF(B407="","",IF(ISNUMBER(E407),"Sent","To send"))</f>
        <v/>
      </c>
    </row>
    <row r="408">
      <c r="A408" s="23" t="n"/>
      <c r="B408" s="22" t="n"/>
      <c r="C408" s="24" t="n"/>
      <c r="D408" s="22" t="n"/>
      <c r="E408" s="23" t="n"/>
      <c r="F408" s="22" t="n"/>
      <c r="G408" s="25">
        <f>IF(B408="","",IF(ISNA(MATCH(B408,Pledges!$A$2:$A$301,0)),"Unknown pledge ID",INDEX(Pledges!$B$2:$B$301,MATCH(B408,Pledges!$A$2:$A$301,0))&amp;""))</f>
        <v/>
      </c>
      <c r="H408" s="25">
        <f>IF(B408="","",IF(ISNUMBER(E408),"Sent","To send"))</f>
        <v/>
      </c>
    </row>
    <row r="409">
      <c r="A409" s="23" t="n"/>
      <c r="B409" s="22" t="n"/>
      <c r="C409" s="24" t="n"/>
      <c r="D409" s="22" t="n"/>
      <c r="E409" s="23" t="n"/>
      <c r="F409" s="22" t="n"/>
      <c r="G409" s="25">
        <f>IF(B409="","",IF(ISNA(MATCH(B409,Pledges!$A$2:$A$301,0)),"Unknown pledge ID",INDEX(Pledges!$B$2:$B$301,MATCH(B409,Pledges!$A$2:$A$301,0))&amp;""))</f>
        <v/>
      </c>
      <c r="H409" s="25">
        <f>IF(B409="","",IF(ISNUMBER(E409),"Sent","To send"))</f>
        <v/>
      </c>
    </row>
    <row r="410">
      <c r="A410" s="23" t="n"/>
      <c r="B410" s="22" t="n"/>
      <c r="C410" s="24" t="n"/>
      <c r="D410" s="22" t="n"/>
      <c r="E410" s="23" t="n"/>
      <c r="F410" s="22" t="n"/>
      <c r="G410" s="25">
        <f>IF(B410="","",IF(ISNA(MATCH(B410,Pledges!$A$2:$A$301,0)),"Unknown pledge ID",INDEX(Pledges!$B$2:$B$301,MATCH(B410,Pledges!$A$2:$A$301,0))&amp;""))</f>
        <v/>
      </c>
      <c r="H410" s="25">
        <f>IF(B410="","",IF(ISNUMBER(E410),"Sent","To send"))</f>
        <v/>
      </c>
    </row>
    <row r="411">
      <c r="A411" s="23" t="n"/>
      <c r="B411" s="22" t="n"/>
      <c r="C411" s="24" t="n"/>
      <c r="D411" s="22" t="n"/>
      <c r="E411" s="23" t="n"/>
      <c r="F411" s="22" t="n"/>
      <c r="G411" s="25">
        <f>IF(B411="","",IF(ISNA(MATCH(B411,Pledges!$A$2:$A$301,0)),"Unknown pledge ID",INDEX(Pledges!$B$2:$B$301,MATCH(B411,Pledges!$A$2:$A$301,0))&amp;""))</f>
        <v/>
      </c>
      <c r="H411" s="25">
        <f>IF(B411="","",IF(ISNUMBER(E411),"Sent","To send"))</f>
        <v/>
      </c>
    </row>
    <row r="412">
      <c r="A412" s="23" t="n"/>
      <c r="B412" s="22" t="n"/>
      <c r="C412" s="24" t="n"/>
      <c r="D412" s="22" t="n"/>
      <c r="E412" s="23" t="n"/>
      <c r="F412" s="22" t="n"/>
      <c r="G412" s="25">
        <f>IF(B412="","",IF(ISNA(MATCH(B412,Pledges!$A$2:$A$301,0)),"Unknown pledge ID",INDEX(Pledges!$B$2:$B$301,MATCH(B412,Pledges!$A$2:$A$301,0))&amp;""))</f>
        <v/>
      </c>
      <c r="H412" s="25">
        <f>IF(B412="","",IF(ISNUMBER(E412),"Sent","To send"))</f>
        <v/>
      </c>
    </row>
    <row r="413">
      <c r="A413" s="23" t="n"/>
      <c r="B413" s="22" t="n"/>
      <c r="C413" s="24" t="n"/>
      <c r="D413" s="22" t="n"/>
      <c r="E413" s="23" t="n"/>
      <c r="F413" s="22" t="n"/>
      <c r="G413" s="25">
        <f>IF(B413="","",IF(ISNA(MATCH(B413,Pledges!$A$2:$A$301,0)),"Unknown pledge ID",INDEX(Pledges!$B$2:$B$301,MATCH(B413,Pledges!$A$2:$A$301,0))&amp;""))</f>
        <v/>
      </c>
      <c r="H413" s="25">
        <f>IF(B413="","",IF(ISNUMBER(E413),"Sent","To send"))</f>
        <v/>
      </c>
    </row>
    <row r="414">
      <c r="A414" s="23" t="n"/>
      <c r="B414" s="22" t="n"/>
      <c r="C414" s="24" t="n"/>
      <c r="D414" s="22" t="n"/>
      <c r="E414" s="23" t="n"/>
      <c r="F414" s="22" t="n"/>
      <c r="G414" s="25">
        <f>IF(B414="","",IF(ISNA(MATCH(B414,Pledges!$A$2:$A$301,0)),"Unknown pledge ID",INDEX(Pledges!$B$2:$B$301,MATCH(B414,Pledges!$A$2:$A$301,0))&amp;""))</f>
        <v/>
      </c>
      <c r="H414" s="25">
        <f>IF(B414="","",IF(ISNUMBER(E414),"Sent","To send"))</f>
        <v/>
      </c>
    </row>
    <row r="415">
      <c r="A415" s="23" t="n"/>
      <c r="B415" s="22" t="n"/>
      <c r="C415" s="24" t="n"/>
      <c r="D415" s="22" t="n"/>
      <c r="E415" s="23" t="n"/>
      <c r="F415" s="22" t="n"/>
      <c r="G415" s="25">
        <f>IF(B415="","",IF(ISNA(MATCH(B415,Pledges!$A$2:$A$301,0)),"Unknown pledge ID",INDEX(Pledges!$B$2:$B$301,MATCH(B415,Pledges!$A$2:$A$301,0))&amp;""))</f>
        <v/>
      </c>
      <c r="H415" s="25">
        <f>IF(B415="","",IF(ISNUMBER(E415),"Sent","To send"))</f>
        <v/>
      </c>
    </row>
    <row r="416">
      <c r="A416" s="23" t="n"/>
      <c r="B416" s="22" t="n"/>
      <c r="C416" s="24" t="n"/>
      <c r="D416" s="22" t="n"/>
      <c r="E416" s="23" t="n"/>
      <c r="F416" s="22" t="n"/>
      <c r="G416" s="25">
        <f>IF(B416="","",IF(ISNA(MATCH(B416,Pledges!$A$2:$A$301,0)),"Unknown pledge ID",INDEX(Pledges!$B$2:$B$301,MATCH(B416,Pledges!$A$2:$A$301,0))&amp;""))</f>
        <v/>
      </c>
      <c r="H416" s="25">
        <f>IF(B416="","",IF(ISNUMBER(E416),"Sent","To send"))</f>
        <v/>
      </c>
    </row>
    <row r="417">
      <c r="A417" s="23" t="n"/>
      <c r="B417" s="22" t="n"/>
      <c r="C417" s="24" t="n"/>
      <c r="D417" s="22" t="n"/>
      <c r="E417" s="23" t="n"/>
      <c r="F417" s="22" t="n"/>
      <c r="G417" s="25">
        <f>IF(B417="","",IF(ISNA(MATCH(B417,Pledges!$A$2:$A$301,0)),"Unknown pledge ID",INDEX(Pledges!$B$2:$B$301,MATCH(B417,Pledges!$A$2:$A$301,0))&amp;""))</f>
        <v/>
      </c>
      <c r="H417" s="25">
        <f>IF(B417="","",IF(ISNUMBER(E417),"Sent","To send"))</f>
        <v/>
      </c>
    </row>
    <row r="418">
      <c r="A418" s="23" t="n"/>
      <c r="B418" s="22" t="n"/>
      <c r="C418" s="24" t="n"/>
      <c r="D418" s="22" t="n"/>
      <c r="E418" s="23" t="n"/>
      <c r="F418" s="22" t="n"/>
      <c r="G418" s="25">
        <f>IF(B418="","",IF(ISNA(MATCH(B418,Pledges!$A$2:$A$301,0)),"Unknown pledge ID",INDEX(Pledges!$B$2:$B$301,MATCH(B418,Pledges!$A$2:$A$301,0))&amp;""))</f>
        <v/>
      </c>
      <c r="H418" s="25">
        <f>IF(B418="","",IF(ISNUMBER(E418),"Sent","To send"))</f>
        <v/>
      </c>
    </row>
    <row r="419">
      <c r="A419" s="23" t="n"/>
      <c r="B419" s="22" t="n"/>
      <c r="C419" s="24" t="n"/>
      <c r="D419" s="22" t="n"/>
      <c r="E419" s="23" t="n"/>
      <c r="F419" s="22" t="n"/>
      <c r="G419" s="25">
        <f>IF(B419="","",IF(ISNA(MATCH(B419,Pledges!$A$2:$A$301,0)),"Unknown pledge ID",INDEX(Pledges!$B$2:$B$301,MATCH(B419,Pledges!$A$2:$A$301,0))&amp;""))</f>
        <v/>
      </c>
      <c r="H419" s="25">
        <f>IF(B419="","",IF(ISNUMBER(E419),"Sent","To send"))</f>
        <v/>
      </c>
    </row>
    <row r="420">
      <c r="A420" s="23" t="n"/>
      <c r="B420" s="22" t="n"/>
      <c r="C420" s="24" t="n"/>
      <c r="D420" s="22" t="n"/>
      <c r="E420" s="23" t="n"/>
      <c r="F420" s="22" t="n"/>
      <c r="G420" s="25">
        <f>IF(B420="","",IF(ISNA(MATCH(B420,Pledges!$A$2:$A$301,0)),"Unknown pledge ID",INDEX(Pledges!$B$2:$B$301,MATCH(B420,Pledges!$A$2:$A$301,0))&amp;""))</f>
        <v/>
      </c>
      <c r="H420" s="25">
        <f>IF(B420="","",IF(ISNUMBER(E420),"Sent","To send"))</f>
        <v/>
      </c>
    </row>
    <row r="421">
      <c r="A421" s="23" t="n"/>
      <c r="B421" s="22" t="n"/>
      <c r="C421" s="24" t="n"/>
      <c r="D421" s="22" t="n"/>
      <c r="E421" s="23" t="n"/>
      <c r="F421" s="22" t="n"/>
      <c r="G421" s="25">
        <f>IF(B421="","",IF(ISNA(MATCH(B421,Pledges!$A$2:$A$301,0)),"Unknown pledge ID",INDEX(Pledges!$B$2:$B$301,MATCH(B421,Pledges!$A$2:$A$301,0))&amp;""))</f>
        <v/>
      </c>
      <c r="H421" s="25">
        <f>IF(B421="","",IF(ISNUMBER(E421),"Sent","To send"))</f>
        <v/>
      </c>
    </row>
    <row r="422">
      <c r="A422" s="23" t="n"/>
      <c r="B422" s="22" t="n"/>
      <c r="C422" s="24" t="n"/>
      <c r="D422" s="22" t="n"/>
      <c r="E422" s="23" t="n"/>
      <c r="F422" s="22" t="n"/>
      <c r="G422" s="25">
        <f>IF(B422="","",IF(ISNA(MATCH(B422,Pledges!$A$2:$A$301,0)),"Unknown pledge ID",INDEX(Pledges!$B$2:$B$301,MATCH(B422,Pledges!$A$2:$A$301,0))&amp;""))</f>
        <v/>
      </c>
      <c r="H422" s="25">
        <f>IF(B422="","",IF(ISNUMBER(E422),"Sent","To send"))</f>
        <v/>
      </c>
    </row>
    <row r="423">
      <c r="A423" s="23" t="n"/>
      <c r="B423" s="22" t="n"/>
      <c r="C423" s="24" t="n"/>
      <c r="D423" s="22" t="n"/>
      <c r="E423" s="23" t="n"/>
      <c r="F423" s="22" t="n"/>
      <c r="G423" s="25">
        <f>IF(B423="","",IF(ISNA(MATCH(B423,Pledges!$A$2:$A$301,0)),"Unknown pledge ID",INDEX(Pledges!$B$2:$B$301,MATCH(B423,Pledges!$A$2:$A$301,0))&amp;""))</f>
        <v/>
      </c>
      <c r="H423" s="25">
        <f>IF(B423="","",IF(ISNUMBER(E423),"Sent","To send"))</f>
        <v/>
      </c>
    </row>
    <row r="424">
      <c r="A424" s="23" t="n"/>
      <c r="B424" s="22" t="n"/>
      <c r="C424" s="24" t="n"/>
      <c r="D424" s="22" t="n"/>
      <c r="E424" s="23" t="n"/>
      <c r="F424" s="22" t="n"/>
      <c r="G424" s="25">
        <f>IF(B424="","",IF(ISNA(MATCH(B424,Pledges!$A$2:$A$301,0)),"Unknown pledge ID",INDEX(Pledges!$B$2:$B$301,MATCH(B424,Pledges!$A$2:$A$301,0))&amp;""))</f>
        <v/>
      </c>
      <c r="H424" s="25">
        <f>IF(B424="","",IF(ISNUMBER(E424),"Sent","To send"))</f>
        <v/>
      </c>
    </row>
    <row r="425">
      <c r="A425" s="23" t="n"/>
      <c r="B425" s="22" t="n"/>
      <c r="C425" s="24" t="n"/>
      <c r="D425" s="22" t="n"/>
      <c r="E425" s="23" t="n"/>
      <c r="F425" s="22" t="n"/>
      <c r="G425" s="25">
        <f>IF(B425="","",IF(ISNA(MATCH(B425,Pledges!$A$2:$A$301,0)),"Unknown pledge ID",INDEX(Pledges!$B$2:$B$301,MATCH(B425,Pledges!$A$2:$A$301,0))&amp;""))</f>
        <v/>
      </c>
      <c r="H425" s="25">
        <f>IF(B425="","",IF(ISNUMBER(E425),"Sent","To send"))</f>
        <v/>
      </c>
    </row>
    <row r="426">
      <c r="A426" s="23" t="n"/>
      <c r="B426" s="22" t="n"/>
      <c r="C426" s="24" t="n"/>
      <c r="D426" s="22" t="n"/>
      <c r="E426" s="23" t="n"/>
      <c r="F426" s="22" t="n"/>
      <c r="G426" s="25">
        <f>IF(B426="","",IF(ISNA(MATCH(B426,Pledges!$A$2:$A$301,0)),"Unknown pledge ID",INDEX(Pledges!$B$2:$B$301,MATCH(B426,Pledges!$A$2:$A$301,0))&amp;""))</f>
        <v/>
      </c>
      <c r="H426" s="25">
        <f>IF(B426="","",IF(ISNUMBER(E426),"Sent","To send"))</f>
        <v/>
      </c>
    </row>
    <row r="427">
      <c r="A427" s="23" t="n"/>
      <c r="B427" s="22" t="n"/>
      <c r="C427" s="24" t="n"/>
      <c r="D427" s="22" t="n"/>
      <c r="E427" s="23" t="n"/>
      <c r="F427" s="22" t="n"/>
      <c r="G427" s="25">
        <f>IF(B427="","",IF(ISNA(MATCH(B427,Pledges!$A$2:$A$301,0)),"Unknown pledge ID",INDEX(Pledges!$B$2:$B$301,MATCH(B427,Pledges!$A$2:$A$301,0))&amp;""))</f>
        <v/>
      </c>
      <c r="H427" s="25">
        <f>IF(B427="","",IF(ISNUMBER(E427),"Sent","To send"))</f>
        <v/>
      </c>
    </row>
    <row r="428">
      <c r="A428" s="23" t="n"/>
      <c r="B428" s="22" t="n"/>
      <c r="C428" s="24" t="n"/>
      <c r="D428" s="22" t="n"/>
      <c r="E428" s="23" t="n"/>
      <c r="F428" s="22" t="n"/>
      <c r="G428" s="25">
        <f>IF(B428="","",IF(ISNA(MATCH(B428,Pledges!$A$2:$A$301,0)),"Unknown pledge ID",INDEX(Pledges!$B$2:$B$301,MATCH(B428,Pledges!$A$2:$A$301,0))&amp;""))</f>
        <v/>
      </c>
      <c r="H428" s="25">
        <f>IF(B428="","",IF(ISNUMBER(E428),"Sent","To send"))</f>
        <v/>
      </c>
    </row>
    <row r="429">
      <c r="A429" s="23" t="n"/>
      <c r="B429" s="22" t="n"/>
      <c r="C429" s="24" t="n"/>
      <c r="D429" s="22" t="n"/>
      <c r="E429" s="23" t="n"/>
      <c r="F429" s="22" t="n"/>
      <c r="G429" s="25">
        <f>IF(B429="","",IF(ISNA(MATCH(B429,Pledges!$A$2:$A$301,0)),"Unknown pledge ID",INDEX(Pledges!$B$2:$B$301,MATCH(B429,Pledges!$A$2:$A$301,0))&amp;""))</f>
        <v/>
      </c>
      <c r="H429" s="25">
        <f>IF(B429="","",IF(ISNUMBER(E429),"Sent","To send"))</f>
        <v/>
      </c>
    </row>
    <row r="430">
      <c r="A430" s="23" t="n"/>
      <c r="B430" s="22" t="n"/>
      <c r="C430" s="24" t="n"/>
      <c r="D430" s="22" t="n"/>
      <c r="E430" s="23" t="n"/>
      <c r="F430" s="22" t="n"/>
      <c r="G430" s="25">
        <f>IF(B430="","",IF(ISNA(MATCH(B430,Pledges!$A$2:$A$301,0)),"Unknown pledge ID",INDEX(Pledges!$B$2:$B$301,MATCH(B430,Pledges!$A$2:$A$301,0))&amp;""))</f>
        <v/>
      </c>
      <c r="H430" s="25">
        <f>IF(B430="","",IF(ISNUMBER(E430),"Sent","To send"))</f>
        <v/>
      </c>
    </row>
    <row r="431">
      <c r="A431" s="23" t="n"/>
      <c r="B431" s="22" t="n"/>
      <c r="C431" s="24" t="n"/>
      <c r="D431" s="22" t="n"/>
      <c r="E431" s="23" t="n"/>
      <c r="F431" s="22" t="n"/>
      <c r="G431" s="25">
        <f>IF(B431="","",IF(ISNA(MATCH(B431,Pledges!$A$2:$A$301,0)),"Unknown pledge ID",INDEX(Pledges!$B$2:$B$301,MATCH(B431,Pledges!$A$2:$A$301,0))&amp;""))</f>
        <v/>
      </c>
      <c r="H431" s="25">
        <f>IF(B431="","",IF(ISNUMBER(E431),"Sent","To send"))</f>
        <v/>
      </c>
    </row>
    <row r="432">
      <c r="A432" s="23" t="n"/>
      <c r="B432" s="22" t="n"/>
      <c r="C432" s="24" t="n"/>
      <c r="D432" s="22" t="n"/>
      <c r="E432" s="23" t="n"/>
      <c r="F432" s="22" t="n"/>
      <c r="G432" s="25">
        <f>IF(B432="","",IF(ISNA(MATCH(B432,Pledges!$A$2:$A$301,0)),"Unknown pledge ID",INDEX(Pledges!$B$2:$B$301,MATCH(B432,Pledges!$A$2:$A$301,0))&amp;""))</f>
        <v/>
      </c>
      <c r="H432" s="25">
        <f>IF(B432="","",IF(ISNUMBER(E432),"Sent","To send"))</f>
        <v/>
      </c>
    </row>
    <row r="433">
      <c r="A433" s="23" t="n"/>
      <c r="B433" s="22" t="n"/>
      <c r="C433" s="24" t="n"/>
      <c r="D433" s="22" t="n"/>
      <c r="E433" s="23" t="n"/>
      <c r="F433" s="22" t="n"/>
      <c r="G433" s="25">
        <f>IF(B433="","",IF(ISNA(MATCH(B433,Pledges!$A$2:$A$301,0)),"Unknown pledge ID",INDEX(Pledges!$B$2:$B$301,MATCH(B433,Pledges!$A$2:$A$301,0))&amp;""))</f>
        <v/>
      </c>
      <c r="H433" s="25">
        <f>IF(B433="","",IF(ISNUMBER(E433),"Sent","To send"))</f>
        <v/>
      </c>
    </row>
    <row r="434">
      <c r="A434" s="23" t="n"/>
      <c r="B434" s="22" t="n"/>
      <c r="C434" s="24" t="n"/>
      <c r="D434" s="22" t="n"/>
      <c r="E434" s="23" t="n"/>
      <c r="F434" s="22" t="n"/>
      <c r="G434" s="25">
        <f>IF(B434="","",IF(ISNA(MATCH(B434,Pledges!$A$2:$A$301,0)),"Unknown pledge ID",INDEX(Pledges!$B$2:$B$301,MATCH(B434,Pledges!$A$2:$A$301,0))&amp;""))</f>
        <v/>
      </c>
      <c r="H434" s="25">
        <f>IF(B434="","",IF(ISNUMBER(E434),"Sent","To send"))</f>
        <v/>
      </c>
    </row>
    <row r="435">
      <c r="A435" s="23" t="n"/>
      <c r="B435" s="22" t="n"/>
      <c r="C435" s="24" t="n"/>
      <c r="D435" s="22" t="n"/>
      <c r="E435" s="23" t="n"/>
      <c r="F435" s="22" t="n"/>
      <c r="G435" s="25">
        <f>IF(B435="","",IF(ISNA(MATCH(B435,Pledges!$A$2:$A$301,0)),"Unknown pledge ID",INDEX(Pledges!$B$2:$B$301,MATCH(B435,Pledges!$A$2:$A$301,0))&amp;""))</f>
        <v/>
      </c>
      <c r="H435" s="25">
        <f>IF(B435="","",IF(ISNUMBER(E435),"Sent","To send"))</f>
        <v/>
      </c>
    </row>
    <row r="436">
      <c r="A436" s="23" t="n"/>
      <c r="B436" s="22" t="n"/>
      <c r="C436" s="24" t="n"/>
      <c r="D436" s="22" t="n"/>
      <c r="E436" s="23" t="n"/>
      <c r="F436" s="22" t="n"/>
      <c r="G436" s="25">
        <f>IF(B436="","",IF(ISNA(MATCH(B436,Pledges!$A$2:$A$301,0)),"Unknown pledge ID",INDEX(Pledges!$B$2:$B$301,MATCH(B436,Pledges!$A$2:$A$301,0))&amp;""))</f>
        <v/>
      </c>
      <c r="H436" s="25">
        <f>IF(B436="","",IF(ISNUMBER(E436),"Sent","To send"))</f>
        <v/>
      </c>
    </row>
    <row r="437">
      <c r="A437" s="23" t="n"/>
      <c r="B437" s="22" t="n"/>
      <c r="C437" s="24" t="n"/>
      <c r="D437" s="22" t="n"/>
      <c r="E437" s="23" t="n"/>
      <c r="F437" s="22" t="n"/>
      <c r="G437" s="25">
        <f>IF(B437="","",IF(ISNA(MATCH(B437,Pledges!$A$2:$A$301,0)),"Unknown pledge ID",INDEX(Pledges!$B$2:$B$301,MATCH(B437,Pledges!$A$2:$A$301,0))&amp;""))</f>
        <v/>
      </c>
      <c r="H437" s="25">
        <f>IF(B437="","",IF(ISNUMBER(E437),"Sent","To send"))</f>
        <v/>
      </c>
    </row>
    <row r="438">
      <c r="A438" s="23" t="n"/>
      <c r="B438" s="22" t="n"/>
      <c r="C438" s="24" t="n"/>
      <c r="D438" s="22" t="n"/>
      <c r="E438" s="23" t="n"/>
      <c r="F438" s="22" t="n"/>
      <c r="G438" s="25">
        <f>IF(B438="","",IF(ISNA(MATCH(B438,Pledges!$A$2:$A$301,0)),"Unknown pledge ID",INDEX(Pledges!$B$2:$B$301,MATCH(B438,Pledges!$A$2:$A$301,0))&amp;""))</f>
        <v/>
      </c>
      <c r="H438" s="25">
        <f>IF(B438="","",IF(ISNUMBER(E438),"Sent","To send"))</f>
        <v/>
      </c>
    </row>
    <row r="439">
      <c r="A439" s="23" t="n"/>
      <c r="B439" s="22" t="n"/>
      <c r="C439" s="24" t="n"/>
      <c r="D439" s="22" t="n"/>
      <c r="E439" s="23" t="n"/>
      <c r="F439" s="22" t="n"/>
      <c r="G439" s="25">
        <f>IF(B439="","",IF(ISNA(MATCH(B439,Pledges!$A$2:$A$301,0)),"Unknown pledge ID",INDEX(Pledges!$B$2:$B$301,MATCH(B439,Pledges!$A$2:$A$301,0))&amp;""))</f>
        <v/>
      </c>
      <c r="H439" s="25">
        <f>IF(B439="","",IF(ISNUMBER(E439),"Sent","To send"))</f>
        <v/>
      </c>
    </row>
    <row r="440">
      <c r="A440" s="23" t="n"/>
      <c r="B440" s="22" t="n"/>
      <c r="C440" s="24" t="n"/>
      <c r="D440" s="22" t="n"/>
      <c r="E440" s="23" t="n"/>
      <c r="F440" s="22" t="n"/>
      <c r="G440" s="25">
        <f>IF(B440="","",IF(ISNA(MATCH(B440,Pledges!$A$2:$A$301,0)),"Unknown pledge ID",INDEX(Pledges!$B$2:$B$301,MATCH(B440,Pledges!$A$2:$A$301,0))&amp;""))</f>
        <v/>
      </c>
      <c r="H440" s="25">
        <f>IF(B440="","",IF(ISNUMBER(E440),"Sent","To send"))</f>
        <v/>
      </c>
    </row>
    <row r="441">
      <c r="A441" s="23" t="n"/>
      <c r="B441" s="22" t="n"/>
      <c r="C441" s="24" t="n"/>
      <c r="D441" s="22" t="n"/>
      <c r="E441" s="23" t="n"/>
      <c r="F441" s="22" t="n"/>
      <c r="G441" s="25">
        <f>IF(B441="","",IF(ISNA(MATCH(B441,Pledges!$A$2:$A$301,0)),"Unknown pledge ID",INDEX(Pledges!$B$2:$B$301,MATCH(B441,Pledges!$A$2:$A$301,0))&amp;""))</f>
        <v/>
      </c>
      <c r="H441" s="25">
        <f>IF(B441="","",IF(ISNUMBER(E441),"Sent","To send"))</f>
        <v/>
      </c>
    </row>
    <row r="442">
      <c r="A442" s="23" t="n"/>
      <c r="B442" s="22" t="n"/>
      <c r="C442" s="24" t="n"/>
      <c r="D442" s="22" t="n"/>
      <c r="E442" s="23" t="n"/>
      <c r="F442" s="22" t="n"/>
      <c r="G442" s="25">
        <f>IF(B442="","",IF(ISNA(MATCH(B442,Pledges!$A$2:$A$301,0)),"Unknown pledge ID",INDEX(Pledges!$B$2:$B$301,MATCH(B442,Pledges!$A$2:$A$301,0))&amp;""))</f>
        <v/>
      </c>
      <c r="H442" s="25">
        <f>IF(B442="","",IF(ISNUMBER(E442),"Sent","To send"))</f>
        <v/>
      </c>
    </row>
    <row r="443">
      <c r="A443" s="23" t="n"/>
      <c r="B443" s="22" t="n"/>
      <c r="C443" s="24" t="n"/>
      <c r="D443" s="22" t="n"/>
      <c r="E443" s="23" t="n"/>
      <c r="F443" s="22" t="n"/>
      <c r="G443" s="25">
        <f>IF(B443="","",IF(ISNA(MATCH(B443,Pledges!$A$2:$A$301,0)),"Unknown pledge ID",INDEX(Pledges!$B$2:$B$301,MATCH(B443,Pledges!$A$2:$A$301,0))&amp;""))</f>
        <v/>
      </c>
      <c r="H443" s="25">
        <f>IF(B443="","",IF(ISNUMBER(E443),"Sent","To send"))</f>
        <v/>
      </c>
    </row>
    <row r="444">
      <c r="A444" s="23" t="n"/>
      <c r="B444" s="22" t="n"/>
      <c r="C444" s="24" t="n"/>
      <c r="D444" s="22" t="n"/>
      <c r="E444" s="23" t="n"/>
      <c r="F444" s="22" t="n"/>
      <c r="G444" s="25">
        <f>IF(B444="","",IF(ISNA(MATCH(B444,Pledges!$A$2:$A$301,0)),"Unknown pledge ID",INDEX(Pledges!$B$2:$B$301,MATCH(B444,Pledges!$A$2:$A$301,0))&amp;""))</f>
        <v/>
      </c>
      <c r="H444" s="25">
        <f>IF(B444="","",IF(ISNUMBER(E444),"Sent","To send"))</f>
        <v/>
      </c>
    </row>
    <row r="445">
      <c r="A445" s="23" t="n"/>
      <c r="B445" s="22" t="n"/>
      <c r="C445" s="24" t="n"/>
      <c r="D445" s="22" t="n"/>
      <c r="E445" s="23" t="n"/>
      <c r="F445" s="22" t="n"/>
      <c r="G445" s="25">
        <f>IF(B445="","",IF(ISNA(MATCH(B445,Pledges!$A$2:$A$301,0)),"Unknown pledge ID",INDEX(Pledges!$B$2:$B$301,MATCH(B445,Pledges!$A$2:$A$301,0))&amp;""))</f>
        <v/>
      </c>
      <c r="H445" s="25">
        <f>IF(B445="","",IF(ISNUMBER(E445),"Sent","To send"))</f>
        <v/>
      </c>
    </row>
    <row r="446">
      <c r="A446" s="23" t="n"/>
      <c r="B446" s="22" t="n"/>
      <c r="C446" s="24" t="n"/>
      <c r="D446" s="22" t="n"/>
      <c r="E446" s="23" t="n"/>
      <c r="F446" s="22" t="n"/>
      <c r="G446" s="25">
        <f>IF(B446="","",IF(ISNA(MATCH(B446,Pledges!$A$2:$A$301,0)),"Unknown pledge ID",INDEX(Pledges!$B$2:$B$301,MATCH(B446,Pledges!$A$2:$A$301,0))&amp;""))</f>
        <v/>
      </c>
      <c r="H446" s="25">
        <f>IF(B446="","",IF(ISNUMBER(E446),"Sent","To send"))</f>
        <v/>
      </c>
    </row>
    <row r="447">
      <c r="A447" s="23" t="n"/>
      <c r="B447" s="22" t="n"/>
      <c r="C447" s="24" t="n"/>
      <c r="D447" s="22" t="n"/>
      <c r="E447" s="23" t="n"/>
      <c r="F447" s="22" t="n"/>
      <c r="G447" s="25">
        <f>IF(B447="","",IF(ISNA(MATCH(B447,Pledges!$A$2:$A$301,0)),"Unknown pledge ID",INDEX(Pledges!$B$2:$B$301,MATCH(B447,Pledges!$A$2:$A$301,0))&amp;""))</f>
        <v/>
      </c>
      <c r="H447" s="25">
        <f>IF(B447="","",IF(ISNUMBER(E447),"Sent","To send"))</f>
        <v/>
      </c>
    </row>
    <row r="448">
      <c r="A448" s="23" t="n"/>
      <c r="B448" s="22" t="n"/>
      <c r="C448" s="24" t="n"/>
      <c r="D448" s="22" t="n"/>
      <c r="E448" s="23" t="n"/>
      <c r="F448" s="22" t="n"/>
      <c r="G448" s="25">
        <f>IF(B448="","",IF(ISNA(MATCH(B448,Pledges!$A$2:$A$301,0)),"Unknown pledge ID",INDEX(Pledges!$B$2:$B$301,MATCH(B448,Pledges!$A$2:$A$301,0))&amp;""))</f>
        <v/>
      </c>
      <c r="H448" s="25">
        <f>IF(B448="","",IF(ISNUMBER(E448),"Sent","To send"))</f>
        <v/>
      </c>
    </row>
    <row r="449">
      <c r="A449" s="23" t="n"/>
      <c r="B449" s="22" t="n"/>
      <c r="C449" s="24" t="n"/>
      <c r="D449" s="22" t="n"/>
      <c r="E449" s="23" t="n"/>
      <c r="F449" s="22" t="n"/>
      <c r="G449" s="25">
        <f>IF(B449="","",IF(ISNA(MATCH(B449,Pledges!$A$2:$A$301,0)),"Unknown pledge ID",INDEX(Pledges!$B$2:$B$301,MATCH(B449,Pledges!$A$2:$A$301,0))&amp;""))</f>
        <v/>
      </c>
      <c r="H449" s="25">
        <f>IF(B449="","",IF(ISNUMBER(E449),"Sent","To send"))</f>
        <v/>
      </c>
    </row>
    <row r="450">
      <c r="A450" s="23" t="n"/>
      <c r="B450" s="22" t="n"/>
      <c r="C450" s="24" t="n"/>
      <c r="D450" s="22" t="n"/>
      <c r="E450" s="23" t="n"/>
      <c r="F450" s="22" t="n"/>
      <c r="G450" s="25">
        <f>IF(B450="","",IF(ISNA(MATCH(B450,Pledges!$A$2:$A$301,0)),"Unknown pledge ID",INDEX(Pledges!$B$2:$B$301,MATCH(B450,Pledges!$A$2:$A$301,0))&amp;""))</f>
        <v/>
      </c>
      <c r="H450" s="25">
        <f>IF(B450="","",IF(ISNUMBER(E450),"Sent","To send"))</f>
        <v/>
      </c>
    </row>
    <row r="451">
      <c r="A451" s="23" t="n"/>
      <c r="B451" s="22" t="n"/>
      <c r="C451" s="24" t="n"/>
      <c r="D451" s="22" t="n"/>
      <c r="E451" s="23" t="n"/>
      <c r="F451" s="22" t="n"/>
      <c r="G451" s="25">
        <f>IF(B451="","",IF(ISNA(MATCH(B451,Pledges!$A$2:$A$301,0)),"Unknown pledge ID",INDEX(Pledges!$B$2:$B$301,MATCH(B451,Pledges!$A$2:$A$301,0))&amp;""))</f>
        <v/>
      </c>
      <c r="H451" s="25">
        <f>IF(B451="","",IF(ISNUMBER(E451),"Sent","To send"))</f>
        <v/>
      </c>
    </row>
    <row r="452">
      <c r="A452" s="23" t="n"/>
      <c r="B452" s="22" t="n"/>
      <c r="C452" s="24" t="n"/>
      <c r="D452" s="22" t="n"/>
      <c r="E452" s="23" t="n"/>
      <c r="F452" s="22" t="n"/>
      <c r="G452" s="25">
        <f>IF(B452="","",IF(ISNA(MATCH(B452,Pledges!$A$2:$A$301,0)),"Unknown pledge ID",INDEX(Pledges!$B$2:$B$301,MATCH(B452,Pledges!$A$2:$A$301,0))&amp;""))</f>
        <v/>
      </c>
      <c r="H452" s="25">
        <f>IF(B452="","",IF(ISNUMBER(E452),"Sent","To send"))</f>
        <v/>
      </c>
    </row>
    <row r="453">
      <c r="A453" s="23" t="n"/>
      <c r="B453" s="22" t="n"/>
      <c r="C453" s="24" t="n"/>
      <c r="D453" s="22" t="n"/>
      <c r="E453" s="23" t="n"/>
      <c r="F453" s="22" t="n"/>
      <c r="G453" s="25">
        <f>IF(B453="","",IF(ISNA(MATCH(B453,Pledges!$A$2:$A$301,0)),"Unknown pledge ID",INDEX(Pledges!$B$2:$B$301,MATCH(B453,Pledges!$A$2:$A$301,0))&amp;""))</f>
        <v/>
      </c>
      <c r="H453" s="25">
        <f>IF(B453="","",IF(ISNUMBER(E453),"Sent","To send"))</f>
        <v/>
      </c>
    </row>
    <row r="454">
      <c r="A454" s="23" t="n"/>
      <c r="B454" s="22" t="n"/>
      <c r="C454" s="24" t="n"/>
      <c r="D454" s="22" t="n"/>
      <c r="E454" s="23" t="n"/>
      <c r="F454" s="22" t="n"/>
      <c r="G454" s="25">
        <f>IF(B454="","",IF(ISNA(MATCH(B454,Pledges!$A$2:$A$301,0)),"Unknown pledge ID",INDEX(Pledges!$B$2:$B$301,MATCH(B454,Pledges!$A$2:$A$301,0))&amp;""))</f>
        <v/>
      </c>
      <c r="H454" s="25">
        <f>IF(B454="","",IF(ISNUMBER(E454),"Sent","To send"))</f>
        <v/>
      </c>
    </row>
    <row r="455">
      <c r="A455" s="23" t="n"/>
      <c r="B455" s="22" t="n"/>
      <c r="C455" s="24" t="n"/>
      <c r="D455" s="22" t="n"/>
      <c r="E455" s="23" t="n"/>
      <c r="F455" s="22" t="n"/>
      <c r="G455" s="25">
        <f>IF(B455="","",IF(ISNA(MATCH(B455,Pledges!$A$2:$A$301,0)),"Unknown pledge ID",INDEX(Pledges!$B$2:$B$301,MATCH(B455,Pledges!$A$2:$A$301,0))&amp;""))</f>
        <v/>
      </c>
      <c r="H455" s="25">
        <f>IF(B455="","",IF(ISNUMBER(E455),"Sent","To send"))</f>
        <v/>
      </c>
    </row>
    <row r="456">
      <c r="A456" s="23" t="n"/>
      <c r="B456" s="22" t="n"/>
      <c r="C456" s="24" t="n"/>
      <c r="D456" s="22" t="n"/>
      <c r="E456" s="23" t="n"/>
      <c r="F456" s="22" t="n"/>
      <c r="G456" s="25">
        <f>IF(B456="","",IF(ISNA(MATCH(B456,Pledges!$A$2:$A$301,0)),"Unknown pledge ID",INDEX(Pledges!$B$2:$B$301,MATCH(B456,Pledges!$A$2:$A$301,0))&amp;""))</f>
        <v/>
      </c>
      <c r="H456" s="25">
        <f>IF(B456="","",IF(ISNUMBER(E456),"Sent","To send"))</f>
        <v/>
      </c>
    </row>
    <row r="457">
      <c r="A457" s="23" t="n"/>
      <c r="B457" s="22" t="n"/>
      <c r="C457" s="24" t="n"/>
      <c r="D457" s="22" t="n"/>
      <c r="E457" s="23" t="n"/>
      <c r="F457" s="22" t="n"/>
      <c r="G457" s="25">
        <f>IF(B457="","",IF(ISNA(MATCH(B457,Pledges!$A$2:$A$301,0)),"Unknown pledge ID",INDEX(Pledges!$B$2:$B$301,MATCH(B457,Pledges!$A$2:$A$301,0))&amp;""))</f>
        <v/>
      </c>
      <c r="H457" s="25">
        <f>IF(B457="","",IF(ISNUMBER(E457),"Sent","To send"))</f>
        <v/>
      </c>
    </row>
    <row r="458">
      <c r="A458" s="23" t="n"/>
      <c r="B458" s="22" t="n"/>
      <c r="C458" s="24" t="n"/>
      <c r="D458" s="22" t="n"/>
      <c r="E458" s="23" t="n"/>
      <c r="F458" s="22" t="n"/>
      <c r="G458" s="25">
        <f>IF(B458="","",IF(ISNA(MATCH(B458,Pledges!$A$2:$A$301,0)),"Unknown pledge ID",INDEX(Pledges!$B$2:$B$301,MATCH(B458,Pledges!$A$2:$A$301,0))&amp;""))</f>
        <v/>
      </c>
      <c r="H458" s="25">
        <f>IF(B458="","",IF(ISNUMBER(E458),"Sent","To send"))</f>
        <v/>
      </c>
    </row>
    <row r="459">
      <c r="A459" s="23" t="n"/>
      <c r="B459" s="22" t="n"/>
      <c r="C459" s="24" t="n"/>
      <c r="D459" s="22" t="n"/>
      <c r="E459" s="23" t="n"/>
      <c r="F459" s="22" t="n"/>
      <c r="G459" s="25">
        <f>IF(B459="","",IF(ISNA(MATCH(B459,Pledges!$A$2:$A$301,0)),"Unknown pledge ID",INDEX(Pledges!$B$2:$B$301,MATCH(B459,Pledges!$A$2:$A$301,0))&amp;""))</f>
        <v/>
      </c>
      <c r="H459" s="25">
        <f>IF(B459="","",IF(ISNUMBER(E459),"Sent","To send"))</f>
        <v/>
      </c>
    </row>
    <row r="460">
      <c r="A460" s="23" t="n"/>
      <c r="B460" s="22" t="n"/>
      <c r="C460" s="24" t="n"/>
      <c r="D460" s="22" t="n"/>
      <c r="E460" s="23" t="n"/>
      <c r="F460" s="22" t="n"/>
      <c r="G460" s="25">
        <f>IF(B460="","",IF(ISNA(MATCH(B460,Pledges!$A$2:$A$301,0)),"Unknown pledge ID",INDEX(Pledges!$B$2:$B$301,MATCH(B460,Pledges!$A$2:$A$301,0))&amp;""))</f>
        <v/>
      </c>
      <c r="H460" s="25">
        <f>IF(B460="","",IF(ISNUMBER(E460),"Sent","To send"))</f>
        <v/>
      </c>
    </row>
    <row r="461">
      <c r="A461" s="23" t="n"/>
      <c r="B461" s="22" t="n"/>
      <c r="C461" s="24" t="n"/>
      <c r="D461" s="22" t="n"/>
      <c r="E461" s="23" t="n"/>
      <c r="F461" s="22" t="n"/>
      <c r="G461" s="25">
        <f>IF(B461="","",IF(ISNA(MATCH(B461,Pledges!$A$2:$A$301,0)),"Unknown pledge ID",INDEX(Pledges!$B$2:$B$301,MATCH(B461,Pledges!$A$2:$A$301,0))&amp;""))</f>
        <v/>
      </c>
      <c r="H461" s="25">
        <f>IF(B461="","",IF(ISNUMBER(E461),"Sent","To send"))</f>
        <v/>
      </c>
    </row>
    <row r="462">
      <c r="A462" s="23" t="n"/>
      <c r="B462" s="22" t="n"/>
      <c r="C462" s="24" t="n"/>
      <c r="D462" s="22" t="n"/>
      <c r="E462" s="23" t="n"/>
      <c r="F462" s="22" t="n"/>
      <c r="G462" s="25">
        <f>IF(B462="","",IF(ISNA(MATCH(B462,Pledges!$A$2:$A$301,0)),"Unknown pledge ID",INDEX(Pledges!$B$2:$B$301,MATCH(B462,Pledges!$A$2:$A$301,0))&amp;""))</f>
        <v/>
      </c>
      <c r="H462" s="25">
        <f>IF(B462="","",IF(ISNUMBER(E462),"Sent","To send"))</f>
        <v/>
      </c>
    </row>
    <row r="463">
      <c r="A463" s="23" t="n"/>
      <c r="B463" s="22" t="n"/>
      <c r="C463" s="24" t="n"/>
      <c r="D463" s="22" t="n"/>
      <c r="E463" s="23" t="n"/>
      <c r="F463" s="22" t="n"/>
      <c r="G463" s="25">
        <f>IF(B463="","",IF(ISNA(MATCH(B463,Pledges!$A$2:$A$301,0)),"Unknown pledge ID",INDEX(Pledges!$B$2:$B$301,MATCH(B463,Pledges!$A$2:$A$301,0))&amp;""))</f>
        <v/>
      </c>
      <c r="H463" s="25">
        <f>IF(B463="","",IF(ISNUMBER(E463),"Sent","To send"))</f>
        <v/>
      </c>
    </row>
    <row r="464">
      <c r="A464" s="23" t="n"/>
      <c r="B464" s="22" t="n"/>
      <c r="C464" s="24" t="n"/>
      <c r="D464" s="22" t="n"/>
      <c r="E464" s="23" t="n"/>
      <c r="F464" s="22" t="n"/>
      <c r="G464" s="25">
        <f>IF(B464="","",IF(ISNA(MATCH(B464,Pledges!$A$2:$A$301,0)),"Unknown pledge ID",INDEX(Pledges!$B$2:$B$301,MATCH(B464,Pledges!$A$2:$A$301,0))&amp;""))</f>
        <v/>
      </c>
      <c r="H464" s="25">
        <f>IF(B464="","",IF(ISNUMBER(E464),"Sent","To send"))</f>
        <v/>
      </c>
    </row>
    <row r="465">
      <c r="A465" s="23" t="n"/>
      <c r="B465" s="22" t="n"/>
      <c r="C465" s="24" t="n"/>
      <c r="D465" s="22" t="n"/>
      <c r="E465" s="23" t="n"/>
      <c r="F465" s="22" t="n"/>
      <c r="G465" s="25">
        <f>IF(B465="","",IF(ISNA(MATCH(B465,Pledges!$A$2:$A$301,0)),"Unknown pledge ID",INDEX(Pledges!$B$2:$B$301,MATCH(B465,Pledges!$A$2:$A$301,0))&amp;""))</f>
        <v/>
      </c>
      <c r="H465" s="25">
        <f>IF(B465="","",IF(ISNUMBER(E465),"Sent","To send"))</f>
        <v/>
      </c>
    </row>
    <row r="466">
      <c r="A466" s="23" t="n"/>
      <c r="B466" s="22" t="n"/>
      <c r="C466" s="24" t="n"/>
      <c r="D466" s="22" t="n"/>
      <c r="E466" s="23" t="n"/>
      <c r="F466" s="22" t="n"/>
      <c r="G466" s="25">
        <f>IF(B466="","",IF(ISNA(MATCH(B466,Pledges!$A$2:$A$301,0)),"Unknown pledge ID",INDEX(Pledges!$B$2:$B$301,MATCH(B466,Pledges!$A$2:$A$301,0))&amp;""))</f>
        <v/>
      </c>
      <c r="H466" s="25">
        <f>IF(B466="","",IF(ISNUMBER(E466),"Sent","To send"))</f>
        <v/>
      </c>
    </row>
    <row r="467">
      <c r="A467" s="23" t="n"/>
      <c r="B467" s="22" t="n"/>
      <c r="C467" s="24" t="n"/>
      <c r="D467" s="22" t="n"/>
      <c r="E467" s="23" t="n"/>
      <c r="F467" s="22" t="n"/>
      <c r="G467" s="25">
        <f>IF(B467="","",IF(ISNA(MATCH(B467,Pledges!$A$2:$A$301,0)),"Unknown pledge ID",INDEX(Pledges!$B$2:$B$301,MATCH(B467,Pledges!$A$2:$A$301,0))&amp;""))</f>
        <v/>
      </c>
      <c r="H467" s="25">
        <f>IF(B467="","",IF(ISNUMBER(E467),"Sent","To send"))</f>
        <v/>
      </c>
    </row>
    <row r="468">
      <c r="A468" s="23" t="n"/>
      <c r="B468" s="22" t="n"/>
      <c r="C468" s="24" t="n"/>
      <c r="D468" s="22" t="n"/>
      <c r="E468" s="23" t="n"/>
      <c r="F468" s="22" t="n"/>
      <c r="G468" s="25">
        <f>IF(B468="","",IF(ISNA(MATCH(B468,Pledges!$A$2:$A$301,0)),"Unknown pledge ID",INDEX(Pledges!$B$2:$B$301,MATCH(B468,Pledges!$A$2:$A$301,0))&amp;""))</f>
        <v/>
      </c>
      <c r="H468" s="25">
        <f>IF(B468="","",IF(ISNUMBER(E468),"Sent","To send"))</f>
        <v/>
      </c>
    </row>
    <row r="469">
      <c r="A469" s="23" t="n"/>
      <c r="B469" s="22" t="n"/>
      <c r="C469" s="24" t="n"/>
      <c r="D469" s="22" t="n"/>
      <c r="E469" s="23" t="n"/>
      <c r="F469" s="22" t="n"/>
      <c r="G469" s="25">
        <f>IF(B469="","",IF(ISNA(MATCH(B469,Pledges!$A$2:$A$301,0)),"Unknown pledge ID",INDEX(Pledges!$B$2:$B$301,MATCH(B469,Pledges!$A$2:$A$301,0))&amp;""))</f>
        <v/>
      </c>
      <c r="H469" s="25">
        <f>IF(B469="","",IF(ISNUMBER(E469),"Sent","To send"))</f>
        <v/>
      </c>
    </row>
    <row r="470">
      <c r="A470" s="23" t="n"/>
      <c r="B470" s="22" t="n"/>
      <c r="C470" s="24" t="n"/>
      <c r="D470" s="22" t="n"/>
      <c r="E470" s="23" t="n"/>
      <c r="F470" s="22" t="n"/>
      <c r="G470" s="25">
        <f>IF(B470="","",IF(ISNA(MATCH(B470,Pledges!$A$2:$A$301,0)),"Unknown pledge ID",INDEX(Pledges!$B$2:$B$301,MATCH(B470,Pledges!$A$2:$A$301,0))&amp;""))</f>
        <v/>
      </c>
      <c r="H470" s="25">
        <f>IF(B470="","",IF(ISNUMBER(E470),"Sent","To send"))</f>
        <v/>
      </c>
    </row>
    <row r="471">
      <c r="A471" s="23" t="n"/>
      <c r="B471" s="22" t="n"/>
      <c r="C471" s="24" t="n"/>
      <c r="D471" s="22" t="n"/>
      <c r="E471" s="23" t="n"/>
      <c r="F471" s="22" t="n"/>
      <c r="G471" s="25">
        <f>IF(B471="","",IF(ISNA(MATCH(B471,Pledges!$A$2:$A$301,0)),"Unknown pledge ID",INDEX(Pledges!$B$2:$B$301,MATCH(B471,Pledges!$A$2:$A$301,0))&amp;""))</f>
        <v/>
      </c>
      <c r="H471" s="25">
        <f>IF(B471="","",IF(ISNUMBER(E471),"Sent","To send"))</f>
        <v/>
      </c>
    </row>
    <row r="472">
      <c r="A472" s="23" t="n"/>
      <c r="B472" s="22" t="n"/>
      <c r="C472" s="24" t="n"/>
      <c r="D472" s="22" t="n"/>
      <c r="E472" s="23" t="n"/>
      <c r="F472" s="22" t="n"/>
      <c r="G472" s="25">
        <f>IF(B472="","",IF(ISNA(MATCH(B472,Pledges!$A$2:$A$301,0)),"Unknown pledge ID",INDEX(Pledges!$B$2:$B$301,MATCH(B472,Pledges!$A$2:$A$301,0))&amp;""))</f>
        <v/>
      </c>
      <c r="H472" s="25">
        <f>IF(B472="","",IF(ISNUMBER(E472),"Sent","To send"))</f>
        <v/>
      </c>
    </row>
    <row r="473">
      <c r="A473" s="23" t="n"/>
      <c r="B473" s="22" t="n"/>
      <c r="C473" s="24" t="n"/>
      <c r="D473" s="22" t="n"/>
      <c r="E473" s="23" t="n"/>
      <c r="F473" s="22" t="n"/>
      <c r="G473" s="25">
        <f>IF(B473="","",IF(ISNA(MATCH(B473,Pledges!$A$2:$A$301,0)),"Unknown pledge ID",INDEX(Pledges!$B$2:$B$301,MATCH(B473,Pledges!$A$2:$A$301,0))&amp;""))</f>
        <v/>
      </c>
      <c r="H473" s="25">
        <f>IF(B473="","",IF(ISNUMBER(E473),"Sent","To send"))</f>
        <v/>
      </c>
    </row>
    <row r="474">
      <c r="A474" s="23" t="n"/>
      <c r="B474" s="22" t="n"/>
      <c r="C474" s="24" t="n"/>
      <c r="D474" s="22" t="n"/>
      <c r="E474" s="23" t="n"/>
      <c r="F474" s="22" t="n"/>
      <c r="G474" s="25">
        <f>IF(B474="","",IF(ISNA(MATCH(B474,Pledges!$A$2:$A$301,0)),"Unknown pledge ID",INDEX(Pledges!$B$2:$B$301,MATCH(B474,Pledges!$A$2:$A$301,0))&amp;""))</f>
        <v/>
      </c>
      <c r="H474" s="25">
        <f>IF(B474="","",IF(ISNUMBER(E474),"Sent","To send"))</f>
        <v/>
      </c>
    </row>
    <row r="475">
      <c r="A475" s="23" t="n"/>
      <c r="B475" s="22" t="n"/>
      <c r="C475" s="24" t="n"/>
      <c r="D475" s="22" t="n"/>
      <c r="E475" s="23" t="n"/>
      <c r="F475" s="22" t="n"/>
      <c r="G475" s="25">
        <f>IF(B475="","",IF(ISNA(MATCH(B475,Pledges!$A$2:$A$301,0)),"Unknown pledge ID",INDEX(Pledges!$B$2:$B$301,MATCH(B475,Pledges!$A$2:$A$301,0))&amp;""))</f>
        <v/>
      </c>
      <c r="H475" s="25">
        <f>IF(B475="","",IF(ISNUMBER(E475),"Sent","To send"))</f>
        <v/>
      </c>
    </row>
    <row r="476">
      <c r="A476" s="23" t="n"/>
      <c r="B476" s="22" t="n"/>
      <c r="C476" s="24" t="n"/>
      <c r="D476" s="22" t="n"/>
      <c r="E476" s="23" t="n"/>
      <c r="F476" s="22" t="n"/>
      <c r="G476" s="25">
        <f>IF(B476="","",IF(ISNA(MATCH(B476,Pledges!$A$2:$A$301,0)),"Unknown pledge ID",INDEX(Pledges!$B$2:$B$301,MATCH(B476,Pledges!$A$2:$A$301,0))&amp;""))</f>
        <v/>
      </c>
      <c r="H476" s="25">
        <f>IF(B476="","",IF(ISNUMBER(E476),"Sent","To send"))</f>
        <v/>
      </c>
    </row>
    <row r="477">
      <c r="A477" s="23" t="n"/>
      <c r="B477" s="22" t="n"/>
      <c r="C477" s="24" t="n"/>
      <c r="D477" s="22" t="n"/>
      <c r="E477" s="23" t="n"/>
      <c r="F477" s="22" t="n"/>
      <c r="G477" s="25">
        <f>IF(B477="","",IF(ISNA(MATCH(B477,Pledges!$A$2:$A$301,0)),"Unknown pledge ID",INDEX(Pledges!$B$2:$B$301,MATCH(B477,Pledges!$A$2:$A$301,0))&amp;""))</f>
        <v/>
      </c>
      <c r="H477" s="25">
        <f>IF(B477="","",IF(ISNUMBER(E477),"Sent","To send"))</f>
        <v/>
      </c>
    </row>
    <row r="478">
      <c r="A478" s="23" t="n"/>
      <c r="B478" s="22" t="n"/>
      <c r="C478" s="24" t="n"/>
      <c r="D478" s="22" t="n"/>
      <c r="E478" s="23" t="n"/>
      <c r="F478" s="22" t="n"/>
      <c r="G478" s="25">
        <f>IF(B478="","",IF(ISNA(MATCH(B478,Pledges!$A$2:$A$301,0)),"Unknown pledge ID",INDEX(Pledges!$B$2:$B$301,MATCH(B478,Pledges!$A$2:$A$301,0))&amp;""))</f>
        <v/>
      </c>
      <c r="H478" s="25">
        <f>IF(B478="","",IF(ISNUMBER(E478),"Sent","To send"))</f>
        <v/>
      </c>
    </row>
    <row r="479">
      <c r="A479" s="23" t="n"/>
      <c r="B479" s="22" t="n"/>
      <c r="C479" s="24" t="n"/>
      <c r="D479" s="22" t="n"/>
      <c r="E479" s="23" t="n"/>
      <c r="F479" s="22" t="n"/>
      <c r="G479" s="25">
        <f>IF(B479="","",IF(ISNA(MATCH(B479,Pledges!$A$2:$A$301,0)),"Unknown pledge ID",INDEX(Pledges!$B$2:$B$301,MATCH(B479,Pledges!$A$2:$A$301,0))&amp;""))</f>
        <v/>
      </c>
      <c r="H479" s="25">
        <f>IF(B479="","",IF(ISNUMBER(E479),"Sent","To send"))</f>
        <v/>
      </c>
    </row>
    <row r="480">
      <c r="A480" s="23" t="n"/>
      <c r="B480" s="22" t="n"/>
      <c r="C480" s="24" t="n"/>
      <c r="D480" s="22" t="n"/>
      <c r="E480" s="23" t="n"/>
      <c r="F480" s="22" t="n"/>
      <c r="G480" s="25">
        <f>IF(B480="","",IF(ISNA(MATCH(B480,Pledges!$A$2:$A$301,0)),"Unknown pledge ID",INDEX(Pledges!$B$2:$B$301,MATCH(B480,Pledges!$A$2:$A$301,0))&amp;""))</f>
        <v/>
      </c>
      <c r="H480" s="25">
        <f>IF(B480="","",IF(ISNUMBER(E480),"Sent","To send"))</f>
        <v/>
      </c>
    </row>
    <row r="481">
      <c r="A481" s="23" t="n"/>
      <c r="B481" s="22" t="n"/>
      <c r="C481" s="24" t="n"/>
      <c r="D481" s="22" t="n"/>
      <c r="E481" s="23" t="n"/>
      <c r="F481" s="22" t="n"/>
      <c r="G481" s="25">
        <f>IF(B481="","",IF(ISNA(MATCH(B481,Pledges!$A$2:$A$301,0)),"Unknown pledge ID",INDEX(Pledges!$B$2:$B$301,MATCH(B481,Pledges!$A$2:$A$301,0))&amp;""))</f>
        <v/>
      </c>
      <c r="H481" s="25">
        <f>IF(B481="","",IF(ISNUMBER(E481),"Sent","To send"))</f>
        <v/>
      </c>
    </row>
    <row r="482">
      <c r="A482" s="23" t="n"/>
      <c r="B482" s="22" t="n"/>
      <c r="C482" s="24" t="n"/>
      <c r="D482" s="22" t="n"/>
      <c r="E482" s="23" t="n"/>
      <c r="F482" s="22" t="n"/>
      <c r="G482" s="25">
        <f>IF(B482="","",IF(ISNA(MATCH(B482,Pledges!$A$2:$A$301,0)),"Unknown pledge ID",INDEX(Pledges!$B$2:$B$301,MATCH(B482,Pledges!$A$2:$A$301,0))&amp;""))</f>
        <v/>
      </c>
      <c r="H482" s="25">
        <f>IF(B482="","",IF(ISNUMBER(E482),"Sent","To send"))</f>
        <v/>
      </c>
    </row>
    <row r="483">
      <c r="A483" s="23" t="n"/>
      <c r="B483" s="22" t="n"/>
      <c r="C483" s="24" t="n"/>
      <c r="D483" s="22" t="n"/>
      <c r="E483" s="23" t="n"/>
      <c r="F483" s="22" t="n"/>
      <c r="G483" s="25">
        <f>IF(B483="","",IF(ISNA(MATCH(B483,Pledges!$A$2:$A$301,0)),"Unknown pledge ID",INDEX(Pledges!$B$2:$B$301,MATCH(B483,Pledges!$A$2:$A$301,0))&amp;""))</f>
        <v/>
      </c>
      <c r="H483" s="25">
        <f>IF(B483="","",IF(ISNUMBER(E483),"Sent","To send"))</f>
        <v/>
      </c>
    </row>
    <row r="484">
      <c r="A484" s="23" t="n"/>
      <c r="B484" s="22" t="n"/>
      <c r="C484" s="24" t="n"/>
      <c r="D484" s="22" t="n"/>
      <c r="E484" s="23" t="n"/>
      <c r="F484" s="22" t="n"/>
      <c r="G484" s="25">
        <f>IF(B484="","",IF(ISNA(MATCH(B484,Pledges!$A$2:$A$301,0)),"Unknown pledge ID",INDEX(Pledges!$B$2:$B$301,MATCH(B484,Pledges!$A$2:$A$301,0))&amp;""))</f>
        <v/>
      </c>
      <c r="H484" s="25">
        <f>IF(B484="","",IF(ISNUMBER(E484),"Sent","To send"))</f>
        <v/>
      </c>
    </row>
    <row r="485">
      <c r="A485" s="23" t="n"/>
      <c r="B485" s="22" t="n"/>
      <c r="C485" s="24" t="n"/>
      <c r="D485" s="22" t="n"/>
      <c r="E485" s="23" t="n"/>
      <c r="F485" s="22" t="n"/>
      <c r="G485" s="25">
        <f>IF(B485="","",IF(ISNA(MATCH(B485,Pledges!$A$2:$A$301,0)),"Unknown pledge ID",INDEX(Pledges!$B$2:$B$301,MATCH(B485,Pledges!$A$2:$A$301,0))&amp;""))</f>
        <v/>
      </c>
      <c r="H485" s="25">
        <f>IF(B485="","",IF(ISNUMBER(E485),"Sent","To send"))</f>
        <v/>
      </c>
    </row>
    <row r="486">
      <c r="A486" s="23" t="n"/>
      <c r="B486" s="22" t="n"/>
      <c r="C486" s="24" t="n"/>
      <c r="D486" s="22" t="n"/>
      <c r="E486" s="23" t="n"/>
      <c r="F486" s="22" t="n"/>
      <c r="G486" s="25">
        <f>IF(B486="","",IF(ISNA(MATCH(B486,Pledges!$A$2:$A$301,0)),"Unknown pledge ID",INDEX(Pledges!$B$2:$B$301,MATCH(B486,Pledges!$A$2:$A$301,0))&amp;""))</f>
        <v/>
      </c>
      <c r="H486" s="25">
        <f>IF(B486="","",IF(ISNUMBER(E486),"Sent","To send"))</f>
        <v/>
      </c>
    </row>
    <row r="487">
      <c r="A487" s="23" t="n"/>
      <c r="B487" s="22" t="n"/>
      <c r="C487" s="24" t="n"/>
      <c r="D487" s="22" t="n"/>
      <c r="E487" s="23" t="n"/>
      <c r="F487" s="22" t="n"/>
      <c r="G487" s="25">
        <f>IF(B487="","",IF(ISNA(MATCH(B487,Pledges!$A$2:$A$301,0)),"Unknown pledge ID",INDEX(Pledges!$B$2:$B$301,MATCH(B487,Pledges!$A$2:$A$301,0))&amp;""))</f>
        <v/>
      </c>
      <c r="H487" s="25">
        <f>IF(B487="","",IF(ISNUMBER(E487),"Sent","To send"))</f>
        <v/>
      </c>
    </row>
    <row r="488">
      <c r="A488" s="23" t="n"/>
      <c r="B488" s="22" t="n"/>
      <c r="C488" s="24" t="n"/>
      <c r="D488" s="22" t="n"/>
      <c r="E488" s="23" t="n"/>
      <c r="F488" s="22" t="n"/>
      <c r="G488" s="25">
        <f>IF(B488="","",IF(ISNA(MATCH(B488,Pledges!$A$2:$A$301,0)),"Unknown pledge ID",INDEX(Pledges!$B$2:$B$301,MATCH(B488,Pledges!$A$2:$A$301,0))&amp;""))</f>
        <v/>
      </c>
      <c r="H488" s="25">
        <f>IF(B488="","",IF(ISNUMBER(E488),"Sent","To send"))</f>
        <v/>
      </c>
    </row>
    <row r="489">
      <c r="A489" s="23" t="n"/>
      <c r="B489" s="22" t="n"/>
      <c r="C489" s="24" t="n"/>
      <c r="D489" s="22" t="n"/>
      <c r="E489" s="23" t="n"/>
      <c r="F489" s="22" t="n"/>
      <c r="G489" s="25">
        <f>IF(B489="","",IF(ISNA(MATCH(B489,Pledges!$A$2:$A$301,0)),"Unknown pledge ID",INDEX(Pledges!$B$2:$B$301,MATCH(B489,Pledges!$A$2:$A$301,0))&amp;""))</f>
        <v/>
      </c>
      <c r="H489" s="25">
        <f>IF(B489="","",IF(ISNUMBER(E489),"Sent","To send"))</f>
        <v/>
      </c>
    </row>
    <row r="490">
      <c r="A490" s="23" t="n"/>
      <c r="B490" s="22" t="n"/>
      <c r="C490" s="24" t="n"/>
      <c r="D490" s="22" t="n"/>
      <c r="E490" s="23" t="n"/>
      <c r="F490" s="22" t="n"/>
      <c r="G490" s="25">
        <f>IF(B490="","",IF(ISNA(MATCH(B490,Pledges!$A$2:$A$301,0)),"Unknown pledge ID",INDEX(Pledges!$B$2:$B$301,MATCH(B490,Pledges!$A$2:$A$301,0))&amp;""))</f>
        <v/>
      </c>
      <c r="H490" s="25">
        <f>IF(B490="","",IF(ISNUMBER(E490),"Sent","To send"))</f>
        <v/>
      </c>
    </row>
    <row r="491">
      <c r="A491" s="23" t="n"/>
      <c r="B491" s="22" t="n"/>
      <c r="C491" s="24" t="n"/>
      <c r="D491" s="22" t="n"/>
      <c r="E491" s="23" t="n"/>
      <c r="F491" s="22" t="n"/>
      <c r="G491" s="25">
        <f>IF(B491="","",IF(ISNA(MATCH(B491,Pledges!$A$2:$A$301,0)),"Unknown pledge ID",INDEX(Pledges!$B$2:$B$301,MATCH(B491,Pledges!$A$2:$A$301,0))&amp;""))</f>
        <v/>
      </c>
      <c r="H491" s="25">
        <f>IF(B491="","",IF(ISNUMBER(E491),"Sent","To send"))</f>
        <v/>
      </c>
    </row>
    <row r="492">
      <c r="A492" s="23" t="n"/>
      <c r="B492" s="22" t="n"/>
      <c r="C492" s="24" t="n"/>
      <c r="D492" s="22" t="n"/>
      <c r="E492" s="23" t="n"/>
      <c r="F492" s="22" t="n"/>
      <c r="G492" s="25">
        <f>IF(B492="","",IF(ISNA(MATCH(B492,Pledges!$A$2:$A$301,0)),"Unknown pledge ID",INDEX(Pledges!$B$2:$B$301,MATCH(B492,Pledges!$A$2:$A$301,0))&amp;""))</f>
        <v/>
      </c>
      <c r="H492" s="25">
        <f>IF(B492="","",IF(ISNUMBER(E492),"Sent","To send"))</f>
        <v/>
      </c>
    </row>
    <row r="493">
      <c r="A493" s="23" t="n"/>
      <c r="B493" s="22" t="n"/>
      <c r="C493" s="24" t="n"/>
      <c r="D493" s="22" t="n"/>
      <c r="E493" s="23" t="n"/>
      <c r="F493" s="22" t="n"/>
      <c r="G493" s="25">
        <f>IF(B493="","",IF(ISNA(MATCH(B493,Pledges!$A$2:$A$301,0)),"Unknown pledge ID",INDEX(Pledges!$B$2:$B$301,MATCH(B493,Pledges!$A$2:$A$301,0))&amp;""))</f>
        <v/>
      </c>
      <c r="H493" s="25">
        <f>IF(B493="","",IF(ISNUMBER(E493),"Sent","To send"))</f>
        <v/>
      </c>
    </row>
    <row r="494">
      <c r="A494" s="23" t="n"/>
      <c r="B494" s="22" t="n"/>
      <c r="C494" s="24" t="n"/>
      <c r="D494" s="22" t="n"/>
      <c r="E494" s="23" t="n"/>
      <c r="F494" s="22" t="n"/>
      <c r="G494" s="25">
        <f>IF(B494="","",IF(ISNA(MATCH(B494,Pledges!$A$2:$A$301,0)),"Unknown pledge ID",INDEX(Pledges!$B$2:$B$301,MATCH(B494,Pledges!$A$2:$A$301,0))&amp;""))</f>
        <v/>
      </c>
      <c r="H494" s="25">
        <f>IF(B494="","",IF(ISNUMBER(E494),"Sent","To send"))</f>
        <v/>
      </c>
    </row>
    <row r="495">
      <c r="A495" s="23" t="n"/>
      <c r="B495" s="22" t="n"/>
      <c r="C495" s="24" t="n"/>
      <c r="D495" s="22" t="n"/>
      <c r="E495" s="23" t="n"/>
      <c r="F495" s="22" t="n"/>
      <c r="G495" s="25">
        <f>IF(B495="","",IF(ISNA(MATCH(B495,Pledges!$A$2:$A$301,0)),"Unknown pledge ID",INDEX(Pledges!$B$2:$B$301,MATCH(B495,Pledges!$A$2:$A$301,0))&amp;""))</f>
        <v/>
      </c>
      <c r="H495" s="25">
        <f>IF(B495="","",IF(ISNUMBER(E495),"Sent","To send"))</f>
        <v/>
      </c>
    </row>
    <row r="496">
      <c r="A496" s="23" t="n"/>
      <c r="B496" s="22" t="n"/>
      <c r="C496" s="24" t="n"/>
      <c r="D496" s="22" t="n"/>
      <c r="E496" s="23" t="n"/>
      <c r="F496" s="22" t="n"/>
      <c r="G496" s="25">
        <f>IF(B496="","",IF(ISNA(MATCH(B496,Pledges!$A$2:$A$301,0)),"Unknown pledge ID",INDEX(Pledges!$B$2:$B$301,MATCH(B496,Pledges!$A$2:$A$301,0))&amp;""))</f>
        <v/>
      </c>
      <c r="H496" s="25">
        <f>IF(B496="","",IF(ISNUMBER(E496),"Sent","To send"))</f>
        <v/>
      </c>
    </row>
    <row r="497">
      <c r="A497" s="23" t="n"/>
      <c r="B497" s="22" t="n"/>
      <c r="C497" s="24" t="n"/>
      <c r="D497" s="22" t="n"/>
      <c r="E497" s="23" t="n"/>
      <c r="F497" s="22" t="n"/>
      <c r="G497" s="25">
        <f>IF(B497="","",IF(ISNA(MATCH(B497,Pledges!$A$2:$A$301,0)),"Unknown pledge ID",INDEX(Pledges!$B$2:$B$301,MATCH(B497,Pledges!$A$2:$A$301,0))&amp;""))</f>
        <v/>
      </c>
      <c r="H497" s="25">
        <f>IF(B497="","",IF(ISNUMBER(E497),"Sent","To send"))</f>
        <v/>
      </c>
    </row>
    <row r="498">
      <c r="A498" s="23" t="n"/>
      <c r="B498" s="22" t="n"/>
      <c r="C498" s="24" t="n"/>
      <c r="D498" s="22" t="n"/>
      <c r="E498" s="23" t="n"/>
      <c r="F498" s="22" t="n"/>
      <c r="G498" s="25">
        <f>IF(B498="","",IF(ISNA(MATCH(B498,Pledges!$A$2:$A$301,0)),"Unknown pledge ID",INDEX(Pledges!$B$2:$B$301,MATCH(B498,Pledges!$A$2:$A$301,0))&amp;""))</f>
        <v/>
      </c>
      <c r="H498" s="25">
        <f>IF(B498="","",IF(ISNUMBER(E498),"Sent","To send"))</f>
        <v/>
      </c>
    </row>
    <row r="499">
      <c r="A499" s="23" t="n"/>
      <c r="B499" s="22" t="n"/>
      <c r="C499" s="24" t="n"/>
      <c r="D499" s="22" t="n"/>
      <c r="E499" s="23" t="n"/>
      <c r="F499" s="22" t="n"/>
      <c r="G499" s="25">
        <f>IF(B499="","",IF(ISNA(MATCH(B499,Pledges!$A$2:$A$301,0)),"Unknown pledge ID",INDEX(Pledges!$B$2:$B$301,MATCH(B499,Pledges!$A$2:$A$301,0))&amp;""))</f>
        <v/>
      </c>
      <c r="H499" s="25">
        <f>IF(B499="","",IF(ISNUMBER(E499),"Sent","To send"))</f>
        <v/>
      </c>
    </row>
    <row r="500">
      <c r="A500" s="23" t="n"/>
      <c r="B500" s="22" t="n"/>
      <c r="C500" s="24" t="n"/>
      <c r="D500" s="22" t="n"/>
      <c r="E500" s="23" t="n"/>
      <c r="F500" s="22" t="n"/>
      <c r="G500" s="25">
        <f>IF(B500="","",IF(ISNA(MATCH(B500,Pledges!$A$2:$A$301,0)),"Unknown pledge ID",INDEX(Pledges!$B$2:$B$301,MATCH(B500,Pledges!$A$2:$A$301,0))&amp;""))</f>
        <v/>
      </c>
      <c r="H500" s="25">
        <f>IF(B500="","",IF(ISNUMBER(E500),"Sent","To send"))</f>
        <v/>
      </c>
    </row>
    <row r="501">
      <c r="A501" s="23" t="n"/>
      <c r="B501" s="22" t="n"/>
      <c r="C501" s="24" t="n"/>
      <c r="D501" s="22" t="n"/>
      <c r="E501" s="23" t="n"/>
      <c r="F501" s="22" t="n"/>
      <c r="G501" s="25">
        <f>IF(B501="","",IF(ISNA(MATCH(B501,Pledges!$A$2:$A$301,0)),"Unknown pledge ID",INDEX(Pledges!$B$2:$B$301,MATCH(B501,Pledges!$A$2:$A$301,0))&amp;""))</f>
        <v/>
      </c>
      <c r="H501" s="25">
        <f>IF(B501="","",IF(ISNUMBER(E501),"Sent","To send"))</f>
        <v/>
      </c>
    </row>
    <row r="502">
      <c r="A502" s="23" t="n"/>
      <c r="B502" s="22" t="n"/>
      <c r="C502" s="24" t="n"/>
      <c r="D502" s="22" t="n"/>
      <c r="E502" s="23" t="n"/>
      <c r="F502" s="22" t="n"/>
      <c r="G502" s="25">
        <f>IF(B502="","",IF(ISNA(MATCH(B502,Pledges!$A$2:$A$301,0)),"Unknown pledge ID",INDEX(Pledges!$B$2:$B$301,MATCH(B502,Pledges!$A$2:$A$301,0))&amp;""))</f>
        <v/>
      </c>
      <c r="H502" s="25">
        <f>IF(B502="","",IF(ISNUMBER(E502),"Sent","To send"))</f>
        <v/>
      </c>
    </row>
    <row r="503">
      <c r="A503" s="23" t="n"/>
      <c r="B503" s="22" t="n"/>
      <c r="C503" s="24" t="n"/>
      <c r="D503" s="22" t="n"/>
      <c r="E503" s="23" t="n"/>
      <c r="F503" s="22" t="n"/>
      <c r="G503" s="25">
        <f>IF(B503="","",IF(ISNA(MATCH(B503,Pledges!$A$2:$A$301,0)),"Unknown pledge ID",INDEX(Pledges!$B$2:$B$301,MATCH(B503,Pledges!$A$2:$A$301,0))&amp;""))</f>
        <v/>
      </c>
      <c r="H503" s="25">
        <f>IF(B503="","",IF(ISNUMBER(E503),"Sent","To send"))</f>
        <v/>
      </c>
    </row>
    <row r="504">
      <c r="A504" s="23" t="n"/>
      <c r="B504" s="22" t="n"/>
      <c r="C504" s="24" t="n"/>
      <c r="D504" s="22" t="n"/>
      <c r="E504" s="23" t="n"/>
      <c r="F504" s="22" t="n"/>
      <c r="G504" s="25">
        <f>IF(B504="","",IF(ISNA(MATCH(B504,Pledges!$A$2:$A$301,0)),"Unknown pledge ID",INDEX(Pledges!$B$2:$B$301,MATCH(B504,Pledges!$A$2:$A$301,0))&amp;""))</f>
        <v/>
      </c>
      <c r="H504" s="25">
        <f>IF(B504="","",IF(ISNUMBER(E504),"Sent","To send"))</f>
        <v/>
      </c>
    </row>
    <row r="505">
      <c r="A505" s="23" t="n"/>
      <c r="B505" s="22" t="n"/>
      <c r="C505" s="24" t="n"/>
      <c r="D505" s="22" t="n"/>
      <c r="E505" s="23" t="n"/>
      <c r="F505" s="22" t="n"/>
      <c r="G505" s="25">
        <f>IF(B505="","",IF(ISNA(MATCH(B505,Pledges!$A$2:$A$301,0)),"Unknown pledge ID",INDEX(Pledges!$B$2:$B$301,MATCH(B505,Pledges!$A$2:$A$301,0))&amp;""))</f>
        <v/>
      </c>
      <c r="H505" s="25">
        <f>IF(B505="","",IF(ISNUMBER(E505),"Sent","To send"))</f>
        <v/>
      </c>
    </row>
    <row r="506">
      <c r="A506" s="23" t="n"/>
      <c r="B506" s="22" t="n"/>
      <c r="C506" s="24" t="n"/>
      <c r="D506" s="22" t="n"/>
      <c r="E506" s="23" t="n"/>
      <c r="F506" s="22" t="n"/>
      <c r="G506" s="25">
        <f>IF(B506="","",IF(ISNA(MATCH(B506,Pledges!$A$2:$A$301,0)),"Unknown pledge ID",INDEX(Pledges!$B$2:$B$301,MATCH(B506,Pledges!$A$2:$A$301,0))&amp;""))</f>
        <v/>
      </c>
      <c r="H506" s="25">
        <f>IF(B506="","",IF(ISNUMBER(E506),"Sent","To send"))</f>
        <v/>
      </c>
    </row>
    <row r="507">
      <c r="A507" s="23" t="n"/>
      <c r="B507" s="22" t="n"/>
      <c r="C507" s="24" t="n"/>
      <c r="D507" s="22" t="n"/>
      <c r="E507" s="23" t="n"/>
      <c r="F507" s="22" t="n"/>
      <c r="G507" s="25">
        <f>IF(B507="","",IF(ISNA(MATCH(B507,Pledges!$A$2:$A$301,0)),"Unknown pledge ID",INDEX(Pledges!$B$2:$B$301,MATCH(B507,Pledges!$A$2:$A$301,0))&amp;""))</f>
        <v/>
      </c>
      <c r="H507" s="25">
        <f>IF(B507="","",IF(ISNUMBER(E507),"Sent","To send"))</f>
        <v/>
      </c>
    </row>
    <row r="508">
      <c r="A508" s="23" t="n"/>
      <c r="B508" s="22" t="n"/>
      <c r="C508" s="24" t="n"/>
      <c r="D508" s="22" t="n"/>
      <c r="E508" s="23" t="n"/>
      <c r="F508" s="22" t="n"/>
      <c r="G508" s="25">
        <f>IF(B508="","",IF(ISNA(MATCH(B508,Pledges!$A$2:$A$301,0)),"Unknown pledge ID",INDEX(Pledges!$B$2:$B$301,MATCH(B508,Pledges!$A$2:$A$301,0))&amp;""))</f>
        <v/>
      </c>
      <c r="H508" s="25">
        <f>IF(B508="","",IF(ISNUMBER(E508),"Sent","To send"))</f>
        <v/>
      </c>
    </row>
    <row r="509">
      <c r="A509" s="23" t="n"/>
      <c r="B509" s="22" t="n"/>
      <c r="C509" s="24" t="n"/>
      <c r="D509" s="22" t="n"/>
      <c r="E509" s="23" t="n"/>
      <c r="F509" s="22" t="n"/>
      <c r="G509" s="25">
        <f>IF(B509="","",IF(ISNA(MATCH(B509,Pledges!$A$2:$A$301,0)),"Unknown pledge ID",INDEX(Pledges!$B$2:$B$301,MATCH(B509,Pledges!$A$2:$A$301,0))&amp;""))</f>
        <v/>
      </c>
      <c r="H509" s="25">
        <f>IF(B509="","",IF(ISNUMBER(E509),"Sent","To send"))</f>
        <v/>
      </c>
    </row>
    <row r="510">
      <c r="A510" s="23" t="n"/>
      <c r="B510" s="22" t="n"/>
      <c r="C510" s="24" t="n"/>
      <c r="D510" s="22" t="n"/>
      <c r="E510" s="23" t="n"/>
      <c r="F510" s="22" t="n"/>
      <c r="G510" s="25">
        <f>IF(B510="","",IF(ISNA(MATCH(B510,Pledges!$A$2:$A$301,0)),"Unknown pledge ID",INDEX(Pledges!$B$2:$B$301,MATCH(B510,Pledges!$A$2:$A$301,0))&amp;""))</f>
        <v/>
      </c>
      <c r="H510" s="25">
        <f>IF(B510="","",IF(ISNUMBER(E510),"Sent","To send"))</f>
        <v/>
      </c>
    </row>
    <row r="511">
      <c r="A511" s="23" t="n"/>
      <c r="B511" s="22" t="n"/>
      <c r="C511" s="24" t="n"/>
      <c r="D511" s="22" t="n"/>
      <c r="E511" s="23" t="n"/>
      <c r="F511" s="22" t="n"/>
      <c r="G511" s="25">
        <f>IF(B511="","",IF(ISNA(MATCH(B511,Pledges!$A$2:$A$301,0)),"Unknown pledge ID",INDEX(Pledges!$B$2:$B$301,MATCH(B511,Pledges!$A$2:$A$301,0))&amp;""))</f>
        <v/>
      </c>
      <c r="H511" s="25">
        <f>IF(B511="","",IF(ISNUMBER(E511),"Sent","To send"))</f>
        <v/>
      </c>
    </row>
    <row r="512">
      <c r="A512" s="23" t="n"/>
      <c r="B512" s="22" t="n"/>
      <c r="C512" s="24" t="n"/>
      <c r="D512" s="22" t="n"/>
      <c r="E512" s="23" t="n"/>
      <c r="F512" s="22" t="n"/>
      <c r="G512" s="25">
        <f>IF(B512="","",IF(ISNA(MATCH(B512,Pledges!$A$2:$A$301,0)),"Unknown pledge ID",INDEX(Pledges!$B$2:$B$301,MATCH(B512,Pledges!$A$2:$A$301,0))&amp;""))</f>
        <v/>
      </c>
      <c r="H512" s="25">
        <f>IF(B512="","",IF(ISNUMBER(E512),"Sent","To send"))</f>
        <v/>
      </c>
    </row>
    <row r="513">
      <c r="A513" s="23" t="n"/>
      <c r="B513" s="22" t="n"/>
      <c r="C513" s="24" t="n"/>
      <c r="D513" s="22" t="n"/>
      <c r="E513" s="23" t="n"/>
      <c r="F513" s="22" t="n"/>
      <c r="G513" s="25">
        <f>IF(B513="","",IF(ISNA(MATCH(B513,Pledges!$A$2:$A$301,0)),"Unknown pledge ID",INDEX(Pledges!$B$2:$B$301,MATCH(B513,Pledges!$A$2:$A$301,0))&amp;""))</f>
        <v/>
      </c>
      <c r="H513" s="25">
        <f>IF(B513="","",IF(ISNUMBER(E513),"Sent","To send"))</f>
        <v/>
      </c>
    </row>
    <row r="514">
      <c r="A514" s="23" t="n"/>
      <c r="B514" s="22" t="n"/>
      <c r="C514" s="24" t="n"/>
      <c r="D514" s="22" t="n"/>
      <c r="E514" s="23" t="n"/>
      <c r="F514" s="22" t="n"/>
      <c r="G514" s="25">
        <f>IF(B514="","",IF(ISNA(MATCH(B514,Pledges!$A$2:$A$301,0)),"Unknown pledge ID",INDEX(Pledges!$B$2:$B$301,MATCH(B514,Pledges!$A$2:$A$301,0))&amp;""))</f>
        <v/>
      </c>
      <c r="H514" s="25">
        <f>IF(B514="","",IF(ISNUMBER(E514),"Sent","To send"))</f>
        <v/>
      </c>
    </row>
    <row r="515">
      <c r="A515" s="23" t="n"/>
      <c r="B515" s="22" t="n"/>
      <c r="C515" s="24" t="n"/>
      <c r="D515" s="22" t="n"/>
      <c r="E515" s="23" t="n"/>
      <c r="F515" s="22" t="n"/>
      <c r="G515" s="25">
        <f>IF(B515="","",IF(ISNA(MATCH(B515,Pledges!$A$2:$A$301,0)),"Unknown pledge ID",INDEX(Pledges!$B$2:$B$301,MATCH(B515,Pledges!$A$2:$A$301,0))&amp;""))</f>
        <v/>
      </c>
      <c r="H515" s="25">
        <f>IF(B515="","",IF(ISNUMBER(E515),"Sent","To send"))</f>
        <v/>
      </c>
    </row>
    <row r="516">
      <c r="A516" s="23" t="n"/>
      <c r="B516" s="22" t="n"/>
      <c r="C516" s="24" t="n"/>
      <c r="D516" s="22" t="n"/>
      <c r="E516" s="23" t="n"/>
      <c r="F516" s="22" t="n"/>
      <c r="G516" s="25">
        <f>IF(B516="","",IF(ISNA(MATCH(B516,Pledges!$A$2:$A$301,0)),"Unknown pledge ID",INDEX(Pledges!$B$2:$B$301,MATCH(B516,Pledges!$A$2:$A$301,0))&amp;""))</f>
        <v/>
      </c>
      <c r="H516" s="25">
        <f>IF(B516="","",IF(ISNUMBER(E516),"Sent","To send"))</f>
        <v/>
      </c>
    </row>
    <row r="517">
      <c r="A517" s="23" t="n"/>
      <c r="B517" s="22" t="n"/>
      <c r="C517" s="24" t="n"/>
      <c r="D517" s="22" t="n"/>
      <c r="E517" s="23" t="n"/>
      <c r="F517" s="22" t="n"/>
      <c r="G517" s="25">
        <f>IF(B517="","",IF(ISNA(MATCH(B517,Pledges!$A$2:$A$301,0)),"Unknown pledge ID",INDEX(Pledges!$B$2:$B$301,MATCH(B517,Pledges!$A$2:$A$301,0))&amp;""))</f>
        <v/>
      </c>
      <c r="H517" s="25">
        <f>IF(B517="","",IF(ISNUMBER(E517),"Sent","To send"))</f>
        <v/>
      </c>
    </row>
    <row r="518">
      <c r="A518" s="23" t="n"/>
      <c r="B518" s="22" t="n"/>
      <c r="C518" s="24" t="n"/>
      <c r="D518" s="22" t="n"/>
      <c r="E518" s="23" t="n"/>
      <c r="F518" s="22" t="n"/>
      <c r="G518" s="25">
        <f>IF(B518="","",IF(ISNA(MATCH(B518,Pledges!$A$2:$A$301,0)),"Unknown pledge ID",INDEX(Pledges!$B$2:$B$301,MATCH(B518,Pledges!$A$2:$A$301,0))&amp;""))</f>
        <v/>
      </c>
      <c r="H518" s="25">
        <f>IF(B518="","",IF(ISNUMBER(E518),"Sent","To send"))</f>
        <v/>
      </c>
    </row>
    <row r="519">
      <c r="A519" s="23" t="n"/>
      <c r="B519" s="22" t="n"/>
      <c r="C519" s="24" t="n"/>
      <c r="D519" s="22" t="n"/>
      <c r="E519" s="23" t="n"/>
      <c r="F519" s="22" t="n"/>
      <c r="G519" s="25">
        <f>IF(B519="","",IF(ISNA(MATCH(B519,Pledges!$A$2:$A$301,0)),"Unknown pledge ID",INDEX(Pledges!$B$2:$B$301,MATCH(B519,Pledges!$A$2:$A$301,0))&amp;""))</f>
        <v/>
      </c>
      <c r="H519" s="25">
        <f>IF(B519="","",IF(ISNUMBER(E519),"Sent","To send"))</f>
        <v/>
      </c>
    </row>
    <row r="520">
      <c r="A520" s="23" t="n"/>
      <c r="B520" s="22" t="n"/>
      <c r="C520" s="24" t="n"/>
      <c r="D520" s="22" t="n"/>
      <c r="E520" s="23" t="n"/>
      <c r="F520" s="22" t="n"/>
      <c r="G520" s="25">
        <f>IF(B520="","",IF(ISNA(MATCH(B520,Pledges!$A$2:$A$301,0)),"Unknown pledge ID",INDEX(Pledges!$B$2:$B$301,MATCH(B520,Pledges!$A$2:$A$301,0))&amp;""))</f>
        <v/>
      </c>
      <c r="H520" s="25">
        <f>IF(B520="","",IF(ISNUMBER(E520),"Sent","To send"))</f>
        <v/>
      </c>
    </row>
    <row r="521">
      <c r="A521" s="23" t="n"/>
      <c r="B521" s="22" t="n"/>
      <c r="C521" s="24" t="n"/>
      <c r="D521" s="22" t="n"/>
      <c r="E521" s="23" t="n"/>
      <c r="F521" s="22" t="n"/>
      <c r="G521" s="25">
        <f>IF(B521="","",IF(ISNA(MATCH(B521,Pledges!$A$2:$A$301,0)),"Unknown pledge ID",INDEX(Pledges!$B$2:$B$301,MATCH(B521,Pledges!$A$2:$A$301,0))&amp;""))</f>
        <v/>
      </c>
      <c r="H521" s="25">
        <f>IF(B521="","",IF(ISNUMBER(E521),"Sent","To send"))</f>
        <v/>
      </c>
    </row>
    <row r="522">
      <c r="A522" s="23" t="n"/>
      <c r="B522" s="22" t="n"/>
      <c r="C522" s="24" t="n"/>
      <c r="D522" s="22" t="n"/>
      <c r="E522" s="23" t="n"/>
      <c r="F522" s="22" t="n"/>
      <c r="G522" s="25">
        <f>IF(B522="","",IF(ISNA(MATCH(B522,Pledges!$A$2:$A$301,0)),"Unknown pledge ID",INDEX(Pledges!$B$2:$B$301,MATCH(B522,Pledges!$A$2:$A$301,0))&amp;""))</f>
        <v/>
      </c>
      <c r="H522" s="25">
        <f>IF(B522="","",IF(ISNUMBER(E522),"Sent","To send"))</f>
        <v/>
      </c>
    </row>
    <row r="523">
      <c r="A523" s="23" t="n"/>
      <c r="B523" s="22" t="n"/>
      <c r="C523" s="24" t="n"/>
      <c r="D523" s="22" t="n"/>
      <c r="E523" s="23" t="n"/>
      <c r="F523" s="22" t="n"/>
      <c r="G523" s="25">
        <f>IF(B523="","",IF(ISNA(MATCH(B523,Pledges!$A$2:$A$301,0)),"Unknown pledge ID",INDEX(Pledges!$B$2:$B$301,MATCH(B523,Pledges!$A$2:$A$301,0))&amp;""))</f>
        <v/>
      </c>
      <c r="H523" s="25">
        <f>IF(B523="","",IF(ISNUMBER(E523),"Sent","To send"))</f>
        <v/>
      </c>
    </row>
    <row r="524">
      <c r="A524" s="23" t="n"/>
      <c r="B524" s="22" t="n"/>
      <c r="C524" s="24" t="n"/>
      <c r="D524" s="22" t="n"/>
      <c r="E524" s="23" t="n"/>
      <c r="F524" s="22" t="n"/>
      <c r="G524" s="25">
        <f>IF(B524="","",IF(ISNA(MATCH(B524,Pledges!$A$2:$A$301,0)),"Unknown pledge ID",INDEX(Pledges!$B$2:$B$301,MATCH(B524,Pledges!$A$2:$A$301,0))&amp;""))</f>
        <v/>
      </c>
      <c r="H524" s="25">
        <f>IF(B524="","",IF(ISNUMBER(E524),"Sent","To send"))</f>
        <v/>
      </c>
    </row>
    <row r="525">
      <c r="A525" s="23" t="n"/>
      <c r="B525" s="22" t="n"/>
      <c r="C525" s="24" t="n"/>
      <c r="D525" s="22" t="n"/>
      <c r="E525" s="23" t="n"/>
      <c r="F525" s="22" t="n"/>
      <c r="G525" s="25">
        <f>IF(B525="","",IF(ISNA(MATCH(B525,Pledges!$A$2:$A$301,0)),"Unknown pledge ID",INDEX(Pledges!$B$2:$B$301,MATCH(B525,Pledges!$A$2:$A$301,0))&amp;""))</f>
        <v/>
      </c>
      <c r="H525" s="25">
        <f>IF(B525="","",IF(ISNUMBER(E525),"Sent","To send"))</f>
        <v/>
      </c>
    </row>
    <row r="526">
      <c r="A526" s="23" t="n"/>
      <c r="B526" s="22" t="n"/>
      <c r="C526" s="24" t="n"/>
      <c r="D526" s="22" t="n"/>
      <c r="E526" s="23" t="n"/>
      <c r="F526" s="22" t="n"/>
      <c r="G526" s="25">
        <f>IF(B526="","",IF(ISNA(MATCH(B526,Pledges!$A$2:$A$301,0)),"Unknown pledge ID",INDEX(Pledges!$B$2:$B$301,MATCH(B526,Pledges!$A$2:$A$301,0))&amp;""))</f>
        <v/>
      </c>
      <c r="H526" s="25">
        <f>IF(B526="","",IF(ISNUMBER(E526),"Sent","To send"))</f>
        <v/>
      </c>
    </row>
    <row r="527">
      <c r="A527" s="23" t="n"/>
      <c r="B527" s="22" t="n"/>
      <c r="C527" s="24" t="n"/>
      <c r="D527" s="22" t="n"/>
      <c r="E527" s="23" t="n"/>
      <c r="F527" s="22" t="n"/>
      <c r="G527" s="25">
        <f>IF(B527="","",IF(ISNA(MATCH(B527,Pledges!$A$2:$A$301,0)),"Unknown pledge ID",INDEX(Pledges!$B$2:$B$301,MATCH(B527,Pledges!$A$2:$A$301,0))&amp;""))</f>
        <v/>
      </c>
      <c r="H527" s="25">
        <f>IF(B527="","",IF(ISNUMBER(E527),"Sent","To send"))</f>
        <v/>
      </c>
    </row>
    <row r="528">
      <c r="A528" s="23" t="n"/>
      <c r="B528" s="22" t="n"/>
      <c r="C528" s="24" t="n"/>
      <c r="D528" s="22" t="n"/>
      <c r="E528" s="23" t="n"/>
      <c r="F528" s="22" t="n"/>
      <c r="G528" s="25">
        <f>IF(B528="","",IF(ISNA(MATCH(B528,Pledges!$A$2:$A$301,0)),"Unknown pledge ID",INDEX(Pledges!$B$2:$B$301,MATCH(B528,Pledges!$A$2:$A$301,0))&amp;""))</f>
        <v/>
      </c>
      <c r="H528" s="25">
        <f>IF(B528="","",IF(ISNUMBER(E528),"Sent","To send"))</f>
        <v/>
      </c>
    </row>
    <row r="529">
      <c r="A529" s="23" t="n"/>
      <c r="B529" s="22" t="n"/>
      <c r="C529" s="24" t="n"/>
      <c r="D529" s="22" t="n"/>
      <c r="E529" s="23" t="n"/>
      <c r="F529" s="22" t="n"/>
      <c r="G529" s="25">
        <f>IF(B529="","",IF(ISNA(MATCH(B529,Pledges!$A$2:$A$301,0)),"Unknown pledge ID",INDEX(Pledges!$B$2:$B$301,MATCH(B529,Pledges!$A$2:$A$301,0))&amp;""))</f>
        <v/>
      </c>
      <c r="H529" s="25">
        <f>IF(B529="","",IF(ISNUMBER(E529),"Sent","To send"))</f>
        <v/>
      </c>
    </row>
    <row r="530">
      <c r="A530" s="23" t="n"/>
      <c r="B530" s="22" t="n"/>
      <c r="C530" s="24" t="n"/>
      <c r="D530" s="22" t="n"/>
      <c r="E530" s="23" t="n"/>
      <c r="F530" s="22" t="n"/>
      <c r="G530" s="25">
        <f>IF(B530="","",IF(ISNA(MATCH(B530,Pledges!$A$2:$A$301,0)),"Unknown pledge ID",INDEX(Pledges!$B$2:$B$301,MATCH(B530,Pledges!$A$2:$A$301,0))&amp;""))</f>
        <v/>
      </c>
      <c r="H530" s="25">
        <f>IF(B530="","",IF(ISNUMBER(E530),"Sent","To send"))</f>
        <v/>
      </c>
    </row>
    <row r="531">
      <c r="A531" s="23" t="n"/>
      <c r="B531" s="22" t="n"/>
      <c r="C531" s="24" t="n"/>
      <c r="D531" s="22" t="n"/>
      <c r="E531" s="23" t="n"/>
      <c r="F531" s="22" t="n"/>
      <c r="G531" s="25">
        <f>IF(B531="","",IF(ISNA(MATCH(B531,Pledges!$A$2:$A$301,0)),"Unknown pledge ID",INDEX(Pledges!$B$2:$B$301,MATCH(B531,Pledges!$A$2:$A$301,0))&amp;""))</f>
        <v/>
      </c>
      <c r="H531" s="25">
        <f>IF(B531="","",IF(ISNUMBER(E531),"Sent","To send"))</f>
        <v/>
      </c>
    </row>
    <row r="532">
      <c r="A532" s="23" t="n"/>
      <c r="B532" s="22" t="n"/>
      <c r="C532" s="24" t="n"/>
      <c r="D532" s="22" t="n"/>
      <c r="E532" s="23" t="n"/>
      <c r="F532" s="22" t="n"/>
      <c r="G532" s="25">
        <f>IF(B532="","",IF(ISNA(MATCH(B532,Pledges!$A$2:$A$301,0)),"Unknown pledge ID",INDEX(Pledges!$B$2:$B$301,MATCH(B532,Pledges!$A$2:$A$301,0))&amp;""))</f>
        <v/>
      </c>
      <c r="H532" s="25">
        <f>IF(B532="","",IF(ISNUMBER(E532),"Sent","To send"))</f>
        <v/>
      </c>
    </row>
    <row r="533">
      <c r="A533" s="23" t="n"/>
      <c r="B533" s="22" t="n"/>
      <c r="C533" s="24" t="n"/>
      <c r="D533" s="22" t="n"/>
      <c r="E533" s="23" t="n"/>
      <c r="F533" s="22" t="n"/>
      <c r="G533" s="25">
        <f>IF(B533="","",IF(ISNA(MATCH(B533,Pledges!$A$2:$A$301,0)),"Unknown pledge ID",INDEX(Pledges!$B$2:$B$301,MATCH(B533,Pledges!$A$2:$A$301,0))&amp;""))</f>
        <v/>
      </c>
      <c r="H533" s="25">
        <f>IF(B533="","",IF(ISNUMBER(E533),"Sent","To send"))</f>
        <v/>
      </c>
    </row>
    <row r="534">
      <c r="A534" s="23" t="n"/>
      <c r="B534" s="22" t="n"/>
      <c r="C534" s="24" t="n"/>
      <c r="D534" s="22" t="n"/>
      <c r="E534" s="23" t="n"/>
      <c r="F534" s="22" t="n"/>
      <c r="G534" s="25">
        <f>IF(B534="","",IF(ISNA(MATCH(B534,Pledges!$A$2:$A$301,0)),"Unknown pledge ID",INDEX(Pledges!$B$2:$B$301,MATCH(B534,Pledges!$A$2:$A$301,0))&amp;""))</f>
        <v/>
      </c>
      <c r="H534" s="25">
        <f>IF(B534="","",IF(ISNUMBER(E534),"Sent","To send"))</f>
        <v/>
      </c>
    </row>
    <row r="535">
      <c r="A535" s="23" t="n"/>
      <c r="B535" s="22" t="n"/>
      <c r="C535" s="24" t="n"/>
      <c r="D535" s="22" t="n"/>
      <c r="E535" s="23" t="n"/>
      <c r="F535" s="22" t="n"/>
      <c r="G535" s="25">
        <f>IF(B535="","",IF(ISNA(MATCH(B535,Pledges!$A$2:$A$301,0)),"Unknown pledge ID",INDEX(Pledges!$B$2:$B$301,MATCH(B535,Pledges!$A$2:$A$301,0))&amp;""))</f>
        <v/>
      </c>
      <c r="H535" s="25">
        <f>IF(B535="","",IF(ISNUMBER(E535),"Sent","To send"))</f>
        <v/>
      </c>
    </row>
    <row r="536">
      <c r="A536" s="23" t="n"/>
      <c r="B536" s="22" t="n"/>
      <c r="C536" s="24" t="n"/>
      <c r="D536" s="22" t="n"/>
      <c r="E536" s="23" t="n"/>
      <c r="F536" s="22" t="n"/>
      <c r="G536" s="25">
        <f>IF(B536="","",IF(ISNA(MATCH(B536,Pledges!$A$2:$A$301,0)),"Unknown pledge ID",INDEX(Pledges!$B$2:$B$301,MATCH(B536,Pledges!$A$2:$A$301,0))&amp;""))</f>
        <v/>
      </c>
      <c r="H536" s="25">
        <f>IF(B536="","",IF(ISNUMBER(E536),"Sent","To send"))</f>
        <v/>
      </c>
    </row>
    <row r="537">
      <c r="A537" s="23" t="n"/>
      <c r="B537" s="22" t="n"/>
      <c r="C537" s="24" t="n"/>
      <c r="D537" s="22" t="n"/>
      <c r="E537" s="23" t="n"/>
      <c r="F537" s="22" t="n"/>
      <c r="G537" s="25">
        <f>IF(B537="","",IF(ISNA(MATCH(B537,Pledges!$A$2:$A$301,0)),"Unknown pledge ID",INDEX(Pledges!$B$2:$B$301,MATCH(B537,Pledges!$A$2:$A$301,0))&amp;""))</f>
        <v/>
      </c>
      <c r="H537" s="25">
        <f>IF(B537="","",IF(ISNUMBER(E537),"Sent","To send"))</f>
        <v/>
      </c>
    </row>
    <row r="538">
      <c r="A538" s="23" t="n"/>
      <c r="B538" s="22" t="n"/>
      <c r="C538" s="24" t="n"/>
      <c r="D538" s="22" t="n"/>
      <c r="E538" s="23" t="n"/>
      <c r="F538" s="22" t="n"/>
      <c r="G538" s="25">
        <f>IF(B538="","",IF(ISNA(MATCH(B538,Pledges!$A$2:$A$301,0)),"Unknown pledge ID",INDEX(Pledges!$B$2:$B$301,MATCH(B538,Pledges!$A$2:$A$301,0))&amp;""))</f>
        <v/>
      </c>
      <c r="H538" s="25">
        <f>IF(B538="","",IF(ISNUMBER(E538),"Sent","To send"))</f>
        <v/>
      </c>
    </row>
    <row r="539">
      <c r="A539" s="23" t="n"/>
      <c r="B539" s="22" t="n"/>
      <c r="C539" s="24" t="n"/>
      <c r="D539" s="22" t="n"/>
      <c r="E539" s="23" t="n"/>
      <c r="F539" s="22" t="n"/>
      <c r="G539" s="25">
        <f>IF(B539="","",IF(ISNA(MATCH(B539,Pledges!$A$2:$A$301,0)),"Unknown pledge ID",INDEX(Pledges!$B$2:$B$301,MATCH(B539,Pledges!$A$2:$A$301,0))&amp;""))</f>
        <v/>
      </c>
      <c r="H539" s="25">
        <f>IF(B539="","",IF(ISNUMBER(E539),"Sent","To send"))</f>
        <v/>
      </c>
    </row>
    <row r="540">
      <c r="A540" s="23" t="n"/>
      <c r="B540" s="22" t="n"/>
      <c r="C540" s="24" t="n"/>
      <c r="D540" s="22" t="n"/>
      <c r="E540" s="23" t="n"/>
      <c r="F540" s="22" t="n"/>
      <c r="G540" s="25">
        <f>IF(B540="","",IF(ISNA(MATCH(B540,Pledges!$A$2:$A$301,0)),"Unknown pledge ID",INDEX(Pledges!$B$2:$B$301,MATCH(B540,Pledges!$A$2:$A$301,0))&amp;""))</f>
        <v/>
      </c>
      <c r="H540" s="25">
        <f>IF(B540="","",IF(ISNUMBER(E540),"Sent","To send"))</f>
        <v/>
      </c>
    </row>
    <row r="541">
      <c r="A541" s="23" t="n"/>
      <c r="B541" s="22" t="n"/>
      <c r="C541" s="24" t="n"/>
      <c r="D541" s="22" t="n"/>
      <c r="E541" s="23" t="n"/>
      <c r="F541" s="22" t="n"/>
      <c r="G541" s="25">
        <f>IF(B541="","",IF(ISNA(MATCH(B541,Pledges!$A$2:$A$301,0)),"Unknown pledge ID",INDEX(Pledges!$B$2:$B$301,MATCH(B541,Pledges!$A$2:$A$301,0))&amp;""))</f>
        <v/>
      </c>
      <c r="H541" s="25">
        <f>IF(B541="","",IF(ISNUMBER(E541),"Sent","To send"))</f>
        <v/>
      </c>
    </row>
    <row r="542">
      <c r="A542" s="23" t="n"/>
      <c r="B542" s="22" t="n"/>
      <c r="C542" s="24" t="n"/>
      <c r="D542" s="22" t="n"/>
      <c r="E542" s="23" t="n"/>
      <c r="F542" s="22" t="n"/>
      <c r="G542" s="25">
        <f>IF(B542="","",IF(ISNA(MATCH(B542,Pledges!$A$2:$A$301,0)),"Unknown pledge ID",INDEX(Pledges!$B$2:$B$301,MATCH(B542,Pledges!$A$2:$A$301,0))&amp;""))</f>
        <v/>
      </c>
      <c r="H542" s="25">
        <f>IF(B542="","",IF(ISNUMBER(E542),"Sent","To send"))</f>
        <v/>
      </c>
    </row>
    <row r="543">
      <c r="A543" s="23" t="n"/>
      <c r="B543" s="22" t="n"/>
      <c r="C543" s="24" t="n"/>
      <c r="D543" s="22" t="n"/>
      <c r="E543" s="23" t="n"/>
      <c r="F543" s="22" t="n"/>
      <c r="G543" s="25">
        <f>IF(B543="","",IF(ISNA(MATCH(B543,Pledges!$A$2:$A$301,0)),"Unknown pledge ID",INDEX(Pledges!$B$2:$B$301,MATCH(B543,Pledges!$A$2:$A$301,0))&amp;""))</f>
        <v/>
      </c>
      <c r="H543" s="25">
        <f>IF(B543="","",IF(ISNUMBER(E543),"Sent","To send"))</f>
        <v/>
      </c>
    </row>
    <row r="544">
      <c r="A544" s="23" t="n"/>
      <c r="B544" s="22" t="n"/>
      <c r="C544" s="24" t="n"/>
      <c r="D544" s="22" t="n"/>
      <c r="E544" s="23" t="n"/>
      <c r="F544" s="22" t="n"/>
      <c r="G544" s="25">
        <f>IF(B544="","",IF(ISNA(MATCH(B544,Pledges!$A$2:$A$301,0)),"Unknown pledge ID",INDEX(Pledges!$B$2:$B$301,MATCH(B544,Pledges!$A$2:$A$301,0))&amp;""))</f>
        <v/>
      </c>
      <c r="H544" s="25">
        <f>IF(B544="","",IF(ISNUMBER(E544),"Sent","To send"))</f>
        <v/>
      </c>
    </row>
    <row r="545">
      <c r="A545" s="23" t="n"/>
      <c r="B545" s="22" t="n"/>
      <c r="C545" s="24" t="n"/>
      <c r="D545" s="22" t="n"/>
      <c r="E545" s="23" t="n"/>
      <c r="F545" s="22" t="n"/>
      <c r="G545" s="25">
        <f>IF(B545="","",IF(ISNA(MATCH(B545,Pledges!$A$2:$A$301,0)),"Unknown pledge ID",INDEX(Pledges!$B$2:$B$301,MATCH(B545,Pledges!$A$2:$A$301,0))&amp;""))</f>
        <v/>
      </c>
      <c r="H545" s="25">
        <f>IF(B545="","",IF(ISNUMBER(E545),"Sent","To send"))</f>
        <v/>
      </c>
    </row>
    <row r="546">
      <c r="A546" s="23" t="n"/>
      <c r="B546" s="22" t="n"/>
      <c r="C546" s="24" t="n"/>
      <c r="D546" s="22" t="n"/>
      <c r="E546" s="23" t="n"/>
      <c r="F546" s="22" t="n"/>
      <c r="G546" s="25">
        <f>IF(B546="","",IF(ISNA(MATCH(B546,Pledges!$A$2:$A$301,0)),"Unknown pledge ID",INDEX(Pledges!$B$2:$B$301,MATCH(B546,Pledges!$A$2:$A$301,0))&amp;""))</f>
        <v/>
      </c>
      <c r="H546" s="25">
        <f>IF(B546="","",IF(ISNUMBER(E546),"Sent","To send"))</f>
        <v/>
      </c>
    </row>
    <row r="547">
      <c r="A547" s="23" t="n"/>
      <c r="B547" s="22" t="n"/>
      <c r="C547" s="24" t="n"/>
      <c r="D547" s="22" t="n"/>
      <c r="E547" s="23" t="n"/>
      <c r="F547" s="22" t="n"/>
      <c r="G547" s="25">
        <f>IF(B547="","",IF(ISNA(MATCH(B547,Pledges!$A$2:$A$301,0)),"Unknown pledge ID",INDEX(Pledges!$B$2:$B$301,MATCH(B547,Pledges!$A$2:$A$301,0))&amp;""))</f>
        <v/>
      </c>
      <c r="H547" s="25">
        <f>IF(B547="","",IF(ISNUMBER(E547),"Sent","To send"))</f>
        <v/>
      </c>
    </row>
    <row r="548">
      <c r="A548" s="23" t="n"/>
      <c r="B548" s="22" t="n"/>
      <c r="C548" s="24" t="n"/>
      <c r="D548" s="22" t="n"/>
      <c r="E548" s="23" t="n"/>
      <c r="F548" s="22" t="n"/>
      <c r="G548" s="25">
        <f>IF(B548="","",IF(ISNA(MATCH(B548,Pledges!$A$2:$A$301,0)),"Unknown pledge ID",INDEX(Pledges!$B$2:$B$301,MATCH(B548,Pledges!$A$2:$A$301,0))&amp;""))</f>
        <v/>
      </c>
      <c r="H548" s="25">
        <f>IF(B548="","",IF(ISNUMBER(E548),"Sent","To send"))</f>
        <v/>
      </c>
    </row>
    <row r="549">
      <c r="A549" s="23" t="n"/>
      <c r="B549" s="22" t="n"/>
      <c r="C549" s="24" t="n"/>
      <c r="D549" s="22" t="n"/>
      <c r="E549" s="23" t="n"/>
      <c r="F549" s="22" t="n"/>
      <c r="G549" s="25">
        <f>IF(B549="","",IF(ISNA(MATCH(B549,Pledges!$A$2:$A$301,0)),"Unknown pledge ID",INDEX(Pledges!$B$2:$B$301,MATCH(B549,Pledges!$A$2:$A$301,0))&amp;""))</f>
        <v/>
      </c>
      <c r="H549" s="25">
        <f>IF(B549="","",IF(ISNUMBER(E549),"Sent","To send"))</f>
        <v/>
      </c>
    </row>
    <row r="550">
      <c r="A550" s="23" t="n"/>
      <c r="B550" s="22" t="n"/>
      <c r="C550" s="24" t="n"/>
      <c r="D550" s="22" t="n"/>
      <c r="E550" s="23" t="n"/>
      <c r="F550" s="22" t="n"/>
      <c r="G550" s="25">
        <f>IF(B550="","",IF(ISNA(MATCH(B550,Pledges!$A$2:$A$301,0)),"Unknown pledge ID",INDEX(Pledges!$B$2:$B$301,MATCH(B550,Pledges!$A$2:$A$301,0))&amp;""))</f>
        <v/>
      </c>
      <c r="H550" s="25">
        <f>IF(B550="","",IF(ISNUMBER(E550),"Sent","To send"))</f>
        <v/>
      </c>
    </row>
    <row r="551">
      <c r="A551" s="23" t="n"/>
      <c r="B551" s="22" t="n"/>
      <c r="C551" s="24" t="n"/>
      <c r="D551" s="22" t="n"/>
      <c r="E551" s="23" t="n"/>
      <c r="F551" s="22" t="n"/>
      <c r="G551" s="25">
        <f>IF(B551="","",IF(ISNA(MATCH(B551,Pledges!$A$2:$A$301,0)),"Unknown pledge ID",INDEX(Pledges!$B$2:$B$301,MATCH(B551,Pledges!$A$2:$A$301,0))&amp;""))</f>
        <v/>
      </c>
      <c r="H551" s="25">
        <f>IF(B551="","",IF(ISNUMBER(E551),"Sent","To send"))</f>
        <v/>
      </c>
    </row>
    <row r="552">
      <c r="A552" s="23" t="n"/>
      <c r="B552" s="22" t="n"/>
      <c r="C552" s="24" t="n"/>
      <c r="D552" s="22" t="n"/>
      <c r="E552" s="23" t="n"/>
      <c r="F552" s="22" t="n"/>
      <c r="G552" s="25">
        <f>IF(B552="","",IF(ISNA(MATCH(B552,Pledges!$A$2:$A$301,0)),"Unknown pledge ID",INDEX(Pledges!$B$2:$B$301,MATCH(B552,Pledges!$A$2:$A$301,0))&amp;""))</f>
        <v/>
      </c>
      <c r="H552" s="25">
        <f>IF(B552="","",IF(ISNUMBER(E552),"Sent","To send"))</f>
        <v/>
      </c>
    </row>
    <row r="553">
      <c r="A553" s="23" t="n"/>
      <c r="B553" s="22" t="n"/>
      <c r="C553" s="24" t="n"/>
      <c r="D553" s="22" t="n"/>
      <c r="E553" s="23" t="n"/>
      <c r="F553" s="22" t="n"/>
      <c r="G553" s="25">
        <f>IF(B553="","",IF(ISNA(MATCH(B553,Pledges!$A$2:$A$301,0)),"Unknown pledge ID",INDEX(Pledges!$B$2:$B$301,MATCH(B553,Pledges!$A$2:$A$301,0))&amp;""))</f>
        <v/>
      </c>
      <c r="H553" s="25">
        <f>IF(B553="","",IF(ISNUMBER(E553),"Sent","To send"))</f>
        <v/>
      </c>
    </row>
    <row r="554">
      <c r="A554" s="23" t="n"/>
      <c r="B554" s="22" t="n"/>
      <c r="C554" s="24" t="n"/>
      <c r="D554" s="22" t="n"/>
      <c r="E554" s="23" t="n"/>
      <c r="F554" s="22" t="n"/>
      <c r="G554" s="25">
        <f>IF(B554="","",IF(ISNA(MATCH(B554,Pledges!$A$2:$A$301,0)),"Unknown pledge ID",INDEX(Pledges!$B$2:$B$301,MATCH(B554,Pledges!$A$2:$A$301,0))&amp;""))</f>
        <v/>
      </c>
      <c r="H554" s="25">
        <f>IF(B554="","",IF(ISNUMBER(E554),"Sent","To send"))</f>
        <v/>
      </c>
    </row>
    <row r="555">
      <c r="A555" s="23" t="n"/>
      <c r="B555" s="22" t="n"/>
      <c r="C555" s="24" t="n"/>
      <c r="D555" s="22" t="n"/>
      <c r="E555" s="23" t="n"/>
      <c r="F555" s="22" t="n"/>
      <c r="G555" s="25">
        <f>IF(B555="","",IF(ISNA(MATCH(B555,Pledges!$A$2:$A$301,0)),"Unknown pledge ID",INDEX(Pledges!$B$2:$B$301,MATCH(B555,Pledges!$A$2:$A$301,0))&amp;""))</f>
        <v/>
      </c>
      <c r="H555" s="25">
        <f>IF(B555="","",IF(ISNUMBER(E555),"Sent","To send"))</f>
        <v/>
      </c>
    </row>
    <row r="556">
      <c r="A556" s="23" t="n"/>
      <c r="B556" s="22" t="n"/>
      <c r="C556" s="24" t="n"/>
      <c r="D556" s="22" t="n"/>
      <c r="E556" s="23" t="n"/>
      <c r="F556" s="22" t="n"/>
      <c r="G556" s="25">
        <f>IF(B556="","",IF(ISNA(MATCH(B556,Pledges!$A$2:$A$301,0)),"Unknown pledge ID",INDEX(Pledges!$B$2:$B$301,MATCH(B556,Pledges!$A$2:$A$301,0))&amp;""))</f>
        <v/>
      </c>
      <c r="H556" s="25">
        <f>IF(B556="","",IF(ISNUMBER(E556),"Sent","To send"))</f>
        <v/>
      </c>
    </row>
    <row r="557">
      <c r="A557" s="23" t="n"/>
      <c r="B557" s="22" t="n"/>
      <c r="C557" s="24" t="n"/>
      <c r="D557" s="22" t="n"/>
      <c r="E557" s="23" t="n"/>
      <c r="F557" s="22" t="n"/>
      <c r="G557" s="25">
        <f>IF(B557="","",IF(ISNA(MATCH(B557,Pledges!$A$2:$A$301,0)),"Unknown pledge ID",INDEX(Pledges!$B$2:$B$301,MATCH(B557,Pledges!$A$2:$A$301,0))&amp;""))</f>
        <v/>
      </c>
      <c r="H557" s="25">
        <f>IF(B557="","",IF(ISNUMBER(E557),"Sent","To send"))</f>
        <v/>
      </c>
    </row>
    <row r="558">
      <c r="A558" s="23" t="n"/>
      <c r="B558" s="22" t="n"/>
      <c r="C558" s="24" t="n"/>
      <c r="D558" s="22" t="n"/>
      <c r="E558" s="23" t="n"/>
      <c r="F558" s="22" t="n"/>
      <c r="G558" s="25">
        <f>IF(B558="","",IF(ISNA(MATCH(B558,Pledges!$A$2:$A$301,0)),"Unknown pledge ID",INDEX(Pledges!$B$2:$B$301,MATCH(B558,Pledges!$A$2:$A$301,0))&amp;""))</f>
        <v/>
      </c>
      <c r="H558" s="25">
        <f>IF(B558="","",IF(ISNUMBER(E558),"Sent","To send"))</f>
        <v/>
      </c>
    </row>
    <row r="559">
      <c r="A559" s="23" t="n"/>
      <c r="B559" s="22" t="n"/>
      <c r="C559" s="24" t="n"/>
      <c r="D559" s="22" t="n"/>
      <c r="E559" s="23" t="n"/>
      <c r="F559" s="22" t="n"/>
      <c r="G559" s="25">
        <f>IF(B559="","",IF(ISNA(MATCH(B559,Pledges!$A$2:$A$301,0)),"Unknown pledge ID",INDEX(Pledges!$B$2:$B$301,MATCH(B559,Pledges!$A$2:$A$301,0))&amp;""))</f>
        <v/>
      </c>
      <c r="H559" s="25">
        <f>IF(B559="","",IF(ISNUMBER(E559),"Sent","To send"))</f>
        <v/>
      </c>
    </row>
    <row r="560">
      <c r="A560" s="23" t="n"/>
      <c r="B560" s="22" t="n"/>
      <c r="C560" s="24" t="n"/>
      <c r="D560" s="22" t="n"/>
      <c r="E560" s="23" t="n"/>
      <c r="F560" s="22" t="n"/>
      <c r="G560" s="25">
        <f>IF(B560="","",IF(ISNA(MATCH(B560,Pledges!$A$2:$A$301,0)),"Unknown pledge ID",INDEX(Pledges!$B$2:$B$301,MATCH(B560,Pledges!$A$2:$A$301,0))&amp;""))</f>
        <v/>
      </c>
      <c r="H560" s="25">
        <f>IF(B560="","",IF(ISNUMBER(E560),"Sent","To send"))</f>
        <v/>
      </c>
    </row>
    <row r="561">
      <c r="A561" s="23" t="n"/>
      <c r="B561" s="22" t="n"/>
      <c r="C561" s="24" t="n"/>
      <c r="D561" s="22" t="n"/>
      <c r="E561" s="23" t="n"/>
      <c r="F561" s="22" t="n"/>
      <c r="G561" s="25">
        <f>IF(B561="","",IF(ISNA(MATCH(B561,Pledges!$A$2:$A$301,0)),"Unknown pledge ID",INDEX(Pledges!$B$2:$B$301,MATCH(B561,Pledges!$A$2:$A$301,0))&amp;""))</f>
        <v/>
      </c>
      <c r="H561" s="25">
        <f>IF(B561="","",IF(ISNUMBER(E561),"Sent","To send"))</f>
        <v/>
      </c>
    </row>
    <row r="562">
      <c r="A562" s="23" t="n"/>
      <c r="B562" s="22" t="n"/>
      <c r="C562" s="24" t="n"/>
      <c r="D562" s="22" t="n"/>
      <c r="E562" s="23" t="n"/>
      <c r="F562" s="22" t="n"/>
      <c r="G562" s="25">
        <f>IF(B562="","",IF(ISNA(MATCH(B562,Pledges!$A$2:$A$301,0)),"Unknown pledge ID",INDEX(Pledges!$B$2:$B$301,MATCH(B562,Pledges!$A$2:$A$301,0))&amp;""))</f>
        <v/>
      </c>
      <c r="H562" s="25">
        <f>IF(B562="","",IF(ISNUMBER(E562),"Sent","To send"))</f>
        <v/>
      </c>
    </row>
    <row r="563">
      <c r="A563" s="23" t="n"/>
      <c r="B563" s="22" t="n"/>
      <c r="C563" s="24" t="n"/>
      <c r="D563" s="22" t="n"/>
      <c r="E563" s="23" t="n"/>
      <c r="F563" s="22" t="n"/>
      <c r="G563" s="25">
        <f>IF(B563="","",IF(ISNA(MATCH(B563,Pledges!$A$2:$A$301,0)),"Unknown pledge ID",INDEX(Pledges!$B$2:$B$301,MATCH(B563,Pledges!$A$2:$A$301,0))&amp;""))</f>
        <v/>
      </c>
      <c r="H563" s="25">
        <f>IF(B563="","",IF(ISNUMBER(E563),"Sent","To send"))</f>
        <v/>
      </c>
    </row>
    <row r="564">
      <c r="A564" s="23" t="n"/>
      <c r="B564" s="22" t="n"/>
      <c r="C564" s="24" t="n"/>
      <c r="D564" s="22" t="n"/>
      <c r="E564" s="23" t="n"/>
      <c r="F564" s="22" t="n"/>
      <c r="G564" s="25">
        <f>IF(B564="","",IF(ISNA(MATCH(B564,Pledges!$A$2:$A$301,0)),"Unknown pledge ID",INDEX(Pledges!$B$2:$B$301,MATCH(B564,Pledges!$A$2:$A$301,0))&amp;""))</f>
        <v/>
      </c>
      <c r="H564" s="25">
        <f>IF(B564="","",IF(ISNUMBER(E564),"Sent","To send"))</f>
        <v/>
      </c>
    </row>
    <row r="565">
      <c r="A565" s="23" t="n"/>
      <c r="B565" s="22" t="n"/>
      <c r="C565" s="24" t="n"/>
      <c r="D565" s="22" t="n"/>
      <c r="E565" s="23" t="n"/>
      <c r="F565" s="22" t="n"/>
      <c r="G565" s="25">
        <f>IF(B565="","",IF(ISNA(MATCH(B565,Pledges!$A$2:$A$301,0)),"Unknown pledge ID",INDEX(Pledges!$B$2:$B$301,MATCH(B565,Pledges!$A$2:$A$301,0))&amp;""))</f>
        <v/>
      </c>
      <c r="H565" s="25">
        <f>IF(B565="","",IF(ISNUMBER(E565),"Sent","To send"))</f>
        <v/>
      </c>
    </row>
    <row r="566">
      <c r="A566" s="23" t="n"/>
      <c r="B566" s="22" t="n"/>
      <c r="C566" s="24" t="n"/>
      <c r="D566" s="22" t="n"/>
      <c r="E566" s="23" t="n"/>
      <c r="F566" s="22" t="n"/>
      <c r="G566" s="25">
        <f>IF(B566="","",IF(ISNA(MATCH(B566,Pledges!$A$2:$A$301,0)),"Unknown pledge ID",INDEX(Pledges!$B$2:$B$301,MATCH(B566,Pledges!$A$2:$A$301,0))&amp;""))</f>
        <v/>
      </c>
      <c r="H566" s="25">
        <f>IF(B566="","",IF(ISNUMBER(E566),"Sent","To send"))</f>
        <v/>
      </c>
    </row>
    <row r="567">
      <c r="A567" s="23" t="n"/>
      <c r="B567" s="22" t="n"/>
      <c r="C567" s="24" t="n"/>
      <c r="D567" s="22" t="n"/>
      <c r="E567" s="23" t="n"/>
      <c r="F567" s="22" t="n"/>
      <c r="G567" s="25">
        <f>IF(B567="","",IF(ISNA(MATCH(B567,Pledges!$A$2:$A$301,0)),"Unknown pledge ID",INDEX(Pledges!$B$2:$B$301,MATCH(B567,Pledges!$A$2:$A$301,0))&amp;""))</f>
        <v/>
      </c>
      <c r="H567" s="25">
        <f>IF(B567="","",IF(ISNUMBER(E567),"Sent","To send"))</f>
        <v/>
      </c>
    </row>
    <row r="568">
      <c r="A568" s="23" t="n"/>
      <c r="B568" s="22" t="n"/>
      <c r="C568" s="24" t="n"/>
      <c r="D568" s="22" t="n"/>
      <c r="E568" s="23" t="n"/>
      <c r="F568" s="22" t="n"/>
      <c r="G568" s="25">
        <f>IF(B568="","",IF(ISNA(MATCH(B568,Pledges!$A$2:$A$301,0)),"Unknown pledge ID",INDEX(Pledges!$B$2:$B$301,MATCH(B568,Pledges!$A$2:$A$301,0))&amp;""))</f>
        <v/>
      </c>
      <c r="H568" s="25">
        <f>IF(B568="","",IF(ISNUMBER(E568),"Sent","To send"))</f>
        <v/>
      </c>
    </row>
    <row r="569">
      <c r="A569" s="23" t="n"/>
      <c r="B569" s="22" t="n"/>
      <c r="C569" s="24" t="n"/>
      <c r="D569" s="22" t="n"/>
      <c r="E569" s="23" t="n"/>
      <c r="F569" s="22" t="n"/>
      <c r="G569" s="25">
        <f>IF(B569="","",IF(ISNA(MATCH(B569,Pledges!$A$2:$A$301,0)),"Unknown pledge ID",INDEX(Pledges!$B$2:$B$301,MATCH(B569,Pledges!$A$2:$A$301,0))&amp;""))</f>
        <v/>
      </c>
      <c r="H569" s="25">
        <f>IF(B569="","",IF(ISNUMBER(E569),"Sent","To send"))</f>
        <v/>
      </c>
    </row>
    <row r="570">
      <c r="A570" s="23" t="n"/>
      <c r="B570" s="22" t="n"/>
      <c r="C570" s="24" t="n"/>
      <c r="D570" s="22" t="n"/>
      <c r="E570" s="23" t="n"/>
      <c r="F570" s="22" t="n"/>
      <c r="G570" s="25">
        <f>IF(B570="","",IF(ISNA(MATCH(B570,Pledges!$A$2:$A$301,0)),"Unknown pledge ID",INDEX(Pledges!$B$2:$B$301,MATCH(B570,Pledges!$A$2:$A$301,0))&amp;""))</f>
        <v/>
      </c>
      <c r="H570" s="25">
        <f>IF(B570="","",IF(ISNUMBER(E570),"Sent","To send"))</f>
        <v/>
      </c>
    </row>
    <row r="571">
      <c r="A571" s="23" t="n"/>
      <c r="B571" s="22" t="n"/>
      <c r="C571" s="24" t="n"/>
      <c r="D571" s="22" t="n"/>
      <c r="E571" s="23" t="n"/>
      <c r="F571" s="22" t="n"/>
      <c r="G571" s="25">
        <f>IF(B571="","",IF(ISNA(MATCH(B571,Pledges!$A$2:$A$301,0)),"Unknown pledge ID",INDEX(Pledges!$B$2:$B$301,MATCH(B571,Pledges!$A$2:$A$301,0))&amp;""))</f>
        <v/>
      </c>
      <c r="H571" s="25">
        <f>IF(B571="","",IF(ISNUMBER(E571),"Sent","To send"))</f>
        <v/>
      </c>
    </row>
    <row r="572">
      <c r="A572" s="23" t="n"/>
      <c r="B572" s="22" t="n"/>
      <c r="C572" s="24" t="n"/>
      <c r="D572" s="22" t="n"/>
      <c r="E572" s="23" t="n"/>
      <c r="F572" s="22" t="n"/>
      <c r="G572" s="25">
        <f>IF(B572="","",IF(ISNA(MATCH(B572,Pledges!$A$2:$A$301,0)),"Unknown pledge ID",INDEX(Pledges!$B$2:$B$301,MATCH(B572,Pledges!$A$2:$A$301,0))&amp;""))</f>
        <v/>
      </c>
      <c r="H572" s="25">
        <f>IF(B572="","",IF(ISNUMBER(E572),"Sent","To send"))</f>
        <v/>
      </c>
    </row>
    <row r="573">
      <c r="A573" s="23" t="n"/>
      <c r="B573" s="22" t="n"/>
      <c r="C573" s="24" t="n"/>
      <c r="D573" s="22" t="n"/>
      <c r="E573" s="23" t="n"/>
      <c r="F573" s="22" t="n"/>
      <c r="G573" s="25">
        <f>IF(B573="","",IF(ISNA(MATCH(B573,Pledges!$A$2:$A$301,0)),"Unknown pledge ID",INDEX(Pledges!$B$2:$B$301,MATCH(B573,Pledges!$A$2:$A$301,0))&amp;""))</f>
        <v/>
      </c>
      <c r="H573" s="25">
        <f>IF(B573="","",IF(ISNUMBER(E573),"Sent","To send"))</f>
        <v/>
      </c>
    </row>
    <row r="574">
      <c r="A574" s="23" t="n"/>
      <c r="B574" s="22" t="n"/>
      <c r="C574" s="24" t="n"/>
      <c r="D574" s="22" t="n"/>
      <c r="E574" s="23" t="n"/>
      <c r="F574" s="22" t="n"/>
      <c r="G574" s="25">
        <f>IF(B574="","",IF(ISNA(MATCH(B574,Pledges!$A$2:$A$301,0)),"Unknown pledge ID",INDEX(Pledges!$B$2:$B$301,MATCH(B574,Pledges!$A$2:$A$301,0))&amp;""))</f>
        <v/>
      </c>
      <c r="H574" s="25">
        <f>IF(B574="","",IF(ISNUMBER(E574),"Sent","To send"))</f>
        <v/>
      </c>
    </row>
    <row r="575">
      <c r="A575" s="23" t="n"/>
      <c r="B575" s="22" t="n"/>
      <c r="C575" s="24" t="n"/>
      <c r="D575" s="22" t="n"/>
      <c r="E575" s="23" t="n"/>
      <c r="F575" s="22" t="n"/>
      <c r="G575" s="25">
        <f>IF(B575="","",IF(ISNA(MATCH(B575,Pledges!$A$2:$A$301,0)),"Unknown pledge ID",INDEX(Pledges!$B$2:$B$301,MATCH(B575,Pledges!$A$2:$A$301,0))&amp;""))</f>
        <v/>
      </c>
      <c r="H575" s="25">
        <f>IF(B575="","",IF(ISNUMBER(E575),"Sent","To send"))</f>
        <v/>
      </c>
    </row>
    <row r="576">
      <c r="A576" s="23" t="n"/>
      <c r="B576" s="22" t="n"/>
      <c r="C576" s="24" t="n"/>
      <c r="D576" s="22" t="n"/>
      <c r="E576" s="23" t="n"/>
      <c r="F576" s="22" t="n"/>
      <c r="G576" s="25">
        <f>IF(B576="","",IF(ISNA(MATCH(B576,Pledges!$A$2:$A$301,0)),"Unknown pledge ID",INDEX(Pledges!$B$2:$B$301,MATCH(B576,Pledges!$A$2:$A$301,0))&amp;""))</f>
        <v/>
      </c>
      <c r="H576" s="25">
        <f>IF(B576="","",IF(ISNUMBER(E576),"Sent","To send"))</f>
        <v/>
      </c>
    </row>
    <row r="577">
      <c r="A577" s="23" t="n"/>
      <c r="B577" s="22" t="n"/>
      <c r="C577" s="24" t="n"/>
      <c r="D577" s="22" t="n"/>
      <c r="E577" s="23" t="n"/>
      <c r="F577" s="22" t="n"/>
      <c r="G577" s="25">
        <f>IF(B577="","",IF(ISNA(MATCH(B577,Pledges!$A$2:$A$301,0)),"Unknown pledge ID",INDEX(Pledges!$B$2:$B$301,MATCH(B577,Pledges!$A$2:$A$301,0))&amp;""))</f>
        <v/>
      </c>
      <c r="H577" s="25">
        <f>IF(B577="","",IF(ISNUMBER(E577),"Sent","To send"))</f>
        <v/>
      </c>
    </row>
    <row r="578">
      <c r="A578" s="23" t="n"/>
      <c r="B578" s="22" t="n"/>
      <c r="C578" s="24" t="n"/>
      <c r="D578" s="22" t="n"/>
      <c r="E578" s="23" t="n"/>
      <c r="F578" s="22" t="n"/>
      <c r="G578" s="25">
        <f>IF(B578="","",IF(ISNA(MATCH(B578,Pledges!$A$2:$A$301,0)),"Unknown pledge ID",INDEX(Pledges!$B$2:$B$301,MATCH(B578,Pledges!$A$2:$A$301,0))&amp;""))</f>
        <v/>
      </c>
      <c r="H578" s="25">
        <f>IF(B578="","",IF(ISNUMBER(E578),"Sent","To send"))</f>
        <v/>
      </c>
    </row>
    <row r="579">
      <c r="A579" s="23" t="n"/>
      <c r="B579" s="22" t="n"/>
      <c r="C579" s="24" t="n"/>
      <c r="D579" s="22" t="n"/>
      <c r="E579" s="23" t="n"/>
      <c r="F579" s="22" t="n"/>
      <c r="G579" s="25">
        <f>IF(B579="","",IF(ISNA(MATCH(B579,Pledges!$A$2:$A$301,0)),"Unknown pledge ID",INDEX(Pledges!$B$2:$B$301,MATCH(B579,Pledges!$A$2:$A$301,0))&amp;""))</f>
        <v/>
      </c>
      <c r="H579" s="25">
        <f>IF(B579="","",IF(ISNUMBER(E579),"Sent","To send"))</f>
        <v/>
      </c>
    </row>
    <row r="580">
      <c r="A580" s="23" t="n"/>
      <c r="B580" s="22" t="n"/>
      <c r="C580" s="24" t="n"/>
      <c r="D580" s="22" t="n"/>
      <c r="E580" s="23" t="n"/>
      <c r="F580" s="22" t="n"/>
      <c r="G580" s="25">
        <f>IF(B580="","",IF(ISNA(MATCH(B580,Pledges!$A$2:$A$301,0)),"Unknown pledge ID",INDEX(Pledges!$B$2:$B$301,MATCH(B580,Pledges!$A$2:$A$301,0))&amp;""))</f>
        <v/>
      </c>
      <c r="H580" s="25">
        <f>IF(B580="","",IF(ISNUMBER(E580),"Sent","To send"))</f>
        <v/>
      </c>
    </row>
    <row r="581">
      <c r="A581" s="23" t="n"/>
      <c r="B581" s="22" t="n"/>
      <c r="C581" s="24" t="n"/>
      <c r="D581" s="22" t="n"/>
      <c r="E581" s="23" t="n"/>
      <c r="F581" s="22" t="n"/>
      <c r="G581" s="25">
        <f>IF(B581="","",IF(ISNA(MATCH(B581,Pledges!$A$2:$A$301,0)),"Unknown pledge ID",INDEX(Pledges!$B$2:$B$301,MATCH(B581,Pledges!$A$2:$A$301,0))&amp;""))</f>
        <v/>
      </c>
      <c r="H581" s="25">
        <f>IF(B581="","",IF(ISNUMBER(E581),"Sent","To send"))</f>
        <v/>
      </c>
    </row>
    <row r="582">
      <c r="A582" s="23" t="n"/>
      <c r="B582" s="22" t="n"/>
      <c r="C582" s="24" t="n"/>
      <c r="D582" s="22" t="n"/>
      <c r="E582" s="23" t="n"/>
      <c r="F582" s="22" t="n"/>
      <c r="G582" s="25">
        <f>IF(B582="","",IF(ISNA(MATCH(B582,Pledges!$A$2:$A$301,0)),"Unknown pledge ID",INDEX(Pledges!$B$2:$B$301,MATCH(B582,Pledges!$A$2:$A$301,0))&amp;""))</f>
        <v/>
      </c>
      <c r="H582" s="25">
        <f>IF(B582="","",IF(ISNUMBER(E582),"Sent","To send"))</f>
        <v/>
      </c>
    </row>
    <row r="583">
      <c r="A583" s="23" t="n"/>
      <c r="B583" s="22" t="n"/>
      <c r="C583" s="24" t="n"/>
      <c r="D583" s="22" t="n"/>
      <c r="E583" s="23" t="n"/>
      <c r="F583" s="22" t="n"/>
      <c r="G583" s="25">
        <f>IF(B583="","",IF(ISNA(MATCH(B583,Pledges!$A$2:$A$301,0)),"Unknown pledge ID",INDEX(Pledges!$B$2:$B$301,MATCH(B583,Pledges!$A$2:$A$301,0))&amp;""))</f>
        <v/>
      </c>
      <c r="H583" s="25">
        <f>IF(B583="","",IF(ISNUMBER(E583),"Sent","To send"))</f>
        <v/>
      </c>
    </row>
    <row r="584">
      <c r="A584" s="23" t="n"/>
      <c r="B584" s="22" t="n"/>
      <c r="C584" s="24" t="n"/>
      <c r="D584" s="22" t="n"/>
      <c r="E584" s="23" t="n"/>
      <c r="F584" s="22" t="n"/>
      <c r="G584" s="25">
        <f>IF(B584="","",IF(ISNA(MATCH(B584,Pledges!$A$2:$A$301,0)),"Unknown pledge ID",INDEX(Pledges!$B$2:$B$301,MATCH(B584,Pledges!$A$2:$A$301,0))&amp;""))</f>
        <v/>
      </c>
      <c r="H584" s="25">
        <f>IF(B584="","",IF(ISNUMBER(E584),"Sent","To send"))</f>
        <v/>
      </c>
    </row>
    <row r="585">
      <c r="A585" s="23" t="n"/>
      <c r="B585" s="22" t="n"/>
      <c r="C585" s="24" t="n"/>
      <c r="D585" s="22" t="n"/>
      <c r="E585" s="23" t="n"/>
      <c r="F585" s="22" t="n"/>
      <c r="G585" s="25">
        <f>IF(B585="","",IF(ISNA(MATCH(B585,Pledges!$A$2:$A$301,0)),"Unknown pledge ID",INDEX(Pledges!$B$2:$B$301,MATCH(B585,Pledges!$A$2:$A$301,0))&amp;""))</f>
        <v/>
      </c>
      <c r="H585" s="25">
        <f>IF(B585="","",IF(ISNUMBER(E585),"Sent","To send"))</f>
        <v/>
      </c>
    </row>
    <row r="586">
      <c r="A586" s="23" t="n"/>
      <c r="B586" s="22" t="n"/>
      <c r="C586" s="24" t="n"/>
      <c r="D586" s="22" t="n"/>
      <c r="E586" s="23" t="n"/>
      <c r="F586" s="22" t="n"/>
      <c r="G586" s="25">
        <f>IF(B586="","",IF(ISNA(MATCH(B586,Pledges!$A$2:$A$301,0)),"Unknown pledge ID",INDEX(Pledges!$B$2:$B$301,MATCH(B586,Pledges!$A$2:$A$301,0))&amp;""))</f>
        <v/>
      </c>
      <c r="H586" s="25">
        <f>IF(B586="","",IF(ISNUMBER(E586),"Sent","To send"))</f>
        <v/>
      </c>
    </row>
    <row r="587">
      <c r="A587" s="23" t="n"/>
      <c r="B587" s="22" t="n"/>
      <c r="C587" s="24" t="n"/>
      <c r="D587" s="22" t="n"/>
      <c r="E587" s="23" t="n"/>
      <c r="F587" s="22" t="n"/>
      <c r="G587" s="25">
        <f>IF(B587="","",IF(ISNA(MATCH(B587,Pledges!$A$2:$A$301,0)),"Unknown pledge ID",INDEX(Pledges!$B$2:$B$301,MATCH(B587,Pledges!$A$2:$A$301,0))&amp;""))</f>
        <v/>
      </c>
      <c r="H587" s="25">
        <f>IF(B587="","",IF(ISNUMBER(E587),"Sent","To send"))</f>
        <v/>
      </c>
    </row>
    <row r="588">
      <c r="A588" s="23" t="n"/>
      <c r="B588" s="22" t="n"/>
      <c r="C588" s="24" t="n"/>
      <c r="D588" s="22" t="n"/>
      <c r="E588" s="23" t="n"/>
      <c r="F588" s="22" t="n"/>
      <c r="G588" s="25">
        <f>IF(B588="","",IF(ISNA(MATCH(B588,Pledges!$A$2:$A$301,0)),"Unknown pledge ID",INDEX(Pledges!$B$2:$B$301,MATCH(B588,Pledges!$A$2:$A$301,0))&amp;""))</f>
        <v/>
      </c>
      <c r="H588" s="25">
        <f>IF(B588="","",IF(ISNUMBER(E588),"Sent","To send"))</f>
        <v/>
      </c>
    </row>
    <row r="589">
      <c r="A589" s="23" t="n"/>
      <c r="B589" s="22" t="n"/>
      <c r="C589" s="24" t="n"/>
      <c r="D589" s="22" t="n"/>
      <c r="E589" s="23" t="n"/>
      <c r="F589" s="22" t="n"/>
      <c r="G589" s="25">
        <f>IF(B589="","",IF(ISNA(MATCH(B589,Pledges!$A$2:$A$301,0)),"Unknown pledge ID",INDEX(Pledges!$B$2:$B$301,MATCH(B589,Pledges!$A$2:$A$301,0))&amp;""))</f>
        <v/>
      </c>
      <c r="H589" s="25">
        <f>IF(B589="","",IF(ISNUMBER(E589),"Sent","To send"))</f>
        <v/>
      </c>
    </row>
    <row r="590">
      <c r="A590" s="23" t="n"/>
      <c r="B590" s="22" t="n"/>
      <c r="C590" s="24" t="n"/>
      <c r="D590" s="22" t="n"/>
      <c r="E590" s="23" t="n"/>
      <c r="F590" s="22" t="n"/>
      <c r="G590" s="25">
        <f>IF(B590="","",IF(ISNA(MATCH(B590,Pledges!$A$2:$A$301,0)),"Unknown pledge ID",INDEX(Pledges!$B$2:$B$301,MATCH(B590,Pledges!$A$2:$A$301,0))&amp;""))</f>
        <v/>
      </c>
      <c r="H590" s="25">
        <f>IF(B590="","",IF(ISNUMBER(E590),"Sent","To send"))</f>
        <v/>
      </c>
    </row>
    <row r="591">
      <c r="A591" s="23" t="n"/>
      <c r="B591" s="22" t="n"/>
      <c r="C591" s="24" t="n"/>
      <c r="D591" s="22" t="n"/>
      <c r="E591" s="23" t="n"/>
      <c r="F591" s="22" t="n"/>
      <c r="G591" s="25">
        <f>IF(B591="","",IF(ISNA(MATCH(B591,Pledges!$A$2:$A$301,0)),"Unknown pledge ID",INDEX(Pledges!$B$2:$B$301,MATCH(B591,Pledges!$A$2:$A$301,0))&amp;""))</f>
        <v/>
      </c>
      <c r="H591" s="25">
        <f>IF(B591="","",IF(ISNUMBER(E591),"Sent","To send"))</f>
        <v/>
      </c>
    </row>
    <row r="592">
      <c r="A592" s="23" t="n"/>
      <c r="B592" s="22" t="n"/>
      <c r="C592" s="24" t="n"/>
      <c r="D592" s="22" t="n"/>
      <c r="E592" s="23" t="n"/>
      <c r="F592" s="22" t="n"/>
      <c r="G592" s="25">
        <f>IF(B592="","",IF(ISNA(MATCH(B592,Pledges!$A$2:$A$301,0)),"Unknown pledge ID",INDEX(Pledges!$B$2:$B$301,MATCH(B592,Pledges!$A$2:$A$301,0))&amp;""))</f>
        <v/>
      </c>
      <c r="H592" s="25">
        <f>IF(B592="","",IF(ISNUMBER(E592),"Sent","To send"))</f>
        <v/>
      </c>
    </row>
    <row r="593">
      <c r="A593" s="23" t="n"/>
      <c r="B593" s="22" t="n"/>
      <c r="C593" s="24" t="n"/>
      <c r="D593" s="22" t="n"/>
      <c r="E593" s="23" t="n"/>
      <c r="F593" s="22" t="n"/>
      <c r="G593" s="25">
        <f>IF(B593="","",IF(ISNA(MATCH(B593,Pledges!$A$2:$A$301,0)),"Unknown pledge ID",INDEX(Pledges!$B$2:$B$301,MATCH(B593,Pledges!$A$2:$A$301,0))&amp;""))</f>
        <v/>
      </c>
      <c r="H593" s="25">
        <f>IF(B593="","",IF(ISNUMBER(E593),"Sent","To send"))</f>
        <v/>
      </c>
    </row>
    <row r="594">
      <c r="A594" s="23" t="n"/>
      <c r="B594" s="22" t="n"/>
      <c r="C594" s="24" t="n"/>
      <c r="D594" s="22" t="n"/>
      <c r="E594" s="23" t="n"/>
      <c r="F594" s="22" t="n"/>
      <c r="G594" s="25">
        <f>IF(B594="","",IF(ISNA(MATCH(B594,Pledges!$A$2:$A$301,0)),"Unknown pledge ID",INDEX(Pledges!$B$2:$B$301,MATCH(B594,Pledges!$A$2:$A$301,0))&amp;""))</f>
        <v/>
      </c>
      <c r="H594" s="25">
        <f>IF(B594="","",IF(ISNUMBER(E594),"Sent","To send"))</f>
        <v/>
      </c>
    </row>
    <row r="595">
      <c r="A595" s="23" t="n"/>
      <c r="B595" s="22" t="n"/>
      <c r="C595" s="24" t="n"/>
      <c r="D595" s="22" t="n"/>
      <c r="E595" s="23" t="n"/>
      <c r="F595" s="22" t="n"/>
      <c r="G595" s="25">
        <f>IF(B595="","",IF(ISNA(MATCH(B595,Pledges!$A$2:$A$301,0)),"Unknown pledge ID",INDEX(Pledges!$B$2:$B$301,MATCH(B595,Pledges!$A$2:$A$301,0))&amp;""))</f>
        <v/>
      </c>
      <c r="H595" s="25">
        <f>IF(B595="","",IF(ISNUMBER(E595),"Sent","To send"))</f>
        <v/>
      </c>
    </row>
    <row r="596">
      <c r="A596" s="23" t="n"/>
      <c r="B596" s="22" t="n"/>
      <c r="C596" s="24" t="n"/>
      <c r="D596" s="22" t="n"/>
      <c r="E596" s="23" t="n"/>
      <c r="F596" s="22" t="n"/>
      <c r="G596" s="25">
        <f>IF(B596="","",IF(ISNA(MATCH(B596,Pledges!$A$2:$A$301,0)),"Unknown pledge ID",INDEX(Pledges!$B$2:$B$301,MATCH(B596,Pledges!$A$2:$A$301,0))&amp;""))</f>
        <v/>
      </c>
      <c r="H596" s="25">
        <f>IF(B596="","",IF(ISNUMBER(E596),"Sent","To send"))</f>
        <v/>
      </c>
    </row>
    <row r="597">
      <c r="A597" s="23" t="n"/>
      <c r="B597" s="22" t="n"/>
      <c r="C597" s="24" t="n"/>
      <c r="D597" s="22" t="n"/>
      <c r="E597" s="23" t="n"/>
      <c r="F597" s="22" t="n"/>
      <c r="G597" s="25">
        <f>IF(B597="","",IF(ISNA(MATCH(B597,Pledges!$A$2:$A$301,0)),"Unknown pledge ID",INDEX(Pledges!$B$2:$B$301,MATCH(B597,Pledges!$A$2:$A$301,0))&amp;""))</f>
        <v/>
      </c>
      <c r="H597" s="25">
        <f>IF(B597="","",IF(ISNUMBER(E597),"Sent","To send"))</f>
        <v/>
      </c>
    </row>
    <row r="598">
      <c r="A598" s="23" t="n"/>
      <c r="B598" s="22" t="n"/>
      <c r="C598" s="24" t="n"/>
      <c r="D598" s="22" t="n"/>
      <c r="E598" s="23" t="n"/>
      <c r="F598" s="22" t="n"/>
      <c r="G598" s="25">
        <f>IF(B598="","",IF(ISNA(MATCH(B598,Pledges!$A$2:$A$301,0)),"Unknown pledge ID",INDEX(Pledges!$B$2:$B$301,MATCH(B598,Pledges!$A$2:$A$301,0))&amp;""))</f>
        <v/>
      </c>
      <c r="H598" s="25">
        <f>IF(B598="","",IF(ISNUMBER(E598),"Sent","To send"))</f>
        <v/>
      </c>
    </row>
    <row r="599">
      <c r="A599" s="23" t="n"/>
      <c r="B599" s="22" t="n"/>
      <c r="C599" s="24" t="n"/>
      <c r="D599" s="22" t="n"/>
      <c r="E599" s="23" t="n"/>
      <c r="F599" s="22" t="n"/>
      <c r="G599" s="25">
        <f>IF(B599="","",IF(ISNA(MATCH(B599,Pledges!$A$2:$A$301,0)),"Unknown pledge ID",INDEX(Pledges!$B$2:$B$301,MATCH(B599,Pledges!$A$2:$A$301,0))&amp;""))</f>
        <v/>
      </c>
      <c r="H599" s="25">
        <f>IF(B599="","",IF(ISNUMBER(E599),"Sent","To send"))</f>
        <v/>
      </c>
    </row>
    <row r="600">
      <c r="A600" s="23" t="n"/>
      <c r="B600" s="22" t="n"/>
      <c r="C600" s="24" t="n"/>
      <c r="D600" s="22" t="n"/>
      <c r="E600" s="23" t="n"/>
      <c r="F600" s="22" t="n"/>
      <c r="G600" s="25">
        <f>IF(B600="","",IF(ISNA(MATCH(B600,Pledges!$A$2:$A$301,0)),"Unknown pledge ID",INDEX(Pledges!$B$2:$B$301,MATCH(B600,Pledges!$A$2:$A$301,0))&amp;""))</f>
        <v/>
      </c>
      <c r="H600" s="25">
        <f>IF(B600="","",IF(ISNUMBER(E600),"Sent","To send"))</f>
        <v/>
      </c>
    </row>
    <row r="601">
      <c r="A601" s="23" t="n"/>
      <c r="B601" s="22" t="n"/>
      <c r="C601" s="24" t="n"/>
      <c r="D601" s="22" t="n"/>
      <c r="E601" s="23" t="n"/>
      <c r="F601" s="22" t="n"/>
      <c r="G601" s="25">
        <f>IF(B601="","",IF(ISNA(MATCH(B601,Pledges!$A$2:$A$301,0)),"Unknown pledge ID",INDEX(Pledges!$B$2:$B$301,MATCH(B601,Pledges!$A$2:$A$301,0))&amp;""))</f>
        <v/>
      </c>
      <c r="H601" s="25">
        <f>IF(B601="","",IF(ISNUMBER(E601),"Sent","To send"))</f>
        <v/>
      </c>
    </row>
    <row r="602">
      <c r="A602" s="23" t="n"/>
      <c r="B602" s="22" t="n"/>
      <c r="C602" s="24" t="n"/>
      <c r="D602" s="22" t="n"/>
      <c r="E602" s="23" t="n"/>
      <c r="F602" s="22" t="n"/>
      <c r="G602" s="25">
        <f>IF(B602="","",IF(ISNA(MATCH(B602,Pledges!$A$2:$A$301,0)),"Unknown pledge ID",INDEX(Pledges!$B$2:$B$301,MATCH(B602,Pledges!$A$2:$A$301,0))&amp;""))</f>
        <v/>
      </c>
      <c r="H602" s="25">
        <f>IF(B602="","",IF(ISNUMBER(E602),"Sent","To send"))</f>
        <v/>
      </c>
    </row>
    <row r="603">
      <c r="A603" s="23" t="n"/>
      <c r="B603" s="22" t="n"/>
      <c r="C603" s="24" t="n"/>
      <c r="D603" s="22" t="n"/>
      <c r="E603" s="23" t="n"/>
      <c r="F603" s="22" t="n"/>
      <c r="G603" s="25">
        <f>IF(B603="","",IF(ISNA(MATCH(B603,Pledges!$A$2:$A$301,0)),"Unknown pledge ID",INDEX(Pledges!$B$2:$B$301,MATCH(B603,Pledges!$A$2:$A$301,0))&amp;""))</f>
        <v/>
      </c>
      <c r="H603" s="25">
        <f>IF(B603="","",IF(ISNUMBER(E603),"Sent","To send"))</f>
        <v/>
      </c>
    </row>
    <row r="604">
      <c r="A604" s="23" t="n"/>
      <c r="B604" s="22" t="n"/>
      <c r="C604" s="24" t="n"/>
      <c r="D604" s="22" t="n"/>
      <c r="E604" s="23" t="n"/>
      <c r="F604" s="22" t="n"/>
      <c r="G604" s="25">
        <f>IF(B604="","",IF(ISNA(MATCH(B604,Pledges!$A$2:$A$301,0)),"Unknown pledge ID",INDEX(Pledges!$B$2:$B$301,MATCH(B604,Pledges!$A$2:$A$301,0))&amp;""))</f>
        <v/>
      </c>
      <c r="H604" s="25">
        <f>IF(B604="","",IF(ISNUMBER(E604),"Sent","To send"))</f>
        <v/>
      </c>
    </row>
    <row r="605">
      <c r="A605" s="23" t="n"/>
      <c r="B605" s="22" t="n"/>
      <c r="C605" s="24" t="n"/>
      <c r="D605" s="22" t="n"/>
      <c r="E605" s="23" t="n"/>
      <c r="F605" s="22" t="n"/>
      <c r="G605" s="25">
        <f>IF(B605="","",IF(ISNA(MATCH(B605,Pledges!$A$2:$A$301,0)),"Unknown pledge ID",INDEX(Pledges!$B$2:$B$301,MATCH(B605,Pledges!$A$2:$A$301,0))&amp;""))</f>
        <v/>
      </c>
      <c r="H605" s="25">
        <f>IF(B605="","",IF(ISNUMBER(E605),"Sent","To send"))</f>
        <v/>
      </c>
    </row>
    <row r="606">
      <c r="A606" s="23" t="n"/>
      <c r="B606" s="22" t="n"/>
      <c r="C606" s="24" t="n"/>
      <c r="D606" s="22" t="n"/>
      <c r="E606" s="23" t="n"/>
      <c r="F606" s="22" t="n"/>
      <c r="G606" s="25">
        <f>IF(B606="","",IF(ISNA(MATCH(B606,Pledges!$A$2:$A$301,0)),"Unknown pledge ID",INDEX(Pledges!$B$2:$B$301,MATCH(B606,Pledges!$A$2:$A$301,0))&amp;""))</f>
        <v/>
      </c>
      <c r="H606" s="25">
        <f>IF(B606="","",IF(ISNUMBER(E606),"Sent","To send"))</f>
        <v/>
      </c>
    </row>
    <row r="607">
      <c r="A607" s="23" t="n"/>
      <c r="B607" s="22" t="n"/>
      <c r="C607" s="24" t="n"/>
      <c r="D607" s="22" t="n"/>
      <c r="E607" s="23" t="n"/>
      <c r="F607" s="22" t="n"/>
      <c r="G607" s="25">
        <f>IF(B607="","",IF(ISNA(MATCH(B607,Pledges!$A$2:$A$301,0)),"Unknown pledge ID",INDEX(Pledges!$B$2:$B$301,MATCH(B607,Pledges!$A$2:$A$301,0))&amp;""))</f>
        <v/>
      </c>
      <c r="H607" s="25">
        <f>IF(B607="","",IF(ISNUMBER(E607),"Sent","To send"))</f>
        <v/>
      </c>
    </row>
    <row r="608">
      <c r="A608" s="23" t="n"/>
      <c r="B608" s="22" t="n"/>
      <c r="C608" s="24" t="n"/>
      <c r="D608" s="22" t="n"/>
      <c r="E608" s="23" t="n"/>
      <c r="F608" s="22" t="n"/>
      <c r="G608" s="25">
        <f>IF(B608="","",IF(ISNA(MATCH(B608,Pledges!$A$2:$A$301,0)),"Unknown pledge ID",INDEX(Pledges!$B$2:$B$301,MATCH(B608,Pledges!$A$2:$A$301,0))&amp;""))</f>
        <v/>
      </c>
      <c r="H608" s="25">
        <f>IF(B608="","",IF(ISNUMBER(E608),"Sent","To send"))</f>
        <v/>
      </c>
    </row>
    <row r="609">
      <c r="A609" s="23" t="n"/>
      <c r="B609" s="22" t="n"/>
      <c r="C609" s="24" t="n"/>
      <c r="D609" s="22" t="n"/>
      <c r="E609" s="23" t="n"/>
      <c r="F609" s="22" t="n"/>
      <c r="G609" s="25">
        <f>IF(B609="","",IF(ISNA(MATCH(B609,Pledges!$A$2:$A$301,0)),"Unknown pledge ID",INDEX(Pledges!$B$2:$B$301,MATCH(B609,Pledges!$A$2:$A$301,0))&amp;""))</f>
        <v/>
      </c>
      <c r="H609" s="25">
        <f>IF(B609="","",IF(ISNUMBER(E609),"Sent","To send"))</f>
        <v/>
      </c>
    </row>
    <row r="610">
      <c r="A610" s="23" t="n"/>
      <c r="B610" s="22" t="n"/>
      <c r="C610" s="24" t="n"/>
      <c r="D610" s="22" t="n"/>
      <c r="E610" s="23" t="n"/>
      <c r="F610" s="22" t="n"/>
      <c r="G610" s="25">
        <f>IF(B610="","",IF(ISNA(MATCH(B610,Pledges!$A$2:$A$301,0)),"Unknown pledge ID",INDEX(Pledges!$B$2:$B$301,MATCH(B610,Pledges!$A$2:$A$301,0))&amp;""))</f>
        <v/>
      </c>
      <c r="H610" s="25">
        <f>IF(B610="","",IF(ISNUMBER(E610),"Sent","To send"))</f>
        <v/>
      </c>
    </row>
    <row r="611">
      <c r="A611" s="23" t="n"/>
      <c r="B611" s="22" t="n"/>
      <c r="C611" s="24" t="n"/>
      <c r="D611" s="22" t="n"/>
      <c r="E611" s="23" t="n"/>
      <c r="F611" s="22" t="n"/>
      <c r="G611" s="25">
        <f>IF(B611="","",IF(ISNA(MATCH(B611,Pledges!$A$2:$A$301,0)),"Unknown pledge ID",INDEX(Pledges!$B$2:$B$301,MATCH(B611,Pledges!$A$2:$A$301,0))&amp;""))</f>
        <v/>
      </c>
      <c r="H611" s="25">
        <f>IF(B611="","",IF(ISNUMBER(E611),"Sent","To send"))</f>
        <v/>
      </c>
    </row>
    <row r="612">
      <c r="A612" s="23" t="n"/>
      <c r="B612" s="22" t="n"/>
      <c r="C612" s="24" t="n"/>
      <c r="D612" s="22" t="n"/>
      <c r="E612" s="23" t="n"/>
      <c r="F612" s="22" t="n"/>
      <c r="G612" s="25">
        <f>IF(B612="","",IF(ISNA(MATCH(B612,Pledges!$A$2:$A$301,0)),"Unknown pledge ID",INDEX(Pledges!$B$2:$B$301,MATCH(B612,Pledges!$A$2:$A$301,0))&amp;""))</f>
        <v/>
      </c>
      <c r="H612" s="25">
        <f>IF(B612="","",IF(ISNUMBER(E612),"Sent","To send"))</f>
        <v/>
      </c>
    </row>
    <row r="613">
      <c r="A613" s="23" t="n"/>
      <c r="B613" s="22" t="n"/>
      <c r="C613" s="24" t="n"/>
      <c r="D613" s="22" t="n"/>
      <c r="E613" s="23" t="n"/>
      <c r="F613" s="22" t="n"/>
      <c r="G613" s="25">
        <f>IF(B613="","",IF(ISNA(MATCH(B613,Pledges!$A$2:$A$301,0)),"Unknown pledge ID",INDEX(Pledges!$B$2:$B$301,MATCH(B613,Pledges!$A$2:$A$301,0))&amp;""))</f>
        <v/>
      </c>
      <c r="H613" s="25">
        <f>IF(B613="","",IF(ISNUMBER(E613),"Sent","To send"))</f>
        <v/>
      </c>
    </row>
    <row r="614">
      <c r="A614" s="23" t="n"/>
      <c r="B614" s="22" t="n"/>
      <c r="C614" s="24" t="n"/>
      <c r="D614" s="22" t="n"/>
      <c r="E614" s="23" t="n"/>
      <c r="F614" s="22" t="n"/>
      <c r="G614" s="25">
        <f>IF(B614="","",IF(ISNA(MATCH(B614,Pledges!$A$2:$A$301,0)),"Unknown pledge ID",INDEX(Pledges!$B$2:$B$301,MATCH(B614,Pledges!$A$2:$A$301,0))&amp;""))</f>
        <v/>
      </c>
      <c r="H614" s="25">
        <f>IF(B614="","",IF(ISNUMBER(E614),"Sent","To send"))</f>
        <v/>
      </c>
    </row>
    <row r="615">
      <c r="A615" s="23" t="n"/>
      <c r="B615" s="22" t="n"/>
      <c r="C615" s="24" t="n"/>
      <c r="D615" s="22" t="n"/>
      <c r="E615" s="23" t="n"/>
      <c r="F615" s="22" t="n"/>
      <c r="G615" s="25">
        <f>IF(B615="","",IF(ISNA(MATCH(B615,Pledges!$A$2:$A$301,0)),"Unknown pledge ID",INDEX(Pledges!$B$2:$B$301,MATCH(B615,Pledges!$A$2:$A$301,0))&amp;""))</f>
        <v/>
      </c>
      <c r="H615" s="25">
        <f>IF(B615="","",IF(ISNUMBER(E615),"Sent","To send"))</f>
        <v/>
      </c>
    </row>
    <row r="616">
      <c r="A616" s="23" t="n"/>
      <c r="B616" s="22" t="n"/>
      <c r="C616" s="24" t="n"/>
      <c r="D616" s="22" t="n"/>
      <c r="E616" s="23" t="n"/>
      <c r="F616" s="22" t="n"/>
      <c r="G616" s="25">
        <f>IF(B616="","",IF(ISNA(MATCH(B616,Pledges!$A$2:$A$301,0)),"Unknown pledge ID",INDEX(Pledges!$B$2:$B$301,MATCH(B616,Pledges!$A$2:$A$301,0))&amp;""))</f>
        <v/>
      </c>
      <c r="H616" s="25">
        <f>IF(B616="","",IF(ISNUMBER(E616),"Sent","To send"))</f>
        <v/>
      </c>
    </row>
    <row r="617">
      <c r="A617" s="23" t="n"/>
      <c r="B617" s="22" t="n"/>
      <c r="C617" s="24" t="n"/>
      <c r="D617" s="22" t="n"/>
      <c r="E617" s="23" t="n"/>
      <c r="F617" s="22" t="n"/>
      <c r="G617" s="25">
        <f>IF(B617="","",IF(ISNA(MATCH(B617,Pledges!$A$2:$A$301,0)),"Unknown pledge ID",INDEX(Pledges!$B$2:$B$301,MATCH(B617,Pledges!$A$2:$A$301,0))&amp;""))</f>
        <v/>
      </c>
      <c r="H617" s="25">
        <f>IF(B617="","",IF(ISNUMBER(E617),"Sent","To send"))</f>
        <v/>
      </c>
    </row>
    <row r="618">
      <c r="A618" s="23" t="n"/>
      <c r="B618" s="22" t="n"/>
      <c r="C618" s="24" t="n"/>
      <c r="D618" s="22" t="n"/>
      <c r="E618" s="23" t="n"/>
      <c r="F618" s="22" t="n"/>
      <c r="G618" s="25">
        <f>IF(B618="","",IF(ISNA(MATCH(B618,Pledges!$A$2:$A$301,0)),"Unknown pledge ID",INDEX(Pledges!$B$2:$B$301,MATCH(B618,Pledges!$A$2:$A$301,0))&amp;""))</f>
        <v/>
      </c>
      <c r="H618" s="25">
        <f>IF(B618="","",IF(ISNUMBER(E618),"Sent","To send"))</f>
        <v/>
      </c>
    </row>
    <row r="619">
      <c r="A619" s="23" t="n"/>
      <c r="B619" s="22" t="n"/>
      <c r="C619" s="24" t="n"/>
      <c r="D619" s="22" t="n"/>
      <c r="E619" s="23" t="n"/>
      <c r="F619" s="22" t="n"/>
      <c r="G619" s="25">
        <f>IF(B619="","",IF(ISNA(MATCH(B619,Pledges!$A$2:$A$301,0)),"Unknown pledge ID",INDEX(Pledges!$B$2:$B$301,MATCH(B619,Pledges!$A$2:$A$301,0))&amp;""))</f>
        <v/>
      </c>
      <c r="H619" s="25">
        <f>IF(B619="","",IF(ISNUMBER(E619),"Sent","To send"))</f>
        <v/>
      </c>
    </row>
    <row r="620">
      <c r="A620" s="23" t="n"/>
      <c r="B620" s="22" t="n"/>
      <c r="C620" s="24" t="n"/>
      <c r="D620" s="22" t="n"/>
      <c r="E620" s="23" t="n"/>
      <c r="F620" s="22" t="n"/>
      <c r="G620" s="25">
        <f>IF(B620="","",IF(ISNA(MATCH(B620,Pledges!$A$2:$A$301,0)),"Unknown pledge ID",INDEX(Pledges!$B$2:$B$301,MATCH(B620,Pledges!$A$2:$A$301,0))&amp;""))</f>
        <v/>
      </c>
      <c r="H620" s="25">
        <f>IF(B620="","",IF(ISNUMBER(E620),"Sent","To send"))</f>
        <v/>
      </c>
    </row>
    <row r="621">
      <c r="A621" s="23" t="n"/>
      <c r="B621" s="22" t="n"/>
      <c r="C621" s="24" t="n"/>
      <c r="D621" s="22" t="n"/>
      <c r="E621" s="23" t="n"/>
      <c r="F621" s="22" t="n"/>
      <c r="G621" s="25">
        <f>IF(B621="","",IF(ISNA(MATCH(B621,Pledges!$A$2:$A$301,0)),"Unknown pledge ID",INDEX(Pledges!$B$2:$B$301,MATCH(B621,Pledges!$A$2:$A$301,0))&amp;""))</f>
        <v/>
      </c>
      <c r="H621" s="25">
        <f>IF(B621="","",IF(ISNUMBER(E621),"Sent","To send"))</f>
        <v/>
      </c>
    </row>
    <row r="622">
      <c r="A622" s="23" t="n"/>
      <c r="B622" s="22" t="n"/>
      <c r="C622" s="24" t="n"/>
      <c r="D622" s="22" t="n"/>
      <c r="E622" s="23" t="n"/>
      <c r="F622" s="22" t="n"/>
      <c r="G622" s="25">
        <f>IF(B622="","",IF(ISNA(MATCH(B622,Pledges!$A$2:$A$301,0)),"Unknown pledge ID",INDEX(Pledges!$B$2:$B$301,MATCH(B622,Pledges!$A$2:$A$301,0))&amp;""))</f>
        <v/>
      </c>
      <c r="H622" s="25">
        <f>IF(B622="","",IF(ISNUMBER(E622),"Sent","To send"))</f>
        <v/>
      </c>
    </row>
    <row r="623">
      <c r="A623" s="23" t="n"/>
      <c r="B623" s="22" t="n"/>
      <c r="C623" s="24" t="n"/>
      <c r="D623" s="22" t="n"/>
      <c r="E623" s="23" t="n"/>
      <c r="F623" s="22" t="n"/>
      <c r="G623" s="25">
        <f>IF(B623="","",IF(ISNA(MATCH(B623,Pledges!$A$2:$A$301,0)),"Unknown pledge ID",INDEX(Pledges!$B$2:$B$301,MATCH(B623,Pledges!$A$2:$A$301,0))&amp;""))</f>
        <v/>
      </c>
      <c r="H623" s="25">
        <f>IF(B623="","",IF(ISNUMBER(E623),"Sent","To send"))</f>
        <v/>
      </c>
    </row>
    <row r="624">
      <c r="A624" s="23" t="n"/>
      <c r="B624" s="22" t="n"/>
      <c r="C624" s="24" t="n"/>
      <c r="D624" s="22" t="n"/>
      <c r="E624" s="23" t="n"/>
      <c r="F624" s="22" t="n"/>
      <c r="G624" s="25">
        <f>IF(B624="","",IF(ISNA(MATCH(B624,Pledges!$A$2:$A$301,0)),"Unknown pledge ID",INDEX(Pledges!$B$2:$B$301,MATCH(B624,Pledges!$A$2:$A$301,0))&amp;""))</f>
        <v/>
      </c>
      <c r="H624" s="25">
        <f>IF(B624="","",IF(ISNUMBER(E624),"Sent","To send"))</f>
        <v/>
      </c>
    </row>
    <row r="625">
      <c r="A625" s="23" t="n"/>
      <c r="B625" s="22" t="n"/>
      <c r="C625" s="24" t="n"/>
      <c r="D625" s="22" t="n"/>
      <c r="E625" s="23" t="n"/>
      <c r="F625" s="22" t="n"/>
      <c r="G625" s="25">
        <f>IF(B625="","",IF(ISNA(MATCH(B625,Pledges!$A$2:$A$301,0)),"Unknown pledge ID",INDEX(Pledges!$B$2:$B$301,MATCH(B625,Pledges!$A$2:$A$301,0))&amp;""))</f>
        <v/>
      </c>
      <c r="H625" s="25">
        <f>IF(B625="","",IF(ISNUMBER(E625),"Sent","To send"))</f>
        <v/>
      </c>
    </row>
    <row r="626">
      <c r="A626" s="23" t="n"/>
      <c r="B626" s="22" t="n"/>
      <c r="C626" s="24" t="n"/>
      <c r="D626" s="22" t="n"/>
      <c r="E626" s="23" t="n"/>
      <c r="F626" s="22" t="n"/>
      <c r="G626" s="25">
        <f>IF(B626="","",IF(ISNA(MATCH(B626,Pledges!$A$2:$A$301,0)),"Unknown pledge ID",INDEX(Pledges!$B$2:$B$301,MATCH(B626,Pledges!$A$2:$A$301,0))&amp;""))</f>
        <v/>
      </c>
      <c r="H626" s="25">
        <f>IF(B626="","",IF(ISNUMBER(E626),"Sent","To send"))</f>
        <v/>
      </c>
    </row>
    <row r="627">
      <c r="A627" s="23" t="n"/>
      <c r="B627" s="22" t="n"/>
      <c r="C627" s="24" t="n"/>
      <c r="D627" s="22" t="n"/>
      <c r="E627" s="23" t="n"/>
      <c r="F627" s="22" t="n"/>
      <c r="G627" s="25">
        <f>IF(B627="","",IF(ISNA(MATCH(B627,Pledges!$A$2:$A$301,0)),"Unknown pledge ID",INDEX(Pledges!$B$2:$B$301,MATCH(B627,Pledges!$A$2:$A$301,0))&amp;""))</f>
        <v/>
      </c>
      <c r="H627" s="25">
        <f>IF(B627="","",IF(ISNUMBER(E627),"Sent","To send"))</f>
        <v/>
      </c>
    </row>
    <row r="628">
      <c r="A628" s="23" t="n"/>
      <c r="B628" s="22" t="n"/>
      <c r="C628" s="24" t="n"/>
      <c r="D628" s="22" t="n"/>
      <c r="E628" s="23" t="n"/>
      <c r="F628" s="22" t="n"/>
      <c r="G628" s="25">
        <f>IF(B628="","",IF(ISNA(MATCH(B628,Pledges!$A$2:$A$301,0)),"Unknown pledge ID",INDEX(Pledges!$B$2:$B$301,MATCH(B628,Pledges!$A$2:$A$301,0))&amp;""))</f>
        <v/>
      </c>
      <c r="H628" s="25">
        <f>IF(B628="","",IF(ISNUMBER(E628),"Sent","To send"))</f>
        <v/>
      </c>
    </row>
    <row r="629">
      <c r="A629" s="23" t="n"/>
      <c r="B629" s="22" t="n"/>
      <c r="C629" s="24" t="n"/>
      <c r="D629" s="22" t="n"/>
      <c r="E629" s="23" t="n"/>
      <c r="F629" s="22" t="n"/>
      <c r="G629" s="25">
        <f>IF(B629="","",IF(ISNA(MATCH(B629,Pledges!$A$2:$A$301,0)),"Unknown pledge ID",INDEX(Pledges!$B$2:$B$301,MATCH(B629,Pledges!$A$2:$A$301,0))&amp;""))</f>
        <v/>
      </c>
      <c r="H629" s="25">
        <f>IF(B629="","",IF(ISNUMBER(E629),"Sent","To send"))</f>
        <v/>
      </c>
    </row>
    <row r="630">
      <c r="A630" s="23" t="n"/>
      <c r="B630" s="22" t="n"/>
      <c r="C630" s="24" t="n"/>
      <c r="D630" s="22" t="n"/>
      <c r="E630" s="23" t="n"/>
      <c r="F630" s="22" t="n"/>
      <c r="G630" s="25">
        <f>IF(B630="","",IF(ISNA(MATCH(B630,Pledges!$A$2:$A$301,0)),"Unknown pledge ID",INDEX(Pledges!$B$2:$B$301,MATCH(B630,Pledges!$A$2:$A$301,0))&amp;""))</f>
        <v/>
      </c>
      <c r="H630" s="25">
        <f>IF(B630="","",IF(ISNUMBER(E630),"Sent","To send"))</f>
        <v/>
      </c>
    </row>
    <row r="631">
      <c r="A631" s="23" t="n"/>
      <c r="B631" s="22" t="n"/>
      <c r="C631" s="24" t="n"/>
      <c r="D631" s="22" t="n"/>
      <c r="E631" s="23" t="n"/>
      <c r="F631" s="22" t="n"/>
      <c r="G631" s="25">
        <f>IF(B631="","",IF(ISNA(MATCH(B631,Pledges!$A$2:$A$301,0)),"Unknown pledge ID",INDEX(Pledges!$B$2:$B$301,MATCH(B631,Pledges!$A$2:$A$301,0))&amp;""))</f>
        <v/>
      </c>
      <c r="H631" s="25">
        <f>IF(B631="","",IF(ISNUMBER(E631),"Sent","To send"))</f>
        <v/>
      </c>
    </row>
    <row r="632">
      <c r="A632" s="23" t="n"/>
      <c r="B632" s="22" t="n"/>
      <c r="C632" s="24" t="n"/>
      <c r="D632" s="22" t="n"/>
      <c r="E632" s="23" t="n"/>
      <c r="F632" s="22" t="n"/>
      <c r="G632" s="25">
        <f>IF(B632="","",IF(ISNA(MATCH(B632,Pledges!$A$2:$A$301,0)),"Unknown pledge ID",INDEX(Pledges!$B$2:$B$301,MATCH(B632,Pledges!$A$2:$A$301,0))&amp;""))</f>
        <v/>
      </c>
      <c r="H632" s="25">
        <f>IF(B632="","",IF(ISNUMBER(E632),"Sent","To send"))</f>
        <v/>
      </c>
    </row>
    <row r="633">
      <c r="A633" s="23" t="n"/>
      <c r="B633" s="22" t="n"/>
      <c r="C633" s="24" t="n"/>
      <c r="D633" s="22" t="n"/>
      <c r="E633" s="23" t="n"/>
      <c r="F633" s="22" t="n"/>
      <c r="G633" s="25">
        <f>IF(B633="","",IF(ISNA(MATCH(B633,Pledges!$A$2:$A$301,0)),"Unknown pledge ID",INDEX(Pledges!$B$2:$B$301,MATCH(B633,Pledges!$A$2:$A$301,0))&amp;""))</f>
        <v/>
      </c>
      <c r="H633" s="25">
        <f>IF(B633="","",IF(ISNUMBER(E633),"Sent","To send"))</f>
        <v/>
      </c>
    </row>
    <row r="634">
      <c r="A634" s="23" t="n"/>
      <c r="B634" s="22" t="n"/>
      <c r="C634" s="24" t="n"/>
      <c r="D634" s="22" t="n"/>
      <c r="E634" s="23" t="n"/>
      <c r="F634" s="22" t="n"/>
      <c r="G634" s="25">
        <f>IF(B634="","",IF(ISNA(MATCH(B634,Pledges!$A$2:$A$301,0)),"Unknown pledge ID",INDEX(Pledges!$B$2:$B$301,MATCH(B634,Pledges!$A$2:$A$301,0))&amp;""))</f>
        <v/>
      </c>
      <c r="H634" s="25">
        <f>IF(B634="","",IF(ISNUMBER(E634),"Sent","To send"))</f>
        <v/>
      </c>
    </row>
    <row r="635">
      <c r="A635" s="23" t="n"/>
      <c r="B635" s="22" t="n"/>
      <c r="C635" s="24" t="n"/>
      <c r="D635" s="22" t="n"/>
      <c r="E635" s="23" t="n"/>
      <c r="F635" s="22" t="n"/>
      <c r="G635" s="25">
        <f>IF(B635="","",IF(ISNA(MATCH(B635,Pledges!$A$2:$A$301,0)),"Unknown pledge ID",INDEX(Pledges!$B$2:$B$301,MATCH(B635,Pledges!$A$2:$A$301,0))&amp;""))</f>
        <v/>
      </c>
      <c r="H635" s="25">
        <f>IF(B635="","",IF(ISNUMBER(E635),"Sent","To send"))</f>
        <v/>
      </c>
    </row>
    <row r="636">
      <c r="A636" s="23" t="n"/>
      <c r="B636" s="22" t="n"/>
      <c r="C636" s="24" t="n"/>
      <c r="D636" s="22" t="n"/>
      <c r="E636" s="23" t="n"/>
      <c r="F636" s="22" t="n"/>
      <c r="G636" s="25">
        <f>IF(B636="","",IF(ISNA(MATCH(B636,Pledges!$A$2:$A$301,0)),"Unknown pledge ID",INDEX(Pledges!$B$2:$B$301,MATCH(B636,Pledges!$A$2:$A$301,0))&amp;""))</f>
        <v/>
      </c>
      <c r="H636" s="25">
        <f>IF(B636="","",IF(ISNUMBER(E636),"Sent","To send"))</f>
        <v/>
      </c>
    </row>
    <row r="637">
      <c r="A637" s="23" t="n"/>
      <c r="B637" s="22" t="n"/>
      <c r="C637" s="24" t="n"/>
      <c r="D637" s="22" t="n"/>
      <c r="E637" s="23" t="n"/>
      <c r="F637" s="22" t="n"/>
      <c r="G637" s="25">
        <f>IF(B637="","",IF(ISNA(MATCH(B637,Pledges!$A$2:$A$301,0)),"Unknown pledge ID",INDEX(Pledges!$B$2:$B$301,MATCH(B637,Pledges!$A$2:$A$301,0))&amp;""))</f>
        <v/>
      </c>
      <c r="H637" s="25">
        <f>IF(B637="","",IF(ISNUMBER(E637),"Sent","To send"))</f>
        <v/>
      </c>
    </row>
    <row r="638">
      <c r="A638" s="23" t="n"/>
      <c r="B638" s="22" t="n"/>
      <c r="C638" s="24" t="n"/>
      <c r="D638" s="22" t="n"/>
      <c r="E638" s="23" t="n"/>
      <c r="F638" s="22" t="n"/>
      <c r="G638" s="25">
        <f>IF(B638="","",IF(ISNA(MATCH(B638,Pledges!$A$2:$A$301,0)),"Unknown pledge ID",INDEX(Pledges!$B$2:$B$301,MATCH(B638,Pledges!$A$2:$A$301,0))&amp;""))</f>
        <v/>
      </c>
      <c r="H638" s="25">
        <f>IF(B638="","",IF(ISNUMBER(E638),"Sent","To send"))</f>
        <v/>
      </c>
    </row>
    <row r="639">
      <c r="A639" s="23" t="n"/>
      <c r="B639" s="22" t="n"/>
      <c r="C639" s="24" t="n"/>
      <c r="D639" s="22" t="n"/>
      <c r="E639" s="23" t="n"/>
      <c r="F639" s="22" t="n"/>
      <c r="G639" s="25">
        <f>IF(B639="","",IF(ISNA(MATCH(B639,Pledges!$A$2:$A$301,0)),"Unknown pledge ID",INDEX(Pledges!$B$2:$B$301,MATCH(B639,Pledges!$A$2:$A$301,0))&amp;""))</f>
        <v/>
      </c>
      <c r="H639" s="25">
        <f>IF(B639="","",IF(ISNUMBER(E639),"Sent","To send"))</f>
        <v/>
      </c>
    </row>
    <row r="640">
      <c r="A640" s="23" t="n"/>
      <c r="B640" s="22" t="n"/>
      <c r="C640" s="24" t="n"/>
      <c r="D640" s="22" t="n"/>
      <c r="E640" s="23" t="n"/>
      <c r="F640" s="22" t="n"/>
      <c r="G640" s="25">
        <f>IF(B640="","",IF(ISNA(MATCH(B640,Pledges!$A$2:$A$301,0)),"Unknown pledge ID",INDEX(Pledges!$B$2:$B$301,MATCH(B640,Pledges!$A$2:$A$301,0))&amp;""))</f>
        <v/>
      </c>
      <c r="H640" s="25">
        <f>IF(B640="","",IF(ISNUMBER(E640),"Sent","To send"))</f>
        <v/>
      </c>
    </row>
    <row r="641">
      <c r="A641" s="23" t="n"/>
      <c r="B641" s="22" t="n"/>
      <c r="C641" s="24" t="n"/>
      <c r="D641" s="22" t="n"/>
      <c r="E641" s="23" t="n"/>
      <c r="F641" s="22" t="n"/>
      <c r="G641" s="25">
        <f>IF(B641="","",IF(ISNA(MATCH(B641,Pledges!$A$2:$A$301,0)),"Unknown pledge ID",INDEX(Pledges!$B$2:$B$301,MATCH(B641,Pledges!$A$2:$A$301,0))&amp;""))</f>
        <v/>
      </c>
      <c r="H641" s="25">
        <f>IF(B641="","",IF(ISNUMBER(E641),"Sent","To send"))</f>
        <v/>
      </c>
    </row>
    <row r="642">
      <c r="A642" s="23" t="n"/>
      <c r="B642" s="22" t="n"/>
      <c r="C642" s="24" t="n"/>
      <c r="D642" s="22" t="n"/>
      <c r="E642" s="23" t="n"/>
      <c r="F642" s="22" t="n"/>
      <c r="G642" s="25">
        <f>IF(B642="","",IF(ISNA(MATCH(B642,Pledges!$A$2:$A$301,0)),"Unknown pledge ID",INDEX(Pledges!$B$2:$B$301,MATCH(B642,Pledges!$A$2:$A$301,0))&amp;""))</f>
        <v/>
      </c>
      <c r="H642" s="25">
        <f>IF(B642="","",IF(ISNUMBER(E642),"Sent","To send"))</f>
        <v/>
      </c>
    </row>
    <row r="643">
      <c r="A643" s="23" t="n"/>
      <c r="B643" s="22" t="n"/>
      <c r="C643" s="24" t="n"/>
      <c r="D643" s="22" t="n"/>
      <c r="E643" s="23" t="n"/>
      <c r="F643" s="22" t="n"/>
      <c r="G643" s="25">
        <f>IF(B643="","",IF(ISNA(MATCH(B643,Pledges!$A$2:$A$301,0)),"Unknown pledge ID",INDEX(Pledges!$B$2:$B$301,MATCH(B643,Pledges!$A$2:$A$301,0))&amp;""))</f>
        <v/>
      </c>
      <c r="H643" s="25">
        <f>IF(B643="","",IF(ISNUMBER(E643),"Sent","To send"))</f>
        <v/>
      </c>
    </row>
    <row r="644">
      <c r="A644" s="23" t="n"/>
      <c r="B644" s="22" t="n"/>
      <c r="C644" s="24" t="n"/>
      <c r="D644" s="22" t="n"/>
      <c r="E644" s="23" t="n"/>
      <c r="F644" s="22" t="n"/>
      <c r="G644" s="25">
        <f>IF(B644="","",IF(ISNA(MATCH(B644,Pledges!$A$2:$A$301,0)),"Unknown pledge ID",INDEX(Pledges!$B$2:$B$301,MATCH(B644,Pledges!$A$2:$A$301,0))&amp;""))</f>
        <v/>
      </c>
      <c r="H644" s="25">
        <f>IF(B644="","",IF(ISNUMBER(E644),"Sent","To send"))</f>
        <v/>
      </c>
    </row>
    <row r="645">
      <c r="A645" s="23" t="n"/>
      <c r="B645" s="22" t="n"/>
      <c r="C645" s="24" t="n"/>
      <c r="D645" s="22" t="n"/>
      <c r="E645" s="23" t="n"/>
      <c r="F645" s="22" t="n"/>
      <c r="G645" s="25">
        <f>IF(B645="","",IF(ISNA(MATCH(B645,Pledges!$A$2:$A$301,0)),"Unknown pledge ID",INDEX(Pledges!$B$2:$B$301,MATCH(B645,Pledges!$A$2:$A$301,0))&amp;""))</f>
        <v/>
      </c>
      <c r="H645" s="25">
        <f>IF(B645="","",IF(ISNUMBER(E645),"Sent","To send"))</f>
        <v/>
      </c>
    </row>
    <row r="646">
      <c r="A646" s="23" t="n"/>
      <c r="B646" s="22" t="n"/>
      <c r="C646" s="24" t="n"/>
      <c r="D646" s="22" t="n"/>
      <c r="E646" s="23" t="n"/>
      <c r="F646" s="22" t="n"/>
      <c r="G646" s="25">
        <f>IF(B646="","",IF(ISNA(MATCH(B646,Pledges!$A$2:$A$301,0)),"Unknown pledge ID",INDEX(Pledges!$B$2:$B$301,MATCH(B646,Pledges!$A$2:$A$301,0))&amp;""))</f>
        <v/>
      </c>
      <c r="H646" s="25">
        <f>IF(B646="","",IF(ISNUMBER(E646),"Sent","To send"))</f>
        <v/>
      </c>
    </row>
    <row r="647">
      <c r="A647" s="23" t="n"/>
      <c r="B647" s="22" t="n"/>
      <c r="C647" s="24" t="n"/>
      <c r="D647" s="22" t="n"/>
      <c r="E647" s="23" t="n"/>
      <c r="F647" s="22" t="n"/>
      <c r="G647" s="25">
        <f>IF(B647="","",IF(ISNA(MATCH(B647,Pledges!$A$2:$A$301,0)),"Unknown pledge ID",INDEX(Pledges!$B$2:$B$301,MATCH(B647,Pledges!$A$2:$A$301,0))&amp;""))</f>
        <v/>
      </c>
      <c r="H647" s="25">
        <f>IF(B647="","",IF(ISNUMBER(E647),"Sent","To send"))</f>
        <v/>
      </c>
    </row>
    <row r="648">
      <c r="A648" s="23" t="n"/>
      <c r="B648" s="22" t="n"/>
      <c r="C648" s="24" t="n"/>
      <c r="D648" s="22" t="n"/>
      <c r="E648" s="23" t="n"/>
      <c r="F648" s="22" t="n"/>
      <c r="G648" s="25">
        <f>IF(B648="","",IF(ISNA(MATCH(B648,Pledges!$A$2:$A$301,0)),"Unknown pledge ID",INDEX(Pledges!$B$2:$B$301,MATCH(B648,Pledges!$A$2:$A$301,0))&amp;""))</f>
        <v/>
      </c>
      <c r="H648" s="25">
        <f>IF(B648="","",IF(ISNUMBER(E648),"Sent","To send"))</f>
        <v/>
      </c>
    </row>
    <row r="649">
      <c r="A649" s="23" t="n"/>
      <c r="B649" s="22" t="n"/>
      <c r="C649" s="24" t="n"/>
      <c r="D649" s="22" t="n"/>
      <c r="E649" s="23" t="n"/>
      <c r="F649" s="22" t="n"/>
      <c r="G649" s="25">
        <f>IF(B649="","",IF(ISNA(MATCH(B649,Pledges!$A$2:$A$301,0)),"Unknown pledge ID",INDEX(Pledges!$B$2:$B$301,MATCH(B649,Pledges!$A$2:$A$301,0))&amp;""))</f>
        <v/>
      </c>
      <c r="H649" s="25">
        <f>IF(B649="","",IF(ISNUMBER(E649),"Sent","To send"))</f>
        <v/>
      </c>
    </row>
    <row r="650">
      <c r="A650" s="23" t="n"/>
      <c r="B650" s="22" t="n"/>
      <c r="C650" s="24" t="n"/>
      <c r="D650" s="22" t="n"/>
      <c r="E650" s="23" t="n"/>
      <c r="F650" s="22" t="n"/>
      <c r="G650" s="25">
        <f>IF(B650="","",IF(ISNA(MATCH(B650,Pledges!$A$2:$A$301,0)),"Unknown pledge ID",INDEX(Pledges!$B$2:$B$301,MATCH(B650,Pledges!$A$2:$A$301,0))&amp;""))</f>
        <v/>
      </c>
      <c r="H650" s="25">
        <f>IF(B650="","",IF(ISNUMBER(E650),"Sent","To send"))</f>
        <v/>
      </c>
    </row>
    <row r="651">
      <c r="A651" s="23" t="n"/>
      <c r="B651" s="22" t="n"/>
      <c r="C651" s="24" t="n"/>
      <c r="D651" s="22" t="n"/>
      <c r="E651" s="23" t="n"/>
      <c r="F651" s="22" t="n"/>
      <c r="G651" s="25">
        <f>IF(B651="","",IF(ISNA(MATCH(B651,Pledges!$A$2:$A$301,0)),"Unknown pledge ID",INDEX(Pledges!$B$2:$B$301,MATCH(B651,Pledges!$A$2:$A$301,0))&amp;""))</f>
        <v/>
      </c>
      <c r="H651" s="25">
        <f>IF(B651="","",IF(ISNUMBER(E651),"Sent","To send"))</f>
        <v/>
      </c>
    </row>
    <row r="652">
      <c r="A652" s="23" t="n"/>
      <c r="B652" s="22" t="n"/>
      <c r="C652" s="24" t="n"/>
      <c r="D652" s="22" t="n"/>
      <c r="E652" s="23" t="n"/>
      <c r="F652" s="22" t="n"/>
      <c r="G652" s="25">
        <f>IF(B652="","",IF(ISNA(MATCH(B652,Pledges!$A$2:$A$301,0)),"Unknown pledge ID",INDEX(Pledges!$B$2:$B$301,MATCH(B652,Pledges!$A$2:$A$301,0))&amp;""))</f>
        <v/>
      </c>
      <c r="H652" s="25">
        <f>IF(B652="","",IF(ISNUMBER(E652),"Sent","To send"))</f>
        <v/>
      </c>
    </row>
    <row r="653">
      <c r="A653" s="23" t="n"/>
      <c r="B653" s="22" t="n"/>
      <c r="C653" s="24" t="n"/>
      <c r="D653" s="22" t="n"/>
      <c r="E653" s="23" t="n"/>
      <c r="F653" s="22" t="n"/>
      <c r="G653" s="25">
        <f>IF(B653="","",IF(ISNA(MATCH(B653,Pledges!$A$2:$A$301,0)),"Unknown pledge ID",INDEX(Pledges!$B$2:$B$301,MATCH(B653,Pledges!$A$2:$A$301,0))&amp;""))</f>
        <v/>
      </c>
      <c r="H653" s="25">
        <f>IF(B653="","",IF(ISNUMBER(E653),"Sent","To send"))</f>
        <v/>
      </c>
    </row>
    <row r="654">
      <c r="A654" s="23" t="n"/>
      <c r="B654" s="22" t="n"/>
      <c r="C654" s="24" t="n"/>
      <c r="D654" s="22" t="n"/>
      <c r="E654" s="23" t="n"/>
      <c r="F654" s="22" t="n"/>
      <c r="G654" s="25">
        <f>IF(B654="","",IF(ISNA(MATCH(B654,Pledges!$A$2:$A$301,0)),"Unknown pledge ID",INDEX(Pledges!$B$2:$B$301,MATCH(B654,Pledges!$A$2:$A$301,0))&amp;""))</f>
        <v/>
      </c>
      <c r="H654" s="25">
        <f>IF(B654="","",IF(ISNUMBER(E654),"Sent","To send"))</f>
        <v/>
      </c>
    </row>
    <row r="655">
      <c r="A655" s="23" t="n"/>
      <c r="B655" s="22" t="n"/>
      <c r="C655" s="24" t="n"/>
      <c r="D655" s="22" t="n"/>
      <c r="E655" s="23" t="n"/>
      <c r="F655" s="22" t="n"/>
      <c r="G655" s="25">
        <f>IF(B655="","",IF(ISNA(MATCH(B655,Pledges!$A$2:$A$301,0)),"Unknown pledge ID",INDEX(Pledges!$B$2:$B$301,MATCH(B655,Pledges!$A$2:$A$301,0))&amp;""))</f>
        <v/>
      </c>
      <c r="H655" s="25">
        <f>IF(B655="","",IF(ISNUMBER(E655),"Sent","To send"))</f>
        <v/>
      </c>
    </row>
    <row r="656">
      <c r="A656" s="23" t="n"/>
      <c r="B656" s="22" t="n"/>
      <c r="C656" s="24" t="n"/>
      <c r="D656" s="22" t="n"/>
      <c r="E656" s="23" t="n"/>
      <c r="F656" s="22" t="n"/>
      <c r="G656" s="25">
        <f>IF(B656="","",IF(ISNA(MATCH(B656,Pledges!$A$2:$A$301,0)),"Unknown pledge ID",INDEX(Pledges!$B$2:$B$301,MATCH(B656,Pledges!$A$2:$A$301,0))&amp;""))</f>
        <v/>
      </c>
      <c r="H656" s="25">
        <f>IF(B656="","",IF(ISNUMBER(E656),"Sent","To send"))</f>
        <v/>
      </c>
    </row>
    <row r="657">
      <c r="A657" s="23" t="n"/>
      <c r="B657" s="22" t="n"/>
      <c r="C657" s="24" t="n"/>
      <c r="D657" s="22" t="n"/>
      <c r="E657" s="23" t="n"/>
      <c r="F657" s="22" t="n"/>
      <c r="G657" s="25">
        <f>IF(B657="","",IF(ISNA(MATCH(B657,Pledges!$A$2:$A$301,0)),"Unknown pledge ID",INDEX(Pledges!$B$2:$B$301,MATCH(B657,Pledges!$A$2:$A$301,0))&amp;""))</f>
        <v/>
      </c>
      <c r="H657" s="25">
        <f>IF(B657="","",IF(ISNUMBER(E657),"Sent","To send"))</f>
        <v/>
      </c>
    </row>
    <row r="658">
      <c r="A658" s="23" t="n"/>
      <c r="B658" s="22" t="n"/>
      <c r="C658" s="24" t="n"/>
      <c r="D658" s="22" t="n"/>
      <c r="E658" s="23" t="n"/>
      <c r="F658" s="22" t="n"/>
      <c r="G658" s="25">
        <f>IF(B658="","",IF(ISNA(MATCH(B658,Pledges!$A$2:$A$301,0)),"Unknown pledge ID",INDEX(Pledges!$B$2:$B$301,MATCH(B658,Pledges!$A$2:$A$301,0))&amp;""))</f>
        <v/>
      </c>
      <c r="H658" s="25">
        <f>IF(B658="","",IF(ISNUMBER(E658),"Sent","To send"))</f>
        <v/>
      </c>
    </row>
    <row r="659">
      <c r="A659" s="23" t="n"/>
      <c r="B659" s="22" t="n"/>
      <c r="C659" s="24" t="n"/>
      <c r="D659" s="22" t="n"/>
      <c r="E659" s="23" t="n"/>
      <c r="F659" s="22" t="n"/>
      <c r="G659" s="25">
        <f>IF(B659="","",IF(ISNA(MATCH(B659,Pledges!$A$2:$A$301,0)),"Unknown pledge ID",INDEX(Pledges!$B$2:$B$301,MATCH(B659,Pledges!$A$2:$A$301,0))&amp;""))</f>
        <v/>
      </c>
      <c r="H659" s="25">
        <f>IF(B659="","",IF(ISNUMBER(E659),"Sent","To send"))</f>
        <v/>
      </c>
    </row>
    <row r="660">
      <c r="A660" s="23" t="n"/>
      <c r="B660" s="22" t="n"/>
      <c r="C660" s="24" t="n"/>
      <c r="D660" s="22" t="n"/>
      <c r="E660" s="23" t="n"/>
      <c r="F660" s="22" t="n"/>
      <c r="G660" s="25">
        <f>IF(B660="","",IF(ISNA(MATCH(B660,Pledges!$A$2:$A$301,0)),"Unknown pledge ID",INDEX(Pledges!$B$2:$B$301,MATCH(B660,Pledges!$A$2:$A$301,0))&amp;""))</f>
        <v/>
      </c>
      <c r="H660" s="25">
        <f>IF(B660="","",IF(ISNUMBER(E660),"Sent","To send"))</f>
        <v/>
      </c>
    </row>
    <row r="661">
      <c r="A661" s="23" t="n"/>
      <c r="B661" s="22" t="n"/>
      <c r="C661" s="24" t="n"/>
      <c r="D661" s="22" t="n"/>
      <c r="E661" s="23" t="n"/>
      <c r="F661" s="22" t="n"/>
      <c r="G661" s="25">
        <f>IF(B661="","",IF(ISNA(MATCH(B661,Pledges!$A$2:$A$301,0)),"Unknown pledge ID",INDEX(Pledges!$B$2:$B$301,MATCH(B661,Pledges!$A$2:$A$301,0))&amp;""))</f>
        <v/>
      </c>
      <c r="H661" s="25">
        <f>IF(B661="","",IF(ISNUMBER(E661),"Sent","To send"))</f>
        <v/>
      </c>
    </row>
    <row r="662">
      <c r="A662" s="23" t="n"/>
      <c r="B662" s="22" t="n"/>
      <c r="C662" s="24" t="n"/>
      <c r="D662" s="22" t="n"/>
      <c r="E662" s="23" t="n"/>
      <c r="F662" s="22" t="n"/>
      <c r="G662" s="25">
        <f>IF(B662="","",IF(ISNA(MATCH(B662,Pledges!$A$2:$A$301,0)),"Unknown pledge ID",INDEX(Pledges!$B$2:$B$301,MATCH(B662,Pledges!$A$2:$A$301,0))&amp;""))</f>
        <v/>
      </c>
      <c r="H662" s="25">
        <f>IF(B662="","",IF(ISNUMBER(E662),"Sent","To send"))</f>
        <v/>
      </c>
    </row>
    <row r="663">
      <c r="A663" s="23" t="n"/>
      <c r="B663" s="22" t="n"/>
      <c r="C663" s="24" t="n"/>
      <c r="D663" s="22" t="n"/>
      <c r="E663" s="23" t="n"/>
      <c r="F663" s="22" t="n"/>
      <c r="G663" s="25">
        <f>IF(B663="","",IF(ISNA(MATCH(B663,Pledges!$A$2:$A$301,0)),"Unknown pledge ID",INDEX(Pledges!$B$2:$B$301,MATCH(B663,Pledges!$A$2:$A$301,0))&amp;""))</f>
        <v/>
      </c>
      <c r="H663" s="25">
        <f>IF(B663="","",IF(ISNUMBER(E663),"Sent","To send"))</f>
        <v/>
      </c>
    </row>
    <row r="664">
      <c r="A664" s="23" t="n"/>
      <c r="B664" s="22" t="n"/>
      <c r="C664" s="24" t="n"/>
      <c r="D664" s="22" t="n"/>
      <c r="E664" s="23" t="n"/>
      <c r="F664" s="22" t="n"/>
      <c r="G664" s="25">
        <f>IF(B664="","",IF(ISNA(MATCH(B664,Pledges!$A$2:$A$301,0)),"Unknown pledge ID",INDEX(Pledges!$B$2:$B$301,MATCH(B664,Pledges!$A$2:$A$301,0))&amp;""))</f>
        <v/>
      </c>
      <c r="H664" s="25">
        <f>IF(B664="","",IF(ISNUMBER(E664),"Sent","To send"))</f>
        <v/>
      </c>
    </row>
    <row r="665">
      <c r="A665" s="23" t="n"/>
      <c r="B665" s="22" t="n"/>
      <c r="C665" s="24" t="n"/>
      <c r="D665" s="22" t="n"/>
      <c r="E665" s="23" t="n"/>
      <c r="F665" s="22" t="n"/>
      <c r="G665" s="25">
        <f>IF(B665="","",IF(ISNA(MATCH(B665,Pledges!$A$2:$A$301,0)),"Unknown pledge ID",INDEX(Pledges!$B$2:$B$301,MATCH(B665,Pledges!$A$2:$A$301,0))&amp;""))</f>
        <v/>
      </c>
      <c r="H665" s="25">
        <f>IF(B665="","",IF(ISNUMBER(E665),"Sent","To send"))</f>
        <v/>
      </c>
    </row>
    <row r="666">
      <c r="A666" s="23" t="n"/>
      <c r="B666" s="22" t="n"/>
      <c r="C666" s="24" t="n"/>
      <c r="D666" s="22" t="n"/>
      <c r="E666" s="23" t="n"/>
      <c r="F666" s="22" t="n"/>
      <c r="G666" s="25">
        <f>IF(B666="","",IF(ISNA(MATCH(B666,Pledges!$A$2:$A$301,0)),"Unknown pledge ID",INDEX(Pledges!$B$2:$B$301,MATCH(B666,Pledges!$A$2:$A$301,0))&amp;""))</f>
        <v/>
      </c>
      <c r="H666" s="25">
        <f>IF(B666="","",IF(ISNUMBER(E666),"Sent","To send"))</f>
        <v/>
      </c>
    </row>
    <row r="667">
      <c r="A667" s="23" t="n"/>
      <c r="B667" s="22" t="n"/>
      <c r="C667" s="24" t="n"/>
      <c r="D667" s="22" t="n"/>
      <c r="E667" s="23" t="n"/>
      <c r="F667" s="22" t="n"/>
      <c r="G667" s="25">
        <f>IF(B667="","",IF(ISNA(MATCH(B667,Pledges!$A$2:$A$301,0)),"Unknown pledge ID",INDEX(Pledges!$B$2:$B$301,MATCH(B667,Pledges!$A$2:$A$301,0))&amp;""))</f>
        <v/>
      </c>
      <c r="H667" s="25">
        <f>IF(B667="","",IF(ISNUMBER(E667),"Sent","To send"))</f>
        <v/>
      </c>
    </row>
    <row r="668">
      <c r="A668" s="23" t="n"/>
      <c r="B668" s="22" t="n"/>
      <c r="C668" s="24" t="n"/>
      <c r="D668" s="22" t="n"/>
      <c r="E668" s="23" t="n"/>
      <c r="F668" s="22" t="n"/>
      <c r="G668" s="25">
        <f>IF(B668="","",IF(ISNA(MATCH(B668,Pledges!$A$2:$A$301,0)),"Unknown pledge ID",INDEX(Pledges!$B$2:$B$301,MATCH(B668,Pledges!$A$2:$A$301,0))&amp;""))</f>
        <v/>
      </c>
      <c r="H668" s="25">
        <f>IF(B668="","",IF(ISNUMBER(E668),"Sent","To send"))</f>
        <v/>
      </c>
    </row>
    <row r="669">
      <c r="A669" s="23" t="n"/>
      <c r="B669" s="22" t="n"/>
      <c r="C669" s="24" t="n"/>
      <c r="D669" s="22" t="n"/>
      <c r="E669" s="23" t="n"/>
      <c r="F669" s="22" t="n"/>
      <c r="G669" s="25">
        <f>IF(B669="","",IF(ISNA(MATCH(B669,Pledges!$A$2:$A$301,0)),"Unknown pledge ID",INDEX(Pledges!$B$2:$B$301,MATCH(B669,Pledges!$A$2:$A$301,0))&amp;""))</f>
        <v/>
      </c>
      <c r="H669" s="25">
        <f>IF(B669="","",IF(ISNUMBER(E669),"Sent","To send"))</f>
        <v/>
      </c>
    </row>
    <row r="670">
      <c r="A670" s="23" t="n"/>
      <c r="B670" s="22" t="n"/>
      <c r="C670" s="24" t="n"/>
      <c r="D670" s="22" t="n"/>
      <c r="E670" s="23" t="n"/>
      <c r="F670" s="22" t="n"/>
      <c r="G670" s="25">
        <f>IF(B670="","",IF(ISNA(MATCH(B670,Pledges!$A$2:$A$301,0)),"Unknown pledge ID",INDEX(Pledges!$B$2:$B$301,MATCH(B670,Pledges!$A$2:$A$301,0))&amp;""))</f>
        <v/>
      </c>
      <c r="H670" s="25">
        <f>IF(B670="","",IF(ISNUMBER(E670),"Sent","To send"))</f>
        <v/>
      </c>
    </row>
    <row r="671">
      <c r="A671" s="23" t="n"/>
      <c r="B671" s="22" t="n"/>
      <c r="C671" s="24" t="n"/>
      <c r="D671" s="22" t="n"/>
      <c r="E671" s="23" t="n"/>
      <c r="F671" s="22" t="n"/>
      <c r="G671" s="25">
        <f>IF(B671="","",IF(ISNA(MATCH(B671,Pledges!$A$2:$A$301,0)),"Unknown pledge ID",INDEX(Pledges!$B$2:$B$301,MATCH(B671,Pledges!$A$2:$A$301,0))&amp;""))</f>
        <v/>
      </c>
      <c r="H671" s="25">
        <f>IF(B671="","",IF(ISNUMBER(E671),"Sent","To send"))</f>
        <v/>
      </c>
    </row>
    <row r="672">
      <c r="A672" s="23" t="n"/>
      <c r="B672" s="22" t="n"/>
      <c r="C672" s="24" t="n"/>
      <c r="D672" s="22" t="n"/>
      <c r="E672" s="23" t="n"/>
      <c r="F672" s="22" t="n"/>
      <c r="G672" s="25">
        <f>IF(B672="","",IF(ISNA(MATCH(B672,Pledges!$A$2:$A$301,0)),"Unknown pledge ID",INDEX(Pledges!$B$2:$B$301,MATCH(B672,Pledges!$A$2:$A$301,0))&amp;""))</f>
        <v/>
      </c>
      <c r="H672" s="25">
        <f>IF(B672="","",IF(ISNUMBER(E672),"Sent","To send"))</f>
        <v/>
      </c>
    </row>
    <row r="673">
      <c r="A673" s="23" t="n"/>
      <c r="B673" s="22" t="n"/>
      <c r="C673" s="24" t="n"/>
      <c r="D673" s="22" t="n"/>
      <c r="E673" s="23" t="n"/>
      <c r="F673" s="22" t="n"/>
      <c r="G673" s="25">
        <f>IF(B673="","",IF(ISNA(MATCH(B673,Pledges!$A$2:$A$301,0)),"Unknown pledge ID",INDEX(Pledges!$B$2:$B$301,MATCH(B673,Pledges!$A$2:$A$301,0))&amp;""))</f>
        <v/>
      </c>
      <c r="H673" s="25">
        <f>IF(B673="","",IF(ISNUMBER(E673),"Sent","To send"))</f>
        <v/>
      </c>
    </row>
    <row r="674">
      <c r="A674" s="23" t="n"/>
      <c r="B674" s="22" t="n"/>
      <c r="C674" s="24" t="n"/>
      <c r="D674" s="22" t="n"/>
      <c r="E674" s="23" t="n"/>
      <c r="F674" s="22" t="n"/>
      <c r="G674" s="25">
        <f>IF(B674="","",IF(ISNA(MATCH(B674,Pledges!$A$2:$A$301,0)),"Unknown pledge ID",INDEX(Pledges!$B$2:$B$301,MATCH(B674,Pledges!$A$2:$A$301,0))&amp;""))</f>
        <v/>
      </c>
      <c r="H674" s="25">
        <f>IF(B674="","",IF(ISNUMBER(E674),"Sent","To send"))</f>
        <v/>
      </c>
    </row>
    <row r="675">
      <c r="A675" s="23" t="n"/>
      <c r="B675" s="22" t="n"/>
      <c r="C675" s="24" t="n"/>
      <c r="D675" s="22" t="n"/>
      <c r="E675" s="23" t="n"/>
      <c r="F675" s="22" t="n"/>
      <c r="G675" s="25">
        <f>IF(B675="","",IF(ISNA(MATCH(B675,Pledges!$A$2:$A$301,0)),"Unknown pledge ID",INDEX(Pledges!$B$2:$B$301,MATCH(B675,Pledges!$A$2:$A$301,0))&amp;""))</f>
        <v/>
      </c>
      <c r="H675" s="25">
        <f>IF(B675="","",IF(ISNUMBER(E675),"Sent","To send"))</f>
        <v/>
      </c>
    </row>
    <row r="676">
      <c r="A676" s="23" t="n"/>
      <c r="B676" s="22" t="n"/>
      <c r="C676" s="24" t="n"/>
      <c r="D676" s="22" t="n"/>
      <c r="E676" s="23" t="n"/>
      <c r="F676" s="22" t="n"/>
      <c r="G676" s="25">
        <f>IF(B676="","",IF(ISNA(MATCH(B676,Pledges!$A$2:$A$301,0)),"Unknown pledge ID",INDEX(Pledges!$B$2:$B$301,MATCH(B676,Pledges!$A$2:$A$301,0))&amp;""))</f>
        <v/>
      </c>
      <c r="H676" s="25">
        <f>IF(B676="","",IF(ISNUMBER(E676),"Sent","To send"))</f>
        <v/>
      </c>
    </row>
    <row r="677">
      <c r="A677" s="23" t="n"/>
      <c r="B677" s="22" t="n"/>
      <c r="C677" s="24" t="n"/>
      <c r="D677" s="22" t="n"/>
      <c r="E677" s="23" t="n"/>
      <c r="F677" s="22" t="n"/>
      <c r="G677" s="25">
        <f>IF(B677="","",IF(ISNA(MATCH(B677,Pledges!$A$2:$A$301,0)),"Unknown pledge ID",INDEX(Pledges!$B$2:$B$301,MATCH(B677,Pledges!$A$2:$A$301,0))&amp;""))</f>
        <v/>
      </c>
      <c r="H677" s="25">
        <f>IF(B677="","",IF(ISNUMBER(E677),"Sent","To send"))</f>
        <v/>
      </c>
    </row>
    <row r="678">
      <c r="A678" s="23" t="n"/>
      <c r="B678" s="22" t="n"/>
      <c r="C678" s="24" t="n"/>
      <c r="D678" s="22" t="n"/>
      <c r="E678" s="23" t="n"/>
      <c r="F678" s="22" t="n"/>
      <c r="G678" s="25">
        <f>IF(B678="","",IF(ISNA(MATCH(B678,Pledges!$A$2:$A$301,0)),"Unknown pledge ID",INDEX(Pledges!$B$2:$B$301,MATCH(B678,Pledges!$A$2:$A$301,0))&amp;""))</f>
        <v/>
      </c>
      <c r="H678" s="25">
        <f>IF(B678="","",IF(ISNUMBER(E678),"Sent","To send"))</f>
        <v/>
      </c>
    </row>
    <row r="679">
      <c r="A679" s="23" t="n"/>
      <c r="B679" s="22" t="n"/>
      <c r="C679" s="24" t="n"/>
      <c r="D679" s="22" t="n"/>
      <c r="E679" s="23" t="n"/>
      <c r="F679" s="22" t="n"/>
      <c r="G679" s="25">
        <f>IF(B679="","",IF(ISNA(MATCH(B679,Pledges!$A$2:$A$301,0)),"Unknown pledge ID",INDEX(Pledges!$B$2:$B$301,MATCH(B679,Pledges!$A$2:$A$301,0))&amp;""))</f>
        <v/>
      </c>
      <c r="H679" s="25">
        <f>IF(B679="","",IF(ISNUMBER(E679),"Sent","To send"))</f>
        <v/>
      </c>
    </row>
    <row r="680">
      <c r="A680" s="23" t="n"/>
      <c r="B680" s="22" t="n"/>
      <c r="C680" s="24" t="n"/>
      <c r="D680" s="22" t="n"/>
      <c r="E680" s="23" t="n"/>
      <c r="F680" s="22" t="n"/>
      <c r="G680" s="25">
        <f>IF(B680="","",IF(ISNA(MATCH(B680,Pledges!$A$2:$A$301,0)),"Unknown pledge ID",INDEX(Pledges!$B$2:$B$301,MATCH(B680,Pledges!$A$2:$A$301,0))&amp;""))</f>
        <v/>
      </c>
      <c r="H680" s="25">
        <f>IF(B680="","",IF(ISNUMBER(E680),"Sent","To send"))</f>
        <v/>
      </c>
    </row>
    <row r="681">
      <c r="A681" s="23" t="n"/>
      <c r="B681" s="22" t="n"/>
      <c r="C681" s="24" t="n"/>
      <c r="D681" s="22" t="n"/>
      <c r="E681" s="23" t="n"/>
      <c r="F681" s="22" t="n"/>
      <c r="G681" s="25">
        <f>IF(B681="","",IF(ISNA(MATCH(B681,Pledges!$A$2:$A$301,0)),"Unknown pledge ID",INDEX(Pledges!$B$2:$B$301,MATCH(B681,Pledges!$A$2:$A$301,0))&amp;""))</f>
        <v/>
      </c>
      <c r="H681" s="25">
        <f>IF(B681="","",IF(ISNUMBER(E681),"Sent","To send"))</f>
        <v/>
      </c>
    </row>
    <row r="682">
      <c r="A682" s="23" t="n"/>
      <c r="B682" s="22" t="n"/>
      <c r="C682" s="24" t="n"/>
      <c r="D682" s="22" t="n"/>
      <c r="E682" s="23" t="n"/>
      <c r="F682" s="22" t="n"/>
      <c r="G682" s="25">
        <f>IF(B682="","",IF(ISNA(MATCH(B682,Pledges!$A$2:$A$301,0)),"Unknown pledge ID",INDEX(Pledges!$B$2:$B$301,MATCH(B682,Pledges!$A$2:$A$301,0))&amp;""))</f>
        <v/>
      </c>
      <c r="H682" s="25">
        <f>IF(B682="","",IF(ISNUMBER(E682),"Sent","To send"))</f>
        <v/>
      </c>
    </row>
    <row r="683">
      <c r="A683" s="23" t="n"/>
      <c r="B683" s="22" t="n"/>
      <c r="C683" s="24" t="n"/>
      <c r="D683" s="22" t="n"/>
      <c r="E683" s="23" t="n"/>
      <c r="F683" s="22" t="n"/>
      <c r="G683" s="25">
        <f>IF(B683="","",IF(ISNA(MATCH(B683,Pledges!$A$2:$A$301,0)),"Unknown pledge ID",INDEX(Pledges!$B$2:$B$301,MATCH(B683,Pledges!$A$2:$A$301,0))&amp;""))</f>
        <v/>
      </c>
      <c r="H683" s="25">
        <f>IF(B683="","",IF(ISNUMBER(E683),"Sent","To send"))</f>
        <v/>
      </c>
    </row>
    <row r="684">
      <c r="A684" s="23" t="n"/>
      <c r="B684" s="22" t="n"/>
      <c r="C684" s="24" t="n"/>
      <c r="D684" s="22" t="n"/>
      <c r="E684" s="23" t="n"/>
      <c r="F684" s="22" t="n"/>
      <c r="G684" s="25">
        <f>IF(B684="","",IF(ISNA(MATCH(B684,Pledges!$A$2:$A$301,0)),"Unknown pledge ID",INDEX(Pledges!$B$2:$B$301,MATCH(B684,Pledges!$A$2:$A$301,0))&amp;""))</f>
        <v/>
      </c>
      <c r="H684" s="25">
        <f>IF(B684="","",IF(ISNUMBER(E684),"Sent","To send"))</f>
        <v/>
      </c>
    </row>
    <row r="685">
      <c r="A685" s="23" t="n"/>
      <c r="B685" s="22" t="n"/>
      <c r="C685" s="24" t="n"/>
      <c r="D685" s="22" t="n"/>
      <c r="E685" s="23" t="n"/>
      <c r="F685" s="22" t="n"/>
      <c r="G685" s="25">
        <f>IF(B685="","",IF(ISNA(MATCH(B685,Pledges!$A$2:$A$301,0)),"Unknown pledge ID",INDEX(Pledges!$B$2:$B$301,MATCH(B685,Pledges!$A$2:$A$301,0))&amp;""))</f>
        <v/>
      </c>
      <c r="H685" s="25">
        <f>IF(B685="","",IF(ISNUMBER(E685),"Sent","To send"))</f>
        <v/>
      </c>
    </row>
    <row r="686">
      <c r="A686" s="23" t="n"/>
      <c r="B686" s="22" t="n"/>
      <c r="C686" s="24" t="n"/>
      <c r="D686" s="22" t="n"/>
      <c r="E686" s="23" t="n"/>
      <c r="F686" s="22" t="n"/>
      <c r="G686" s="25">
        <f>IF(B686="","",IF(ISNA(MATCH(B686,Pledges!$A$2:$A$301,0)),"Unknown pledge ID",INDEX(Pledges!$B$2:$B$301,MATCH(B686,Pledges!$A$2:$A$301,0))&amp;""))</f>
        <v/>
      </c>
      <c r="H686" s="25">
        <f>IF(B686="","",IF(ISNUMBER(E686),"Sent","To send"))</f>
        <v/>
      </c>
    </row>
    <row r="687">
      <c r="A687" s="23" t="n"/>
      <c r="B687" s="22" t="n"/>
      <c r="C687" s="24" t="n"/>
      <c r="D687" s="22" t="n"/>
      <c r="E687" s="23" t="n"/>
      <c r="F687" s="22" t="n"/>
      <c r="G687" s="25">
        <f>IF(B687="","",IF(ISNA(MATCH(B687,Pledges!$A$2:$A$301,0)),"Unknown pledge ID",INDEX(Pledges!$B$2:$B$301,MATCH(B687,Pledges!$A$2:$A$301,0))&amp;""))</f>
        <v/>
      </c>
      <c r="H687" s="25">
        <f>IF(B687="","",IF(ISNUMBER(E687),"Sent","To send"))</f>
        <v/>
      </c>
    </row>
    <row r="688">
      <c r="A688" s="23" t="n"/>
      <c r="B688" s="22" t="n"/>
      <c r="C688" s="24" t="n"/>
      <c r="D688" s="22" t="n"/>
      <c r="E688" s="23" t="n"/>
      <c r="F688" s="22" t="n"/>
      <c r="G688" s="25">
        <f>IF(B688="","",IF(ISNA(MATCH(B688,Pledges!$A$2:$A$301,0)),"Unknown pledge ID",INDEX(Pledges!$B$2:$B$301,MATCH(B688,Pledges!$A$2:$A$301,0))&amp;""))</f>
        <v/>
      </c>
      <c r="H688" s="25">
        <f>IF(B688="","",IF(ISNUMBER(E688),"Sent","To send"))</f>
        <v/>
      </c>
    </row>
    <row r="689">
      <c r="A689" s="23" t="n"/>
      <c r="B689" s="22" t="n"/>
      <c r="C689" s="24" t="n"/>
      <c r="D689" s="22" t="n"/>
      <c r="E689" s="23" t="n"/>
      <c r="F689" s="22" t="n"/>
      <c r="G689" s="25">
        <f>IF(B689="","",IF(ISNA(MATCH(B689,Pledges!$A$2:$A$301,0)),"Unknown pledge ID",INDEX(Pledges!$B$2:$B$301,MATCH(B689,Pledges!$A$2:$A$301,0))&amp;""))</f>
        <v/>
      </c>
      <c r="H689" s="25">
        <f>IF(B689="","",IF(ISNUMBER(E689),"Sent","To send"))</f>
        <v/>
      </c>
    </row>
    <row r="690">
      <c r="A690" s="23" t="n"/>
      <c r="B690" s="22" t="n"/>
      <c r="C690" s="24" t="n"/>
      <c r="D690" s="22" t="n"/>
      <c r="E690" s="23" t="n"/>
      <c r="F690" s="22" t="n"/>
      <c r="G690" s="25">
        <f>IF(B690="","",IF(ISNA(MATCH(B690,Pledges!$A$2:$A$301,0)),"Unknown pledge ID",INDEX(Pledges!$B$2:$B$301,MATCH(B690,Pledges!$A$2:$A$301,0))&amp;""))</f>
        <v/>
      </c>
      <c r="H690" s="25">
        <f>IF(B690="","",IF(ISNUMBER(E690),"Sent","To send"))</f>
        <v/>
      </c>
    </row>
    <row r="691">
      <c r="A691" s="23" t="n"/>
      <c r="B691" s="22" t="n"/>
      <c r="C691" s="24" t="n"/>
      <c r="D691" s="22" t="n"/>
      <c r="E691" s="23" t="n"/>
      <c r="F691" s="22" t="n"/>
      <c r="G691" s="25">
        <f>IF(B691="","",IF(ISNA(MATCH(B691,Pledges!$A$2:$A$301,0)),"Unknown pledge ID",INDEX(Pledges!$B$2:$B$301,MATCH(B691,Pledges!$A$2:$A$301,0))&amp;""))</f>
        <v/>
      </c>
      <c r="H691" s="25">
        <f>IF(B691="","",IF(ISNUMBER(E691),"Sent","To send"))</f>
        <v/>
      </c>
    </row>
    <row r="692">
      <c r="A692" s="23" t="n"/>
      <c r="B692" s="22" t="n"/>
      <c r="C692" s="24" t="n"/>
      <c r="D692" s="22" t="n"/>
      <c r="E692" s="23" t="n"/>
      <c r="F692" s="22" t="n"/>
      <c r="G692" s="25">
        <f>IF(B692="","",IF(ISNA(MATCH(B692,Pledges!$A$2:$A$301,0)),"Unknown pledge ID",INDEX(Pledges!$B$2:$B$301,MATCH(B692,Pledges!$A$2:$A$301,0))&amp;""))</f>
        <v/>
      </c>
      <c r="H692" s="25">
        <f>IF(B692="","",IF(ISNUMBER(E692),"Sent","To send"))</f>
        <v/>
      </c>
    </row>
    <row r="693">
      <c r="A693" s="23" t="n"/>
      <c r="B693" s="22" t="n"/>
      <c r="C693" s="24" t="n"/>
      <c r="D693" s="22" t="n"/>
      <c r="E693" s="23" t="n"/>
      <c r="F693" s="22" t="n"/>
      <c r="G693" s="25">
        <f>IF(B693="","",IF(ISNA(MATCH(B693,Pledges!$A$2:$A$301,0)),"Unknown pledge ID",INDEX(Pledges!$B$2:$B$301,MATCH(B693,Pledges!$A$2:$A$301,0))&amp;""))</f>
        <v/>
      </c>
      <c r="H693" s="25">
        <f>IF(B693="","",IF(ISNUMBER(E693),"Sent","To send"))</f>
        <v/>
      </c>
    </row>
    <row r="694">
      <c r="A694" s="23" t="n"/>
      <c r="B694" s="22" t="n"/>
      <c r="C694" s="24" t="n"/>
      <c r="D694" s="22" t="n"/>
      <c r="E694" s="23" t="n"/>
      <c r="F694" s="22" t="n"/>
      <c r="G694" s="25">
        <f>IF(B694="","",IF(ISNA(MATCH(B694,Pledges!$A$2:$A$301,0)),"Unknown pledge ID",INDEX(Pledges!$B$2:$B$301,MATCH(B694,Pledges!$A$2:$A$301,0))&amp;""))</f>
        <v/>
      </c>
      <c r="H694" s="25">
        <f>IF(B694="","",IF(ISNUMBER(E694),"Sent","To send"))</f>
        <v/>
      </c>
    </row>
    <row r="695">
      <c r="A695" s="23" t="n"/>
      <c r="B695" s="22" t="n"/>
      <c r="C695" s="24" t="n"/>
      <c r="D695" s="22" t="n"/>
      <c r="E695" s="23" t="n"/>
      <c r="F695" s="22" t="n"/>
      <c r="G695" s="25">
        <f>IF(B695="","",IF(ISNA(MATCH(B695,Pledges!$A$2:$A$301,0)),"Unknown pledge ID",INDEX(Pledges!$B$2:$B$301,MATCH(B695,Pledges!$A$2:$A$301,0))&amp;""))</f>
        <v/>
      </c>
      <c r="H695" s="25">
        <f>IF(B695="","",IF(ISNUMBER(E695),"Sent","To send"))</f>
        <v/>
      </c>
    </row>
    <row r="696">
      <c r="A696" s="23" t="n"/>
      <c r="B696" s="22" t="n"/>
      <c r="C696" s="24" t="n"/>
      <c r="D696" s="22" t="n"/>
      <c r="E696" s="23" t="n"/>
      <c r="F696" s="22" t="n"/>
      <c r="G696" s="25">
        <f>IF(B696="","",IF(ISNA(MATCH(B696,Pledges!$A$2:$A$301,0)),"Unknown pledge ID",INDEX(Pledges!$B$2:$B$301,MATCH(B696,Pledges!$A$2:$A$301,0))&amp;""))</f>
        <v/>
      </c>
      <c r="H696" s="25">
        <f>IF(B696="","",IF(ISNUMBER(E696),"Sent","To send"))</f>
        <v/>
      </c>
    </row>
    <row r="697">
      <c r="A697" s="23" t="n"/>
      <c r="B697" s="22" t="n"/>
      <c r="C697" s="24" t="n"/>
      <c r="D697" s="22" t="n"/>
      <c r="E697" s="23" t="n"/>
      <c r="F697" s="22" t="n"/>
      <c r="G697" s="25">
        <f>IF(B697="","",IF(ISNA(MATCH(B697,Pledges!$A$2:$A$301,0)),"Unknown pledge ID",INDEX(Pledges!$B$2:$B$301,MATCH(B697,Pledges!$A$2:$A$301,0))&amp;""))</f>
        <v/>
      </c>
      <c r="H697" s="25">
        <f>IF(B697="","",IF(ISNUMBER(E697),"Sent","To send"))</f>
        <v/>
      </c>
    </row>
    <row r="698">
      <c r="A698" s="23" t="n"/>
      <c r="B698" s="22" t="n"/>
      <c r="C698" s="24" t="n"/>
      <c r="D698" s="22" t="n"/>
      <c r="E698" s="23" t="n"/>
      <c r="F698" s="22" t="n"/>
      <c r="G698" s="25">
        <f>IF(B698="","",IF(ISNA(MATCH(B698,Pledges!$A$2:$A$301,0)),"Unknown pledge ID",INDEX(Pledges!$B$2:$B$301,MATCH(B698,Pledges!$A$2:$A$301,0))&amp;""))</f>
        <v/>
      </c>
      <c r="H698" s="25">
        <f>IF(B698="","",IF(ISNUMBER(E698),"Sent","To send"))</f>
        <v/>
      </c>
    </row>
    <row r="699">
      <c r="A699" s="23" t="n"/>
      <c r="B699" s="22" t="n"/>
      <c r="C699" s="24" t="n"/>
      <c r="D699" s="22" t="n"/>
      <c r="E699" s="23" t="n"/>
      <c r="F699" s="22" t="n"/>
      <c r="G699" s="25">
        <f>IF(B699="","",IF(ISNA(MATCH(B699,Pledges!$A$2:$A$301,0)),"Unknown pledge ID",INDEX(Pledges!$B$2:$B$301,MATCH(B699,Pledges!$A$2:$A$301,0))&amp;""))</f>
        <v/>
      </c>
      <c r="H699" s="25">
        <f>IF(B699="","",IF(ISNUMBER(E699),"Sent","To send"))</f>
        <v/>
      </c>
    </row>
    <row r="700">
      <c r="A700" s="23" t="n"/>
      <c r="B700" s="22" t="n"/>
      <c r="C700" s="24" t="n"/>
      <c r="D700" s="22" t="n"/>
      <c r="E700" s="23" t="n"/>
      <c r="F700" s="22" t="n"/>
      <c r="G700" s="25">
        <f>IF(B700="","",IF(ISNA(MATCH(B700,Pledges!$A$2:$A$301,0)),"Unknown pledge ID",INDEX(Pledges!$B$2:$B$301,MATCH(B700,Pledges!$A$2:$A$301,0))&amp;""))</f>
        <v/>
      </c>
      <c r="H700" s="25">
        <f>IF(B700="","",IF(ISNUMBER(E700),"Sent","To send"))</f>
        <v/>
      </c>
    </row>
    <row r="701">
      <c r="A701" s="23" t="n"/>
      <c r="B701" s="22" t="n"/>
      <c r="C701" s="24" t="n"/>
      <c r="D701" s="22" t="n"/>
      <c r="E701" s="23" t="n"/>
      <c r="F701" s="22" t="n"/>
      <c r="G701" s="25">
        <f>IF(B701="","",IF(ISNA(MATCH(B701,Pledges!$A$2:$A$301,0)),"Unknown pledge ID",INDEX(Pledges!$B$2:$B$301,MATCH(B701,Pledges!$A$2:$A$301,0))&amp;""))</f>
        <v/>
      </c>
      <c r="H701" s="25">
        <f>IF(B701="","",IF(ISNUMBER(E701),"Sent","To send"))</f>
        <v/>
      </c>
    </row>
    <row r="702">
      <c r="A702" s="23" t="n"/>
      <c r="B702" s="22" t="n"/>
      <c r="C702" s="24" t="n"/>
      <c r="D702" s="22" t="n"/>
      <c r="E702" s="23" t="n"/>
      <c r="F702" s="22" t="n"/>
      <c r="G702" s="25">
        <f>IF(B702="","",IF(ISNA(MATCH(B702,Pledges!$A$2:$A$301,0)),"Unknown pledge ID",INDEX(Pledges!$B$2:$B$301,MATCH(B702,Pledges!$A$2:$A$301,0))&amp;""))</f>
        <v/>
      </c>
      <c r="H702" s="25">
        <f>IF(B702="","",IF(ISNUMBER(E702),"Sent","To send"))</f>
        <v/>
      </c>
    </row>
    <row r="703">
      <c r="A703" s="23" t="n"/>
      <c r="B703" s="22" t="n"/>
      <c r="C703" s="24" t="n"/>
      <c r="D703" s="22" t="n"/>
      <c r="E703" s="23" t="n"/>
      <c r="F703" s="22" t="n"/>
      <c r="G703" s="25">
        <f>IF(B703="","",IF(ISNA(MATCH(B703,Pledges!$A$2:$A$301,0)),"Unknown pledge ID",INDEX(Pledges!$B$2:$B$301,MATCH(B703,Pledges!$A$2:$A$301,0))&amp;""))</f>
        <v/>
      </c>
      <c r="H703" s="25">
        <f>IF(B703="","",IF(ISNUMBER(E703),"Sent","To send"))</f>
        <v/>
      </c>
    </row>
    <row r="704">
      <c r="A704" s="23" t="n"/>
      <c r="B704" s="22" t="n"/>
      <c r="C704" s="24" t="n"/>
      <c r="D704" s="22" t="n"/>
      <c r="E704" s="23" t="n"/>
      <c r="F704" s="22" t="n"/>
      <c r="G704" s="25">
        <f>IF(B704="","",IF(ISNA(MATCH(B704,Pledges!$A$2:$A$301,0)),"Unknown pledge ID",INDEX(Pledges!$B$2:$B$301,MATCH(B704,Pledges!$A$2:$A$301,0))&amp;""))</f>
        <v/>
      </c>
      <c r="H704" s="25">
        <f>IF(B704="","",IF(ISNUMBER(E704),"Sent","To send"))</f>
        <v/>
      </c>
    </row>
    <row r="705">
      <c r="A705" s="23" t="n"/>
      <c r="B705" s="22" t="n"/>
      <c r="C705" s="24" t="n"/>
      <c r="D705" s="22" t="n"/>
      <c r="E705" s="23" t="n"/>
      <c r="F705" s="22" t="n"/>
      <c r="G705" s="25">
        <f>IF(B705="","",IF(ISNA(MATCH(B705,Pledges!$A$2:$A$301,0)),"Unknown pledge ID",INDEX(Pledges!$B$2:$B$301,MATCH(B705,Pledges!$A$2:$A$301,0))&amp;""))</f>
        <v/>
      </c>
      <c r="H705" s="25">
        <f>IF(B705="","",IF(ISNUMBER(E705),"Sent","To send"))</f>
        <v/>
      </c>
    </row>
    <row r="706">
      <c r="A706" s="23" t="n"/>
      <c r="B706" s="22" t="n"/>
      <c r="C706" s="24" t="n"/>
      <c r="D706" s="22" t="n"/>
      <c r="E706" s="23" t="n"/>
      <c r="F706" s="22" t="n"/>
      <c r="G706" s="25">
        <f>IF(B706="","",IF(ISNA(MATCH(B706,Pledges!$A$2:$A$301,0)),"Unknown pledge ID",INDEX(Pledges!$B$2:$B$301,MATCH(B706,Pledges!$A$2:$A$301,0))&amp;""))</f>
        <v/>
      </c>
      <c r="H706" s="25">
        <f>IF(B706="","",IF(ISNUMBER(E706),"Sent","To send"))</f>
        <v/>
      </c>
    </row>
    <row r="707">
      <c r="A707" s="23" t="n"/>
      <c r="B707" s="22" t="n"/>
      <c r="C707" s="24" t="n"/>
      <c r="D707" s="22" t="n"/>
      <c r="E707" s="23" t="n"/>
      <c r="F707" s="22" t="n"/>
      <c r="G707" s="25">
        <f>IF(B707="","",IF(ISNA(MATCH(B707,Pledges!$A$2:$A$301,0)),"Unknown pledge ID",INDEX(Pledges!$B$2:$B$301,MATCH(B707,Pledges!$A$2:$A$301,0))&amp;""))</f>
        <v/>
      </c>
      <c r="H707" s="25">
        <f>IF(B707="","",IF(ISNUMBER(E707),"Sent","To send"))</f>
        <v/>
      </c>
    </row>
    <row r="708">
      <c r="A708" s="23" t="n"/>
      <c r="B708" s="22" t="n"/>
      <c r="C708" s="24" t="n"/>
      <c r="D708" s="22" t="n"/>
      <c r="E708" s="23" t="n"/>
      <c r="F708" s="22" t="n"/>
      <c r="G708" s="25">
        <f>IF(B708="","",IF(ISNA(MATCH(B708,Pledges!$A$2:$A$301,0)),"Unknown pledge ID",INDEX(Pledges!$B$2:$B$301,MATCH(B708,Pledges!$A$2:$A$301,0))&amp;""))</f>
        <v/>
      </c>
      <c r="H708" s="25">
        <f>IF(B708="","",IF(ISNUMBER(E708),"Sent","To send"))</f>
        <v/>
      </c>
    </row>
    <row r="709">
      <c r="A709" s="23" t="n"/>
      <c r="B709" s="22" t="n"/>
      <c r="C709" s="24" t="n"/>
      <c r="D709" s="22" t="n"/>
      <c r="E709" s="23" t="n"/>
      <c r="F709" s="22" t="n"/>
      <c r="G709" s="25">
        <f>IF(B709="","",IF(ISNA(MATCH(B709,Pledges!$A$2:$A$301,0)),"Unknown pledge ID",INDEX(Pledges!$B$2:$B$301,MATCH(B709,Pledges!$A$2:$A$301,0))&amp;""))</f>
        <v/>
      </c>
      <c r="H709" s="25">
        <f>IF(B709="","",IF(ISNUMBER(E709),"Sent","To send"))</f>
        <v/>
      </c>
    </row>
    <row r="710">
      <c r="A710" s="23" t="n"/>
      <c r="B710" s="22" t="n"/>
      <c r="C710" s="24" t="n"/>
      <c r="D710" s="22" t="n"/>
      <c r="E710" s="23" t="n"/>
      <c r="F710" s="22" t="n"/>
      <c r="G710" s="25">
        <f>IF(B710="","",IF(ISNA(MATCH(B710,Pledges!$A$2:$A$301,0)),"Unknown pledge ID",INDEX(Pledges!$B$2:$B$301,MATCH(B710,Pledges!$A$2:$A$301,0))&amp;""))</f>
        <v/>
      </c>
      <c r="H710" s="25">
        <f>IF(B710="","",IF(ISNUMBER(E710),"Sent","To send"))</f>
        <v/>
      </c>
    </row>
    <row r="711">
      <c r="A711" s="23" t="n"/>
      <c r="B711" s="22" t="n"/>
      <c r="C711" s="24" t="n"/>
      <c r="D711" s="22" t="n"/>
      <c r="E711" s="23" t="n"/>
      <c r="F711" s="22" t="n"/>
      <c r="G711" s="25">
        <f>IF(B711="","",IF(ISNA(MATCH(B711,Pledges!$A$2:$A$301,0)),"Unknown pledge ID",INDEX(Pledges!$B$2:$B$301,MATCH(B711,Pledges!$A$2:$A$301,0))&amp;""))</f>
        <v/>
      </c>
      <c r="H711" s="25">
        <f>IF(B711="","",IF(ISNUMBER(E711),"Sent","To send"))</f>
        <v/>
      </c>
    </row>
    <row r="712">
      <c r="A712" s="23" t="n"/>
      <c r="B712" s="22" t="n"/>
      <c r="C712" s="24" t="n"/>
      <c r="D712" s="22" t="n"/>
      <c r="E712" s="23" t="n"/>
      <c r="F712" s="22" t="n"/>
      <c r="G712" s="25">
        <f>IF(B712="","",IF(ISNA(MATCH(B712,Pledges!$A$2:$A$301,0)),"Unknown pledge ID",INDEX(Pledges!$B$2:$B$301,MATCH(B712,Pledges!$A$2:$A$301,0))&amp;""))</f>
        <v/>
      </c>
      <c r="H712" s="25">
        <f>IF(B712="","",IF(ISNUMBER(E712),"Sent","To send"))</f>
        <v/>
      </c>
    </row>
    <row r="713">
      <c r="A713" s="23" t="n"/>
      <c r="B713" s="22" t="n"/>
      <c r="C713" s="24" t="n"/>
      <c r="D713" s="22" t="n"/>
      <c r="E713" s="23" t="n"/>
      <c r="F713" s="22" t="n"/>
      <c r="G713" s="25">
        <f>IF(B713="","",IF(ISNA(MATCH(B713,Pledges!$A$2:$A$301,0)),"Unknown pledge ID",INDEX(Pledges!$B$2:$B$301,MATCH(B713,Pledges!$A$2:$A$301,0))&amp;""))</f>
        <v/>
      </c>
      <c r="H713" s="25">
        <f>IF(B713="","",IF(ISNUMBER(E713),"Sent","To send"))</f>
        <v/>
      </c>
    </row>
    <row r="714">
      <c r="A714" s="23" t="n"/>
      <c r="B714" s="22" t="n"/>
      <c r="C714" s="24" t="n"/>
      <c r="D714" s="22" t="n"/>
      <c r="E714" s="23" t="n"/>
      <c r="F714" s="22" t="n"/>
      <c r="G714" s="25">
        <f>IF(B714="","",IF(ISNA(MATCH(B714,Pledges!$A$2:$A$301,0)),"Unknown pledge ID",INDEX(Pledges!$B$2:$B$301,MATCH(B714,Pledges!$A$2:$A$301,0))&amp;""))</f>
        <v/>
      </c>
      <c r="H714" s="25">
        <f>IF(B714="","",IF(ISNUMBER(E714),"Sent","To send"))</f>
        <v/>
      </c>
    </row>
    <row r="715">
      <c r="A715" s="23" t="n"/>
      <c r="B715" s="22" t="n"/>
      <c r="C715" s="24" t="n"/>
      <c r="D715" s="22" t="n"/>
      <c r="E715" s="23" t="n"/>
      <c r="F715" s="22" t="n"/>
      <c r="G715" s="25">
        <f>IF(B715="","",IF(ISNA(MATCH(B715,Pledges!$A$2:$A$301,0)),"Unknown pledge ID",INDEX(Pledges!$B$2:$B$301,MATCH(B715,Pledges!$A$2:$A$301,0))&amp;""))</f>
        <v/>
      </c>
      <c r="H715" s="25">
        <f>IF(B715="","",IF(ISNUMBER(E715),"Sent","To send"))</f>
        <v/>
      </c>
    </row>
    <row r="716">
      <c r="A716" s="23" t="n"/>
      <c r="B716" s="22" t="n"/>
      <c r="C716" s="24" t="n"/>
      <c r="D716" s="22" t="n"/>
      <c r="E716" s="23" t="n"/>
      <c r="F716" s="22" t="n"/>
      <c r="G716" s="25">
        <f>IF(B716="","",IF(ISNA(MATCH(B716,Pledges!$A$2:$A$301,0)),"Unknown pledge ID",INDEX(Pledges!$B$2:$B$301,MATCH(B716,Pledges!$A$2:$A$301,0))&amp;""))</f>
        <v/>
      </c>
      <c r="H716" s="25">
        <f>IF(B716="","",IF(ISNUMBER(E716),"Sent","To send"))</f>
        <v/>
      </c>
    </row>
    <row r="717">
      <c r="A717" s="23" t="n"/>
      <c r="B717" s="22" t="n"/>
      <c r="C717" s="24" t="n"/>
      <c r="D717" s="22" t="n"/>
      <c r="E717" s="23" t="n"/>
      <c r="F717" s="22" t="n"/>
      <c r="G717" s="25">
        <f>IF(B717="","",IF(ISNA(MATCH(B717,Pledges!$A$2:$A$301,0)),"Unknown pledge ID",INDEX(Pledges!$B$2:$B$301,MATCH(B717,Pledges!$A$2:$A$301,0))&amp;""))</f>
        <v/>
      </c>
      <c r="H717" s="25">
        <f>IF(B717="","",IF(ISNUMBER(E717),"Sent","To send"))</f>
        <v/>
      </c>
    </row>
    <row r="718">
      <c r="A718" s="23" t="n"/>
      <c r="B718" s="22" t="n"/>
      <c r="C718" s="24" t="n"/>
      <c r="D718" s="22" t="n"/>
      <c r="E718" s="23" t="n"/>
      <c r="F718" s="22" t="n"/>
      <c r="G718" s="25">
        <f>IF(B718="","",IF(ISNA(MATCH(B718,Pledges!$A$2:$A$301,0)),"Unknown pledge ID",INDEX(Pledges!$B$2:$B$301,MATCH(B718,Pledges!$A$2:$A$301,0))&amp;""))</f>
        <v/>
      </c>
      <c r="H718" s="25">
        <f>IF(B718="","",IF(ISNUMBER(E718),"Sent","To send"))</f>
        <v/>
      </c>
    </row>
    <row r="719">
      <c r="A719" s="23" t="n"/>
      <c r="B719" s="22" t="n"/>
      <c r="C719" s="24" t="n"/>
      <c r="D719" s="22" t="n"/>
      <c r="E719" s="23" t="n"/>
      <c r="F719" s="22" t="n"/>
      <c r="G719" s="25">
        <f>IF(B719="","",IF(ISNA(MATCH(B719,Pledges!$A$2:$A$301,0)),"Unknown pledge ID",INDEX(Pledges!$B$2:$B$301,MATCH(B719,Pledges!$A$2:$A$301,0))&amp;""))</f>
        <v/>
      </c>
      <c r="H719" s="25">
        <f>IF(B719="","",IF(ISNUMBER(E719),"Sent","To send"))</f>
        <v/>
      </c>
    </row>
    <row r="720">
      <c r="A720" s="23" t="n"/>
      <c r="B720" s="22" t="n"/>
      <c r="C720" s="24" t="n"/>
      <c r="D720" s="22" t="n"/>
      <c r="E720" s="23" t="n"/>
      <c r="F720" s="22" t="n"/>
      <c r="G720" s="25">
        <f>IF(B720="","",IF(ISNA(MATCH(B720,Pledges!$A$2:$A$301,0)),"Unknown pledge ID",INDEX(Pledges!$B$2:$B$301,MATCH(B720,Pledges!$A$2:$A$301,0))&amp;""))</f>
        <v/>
      </c>
      <c r="H720" s="25">
        <f>IF(B720="","",IF(ISNUMBER(E720),"Sent","To send"))</f>
        <v/>
      </c>
    </row>
    <row r="721">
      <c r="A721" s="23" t="n"/>
      <c r="B721" s="22" t="n"/>
      <c r="C721" s="24" t="n"/>
      <c r="D721" s="22" t="n"/>
      <c r="E721" s="23" t="n"/>
      <c r="F721" s="22" t="n"/>
      <c r="G721" s="25">
        <f>IF(B721="","",IF(ISNA(MATCH(B721,Pledges!$A$2:$A$301,0)),"Unknown pledge ID",INDEX(Pledges!$B$2:$B$301,MATCH(B721,Pledges!$A$2:$A$301,0))&amp;""))</f>
        <v/>
      </c>
      <c r="H721" s="25">
        <f>IF(B721="","",IF(ISNUMBER(E721),"Sent","To send"))</f>
        <v/>
      </c>
    </row>
    <row r="722">
      <c r="A722" s="23" t="n"/>
      <c r="B722" s="22" t="n"/>
      <c r="C722" s="24" t="n"/>
      <c r="D722" s="22" t="n"/>
      <c r="E722" s="23" t="n"/>
      <c r="F722" s="22" t="n"/>
      <c r="G722" s="25">
        <f>IF(B722="","",IF(ISNA(MATCH(B722,Pledges!$A$2:$A$301,0)),"Unknown pledge ID",INDEX(Pledges!$B$2:$B$301,MATCH(B722,Pledges!$A$2:$A$301,0))&amp;""))</f>
        <v/>
      </c>
      <c r="H722" s="25">
        <f>IF(B722="","",IF(ISNUMBER(E722),"Sent","To send"))</f>
        <v/>
      </c>
    </row>
    <row r="723">
      <c r="A723" s="23" t="n"/>
      <c r="B723" s="22" t="n"/>
      <c r="C723" s="24" t="n"/>
      <c r="D723" s="22" t="n"/>
      <c r="E723" s="23" t="n"/>
      <c r="F723" s="22" t="n"/>
      <c r="G723" s="25">
        <f>IF(B723="","",IF(ISNA(MATCH(B723,Pledges!$A$2:$A$301,0)),"Unknown pledge ID",INDEX(Pledges!$B$2:$B$301,MATCH(B723,Pledges!$A$2:$A$301,0))&amp;""))</f>
        <v/>
      </c>
      <c r="H723" s="25">
        <f>IF(B723="","",IF(ISNUMBER(E723),"Sent","To send"))</f>
        <v/>
      </c>
    </row>
    <row r="724">
      <c r="A724" s="23" t="n"/>
      <c r="B724" s="22" t="n"/>
      <c r="C724" s="24" t="n"/>
      <c r="D724" s="22" t="n"/>
      <c r="E724" s="23" t="n"/>
      <c r="F724" s="22" t="n"/>
      <c r="G724" s="25">
        <f>IF(B724="","",IF(ISNA(MATCH(B724,Pledges!$A$2:$A$301,0)),"Unknown pledge ID",INDEX(Pledges!$B$2:$B$301,MATCH(B724,Pledges!$A$2:$A$301,0))&amp;""))</f>
        <v/>
      </c>
      <c r="H724" s="25">
        <f>IF(B724="","",IF(ISNUMBER(E724),"Sent","To send"))</f>
        <v/>
      </c>
    </row>
    <row r="725">
      <c r="A725" s="23" t="n"/>
      <c r="B725" s="22" t="n"/>
      <c r="C725" s="24" t="n"/>
      <c r="D725" s="22" t="n"/>
      <c r="E725" s="23" t="n"/>
      <c r="F725" s="22" t="n"/>
      <c r="G725" s="25">
        <f>IF(B725="","",IF(ISNA(MATCH(B725,Pledges!$A$2:$A$301,0)),"Unknown pledge ID",INDEX(Pledges!$B$2:$B$301,MATCH(B725,Pledges!$A$2:$A$301,0))&amp;""))</f>
        <v/>
      </c>
      <c r="H725" s="25">
        <f>IF(B725="","",IF(ISNUMBER(E725),"Sent","To send"))</f>
        <v/>
      </c>
    </row>
    <row r="726">
      <c r="A726" s="23" t="n"/>
      <c r="B726" s="22" t="n"/>
      <c r="C726" s="24" t="n"/>
      <c r="D726" s="22" t="n"/>
      <c r="E726" s="23" t="n"/>
      <c r="F726" s="22" t="n"/>
      <c r="G726" s="25">
        <f>IF(B726="","",IF(ISNA(MATCH(B726,Pledges!$A$2:$A$301,0)),"Unknown pledge ID",INDEX(Pledges!$B$2:$B$301,MATCH(B726,Pledges!$A$2:$A$301,0))&amp;""))</f>
        <v/>
      </c>
      <c r="H726" s="25">
        <f>IF(B726="","",IF(ISNUMBER(E726),"Sent","To send"))</f>
        <v/>
      </c>
    </row>
    <row r="727">
      <c r="A727" s="23" t="n"/>
      <c r="B727" s="22" t="n"/>
      <c r="C727" s="24" t="n"/>
      <c r="D727" s="22" t="n"/>
      <c r="E727" s="23" t="n"/>
      <c r="F727" s="22" t="n"/>
      <c r="G727" s="25">
        <f>IF(B727="","",IF(ISNA(MATCH(B727,Pledges!$A$2:$A$301,0)),"Unknown pledge ID",INDEX(Pledges!$B$2:$B$301,MATCH(B727,Pledges!$A$2:$A$301,0))&amp;""))</f>
        <v/>
      </c>
      <c r="H727" s="25">
        <f>IF(B727="","",IF(ISNUMBER(E727),"Sent","To send"))</f>
        <v/>
      </c>
    </row>
    <row r="728">
      <c r="A728" s="23" t="n"/>
      <c r="B728" s="22" t="n"/>
      <c r="C728" s="24" t="n"/>
      <c r="D728" s="22" t="n"/>
      <c r="E728" s="23" t="n"/>
      <c r="F728" s="22" t="n"/>
      <c r="G728" s="25">
        <f>IF(B728="","",IF(ISNA(MATCH(B728,Pledges!$A$2:$A$301,0)),"Unknown pledge ID",INDEX(Pledges!$B$2:$B$301,MATCH(B728,Pledges!$A$2:$A$301,0))&amp;""))</f>
        <v/>
      </c>
      <c r="H728" s="25">
        <f>IF(B728="","",IF(ISNUMBER(E728),"Sent","To send"))</f>
        <v/>
      </c>
    </row>
    <row r="729">
      <c r="A729" s="23" t="n"/>
      <c r="B729" s="22" t="n"/>
      <c r="C729" s="24" t="n"/>
      <c r="D729" s="22" t="n"/>
      <c r="E729" s="23" t="n"/>
      <c r="F729" s="22" t="n"/>
      <c r="G729" s="25">
        <f>IF(B729="","",IF(ISNA(MATCH(B729,Pledges!$A$2:$A$301,0)),"Unknown pledge ID",INDEX(Pledges!$B$2:$B$301,MATCH(B729,Pledges!$A$2:$A$301,0))&amp;""))</f>
        <v/>
      </c>
      <c r="H729" s="25">
        <f>IF(B729="","",IF(ISNUMBER(E729),"Sent","To send"))</f>
        <v/>
      </c>
    </row>
    <row r="730">
      <c r="A730" s="23" t="n"/>
      <c r="B730" s="22" t="n"/>
      <c r="C730" s="24" t="n"/>
      <c r="D730" s="22" t="n"/>
      <c r="E730" s="23" t="n"/>
      <c r="F730" s="22" t="n"/>
      <c r="G730" s="25">
        <f>IF(B730="","",IF(ISNA(MATCH(B730,Pledges!$A$2:$A$301,0)),"Unknown pledge ID",INDEX(Pledges!$B$2:$B$301,MATCH(B730,Pledges!$A$2:$A$301,0))&amp;""))</f>
        <v/>
      </c>
      <c r="H730" s="25">
        <f>IF(B730="","",IF(ISNUMBER(E730),"Sent","To send"))</f>
        <v/>
      </c>
    </row>
    <row r="731">
      <c r="A731" s="23" t="n"/>
      <c r="B731" s="22" t="n"/>
      <c r="C731" s="24" t="n"/>
      <c r="D731" s="22" t="n"/>
      <c r="E731" s="23" t="n"/>
      <c r="F731" s="22" t="n"/>
      <c r="G731" s="25">
        <f>IF(B731="","",IF(ISNA(MATCH(B731,Pledges!$A$2:$A$301,0)),"Unknown pledge ID",INDEX(Pledges!$B$2:$B$301,MATCH(B731,Pledges!$A$2:$A$301,0))&amp;""))</f>
        <v/>
      </c>
      <c r="H731" s="25">
        <f>IF(B731="","",IF(ISNUMBER(E731),"Sent","To send"))</f>
        <v/>
      </c>
    </row>
    <row r="732">
      <c r="A732" s="23" t="n"/>
      <c r="B732" s="22" t="n"/>
      <c r="C732" s="24" t="n"/>
      <c r="D732" s="22" t="n"/>
      <c r="E732" s="23" t="n"/>
      <c r="F732" s="22" t="n"/>
      <c r="G732" s="25">
        <f>IF(B732="","",IF(ISNA(MATCH(B732,Pledges!$A$2:$A$301,0)),"Unknown pledge ID",INDEX(Pledges!$B$2:$B$301,MATCH(B732,Pledges!$A$2:$A$301,0))&amp;""))</f>
        <v/>
      </c>
      <c r="H732" s="25">
        <f>IF(B732="","",IF(ISNUMBER(E732),"Sent","To send"))</f>
        <v/>
      </c>
    </row>
    <row r="733">
      <c r="A733" s="23" t="n"/>
      <c r="B733" s="22" t="n"/>
      <c r="C733" s="24" t="n"/>
      <c r="D733" s="22" t="n"/>
      <c r="E733" s="23" t="n"/>
      <c r="F733" s="22" t="n"/>
      <c r="G733" s="25">
        <f>IF(B733="","",IF(ISNA(MATCH(B733,Pledges!$A$2:$A$301,0)),"Unknown pledge ID",INDEX(Pledges!$B$2:$B$301,MATCH(B733,Pledges!$A$2:$A$301,0))&amp;""))</f>
        <v/>
      </c>
      <c r="H733" s="25">
        <f>IF(B733="","",IF(ISNUMBER(E733),"Sent","To send"))</f>
        <v/>
      </c>
    </row>
    <row r="734">
      <c r="A734" s="23" t="n"/>
      <c r="B734" s="22" t="n"/>
      <c r="C734" s="24" t="n"/>
      <c r="D734" s="22" t="n"/>
      <c r="E734" s="23" t="n"/>
      <c r="F734" s="22" t="n"/>
      <c r="G734" s="25">
        <f>IF(B734="","",IF(ISNA(MATCH(B734,Pledges!$A$2:$A$301,0)),"Unknown pledge ID",INDEX(Pledges!$B$2:$B$301,MATCH(B734,Pledges!$A$2:$A$301,0))&amp;""))</f>
        <v/>
      </c>
      <c r="H734" s="25">
        <f>IF(B734="","",IF(ISNUMBER(E734),"Sent","To send"))</f>
        <v/>
      </c>
    </row>
    <row r="735">
      <c r="A735" s="23" t="n"/>
      <c r="B735" s="22" t="n"/>
      <c r="C735" s="24" t="n"/>
      <c r="D735" s="22" t="n"/>
      <c r="E735" s="23" t="n"/>
      <c r="F735" s="22" t="n"/>
      <c r="G735" s="25">
        <f>IF(B735="","",IF(ISNA(MATCH(B735,Pledges!$A$2:$A$301,0)),"Unknown pledge ID",INDEX(Pledges!$B$2:$B$301,MATCH(B735,Pledges!$A$2:$A$301,0))&amp;""))</f>
        <v/>
      </c>
      <c r="H735" s="25">
        <f>IF(B735="","",IF(ISNUMBER(E735),"Sent","To send"))</f>
        <v/>
      </c>
    </row>
    <row r="736">
      <c r="A736" s="23" t="n"/>
      <c r="B736" s="22" t="n"/>
      <c r="C736" s="24" t="n"/>
      <c r="D736" s="22" t="n"/>
      <c r="E736" s="23" t="n"/>
      <c r="F736" s="22" t="n"/>
      <c r="G736" s="25">
        <f>IF(B736="","",IF(ISNA(MATCH(B736,Pledges!$A$2:$A$301,0)),"Unknown pledge ID",INDEX(Pledges!$B$2:$B$301,MATCH(B736,Pledges!$A$2:$A$301,0))&amp;""))</f>
        <v/>
      </c>
      <c r="H736" s="25">
        <f>IF(B736="","",IF(ISNUMBER(E736),"Sent","To send"))</f>
        <v/>
      </c>
    </row>
    <row r="737">
      <c r="A737" s="23" t="n"/>
      <c r="B737" s="22" t="n"/>
      <c r="C737" s="24" t="n"/>
      <c r="D737" s="22" t="n"/>
      <c r="E737" s="23" t="n"/>
      <c r="F737" s="22" t="n"/>
      <c r="G737" s="25">
        <f>IF(B737="","",IF(ISNA(MATCH(B737,Pledges!$A$2:$A$301,0)),"Unknown pledge ID",INDEX(Pledges!$B$2:$B$301,MATCH(B737,Pledges!$A$2:$A$301,0))&amp;""))</f>
        <v/>
      </c>
      <c r="H737" s="25">
        <f>IF(B737="","",IF(ISNUMBER(E737),"Sent","To send"))</f>
        <v/>
      </c>
    </row>
    <row r="738">
      <c r="A738" s="23" t="n"/>
      <c r="B738" s="22" t="n"/>
      <c r="C738" s="24" t="n"/>
      <c r="D738" s="22" t="n"/>
      <c r="E738" s="23" t="n"/>
      <c r="F738" s="22" t="n"/>
      <c r="G738" s="25">
        <f>IF(B738="","",IF(ISNA(MATCH(B738,Pledges!$A$2:$A$301,0)),"Unknown pledge ID",INDEX(Pledges!$B$2:$B$301,MATCH(B738,Pledges!$A$2:$A$301,0))&amp;""))</f>
        <v/>
      </c>
      <c r="H738" s="25">
        <f>IF(B738="","",IF(ISNUMBER(E738),"Sent","To send"))</f>
        <v/>
      </c>
    </row>
    <row r="739">
      <c r="A739" s="23" t="n"/>
      <c r="B739" s="22" t="n"/>
      <c r="C739" s="24" t="n"/>
      <c r="D739" s="22" t="n"/>
      <c r="E739" s="23" t="n"/>
      <c r="F739" s="22" t="n"/>
      <c r="G739" s="25">
        <f>IF(B739="","",IF(ISNA(MATCH(B739,Pledges!$A$2:$A$301,0)),"Unknown pledge ID",INDEX(Pledges!$B$2:$B$301,MATCH(B739,Pledges!$A$2:$A$301,0))&amp;""))</f>
        <v/>
      </c>
      <c r="H739" s="25">
        <f>IF(B739="","",IF(ISNUMBER(E739),"Sent","To send"))</f>
        <v/>
      </c>
    </row>
    <row r="740">
      <c r="A740" s="23" t="n"/>
      <c r="B740" s="22" t="n"/>
      <c r="C740" s="24" t="n"/>
      <c r="D740" s="22" t="n"/>
      <c r="E740" s="23" t="n"/>
      <c r="F740" s="22" t="n"/>
      <c r="G740" s="25">
        <f>IF(B740="","",IF(ISNA(MATCH(B740,Pledges!$A$2:$A$301,0)),"Unknown pledge ID",INDEX(Pledges!$B$2:$B$301,MATCH(B740,Pledges!$A$2:$A$301,0))&amp;""))</f>
        <v/>
      </c>
      <c r="H740" s="25">
        <f>IF(B740="","",IF(ISNUMBER(E740),"Sent","To send"))</f>
        <v/>
      </c>
    </row>
    <row r="741">
      <c r="A741" s="23" t="n"/>
      <c r="B741" s="22" t="n"/>
      <c r="C741" s="24" t="n"/>
      <c r="D741" s="22" t="n"/>
      <c r="E741" s="23" t="n"/>
      <c r="F741" s="22" t="n"/>
      <c r="G741" s="25">
        <f>IF(B741="","",IF(ISNA(MATCH(B741,Pledges!$A$2:$A$301,0)),"Unknown pledge ID",INDEX(Pledges!$B$2:$B$301,MATCH(B741,Pledges!$A$2:$A$301,0))&amp;""))</f>
        <v/>
      </c>
      <c r="H741" s="25">
        <f>IF(B741="","",IF(ISNUMBER(E741),"Sent","To send"))</f>
        <v/>
      </c>
    </row>
    <row r="742">
      <c r="A742" s="23" t="n"/>
      <c r="B742" s="22" t="n"/>
      <c r="C742" s="24" t="n"/>
      <c r="D742" s="22" t="n"/>
      <c r="E742" s="23" t="n"/>
      <c r="F742" s="22" t="n"/>
      <c r="G742" s="25">
        <f>IF(B742="","",IF(ISNA(MATCH(B742,Pledges!$A$2:$A$301,0)),"Unknown pledge ID",INDEX(Pledges!$B$2:$B$301,MATCH(B742,Pledges!$A$2:$A$301,0))&amp;""))</f>
        <v/>
      </c>
      <c r="H742" s="25">
        <f>IF(B742="","",IF(ISNUMBER(E742),"Sent","To send"))</f>
        <v/>
      </c>
    </row>
    <row r="743">
      <c r="A743" s="23" t="n"/>
      <c r="B743" s="22" t="n"/>
      <c r="C743" s="24" t="n"/>
      <c r="D743" s="22" t="n"/>
      <c r="E743" s="23" t="n"/>
      <c r="F743" s="22" t="n"/>
      <c r="G743" s="25">
        <f>IF(B743="","",IF(ISNA(MATCH(B743,Pledges!$A$2:$A$301,0)),"Unknown pledge ID",INDEX(Pledges!$B$2:$B$301,MATCH(B743,Pledges!$A$2:$A$301,0))&amp;""))</f>
        <v/>
      </c>
      <c r="H743" s="25">
        <f>IF(B743="","",IF(ISNUMBER(E743),"Sent","To send"))</f>
        <v/>
      </c>
    </row>
    <row r="744">
      <c r="A744" s="23" t="n"/>
      <c r="B744" s="22" t="n"/>
      <c r="C744" s="24" t="n"/>
      <c r="D744" s="22" t="n"/>
      <c r="E744" s="23" t="n"/>
      <c r="F744" s="22" t="n"/>
      <c r="G744" s="25">
        <f>IF(B744="","",IF(ISNA(MATCH(B744,Pledges!$A$2:$A$301,0)),"Unknown pledge ID",INDEX(Pledges!$B$2:$B$301,MATCH(B744,Pledges!$A$2:$A$301,0))&amp;""))</f>
        <v/>
      </c>
      <c r="H744" s="25">
        <f>IF(B744="","",IF(ISNUMBER(E744),"Sent","To send"))</f>
        <v/>
      </c>
    </row>
    <row r="745">
      <c r="A745" s="23" t="n"/>
      <c r="B745" s="22" t="n"/>
      <c r="C745" s="24" t="n"/>
      <c r="D745" s="22" t="n"/>
      <c r="E745" s="23" t="n"/>
      <c r="F745" s="22" t="n"/>
      <c r="G745" s="25">
        <f>IF(B745="","",IF(ISNA(MATCH(B745,Pledges!$A$2:$A$301,0)),"Unknown pledge ID",INDEX(Pledges!$B$2:$B$301,MATCH(B745,Pledges!$A$2:$A$301,0))&amp;""))</f>
        <v/>
      </c>
      <c r="H745" s="25">
        <f>IF(B745="","",IF(ISNUMBER(E745),"Sent","To send"))</f>
        <v/>
      </c>
    </row>
    <row r="746">
      <c r="A746" s="23" t="n"/>
      <c r="B746" s="22" t="n"/>
      <c r="C746" s="24" t="n"/>
      <c r="D746" s="22" t="n"/>
      <c r="E746" s="23" t="n"/>
      <c r="F746" s="22" t="n"/>
      <c r="G746" s="25">
        <f>IF(B746="","",IF(ISNA(MATCH(B746,Pledges!$A$2:$A$301,0)),"Unknown pledge ID",INDEX(Pledges!$B$2:$B$301,MATCH(B746,Pledges!$A$2:$A$301,0))&amp;""))</f>
        <v/>
      </c>
      <c r="H746" s="25">
        <f>IF(B746="","",IF(ISNUMBER(E746),"Sent","To send"))</f>
        <v/>
      </c>
    </row>
    <row r="747">
      <c r="A747" s="23" t="n"/>
      <c r="B747" s="22" t="n"/>
      <c r="C747" s="24" t="n"/>
      <c r="D747" s="22" t="n"/>
      <c r="E747" s="23" t="n"/>
      <c r="F747" s="22" t="n"/>
      <c r="G747" s="25">
        <f>IF(B747="","",IF(ISNA(MATCH(B747,Pledges!$A$2:$A$301,0)),"Unknown pledge ID",INDEX(Pledges!$B$2:$B$301,MATCH(B747,Pledges!$A$2:$A$301,0))&amp;""))</f>
        <v/>
      </c>
      <c r="H747" s="25">
        <f>IF(B747="","",IF(ISNUMBER(E747),"Sent","To send"))</f>
        <v/>
      </c>
    </row>
    <row r="748">
      <c r="A748" s="23" t="n"/>
      <c r="B748" s="22" t="n"/>
      <c r="C748" s="24" t="n"/>
      <c r="D748" s="22" t="n"/>
      <c r="E748" s="23" t="n"/>
      <c r="F748" s="22" t="n"/>
      <c r="G748" s="25">
        <f>IF(B748="","",IF(ISNA(MATCH(B748,Pledges!$A$2:$A$301,0)),"Unknown pledge ID",INDEX(Pledges!$B$2:$B$301,MATCH(B748,Pledges!$A$2:$A$301,0))&amp;""))</f>
        <v/>
      </c>
      <c r="H748" s="25">
        <f>IF(B748="","",IF(ISNUMBER(E748),"Sent","To send"))</f>
        <v/>
      </c>
    </row>
    <row r="749">
      <c r="A749" s="23" t="n"/>
      <c r="B749" s="22" t="n"/>
      <c r="C749" s="24" t="n"/>
      <c r="D749" s="22" t="n"/>
      <c r="E749" s="23" t="n"/>
      <c r="F749" s="22" t="n"/>
      <c r="G749" s="25">
        <f>IF(B749="","",IF(ISNA(MATCH(B749,Pledges!$A$2:$A$301,0)),"Unknown pledge ID",INDEX(Pledges!$B$2:$B$301,MATCH(B749,Pledges!$A$2:$A$301,0))&amp;""))</f>
        <v/>
      </c>
      <c r="H749" s="25">
        <f>IF(B749="","",IF(ISNUMBER(E749),"Sent","To send"))</f>
        <v/>
      </c>
    </row>
    <row r="750">
      <c r="A750" s="23" t="n"/>
      <c r="B750" s="22" t="n"/>
      <c r="C750" s="24" t="n"/>
      <c r="D750" s="22" t="n"/>
      <c r="E750" s="23" t="n"/>
      <c r="F750" s="22" t="n"/>
      <c r="G750" s="25">
        <f>IF(B750="","",IF(ISNA(MATCH(B750,Pledges!$A$2:$A$301,0)),"Unknown pledge ID",INDEX(Pledges!$B$2:$B$301,MATCH(B750,Pledges!$A$2:$A$301,0))&amp;""))</f>
        <v/>
      </c>
      <c r="H750" s="25">
        <f>IF(B750="","",IF(ISNUMBER(E750),"Sent","To send"))</f>
        <v/>
      </c>
    </row>
    <row r="751">
      <c r="A751" s="23" t="n"/>
      <c r="B751" s="22" t="n"/>
      <c r="C751" s="24" t="n"/>
      <c r="D751" s="22" t="n"/>
      <c r="E751" s="23" t="n"/>
      <c r="F751" s="22" t="n"/>
      <c r="G751" s="25">
        <f>IF(B751="","",IF(ISNA(MATCH(B751,Pledges!$A$2:$A$301,0)),"Unknown pledge ID",INDEX(Pledges!$B$2:$B$301,MATCH(B751,Pledges!$A$2:$A$301,0))&amp;""))</f>
        <v/>
      </c>
      <c r="H751" s="25">
        <f>IF(B751="","",IF(ISNUMBER(E751),"Sent","To send"))</f>
        <v/>
      </c>
    </row>
    <row r="752">
      <c r="A752" s="23" t="n"/>
      <c r="B752" s="22" t="n"/>
      <c r="C752" s="24" t="n"/>
      <c r="D752" s="22" t="n"/>
      <c r="E752" s="23" t="n"/>
      <c r="F752" s="22" t="n"/>
      <c r="G752" s="25">
        <f>IF(B752="","",IF(ISNA(MATCH(B752,Pledges!$A$2:$A$301,0)),"Unknown pledge ID",INDEX(Pledges!$B$2:$B$301,MATCH(B752,Pledges!$A$2:$A$301,0))&amp;""))</f>
        <v/>
      </c>
      <c r="H752" s="25">
        <f>IF(B752="","",IF(ISNUMBER(E752),"Sent","To send"))</f>
        <v/>
      </c>
    </row>
    <row r="753">
      <c r="A753" s="23" t="n"/>
      <c r="B753" s="22" t="n"/>
      <c r="C753" s="24" t="n"/>
      <c r="D753" s="22" t="n"/>
      <c r="E753" s="23" t="n"/>
      <c r="F753" s="22" t="n"/>
      <c r="G753" s="25">
        <f>IF(B753="","",IF(ISNA(MATCH(B753,Pledges!$A$2:$A$301,0)),"Unknown pledge ID",INDEX(Pledges!$B$2:$B$301,MATCH(B753,Pledges!$A$2:$A$301,0))&amp;""))</f>
        <v/>
      </c>
      <c r="H753" s="25">
        <f>IF(B753="","",IF(ISNUMBER(E753),"Sent","To send"))</f>
        <v/>
      </c>
    </row>
    <row r="754">
      <c r="A754" s="23" t="n"/>
      <c r="B754" s="22" t="n"/>
      <c r="C754" s="24" t="n"/>
      <c r="D754" s="22" t="n"/>
      <c r="E754" s="23" t="n"/>
      <c r="F754" s="22" t="n"/>
      <c r="G754" s="25">
        <f>IF(B754="","",IF(ISNA(MATCH(B754,Pledges!$A$2:$A$301,0)),"Unknown pledge ID",INDEX(Pledges!$B$2:$B$301,MATCH(B754,Pledges!$A$2:$A$301,0))&amp;""))</f>
        <v/>
      </c>
      <c r="H754" s="25">
        <f>IF(B754="","",IF(ISNUMBER(E754),"Sent","To send"))</f>
        <v/>
      </c>
    </row>
    <row r="755">
      <c r="A755" s="23" t="n"/>
      <c r="B755" s="22" t="n"/>
      <c r="C755" s="24" t="n"/>
      <c r="D755" s="22" t="n"/>
      <c r="E755" s="23" t="n"/>
      <c r="F755" s="22" t="n"/>
      <c r="G755" s="25">
        <f>IF(B755="","",IF(ISNA(MATCH(B755,Pledges!$A$2:$A$301,0)),"Unknown pledge ID",INDEX(Pledges!$B$2:$B$301,MATCH(B755,Pledges!$A$2:$A$301,0))&amp;""))</f>
        <v/>
      </c>
      <c r="H755" s="25">
        <f>IF(B755="","",IF(ISNUMBER(E755),"Sent","To send"))</f>
        <v/>
      </c>
    </row>
    <row r="756">
      <c r="A756" s="23" t="n"/>
      <c r="B756" s="22" t="n"/>
      <c r="C756" s="24" t="n"/>
      <c r="D756" s="22" t="n"/>
      <c r="E756" s="23" t="n"/>
      <c r="F756" s="22" t="n"/>
      <c r="G756" s="25">
        <f>IF(B756="","",IF(ISNA(MATCH(B756,Pledges!$A$2:$A$301,0)),"Unknown pledge ID",INDEX(Pledges!$B$2:$B$301,MATCH(B756,Pledges!$A$2:$A$301,0))&amp;""))</f>
        <v/>
      </c>
      <c r="H756" s="25">
        <f>IF(B756="","",IF(ISNUMBER(E756),"Sent","To send"))</f>
        <v/>
      </c>
    </row>
    <row r="757">
      <c r="A757" s="23" t="n"/>
      <c r="B757" s="22" t="n"/>
      <c r="C757" s="24" t="n"/>
      <c r="D757" s="22" t="n"/>
      <c r="E757" s="23" t="n"/>
      <c r="F757" s="22" t="n"/>
      <c r="G757" s="25">
        <f>IF(B757="","",IF(ISNA(MATCH(B757,Pledges!$A$2:$A$301,0)),"Unknown pledge ID",INDEX(Pledges!$B$2:$B$301,MATCH(B757,Pledges!$A$2:$A$301,0))&amp;""))</f>
        <v/>
      </c>
      <c r="H757" s="25">
        <f>IF(B757="","",IF(ISNUMBER(E757),"Sent","To send"))</f>
        <v/>
      </c>
    </row>
    <row r="758">
      <c r="A758" s="23" t="n"/>
      <c r="B758" s="22" t="n"/>
      <c r="C758" s="24" t="n"/>
      <c r="D758" s="22" t="n"/>
      <c r="E758" s="23" t="n"/>
      <c r="F758" s="22" t="n"/>
      <c r="G758" s="25">
        <f>IF(B758="","",IF(ISNA(MATCH(B758,Pledges!$A$2:$A$301,0)),"Unknown pledge ID",INDEX(Pledges!$B$2:$B$301,MATCH(B758,Pledges!$A$2:$A$301,0))&amp;""))</f>
        <v/>
      </c>
      <c r="H758" s="25">
        <f>IF(B758="","",IF(ISNUMBER(E758),"Sent","To send"))</f>
        <v/>
      </c>
    </row>
    <row r="759">
      <c r="A759" s="23" t="n"/>
      <c r="B759" s="22" t="n"/>
      <c r="C759" s="24" t="n"/>
      <c r="D759" s="22" t="n"/>
      <c r="E759" s="23" t="n"/>
      <c r="F759" s="22" t="n"/>
      <c r="G759" s="25">
        <f>IF(B759="","",IF(ISNA(MATCH(B759,Pledges!$A$2:$A$301,0)),"Unknown pledge ID",INDEX(Pledges!$B$2:$B$301,MATCH(B759,Pledges!$A$2:$A$301,0))&amp;""))</f>
        <v/>
      </c>
      <c r="H759" s="25">
        <f>IF(B759="","",IF(ISNUMBER(E759),"Sent","To send"))</f>
        <v/>
      </c>
    </row>
    <row r="760">
      <c r="A760" s="23" t="n"/>
      <c r="B760" s="22" t="n"/>
      <c r="C760" s="24" t="n"/>
      <c r="D760" s="22" t="n"/>
      <c r="E760" s="23" t="n"/>
      <c r="F760" s="22" t="n"/>
      <c r="G760" s="25">
        <f>IF(B760="","",IF(ISNA(MATCH(B760,Pledges!$A$2:$A$301,0)),"Unknown pledge ID",INDEX(Pledges!$B$2:$B$301,MATCH(B760,Pledges!$A$2:$A$301,0))&amp;""))</f>
        <v/>
      </c>
      <c r="H760" s="25">
        <f>IF(B760="","",IF(ISNUMBER(E760),"Sent","To send"))</f>
        <v/>
      </c>
    </row>
    <row r="761">
      <c r="A761" s="23" t="n"/>
      <c r="B761" s="22" t="n"/>
      <c r="C761" s="24" t="n"/>
      <c r="D761" s="22" t="n"/>
      <c r="E761" s="23" t="n"/>
      <c r="F761" s="22" t="n"/>
      <c r="G761" s="25">
        <f>IF(B761="","",IF(ISNA(MATCH(B761,Pledges!$A$2:$A$301,0)),"Unknown pledge ID",INDEX(Pledges!$B$2:$B$301,MATCH(B761,Pledges!$A$2:$A$301,0))&amp;""))</f>
        <v/>
      </c>
      <c r="H761" s="25">
        <f>IF(B761="","",IF(ISNUMBER(E761),"Sent","To send"))</f>
        <v/>
      </c>
    </row>
    <row r="762">
      <c r="A762" s="23" t="n"/>
      <c r="B762" s="22" t="n"/>
      <c r="C762" s="24" t="n"/>
      <c r="D762" s="22" t="n"/>
      <c r="E762" s="23" t="n"/>
      <c r="F762" s="22" t="n"/>
      <c r="G762" s="25">
        <f>IF(B762="","",IF(ISNA(MATCH(B762,Pledges!$A$2:$A$301,0)),"Unknown pledge ID",INDEX(Pledges!$B$2:$B$301,MATCH(B762,Pledges!$A$2:$A$301,0))&amp;""))</f>
        <v/>
      </c>
      <c r="H762" s="25">
        <f>IF(B762="","",IF(ISNUMBER(E762),"Sent","To send"))</f>
        <v/>
      </c>
    </row>
    <row r="763">
      <c r="A763" s="23" t="n"/>
      <c r="B763" s="22" t="n"/>
      <c r="C763" s="24" t="n"/>
      <c r="D763" s="22" t="n"/>
      <c r="E763" s="23" t="n"/>
      <c r="F763" s="22" t="n"/>
      <c r="G763" s="25">
        <f>IF(B763="","",IF(ISNA(MATCH(B763,Pledges!$A$2:$A$301,0)),"Unknown pledge ID",INDEX(Pledges!$B$2:$B$301,MATCH(B763,Pledges!$A$2:$A$301,0))&amp;""))</f>
        <v/>
      </c>
      <c r="H763" s="25">
        <f>IF(B763="","",IF(ISNUMBER(E763),"Sent","To send"))</f>
        <v/>
      </c>
    </row>
    <row r="764">
      <c r="A764" s="23" t="n"/>
      <c r="B764" s="22" t="n"/>
      <c r="C764" s="24" t="n"/>
      <c r="D764" s="22" t="n"/>
      <c r="E764" s="23" t="n"/>
      <c r="F764" s="22" t="n"/>
      <c r="G764" s="25">
        <f>IF(B764="","",IF(ISNA(MATCH(B764,Pledges!$A$2:$A$301,0)),"Unknown pledge ID",INDEX(Pledges!$B$2:$B$301,MATCH(B764,Pledges!$A$2:$A$301,0))&amp;""))</f>
        <v/>
      </c>
      <c r="H764" s="25">
        <f>IF(B764="","",IF(ISNUMBER(E764),"Sent","To send"))</f>
        <v/>
      </c>
    </row>
    <row r="765">
      <c r="A765" s="23" t="n"/>
      <c r="B765" s="22" t="n"/>
      <c r="C765" s="24" t="n"/>
      <c r="D765" s="22" t="n"/>
      <c r="E765" s="23" t="n"/>
      <c r="F765" s="22" t="n"/>
      <c r="G765" s="25">
        <f>IF(B765="","",IF(ISNA(MATCH(B765,Pledges!$A$2:$A$301,0)),"Unknown pledge ID",INDEX(Pledges!$B$2:$B$301,MATCH(B765,Pledges!$A$2:$A$301,0))&amp;""))</f>
        <v/>
      </c>
      <c r="H765" s="25">
        <f>IF(B765="","",IF(ISNUMBER(E765),"Sent","To send"))</f>
        <v/>
      </c>
    </row>
    <row r="766">
      <c r="A766" s="23" t="n"/>
      <c r="B766" s="22" t="n"/>
      <c r="C766" s="24" t="n"/>
      <c r="D766" s="22" t="n"/>
      <c r="E766" s="23" t="n"/>
      <c r="F766" s="22" t="n"/>
      <c r="G766" s="25">
        <f>IF(B766="","",IF(ISNA(MATCH(B766,Pledges!$A$2:$A$301,0)),"Unknown pledge ID",INDEX(Pledges!$B$2:$B$301,MATCH(B766,Pledges!$A$2:$A$301,0))&amp;""))</f>
        <v/>
      </c>
      <c r="H766" s="25">
        <f>IF(B766="","",IF(ISNUMBER(E766),"Sent","To send"))</f>
        <v/>
      </c>
    </row>
    <row r="767">
      <c r="A767" s="23" t="n"/>
      <c r="B767" s="22" t="n"/>
      <c r="C767" s="24" t="n"/>
      <c r="D767" s="22" t="n"/>
      <c r="E767" s="23" t="n"/>
      <c r="F767" s="22" t="n"/>
      <c r="G767" s="25">
        <f>IF(B767="","",IF(ISNA(MATCH(B767,Pledges!$A$2:$A$301,0)),"Unknown pledge ID",INDEX(Pledges!$B$2:$B$301,MATCH(B767,Pledges!$A$2:$A$301,0))&amp;""))</f>
        <v/>
      </c>
      <c r="H767" s="25">
        <f>IF(B767="","",IF(ISNUMBER(E767),"Sent","To send"))</f>
        <v/>
      </c>
    </row>
    <row r="768">
      <c r="A768" s="23" t="n"/>
      <c r="B768" s="22" t="n"/>
      <c r="C768" s="24" t="n"/>
      <c r="D768" s="22" t="n"/>
      <c r="E768" s="23" t="n"/>
      <c r="F768" s="22" t="n"/>
      <c r="G768" s="25">
        <f>IF(B768="","",IF(ISNA(MATCH(B768,Pledges!$A$2:$A$301,0)),"Unknown pledge ID",INDEX(Pledges!$B$2:$B$301,MATCH(B768,Pledges!$A$2:$A$301,0))&amp;""))</f>
        <v/>
      </c>
      <c r="H768" s="25">
        <f>IF(B768="","",IF(ISNUMBER(E768),"Sent","To send"))</f>
        <v/>
      </c>
    </row>
    <row r="769">
      <c r="A769" s="23" t="n"/>
      <c r="B769" s="22" t="n"/>
      <c r="C769" s="24" t="n"/>
      <c r="D769" s="22" t="n"/>
      <c r="E769" s="23" t="n"/>
      <c r="F769" s="22" t="n"/>
      <c r="G769" s="25">
        <f>IF(B769="","",IF(ISNA(MATCH(B769,Pledges!$A$2:$A$301,0)),"Unknown pledge ID",INDEX(Pledges!$B$2:$B$301,MATCH(B769,Pledges!$A$2:$A$301,0))&amp;""))</f>
        <v/>
      </c>
      <c r="H769" s="25">
        <f>IF(B769="","",IF(ISNUMBER(E769),"Sent","To send"))</f>
        <v/>
      </c>
    </row>
    <row r="770">
      <c r="A770" s="23" t="n"/>
      <c r="B770" s="22" t="n"/>
      <c r="C770" s="24" t="n"/>
      <c r="D770" s="22" t="n"/>
      <c r="E770" s="23" t="n"/>
      <c r="F770" s="22" t="n"/>
      <c r="G770" s="25">
        <f>IF(B770="","",IF(ISNA(MATCH(B770,Pledges!$A$2:$A$301,0)),"Unknown pledge ID",INDEX(Pledges!$B$2:$B$301,MATCH(B770,Pledges!$A$2:$A$301,0))&amp;""))</f>
        <v/>
      </c>
      <c r="H770" s="25">
        <f>IF(B770="","",IF(ISNUMBER(E770),"Sent","To send"))</f>
        <v/>
      </c>
    </row>
    <row r="771">
      <c r="A771" s="23" t="n"/>
      <c r="B771" s="22" t="n"/>
      <c r="C771" s="24" t="n"/>
      <c r="D771" s="22" t="n"/>
      <c r="E771" s="23" t="n"/>
      <c r="F771" s="22" t="n"/>
      <c r="G771" s="25">
        <f>IF(B771="","",IF(ISNA(MATCH(B771,Pledges!$A$2:$A$301,0)),"Unknown pledge ID",INDEX(Pledges!$B$2:$B$301,MATCH(B771,Pledges!$A$2:$A$301,0))&amp;""))</f>
        <v/>
      </c>
      <c r="H771" s="25">
        <f>IF(B771="","",IF(ISNUMBER(E771),"Sent","To send"))</f>
        <v/>
      </c>
    </row>
    <row r="772">
      <c r="A772" s="23" t="n"/>
      <c r="B772" s="22" t="n"/>
      <c r="C772" s="24" t="n"/>
      <c r="D772" s="22" t="n"/>
      <c r="E772" s="23" t="n"/>
      <c r="F772" s="22" t="n"/>
      <c r="G772" s="25">
        <f>IF(B772="","",IF(ISNA(MATCH(B772,Pledges!$A$2:$A$301,0)),"Unknown pledge ID",INDEX(Pledges!$B$2:$B$301,MATCH(B772,Pledges!$A$2:$A$301,0))&amp;""))</f>
        <v/>
      </c>
      <c r="H772" s="25">
        <f>IF(B772="","",IF(ISNUMBER(E772),"Sent","To send"))</f>
        <v/>
      </c>
    </row>
    <row r="773">
      <c r="A773" s="23" t="n"/>
      <c r="B773" s="22" t="n"/>
      <c r="C773" s="24" t="n"/>
      <c r="D773" s="22" t="n"/>
      <c r="E773" s="23" t="n"/>
      <c r="F773" s="22" t="n"/>
      <c r="G773" s="25">
        <f>IF(B773="","",IF(ISNA(MATCH(B773,Pledges!$A$2:$A$301,0)),"Unknown pledge ID",INDEX(Pledges!$B$2:$B$301,MATCH(B773,Pledges!$A$2:$A$301,0))&amp;""))</f>
        <v/>
      </c>
      <c r="H773" s="25">
        <f>IF(B773="","",IF(ISNUMBER(E773),"Sent","To send"))</f>
        <v/>
      </c>
    </row>
    <row r="774">
      <c r="A774" s="23" t="n"/>
      <c r="B774" s="22" t="n"/>
      <c r="C774" s="24" t="n"/>
      <c r="D774" s="22" t="n"/>
      <c r="E774" s="23" t="n"/>
      <c r="F774" s="22" t="n"/>
      <c r="G774" s="25">
        <f>IF(B774="","",IF(ISNA(MATCH(B774,Pledges!$A$2:$A$301,0)),"Unknown pledge ID",INDEX(Pledges!$B$2:$B$301,MATCH(B774,Pledges!$A$2:$A$301,0))&amp;""))</f>
        <v/>
      </c>
      <c r="H774" s="25">
        <f>IF(B774="","",IF(ISNUMBER(E774),"Sent","To send"))</f>
        <v/>
      </c>
    </row>
    <row r="775">
      <c r="A775" s="23" t="n"/>
      <c r="B775" s="22" t="n"/>
      <c r="C775" s="24" t="n"/>
      <c r="D775" s="22" t="n"/>
      <c r="E775" s="23" t="n"/>
      <c r="F775" s="22" t="n"/>
      <c r="G775" s="25">
        <f>IF(B775="","",IF(ISNA(MATCH(B775,Pledges!$A$2:$A$301,0)),"Unknown pledge ID",INDEX(Pledges!$B$2:$B$301,MATCH(B775,Pledges!$A$2:$A$301,0))&amp;""))</f>
        <v/>
      </c>
      <c r="H775" s="25">
        <f>IF(B775="","",IF(ISNUMBER(E775),"Sent","To send"))</f>
        <v/>
      </c>
    </row>
    <row r="776">
      <c r="A776" s="23" t="n"/>
      <c r="B776" s="22" t="n"/>
      <c r="C776" s="24" t="n"/>
      <c r="D776" s="22" t="n"/>
      <c r="E776" s="23" t="n"/>
      <c r="F776" s="22" t="n"/>
      <c r="G776" s="25">
        <f>IF(B776="","",IF(ISNA(MATCH(B776,Pledges!$A$2:$A$301,0)),"Unknown pledge ID",INDEX(Pledges!$B$2:$B$301,MATCH(B776,Pledges!$A$2:$A$301,0))&amp;""))</f>
        <v/>
      </c>
      <c r="H776" s="25">
        <f>IF(B776="","",IF(ISNUMBER(E776),"Sent","To send"))</f>
        <v/>
      </c>
    </row>
    <row r="777">
      <c r="A777" s="23" t="n"/>
      <c r="B777" s="22" t="n"/>
      <c r="C777" s="24" t="n"/>
      <c r="D777" s="22" t="n"/>
      <c r="E777" s="23" t="n"/>
      <c r="F777" s="22" t="n"/>
      <c r="G777" s="25">
        <f>IF(B777="","",IF(ISNA(MATCH(B777,Pledges!$A$2:$A$301,0)),"Unknown pledge ID",INDEX(Pledges!$B$2:$B$301,MATCH(B777,Pledges!$A$2:$A$301,0))&amp;""))</f>
        <v/>
      </c>
      <c r="H777" s="25">
        <f>IF(B777="","",IF(ISNUMBER(E777),"Sent","To send"))</f>
        <v/>
      </c>
    </row>
    <row r="778">
      <c r="A778" s="23" t="n"/>
      <c r="B778" s="22" t="n"/>
      <c r="C778" s="24" t="n"/>
      <c r="D778" s="22" t="n"/>
      <c r="E778" s="23" t="n"/>
      <c r="F778" s="22" t="n"/>
      <c r="G778" s="25">
        <f>IF(B778="","",IF(ISNA(MATCH(B778,Pledges!$A$2:$A$301,0)),"Unknown pledge ID",INDEX(Pledges!$B$2:$B$301,MATCH(B778,Pledges!$A$2:$A$301,0))&amp;""))</f>
        <v/>
      </c>
      <c r="H778" s="25">
        <f>IF(B778="","",IF(ISNUMBER(E778),"Sent","To send"))</f>
        <v/>
      </c>
    </row>
    <row r="779">
      <c r="A779" s="23" t="n"/>
      <c r="B779" s="22" t="n"/>
      <c r="C779" s="24" t="n"/>
      <c r="D779" s="22" t="n"/>
      <c r="E779" s="23" t="n"/>
      <c r="F779" s="22" t="n"/>
      <c r="G779" s="25">
        <f>IF(B779="","",IF(ISNA(MATCH(B779,Pledges!$A$2:$A$301,0)),"Unknown pledge ID",INDEX(Pledges!$B$2:$B$301,MATCH(B779,Pledges!$A$2:$A$301,0))&amp;""))</f>
        <v/>
      </c>
      <c r="H779" s="25">
        <f>IF(B779="","",IF(ISNUMBER(E779),"Sent","To send"))</f>
        <v/>
      </c>
    </row>
    <row r="780">
      <c r="A780" s="23" t="n"/>
      <c r="B780" s="22" t="n"/>
      <c r="C780" s="24" t="n"/>
      <c r="D780" s="22" t="n"/>
      <c r="E780" s="23" t="n"/>
      <c r="F780" s="22" t="n"/>
      <c r="G780" s="25">
        <f>IF(B780="","",IF(ISNA(MATCH(B780,Pledges!$A$2:$A$301,0)),"Unknown pledge ID",INDEX(Pledges!$B$2:$B$301,MATCH(B780,Pledges!$A$2:$A$301,0))&amp;""))</f>
        <v/>
      </c>
      <c r="H780" s="25">
        <f>IF(B780="","",IF(ISNUMBER(E780),"Sent","To send"))</f>
        <v/>
      </c>
    </row>
    <row r="781">
      <c r="A781" s="23" t="n"/>
      <c r="B781" s="22" t="n"/>
      <c r="C781" s="24" t="n"/>
      <c r="D781" s="22" t="n"/>
      <c r="E781" s="23" t="n"/>
      <c r="F781" s="22" t="n"/>
      <c r="G781" s="25">
        <f>IF(B781="","",IF(ISNA(MATCH(B781,Pledges!$A$2:$A$301,0)),"Unknown pledge ID",INDEX(Pledges!$B$2:$B$301,MATCH(B781,Pledges!$A$2:$A$301,0))&amp;""))</f>
        <v/>
      </c>
      <c r="H781" s="25">
        <f>IF(B781="","",IF(ISNUMBER(E781),"Sent","To send"))</f>
        <v/>
      </c>
    </row>
    <row r="782">
      <c r="A782" s="23" t="n"/>
      <c r="B782" s="22" t="n"/>
      <c r="C782" s="24" t="n"/>
      <c r="D782" s="22" t="n"/>
      <c r="E782" s="23" t="n"/>
      <c r="F782" s="22" t="n"/>
      <c r="G782" s="25">
        <f>IF(B782="","",IF(ISNA(MATCH(B782,Pledges!$A$2:$A$301,0)),"Unknown pledge ID",INDEX(Pledges!$B$2:$B$301,MATCH(B782,Pledges!$A$2:$A$301,0))&amp;""))</f>
        <v/>
      </c>
      <c r="H782" s="25">
        <f>IF(B782="","",IF(ISNUMBER(E782),"Sent","To send"))</f>
        <v/>
      </c>
    </row>
    <row r="783">
      <c r="A783" s="23" t="n"/>
      <c r="B783" s="22" t="n"/>
      <c r="C783" s="24" t="n"/>
      <c r="D783" s="22" t="n"/>
      <c r="E783" s="23" t="n"/>
      <c r="F783" s="22" t="n"/>
      <c r="G783" s="25">
        <f>IF(B783="","",IF(ISNA(MATCH(B783,Pledges!$A$2:$A$301,0)),"Unknown pledge ID",INDEX(Pledges!$B$2:$B$301,MATCH(B783,Pledges!$A$2:$A$301,0))&amp;""))</f>
        <v/>
      </c>
      <c r="H783" s="25">
        <f>IF(B783="","",IF(ISNUMBER(E783),"Sent","To send"))</f>
        <v/>
      </c>
    </row>
    <row r="784">
      <c r="A784" s="23" t="n"/>
      <c r="B784" s="22" t="n"/>
      <c r="C784" s="24" t="n"/>
      <c r="D784" s="22" t="n"/>
      <c r="E784" s="23" t="n"/>
      <c r="F784" s="22" t="n"/>
      <c r="G784" s="25">
        <f>IF(B784="","",IF(ISNA(MATCH(B784,Pledges!$A$2:$A$301,0)),"Unknown pledge ID",INDEX(Pledges!$B$2:$B$301,MATCH(B784,Pledges!$A$2:$A$301,0))&amp;""))</f>
        <v/>
      </c>
      <c r="H784" s="25">
        <f>IF(B784="","",IF(ISNUMBER(E784),"Sent","To send"))</f>
        <v/>
      </c>
    </row>
    <row r="785">
      <c r="A785" s="23" t="n"/>
      <c r="B785" s="22" t="n"/>
      <c r="C785" s="24" t="n"/>
      <c r="D785" s="22" t="n"/>
      <c r="E785" s="23" t="n"/>
      <c r="F785" s="22" t="n"/>
      <c r="G785" s="25">
        <f>IF(B785="","",IF(ISNA(MATCH(B785,Pledges!$A$2:$A$301,0)),"Unknown pledge ID",INDEX(Pledges!$B$2:$B$301,MATCH(B785,Pledges!$A$2:$A$301,0))&amp;""))</f>
        <v/>
      </c>
      <c r="H785" s="25">
        <f>IF(B785="","",IF(ISNUMBER(E785),"Sent","To send"))</f>
        <v/>
      </c>
    </row>
    <row r="786">
      <c r="A786" s="23" t="n"/>
      <c r="B786" s="22" t="n"/>
      <c r="C786" s="24" t="n"/>
      <c r="D786" s="22" t="n"/>
      <c r="E786" s="23" t="n"/>
      <c r="F786" s="22" t="n"/>
      <c r="G786" s="25">
        <f>IF(B786="","",IF(ISNA(MATCH(B786,Pledges!$A$2:$A$301,0)),"Unknown pledge ID",INDEX(Pledges!$B$2:$B$301,MATCH(B786,Pledges!$A$2:$A$301,0))&amp;""))</f>
        <v/>
      </c>
      <c r="H786" s="25">
        <f>IF(B786="","",IF(ISNUMBER(E786),"Sent","To send"))</f>
        <v/>
      </c>
    </row>
    <row r="787">
      <c r="A787" s="23" t="n"/>
      <c r="B787" s="22" t="n"/>
      <c r="C787" s="24" t="n"/>
      <c r="D787" s="22" t="n"/>
      <c r="E787" s="23" t="n"/>
      <c r="F787" s="22" t="n"/>
      <c r="G787" s="25">
        <f>IF(B787="","",IF(ISNA(MATCH(B787,Pledges!$A$2:$A$301,0)),"Unknown pledge ID",INDEX(Pledges!$B$2:$B$301,MATCH(B787,Pledges!$A$2:$A$301,0))&amp;""))</f>
        <v/>
      </c>
      <c r="H787" s="25">
        <f>IF(B787="","",IF(ISNUMBER(E787),"Sent","To send"))</f>
        <v/>
      </c>
    </row>
    <row r="788">
      <c r="A788" s="23" t="n"/>
      <c r="B788" s="22" t="n"/>
      <c r="C788" s="24" t="n"/>
      <c r="D788" s="22" t="n"/>
      <c r="E788" s="23" t="n"/>
      <c r="F788" s="22" t="n"/>
      <c r="G788" s="25">
        <f>IF(B788="","",IF(ISNA(MATCH(B788,Pledges!$A$2:$A$301,0)),"Unknown pledge ID",INDEX(Pledges!$B$2:$B$301,MATCH(B788,Pledges!$A$2:$A$301,0))&amp;""))</f>
        <v/>
      </c>
      <c r="H788" s="25">
        <f>IF(B788="","",IF(ISNUMBER(E788),"Sent","To send"))</f>
        <v/>
      </c>
    </row>
    <row r="789">
      <c r="A789" s="23" t="n"/>
      <c r="B789" s="22" t="n"/>
      <c r="C789" s="24" t="n"/>
      <c r="D789" s="22" t="n"/>
      <c r="E789" s="23" t="n"/>
      <c r="F789" s="22" t="n"/>
      <c r="G789" s="25">
        <f>IF(B789="","",IF(ISNA(MATCH(B789,Pledges!$A$2:$A$301,0)),"Unknown pledge ID",INDEX(Pledges!$B$2:$B$301,MATCH(B789,Pledges!$A$2:$A$301,0))&amp;""))</f>
        <v/>
      </c>
      <c r="H789" s="25">
        <f>IF(B789="","",IF(ISNUMBER(E789),"Sent","To send"))</f>
        <v/>
      </c>
    </row>
    <row r="790">
      <c r="A790" s="23" t="n"/>
      <c r="B790" s="22" t="n"/>
      <c r="C790" s="24" t="n"/>
      <c r="D790" s="22" t="n"/>
      <c r="E790" s="23" t="n"/>
      <c r="F790" s="22" t="n"/>
      <c r="G790" s="25">
        <f>IF(B790="","",IF(ISNA(MATCH(B790,Pledges!$A$2:$A$301,0)),"Unknown pledge ID",INDEX(Pledges!$B$2:$B$301,MATCH(B790,Pledges!$A$2:$A$301,0))&amp;""))</f>
        <v/>
      </c>
      <c r="H790" s="25">
        <f>IF(B790="","",IF(ISNUMBER(E790),"Sent","To send"))</f>
        <v/>
      </c>
    </row>
    <row r="791">
      <c r="A791" s="23" t="n"/>
      <c r="B791" s="22" t="n"/>
      <c r="C791" s="24" t="n"/>
      <c r="D791" s="22" t="n"/>
      <c r="E791" s="23" t="n"/>
      <c r="F791" s="22" t="n"/>
      <c r="G791" s="25">
        <f>IF(B791="","",IF(ISNA(MATCH(B791,Pledges!$A$2:$A$301,0)),"Unknown pledge ID",INDEX(Pledges!$B$2:$B$301,MATCH(B791,Pledges!$A$2:$A$301,0))&amp;""))</f>
        <v/>
      </c>
      <c r="H791" s="25">
        <f>IF(B791="","",IF(ISNUMBER(E791),"Sent","To send"))</f>
        <v/>
      </c>
    </row>
    <row r="792">
      <c r="A792" s="23" t="n"/>
      <c r="B792" s="22" t="n"/>
      <c r="C792" s="24" t="n"/>
      <c r="D792" s="22" t="n"/>
      <c r="E792" s="23" t="n"/>
      <c r="F792" s="22" t="n"/>
      <c r="G792" s="25">
        <f>IF(B792="","",IF(ISNA(MATCH(B792,Pledges!$A$2:$A$301,0)),"Unknown pledge ID",INDEX(Pledges!$B$2:$B$301,MATCH(B792,Pledges!$A$2:$A$301,0))&amp;""))</f>
        <v/>
      </c>
      <c r="H792" s="25">
        <f>IF(B792="","",IF(ISNUMBER(E792),"Sent","To send"))</f>
        <v/>
      </c>
    </row>
    <row r="793">
      <c r="A793" s="23" t="n"/>
      <c r="B793" s="22" t="n"/>
      <c r="C793" s="24" t="n"/>
      <c r="D793" s="22" t="n"/>
      <c r="E793" s="23" t="n"/>
      <c r="F793" s="22" t="n"/>
      <c r="G793" s="25">
        <f>IF(B793="","",IF(ISNA(MATCH(B793,Pledges!$A$2:$A$301,0)),"Unknown pledge ID",INDEX(Pledges!$B$2:$B$301,MATCH(B793,Pledges!$A$2:$A$301,0))&amp;""))</f>
        <v/>
      </c>
      <c r="H793" s="25">
        <f>IF(B793="","",IF(ISNUMBER(E793),"Sent","To send"))</f>
        <v/>
      </c>
    </row>
    <row r="794">
      <c r="A794" s="23" t="n"/>
      <c r="B794" s="22" t="n"/>
      <c r="C794" s="24" t="n"/>
      <c r="D794" s="22" t="n"/>
      <c r="E794" s="23" t="n"/>
      <c r="F794" s="22" t="n"/>
      <c r="G794" s="25">
        <f>IF(B794="","",IF(ISNA(MATCH(B794,Pledges!$A$2:$A$301,0)),"Unknown pledge ID",INDEX(Pledges!$B$2:$B$301,MATCH(B794,Pledges!$A$2:$A$301,0))&amp;""))</f>
        <v/>
      </c>
      <c r="H794" s="25">
        <f>IF(B794="","",IF(ISNUMBER(E794),"Sent","To send"))</f>
        <v/>
      </c>
    </row>
    <row r="795">
      <c r="A795" s="23" t="n"/>
      <c r="B795" s="22" t="n"/>
      <c r="C795" s="24" t="n"/>
      <c r="D795" s="22" t="n"/>
      <c r="E795" s="23" t="n"/>
      <c r="F795" s="22" t="n"/>
      <c r="G795" s="25">
        <f>IF(B795="","",IF(ISNA(MATCH(B795,Pledges!$A$2:$A$301,0)),"Unknown pledge ID",INDEX(Pledges!$B$2:$B$301,MATCH(B795,Pledges!$A$2:$A$301,0))&amp;""))</f>
        <v/>
      </c>
      <c r="H795" s="25">
        <f>IF(B795="","",IF(ISNUMBER(E795),"Sent","To send"))</f>
        <v/>
      </c>
    </row>
    <row r="796">
      <c r="A796" s="23" t="n"/>
      <c r="B796" s="22" t="n"/>
      <c r="C796" s="24" t="n"/>
      <c r="D796" s="22" t="n"/>
      <c r="E796" s="23" t="n"/>
      <c r="F796" s="22" t="n"/>
      <c r="G796" s="25">
        <f>IF(B796="","",IF(ISNA(MATCH(B796,Pledges!$A$2:$A$301,0)),"Unknown pledge ID",INDEX(Pledges!$B$2:$B$301,MATCH(B796,Pledges!$A$2:$A$301,0))&amp;""))</f>
        <v/>
      </c>
      <c r="H796" s="25">
        <f>IF(B796="","",IF(ISNUMBER(E796),"Sent","To send"))</f>
        <v/>
      </c>
    </row>
    <row r="797">
      <c r="A797" s="23" t="n"/>
      <c r="B797" s="22" t="n"/>
      <c r="C797" s="24" t="n"/>
      <c r="D797" s="22" t="n"/>
      <c r="E797" s="23" t="n"/>
      <c r="F797" s="22" t="n"/>
      <c r="G797" s="25">
        <f>IF(B797="","",IF(ISNA(MATCH(B797,Pledges!$A$2:$A$301,0)),"Unknown pledge ID",INDEX(Pledges!$B$2:$B$301,MATCH(B797,Pledges!$A$2:$A$301,0))&amp;""))</f>
        <v/>
      </c>
      <c r="H797" s="25">
        <f>IF(B797="","",IF(ISNUMBER(E797),"Sent","To send"))</f>
        <v/>
      </c>
    </row>
    <row r="798">
      <c r="A798" s="23" t="n"/>
      <c r="B798" s="22" t="n"/>
      <c r="C798" s="24" t="n"/>
      <c r="D798" s="22" t="n"/>
      <c r="E798" s="23" t="n"/>
      <c r="F798" s="22" t="n"/>
      <c r="G798" s="25">
        <f>IF(B798="","",IF(ISNA(MATCH(B798,Pledges!$A$2:$A$301,0)),"Unknown pledge ID",INDEX(Pledges!$B$2:$B$301,MATCH(B798,Pledges!$A$2:$A$301,0))&amp;""))</f>
        <v/>
      </c>
      <c r="H798" s="25">
        <f>IF(B798="","",IF(ISNUMBER(E798),"Sent","To send"))</f>
        <v/>
      </c>
    </row>
    <row r="799">
      <c r="A799" s="23" t="n"/>
      <c r="B799" s="22" t="n"/>
      <c r="C799" s="24" t="n"/>
      <c r="D799" s="22" t="n"/>
      <c r="E799" s="23" t="n"/>
      <c r="F799" s="22" t="n"/>
      <c r="G799" s="25">
        <f>IF(B799="","",IF(ISNA(MATCH(B799,Pledges!$A$2:$A$301,0)),"Unknown pledge ID",INDEX(Pledges!$B$2:$B$301,MATCH(B799,Pledges!$A$2:$A$301,0))&amp;""))</f>
        <v/>
      </c>
      <c r="H799" s="25">
        <f>IF(B799="","",IF(ISNUMBER(E799),"Sent","To send"))</f>
        <v/>
      </c>
    </row>
    <row r="800">
      <c r="A800" s="23" t="n"/>
      <c r="B800" s="22" t="n"/>
      <c r="C800" s="24" t="n"/>
      <c r="D800" s="22" t="n"/>
      <c r="E800" s="23" t="n"/>
      <c r="F800" s="22" t="n"/>
      <c r="G800" s="25">
        <f>IF(B800="","",IF(ISNA(MATCH(B800,Pledges!$A$2:$A$301,0)),"Unknown pledge ID",INDEX(Pledges!$B$2:$B$301,MATCH(B800,Pledges!$A$2:$A$301,0))&amp;""))</f>
        <v/>
      </c>
      <c r="H800" s="25">
        <f>IF(B800="","",IF(ISNUMBER(E800),"Sent","To send"))</f>
        <v/>
      </c>
    </row>
    <row r="801">
      <c r="A801" s="23" t="n"/>
      <c r="B801" s="22" t="n"/>
      <c r="C801" s="24" t="n"/>
      <c r="D801" s="22" t="n"/>
      <c r="E801" s="23" t="n"/>
      <c r="F801" s="22" t="n"/>
      <c r="G801" s="25">
        <f>IF(B801="","",IF(ISNA(MATCH(B801,Pledges!$A$2:$A$301,0)),"Unknown pledge ID",INDEX(Pledges!$B$2:$B$301,MATCH(B801,Pledges!$A$2:$A$301,0))&amp;""))</f>
        <v/>
      </c>
      <c r="H801" s="25">
        <f>IF(B801="","",IF(ISNUMBER(E801),"Sent","To send"))</f>
        <v/>
      </c>
    </row>
    <row r="802">
      <c r="A802" s="23" t="n"/>
      <c r="B802" s="22" t="n"/>
      <c r="C802" s="24" t="n"/>
      <c r="D802" s="22" t="n"/>
      <c r="E802" s="23" t="n"/>
      <c r="F802" s="22" t="n"/>
      <c r="G802" s="25">
        <f>IF(B802="","",IF(ISNA(MATCH(B802,Pledges!$A$2:$A$301,0)),"Unknown pledge ID",INDEX(Pledges!$B$2:$B$301,MATCH(B802,Pledges!$A$2:$A$301,0))&amp;""))</f>
        <v/>
      </c>
      <c r="H802" s="25">
        <f>IF(B802="","",IF(ISNUMBER(E802),"Sent","To send"))</f>
        <v/>
      </c>
    </row>
    <row r="803">
      <c r="A803" s="23" t="n"/>
      <c r="B803" s="22" t="n"/>
      <c r="C803" s="24" t="n"/>
      <c r="D803" s="22" t="n"/>
      <c r="E803" s="23" t="n"/>
      <c r="F803" s="22" t="n"/>
      <c r="G803" s="25">
        <f>IF(B803="","",IF(ISNA(MATCH(B803,Pledges!$A$2:$A$301,0)),"Unknown pledge ID",INDEX(Pledges!$B$2:$B$301,MATCH(B803,Pledges!$A$2:$A$301,0))&amp;""))</f>
        <v/>
      </c>
      <c r="H803" s="25">
        <f>IF(B803="","",IF(ISNUMBER(E803),"Sent","To send"))</f>
        <v/>
      </c>
    </row>
    <row r="804">
      <c r="A804" s="23" t="n"/>
      <c r="B804" s="22" t="n"/>
      <c r="C804" s="24" t="n"/>
      <c r="D804" s="22" t="n"/>
      <c r="E804" s="23" t="n"/>
      <c r="F804" s="22" t="n"/>
      <c r="G804" s="25">
        <f>IF(B804="","",IF(ISNA(MATCH(B804,Pledges!$A$2:$A$301,0)),"Unknown pledge ID",INDEX(Pledges!$B$2:$B$301,MATCH(B804,Pledges!$A$2:$A$301,0))&amp;""))</f>
        <v/>
      </c>
      <c r="H804" s="25">
        <f>IF(B804="","",IF(ISNUMBER(E804),"Sent","To send"))</f>
        <v/>
      </c>
    </row>
    <row r="805">
      <c r="A805" s="23" t="n"/>
      <c r="B805" s="22" t="n"/>
      <c r="C805" s="24" t="n"/>
      <c r="D805" s="22" t="n"/>
      <c r="E805" s="23" t="n"/>
      <c r="F805" s="22" t="n"/>
      <c r="G805" s="25">
        <f>IF(B805="","",IF(ISNA(MATCH(B805,Pledges!$A$2:$A$301,0)),"Unknown pledge ID",INDEX(Pledges!$B$2:$B$301,MATCH(B805,Pledges!$A$2:$A$301,0))&amp;""))</f>
        <v/>
      </c>
      <c r="H805" s="25">
        <f>IF(B805="","",IF(ISNUMBER(E805),"Sent","To send"))</f>
        <v/>
      </c>
    </row>
    <row r="806">
      <c r="A806" s="23" t="n"/>
      <c r="B806" s="22" t="n"/>
      <c r="C806" s="24" t="n"/>
      <c r="D806" s="22" t="n"/>
      <c r="E806" s="23" t="n"/>
      <c r="F806" s="22" t="n"/>
      <c r="G806" s="25">
        <f>IF(B806="","",IF(ISNA(MATCH(B806,Pledges!$A$2:$A$301,0)),"Unknown pledge ID",INDEX(Pledges!$B$2:$B$301,MATCH(B806,Pledges!$A$2:$A$301,0))&amp;""))</f>
        <v/>
      </c>
      <c r="H806" s="25">
        <f>IF(B806="","",IF(ISNUMBER(E806),"Sent","To send"))</f>
        <v/>
      </c>
    </row>
    <row r="807">
      <c r="A807" s="23" t="n"/>
      <c r="B807" s="22" t="n"/>
      <c r="C807" s="24" t="n"/>
      <c r="D807" s="22" t="n"/>
      <c r="E807" s="23" t="n"/>
      <c r="F807" s="22" t="n"/>
      <c r="G807" s="25">
        <f>IF(B807="","",IF(ISNA(MATCH(B807,Pledges!$A$2:$A$301,0)),"Unknown pledge ID",INDEX(Pledges!$B$2:$B$301,MATCH(B807,Pledges!$A$2:$A$301,0))&amp;""))</f>
        <v/>
      </c>
      <c r="H807" s="25">
        <f>IF(B807="","",IF(ISNUMBER(E807),"Sent","To send"))</f>
        <v/>
      </c>
    </row>
    <row r="808">
      <c r="A808" s="23" t="n"/>
      <c r="B808" s="22" t="n"/>
      <c r="C808" s="24" t="n"/>
      <c r="D808" s="22" t="n"/>
      <c r="E808" s="23" t="n"/>
      <c r="F808" s="22" t="n"/>
      <c r="G808" s="25">
        <f>IF(B808="","",IF(ISNA(MATCH(B808,Pledges!$A$2:$A$301,0)),"Unknown pledge ID",INDEX(Pledges!$B$2:$B$301,MATCH(B808,Pledges!$A$2:$A$301,0))&amp;""))</f>
        <v/>
      </c>
      <c r="H808" s="25">
        <f>IF(B808="","",IF(ISNUMBER(E808),"Sent","To send"))</f>
        <v/>
      </c>
    </row>
    <row r="809">
      <c r="A809" s="23" t="n"/>
      <c r="B809" s="22" t="n"/>
      <c r="C809" s="24" t="n"/>
      <c r="D809" s="22" t="n"/>
      <c r="E809" s="23" t="n"/>
      <c r="F809" s="22" t="n"/>
      <c r="G809" s="25">
        <f>IF(B809="","",IF(ISNA(MATCH(B809,Pledges!$A$2:$A$301,0)),"Unknown pledge ID",INDEX(Pledges!$B$2:$B$301,MATCH(B809,Pledges!$A$2:$A$301,0))&amp;""))</f>
        <v/>
      </c>
      <c r="H809" s="25">
        <f>IF(B809="","",IF(ISNUMBER(E809),"Sent","To send"))</f>
        <v/>
      </c>
    </row>
    <row r="810">
      <c r="A810" s="23" t="n"/>
      <c r="B810" s="22" t="n"/>
      <c r="C810" s="24" t="n"/>
      <c r="D810" s="22" t="n"/>
      <c r="E810" s="23" t="n"/>
      <c r="F810" s="22" t="n"/>
      <c r="G810" s="25">
        <f>IF(B810="","",IF(ISNA(MATCH(B810,Pledges!$A$2:$A$301,0)),"Unknown pledge ID",INDEX(Pledges!$B$2:$B$301,MATCH(B810,Pledges!$A$2:$A$301,0))&amp;""))</f>
        <v/>
      </c>
      <c r="H810" s="25">
        <f>IF(B810="","",IF(ISNUMBER(E810),"Sent","To send"))</f>
        <v/>
      </c>
    </row>
    <row r="811">
      <c r="A811" s="23" t="n"/>
      <c r="B811" s="22" t="n"/>
      <c r="C811" s="24" t="n"/>
      <c r="D811" s="22" t="n"/>
      <c r="E811" s="23" t="n"/>
      <c r="F811" s="22" t="n"/>
      <c r="G811" s="25">
        <f>IF(B811="","",IF(ISNA(MATCH(B811,Pledges!$A$2:$A$301,0)),"Unknown pledge ID",INDEX(Pledges!$B$2:$B$301,MATCH(B811,Pledges!$A$2:$A$301,0))&amp;""))</f>
        <v/>
      </c>
      <c r="H811" s="25">
        <f>IF(B811="","",IF(ISNUMBER(E811),"Sent","To send"))</f>
        <v/>
      </c>
    </row>
    <row r="812">
      <c r="A812" s="23" t="n"/>
      <c r="B812" s="22" t="n"/>
      <c r="C812" s="24" t="n"/>
      <c r="D812" s="22" t="n"/>
      <c r="E812" s="23" t="n"/>
      <c r="F812" s="22" t="n"/>
      <c r="G812" s="25">
        <f>IF(B812="","",IF(ISNA(MATCH(B812,Pledges!$A$2:$A$301,0)),"Unknown pledge ID",INDEX(Pledges!$B$2:$B$301,MATCH(B812,Pledges!$A$2:$A$301,0))&amp;""))</f>
        <v/>
      </c>
      <c r="H812" s="25">
        <f>IF(B812="","",IF(ISNUMBER(E812),"Sent","To send"))</f>
        <v/>
      </c>
    </row>
    <row r="813">
      <c r="A813" s="23" t="n"/>
      <c r="B813" s="22" t="n"/>
      <c r="C813" s="24" t="n"/>
      <c r="D813" s="22" t="n"/>
      <c r="E813" s="23" t="n"/>
      <c r="F813" s="22" t="n"/>
      <c r="G813" s="25">
        <f>IF(B813="","",IF(ISNA(MATCH(B813,Pledges!$A$2:$A$301,0)),"Unknown pledge ID",INDEX(Pledges!$B$2:$B$301,MATCH(B813,Pledges!$A$2:$A$301,0))&amp;""))</f>
        <v/>
      </c>
      <c r="H813" s="25">
        <f>IF(B813="","",IF(ISNUMBER(E813),"Sent","To send"))</f>
        <v/>
      </c>
    </row>
    <row r="814">
      <c r="A814" s="23" t="n"/>
      <c r="B814" s="22" t="n"/>
      <c r="C814" s="24" t="n"/>
      <c r="D814" s="22" t="n"/>
      <c r="E814" s="23" t="n"/>
      <c r="F814" s="22" t="n"/>
      <c r="G814" s="25">
        <f>IF(B814="","",IF(ISNA(MATCH(B814,Pledges!$A$2:$A$301,0)),"Unknown pledge ID",INDEX(Pledges!$B$2:$B$301,MATCH(B814,Pledges!$A$2:$A$301,0))&amp;""))</f>
        <v/>
      </c>
      <c r="H814" s="25">
        <f>IF(B814="","",IF(ISNUMBER(E814),"Sent","To send"))</f>
        <v/>
      </c>
    </row>
    <row r="815">
      <c r="A815" s="23" t="n"/>
      <c r="B815" s="22" t="n"/>
      <c r="C815" s="24" t="n"/>
      <c r="D815" s="22" t="n"/>
      <c r="E815" s="23" t="n"/>
      <c r="F815" s="22" t="n"/>
      <c r="G815" s="25">
        <f>IF(B815="","",IF(ISNA(MATCH(B815,Pledges!$A$2:$A$301,0)),"Unknown pledge ID",INDEX(Pledges!$B$2:$B$301,MATCH(B815,Pledges!$A$2:$A$301,0))&amp;""))</f>
        <v/>
      </c>
      <c r="H815" s="25">
        <f>IF(B815="","",IF(ISNUMBER(E815),"Sent","To send"))</f>
        <v/>
      </c>
    </row>
    <row r="816">
      <c r="A816" s="23" t="n"/>
      <c r="B816" s="22" t="n"/>
      <c r="C816" s="24" t="n"/>
      <c r="D816" s="22" t="n"/>
      <c r="E816" s="23" t="n"/>
      <c r="F816" s="22" t="n"/>
      <c r="G816" s="25">
        <f>IF(B816="","",IF(ISNA(MATCH(B816,Pledges!$A$2:$A$301,0)),"Unknown pledge ID",INDEX(Pledges!$B$2:$B$301,MATCH(B816,Pledges!$A$2:$A$301,0))&amp;""))</f>
        <v/>
      </c>
      <c r="H816" s="25">
        <f>IF(B816="","",IF(ISNUMBER(E816),"Sent","To send"))</f>
        <v/>
      </c>
    </row>
    <row r="817">
      <c r="A817" s="23" t="n"/>
      <c r="B817" s="22" t="n"/>
      <c r="C817" s="24" t="n"/>
      <c r="D817" s="22" t="n"/>
      <c r="E817" s="23" t="n"/>
      <c r="F817" s="22" t="n"/>
      <c r="G817" s="25">
        <f>IF(B817="","",IF(ISNA(MATCH(B817,Pledges!$A$2:$A$301,0)),"Unknown pledge ID",INDEX(Pledges!$B$2:$B$301,MATCH(B817,Pledges!$A$2:$A$301,0))&amp;""))</f>
        <v/>
      </c>
      <c r="H817" s="25">
        <f>IF(B817="","",IF(ISNUMBER(E817),"Sent","To send"))</f>
        <v/>
      </c>
    </row>
    <row r="818">
      <c r="A818" s="23" t="n"/>
      <c r="B818" s="22" t="n"/>
      <c r="C818" s="24" t="n"/>
      <c r="D818" s="22" t="n"/>
      <c r="E818" s="23" t="n"/>
      <c r="F818" s="22" t="n"/>
      <c r="G818" s="25">
        <f>IF(B818="","",IF(ISNA(MATCH(B818,Pledges!$A$2:$A$301,0)),"Unknown pledge ID",INDEX(Pledges!$B$2:$B$301,MATCH(B818,Pledges!$A$2:$A$301,0))&amp;""))</f>
        <v/>
      </c>
      <c r="H818" s="25">
        <f>IF(B818="","",IF(ISNUMBER(E818),"Sent","To send"))</f>
        <v/>
      </c>
    </row>
    <row r="819">
      <c r="A819" s="23" t="n"/>
      <c r="B819" s="22" t="n"/>
      <c r="C819" s="24" t="n"/>
      <c r="D819" s="22" t="n"/>
      <c r="E819" s="23" t="n"/>
      <c r="F819" s="22" t="n"/>
      <c r="G819" s="25">
        <f>IF(B819="","",IF(ISNA(MATCH(B819,Pledges!$A$2:$A$301,0)),"Unknown pledge ID",INDEX(Pledges!$B$2:$B$301,MATCH(B819,Pledges!$A$2:$A$301,0))&amp;""))</f>
        <v/>
      </c>
      <c r="H819" s="25">
        <f>IF(B819="","",IF(ISNUMBER(E819),"Sent","To send"))</f>
        <v/>
      </c>
    </row>
    <row r="820">
      <c r="A820" s="23" t="n"/>
      <c r="B820" s="22" t="n"/>
      <c r="C820" s="24" t="n"/>
      <c r="D820" s="22" t="n"/>
      <c r="E820" s="23" t="n"/>
      <c r="F820" s="22" t="n"/>
      <c r="G820" s="25">
        <f>IF(B820="","",IF(ISNA(MATCH(B820,Pledges!$A$2:$A$301,0)),"Unknown pledge ID",INDEX(Pledges!$B$2:$B$301,MATCH(B820,Pledges!$A$2:$A$301,0))&amp;""))</f>
        <v/>
      </c>
      <c r="H820" s="25">
        <f>IF(B820="","",IF(ISNUMBER(E820),"Sent","To send"))</f>
        <v/>
      </c>
    </row>
    <row r="821">
      <c r="A821" s="23" t="n"/>
      <c r="B821" s="22" t="n"/>
      <c r="C821" s="24" t="n"/>
      <c r="D821" s="22" t="n"/>
      <c r="E821" s="23" t="n"/>
      <c r="F821" s="22" t="n"/>
      <c r="G821" s="25">
        <f>IF(B821="","",IF(ISNA(MATCH(B821,Pledges!$A$2:$A$301,0)),"Unknown pledge ID",INDEX(Pledges!$B$2:$B$301,MATCH(B821,Pledges!$A$2:$A$301,0))&amp;""))</f>
        <v/>
      </c>
      <c r="H821" s="25">
        <f>IF(B821="","",IF(ISNUMBER(E821),"Sent","To send"))</f>
        <v/>
      </c>
    </row>
    <row r="822">
      <c r="A822" s="23" t="n"/>
      <c r="B822" s="22" t="n"/>
      <c r="C822" s="24" t="n"/>
      <c r="D822" s="22" t="n"/>
      <c r="E822" s="23" t="n"/>
      <c r="F822" s="22" t="n"/>
      <c r="G822" s="25">
        <f>IF(B822="","",IF(ISNA(MATCH(B822,Pledges!$A$2:$A$301,0)),"Unknown pledge ID",INDEX(Pledges!$B$2:$B$301,MATCH(B822,Pledges!$A$2:$A$301,0))&amp;""))</f>
        <v/>
      </c>
      <c r="H822" s="25">
        <f>IF(B822="","",IF(ISNUMBER(E822),"Sent","To send"))</f>
        <v/>
      </c>
    </row>
    <row r="823">
      <c r="A823" s="23" t="n"/>
      <c r="B823" s="22" t="n"/>
      <c r="C823" s="24" t="n"/>
      <c r="D823" s="22" t="n"/>
      <c r="E823" s="23" t="n"/>
      <c r="F823" s="22" t="n"/>
      <c r="G823" s="25">
        <f>IF(B823="","",IF(ISNA(MATCH(B823,Pledges!$A$2:$A$301,0)),"Unknown pledge ID",INDEX(Pledges!$B$2:$B$301,MATCH(B823,Pledges!$A$2:$A$301,0))&amp;""))</f>
        <v/>
      </c>
      <c r="H823" s="25">
        <f>IF(B823="","",IF(ISNUMBER(E823),"Sent","To send"))</f>
        <v/>
      </c>
    </row>
    <row r="824">
      <c r="A824" s="23" t="n"/>
      <c r="B824" s="22" t="n"/>
      <c r="C824" s="24" t="n"/>
      <c r="D824" s="22" t="n"/>
      <c r="E824" s="23" t="n"/>
      <c r="F824" s="22" t="n"/>
      <c r="G824" s="25">
        <f>IF(B824="","",IF(ISNA(MATCH(B824,Pledges!$A$2:$A$301,0)),"Unknown pledge ID",INDEX(Pledges!$B$2:$B$301,MATCH(B824,Pledges!$A$2:$A$301,0))&amp;""))</f>
        <v/>
      </c>
      <c r="H824" s="25">
        <f>IF(B824="","",IF(ISNUMBER(E824),"Sent","To send"))</f>
        <v/>
      </c>
    </row>
    <row r="825">
      <c r="A825" s="23" t="n"/>
      <c r="B825" s="22" t="n"/>
      <c r="C825" s="24" t="n"/>
      <c r="D825" s="22" t="n"/>
      <c r="E825" s="23" t="n"/>
      <c r="F825" s="22" t="n"/>
      <c r="G825" s="25">
        <f>IF(B825="","",IF(ISNA(MATCH(B825,Pledges!$A$2:$A$301,0)),"Unknown pledge ID",INDEX(Pledges!$B$2:$B$301,MATCH(B825,Pledges!$A$2:$A$301,0))&amp;""))</f>
        <v/>
      </c>
      <c r="H825" s="25">
        <f>IF(B825="","",IF(ISNUMBER(E825),"Sent","To send"))</f>
        <v/>
      </c>
    </row>
    <row r="826">
      <c r="A826" s="23" t="n"/>
      <c r="B826" s="22" t="n"/>
      <c r="C826" s="24" t="n"/>
      <c r="D826" s="22" t="n"/>
      <c r="E826" s="23" t="n"/>
      <c r="F826" s="22" t="n"/>
      <c r="G826" s="25">
        <f>IF(B826="","",IF(ISNA(MATCH(B826,Pledges!$A$2:$A$301,0)),"Unknown pledge ID",INDEX(Pledges!$B$2:$B$301,MATCH(B826,Pledges!$A$2:$A$301,0))&amp;""))</f>
        <v/>
      </c>
      <c r="H826" s="25">
        <f>IF(B826="","",IF(ISNUMBER(E826),"Sent","To send"))</f>
        <v/>
      </c>
    </row>
    <row r="827">
      <c r="A827" s="23" t="n"/>
      <c r="B827" s="22" t="n"/>
      <c r="C827" s="24" t="n"/>
      <c r="D827" s="22" t="n"/>
      <c r="E827" s="23" t="n"/>
      <c r="F827" s="22" t="n"/>
      <c r="G827" s="25">
        <f>IF(B827="","",IF(ISNA(MATCH(B827,Pledges!$A$2:$A$301,0)),"Unknown pledge ID",INDEX(Pledges!$B$2:$B$301,MATCH(B827,Pledges!$A$2:$A$301,0))&amp;""))</f>
        <v/>
      </c>
      <c r="H827" s="25">
        <f>IF(B827="","",IF(ISNUMBER(E827),"Sent","To send"))</f>
        <v/>
      </c>
    </row>
    <row r="828">
      <c r="A828" s="23" t="n"/>
      <c r="B828" s="22" t="n"/>
      <c r="C828" s="24" t="n"/>
      <c r="D828" s="22" t="n"/>
      <c r="E828" s="23" t="n"/>
      <c r="F828" s="22" t="n"/>
      <c r="G828" s="25">
        <f>IF(B828="","",IF(ISNA(MATCH(B828,Pledges!$A$2:$A$301,0)),"Unknown pledge ID",INDEX(Pledges!$B$2:$B$301,MATCH(B828,Pledges!$A$2:$A$301,0))&amp;""))</f>
        <v/>
      </c>
      <c r="H828" s="25">
        <f>IF(B828="","",IF(ISNUMBER(E828),"Sent","To send"))</f>
        <v/>
      </c>
    </row>
    <row r="829">
      <c r="A829" s="23" t="n"/>
      <c r="B829" s="22" t="n"/>
      <c r="C829" s="24" t="n"/>
      <c r="D829" s="22" t="n"/>
      <c r="E829" s="23" t="n"/>
      <c r="F829" s="22" t="n"/>
      <c r="G829" s="25">
        <f>IF(B829="","",IF(ISNA(MATCH(B829,Pledges!$A$2:$A$301,0)),"Unknown pledge ID",INDEX(Pledges!$B$2:$B$301,MATCH(B829,Pledges!$A$2:$A$301,0))&amp;""))</f>
        <v/>
      </c>
      <c r="H829" s="25">
        <f>IF(B829="","",IF(ISNUMBER(E829),"Sent","To send"))</f>
        <v/>
      </c>
    </row>
    <row r="830">
      <c r="A830" s="23" t="n"/>
      <c r="B830" s="22" t="n"/>
      <c r="C830" s="24" t="n"/>
      <c r="D830" s="22" t="n"/>
      <c r="E830" s="23" t="n"/>
      <c r="F830" s="22" t="n"/>
      <c r="G830" s="25">
        <f>IF(B830="","",IF(ISNA(MATCH(B830,Pledges!$A$2:$A$301,0)),"Unknown pledge ID",INDEX(Pledges!$B$2:$B$301,MATCH(B830,Pledges!$A$2:$A$301,0))&amp;""))</f>
        <v/>
      </c>
      <c r="H830" s="25">
        <f>IF(B830="","",IF(ISNUMBER(E830),"Sent","To send"))</f>
        <v/>
      </c>
    </row>
    <row r="831">
      <c r="A831" s="23" t="n"/>
      <c r="B831" s="22" t="n"/>
      <c r="C831" s="24" t="n"/>
      <c r="D831" s="22" t="n"/>
      <c r="E831" s="23" t="n"/>
      <c r="F831" s="22" t="n"/>
      <c r="G831" s="25">
        <f>IF(B831="","",IF(ISNA(MATCH(B831,Pledges!$A$2:$A$301,0)),"Unknown pledge ID",INDEX(Pledges!$B$2:$B$301,MATCH(B831,Pledges!$A$2:$A$301,0))&amp;""))</f>
        <v/>
      </c>
      <c r="H831" s="25">
        <f>IF(B831="","",IF(ISNUMBER(E831),"Sent","To send"))</f>
        <v/>
      </c>
    </row>
    <row r="832">
      <c r="A832" s="23" t="n"/>
      <c r="B832" s="22" t="n"/>
      <c r="C832" s="24" t="n"/>
      <c r="D832" s="22" t="n"/>
      <c r="E832" s="23" t="n"/>
      <c r="F832" s="22" t="n"/>
      <c r="G832" s="25">
        <f>IF(B832="","",IF(ISNA(MATCH(B832,Pledges!$A$2:$A$301,0)),"Unknown pledge ID",INDEX(Pledges!$B$2:$B$301,MATCH(B832,Pledges!$A$2:$A$301,0))&amp;""))</f>
        <v/>
      </c>
      <c r="H832" s="25">
        <f>IF(B832="","",IF(ISNUMBER(E832),"Sent","To send"))</f>
        <v/>
      </c>
    </row>
    <row r="833">
      <c r="A833" s="23" t="n"/>
      <c r="B833" s="22" t="n"/>
      <c r="C833" s="24" t="n"/>
      <c r="D833" s="22" t="n"/>
      <c r="E833" s="23" t="n"/>
      <c r="F833" s="22" t="n"/>
      <c r="G833" s="25">
        <f>IF(B833="","",IF(ISNA(MATCH(B833,Pledges!$A$2:$A$301,0)),"Unknown pledge ID",INDEX(Pledges!$B$2:$B$301,MATCH(B833,Pledges!$A$2:$A$301,0))&amp;""))</f>
        <v/>
      </c>
      <c r="H833" s="25">
        <f>IF(B833="","",IF(ISNUMBER(E833),"Sent","To send"))</f>
        <v/>
      </c>
    </row>
    <row r="834">
      <c r="A834" s="23" t="n"/>
      <c r="B834" s="22" t="n"/>
      <c r="C834" s="24" t="n"/>
      <c r="D834" s="22" t="n"/>
      <c r="E834" s="23" t="n"/>
      <c r="F834" s="22" t="n"/>
      <c r="G834" s="25">
        <f>IF(B834="","",IF(ISNA(MATCH(B834,Pledges!$A$2:$A$301,0)),"Unknown pledge ID",INDEX(Pledges!$B$2:$B$301,MATCH(B834,Pledges!$A$2:$A$301,0))&amp;""))</f>
        <v/>
      </c>
      <c r="H834" s="25">
        <f>IF(B834="","",IF(ISNUMBER(E834),"Sent","To send"))</f>
        <v/>
      </c>
    </row>
    <row r="835">
      <c r="A835" s="23" t="n"/>
      <c r="B835" s="22" t="n"/>
      <c r="C835" s="24" t="n"/>
      <c r="D835" s="22" t="n"/>
      <c r="E835" s="23" t="n"/>
      <c r="F835" s="22" t="n"/>
      <c r="G835" s="25">
        <f>IF(B835="","",IF(ISNA(MATCH(B835,Pledges!$A$2:$A$301,0)),"Unknown pledge ID",INDEX(Pledges!$B$2:$B$301,MATCH(B835,Pledges!$A$2:$A$301,0))&amp;""))</f>
        <v/>
      </c>
      <c r="H835" s="25">
        <f>IF(B835="","",IF(ISNUMBER(E835),"Sent","To send"))</f>
        <v/>
      </c>
    </row>
    <row r="836">
      <c r="A836" s="23" t="n"/>
      <c r="B836" s="22" t="n"/>
      <c r="C836" s="24" t="n"/>
      <c r="D836" s="22" t="n"/>
      <c r="E836" s="23" t="n"/>
      <c r="F836" s="22" t="n"/>
      <c r="G836" s="25">
        <f>IF(B836="","",IF(ISNA(MATCH(B836,Pledges!$A$2:$A$301,0)),"Unknown pledge ID",INDEX(Pledges!$B$2:$B$301,MATCH(B836,Pledges!$A$2:$A$301,0))&amp;""))</f>
        <v/>
      </c>
      <c r="H836" s="25">
        <f>IF(B836="","",IF(ISNUMBER(E836),"Sent","To send"))</f>
        <v/>
      </c>
    </row>
    <row r="837">
      <c r="A837" s="23" t="n"/>
      <c r="B837" s="22" t="n"/>
      <c r="C837" s="24" t="n"/>
      <c r="D837" s="22" t="n"/>
      <c r="E837" s="23" t="n"/>
      <c r="F837" s="22" t="n"/>
      <c r="G837" s="25">
        <f>IF(B837="","",IF(ISNA(MATCH(B837,Pledges!$A$2:$A$301,0)),"Unknown pledge ID",INDEX(Pledges!$B$2:$B$301,MATCH(B837,Pledges!$A$2:$A$301,0))&amp;""))</f>
        <v/>
      </c>
      <c r="H837" s="25">
        <f>IF(B837="","",IF(ISNUMBER(E837),"Sent","To send"))</f>
        <v/>
      </c>
    </row>
    <row r="838">
      <c r="A838" s="23" t="n"/>
      <c r="B838" s="22" t="n"/>
      <c r="C838" s="24" t="n"/>
      <c r="D838" s="22" t="n"/>
      <c r="E838" s="23" t="n"/>
      <c r="F838" s="22" t="n"/>
      <c r="G838" s="25">
        <f>IF(B838="","",IF(ISNA(MATCH(B838,Pledges!$A$2:$A$301,0)),"Unknown pledge ID",INDEX(Pledges!$B$2:$B$301,MATCH(B838,Pledges!$A$2:$A$301,0))&amp;""))</f>
        <v/>
      </c>
      <c r="H838" s="25">
        <f>IF(B838="","",IF(ISNUMBER(E838),"Sent","To send"))</f>
        <v/>
      </c>
    </row>
    <row r="839">
      <c r="A839" s="23" t="n"/>
      <c r="B839" s="22" t="n"/>
      <c r="C839" s="24" t="n"/>
      <c r="D839" s="22" t="n"/>
      <c r="E839" s="23" t="n"/>
      <c r="F839" s="22" t="n"/>
      <c r="G839" s="25">
        <f>IF(B839="","",IF(ISNA(MATCH(B839,Pledges!$A$2:$A$301,0)),"Unknown pledge ID",INDEX(Pledges!$B$2:$B$301,MATCH(B839,Pledges!$A$2:$A$301,0))&amp;""))</f>
        <v/>
      </c>
      <c r="H839" s="25">
        <f>IF(B839="","",IF(ISNUMBER(E839),"Sent","To send"))</f>
        <v/>
      </c>
    </row>
    <row r="840">
      <c r="A840" s="23" t="n"/>
      <c r="B840" s="22" t="n"/>
      <c r="C840" s="24" t="n"/>
      <c r="D840" s="22" t="n"/>
      <c r="E840" s="23" t="n"/>
      <c r="F840" s="22" t="n"/>
      <c r="G840" s="25">
        <f>IF(B840="","",IF(ISNA(MATCH(B840,Pledges!$A$2:$A$301,0)),"Unknown pledge ID",INDEX(Pledges!$B$2:$B$301,MATCH(B840,Pledges!$A$2:$A$301,0))&amp;""))</f>
        <v/>
      </c>
      <c r="H840" s="25">
        <f>IF(B840="","",IF(ISNUMBER(E840),"Sent","To send"))</f>
        <v/>
      </c>
    </row>
    <row r="841">
      <c r="A841" s="23" t="n"/>
      <c r="B841" s="22" t="n"/>
      <c r="C841" s="24" t="n"/>
      <c r="D841" s="22" t="n"/>
      <c r="E841" s="23" t="n"/>
      <c r="F841" s="22" t="n"/>
      <c r="G841" s="25">
        <f>IF(B841="","",IF(ISNA(MATCH(B841,Pledges!$A$2:$A$301,0)),"Unknown pledge ID",INDEX(Pledges!$B$2:$B$301,MATCH(B841,Pledges!$A$2:$A$301,0))&amp;""))</f>
        <v/>
      </c>
      <c r="H841" s="25">
        <f>IF(B841="","",IF(ISNUMBER(E841),"Sent","To send"))</f>
        <v/>
      </c>
    </row>
    <row r="842">
      <c r="A842" s="23" t="n"/>
      <c r="B842" s="22" t="n"/>
      <c r="C842" s="24" t="n"/>
      <c r="D842" s="22" t="n"/>
      <c r="E842" s="23" t="n"/>
      <c r="F842" s="22" t="n"/>
      <c r="G842" s="25">
        <f>IF(B842="","",IF(ISNA(MATCH(B842,Pledges!$A$2:$A$301,0)),"Unknown pledge ID",INDEX(Pledges!$B$2:$B$301,MATCH(B842,Pledges!$A$2:$A$301,0))&amp;""))</f>
        <v/>
      </c>
      <c r="H842" s="25">
        <f>IF(B842="","",IF(ISNUMBER(E842),"Sent","To send"))</f>
        <v/>
      </c>
    </row>
    <row r="843">
      <c r="A843" s="23" t="n"/>
      <c r="B843" s="22" t="n"/>
      <c r="C843" s="24" t="n"/>
      <c r="D843" s="22" t="n"/>
      <c r="E843" s="23" t="n"/>
      <c r="F843" s="22" t="n"/>
      <c r="G843" s="25">
        <f>IF(B843="","",IF(ISNA(MATCH(B843,Pledges!$A$2:$A$301,0)),"Unknown pledge ID",INDEX(Pledges!$B$2:$B$301,MATCH(B843,Pledges!$A$2:$A$301,0))&amp;""))</f>
        <v/>
      </c>
      <c r="H843" s="25">
        <f>IF(B843="","",IF(ISNUMBER(E843),"Sent","To send"))</f>
        <v/>
      </c>
    </row>
    <row r="844">
      <c r="A844" s="23" t="n"/>
      <c r="B844" s="22" t="n"/>
      <c r="C844" s="24" t="n"/>
      <c r="D844" s="22" t="n"/>
      <c r="E844" s="23" t="n"/>
      <c r="F844" s="22" t="n"/>
      <c r="G844" s="25">
        <f>IF(B844="","",IF(ISNA(MATCH(B844,Pledges!$A$2:$A$301,0)),"Unknown pledge ID",INDEX(Pledges!$B$2:$B$301,MATCH(B844,Pledges!$A$2:$A$301,0))&amp;""))</f>
        <v/>
      </c>
      <c r="H844" s="25">
        <f>IF(B844="","",IF(ISNUMBER(E844),"Sent","To send"))</f>
        <v/>
      </c>
    </row>
    <row r="845">
      <c r="A845" s="23" t="n"/>
      <c r="B845" s="22" t="n"/>
      <c r="C845" s="24" t="n"/>
      <c r="D845" s="22" t="n"/>
      <c r="E845" s="23" t="n"/>
      <c r="F845" s="22" t="n"/>
      <c r="G845" s="25">
        <f>IF(B845="","",IF(ISNA(MATCH(B845,Pledges!$A$2:$A$301,0)),"Unknown pledge ID",INDEX(Pledges!$B$2:$B$301,MATCH(B845,Pledges!$A$2:$A$301,0))&amp;""))</f>
        <v/>
      </c>
      <c r="H845" s="25">
        <f>IF(B845="","",IF(ISNUMBER(E845),"Sent","To send"))</f>
        <v/>
      </c>
    </row>
    <row r="846">
      <c r="A846" s="23" t="n"/>
      <c r="B846" s="22" t="n"/>
      <c r="C846" s="24" t="n"/>
      <c r="D846" s="22" t="n"/>
      <c r="E846" s="23" t="n"/>
      <c r="F846" s="22" t="n"/>
      <c r="G846" s="25">
        <f>IF(B846="","",IF(ISNA(MATCH(B846,Pledges!$A$2:$A$301,0)),"Unknown pledge ID",INDEX(Pledges!$B$2:$B$301,MATCH(B846,Pledges!$A$2:$A$301,0))&amp;""))</f>
        <v/>
      </c>
      <c r="H846" s="25">
        <f>IF(B846="","",IF(ISNUMBER(E846),"Sent","To send"))</f>
        <v/>
      </c>
    </row>
    <row r="847">
      <c r="A847" s="23" t="n"/>
      <c r="B847" s="22" t="n"/>
      <c r="C847" s="24" t="n"/>
      <c r="D847" s="22" t="n"/>
      <c r="E847" s="23" t="n"/>
      <c r="F847" s="22" t="n"/>
      <c r="G847" s="25">
        <f>IF(B847="","",IF(ISNA(MATCH(B847,Pledges!$A$2:$A$301,0)),"Unknown pledge ID",INDEX(Pledges!$B$2:$B$301,MATCH(B847,Pledges!$A$2:$A$301,0))&amp;""))</f>
        <v/>
      </c>
      <c r="H847" s="25">
        <f>IF(B847="","",IF(ISNUMBER(E847),"Sent","To send"))</f>
        <v/>
      </c>
    </row>
    <row r="848">
      <c r="A848" s="23" t="n"/>
      <c r="B848" s="22" t="n"/>
      <c r="C848" s="24" t="n"/>
      <c r="D848" s="22" t="n"/>
      <c r="E848" s="23" t="n"/>
      <c r="F848" s="22" t="n"/>
      <c r="G848" s="25">
        <f>IF(B848="","",IF(ISNA(MATCH(B848,Pledges!$A$2:$A$301,0)),"Unknown pledge ID",INDEX(Pledges!$B$2:$B$301,MATCH(B848,Pledges!$A$2:$A$301,0))&amp;""))</f>
        <v/>
      </c>
      <c r="H848" s="25">
        <f>IF(B848="","",IF(ISNUMBER(E848),"Sent","To send"))</f>
        <v/>
      </c>
    </row>
    <row r="849">
      <c r="A849" s="23" t="n"/>
      <c r="B849" s="22" t="n"/>
      <c r="C849" s="24" t="n"/>
      <c r="D849" s="22" t="n"/>
      <c r="E849" s="23" t="n"/>
      <c r="F849" s="22" t="n"/>
      <c r="G849" s="25">
        <f>IF(B849="","",IF(ISNA(MATCH(B849,Pledges!$A$2:$A$301,0)),"Unknown pledge ID",INDEX(Pledges!$B$2:$B$301,MATCH(B849,Pledges!$A$2:$A$301,0))&amp;""))</f>
        <v/>
      </c>
      <c r="H849" s="25">
        <f>IF(B849="","",IF(ISNUMBER(E849),"Sent","To send"))</f>
        <v/>
      </c>
    </row>
    <row r="850">
      <c r="A850" s="23" t="n"/>
      <c r="B850" s="22" t="n"/>
      <c r="C850" s="24" t="n"/>
      <c r="D850" s="22" t="n"/>
      <c r="E850" s="23" t="n"/>
      <c r="F850" s="22" t="n"/>
      <c r="G850" s="25">
        <f>IF(B850="","",IF(ISNA(MATCH(B850,Pledges!$A$2:$A$301,0)),"Unknown pledge ID",INDEX(Pledges!$B$2:$B$301,MATCH(B850,Pledges!$A$2:$A$301,0))&amp;""))</f>
        <v/>
      </c>
      <c r="H850" s="25">
        <f>IF(B850="","",IF(ISNUMBER(E850),"Sent","To send"))</f>
        <v/>
      </c>
    </row>
    <row r="851">
      <c r="A851" s="23" t="n"/>
      <c r="B851" s="22" t="n"/>
      <c r="C851" s="24" t="n"/>
      <c r="D851" s="22" t="n"/>
      <c r="E851" s="23" t="n"/>
      <c r="F851" s="22" t="n"/>
      <c r="G851" s="25">
        <f>IF(B851="","",IF(ISNA(MATCH(B851,Pledges!$A$2:$A$301,0)),"Unknown pledge ID",INDEX(Pledges!$B$2:$B$301,MATCH(B851,Pledges!$A$2:$A$301,0))&amp;""))</f>
        <v/>
      </c>
      <c r="H851" s="25">
        <f>IF(B851="","",IF(ISNUMBER(E851),"Sent","To send"))</f>
        <v/>
      </c>
    </row>
    <row r="852">
      <c r="A852" s="23" t="n"/>
      <c r="B852" s="22" t="n"/>
      <c r="C852" s="24" t="n"/>
      <c r="D852" s="22" t="n"/>
      <c r="E852" s="23" t="n"/>
      <c r="F852" s="22" t="n"/>
      <c r="G852" s="25">
        <f>IF(B852="","",IF(ISNA(MATCH(B852,Pledges!$A$2:$A$301,0)),"Unknown pledge ID",INDEX(Pledges!$B$2:$B$301,MATCH(B852,Pledges!$A$2:$A$301,0))&amp;""))</f>
        <v/>
      </c>
      <c r="H852" s="25">
        <f>IF(B852="","",IF(ISNUMBER(E852),"Sent","To send"))</f>
        <v/>
      </c>
    </row>
    <row r="853">
      <c r="A853" s="23" t="n"/>
      <c r="B853" s="22" t="n"/>
      <c r="C853" s="24" t="n"/>
      <c r="D853" s="22" t="n"/>
      <c r="E853" s="23" t="n"/>
      <c r="F853" s="22" t="n"/>
      <c r="G853" s="25">
        <f>IF(B853="","",IF(ISNA(MATCH(B853,Pledges!$A$2:$A$301,0)),"Unknown pledge ID",INDEX(Pledges!$B$2:$B$301,MATCH(B853,Pledges!$A$2:$A$301,0))&amp;""))</f>
        <v/>
      </c>
      <c r="H853" s="25">
        <f>IF(B853="","",IF(ISNUMBER(E853),"Sent","To send"))</f>
        <v/>
      </c>
    </row>
    <row r="854">
      <c r="A854" s="23" t="n"/>
      <c r="B854" s="22" t="n"/>
      <c r="C854" s="24" t="n"/>
      <c r="D854" s="22" t="n"/>
      <c r="E854" s="23" t="n"/>
      <c r="F854" s="22" t="n"/>
      <c r="G854" s="25">
        <f>IF(B854="","",IF(ISNA(MATCH(B854,Pledges!$A$2:$A$301,0)),"Unknown pledge ID",INDEX(Pledges!$B$2:$B$301,MATCH(B854,Pledges!$A$2:$A$301,0))&amp;""))</f>
        <v/>
      </c>
      <c r="H854" s="25">
        <f>IF(B854="","",IF(ISNUMBER(E854),"Sent","To send"))</f>
        <v/>
      </c>
    </row>
    <row r="855">
      <c r="A855" s="23" t="n"/>
      <c r="B855" s="22" t="n"/>
      <c r="C855" s="24" t="n"/>
      <c r="D855" s="22" t="n"/>
      <c r="E855" s="23" t="n"/>
      <c r="F855" s="22" t="n"/>
      <c r="G855" s="25">
        <f>IF(B855="","",IF(ISNA(MATCH(B855,Pledges!$A$2:$A$301,0)),"Unknown pledge ID",INDEX(Pledges!$B$2:$B$301,MATCH(B855,Pledges!$A$2:$A$301,0))&amp;""))</f>
        <v/>
      </c>
      <c r="H855" s="25">
        <f>IF(B855="","",IF(ISNUMBER(E855),"Sent","To send"))</f>
        <v/>
      </c>
    </row>
    <row r="856">
      <c r="A856" s="23" t="n"/>
      <c r="B856" s="22" t="n"/>
      <c r="C856" s="24" t="n"/>
      <c r="D856" s="22" t="n"/>
      <c r="E856" s="23" t="n"/>
      <c r="F856" s="22" t="n"/>
      <c r="G856" s="25">
        <f>IF(B856="","",IF(ISNA(MATCH(B856,Pledges!$A$2:$A$301,0)),"Unknown pledge ID",INDEX(Pledges!$B$2:$B$301,MATCH(B856,Pledges!$A$2:$A$301,0))&amp;""))</f>
        <v/>
      </c>
      <c r="H856" s="25">
        <f>IF(B856="","",IF(ISNUMBER(E856),"Sent","To send"))</f>
        <v/>
      </c>
    </row>
    <row r="857">
      <c r="A857" s="23" t="n"/>
      <c r="B857" s="22" t="n"/>
      <c r="C857" s="24" t="n"/>
      <c r="D857" s="22" t="n"/>
      <c r="E857" s="23" t="n"/>
      <c r="F857" s="22" t="n"/>
      <c r="G857" s="25">
        <f>IF(B857="","",IF(ISNA(MATCH(B857,Pledges!$A$2:$A$301,0)),"Unknown pledge ID",INDEX(Pledges!$B$2:$B$301,MATCH(B857,Pledges!$A$2:$A$301,0))&amp;""))</f>
        <v/>
      </c>
      <c r="H857" s="25">
        <f>IF(B857="","",IF(ISNUMBER(E857),"Sent","To send"))</f>
        <v/>
      </c>
    </row>
    <row r="858">
      <c r="A858" s="23" t="n"/>
      <c r="B858" s="22" t="n"/>
      <c r="C858" s="24" t="n"/>
      <c r="D858" s="22" t="n"/>
      <c r="E858" s="23" t="n"/>
      <c r="F858" s="22" t="n"/>
      <c r="G858" s="25">
        <f>IF(B858="","",IF(ISNA(MATCH(B858,Pledges!$A$2:$A$301,0)),"Unknown pledge ID",INDEX(Pledges!$B$2:$B$301,MATCH(B858,Pledges!$A$2:$A$301,0))&amp;""))</f>
        <v/>
      </c>
      <c r="H858" s="25">
        <f>IF(B858="","",IF(ISNUMBER(E858),"Sent","To send"))</f>
        <v/>
      </c>
    </row>
    <row r="859">
      <c r="A859" s="23" t="n"/>
      <c r="B859" s="22" t="n"/>
      <c r="C859" s="24" t="n"/>
      <c r="D859" s="22" t="n"/>
      <c r="E859" s="23" t="n"/>
      <c r="F859" s="22" t="n"/>
      <c r="G859" s="25">
        <f>IF(B859="","",IF(ISNA(MATCH(B859,Pledges!$A$2:$A$301,0)),"Unknown pledge ID",INDEX(Pledges!$B$2:$B$301,MATCH(B859,Pledges!$A$2:$A$301,0))&amp;""))</f>
        <v/>
      </c>
      <c r="H859" s="25">
        <f>IF(B859="","",IF(ISNUMBER(E859),"Sent","To send"))</f>
        <v/>
      </c>
    </row>
    <row r="860">
      <c r="A860" s="23" t="n"/>
      <c r="B860" s="22" t="n"/>
      <c r="C860" s="24" t="n"/>
      <c r="D860" s="22" t="n"/>
      <c r="E860" s="23" t="n"/>
      <c r="F860" s="22" t="n"/>
      <c r="G860" s="25">
        <f>IF(B860="","",IF(ISNA(MATCH(B860,Pledges!$A$2:$A$301,0)),"Unknown pledge ID",INDEX(Pledges!$B$2:$B$301,MATCH(B860,Pledges!$A$2:$A$301,0))&amp;""))</f>
        <v/>
      </c>
      <c r="H860" s="25">
        <f>IF(B860="","",IF(ISNUMBER(E860),"Sent","To send"))</f>
        <v/>
      </c>
    </row>
    <row r="861">
      <c r="A861" s="23" t="n"/>
      <c r="B861" s="22" t="n"/>
      <c r="C861" s="24" t="n"/>
      <c r="D861" s="22" t="n"/>
      <c r="E861" s="23" t="n"/>
      <c r="F861" s="22" t="n"/>
      <c r="G861" s="25">
        <f>IF(B861="","",IF(ISNA(MATCH(B861,Pledges!$A$2:$A$301,0)),"Unknown pledge ID",INDEX(Pledges!$B$2:$B$301,MATCH(B861,Pledges!$A$2:$A$301,0))&amp;""))</f>
        <v/>
      </c>
      <c r="H861" s="25">
        <f>IF(B861="","",IF(ISNUMBER(E861),"Sent","To send"))</f>
        <v/>
      </c>
    </row>
    <row r="862">
      <c r="A862" s="23" t="n"/>
      <c r="B862" s="22" t="n"/>
      <c r="C862" s="24" t="n"/>
      <c r="D862" s="22" t="n"/>
      <c r="E862" s="23" t="n"/>
      <c r="F862" s="22" t="n"/>
      <c r="G862" s="25">
        <f>IF(B862="","",IF(ISNA(MATCH(B862,Pledges!$A$2:$A$301,0)),"Unknown pledge ID",INDEX(Pledges!$B$2:$B$301,MATCH(B862,Pledges!$A$2:$A$301,0))&amp;""))</f>
        <v/>
      </c>
      <c r="H862" s="25">
        <f>IF(B862="","",IF(ISNUMBER(E862),"Sent","To send"))</f>
        <v/>
      </c>
    </row>
    <row r="863">
      <c r="A863" s="23" t="n"/>
      <c r="B863" s="22" t="n"/>
      <c r="C863" s="24" t="n"/>
      <c r="D863" s="22" t="n"/>
      <c r="E863" s="23" t="n"/>
      <c r="F863" s="22" t="n"/>
      <c r="G863" s="25">
        <f>IF(B863="","",IF(ISNA(MATCH(B863,Pledges!$A$2:$A$301,0)),"Unknown pledge ID",INDEX(Pledges!$B$2:$B$301,MATCH(B863,Pledges!$A$2:$A$301,0))&amp;""))</f>
        <v/>
      </c>
      <c r="H863" s="25">
        <f>IF(B863="","",IF(ISNUMBER(E863),"Sent","To send"))</f>
        <v/>
      </c>
    </row>
    <row r="864">
      <c r="A864" s="23" t="n"/>
      <c r="B864" s="22" t="n"/>
      <c r="C864" s="24" t="n"/>
      <c r="D864" s="22" t="n"/>
      <c r="E864" s="23" t="n"/>
      <c r="F864" s="22" t="n"/>
      <c r="G864" s="25">
        <f>IF(B864="","",IF(ISNA(MATCH(B864,Pledges!$A$2:$A$301,0)),"Unknown pledge ID",INDEX(Pledges!$B$2:$B$301,MATCH(B864,Pledges!$A$2:$A$301,0))&amp;""))</f>
        <v/>
      </c>
      <c r="H864" s="25">
        <f>IF(B864="","",IF(ISNUMBER(E864),"Sent","To send"))</f>
        <v/>
      </c>
    </row>
    <row r="865">
      <c r="A865" s="23" t="n"/>
      <c r="B865" s="22" t="n"/>
      <c r="C865" s="24" t="n"/>
      <c r="D865" s="22" t="n"/>
      <c r="E865" s="23" t="n"/>
      <c r="F865" s="22" t="n"/>
      <c r="G865" s="25">
        <f>IF(B865="","",IF(ISNA(MATCH(B865,Pledges!$A$2:$A$301,0)),"Unknown pledge ID",INDEX(Pledges!$B$2:$B$301,MATCH(B865,Pledges!$A$2:$A$301,0))&amp;""))</f>
        <v/>
      </c>
      <c r="H865" s="25">
        <f>IF(B865="","",IF(ISNUMBER(E865),"Sent","To send"))</f>
        <v/>
      </c>
    </row>
    <row r="866">
      <c r="A866" s="23" t="n"/>
      <c r="B866" s="22" t="n"/>
      <c r="C866" s="24" t="n"/>
      <c r="D866" s="22" t="n"/>
      <c r="E866" s="23" t="n"/>
      <c r="F866" s="22" t="n"/>
      <c r="G866" s="25">
        <f>IF(B866="","",IF(ISNA(MATCH(B866,Pledges!$A$2:$A$301,0)),"Unknown pledge ID",INDEX(Pledges!$B$2:$B$301,MATCH(B866,Pledges!$A$2:$A$301,0))&amp;""))</f>
        <v/>
      </c>
      <c r="H866" s="25">
        <f>IF(B866="","",IF(ISNUMBER(E866),"Sent","To send"))</f>
        <v/>
      </c>
    </row>
    <row r="867">
      <c r="A867" s="23" t="n"/>
      <c r="B867" s="22" t="n"/>
      <c r="C867" s="24" t="n"/>
      <c r="D867" s="22" t="n"/>
      <c r="E867" s="23" t="n"/>
      <c r="F867" s="22" t="n"/>
      <c r="G867" s="25">
        <f>IF(B867="","",IF(ISNA(MATCH(B867,Pledges!$A$2:$A$301,0)),"Unknown pledge ID",INDEX(Pledges!$B$2:$B$301,MATCH(B867,Pledges!$A$2:$A$301,0))&amp;""))</f>
        <v/>
      </c>
      <c r="H867" s="25">
        <f>IF(B867="","",IF(ISNUMBER(E867),"Sent","To send"))</f>
        <v/>
      </c>
    </row>
    <row r="868">
      <c r="A868" s="23" t="n"/>
      <c r="B868" s="22" t="n"/>
      <c r="C868" s="24" t="n"/>
      <c r="D868" s="22" t="n"/>
      <c r="E868" s="23" t="n"/>
      <c r="F868" s="22" t="n"/>
      <c r="G868" s="25">
        <f>IF(B868="","",IF(ISNA(MATCH(B868,Pledges!$A$2:$A$301,0)),"Unknown pledge ID",INDEX(Pledges!$B$2:$B$301,MATCH(B868,Pledges!$A$2:$A$301,0))&amp;""))</f>
        <v/>
      </c>
      <c r="H868" s="25">
        <f>IF(B868="","",IF(ISNUMBER(E868),"Sent","To send"))</f>
        <v/>
      </c>
    </row>
    <row r="869">
      <c r="A869" s="23" t="n"/>
      <c r="B869" s="22" t="n"/>
      <c r="C869" s="24" t="n"/>
      <c r="D869" s="22" t="n"/>
      <c r="E869" s="23" t="n"/>
      <c r="F869" s="22" t="n"/>
      <c r="G869" s="25">
        <f>IF(B869="","",IF(ISNA(MATCH(B869,Pledges!$A$2:$A$301,0)),"Unknown pledge ID",INDEX(Pledges!$B$2:$B$301,MATCH(B869,Pledges!$A$2:$A$301,0))&amp;""))</f>
        <v/>
      </c>
      <c r="H869" s="25">
        <f>IF(B869="","",IF(ISNUMBER(E869),"Sent","To send"))</f>
        <v/>
      </c>
    </row>
    <row r="870">
      <c r="A870" s="23" t="n"/>
      <c r="B870" s="22" t="n"/>
      <c r="C870" s="24" t="n"/>
      <c r="D870" s="22" t="n"/>
      <c r="E870" s="23" t="n"/>
      <c r="F870" s="22" t="n"/>
      <c r="G870" s="25">
        <f>IF(B870="","",IF(ISNA(MATCH(B870,Pledges!$A$2:$A$301,0)),"Unknown pledge ID",INDEX(Pledges!$B$2:$B$301,MATCH(B870,Pledges!$A$2:$A$301,0))&amp;""))</f>
        <v/>
      </c>
      <c r="H870" s="25">
        <f>IF(B870="","",IF(ISNUMBER(E870),"Sent","To send"))</f>
        <v/>
      </c>
    </row>
    <row r="871">
      <c r="A871" s="23" t="n"/>
      <c r="B871" s="22" t="n"/>
      <c r="C871" s="24" t="n"/>
      <c r="D871" s="22" t="n"/>
      <c r="E871" s="23" t="n"/>
      <c r="F871" s="22" t="n"/>
      <c r="G871" s="25">
        <f>IF(B871="","",IF(ISNA(MATCH(B871,Pledges!$A$2:$A$301,0)),"Unknown pledge ID",INDEX(Pledges!$B$2:$B$301,MATCH(B871,Pledges!$A$2:$A$301,0))&amp;""))</f>
        <v/>
      </c>
      <c r="H871" s="25">
        <f>IF(B871="","",IF(ISNUMBER(E871),"Sent","To send"))</f>
        <v/>
      </c>
    </row>
    <row r="872">
      <c r="A872" s="23" t="n"/>
      <c r="B872" s="22" t="n"/>
      <c r="C872" s="24" t="n"/>
      <c r="D872" s="22" t="n"/>
      <c r="E872" s="23" t="n"/>
      <c r="F872" s="22" t="n"/>
      <c r="G872" s="25">
        <f>IF(B872="","",IF(ISNA(MATCH(B872,Pledges!$A$2:$A$301,0)),"Unknown pledge ID",INDEX(Pledges!$B$2:$B$301,MATCH(B872,Pledges!$A$2:$A$301,0))&amp;""))</f>
        <v/>
      </c>
      <c r="H872" s="25">
        <f>IF(B872="","",IF(ISNUMBER(E872),"Sent","To send"))</f>
        <v/>
      </c>
    </row>
    <row r="873">
      <c r="A873" s="23" t="n"/>
      <c r="B873" s="22" t="n"/>
      <c r="C873" s="24" t="n"/>
      <c r="D873" s="22" t="n"/>
      <c r="E873" s="23" t="n"/>
      <c r="F873" s="22" t="n"/>
      <c r="G873" s="25">
        <f>IF(B873="","",IF(ISNA(MATCH(B873,Pledges!$A$2:$A$301,0)),"Unknown pledge ID",INDEX(Pledges!$B$2:$B$301,MATCH(B873,Pledges!$A$2:$A$301,0))&amp;""))</f>
        <v/>
      </c>
      <c r="H873" s="25">
        <f>IF(B873="","",IF(ISNUMBER(E873),"Sent","To send"))</f>
        <v/>
      </c>
    </row>
    <row r="874">
      <c r="A874" s="23" t="n"/>
      <c r="B874" s="22" t="n"/>
      <c r="C874" s="24" t="n"/>
      <c r="D874" s="22" t="n"/>
      <c r="E874" s="23" t="n"/>
      <c r="F874" s="22" t="n"/>
      <c r="G874" s="25">
        <f>IF(B874="","",IF(ISNA(MATCH(B874,Pledges!$A$2:$A$301,0)),"Unknown pledge ID",INDEX(Pledges!$B$2:$B$301,MATCH(B874,Pledges!$A$2:$A$301,0))&amp;""))</f>
        <v/>
      </c>
      <c r="H874" s="25">
        <f>IF(B874="","",IF(ISNUMBER(E874),"Sent","To send"))</f>
        <v/>
      </c>
    </row>
    <row r="875">
      <c r="A875" s="23" t="n"/>
      <c r="B875" s="22" t="n"/>
      <c r="C875" s="24" t="n"/>
      <c r="D875" s="22" t="n"/>
      <c r="E875" s="23" t="n"/>
      <c r="F875" s="22" t="n"/>
      <c r="G875" s="25">
        <f>IF(B875="","",IF(ISNA(MATCH(B875,Pledges!$A$2:$A$301,0)),"Unknown pledge ID",INDEX(Pledges!$B$2:$B$301,MATCH(B875,Pledges!$A$2:$A$301,0))&amp;""))</f>
        <v/>
      </c>
      <c r="H875" s="25">
        <f>IF(B875="","",IF(ISNUMBER(E875),"Sent","To send"))</f>
        <v/>
      </c>
    </row>
    <row r="876">
      <c r="A876" s="23" t="n"/>
      <c r="B876" s="22" t="n"/>
      <c r="C876" s="24" t="n"/>
      <c r="D876" s="22" t="n"/>
      <c r="E876" s="23" t="n"/>
      <c r="F876" s="22" t="n"/>
      <c r="G876" s="25">
        <f>IF(B876="","",IF(ISNA(MATCH(B876,Pledges!$A$2:$A$301,0)),"Unknown pledge ID",INDEX(Pledges!$B$2:$B$301,MATCH(B876,Pledges!$A$2:$A$301,0))&amp;""))</f>
        <v/>
      </c>
      <c r="H876" s="25">
        <f>IF(B876="","",IF(ISNUMBER(E876),"Sent","To send"))</f>
        <v/>
      </c>
    </row>
    <row r="877">
      <c r="A877" s="23" t="n"/>
      <c r="B877" s="22" t="n"/>
      <c r="C877" s="24" t="n"/>
      <c r="D877" s="22" t="n"/>
      <c r="E877" s="23" t="n"/>
      <c r="F877" s="22" t="n"/>
      <c r="G877" s="25">
        <f>IF(B877="","",IF(ISNA(MATCH(B877,Pledges!$A$2:$A$301,0)),"Unknown pledge ID",INDEX(Pledges!$B$2:$B$301,MATCH(B877,Pledges!$A$2:$A$301,0))&amp;""))</f>
        <v/>
      </c>
      <c r="H877" s="25">
        <f>IF(B877="","",IF(ISNUMBER(E877),"Sent","To send"))</f>
        <v/>
      </c>
    </row>
    <row r="878">
      <c r="A878" s="23" t="n"/>
      <c r="B878" s="22" t="n"/>
      <c r="C878" s="24" t="n"/>
      <c r="D878" s="22" t="n"/>
      <c r="E878" s="23" t="n"/>
      <c r="F878" s="22" t="n"/>
      <c r="G878" s="25">
        <f>IF(B878="","",IF(ISNA(MATCH(B878,Pledges!$A$2:$A$301,0)),"Unknown pledge ID",INDEX(Pledges!$B$2:$B$301,MATCH(B878,Pledges!$A$2:$A$301,0))&amp;""))</f>
        <v/>
      </c>
      <c r="H878" s="25">
        <f>IF(B878="","",IF(ISNUMBER(E878),"Sent","To send"))</f>
        <v/>
      </c>
    </row>
    <row r="879">
      <c r="A879" s="23" t="n"/>
      <c r="B879" s="22" t="n"/>
      <c r="C879" s="24" t="n"/>
      <c r="D879" s="22" t="n"/>
      <c r="E879" s="23" t="n"/>
      <c r="F879" s="22" t="n"/>
      <c r="G879" s="25">
        <f>IF(B879="","",IF(ISNA(MATCH(B879,Pledges!$A$2:$A$301,0)),"Unknown pledge ID",INDEX(Pledges!$B$2:$B$301,MATCH(B879,Pledges!$A$2:$A$301,0))&amp;""))</f>
        <v/>
      </c>
      <c r="H879" s="25">
        <f>IF(B879="","",IF(ISNUMBER(E879),"Sent","To send"))</f>
        <v/>
      </c>
    </row>
    <row r="880">
      <c r="A880" s="23" t="n"/>
      <c r="B880" s="22" t="n"/>
      <c r="C880" s="24" t="n"/>
      <c r="D880" s="22" t="n"/>
      <c r="E880" s="23" t="n"/>
      <c r="F880" s="22" t="n"/>
      <c r="G880" s="25">
        <f>IF(B880="","",IF(ISNA(MATCH(B880,Pledges!$A$2:$A$301,0)),"Unknown pledge ID",INDEX(Pledges!$B$2:$B$301,MATCH(B880,Pledges!$A$2:$A$301,0))&amp;""))</f>
        <v/>
      </c>
      <c r="H880" s="25">
        <f>IF(B880="","",IF(ISNUMBER(E880),"Sent","To send"))</f>
        <v/>
      </c>
    </row>
    <row r="881">
      <c r="A881" s="23" t="n"/>
      <c r="B881" s="22" t="n"/>
      <c r="C881" s="24" t="n"/>
      <c r="D881" s="22" t="n"/>
      <c r="E881" s="23" t="n"/>
      <c r="F881" s="22" t="n"/>
      <c r="G881" s="25">
        <f>IF(B881="","",IF(ISNA(MATCH(B881,Pledges!$A$2:$A$301,0)),"Unknown pledge ID",INDEX(Pledges!$B$2:$B$301,MATCH(B881,Pledges!$A$2:$A$301,0))&amp;""))</f>
        <v/>
      </c>
      <c r="H881" s="25">
        <f>IF(B881="","",IF(ISNUMBER(E881),"Sent","To send"))</f>
        <v/>
      </c>
    </row>
    <row r="882">
      <c r="A882" s="23" t="n"/>
      <c r="B882" s="22" t="n"/>
      <c r="C882" s="24" t="n"/>
      <c r="D882" s="22" t="n"/>
      <c r="E882" s="23" t="n"/>
      <c r="F882" s="22" t="n"/>
      <c r="G882" s="25">
        <f>IF(B882="","",IF(ISNA(MATCH(B882,Pledges!$A$2:$A$301,0)),"Unknown pledge ID",INDEX(Pledges!$B$2:$B$301,MATCH(B882,Pledges!$A$2:$A$301,0))&amp;""))</f>
        <v/>
      </c>
      <c r="H882" s="25">
        <f>IF(B882="","",IF(ISNUMBER(E882),"Sent","To send"))</f>
        <v/>
      </c>
    </row>
    <row r="883">
      <c r="A883" s="23" t="n"/>
      <c r="B883" s="22" t="n"/>
      <c r="C883" s="24" t="n"/>
      <c r="D883" s="22" t="n"/>
      <c r="E883" s="23" t="n"/>
      <c r="F883" s="22" t="n"/>
      <c r="G883" s="25">
        <f>IF(B883="","",IF(ISNA(MATCH(B883,Pledges!$A$2:$A$301,0)),"Unknown pledge ID",INDEX(Pledges!$B$2:$B$301,MATCH(B883,Pledges!$A$2:$A$301,0))&amp;""))</f>
        <v/>
      </c>
      <c r="H883" s="25">
        <f>IF(B883="","",IF(ISNUMBER(E883),"Sent","To send"))</f>
        <v/>
      </c>
    </row>
    <row r="884">
      <c r="A884" s="23" t="n"/>
      <c r="B884" s="22" t="n"/>
      <c r="C884" s="24" t="n"/>
      <c r="D884" s="22" t="n"/>
      <c r="E884" s="23" t="n"/>
      <c r="F884" s="22" t="n"/>
      <c r="G884" s="25">
        <f>IF(B884="","",IF(ISNA(MATCH(B884,Pledges!$A$2:$A$301,0)),"Unknown pledge ID",INDEX(Pledges!$B$2:$B$301,MATCH(B884,Pledges!$A$2:$A$301,0))&amp;""))</f>
        <v/>
      </c>
      <c r="H884" s="25">
        <f>IF(B884="","",IF(ISNUMBER(E884),"Sent","To send"))</f>
        <v/>
      </c>
    </row>
    <row r="885">
      <c r="A885" s="23" t="n"/>
      <c r="B885" s="22" t="n"/>
      <c r="C885" s="24" t="n"/>
      <c r="D885" s="22" t="n"/>
      <c r="E885" s="23" t="n"/>
      <c r="F885" s="22" t="n"/>
      <c r="G885" s="25">
        <f>IF(B885="","",IF(ISNA(MATCH(B885,Pledges!$A$2:$A$301,0)),"Unknown pledge ID",INDEX(Pledges!$B$2:$B$301,MATCH(B885,Pledges!$A$2:$A$301,0))&amp;""))</f>
        <v/>
      </c>
      <c r="H885" s="25">
        <f>IF(B885="","",IF(ISNUMBER(E885),"Sent","To send"))</f>
        <v/>
      </c>
    </row>
    <row r="886">
      <c r="A886" s="23" t="n"/>
      <c r="B886" s="22" t="n"/>
      <c r="C886" s="24" t="n"/>
      <c r="D886" s="22" t="n"/>
      <c r="E886" s="23" t="n"/>
      <c r="F886" s="22" t="n"/>
      <c r="G886" s="25">
        <f>IF(B886="","",IF(ISNA(MATCH(B886,Pledges!$A$2:$A$301,0)),"Unknown pledge ID",INDEX(Pledges!$B$2:$B$301,MATCH(B886,Pledges!$A$2:$A$301,0))&amp;""))</f>
        <v/>
      </c>
      <c r="H886" s="25">
        <f>IF(B886="","",IF(ISNUMBER(E886),"Sent","To send"))</f>
        <v/>
      </c>
    </row>
    <row r="887">
      <c r="A887" s="23" t="n"/>
      <c r="B887" s="22" t="n"/>
      <c r="C887" s="24" t="n"/>
      <c r="D887" s="22" t="n"/>
      <c r="E887" s="23" t="n"/>
      <c r="F887" s="22" t="n"/>
      <c r="G887" s="25">
        <f>IF(B887="","",IF(ISNA(MATCH(B887,Pledges!$A$2:$A$301,0)),"Unknown pledge ID",INDEX(Pledges!$B$2:$B$301,MATCH(B887,Pledges!$A$2:$A$301,0))&amp;""))</f>
        <v/>
      </c>
      <c r="H887" s="25">
        <f>IF(B887="","",IF(ISNUMBER(E887),"Sent","To send"))</f>
        <v/>
      </c>
    </row>
    <row r="888">
      <c r="A888" s="23" t="n"/>
      <c r="B888" s="22" t="n"/>
      <c r="C888" s="24" t="n"/>
      <c r="D888" s="22" t="n"/>
      <c r="E888" s="23" t="n"/>
      <c r="F888" s="22" t="n"/>
      <c r="G888" s="25">
        <f>IF(B888="","",IF(ISNA(MATCH(B888,Pledges!$A$2:$A$301,0)),"Unknown pledge ID",INDEX(Pledges!$B$2:$B$301,MATCH(B888,Pledges!$A$2:$A$301,0))&amp;""))</f>
        <v/>
      </c>
      <c r="H888" s="25">
        <f>IF(B888="","",IF(ISNUMBER(E888),"Sent","To send"))</f>
        <v/>
      </c>
    </row>
    <row r="889">
      <c r="A889" s="23" t="n"/>
      <c r="B889" s="22" t="n"/>
      <c r="C889" s="24" t="n"/>
      <c r="D889" s="22" t="n"/>
      <c r="E889" s="23" t="n"/>
      <c r="F889" s="22" t="n"/>
      <c r="G889" s="25">
        <f>IF(B889="","",IF(ISNA(MATCH(B889,Pledges!$A$2:$A$301,0)),"Unknown pledge ID",INDEX(Pledges!$B$2:$B$301,MATCH(B889,Pledges!$A$2:$A$301,0))&amp;""))</f>
        <v/>
      </c>
      <c r="H889" s="25">
        <f>IF(B889="","",IF(ISNUMBER(E889),"Sent","To send"))</f>
        <v/>
      </c>
    </row>
    <row r="890">
      <c r="A890" s="23" t="n"/>
      <c r="B890" s="22" t="n"/>
      <c r="C890" s="24" t="n"/>
      <c r="D890" s="22" t="n"/>
      <c r="E890" s="23" t="n"/>
      <c r="F890" s="22" t="n"/>
      <c r="G890" s="25">
        <f>IF(B890="","",IF(ISNA(MATCH(B890,Pledges!$A$2:$A$301,0)),"Unknown pledge ID",INDEX(Pledges!$B$2:$B$301,MATCH(B890,Pledges!$A$2:$A$301,0))&amp;""))</f>
        <v/>
      </c>
      <c r="H890" s="25">
        <f>IF(B890="","",IF(ISNUMBER(E890),"Sent","To send"))</f>
        <v/>
      </c>
    </row>
    <row r="891">
      <c r="A891" s="23" t="n"/>
      <c r="B891" s="22" t="n"/>
      <c r="C891" s="24" t="n"/>
      <c r="D891" s="22" t="n"/>
      <c r="E891" s="23" t="n"/>
      <c r="F891" s="22" t="n"/>
      <c r="G891" s="25">
        <f>IF(B891="","",IF(ISNA(MATCH(B891,Pledges!$A$2:$A$301,0)),"Unknown pledge ID",INDEX(Pledges!$B$2:$B$301,MATCH(B891,Pledges!$A$2:$A$301,0))&amp;""))</f>
        <v/>
      </c>
      <c r="H891" s="25">
        <f>IF(B891="","",IF(ISNUMBER(E891),"Sent","To send"))</f>
        <v/>
      </c>
    </row>
    <row r="892">
      <c r="A892" s="23" t="n"/>
      <c r="B892" s="22" t="n"/>
      <c r="C892" s="24" t="n"/>
      <c r="D892" s="22" t="n"/>
      <c r="E892" s="23" t="n"/>
      <c r="F892" s="22" t="n"/>
      <c r="G892" s="25">
        <f>IF(B892="","",IF(ISNA(MATCH(B892,Pledges!$A$2:$A$301,0)),"Unknown pledge ID",INDEX(Pledges!$B$2:$B$301,MATCH(B892,Pledges!$A$2:$A$301,0))&amp;""))</f>
        <v/>
      </c>
      <c r="H892" s="25">
        <f>IF(B892="","",IF(ISNUMBER(E892),"Sent","To send"))</f>
        <v/>
      </c>
    </row>
    <row r="893">
      <c r="A893" s="23" t="n"/>
      <c r="B893" s="22" t="n"/>
      <c r="C893" s="24" t="n"/>
      <c r="D893" s="22" t="n"/>
      <c r="E893" s="23" t="n"/>
      <c r="F893" s="22" t="n"/>
      <c r="G893" s="25">
        <f>IF(B893="","",IF(ISNA(MATCH(B893,Pledges!$A$2:$A$301,0)),"Unknown pledge ID",INDEX(Pledges!$B$2:$B$301,MATCH(B893,Pledges!$A$2:$A$301,0))&amp;""))</f>
        <v/>
      </c>
      <c r="H893" s="25">
        <f>IF(B893="","",IF(ISNUMBER(E893),"Sent","To send"))</f>
        <v/>
      </c>
    </row>
    <row r="894">
      <c r="A894" s="23" t="n"/>
      <c r="B894" s="22" t="n"/>
      <c r="C894" s="24" t="n"/>
      <c r="D894" s="22" t="n"/>
      <c r="E894" s="23" t="n"/>
      <c r="F894" s="22" t="n"/>
      <c r="G894" s="25">
        <f>IF(B894="","",IF(ISNA(MATCH(B894,Pledges!$A$2:$A$301,0)),"Unknown pledge ID",INDEX(Pledges!$B$2:$B$301,MATCH(B894,Pledges!$A$2:$A$301,0))&amp;""))</f>
        <v/>
      </c>
      <c r="H894" s="25">
        <f>IF(B894="","",IF(ISNUMBER(E894),"Sent","To send"))</f>
        <v/>
      </c>
    </row>
    <row r="895">
      <c r="A895" s="23" t="n"/>
      <c r="B895" s="22" t="n"/>
      <c r="C895" s="24" t="n"/>
      <c r="D895" s="22" t="n"/>
      <c r="E895" s="23" t="n"/>
      <c r="F895" s="22" t="n"/>
      <c r="G895" s="25">
        <f>IF(B895="","",IF(ISNA(MATCH(B895,Pledges!$A$2:$A$301,0)),"Unknown pledge ID",INDEX(Pledges!$B$2:$B$301,MATCH(B895,Pledges!$A$2:$A$301,0))&amp;""))</f>
        <v/>
      </c>
      <c r="H895" s="25">
        <f>IF(B895="","",IF(ISNUMBER(E895),"Sent","To send"))</f>
        <v/>
      </c>
    </row>
    <row r="896">
      <c r="A896" s="23" t="n"/>
      <c r="B896" s="22" t="n"/>
      <c r="C896" s="24" t="n"/>
      <c r="D896" s="22" t="n"/>
      <c r="E896" s="23" t="n"/>
      <c r="F896" s="22" t="n"/>
      <c r="G896" s="25">
        <f>IF(B896="","",IF(ISNA(MATCH(B896,Pledges!$A$2:$A$301,0)),"Unknown pledge ID",INDEX(Pledges!$B$2:$B$301,MATCH(B896,Pledges!$A$2:$A$301,0))&amp;""))</f>
        <v/>
      </c>
      <c r="H896" s="25">
        <f>IF(B896="","",IF(ISNUMBER(E896),"Sent","To send"))</f>
        <v/>
      </c>
    </row>
    <row r="897">
      <c r="A897" s="23" t="n"/>
      <c r="B897" s="22" t="n"/>
      <c r="C897" s="24" t="n"/>
      <c r="D897" s="22" t="n"/>
      <c r="E897" s="23" t="n"/>
      <c r="F897" s="22" t="n"/>
      <c r="G897" s="25">
        <f>IF(B897="","",IF(ISNA(MATCH(B897,Pledges!$A$2:$A$301,0)),"Unknown pledge ID",INDEX(Pledges!$B$2:$B$301,MATCH(B897,Pledges!$A$2:$A$301,0))&amp;""))</f>
        <v/>
      </c>
      <c r="H897" s="25">
        <f>IF(B897="","",IF(ISNUMBER(E897),"Sent","To send"))</f>
        <v/>
      </c>
    </row>
    <row r="898">
      <c r="A898" s="23" t="n"/>
      <c r="B898" s="22" t="n"/>
      <c r="C898" s="24" t="n"/>
      <c r="D898" s="22" t="n"/>
      <c r="E898" s="23" t="n"/>
      <c r="F898" s="22" t="n"/>
      <c r="G898" s="25">
        <f>IF(B898="","",IF(ISNA(MATCH(B898,Pledges!$A$2:$A$301,0)),"Unknown pledge ID",INDEX(Pledges!$B$2:$B$301,MATCH(B898,Pledges!$A$2:$A$301,0))&amp;""))</f>
        <v/>
      </c>
      <c r="H898" s="25">
        <f>IF(B898="","",IF(ISNUMBER(E898),"Sent","To send"))</f>
        <v/>
      </c>
    </row>
    <row r="899">
      <c r="A899" s="23" t="n"/>
      <c r="B899" s="22" t="n"/>
      <c r="C899" s="24" t="n"/>
      <c r="D899" s="22" t="n"/>
      <c r="E899" s="23" t="n"/>
      <c r="F899" s="22" t="n"/>
      <c r="G899" s="25">
        <f>IF(B899="","",IF(ISNA(MATCH(B899,Pledges!$A$2:$A$301,0)),"Unknown pledge ID",INDEX(Pledges!$B$2:$B$301,MATCH(B899,Pledges!$A$2:$A$301,0))&amp;""))</f>
        <v/>
      </c>
      <c r="H899" s="25">
        <f>IF(B899="","",IF(ISNUMBER(E899),"Sent","To send"))</f>
        <v/>
      </c>
    </row>
    <row r="900">
      <c r="A900" s="23" t="n"/>
      <c r="B900" s="22" t="n"/>
      <c r="C900" s="24" t="n"/>
      <c r="D900" s="22" t="n"/>
      <c r="E900" s="23" t="n"/>
      <c r="F900" s="22" t="n"/>
      <c r="G900" s="25">
        <f>IF(B900="","",IF(ISNA(MATCH(B900,Pledges!$A$2:$A$301,0)),"Unknown pledge ID",INDEX(Pledges!$B$2:$B$301,MATCH(B900,Pledges!$A$2:$A$301,0))&amp;""))</f>
        <v/>
      </c>
      <c r="H900" s="25">
        <f>IF(B900="","",IF(ISNUMBER(E900),"Sent","To send"))</f>
        <v/>
      </c>
    </row>
    <row r="901">
      <c r="A901" s="23" t="n"/>
      <c r="B901" s="22" t="n"/>
      <c r="C901" s="24" t="n"/>
      <c r="D901" s="22" t="n"/>
      <c r="E901" s="23" t="n"/>
      <c r="F901" s="22" t="n"/>
      <c r="G901" s="25">
        <f>IF(B901="","",IF(ISNA(MATCH(B901,Pledges!$A$2:$A$301,0)),"Unknown pledge ID",INDEX(Pledges!$B$2:$B$301,MATCH(B901,Pledges!$A$2:$A$301,0))&amp;""))</f>
        <v/>
      </c>
      <c r="H901" s="25">
        <f>IF(B901="","",IF(ISNUMBER(E901),"Sent","To send"))</f>
        <v/>
      </c>
    </row>
    <row r="902">
      <c r="A902" s="23" t="n"/>
      <c r="B902" s="22" t="n"/>
      <c r="C902" s="24" t="n"/>
      <c r="D902" s="22" t="n"/>
      <c r="E902" s="23" t="n"/>
      <c r="F902" s="22" t="n"/>
      <c r="G902" s="25">
        <f>IF(B902="","",IF(ISNA(MATCH(B902,Pledges!$A$2:$A$301,0)),"Unknown pledge ID",INDEX(Pledges!$B$2:$B$301,MATCH(B902,Pledges!$A$2:$A$301,0))&amp;""))</f>
        <v/>
      </c>
      <c r="H902" s="25">
        <f>IF(B902="","",IF(ISNUMBER(E902),"Sent","To send"))</f>
        <v/>
      </c>
    </row>
    <row r="903">
      <c r="A903" s="23" t="n"/>
      <c r="B903" s="22" t="n"/>
      <c r="C903" s="24" t="n"/>
      <c r="D903" s="22" t="n"/>
      <c r="E903" s="23" t="n"/>
      <c r="F903" s="22" t="n"/>
      <c r="G903" s="25">
        <f>IF(B903="","",IF(ISNA(MATCH(B903,Pledges!$A$2:$A$301,0)),"Unknown pledge ID",INDEX(Pledges!$B$2:$B$301,MATCH(B903,Pledges!$A$2:$A$301,0))&amp;""))</f>
        <v/>
      </c>
      <c r="H903" s="25">
        <f>IF(B903="","",IF(ISNUMBER(E903),"Sent","To send"))</f>
        <v/>
      </c>
    </row>
    <row r="904">
      <c r="A904" s="23" t="n"/>
      <c r="B904" s="22" t="n"/>
      <c r="C904" s="24" t="n"/>
      <c r="D904" s="22" t="n"/>
      <c r="E904" s="23" t="n"/>
      <c r="F904" s="22" t="n"/>
      <c r="G904" s="25">
        <f>IF(B904="","",IF(ISNA(MATCH(B904,Pledges!$A$2:$A$301,0)),"Unknown pledge ID",INDEX(Pledges!$B$2:$B$301,MATCH(B904,Pledges!$A$2:$A$301,0))&amp;""))</f>
        <v/>
      </c>
      <c r="H904" s="25">
        <f>IF(B904="","",IF(ISNUMBER(E904),"Sent","To send"))</f>
        <v/>
      </c>
    </row>
    <row r="905">
      <c r="A905" s="23" t="n"/>
      <c r="B905" s="22" t="n"/>
      <c r="C905" s="24" t="n"/>
      <c r="D905" s="22" t="n"/>
      <c r="E905" s="23" t="n"/>
      <c r="F905" s="22" t="n"/>
      <c r="G905" s="25">
        <f>IF(B905="","",IF(ISNA(MATCH(B905,Pledges!$A$2:$A$301,0)),"Unknown pledge ID",INDEX(Pledges!$B$2:$B$301,MATCH(B905,Pledges!$A$2:$A$301,0))&amp;""))</f>
        <v/>
      </c>
      <c r="H905" s="25">
        <f>IF(B905="","",IF(ISNUMBER(E905),"Sent","To send"))</f>
        <v/>
      </c>
    </row>
    <row r="906">
      <c r="A906" s="23" t="n"/>
      <c r="B906" s="22" t="n"/>
      <c r="C906" s="24" t="n"/>
      <c r="D906" s="22" t="n"/>
      <c r="E906" s="23" t="n"/>
      <c r="F906" s="22" t="n"/>
      <c r="G906" s="25">
        <f>IF(B906="","",IF(ISNA(MATCH(B906,Pledges!$A$2:$A$301,0)),"Unknown pledge ID",INDEX(Pledges!$B$2:$B$301,MATCH(B906,Pledges!$A$2:$A$301,0))&amp;""))</f>
        <v/>
      </c>
      <c r="H906" s="25">
        <f>IF(B906="","",IF(ISNUMBER(E906),"Sent","To send"))</f>
        <v/>
      </c>
    </row>
    <row r="907">
      <c r="A907" s="23" t="n"/>
      <c r="B907" s="22" t="n"/>
      <c r="C907" s="24" t="n"/>
      <c r="D907" s="22" t="n"/>
      <c r="E907" s="23" t="n"/>
      <c r="F907" s="22" t="n"/>
      <c r="G907" s="25">
        <f>IF(B907="","",IF(ISNA(MATCH(B907,Pledges!$A$2:$A$301,0)),"Unknown pledge ID",INDEX(Pledges!$B$2:$B$301,MATCH(B907,Pledges!$A$2:$A$301,0))&amp;""))</f>
        <v/>
      </c>
      <c r="H907" s="25">
        <f>IF(B907="","",IF(ISNUMBER(E907),"Sent","To send"))</f>
        <v/>
      </c>
    </row>
    <row r="908">
      <c r="A908" s="23" t="n"/>
      <c r="B908" s="22" t="n"/>
      <c r="C908" s="24" t="n"/>
      <c r="D908" s="22" t="n"/>
      <c r="E908" s="23" t="n"/>
      <c r="F908" s="22" t="n"/>
      <c r="G908" s="25">
        <f>IF(B908="","",IF(ISNA(MATCH(B908,Pledges!$A$2:$A$301,0)),"Unknown pledge ID",INDEX(Pledges!$B$2:$B$301,MATCH(B908,Pledges!$A$2:$A$301,0))&amp;""))</f>
        <v/>
      </c>
      <c r="H908" s="25">
        <f>IF(B908="","",IF(ISNUMBER(E908),"Sent","To send"))</f>
        <v/>
      </c>
    </row>
    <row r="909">
      <c r="A909" s="23" t="n"/>
      <c r="B909" s="22" t="n"/>
      <c r="C909" s="24" t="n"/>
      <c r="D909" s="22" t="n"/>
      <c r="E909" s="23" t="n"/>
      <c r="F909" s="22" t="n"/>
      <c r="G909" s="25">
        <f>IF(B909="","",IF(ISNA(MATCH(B909,Pledges!$A$2:$A$301,0)),"Unknown pledge ID",INDEX(Pledges!$B$2:$B$301,MATCH(B909,Pledges!$A$2:$A$301,0))&amp;""))</f>
        <v/>
      </c>
      <c r="H909" s="25">
        <f>IF(B909="","",IF(ISNUMBER(E909),"Sent","To send"))</f>
        <v/>
      </c>
    </row>
    <row r="910">
      <c r="A910" s="23" t="n"/>
      <c r="B910" s="22" t="n"/>
      <c r="C910" s="24" t="n"/>
      <c r="D910" s="22" t="n"/>
      <c r="E910" s="23" t="n"/>
      <c r="F910" s="22" t="n"/>
      <c r="G910" s="25">
        <f>IF(B910="","",IF(ISNA(MATCH(B910,Pledges!$A$2:$A$301,0)),"Unknown pledge ID",INDEX(Pledges!$B$2:$B$301,MATCH(B910,Pledges!$A$2:$A$301,0))&amp;""))</f>
        <v/>
      </c>
      <c r="H910" s="25">
        <f>IF(B910="","",IF(ISNUMBER(E910),"Sent","To send"))</f>
        <v/>
      </c>
    </row>
    <row r="911">
      <c r="A911" s="23" t="n"/>
      <c r="B911" s="22" t="n"/>
      <c r="C911" s="24" t="n"/>
      <c r="D911" s="22" t="n"/>
      <c r="E911" s="23" t="n"/>
      <c r="F911" s="22" t="n"/>
      <c r="G911" s="25">
        <f>IF(B911="","",IF(ISNA(MATCH(B911,Pledges!$A$2:$A$301,0)),"Unknown pledge ID",INDEX(Pledges!$B$2:$B$301,MATCH(B911,Pledges!$A$2:$A$301,0))&amp;""))</f>
        <v/>
      </c>
      <c r="H911" s="25">
        <f>IF(B911="","",IF(ISNUMBER(E911),"Sent","To send"))</f>
        <v/>
      </c>
    </row>
    <row r="912">
      <c r="A912" s="23" t="n"/>
      <c r="B912" s="22" t="n"/>
      <c r="C912" s="24" t="n"/>
      <c r="D912" s="22" t="n"/>
      <c r="E912" s="23" t="n"/>
      <c r="F912" s="22" t="n"/>
      <c r="G912" s="25">
        <f>IF(B912="","",IF(ISNA(MATCH(B912,Pledges!$A$2:$A$301,0)),"Unknown pledge ID",INDEX(Pledges!$B$2:$B$301,MATCH(B912,Pledges!$A$2:$A$301,0))&amp;""))</f>
        <v/>
      </c>
      <c r="H912" s="25">
        <f>IF(B912="","",IF(ISNUMBER(E912),"Sent","To send"))</f>
        <v/>
      </c>
    </row>
    <row r="913">
      <c r="A913" s="23" t="n"/>
      <c r="B913" s="22" t="n"/>
      <c r="C913" s="24" t="n"/>
      <c r="D913" s="22" t="n"/>
      <c r="E913" s="23" t="n"/>
      <c r="F913" s="22" t="n"/>
      <c r="G913" s="25">
        <f>IF(B913="","",IF(ISNA(MATCH(B913,Pledges!$A$2:$A$301,0)),"Unknown pledge ID",INDEX(Pledges!$B$2:$B$301,MATCH(B913,Pledges!$A$2:$A$301,0))&amp;""))</f>
        <v/>
      </c>
      <c r="H913" s="25">
        <f>IF(B913="","",IF(ISNUMBER(E913),"Sent","To send"))</f>
        <v/>
      </c>
    </row>
    <row r="914">
      <c r="A914" s="23" t="n"/>
      <c r="B914" s="22" t="n"/>
      <c r="C914" s="24" t="n"/>
      <c r="D914" s="22" t="n"/>
      <c r="E914" s="23" t="n"/>
      <c r="F914" s="22" t="n"/>
      <c r="G914" s="25">
        <f>IF(B914="","",IF(ISNA(MATCH(B914,Pledges!$A$2:$A$301,0)),"Unknown pledge ID",INDEX(Pledges!$B$2:$B$301,MATCH(B914,Pledges!$A$2:$A$301,0))&amp;""))</f>
        <v/>
      </c>
      <c r="H914" s="25">
        <f>IF(B914="","",IF(ISNUMBER(E914),"Sent","To send"))</f>
        <v/>
      </c>
    </row>
    <row r="915">
      <c r="A915" s="23" t="n"/>
      <c r="B915" s="22" t="n"/>
      <c r="C915" s="24" t="n"/>
      <c r="D915" s="22" t="n"/>
      <c r="E915" s="23" t="n"/>
      <c r="F915" s="22" t="n"/>
      <c r="G915" s="25">
        <f>IF(B915="","",IF(ISNA(MATCH(B915,Pledges!$A$2:$A$301,0)),"Unknown pledge ID",INDEX(Pledges!$B$2:$B$301,MATCH(B915,Pledges!$A$2:$A$301,0))&amp;""))</f>
        <v/>
      </c>
      <c r="H915" s="25">
        <f>IF(B915="","",IF(ISNUMBER(E915),"Sent","To send"))</f>
        <v/>
      </c>
    </row>
    <row r="916">
      <c r="A916" s="23" t="n"/>
      <c r="B916" s="22" t="n"/>
      <c r="C916" s="24" t="n"/>
      <c r="D916" s="22" t="n"/>
      <c r="E916" s="23" t="n"/>
      <c r="F916" s="22" t="n"/>
      <c r="G916" s="25">
        <f>IF(B916="","",IF(ISNA(MATCH(B916,Pledges!$A$2:$A$301,0)),"Unknown pledge ID",INDEX(Pledges!$B$2:$B$301,MATCH(B916,Pledges!$A$2:$A$301,0))&amp;""))</f>
        <v/>
      </c>
      <c r="H916" s="25">
        <f>IF(B916="","",IF(ISNUMBER(E916),"Sent","To send"))</f>
        <v/>
      </c>
    </row>
    <row r="917">
      <c r="A917" s="23" t="n"/>
      <c r="B917" s="22" t="n"/>
      <c r="C917" s="24" t="n"/>
      <c r="D917" s="22" t="n"/>
      <c r="E917" s="23" t="n"/>
      <c r="F917" s="22" t="n"/>
      <c r="G917" s="25">
        <f>IF(B917="","",IF(ISNA(MATCH(B917,Pledges!$A$2:$A$301,0)),"Unknown pledge ID",INDEX(Pledges!$B$2:$B$301,MATCH(B917,Pledges!$A$2:$A$301,0))&amp;""))</f>
        <v/>
      </c>
      <c r="H917" s="25">
        <f>IF(B917="","",IF(ISNUMBER(E917),"Sent","To send"))</f>
        <v/>
      </c>
    </row>
    <row r="918">
      <c r="A918" s="23" t="n"/>
      <c r="B918" s="22" t="n"/>
      <c r="C918" s="24" t="n"/>
      <c r="D918" s="22" t="n"/>
      <c r="E918" s="23" t="n"/>
      <c r="F918" s="22" t="n"/>
      <c r="G918" s="25">
        <f>IF(B918="","",IF(ISNA(MATCH(B918,Pledges!$A$2:$A$301,0)),"Unknown pledge ID",INDEX(Pledges!$B$2:$B$301,MATCH(B918,Pledges!$A$2:$A$301,0))&amp;""))</f>
        <v/>
      </c>
      <c r="H918" s="25">
        <f>IF(B918="","",IF(ISNUMBER(E918),"Sent","To send"))</f>
        <v/>
      </c>
    </row>
    <row r="919">
      <c r="A919" s="23" t="n"/>
      <c r="B919" s="22" t="n"/>
      <c r="C919" s="24" t="n"/>
      <c r="D919" s="22" t="n"/>
      <c r="E919" s="23" t="n"/>
      <c r="F919" s="22" t="n"/>
      <c r="G919" s="25">
        <f>IF(B919="","",IF(ISNA(MATCH(B919,Pledges!$A$2:$A$301,0)),"Unknown pledge ID",INDEX(Pledges!$B$2:$B$301,MATCH(B919,Pledges!$A$2:$A$301,0))&amp;""))</f>
        <v/>
      </c>
      <c r="H919" s="25">
        <f>IF(B919="","",IF(ISNUMBER(E919),"Sent","To send"))</f>
        <v/>
      </c>
    </row>
    <row r="920">
      <c r="A920" s="23" t="n"/>
      <c r="B920" s="22" t="n"/>
      <c r="C920" s="24" t="n"/>
      <c r="D920" s="22" t="n"/>
      <c r="E920" s="23" t="n"/>
      <c r="F920" s="22" t="n"/>
      <c r="G920" s="25">
        <f>IF(B920="","",IF(ISNA(MATCH(B920,Pledges!$A$2:$A$301,0)),"Unknown pledge ID",INDEX(Pledges!$B$2:$B$301,MATCH(B920,Pledges!$A$2:$A$301,0))&amp;""))</f>
        <v/>
      </c>
      <c r="H920" s="25">
        <f>IF(B920="","",IF(ISNUMBER(E920),"Sent","To send"))</f>
        <v/>
      </c>
    </row>
    <row r="921">
      <c r="A921" s="23" t="n"/>
      <c r="B921" s="22" t="n"/>
      <c r="C921" s="24" t="n"/>
      <c r="D921" s="22" t="n"/>
      <c r="E921" s="23" t="n"/>
      <c r="F921" s="22" t="n"/>
      <c r="G921" s="25">
        <f>IF(B921="","",IF(ISNA(MATCH(B921,Pledges!$A$2:$A$301,0)),"Unknown pledge ID",INDEX(Pledges!$B$2:$B$301,MATCH(B921,Pledges!$A$2:$A$301,0))&amp;""))</f>
        <v/>
      </c>
      <c r="H921" s="25">
        <f>IF(B921="","",IF(ISNUMBER(E921),"Sent","To send"))</f>
        <v/>
      </c>
    </row>
    <row r="922">
      <c r="A922" s="23" t="n"/>
      <c r="B922" s="22" t="n"/>
      <c r="C922" s="24" t="n"/>
      <c r="D922" s="22" t="n"/>
      <c r="E922" s="23" t="n"/>
      <c r="F922" s="22" t="n"/>
      <c r="G922" s="25">
        <f>IF(B922="","",IF(ISNA(MATCH(B922,Pledges!$A$2:$A$301,0)),"Unknown pledge ID",INDEX(Pledges!$B$2:$B$301,MATCH(B922,Pledges!$A$2:$A$301,0))&amp;""))</f>
        <v/>
      </c>
      <c r="H922" s="25">
        <f>IF(B922="","",IF(ISNUMBER(E922),"Sent","To send"))</f>
        <v/>
      </c>
    </row>
    <row r="923">
      <c r="A923" s="23" t="n"/>
      <c r="B923" s="22" t="n"/>
      <c r="C923" s="24" t="n"/>
      <c r="D923" s="22" t="n"/>
      <c r="E923" s="23" t="n"/>
      <c r="F923" s="22" t="n"/>
      <c r="G923" s="25">
        <f>IF(B923="","",IF(ISNA(MATCH(B923,Pledges!$A$2:$A$301,0)),"Unknown pledge ID",INDEX(Pledges!$B$2:$B$301,MATCH(B923,Pledges!$A$2:$A$301,0))&amp;""))</f>
        <v/>
      </c>
      <c r="H923" s="25">
        <f>IF(B923="","",IF(ISNUMBER(E923),"Sent","To send"))</f>
        <v/>
      </c>
    </row>
    <row r="924">
      <c r="A924" s="23" t="n"/>
      <c r="B924" s="22" t="n"/>
      <c r="C924" s="24" t="n"/>
      <c r="D924" s="22" t="n"/>
      <c r="E924" s="23" t="n"/>
      <c r="F924" s="22" t="n"/>
      <c r="G924" s="25">
        <f>IF(B924="","",IF(ISNA(MATCH(B924,Pledges!$A$2:$A$301,0)),"Unknown pledge ID",INDEX(Pledges!$B$2:$B$301,MATCH(B924,Pledges!$A$2:$A$301,0))&amp;""))</f>
        <v/>
      </c>
      <c r="H924" s="25">
        <f>IF(B924="","",IF(ISNUMBER(E924),"Sent","To send"))</f>
        <v/>
      </c>
    </row>
    <row r="925">
      <c r="A925" s="23" t="n"/>
      <c r="B925" s="22" t="n"/>
      <c r="C925" s="24" t="n"/>
      <c r="D925" s="22" t="n"/>
      <c r="E925" s="23" t="n"/>
      <c r="F925" s="22" t="n"/>
      <c r="G925" s="25">
        <f>IF(B925="","",IF(ISNA(MATCH(B925,Pledges!$A$2:$A$301,0)),"Unknown pledge ID",INDEX(Pledges!$B$2:$B$301,MATCH(B925,Pledges!$A$2:$A$301,0))&amp;""))</f>
        <v/>
      </c>
      <c r="H925" s="25">
        <f>IF(B925="","",IF(ISNUMBER(E925),"Sent","To send"))</f>
        <v/>
      </c>
    </row>
    <row r="926">
      <c r="A926" s="23" t="n"/>
      <c r="B926" s="22" t="n"/>
      <c r="C926" s="24" t="n"/>
      <c r="D926" s="22" t="n"/>
      <c r="E926" s="23" t="n"/>
      <c r="F926" s="22" t="n"/>
      <c r="G926" s="25">
        <f>IF(B926="","",IF(ISNA(MATCH(B926,Pledges!$A$2:$A$301,0)),"Unknown pledge ID",INDEX(Pledges!$B$2:$B$301,MATCH(B926,Pledges!$A$2:$A$301,0))&amp;""))</f>
        <v/>
      </c>
      <c r="H926" s="25">
        <f>IF(B926="","",IF(ISNUMBER(E926),"Sent","To send"))</f>
        <v/>
      </c>
    </row>
    <row r="927">
      <c r="A927" s="23" t="n"/>
      <c r="B927" s="22" t="n"/>
      <c r="C927" s="24" t="n"/>
      <c r="D927" s="22" t="n"/>
      <c r="E927" s="23" t="n"/>
      <c r="F927" s="22" t="n"/>
      <c r="G927" s="25">
        <f>IF(B927="","",IF(ISNA(MATCH(B927,Pledges!$A$2:$A$301,0)),"Unknown pledge ID",INDEX(Pledges!$B$2:$B$301,MATCH(B927,Pledges!$A$2:$A$301,0))&amp;""))</f>
        <v/>
      </c>
      <c r="H927" s="25">
        <f>IF(B927="","",IF(ISNUMBER(E927),"Sent","To send"))</f>
        <v/>
      </c>
    </row>
    <row r="928">
      <c r="A928" s="23" t="n"/>
      <c r="B928" s="22" t="n"/>
      <c r="C928" s="24" t="n"/>
      <c r="D928" s="22" t="n"/>
      <c r="E928" s="23" t="n"/>
      <c r="F928" s="22" t="n"/>
      <c r="G928" s="25">
        <f>IF(B928="","",IF(ISNA(MATCH(B928,Pledges!$A$2:$A$301,0)),"Unknown pledge ID",INDEX(Pledges!$B$2:$B$301,MATCH(B928,Pledges!$A$2:$A$301,0))&amp;""))</f>
        <v/>
      </c>
      <c r="H928" s="25">
        <f>IF(B928="","",IF(ISNUMBER(E928),"Sent","To send"))</f>
        <v/>
      </c>
    </row>
    <row r="929">
      <c r="A929" s="23" t="n"/>
      <c r="B929" s="22" t="n"/>
      <c r="C929" s="24" t="n"/>
      <c r="D929" s="22" t="n"/>
      <c r="E929" s="23" t="n"/>
      <c r="F929" s="22" t="n"/>
      <c r="G929" s="25">
        <f>IF(B929="","",IF(ISNA(MATCH(B929,Pledges!$A$2:$A$301,0)),"Unknown pledge ID",INDEX(Pledges!$B$2:$B$301,MATCH(B929,Pledges!$A$2:$A$301,0))&amp;""))</f>
        <v/>
      </c>
      <c r="H929" s="25">
        <f>IF(B929="","",IF(ISNUMBER(E929),"Sent","To send"))</f>
        <v/>
      </c>
    </row>
    <row r="930">
      <c r="A930" s="23" t="n"/>
      <c r="B930" s="22" t="n"/>
      <c r="C930" s="24" t="n"/>
      <c r="D930" s="22" t="n"/>
      <c r="E930" s="23" t="n"/>
      <c r="F930" s="22" t="n"/>
      <c r="G930" s="25">
        <f>IF(B930="","",IF(ISNA(MATCH(B930,Pledges!$A$2:$A$301,0)),"Unknown pledge ID",INDEX(Pledges!$B$2:$B$301,MATCH(B930,Pledges!$A$2:$A$301,0))&amp;""))</f>
        <v/>
      </c>
      <c r="H930" s="25">
        <f>IF(B930="","",IF(ISNUMBER(E930),"Sent","To send"))</f>
        <v/>
      </c>
    </row>
    <row r="931">
      <c r="A931" s="23" t="n"/>
      <c r="B931" s="22" t="n"/>
      <c r="C931" s="24" t="n"/>
      <c r="D931" s="22" t="n"/>
      <c r="E931" s="23" t="n"/>
      <c r="F931" s="22" t="n"/>
      <c r="G931" s="25">
        <f>IF(B931="","",IF(ISNA(MATCH(B931,Pledges!$A$2:$A$301,0)),"Unknown pledge ID",INDEX(Pledges!$B$2:$B$301,MATCH(B931,Pledges!$A$2:$A$301,0))&amp;""))</f>
        <v/>
      </c>
      <c r="H931" s="25">
        <f>IF(B931="","",IF(ISNUMBER(E931),"Sent","To send"))</f>
        <v/>
      </c>
    </row>
    <row r="932">
      <c r="A932" s="23" t="n"/>
      <c r="B932" s="22" t="n"/>
      <c r="C932" s="24" t="n"/>
      <c r="D932" s="22" t="n"/>
      <c r="E932" s="23" t="n"/>
      <c r="F932" s="22" t="n"/>
      <c r="G932" s="25">
        <f>IF(B932="","",IF(ISNA(MATCH(B932,Pledges!$A$2:$A$301,0)),"Unknown pledge ID",INDEX(Pledges!$B$2:$B$301,MATCH(B932,Pledges!$A$2:$A$301,0))&amp;""))</f>
        <v/>
      </c>
      <c r="H932" s="25">
        <f>IF(B932="","",IF(ISNUMBER(E932),"Sent","To send"))</f>
        <v/>
      </c>
    </row>
    <row r="933">
      <c r="A933" s="23" t="n"/>
      <c r="B933" s="22" t="n"/>
      <c r="C933" s="24" t="n"/>
      <c r="D933" s="22" t="n"/>
      <c r="E933" s="23" t="n"/>
      <c r="F933" s="22" t="n"/>
      <c r="G933" s="25">
        <f>IF(B933="","",IF(ISNA(MATCH(B933,Pledges!$A$2:$A$301,0)),"Unknown pledge ID",INDEX(Pledges!$B$2:$B$301,MATCH(B933,Pledges!$A$2:$A$301,0))&amp;""))</f>
        <v/>
      </c>
      <c r="H933" s="25">
        <f>IF(B933="","",IF(ISNUMBER(E933),"Sent","To send"))</f>
        <v/>
      </c>
    </row>
    <row r="934">
      <c r="A934" s="23" t="n"/>
      <c r="B934" s="22" t="n"/>
      <c r="C934" s="24" t="n"/>
      <c r="D934" s="22" t="n"/>
      <c r="E934" s="23" t="n"/>
      <c r="F934" s="22" t="n"/>
      <c r="G934" s="25">
        <f>IF(B934="","",IF(ISNA(MATCH(B934,Pledges!$A$2:$A$301,0)),"Unknown pledge ID",INDEX(Pledges!$B$2:$B$301,MATCH(B934,Pledges!$A$2:$A$301,0))&amp;""))</f>
        <v/>
      </c>
      <c r="H934" s="25">
        <f>IF(B934="","",IF(ISNUMBER(E934),"Sent","To send"))</f>
        <v/>
      </c>
    </row>
    <row r="935">
      <c r="A935" s="23" t="n"/>
      <c r="B935" s="22" t="n"/>
      <c r="C935" s="24" t="n"/>
      <c r="D935" s="22" t="n"/>
      <c r="E935" s="23" t="n"/>
      <c r="F935" s="22" t="n"/>
      <c r="G935" s="25">
        <f>IF(B935="","",IF(ISNA(MATCH(B935,Pledges!$A$2:$A$301,0)),"Unknown pledge ID",INDEX(Pledges!$B$2:$B$301,MATCH(B935,Pledges!$A$2:$A$301,0))&amp;""))</f>
        <v/>
      </c>
      <c r="H935" s="25">
        <f>IF(B935="","",IF(ISNUMBER(E935),"Sent","To send"))</f>
        <v/>
      </c>
    </row>
    <row r="936">
      <c r="A936" s="23" t="n"/>
      <c r="B936" s="22" t="n"/>
      <c r="C936" s="24" t="n"/>
      <c r="D936" s="22" t="n"/>
      <c r="E936" s="23" t="n"/>
      <c r="F936" s="22" t="n"/>
      <c r="G936" s="25">
        <f>IF(B936="","",IF(ISNA(MATCH(B936,Pledges!$A$2:$A$301,0)),"Unknown pledge ID",INDEX(Pledges!$B$2:$B$301,MATCH(B936,Pledges!$A$2:$A$301,0))&amp;""))</f>
        <v/>
      </c>
      <c r="H936" s="25">
        <f>IF(B936="","",IF(ISNUMBER(E936),"Sent","To send"))</f>
        <v/>
      </c>
    </row>
    <row r="937">
      <c r="A937" s="23" t="n"/>
      <c r="B937" s="22" t="n"/>
      <c r="C937" s="24" t="n"/>
      <c r="D937" s="22" t="n"/>
      <c r="E937" s="23" t="n"/>
      <c r="F937" s="22" t="n"/>
      <c r="G937" s="25">
        <f>IF(B937="","",IF(ISNA(MATCH(B937,Pledges!$A$2:$A$301,0)),"Unknown pledge ID",INDEX(Pledges!$B$2:$B$301,MATCH(B937,Pledges!$A$2:$A$301,0))&amp;""))</f>
        <v/>
      </c>
      <c r="H937" s="25">
        <f>IF(B937="","",IF(ISNUMBER(E937),"Sent","To send"))</f>
        <v/>
      </c>
    </row>
    <row r="938">
      <c r="A938" s="23" t="n"/>
      <c r="B938" s="22" t="n"/>
      <c r="C938" s="24" t="n"/>
      <c r="D938" s="22" t="n"/>
      <c r="E938" s="23" t="n"/>
      <c r="F938" s="22" t="n"/>
      <c r="G938" s="25">
        <f>IF(B938="","",IF(ISNA(MATCH(B938,Pledges!$A$2:$A$301,0)),"Unknown pledge ID",INDEX(Pledges!$B$2:$B$301,MATCH(B938,Pledges!$A$2:$A$301,0))&amp;""))</f>
        <v/>
      </c>
      <c r="H938" s="25">
        <f>IF(B938="","",IF(ISNUMBER(E938),"Sent","To send"))</f>
        <v/>
      </c>
    </row>
    <row r="939">
      <c r="A939" s="23" t="n"/>
      <c r="B939" s="22" t="n"/>
      <c r="C939" s="24" t="n"/>
      <c r="D939" s="22" t="n"/>
      <c r="E939" s="23" t="n"/>
      <c r="F939" s="22" t="n"/>
      <c r="G939" s="25">
        <f>IF(B939="","",IF(ISNA(MATCH(B939,Pledges!$A$2:$A$301,0)),"Unknown pledge ID",INDEX(Pledges!$B$2:$B$301,MATCH(B939,Pledges!$A$2:$A$301,0))&amp;""))</f>
        <v/>
      </c>
      <c r="H939" s="25">
        <f>IF(B939="","",IF(ISNUMBER(E939),"Sent","To send"))</f>
        <v/>
      </c>
    </row>
    <row r="940">
      <c r="A940" s="23" t="n"/>
      <c r="B940" s="22" t="n"/>
      <c r="C940" s="24" t="n"/>
      <c r="D940" s="22" t="n"/>
      <c r="E940" s="23" t="n"/>
      <c r="F940" s="22" t="n"/>
      <c r="G940" s="25">
        <f>IF(B940="","",IF(ISNA(MATCH(B940,Pledges!$A$2:$A$301,0)),"Unknown pledge ID",INDEX(Pledges!$B$2:$B$301,MATCH(B940,Pledges!$A$2:$A$301,0))&amp;""))</f>
        <v/>
      </c>
      <c r="H940" s="25">
        <f>IF(B940="","",IF(ISNUMBER(E940),"Sent","To send"))</f>
        <v/>
      </c>
    </row>
    <row r="941">
      <c r="A941" s="23" t="n"/>
      <c r="B941" s="22" t="n"/>
      <c r="C941" s="24" t="n"/>
      <c r="D941" s="22" t="n"/>
      <c r="E941" s="23" t="n"/>
      <c r="F941" s="22" t="n"/>
      <c r="G941" s="25">
        <f>IF(B941="","",IF(ISNA(MATCH(B941,Pledges!$A$2:$A$301,0)),"Unknown pledge ID",INDEX(Pledges!$B$2:$B$301,MATCH(B941,Pledges!$A$2:$A$301,0))&amp;""))</f>
        <v/>
      </c>
      <c r="H941" s="25">
        <f>IF(B941="","",IF(ISNUMBER(E941),"Sent","To send"))</f>
        <v/>
      </c>
    </row>
    <row r="942">
      <c r="A942" s="23" t="n"/>
      <c r="B942" s="22" t="n"/>
      <c r="C942" s="24" t="n"/>
      <c r="D942" s="22" t="n"/>
      <c r="E942" s="23" t="n"/>
      <c r="F942" s="22" t="n"/>
      <c r="G942" s="25">
        <f>IF(B942="","",IF(ISNA(MATCH(B942,Pledges!$A$2:$A$301,0)),"Unknown pledge ID",INDEX(Pledges!$B$2:$B$301,MATCH(B942,Pledges!$A$2:$A$301,0))&amp;""))</f>
        <v/>
      </c>
      <c r="H942" s="25">
        <f>IF(B942="","",IF(ISNUMBER(E942),"Sent","To send"))</f>
        <v/>
      </c>
    </row>
    <row r="943">
      <c r="A943" s="23" t="n"/>
      <c r="B943" s="22" t="n"/>
      <c r="C943" s="24" t="n"/>
      <c r="D943" s="22" t="n"/>
      <c r="E943" s="23" t="n"/>
      <c r="F943" s="22" t="n"/>
      <c r="G943" s="25">
        <f>IF(B943="","",IF(ISNA(MATCH(B943,Pledges!$A$2:$A$301,0)),"Unknown pledge ID",INDEX(Pledges!$B$2:$B$301,MATCH(B943,Pledges!$A$2:$A$301,0))&amp;""))</f>
        <v/>
      </c>
      <c r="H943" s="25">
        <f>IF(B943="","",IF(ISNUMBER(E943),"Sent","To send"))</f>
        <v/>
      </c>
    </row>
    <row r="944">
      <c r="A944" s="23" t="n"/>
      <c r="B944" s="22" t="n"/>
      <c r="C944" s="24" t="n"/>
      <c r="D944" s="22" t="n"/>
      <c r="E944" s="23" t="n"/>
      <c r="F944" s="22" t="n"/>
      <c r="G944" s="25">
        <f>IF(B944="","",IF(ISNA(MATCH(B944,Pledges!$A$2:$A$301,0)),"Unknown pledge ID",INDEX(Pledges!$B$2:$B$301,MATCH(B944,Pledges!$A$2:$A$301,0))&amp;""))</f>
        <v/>
      </c>
      <c r="H944" s="25">
        <f>IF(B944="","",IF(ISNUMBER(E944),"Sent","To send"))</f>
        <v/>
      </c>
    </row>
    <row r="945">
      <c r="A945" s="23" t="n"/>
      <c r="B945" s="22" t="n"/>
      <c r="C945" s="24" t="n"/>
      <c r="D945" s="22" t="n"/>
      <c r="E945" s="23" t="n"/>
      <c r="F945" s="22" t="n"/>
      <c r="G945" s="25">
        <f>IF(B945="","",IF(ISNA(MATCH(B945,Pledges!$A$2:$A$301,0)),"Unknown pledge ID",INDEX(Pledges!$B$2:$B$301,MATCH(B945,Pledges!$A$2:$A$301,0))&amp;""))</f>
        <v/>
      </c>
      <c r="H945" s="25">
        <f>IF(B945="","",IF(ISNUMBER(E945),"Sent","To send"))</f>
        <v/>
      </c>
    </row>
    <row r="946">
      <c r="A946" s="23" t="n"/>
      <c r="B946" s="22" t="n"/>
      <c r="C946" s="24" t="n"/>
      <c r="D946" s="22" t="n"/>
      <c r="E946" s="23" t="n"/>
      <c r="F946" s="22" t="n"/>
      <c r="G946" s="25">
        <f>IF(B946="","",IF(ISNA(MATCH(B946,Pledges!$A$2:$A$301,0)),"Unknown pledge ID",INDEX(Pledges!$B$2:$B$301,MATCH(B946,Pledges!$A$2:$A$301,0))&amp;""))</f>
        <v/>
      </c>
      <c r="H946" s="25">
        <f>IF(B946="","",IF(ISNUMBER(E946),"Sent","To send"))</f>
        <v/>
      </c>
    </row>
    <row r="947">
      <c r="A947" s="23" t="n"/>
      <c r="B947" s="22" t="n"/>
      <c r="C947" s="24" t="n"/>
      <c r="D947" s="22" t="n"/>
      <c r="E947" s="23" t="n"/>
      <c r="F947" s="22" t="n"/>
      <c r="G947" s="25">
        <f>IF(B947="","",IF(ISNA(MATCH(B947,Pledges!$A$2:$A$301,0)),"Unknown pledge ID",INDEX(Pledges!$B$2:$B$301,MATCH(B947,Pledges!$A$2:$A$301,0))&amp;""))</f>
        <v/>
      </c>
      <c r="H947" s="25">
        <f>IF(B947="","",IF(ISNUMBER(E947),"Sent","To send"))</f>
        <v/>
      </c>
    </row>
    <row r="948">
      <c r="A948" s="23" t="n"/>
      <c r="B948" s="22" t="n"/>
      <c r="C948" s="24" t="n"/>
      <c r="D948" s="22" t="n"/>
      <c r="E948" s="23" t="n"/>
      <c r="F948" s="22" t="n"/>
      <c r="G948" s="25">
        <f>IF(B948="","",IF(ISNA(MATCH(B948,Pledges!$A$2:$A$301,0)),"Unknown pledge ID",INDEX(Pledges!$B$2:$B$301,MATCH(B948,Pledges!$A$2:$A$301,0))&amp;""))</f>
        <v/>
      </c>
      <c r="H948" s="25">
        <f>IF(B948="","",IF(ISNUMBER(E948),"Sent","To send"))</f>
        <v/>
      </c>
    </row>
    <row r="949">
      <c r="A949" s="23" t="n"/>
      <c r="B949" s="22" t="n"/>
      <c r="C949" s="24" t="n"/>
      <c r="D949" s="22" t="n"/>
      <c r="E949" s="23" t="n"/>
      <c r="F949" s="22" t="n"/>
      <c r="G949" s="25">
        <f>IF(B949="","",IF(ISNA(MATCH(B949,Pledges!$A$2:$A$301,0)),"Unknown pledge ID",INDEX(Pledges!$B$2:$B$301,MATCH(B949,Pledges!$A$2:$A$301,0))&amp;""))</f>
        <v/>
      </c>
      <c r="H949" s="25">
        <f>IF(B949="","",IF(ISNUMBER(E949),"Sent","To send"))</f>
        <v/>
      </c>
    </row>
    <row r="950">
      <c r="A950" s="23" t="n"/>
      <c r="B950" s="22" t="n"/>
      <c r="C950" s="24" t="n"/>
      <c r="D950" s="22" t="n"/>
      <c r="E950" s="23" t="n"/>
      <c r="F950" s="22" t="n"/>
      <c r="G950" s="25">
        <f>IF(B950="","",IF(ISNA(MATCH(B950,Pledges!$A$2:$A$301,0)),"Unknown pledge ID",INDEX(Pledges!$B$2:$B$301,MATCH(B950,Pledges!$A$2:$A$301,0))&amp;""))</f>
        <v/>
      </c>
      <c r="H950" s="25">
        <f>IF(B950="","",IF(ISNUMBER(E950),"Sent","To send"))</f>
        <v/>
      </c>
    </row>
    <row r="951">
      <c r="A951" s="23" t="n"/>
      <c r="B951" s="22" t="n"/>
      <c r="C951" s="24" t="n"/>
      <c r="D951" s="22" t="n"/>
      <c r="E951" s="23" t="n"/>
      <c r="F951" s="22" t="n"/>
      <c r="G951" s="25">
        <f>IF(B951="","",IF(ISNA(MATCH(B951,Pledges!$A$2:$A$301,0)),"Unknown pledge ID",INDEX(Pledges!$B$2:$B$301,MATCH(B951,Pledges!$A$2:$A$301,0))&amp;""))</f>
        <v/>
      </c>
      <c r="H951" s="25">
        <f>IF(B951="","",IF(ISNUMBER(E951),"Sent","To send"))</f>
        <v/>
      </c>
    </row>
    <row r="952">
      <c r="A952" s="23" t="n"/>
      <c r="B952" s="22" t="n"/>
      <c r="C952" s="24" t="n"/>
      <c r="D952" s="22" t="n"/>
      <c r="E952" s="23" t="n"/>
      <c r="F952" s="22" t="n"/>
      <c r="G952" s="25">
        <f>IF(B952="","",IF(ISNA(MATCH(B952,Pledges!$A$2:$A$301,0)),"Unknown pledge ID",INDEX(Pledges!$B$2:$B$301,MATCH(B952,Pledges!$A$2:$A$301,0))&amp;""))</f>
        <v/>
      </c>
      <c r="H952" s="25">
        <f>IF(B952="","",IF(ISNUMBER(E952),"Sent","To send"))</f>
        <v/>
      </c>
    </row>
    <row r="953">
      <c r="A953" s="23" t="n"/>
      <c r="B953" s="22" t="n"/>
      <c r="C953" s="24" t="n"/>
      <c r="D953" s="22" t="n"/>
      <c r="E953" s="23" t="n"/>
      <c r="F953" s="22" t="n"/>
      <c r="G953" s="25">
        <f>IF(B953="","",IF(ISNA(MATCH(B953,Pledges!$A$2:$A$301,0)),"Unknown pledge ID",INDEX(Pledges!$B$2:$B$301,MATCH(B953,Pledges!$A$2:$A$301,0))&amp;""))</f>
        <v/>
      </c>
      <c r="H953" s="25">
        <f>IF(B953="","",IF(ISNUMBER(E953),"Sent","To send"))</f>
        <v/>
      </c>
    </row>
    <row r="954">
      <c r="A954" s="23" t="n"/>
      <c r="B954" s="22" t="n"/>
      <c r="C954" s="24" t="n"/>
      <c r="D954" s="22" t="n"/>
      <c r="E954" s="23" t="n"/>
      <c r="F954" s="22" t="n"/>
      <c r="G954" s="25">
        <f>IF(B954="","",IF(ISNA(MATCH(B954,Pledges!$A$2:$A$301,0)),"Unknown pledge ID",INDEX(Pledges!$B$2:$B$301,MATCH(B954,Pledges!$A$2:$A$301,0))&amp;""))</f>
        <v/>
      </c>
      <c r="H954" s="25">
        <f>IF(B954="","",IF(ISNUMBER(E954),"Sent","To send"))</f>
        <v/>
      </c>
    </row>
    <row r="955">
      <c r="A955" s="23" t="n"/>
      <c r="B955" s="22" t="n"/>
      <c r="C955" s="24" t="n"/>
      <c r="D955" s="22" t="n"/>
      <c r="E955" s="23" t="n"/>
      <c r="F955" s="22" t="n"/>
      <c r="G955" s="25">
        <f>IF(B955="","",IF(ISNA(MATCH(B955,Pledges!$A$2:$A$301,0)),"Unknown pledge ID",INDEX(Pledges!$B$2:$B$301,MATCH(B955,Pledges!$A$2:$A$301,0))&amp;""))</f>
        <v/>
      </c>
      <c r="H955" s="25">
        <f>IF(B955="","",IF(ISNUMBER(E955),"Sent","To send"))</f>
        <v/>
      </c>
    </row>
    <row r="956">
      <c r="A956" s="23" t="n"/>
      <c r="B956" s="22" t="n"/>
      <c r="C956" s="24" t="n"/>
      <c r="D956" s="22" t="n"/>
      <c r="E956" s="23" t="n"/>
      <c r="F956" s="22" t="n"/>
      <c r="G956" s="25">
        <f>IF(B956="","",IF(ISNA(MATCH(B956,Pledges!$A$2:$A$301,0)),"Unknown pledge ID",INDEX(Pledges!$B$2:$B$301,MATCH(B956,Pledges!$A$2:$A$301,0))&amp;""))</f>
        <v/>
      </c>
      <c r="H956" s="25">
        <f>IF(B956="","",IF(ISNUMBER(E956),"Sent","To send"))</f>
        <v/>
      </c>
    </row>
    <row r="957">
      <c r="A957" s="23" t="n"/>
      <c r="B957" s="22" t="n"/>
      <c r="C957" s="24" t="n"/>
      <c r="D957" s="22" t="n"/>
      <c r="E957" s="23" t="n"/>
      <c r="F957" s="22" t="n"/>
      <c r="G957" s="25">
        <f>IF(B957="","",IF(ISNA(MATCH(B957,Pledges!$A$2:$A$301,0)),"Unknown pledge ID",INDEX(Pledges!$B$2:$B$301,MATCH(B957,Pledges!$A$2:$A$301,0))&amp;""))</f>
        <v/>
      </c>
      <c r="H957" s="25">
        <f>IF(B957="","",IF(ISNUMBER(E957),"Sent","To send"))</f>
        <v/>
      </c>
    </row>
    <row r="958">
      <c r="A958" s="23" t="n"/>
      <c r="B958" s="22" t="n"/>
      <c r="C958" s="24" t="n"/>
      <c r="D958" s="22" t="n"/>
      <c r="E958" s="23" t="n"/>
      <c r="F958" s="22" t="n"/>
      <c r="G958" s="25">
        <f>IF(B958="","",IF(ISNA(MATCH(B958,Pledges!$A$2:$A$301,0)),"Unknown pledge ID",INDEX(Pledges!$B$2:$B$301,MATCH(B958,Pledges!$A$2:$A$301,0))&amp;""))</f>
        <v/>
      </c>
      <c r="H958" s="25">
        <f>IF(B958="","",IF(ISNUMBER(E958),"Sent","To send"))</f>
        <v/>
      </c>
    </row>
    <row r="959">
      <c r="A959" s="23" t="n"/>
      <c r="B959" s="22" t="n"/>
      <c r="C959" s="24" t="n"/>
      <c r="D959" s="22" t="n"/>
      <c r="E959" s="23" t="n"/>
      <c r="F959" s="22" t="n"/>
      <c r="G959" s="25">
        <f>IF(B959="","",IF(ISNA(MATCH(B959,Pledges!$A$2:$A$301,0)),"Unknown pledge ID",INDEX(Pledges!$B$2:$B$301,MATCH(B959,Pledges!$A$2:$A$301,0))&amp;""))</f>
        <v/>
      </c>
      <c r="H959" s="25">
        <f>IF(B959="","",IF(ISNUMBER(E959),"Sent","To send"))</f>
        <v/>
      </c>
    </row>
    <row r="960">
      <c r="A960" s="23" t="n"/>
      <c r="B960" s="22" t="n"/>
      <c r="C960" s="24" t="n"/>
      <c r="D960" s="22" t="n"/>
      <c r="E960" s="23" t="n"/>
      <c r="F960" s="22" t="n"/>
      <c r="G960" s="25">
        <f>IF(B960="","",IF(ISNA(MATCH(B960,Pledges!$A$2:$A$301,0)),"Unknown pledge ID",INDEX(Pledges!$B$2:$B$301,MATCH(B960,Pledges!$A$2:$A$301,0))&amp;""))</f>
        <v/>
      </c>
      <c r="H960" s="25">
        <f>IF(B960="","",IF(ISNUMBER(E960),"Sent","To send"))</f>
        <v/>
      </c>
    </row>
    <row r="961">
      <c r="A961" s="23" t="n"/>
      <c r="B961" s="22" t="n"/>
      <c r="C961" s="24" t="n"/>
      <c r="D961" s="22" t="n"/>
      <c r="E961" s="23" t="n"/>
      <c r="F961" s="22" t="n"/>
      <c r="G961" s="25">
        <f>IF(B961="","",IF(ISNA(MATCH(B961,Pledges!$A$2:$A$301,0)),"Unknown pledge ID",INDEX(Pledges!$B$2:$B$301,MATCH(B961,Pledges!$A$2:$A$301,0))&amp;""))</f>
        <v/>
      </c>
      <c r="H961" s="25">
        <f>IF(B961="","",IF(ISNUMBER(E961),"Sent","To send"))</f>
        <v/>
      </c>
    </row>
    <row r="962">
      <c r="A962" s="23" t="n"/>
      <c r="B962" s="22" t="n"/>
      <c r="C962" s="24" t="n"/>
      <c r="D962" s="22" t="n"/>
      <c r="E962" s="23" t="n"/>
      <c r="F962" s="22" t="n"/>
      <c r="G962" s="25">
        <f>IF(B962="","",IF(ISNA(MATCH(B962,Pledges!$A$2:$A$301,0)),"Unknown pledge ID",INDEX(Pledges!$B$2:$B$301,MATCH(B962,Pledges!$A$2:$A$301,0))&amp;""))</f>
        <v/>
      </c>
      <c r="H962" s="25">
        <f>IF(B962="","",IF(ISNUMBER(E962),"Sent","To send"))</f>
        <v/>
      </c>
    </row>
    <row r="963">
      <c r="A963" s="23" t="n"/>
      <c r="B963" s="22" t="n"/>
      <c r="C963" s="24" t="n"/>
      <c r="D963" s="22" t="n"/>
      <c r="E963" s="23" t="n"/>
      <c r="F963" s="22" t="n"/>
      <c r="G963" s="25">
        <f>IF(B963="","",IF(ISNA(MATCH(B963,Pledges!$A$2:$A$301,0)),"Unknown pledge ID",INDEX(Pledges!$B$2:$B$301,MATCH(B963,Pledges!$A$2:$A$301,0))&amp;""))</f>
        <v/>
      </c>
      <c r="H963" s="25">
        <f>IF(B963="","",IF(ISNUMBER(E963),"Sent","To send"))</f>
        <v/>
      </c>
    </row>
    <row r="964">
      <c r="A964" s="23" t="n"/>
      <c r="B964" s="22" t="n"/>
      <c r="C964" s="24" t="n"/>
      <c r="D964" s="22" t="n"/>
      <c r="E964" s="23" t="n"/>
      <c r="F964" s="22" t="n"/>
      <c r="G964" s="25">
        <f>IF(B964="","",IF(ISNA(MATCH(B964,Pledges!$A$2:$A$301,0)),"Unknown pledge ID",INDEX(Pledges!$B$2:$B$301,MATCH(B964,Pledges!$A$2:$A$301,0))&amp;""))</f>
        <v/>
      </c>
      <c r="H964" s="25">
        <f>IF(B964="","",IF(ISNUMBER(E964),"Sent","To send"))</f>
        <v/>
      </c>
    </row>
    <row r="965">
      <c r="A965" s="23" t="n"/>
      <c r="B965" s="22" t="n"/>
      <c r="C965" s="24" t="n"/>
      <c r="D965" s="22" t="n"/>
      <c r="E965" s="23" t="n"/>
      <c r="F965" s="22" t="n"/>
      <c r="G965" s="25">
        <f>IF(B965="","",IF(ISNA(MATCH(B965,Pledges!$A$2:$A$301,0)),"Unknown pledge ID",INDEX(Pledges!$B$2:$B$301,MATCH(B965,Pledges!$A$2:$A$301,0))&amp;""))</f>
        <v/>
      </c>
      <c r="H965" s="25">
        <f>IF(B965="","",IF(ISNUMBER(E965),"Sent","To send"))</f>
        <v/>
      </c>
    </row>
    <row r="966">
      <c r="A966" s="23" t="n"/>
      <c r="B966" s="22" t="n"/>
      <c r="C966" s="24" t="n"/>
      <c r="D966" s="22" t="n"/>
      <c r="E966" s="23" t="n"/>
      <c r="F966" s="22" t="n"/>
      <c r="G966" s="25">
        <f>IF(B966="","",IF(ISNA(MATCH(B966,Pledges!$A$2:$A$301,0)),"Unknown pledge ID",INDEX(Pledges!$B$2:$B$301,MATCH(B966,Pledges!$A$2:$A$301,0))&amp;""))</f>
        <v/>
      </c>
      <c r="H966" s="25">
        <f>IF(B966="","",IF(ISNUMBER(E966),"Sent","To send"))</f>
        <v/>
      </c>
    </row>
    <row r="967">
      <c r="A967" s="23" t="n"/>
      <c r="B967" s="22" t="n"/>
      <c r="C967" s="24" t="n"/>
      <c r="D967" s="22" t="n"/>
      <c r="E967" s="23" t="n"/>
      <c r="F967" s="22" t="n"/>
      <c r="G967" s="25">
        <f>IF(B967="","",IF(ISNA(MATCH(B967,Pledges!$A$2:$A$301,0)),"Unknown pledge ID",INDEX(Pledges!$B$2:$B$301,MATCH(B967,Pledges!$A$2:$A$301,0))&amp;""))</f>
        <v/>
      </c>
      <c r="H967" s="25">
        <f>IF(B967="","",IF(ISNUMBER(E967),"Sent","To send"))</f>
        <v/>
      </c>
    </row>
    <row r="968">
      <c r="A968" s="23" t="n"/>
      <c r="B968" s="22" t="n"/>
      <c r="C968" s="24" t="n"/>
      <c r="D968" s="22" t="n"/>
      <c r="E968" s="23" t="n"/>
      <c r="F968" s="22" t="n"/>
      <c r="G968" s="25">
        <f>IF(B968="","",IF(ISNA(MATCH(B968,Pledges!$A$2:$A$301,0)),"Unknown pledge ID",INDEX(Pledges!$B$2:$B$301,MATCH(B968,Pledges!$A$2:$A$301,0))&amp;""))</f>
        <v/>
      </c>
      <c r="H968" s="25">
        <f>IF(B968="","",IF(ISNUMBER(E968),"Sent","To send"))</f>
        <v/>
      </c>
    </row>
    <row r="969">
      <c r="A969" s="23" t="n"/>
      <c r="B969" s="22" t="n"/>
      <c r="C969" s="24" t="n"/>
      <c r="D969" s="22" t="n"/>
      <c r="E969" s="23" t="n"/>
      <c r="F969" s="22" t="n"/>
      <c r="G969" s="25">
        <f>IF(B969="","",IF(ISNA(MATCH(B969,Pledges!$A$2:$A$301,0)),"Unknown pledge ID",INDEX(Pledges!$B$2:$B$301,MATCH(B969,Pledges!$A$2:$A$301,0))&amp;""))</f>
        <v/>
      </c>
      <c r="H969" s="25">
        <f>IF(B969="","",IF(ISNUMBER(E969),"Sent","To send"))</f>
        <v/>
      </c>
    </row>
    <row r="970">
      <c r="A970" s="23" t="n"/>
      <c r="B970" s="22" t="n"/>
      <c r="C970" s="24" t="n"/>
      <c r="D970" s="22" t="n"/>
      <c r="E970" s="23" t="n"/>
      <c r="F970" s="22" t="n"/>
      <c r="G970" s="25">
        <f>IF(B970="","",IF(ISNA(MATCH(B970,Pledges!$A$2:$A$301,0)),"Unknown pledge ID",INDEX(Pledges!$B$2:$B$301,MATCH(B970,Pledges!$A$2:$A$301,0))&amp;""))</f>
        <v/>
      </c>
      <c r="H970" s="25">
        <f>IF(B970="","",IF(ISNUMBER(E970),"Sent","To send"))</f>
        <v/>
      </c>
    </row>
    <row r="971">
      <c r="A971" s="23" t="n"/>
      <c r="B971" s="22" t="n"/>
      <c r="C971" s="24" t="n"/>
      <c r="D971" s="22" t="n"/>
      <c r="E971" s="23" t="n"/>
      <c r="F971" s="22" t="n"/>
      <c r="G971" s="25">
        <f>IF(B971="","",IF(ISNA(MATCH(B971,Pledges!$A$2:$A$301,0)),"Unknown pledge ID",INDEX(Pledges!$B$2:$B$301,MATCH(B971,Pledges!$A$2:$A$301,0))&amp;""))</f>
        <v/>
      </c>
      <c r="H971" s="25">
        <f>IF(B971="","",IF(ISNUMBER(E971),"Sent","To send"))</f>
        <v/>
      </c>
    </row>
    <row r="972">
      <c r="A972" s="23" t="n"/>
      <c r="B972" s="22" t="n"/>
      <c r="C972" s="24" t="n"/>
      <c r="D972" s="22" t="n"/>
      <c r="E972" s="23" t="n"/>
      <c r="F972" s="22" t="n"/>
      <c r="G972" s="25">
        <f>IF(B972="","",IF(ISNA(MATCH(B972,Pledges!$A$2:$A$301,0)),"Unknown pledge ID",INDEX(Pledges!$B$2:$B$301,MATCH(B972,Pledges!$A$2:$A$301,0))&amp;""))</f>
        <v/>
      </c>
      <c r="H972" s="25">
        <f>IF(B972="","",IF(ISNUMBER(E972),"Sent","To send"))</f>
        <v/>
      </c>
    </row>
    <row r="973">
      <c r="A973" s="23" t="n"/>
      <c r="B973" s="22" t="n"/>
      <c r="C973" s="24" t="n"/>
      <c r="D973" s="22" t="n"/>
      <c r="E973" s="23" t="n"/>
      <c r="F973" s="22" t="n"/>
      <c r="G973" s="25">
        <f>IF(B973="","",IF(ISNA(MATCH(B973,Pledges!$A$2:$A$301,0)),"Unknown pledge ID",INDEX(Pledges!$B$2:$B$301,MATCH(B973,Pledges!$A$2:$A$301,0))&amp;""))</f>
        <v/>
      </c>
      <c r="H973" s="25">
        <f>IF(B973="","",IF(ISNUMBER(E973),"Sent","To send"))</f>
        <v/>
      </c>
    </row>
    <row r="974">
      <c r="A974" s="23" t="n"/>
      <c r="B974" s="22" t="n"/>
      <c r="C974" s="24" t="n"/>
      <c r="D974" s="22" t="n"/>
      <c r="E974" s="23" t="n"/>
      <c r="F974" s="22" t="n"/>
      <c r="G974" s="25">
        <f>IF(B974="","",IF(ISNA(MATCH(B974,Pledges!$A$2:$A$301,0)),"Unknown pledge ID",INDEX(Pledges!$B$2:$B$301,MATCH(B974,Pledges!$A$2:$A$301,0))&amp;""))</f>
        <v/>
      </c>
      <c r="H974" s="25">
        <f>IF(B974="","",IF(ISNUMBER(E974),"Sent","To send"))</f>
        <v/>
      </c>
    </row>
    <row r="975">
      <c r="A975" s="23" t="n"/>
      <c r="B975" s="22" t="n"/>
      <c r="C975" s="24" t="n"/>
      <c r="D975" s="22" t="n"/>
      <c r="E975" s="23" t="n"/>
      <c r="F975" s="22" t="n"/>
      <c r="G975" s="25">
        <f>IF(B975="","",IF(ISNA(MATCH(B975,Pledges!$A$2:$A$301,0)),"Unknown pledge ID",INDEX(Pledges!$B$2:$B$301,MATCH(B975,Pledges!$A$2:$A$301,0))&amp;""))</f>
        <v/>
      </c>
      <c r="H975" s="25">
        <f>IF(B975="","",IF(ISNUMBER(E975),"Sent","To send"))</f>
        <v/>
      </c>
    </row>
    <row r="976">
      <c r="A976" s="23" t="n"/>
      <c r="B976" s="22" t="n"/>
      <c r="C976" s="24" t="n"/>
      <c r="D976" s="22" t="n"/>
      <c r="E976" s="23" t="n"/>
      <c r="F976" s="22" t="n"/>
      <c r="G976" s="25">
        <f>IF(B976="","",IF(ISNA(MATCH(B976,Pledges!$A$2:$A$301,0)),"Unknown pledge ID",INDEX(Pledges!$B$2:$B$301,MATCH(B976,Pledges!$A$2:$A$301,0))&amp;""))</f>
        <v/>
      </c>
      <c r="H976" s="25">
        <f>IF(B976="","",IF(ISNUMBER(E976),"Sent","To send"))</f>
        <v/>
      </c>
    </row>
    <row r="977">
      <c r="A977" s="23" t="n"/>
      <c r="B977" s="22" t="n"/>
      <c r="C977" s="24" t="n"/>
      <c r="D977" s="22" t="n"/>
      <c r="E977" s="23" t="n"/>
      <c r="F977" s="22" t="n"/>
      <c r="G977" s="25">
        <f>IF(B977="","",IF(ISNA(MATCH(B977,Pledges!$A$2:$A$301,0)),"Unknown pledge ID",INDEX(Pledges!$B$2:$B$301,MATCH(B977,Pledges!$A$2:$A$301,0))&amp;""))</f>
        <v/>
      </c>
      <c r="H977" s="25">
        <f>IF(B977="","",IF(ISNUMBER(E977),"Sent","To send"))</f>
        <v/>
      </c>
    </row>
    <row r="978">
      <c r="A978" s="23" t="n"/>
      <c r="B978" s="22" t="n"/>
      <c r="C978" s="24" t="n"/>
      <c r="D978" s="22" t="n"/>
      <c r="E978" s="23" t="n"/>
      <c r="F978" s="22" t="n"/>
      <c r="G978" s="25">
        <f>IF(B978="","",IF(ISNA(MATCH(B978,Pledges!$A$2:$A$301,0)),"Unknown pledge ID",INDEX(Pledges!$B$2:$B$301,MATCH(B978,Pledges!$A$2:$A$301,0))&amp;""))</f>
        <v/>
      </c>
      <c r="H978" s="25">
        <f>IF(B978="","",IF(ISNUMBER(E978),"Sent","To send"))</f>
        <v/>
      </c>
    </row>
    <row r="979">
      <c r="A979" s="23" t="n"/>
      <c r="B979" s="22" t="n"/>
      <c r="C979" s="24" t="n"/>
      <c r="D979" s="22" t="n"/>
      <c r="E979" s="23" t="n"/>
      <c r="F979" s="22" t="n"/>
      <c r="G979" s="25">
        <f>IF(B979="","",IF(ISNA(MATCH(B979,Pledges!$A$2:$A$301,0)),"Unknown pledge ID",INDEX(Pledges!$B$2:$B$301,MATCH(B979,Pledges!$A$2:$A$301,0))&amp;""))</f>
        <v/>
      </c>
      <c r="H979" s="25">
        <f>IF(B979="","",IF(ISNUMBER(E979),"Sent","To send"))</f>
        <v/>
      </c>
    </row>
    <row r="980">
      <c r="A980" s="23" t="n"/>
      <c r="B980" s="22" t="n"/>
      <c r="C980" s="24" t="n"/>
      <c r="D980" s="22" t="n"/>
      <c r="E980" s="23" t="n"/>
      <c r="F980" s="22" t="n"/>
      <c r="G980" s="25">
        <f>IF(B980="","",IF(ISNA(MATCH(B980,Pledges!$A$2:$A$301,0)),"Unknown pledge ID",INDEX(Pledges!$B$2:$B$301,MATCH(B980,Pledges!$A$2:$A$301,0))&amp;""))</f>
        <v/>
      </c>
      <c r="H980" s="25">
        <f>IF(B980="","",IF(ISNUMBER(E980),"Sent","To send"))</f>
        <v/>
      </c>
    </row>
    <row r="981">
      <c r="A981" s="23" t="n"/>
      <c r="B981" s="22" t="n"/>
      <c r="C981" s="24" t="n"/>
      <c r="D981" s="22" t="n"/>
      <c r="E981" s="23" t="n"/>
      <c r="F981" s="22" t="n"/>
      <c r="G981" s="25">
        <f>IF(B981="","",IF(ISNA(MATCH(B981,Pledges!$A$2:$A$301,0)),"Unknown pledge ID",INDEX(Pledges!$B$2:$B$301,MATCH(B981,Pledges!$A$2:$A$301,0))&amp;""))</f>
        <v/>
      </c>
      <c r="H981" s="25">
        <f>IF(B981="","",IF(ISNUMBER(E981),"Sent","To send"))</f>
        <v/>
      </c>
    </row>
    <row r="982">
      <c r="A982" s="23" t="n"/>
      <c r="B982" s="22" t="n"/>
      <c r="C982" s="24" t="n"/>
      <c r="D982" s="22" t="n"/>
      <c r="E982" s="23" t="n"/>
      <c r="F982" s="22" t="n"/>
      <c r="G982" s="25">
        <f>IF(B982="","",IF(ISNA(MATCH(B982,Pledges!$A$2:$A$301,0)),"Unknown pledge ID",INDEX(Pledges!$B$2:$B$301,MATCH(B982,Pledges!$A$2:$A$301,0))&amp;""))</f>
        <v/>
      </c>
      <c r="H982" s="25">
        <f>IF(B982="","",IF(ISNUMBER(E982),"Sent","To send"))</f>
        <v/>
      </c>
    </row>
    <row r="983">
      <c r="A983" s="23" t="n"/>
      <c r="B983" s="22" t="n"/>
      <c r="C983" s="24" t="n"/>
      <c r="D983" s="22" t="n"/>
      <c r="E983" s="23" t="n"/>
      <c r="F983" s="22" t="n"/>
      <c r="G983" s="25">
        <f>IF(B983="","",IF(ISNA(MATCH(B983,Pledges!$A$2:$A$301,0)),"Unknown pledge ID",INDEX(Pledges!$B$2:$B$301,MATCH(B983,Pledges!$A$2:$A$301,0))&amp;""))</f>
        <v/>
      </c>
      <c r="H983" s="25">
        <f>IF(B983="","",IF(ISNUMBER(E983),"Sent","To send"))</f>
        <v/>
      </c>
    </row>
    <row r="984">
      <c r="A984" s="23" t="n"/>
      <c r="B984" s="22" t="n"/>
      <c r="C984" s="24" t="n"/>
      <c r="D984" s="22" t="n"/>
      <c r="E984" s="23" t="n"/>
      <c r="F984" s="22" t="n"/>
      <c r="G984" s="25">
        <f>IF(B984="","",IF(ISNA(MATCH(B984,Pledges!$A$2:$A$301,0)),"Unknown pledge ID",INDEX(Pledges!$B$2:$B$301,MATCH(B984,Pledges!$A$2:$A$301,0))&amp;""))</f>
        <v/>
      </c>
      <c r="H984" s="25">
        <f>IF(B984="","",IF(ISNUMBER(E984),"Sent","To send"))</f>
        <v/>
      </c>
    </row>
    <row r="985">
      <c r="A985" s="23" t="n"/>
      <c r="B985" s="22" t="n"/>
      <c r="C985" s="24" t="n"/>
      <c r="D985" s="22" t="n"/>
      <c r="E985" s="23" t="n"/>
      <c r="F985" s="22" t="n"/>
      <c r="G985" s="25">
        <f>IF(B985="","",IF(ISNA(MATCH(B985,Pledges!$A$2:$A$301,0)),"Unknown pledge ID",INDEX(Pledges!$B$2:$B$301,MATCH(B985,Pledges!$A$2:$A$301,0))&amp;""))</f>
        <v/>
      </c>
      <c r="H985" s="25">
        <f>IF(B985="","",IF(ISNUMBER(E985),"Sent","To send"))</f>
        <v/>
      </c>
    </row>
    <row r="986">
      <c r="A986" s="23" t="n"/>
      <c r="B986" s="22" t="n"/>
      <c r="C986" s="24" t="n"/>
      <c r="D986" s="22" t="n"/>
      <c r="E986" s="23" t="n"/>
      <c r="F986" s="22" t="n"/>
      <c r="G986" s="25">
        <f>IF(B986="","",IF(ISNA(MATCH(B986,Pledges!$A$2:$A$301,0)),"Unknown pledge ID",INDEX(Pledges!$B$2:$B$301,MATCH(B986,Pledges!$A$2:$A$301,0))&amp;""))</f>
        <v/>
      </c>
      <c r="H986" s="25">
        <f>IF(B986="","",IF(ISNUMBER(E986),"Sent","To send"))</f>
        <v/>
      </c>
    </row>
    <row r="987">
      <c r="A987" s="23" t="n"/>
      <c r="B987" s="22" t="n"/>
      <c r="C987" s="24" t="n"/>
      <c r="D987" s="22" t="n"/>
      <c r="E987" s="23" t="n"/>
      <c r="F987" s="22" t="n"/>
      <c r="G987" s="25">
        <f>IF(B987="","",IF(ISNA(MATCH(B987,Pledges!$A$2:$A$301,0)),"Unknown pledge ID",INDEX(Pledges!$B$2:$B$301,MATCH(B987,Pledges!$A$2:$A$301,0))&amp;""))</f>
        <v/>
      </c>
      <c r="H987" s="25">
        <f>IF(B987="","",IF(ISNUMBER(E987),"Sent","To send"))</f>
        <v/>
      </c>
    </row>
    <row r="988">
      <c r="A988" s="23" t="n"/>
      <c r="B988" s="22" t="n"/>
      <c r="C988" s="24" t="n"/>
      <c r="D988" s="22" t="n"/>
      <c r="E988" s="23" t="n"/>
      <c r="F988" s="22" t="n"/>
      <c r="G988" s="25">
        <f>IF(B988="","",IF(ISNA(MATCH(B988,Pledges!$A$2:$A$301,0)),"Unknown pledge ID",INDEX(Pledges!$B$2:$B$301,MATCH(B988,Pledges!$A$2:$A$301,0))&amp;""))</f>
        <v/>
      </c>
      <c r="H988" s="25">
        <f>IF(B988="","",IF(ISNUMBER(E988),"Sent","To send"))</f>
        <v/>
      </c>
    </row>
    <row r="989">
      <c r="A989" s="23" t="n"/>
      <c r="B989" s="22" t="n"/>
      <c r="C989" s="24" t="n"/>
      <c r="D989" s="22" t="n"/>
      <c r="E989" s="23" t="n"/>
      <c r="F989" s="22" t="n"/>
      <c r="G989" s="25">
        <f>IF(B989="","",IF(ISNA(MATCH(B989,Pledges!$A$2:$A$301,0)),"Unknown pledge ID",INDEX(Pledges!$B$2:$B$301,MATCH(B989,Pledges!$A$2:$A$301,0))&amp;""))</f>
        <v/>
      </c>
      <c r="H989" s="25">
        <f>IF(B989="","",IF(ISNUMBER(E989),"Sent","To send"))</f>
        <v/>
      </c>
    </row>
    <row r="990">
      <c r="A990" s="23" t="n"/>
      <c r="B990" s="22" t="n"/>
      <c r="C990" s="24" t="n"/>
      <c r="D990" s="22" t="n"/>
      <c r="E990" s="23" t="n"/>
      <c r="F990" s="22" t="n"/>
      <c r="G990" s="25">
        <f>IF(B990="","",IF(ISNA(MATCH(B990,Pledges!$A$2:$A$301,0)),"Unknown pledge ID",INDEX(Pledges!$B$2:$B$301,MATCH(B990,Pledges!$A$2:$A$301,0))&amp;""))</f>
        <v/>
      </c>
      <c r="H990" s="25">
        <f>IF(B990="","",IF(ISNUMBER(E990),"Sent","To send"))</f>
        <v/>
      </c>
    </row>
    <row r="991">
      <c r="A991" s="23" t="n"/>
      <c r="B991" s="22" t="n"/>
      <c r="C991" s="24" t="n"/>
      <c r="D991" s="22" t="n"/>
      <c r="E991" s="23" t="n"/>
      <c r="F991" s="22" t="n"/>
      <c r="G991" s="25">
        <f>IF(B991="","",IF(ISNA(MATCH(B991,Pledges!$A$2:$A$301,0)),"Unknown pledge ID",INDEX(Pledges!$B$2:$B$301,MATCH(B991,Pledges!$A$2:$A$301,0))&amp;""))</f>
        <v/>
      </c>
      <c r="H991" s="25">
        <f>IF(B991="","",IF(ISNUMBER(E991),"Sent","To send"))</f>
        <v/>
      </c>
    </row>
    <row r="992">
      <c r="A992" s="23" t="n"/>
      <c r="B992" s="22" t="n"/>
      <c r="C992" s="24" t="n"/>
      <c r="D992" s="22" t="n"/>
      <c r="E992" s="23" t="n"/>
      <c r="F992" s="22" t="n"/>
      <c r="G992" s="25">
        <f>IF(B992="","",IF(ISNA(MATCH(B992,Pledges!$A$2:$A$301,0)),"Unknown pledge ID",INDEX(Pledges!$B$2:$B$301,MATCH(B992,Pledges!$A$2:$A$301,0))&amp;""))</f>
        <v/>
      </c>
      <c r="H992" s="25">
        <f>IF(B992="","",IF(ISNUMBER(E992),"Sent","To send"))</f>
        <v/>
      </c>
    </row>
    <row r="993">
      <c r="A993" s="23" t="n"/>
      <c r="B993" s="22" t="n"/>
      <c r="C993" s="24" t="n"/>
      <c r="D993" s="22" t="n"/>
      <c r="E993" s="23" t="n"/>
      <c r="F993" s="22" t="n"/>
      <c r="G993" s="25">
        <f>IF(B993="","",IF(ISNA(MATCH(B993,Pledges!$A$2:$A$301,0)),"Unknown pledge ID",INDEX(Pledges!$B$2:$B$301,MATCH(B993,Pledges!$A$2:$A$301,0))&amp;""))</f>
        <v/>
      </c>
      <c r="H993" s="25">
        <f>IF(B993="","",IF(ISNUMBER(E993),"Sent","To send"))</f>
        <v/>
      </c>
    </row>
    <row r="994">
      <c r="A994" s="23" t="n"/>
      <c r="B994" s="22" t="n"/>
      <c r="C994" s="24" t="n"/>
      <c r="D994" s="22" t="n"/>
      <c r="E994" s="23" t="n"/>
      <c r="F994" s="22" t="n"/>
      <c r="G994" s="25">
        <f>IF(B994="","",IF(ISNA(MATCH(B994,Pledges!$A$2:$A$301,0)),"Unknown pledge ID",INDEX(Pledges!$B$2:$B$301,MATCH(B994,Pledges!$A$2:$A$301,0))&amp;""))</f>
        <v/>
      </c>
      <c r="H994" s="25">
        <f>IF(B994="","",IF(ISNUMBER(E994),"Sent","To send"))</f>
        <v/>
      </c>
    </row>
    <row r="995">
      <c r="A995" s="23" t="n"/>
      <c r="B995" s="22" t="n"/>
      <c r="C995" s="24" t="n"/>
      <c r="D995" s="22" t="n"/>
      <c r="E995" s="23" t="n"/>
      <c r="F995" s="22" t="n"/>
      <c r="G995" s="25">
        <f>IF(B995="","",IF(ISNA(MATCH(B995,Pledges!$A$2:$A$301,0)),"Unknown pledge ID",INDEX(Pledges!$B$2:$B$301,MATCH(B995,Pledges!$A$2:$A$301,0))&amp;""))</f>
        <v/>
      </c>
      <c r="H995" s="25">
        <f>IF(B995="","",IF(ISNUMBER(E995),"Sent","To send"))</f>
        <v/>
      </c>
    </row>
    <row r="996">
      <c r="A996" s="23" t="n"/>
      <c r="B996" s="22" t="n"/>
      <c r="C996" s="24" t="n"/>
      <c r="D996" s="22" t="n"/>
      <c r="E996" s="23" t="n"/>
      <c r="F996" s="22" t="n"/>
      <c r="G996" s="25">
        <f>IF(B996="","",IF(ISNA(MATCH(B996,Pledges!$A$2:$A$301,0)),"Unknown pledge ID",INDEX(Pledges!$B$2:$B$301,MATCH(B996,Pledges!$A$2:$A$301,0))&amp;""))</f>
        <v/>
      </c>
      <c r="H996" s="25">
        <f>IF(B996="","",IF(ISNUMBER(E996),"Sent","To send"))</f>
        <v/>
      </c>
    </row>
    <row r="997">
      <c r="A997" s="23" t="n"/>
      <c r="B997" s="22" t="n"/>
      <c r="C997" s="24" t="n"/>
      <c r="D997" s="22" t="n"/>
      <c r="E997" s="23" t="n"/>
      <c r="F997" s="22" t="n"/>
      <c r="G997" s="25">
        <f>IF(B997="","",IF(ISNA(MATCH(B997,Pledges!$A$2:$A$301,0)),"Unknown pledge ID",INDEX(Pledges!$B$2:$B$301,MATCH(B997,Pledges!$A$2:$A$301,0))&amp;""))</f>
        <v/>
      </c>
      <c r="H997" s="25">
        <f>IF(B997="","",IF(ISNUMBER(E997),"Sent","To send"))</f>
        <v/>
      </c>
    </row>
    <row r="998">
      <c r="A998" s="23" t="n"/>
      <c r="B998" s="22" t="n"/>
      <c r="C998" s="24" t="n"/>
      <c r="D998" s="22" t="n"/>
      <c r="E998" s="23" t="n"/>
      <c r="F998" s="22" t="n"/>
      <c r="G998" s="25">
        <f>IF(B998="","",IF(ISNA(MATCH(B998,Pledges!$A$2:$A$301,0)),"Unknown pledge ID",INDEX(Pledges!$B$2:$B$301,MATCH(B998,Pledges!$A$2:$A$301,0))&amp;""))</f>
        <v/>
      </c>
      <c r="H998" s="25">
        <f>IF(B998="","",IF(ISNUMBER(E998),"Sent","To send"))</f>
        <v/>
      </c>
    </row>
    <row r="999">
      <c r="A999" s="23" t="n"/>
      <c r="B999" s="22" t="n"/>
      <c r="C999" s="24" t="n"/>
      <c r="D999" s="22" t="n"/>
      <c r="E999" s="23" t="n"/>
      <c r="F999" s="22" t="n"/>
      <c r="G999" s="25">
        <f>IF(B999="","",IF(ISNA(MATCH(B999,Pledges!$A$2:$A$301,0)),"Unknown pledge ID",INDEX(Pledges!$B$2:$B$301,MATCH(B999,Pledges!$A$2:$A$301,0))&amp;""))</f>
        <v/>
      </c>
      <c r="H999" s="25">
        <f>IF(B999="","",IF(ISNUMBER(E999),"Sent","To send"))</f>
        <v/>
      </c>
    </row>
    <row r="1000">
      <c r="A1000" s="23" t="n"/>
      <c r="B1000" s="22" t="n"/>
      <c r="C1000" s="24" t="n"/>
      <c r="D1000" s="22" t="n"/>
      <c r="E1000" s="23" t="n"/>
      <c r="F1000" s="22" t="n"/>
      <c r="G1000" s="25">
        <f>IF(B1000="","",IF(ISNA(MATCH(B1000,Pledges!$A$2:$A$301,0)),"Unknown pledge ID",INDEX(Pledges!$B$2:$B$301,MATCH(B1000,Pledges!$A$2:$A$301,0))&amp;""))</f>
        <v/>
      </c>
      <c r="H1000" s="25">
        <f>IF(B1000="","",IF(ISNUMBER(E1000),"Sent","To send"))</f>
        <v/>
      </c>
    </row>
    <row r="1001">
      <c r="A1001" s="23" t="n"/>
      <c r="B1001" s="22" t="n"/>
      <c r="C1001" s="24" t="n"/>
      <c r="D1001" s="22" t="n"/>
      <c r="E1001" s="23" t="n"/>
      <c r="F1001" s="22" t="n"/>
      <c r="G1001" s="25">
        <f>IF(B1001="","",IF(ISNA(MATCH(B1001,Pledges!$A$2:$A$301,0)),"Unknown pledge ID",INDEX(Pledges!$B$2:$B$301,MATCH(B1001,Pledges!$A$2:$A$301,0))&amp;""))</f>
        <v/>
      </c>
      <c r="H1001" s="25">
        <f>IF(B1001="","",IF(ISNUMBER(E1001),"Sent","To send"))</f>
        <v/>
      </c>
    </row>
  </sheetData>
  <dataValidations count="2">
    <dataValidation sqref="B2:B1001" showDropDown="0" showInputMessage="1" showErrorMessage="1" allowBlank="1" errorTitle="Pledge ID" error="Pick a value from the list. Pick the pledge this gift counts toward." promptTitle="Pledge ID" prompt="Pick the pledge this gift counts toward." type="list" errorStyle="warning">
      <formula1>Pledges!$A$2:$A$301</formula1>
    </dataValidation>
    <dataValidation sqref="D2:D1001" showDropDown="0" showInputMessage="1" showErrorMessage="1" allowBlank="1" errorTitle="How it came in" error="Pick a value from the list. Pick how the gift came in." promptTitle="How it came in" prompt="Pick how the gift came in." type="list" errorStyle="warning">
      <formula1>Settings!$F$4:$F$8</formula1>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F14"/>
  <sheetViews>
    <sheetView showGridLines="0" workbookViewId="0">
      <selection activeCell="A1" sqref="A1"/>
    </sheetView>
  </sheetViews>
  <sheetFormatPr baseColWidth="8" defaultRowHeight="15"/>
  <cols>
    <col width="40" customWidth="1" min="1" max="1"/>
    <col width="16" customWidth="1" min="2" max="2"/>
    <col width="3" customWidth="1" min="3" max="3"/>
    <col width="24" customWidth="1" min="4" max="4"/>
    <col width="12" customWidth="1" min="5" max="5"/>
    <col width="16" customWidth="1" min="6" max="6"/>
  </cols>
  <sheetData>
    <row r="1">
      <c r="A1" s="26" t="inlineStr">
        <is>
          <t>Pledge summary</t>
        </is>
      </c>
    </row>
    <row r="2">
      <c r="A2" s="27">
        <f>"As of "&amp;TEXT(Settings!$D$4,"yyyy-mm-dd")</f>
        <v/>
      </c>
    </row>
    <row r="3">
      <c r="A3" s="28">
        <f>IF(COUNTIF(Pledges!$K$2:$K$301,"EXAMPLE*")&gt;0,"You are looking at EXAMPLE data. Clear rows 2 to 9 on Pledges and rows 2 to 8 on Gifts before you add your own.","")</f>
        <v/>
      </c>
    </row>
    <row r="5">
      <c r="A5" s="3" t="inlineStr">
        <is>
          <t>Totals</t>
        </is>
      </c>
      <c r="B5" s="3" t="inlineStr">
        <is>
          <t>Value</t>
        </is>
      </c>
      <c r="D5" s="3" t="inlineStr">
        <is>
          <t>Status</t>
        </is>
      </c>
      <c r="E5" s="3" t="inlineStr">
        <is>
          <t>Pledges</t>
        </is>
      </c>
      <c r="F5" s="3" t="inlineStr">
        <is>
          <t>Open balance</t>
        </is>
      </c>
    </row>
    <row r="6">
      <c r="A6" s="29" t="inlineStr">
        <is>
          <t>Pledges</t>
        </is>
      </c>
      <c r="B6" s="30">
        <f>SUMPRODUCT((LEN(Pledges!$A$2:$A$301)&gt;0)*1)</f>
        <v/>
      </c>
      <c r="D6" s="29" t="inlineStr">
        <is>
          <t>Paid in full</t>
        </is>
      </c>
      <c r="E6" s="31">
        <f>COUNTIF(Pledges!$O$2:$O$301,D6)</f>
        <v/>
      </c>
      <c r="F6" s="32">
        <f>SUMIF(Pledges!$O$2:$O$301,D6,Pledges!$M$2:$M$301)</f>
        <v/>
      </c>
    </row>
    <row r="7">
      <c r="A7" s="29" t="inlineStr">
        <is>
          <t>Amount pledged</t>
        </is>
      </c>
      <c r="B7" s="32">
        <f>SUMPRODUCT((Pledges!$A$2:$A$301&lt;&gt;"")*ISNUMBER(Pledges!$F$2:$F$301),Pledges!$F$2:$F$301)</f>
        <v/>
      </c>
      <c r="D7" s="29" t="inlineStr">
        <is>
          <t>On track</t>
        </is>
      </c>
      <c r="E7" s="31">
        <f>COUNTIF(Pledges!$O$2:$O$301,D7)</f>
        <v/>
      </c>
      <c r="F7" s="32">
        <f>SUMIF(Pledges!$O$2:$O$301,D7,Pledges!$M$2:$M$301)</f>
        <v/>
      </c>
    </row>
    <row r="8">
      <c r="A8" s="29" t="inlineStr">
        <is>
          <t>Received against pledges</t>
        </is>
      </c>
      <c r="B8" s="32">
        <f>SUM(Pledges!$L$2:$L$301)</f>
        <v/>
      </c>
      <c r="D8" s="29" t="inlineStr">
        <is>
          <t>Follow up soon</t>
        </is>
      </c>
      <c r="E8" s="31">
        <f>COUNTIF(Pledges!$O$2:$O$301,D8)</f>
        <v/>
      </c>
      <c r="F8" s="32">
        <f>SUMIF(Pledges!$O$2:$O$301,D8,Pledges!$M$2:$M$301)</f>
        <v/>
      </c>
    </row>
    <row r="9">
      <c r="A9" s="29" t="inlineStr">
        <is>
          <t>Open balance (closed pledges left out)</t>
        </is>
      </c>
      <c r="B9" s="32">
        <f>SUMIF(Pledges!$O$2:$O$301,"&lt;&gt;Closed",Pledges!$M$2:$M$301)</f>
        <v/>
      </c>
      <c r="D9" s="29" t="inlineStr">
        <is>
          <t>Follow-up overdue</t>
        </is>
      </c>
      <c r="E9" s="31">
        <f>COUNTIF(Pledges!$O$2:$O$301,D9)</f>
        <v/>
      </c>
      <c r="F9" s="32">
        <f>SUMIF(Pledges!$O$2:$O$301,D9,Pledges!$M$2:$M$301)</f>
        <v/>
      </c>
    </row>
    <row r="10">
      <c r="A10" s="29" t="inlineStr">
        <is>
          <t>Share of the amount pledged received</t>
        </is>
      </c>
      <c r="B10" s="33">
        <f>IF(B7=0,"",B8/B7)</f>
        <v/>
      </c>
      <c r="D10" s="29" t="inlineStr">
        <is>
          <t>Past fulfil-by date</t>
        </is>
      </c>
      <c r="E10" s="31">
        <f>COUNTIF(Pledges!$O$2:$O$301,D10)</f>
        <v/>
      </c>
      <c r="F10" s="32">
        <f>SUMIF(Pledges!$O$2:$O$301,D10,Pledges!$M$2:$M$301)</f>
        <v/>
      </c>
    </row>
    <row r="11">
      <c r="A11" s="29" t="inlineStr">
        <is>
          <t>Gifts to acknowledge</t>
        </is>
      </c>
      <c r="B11" s="30">
        <f>COUNTIF(Gifts!$H$2:$H$1001,"To send")</f>
        <v/>
      </c>
      <c r="D11" s="29" t="inlineStr">
        <is>
          <t>Add a follow-up date</t>
        </is>
      </c>
      <c r="E11" s="31">
        <f>COUNTIF(Pledges!$O$2:$O$301,D11)</f>
        <v/>
      </c>
      <c r="F11" s="32">
        <f>SUMIF(Pledges!$O$2:$O$301,D11,Pledges!$M$2:$M$301)</f>
        <v/>
      </c>
    </row>
    <row r="12">
      <c r="A12" s="29" t="inlineStr">
        <is>
          <t>Gifts with an unknown pledge ID</t>
        </is>
      </c>
      <c r="B12" s="30">
        <f>COUNTIF(Gifts!$G$2:$G$1001,"Unknown pledge ID")</f>
        <v/>
      </c>
      <c r="D12" s="29" t="inlineStr">
        <is>
          <t>Add an amount</t>
        </is>
      </c>
      <c r="E12" s="31">
        <f>COUNTIF(Pledges!$O$2:$O$301,D12)</f>
        <v/>
      </c>
      <c r="F12" s="32">
        <f>SUMIF(Pledges!$O$2:$O$301,D12,Pledges!$M$2:$M$301)</f>
        <v/>
      </c>
    </row>
    <row r="13">
      <c r="A13" s="29" t="inlineStr">
        <is>
          <t>Gift amounts typed as text (fix these)</t>
        </is>
      </c>
      <c r="B13" s="30">
        <f>SUMPRODUCT((Gifts!$C$2:$C$1001&lt;&gt;"")*NOT(ISNUMBER(Gifts!$C$2:$C$1001)))</f>
        <v/>
      </c>
      <c r="D13" s="29" t="inlineStr">
        <is>
          <t>Closed</t>
        </is>
      </c>
      <c r="E13" s="31">
        <f>COUNTIF(Pledges!$O$2:$O$301,D13)</f>
        <v/>
      </c>
      <c r="F13" s="32">
        <f>SUMIF(Pledges!$O$2:$O$301,D13,Pledges!$M$2:$M$301)</f>
        <v/>
      </c>
    </row>
    <row r="14">
      <c r="D14" s="15" t="inlineStr">
        <is>
          <t>Closed pledges show their balance here but stay out of the open balance total.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9"/>
  <sheetViews>
    <sheetView showGridLines="0" workbookViewId="0">
      <selection activeCell="A1" sqref="A1"/>
    </sheetView>
  </sheetViews>
  <sheetFormatPr baseColWidth="8" defaultRowHeight="15"/>
  <cols>
    <col width="34" customWidth="1" min="1" max="1"/>
    <col width="14" customWidth="1" min="2" max="2"/>
    <col width="12" customWidth="1" min="3" max="3"/>
    <col width="14" customWidth="1" min="4" max="4"/>
    <col width="3" customWidth="1" min="5" max="5"/>
    <col width="26" customWidth="1" min="6" max="6"/>
  </cols>
  <sheetData>
    <row r="1">
      <c r="A1" s="26" t="inlineStr">
        <is>
          <t>Settings</t>
        </is>
      </c>
    </row>
    <row r="2">
      <c r="A2" s="34" t="inlineStr">
        <is>
          <t>Leave the yellow cells empty to use the examples in column C.</t>
        </is>
      </c>
    </row>
    <row r="3">
      <c r="A3" s="3" t="inlineStr">
        <is>
          <t>Setting</t>
        </is>
      </c>
      <c r="B3" s="3" t="inlineStr">
        <is>
          <t>Your value</t>
        </is>
      </c>
      <c r="C3" s="3" t="inlineStr">
        <is>
          <t>Example</t>
        </is>
      </c>
      <c r="D3" s="3" t="inlineStr">
        <is>
          <t>In use</t>
        </is>
      </c>
      <c r="F3" s="3" t="inlineStr">
        <is>
          <t>How a gift came in (list)</t>
        </is>
      </c>
    </row>
    <row r="4">
      <c r="A4" s="29" t="inlineStr">
        <is>
          <t>As of date (empty means today)</t>
        </is>
      </c>
      <c r="B4" s="35" t="n"/>
      <c r="C4" s="36" t="inlineStr">
        <is>
          <t>today</t>
        </is>
      </c>
      <c r="D4" s="37">
        <f>IF(ISNUMBER(B4),B4,TODAY())</f>
        <v/>
      </c>
      <c r="F4" s="22" t="inlineStr">
        <is>
          <t>Online form</t>
        </is>
      </c>
    </row>
    <row r="5">
      <c r="A5" s="29" t="inlineStr">
        <is>
          <t>Follow up soon window (days)</t>
        </is>
      </c>
      <c r="B5" s="38" t="n"/>
      <c r="C5" s="36" t="n">
        <v>14</v>
      </c>
      <c r="D5" s="39">
        <f>IF(ISNUMBER(B5),B5,C5)</f>
        <v/>
      </c>
      <c r="F5" s="22" t="inlineStr">
        <is>
          <t>Cash</t>
        </is>
      </c>
    </row>
    <row r="6">
      <c r="F6" s="22" t="inlineStr">
        <is>
          <t>Check</t>
        </is>
      </c>
    </row>
    <row r="7">
      <c r="F7" s="22" t="inlineStr">
        <is>
          <t>Bank transfer</t>
        </is>
      </c>
    </row>
    <row r="8">
      <c r="F8" s="22" t="inlineStr">
        <is>
          <t>Other</t>
        </is>
      </c>
    </row>
    <row r="9">
      <c r="F9" s="15" t="inlineStr">
        <is>
          <t>Edit these names if you like.</t>
        </is>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2026-10-28T16:39:12Z</dcterms:created>
  <dcterms:modified xmlns:dcterms="http://purl.org/dc/terms/" xmlns:xsi="http://www.w3.org/2001/XMLSchema-instance" xsi:type="dcterms:W3CDTF">2026-10-28T16:39:15Z</dcterms:modified>
</cp:coreProperties>
</file>