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Calculator" sheetId="2" state="visible" r:id="rId2"/>
    <sheet xmlns:r="http://schemas.openxmlformats.org/officeDocument/2006/relationships" name="Label sets" sheetId="3" state="visible" r:id="rId3"/>
    <sheet xmlns:r="http://schemas.openxmlformats.org/officeDocument/2006/relationships" name="Lists" sheetId="4" state="visible" r:id="rId4"/>
  </sheets>
  <definedNames/>
  <calcPr calcId="124519" fullCalcOnLoad="1"/>
</workbook>
</file>

<file path=xl/styles.xml><?xml version="1.0" encoding="utf-8"?>
<styleSheet xmlns="http://schemas.openxmlformats.org/spreadsheetml/2006/main">
  <numFmts count="1">
    <numFmt numFmtId="164" formatCode="0.0%"/>
  </numFmts>
  <fonts count="14">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color rgb="005E5468"/>
      <sz val="10"/>
    </font>
    <font>
      <name val="Arial"/>
      <color rgb="00231A2E"/>
      <sz val="9"/>
    </font>
    <font>
      <name val="Arial"/>
      <color rgb="005E5468"/>
      <sz val="9"/>
    </font>
    <font>
      <name val="Arial"/>
      <i val="1"/>
      <color rgb="005E5468"/>
      <sz val="10"/>
    </font>
  </fonts>
  <fills count="9">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7A4A00"/>
      </patternFill>
    </fill>
    <fill>
      <patternFill patternType="solid">
        <fgColor rgb="00D9D3E0"/>
      </patternFill>
    </fill>
    <fill>
      <patternFill patternType="solid">
        <fgColor rgb="005E5468"/>
      </patternFill>
    </fill>
  </fills>
  <borders count="6">
    <border>
      <left/>
      <right/>
      <top/>
      <bottom/>
      <diagonal/>
    </border>
    <border>
      <left style="thin">
        <color rgb="00C9C1D3"/>
      </left>
      <right style="thin">
        <color rgb="00C9C1D3"/>
      </right>
      <top style="thin">
        <color rgb="00C9C1D3"/>
      </top>
      <bottom style="thin">
        <color rgb="00C9C1D3"/>
      </bottom>
    </border>
    <border>
      <left/>
      <right/>
      <top style="thin">
        <color rgb="00C9C1D3"/>
      </top>
      <bottom/>
      <diagonal/>
    </border>
    <border>
      <left/>
      <right style="thin">
        <color rgb="00C9C1D3"/>
      </right>
      <top style="thin">
        <color rgb="00C9C1D3"/>
      </top>
      <bottom/>
      <diagonal/>
    </border>
    <border>
      <left/>
      <right/>
      <top style="thin">
        <color rgb="00C9C1D3"/>
      </top>
      <bottom style="thin">
        <color rgb="00C9C1D3"/>
      </bottom>
      <diagonal/>
    </border>
    <border>
      <left/>
      <right style="thin">
        <color rgb="00C9C1D3"/>
      </right>
      <top style="thin">
        <color rgb="00C9C1D3"/>
      </top>
      <bottom style="thin">
        <color rgb="00C9C1D3"/>
      </bottom>
      <diagonal/>
    </border>
  </borders>
  <cellStyleXfs count="1">
    <xf numFmtId="0" fontId="0" fillId="0" borderId="0"/>
  </cellStyleXfs>
  <cellXfs count="43">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7" fillId="0" borderId="0" pivotButton="0" quotePrefix="0" xfId="0"/>
    <xf numFmtId="0" fontId="5" fillId="0" borderId="0" pivotButton="0" quotePrefix="0" xfId="0"/>
    <xf numFmtId="0" fontId="11" fillId="4" borderId="1" applyAlignment="1" pivotButton="0" quotePrefix="0" xfId="0">
      <alignment horizontal="center" vertical="center" wrapText="1"/>
    </xf>
    <xf numFmtId="0" fontId="12" fillId="0" borderId="0" applyAlignment="1" pivotButton="0" quotePrefix="0" xfId="0">
      <alignment horizontal="center"/>
    </xf>
    <xf numFmtId="0" fontId="3" fillId="6" borderId="1" applyAlignment="1" pivotButton="0" quotePrefix="0" xfId="0">
      <alignment vertical="center" wrapText="1"/>
    </xf>
    <xf numFmtId="0" fontId="3" fillId="7" borderId="1" applyAlignment="1" pivotButton="0" quotePrefix="0" xfId="0">
      <alignment vertical="center" wrapText="1"/>
    </xf>
    <xf numFmtId="0" fontId="3" fillId="8" borderId="1" applyAlignment="1" pivotButton="0" quotePrefix="0" xfId="0">
      <alignment vertical="center" wrapText="1"/>
    </xf>
    <xf numFmtId="0" fontId="13" fillId="3" borderId="1" pivotButton="0" quotePrefix="0" xfId="0"/>
    <xf numFmtId="0" fontId="13" fillId="3" borderId="1" applyAlignment="1" pivotButton="0" quotePrefix="0" xfId="0">
      <alignment horizontal="center"/>
    </xf>
    <xf numFmtId="0" fontId="6" fillId="4" borderId="1" applyAlignment="1" pivotButton="0" quotePrefix="0" xfId="0">
      <alignment horizontal="center"/>
    </xf>
    <xf numFmtId="2" fontId="5" fillId="4" borderId="1" applyAlignment="1" pivotButton="0" quotePrefix="0" xfId="0">
      <alignment horizontal="center"/>
    </xf>
    <xf numFmtId="2" fontId="6" fillId="4" borderId="1" applyAlignment="1" pivotButton="0" quotePrefix="0" xfId="0">
      <alignment horizontal="center"/>
    </xf>
    <xf numFmtId="164" fontId="6" fillId="4" borderId="1" applyAlignment="1" pivotButton="0" quotePrefix="0" xfId="0">
      <alignment horizontal="center"/>
    </xf>
    <xf numFmtId="0" fontId="6" fillId="4" borderId="1" pivotButton="0" quotePrefix="0" xfId="0"/>
    <xf numFmtId="0" fontId="0" fillId="7" borderId="0" pivotButton="0" quotePrefix="0" xfId="0"/>
    <xf numFmtId="2" fontId="12" fillId="4" borderId="1" pivotButton="0" quotePrefix="0" xfId="0"/>
    <xf numFmtId="0" fontId="12" fillId="4" borderId="1" pivotButton="0" quotePrefix="0" xfId="0"/>
    <xf numFmtId="0" fontId="6" fillId="3" borderId="1" pivotButton="0" quotePrefix="0" xfId="0"/>
    <xf numFmtId="0" fontId="6" fillId="3" borderId="1" applyAlignment="1" pivotButton="0" quotePrefix="0" xfId="0">
      <alignment horizontal="center"/>
    </xf>
    <xf numFmtId="0" fontId="5" fillId="0" borderId="1" pivotButton="0" quotePrefix="0" xfId="0"/>
    <xf numFmtId="0" fontId="0" fillId="0" borderId="4" pivotButton="0" quotePrefix="0" xfId="0"/>
    <xf numFmtId="0" fontId="0" fillId="0" borderId="5" pivotButton="0" quotePrefix="0" xfId="0"/>
    <xf numFmtId="0" fontId="5" fillId="0" borderId="1" applyAlignment="1" pivotButton="0" quotePrefix="0" xfId="0">
      <alignment vertical="center" wrapText="1"/>
    </xf>
    <xf numFmtId="0" fontId="6" fillId="0" borderId="1" applyAlignment="1" pivotButton="0" quotePrefix="0" xfId="0">
      <alignment vertical="center" wrapText="1"/>
    </xf>
    <xf numFmtId="0" fontId="12" fillId="4" borderId="1" applyAlignment="1" pivotButton="0" quotePrefix="0" xfId="0">
      <alignment vertical="center" wrapText="1"/>
    </xf>
    <xf numFmtId="0" fontId="6"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Top-two box vs bottom-two box</a:t>
            </a:r>
          </a:p>
        </rich>
      </tx>
    </title>
    <plotArea>
      <barChart>
        <barDir val="bar"/>
        <grouping val="clustered"/>
        <ser>
          <idx val="0"/>
          <order val="0"/>
          <tx>
            <v>Top-two box</v>
          </tx>
          <spPr>
            <a:solidFill xmlns:a="http://schemas.openxmlformats.org/drawingml/2006/main">
              <a:srgbClr val="4B2E83"/>
            </a:solidFill>
            <a:ln xmlns:a="http://schemas.openxmlformats.org/drawingml/2006/main">
              <a:prstDash val="solid"/>
            </a:ln>
          </spPr>
          <cat>
            <numRef>
              <f>'Calculator'!$A$10:$A$29</f>
            </numRef>
          </cat>
          <val>
            <numRef>
              <f>'Calculator'!$N$10:$N$29</f>
            </numRef>
          </val>
        </ser>
        <ser>
          <idx val="1"/>
          <order val="1"/>
          <tx>
            <v>Bottom-two box</v>
          </tx>
          <spPr>
            <a:solidFill xmlns:a="http://schemas.openxmlformats.org/drawingml/2006/main">
              <a:srgbClr val="C2410C"/>
            </a:solidFill>
            <a:ln xmlns:a="http://schemas.openxmlformats.org/drawingml/2006/main">
              <a:prstDash val="solid"/>
            </a:ln>
          </spPr>
          <cat>
            <numRef>
              <f>'Calculator'!$A$10:$A$29</f>
            </numRef>
          </cat>
          <val>
            <numRef>
              <f>'Calculator'!$O$10:$O$29</f>
            </numRef>
          </val>
        </ser>
        <dLbls>
          <showVal val="0"/>
        </dLbls>
        <gapWidth val="150"/>
        <axId val="10"/>
        <axId val="100"/>
      </barChart>
      <catAx>
        <axId val="10"/>
        <scaling>
          <orientation val="maxMin"/>
        </scaling>
        <delete val="0"/>
        <axPos val="l"/>
        <majorTickMark val="none"/>
        <minorTickMark val="none"/>
        <crossAx val="100"/>
        <lblOffset val="100"/>
      </catAx>
      <valAx>
        <axId val="100"/>
        <scaling>
          <orientation val="minMax"/>
          <max val="1"/>
          <min val="0"/>
        </scaling>
        <delete val="0"/>
        <axPos val="l"/>
        <majorGridlines/>
        <title>
          <tx>
            <rich>
              <a:bodyPr xmlns:a="http://schemas.openxmlformats.org/drawingml/2006/main"/>
              <a:p xmlns:a="http://schemas.openxmlformats.org/drawingml/2006/main">
                <a:pPr>
                  <a:defRPr/>
                </a:pPr>
                <a:r>
                  <a:t>Share of answers</a:t>
                </a:r>
              </a:p>
            </rich>
          </tx>
        </title>
        <numFmt formatCode="0%" sourceLinked="0"/>
        <majorTickMark val="none"/>
        <minorTickMark val="none"/>
        <crossAx val="10"/>
      </valAx>
    </plotArea>
    <legend>
      <legendPos val="b"/>
    </legend>
    <plotVisOnly val="1"/>
    <dispBlanksAs val="gap"/>
  </chart>
</chartSpace>
</file>

<file path=xl/comments/comment1.xml><?xml version="1.0" encoding="utf-8"?>
<comments xmlns="http://schemas.openxmlformats.org/spreadsheetml/2006/main">
  <authors>
    <author>HornetForms</author>
  </authors>
  <commentList>
    <comment ref="C9" authorId="0" shapeId="0">
      <text>
        <t>Pick Yes for a negatively worded statement, such as "I often felt lost in class". The sheet flips it so a high mean is always the good end.</t>
      </text>
    </comment>
    <comment ref="L9" authorId="0" shapeId="0">
      <text>
        <t>Average answer from 1 to 5 (or 1 to 7). Blank counts are treated as zero.</t>
      </text>
    </comment>
    <comment ref="M9" authorId="0" shapeId="0">
      <text>
        <t>Sample standard deviation of the answers. Small means people mostly agreed with each other; large means answers were spread out. Needs at least 2 answers.</t>
      </text>
    </comment>
    <comment ref="N9" authorId="0" shapeId="0">
      <text>
        <t>Share of answers in the top two points: 4 and 5 on a 5-point scale, 6 and 7 on a 7-point scale.</t>
      </text>
    </comment>
    <comment ref="O9" authorId="0" shapeId="0">
      <text>
        <t>Share of answers in the bottom two points: 1 and 2.</t>
      </text>
    </comment>
  </commentList>
</comments>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36</row>
      <rowOff>0</rowOff>
    </from>
    <ext cx="8640000" cy="43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31A2E"/>
    <outlinePr summaryBelow="1" summaryRight="1"/>
    <pageSetUpPr/>
  </sheetPr>
  <dimension ref="A1:D28"/>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1"/>
    <row r="2">
      <c r="B2" s="1" t="inlineStr">
        <is>
          <t>Likert scoring calculator</t>
        </is>
      </c>
    </row>
    <row r="3">
      <c r="B3" s="2" t="inlineStr">
        <is>
          <t>Paste answer counts for up to 20 statements (5-point or 7-point) and get n, mean, spread, top-two box, bottom-two box and a chart. Works in Excel and Google Sheets.</t>
        </is>
      </c>
    </row>
    <row r="4"/>
    <row r="5">
      <c r="B5" s="3" t="inlineStr">
        <is>
          <t>Step</t>
        </is>
      </c>
      <c r="C5" s="3" t="inlineStr">
        <is>
          <t>What to do</t>
        </is>
      </c>
      <c r="D5" s="3" t="inlineStr">
        <is>
          <t>How</t>
        </is>
      </c>
    </row>
    <row r="6" ht="51" customHeight="1">
      <c r="B6" s="4" t="n">
        <v>1</v>
      </c>
      <c r="C6" s="5" t="inlineStr">
        <is>
          <t>Count the answers</t>
        </is>
      </c>
      <c r="D6" s="6" t="inlineStr">
        <is>
          <t>In HornetForms, the Summary tab shows a matrix question as a table with the count for each answer on each row. For a single linear scale question, count each answer in your CSV export (a COUNTIF per point works).</t>
        </is>
      </c>
    </row>
    <row r="7" ht="44" customHeight="1">
      <c r="B7" s="4" t="n">
        <v>2</v>
      </c>
      <c r="C7" s="5" t="inlineStr">
        <is>
          <t>Clear the example</t>
        </is>
      </c>
      <c r="D7" s="6" t="inlineStr">
        <is>
          <t>Select A10 to J29 on the Calculator tab and press Delete. The red warning goes away.</t>
        </is>
      </c>
    </row>
    <row r="8" ht="44" customHeight="1">
      <c r="B8" s="4" t="n">
        <v>3</v>
      </c>
      <c r="C8" s="5" t="inlineStr">
        <is>
          <t>Type one row per statement</t>
        </is>
      </c>
      <c r="D8" s="6" t="inlineStr">
        <is>
          <t>Statement text, 5 or 7 points, and Yes under Reverse scored only for a negatively worded statement.</t>
        </is>
      </c>
    </row>
    <row r="9" ht="44" customHeight="1">
      <c r="B9" s="4" t="n">
        <v>4</v>
      </c>
      <c r="C9" s="5" t="inlineStr">
        <is>
          <t>Paste the counts</t>
        </is>
      </c>
      <c r="D9" s="6" t="inlineStr">
        <is>
          <t>Count of 1 is the low end (Strongly disagree, Never, Very poor). Leave Count of 6 and 7 empty on a 5-point row.</t>
        </is>
      </c>
    </row>
    <row r="10" ht="51" customHeight="1">
      <c r="B10" s="4" t="n">
        <v>5</v>
      </c>
      <c r="C10" s="5" t="inlineStr">
        <is>
          <t>Read the results</t>
        </is>
      </c>
      <c r="D10" s="6" t="inlineStr">
        <is>
          <t>Answers (n), mean, standard deviation, top-two box, bottom-two box, middle share and net score per statement, plus a bar chart. Pick your label set at the top to show its words over the count columns.</t>
        </is>
      </c>
    </row>
    <row r="11"/>
    <row r="12">
      <c r="B12" s="7" t="inlineStr">
        <is>
          <t>Colour key</t>
        </is>
      </c>
    </row>
    <row r="13">
      <c r="C13" s="8" t="inlineStr">
        <is>
          <t>Yellow</t>
        </is>
      </c>
      <c r="D13" s="9" t="inlineStr">
        <is>
          <t>You type or pick here.</t>
        </is>
      </c>
    </row>
    <row r="14">
      <c r="C14" s="10" t="inlineStr">
        <is>
          <t>Grey</t>
        </is>
      </c>
      <c r="D14" s="9" t="inlineStr">
        <is>
          <t>Worked out for you. Please do not type here.</t>
        </is>
      </c>
    </row>
    <row r="15">
      <c r="C15" s="11" t="inlineStr">
        <is>
          <t>Dark</t>
        </is>
      </c>
      <c r="D15" s="9" t="inlineStr">
        <is>
          <t>Column names. Keep them as they are so the formulas find each column.</t>
        </is>
      </c>
    </row>
    <row r="16"/>
    <row r="17">
      <c r="B17" s="7" t="inlineStr">
        <is>
          <t>Good to know</t>
        </is>
      </c>
    </row>
    <row r="18" ht="34" customHeight="1">
      <c r="C18" s="12" t="inlineStr">
        <is>
          <t>Mean = sum of (point x count) / n. Top-two box = share of answers in the two highest points. Bottom-two box = share in the two lowest points. Net = top-two box minus bottom-two box.</t>
        </is>
      </c>
    </row>
    <row r="19" ht="28" customHeight="1">
      <c r="C19" s="12" t="inlineStr">
        <is>
          <t>Std dev is the sample standard deviation of the answers. It needs at least 2 answers.</t>
        </is>
      </c>
    </row>
    <row r="20" ht="34" customHeight="1">
      <c r="C20" s="12" t="inlineStr">
        <is>
          <t>Reverse scored rows are flipped (mean = points + 1 minus the raw mean, and top and bottom swap), so a higher number always means the better end.</t>
        </is>
      </c>
    </row>
    <row r="21" ht="34" customHeight="1">
      <c r="C21" s="12" t="inlineStr">
        <is>
          <t>Compare means only between statements with the same number of points. Shares (top-two, bottom-two, net) compare across 5 and 7 points.</t>
        </is>
      </c>
    </row>
    <row r="22" ht="34" customHeight="1">
      <c r="C22" s="12" t="inlineStr">
        <is>
          <t>Many researchers prefer to report the counts and shares rather than the mean, because the gaps between labels are not measured distances. This sheet shows both, so you can choose.</t>
        </is>
      </c>
    </row>
    <row r="23" ht="28" customHeight="1">
      <c r="C23" s="12" t="inlineStr">
        <is>
          <t>There is room for 20 statements. Empty rows stay blank and never show an error.</t>
        </is>
      </c>
    </row>
    <row r="24"/>
    <row r="25">
      <c r="B25" s="7" t="inlineStr">
        <is>
          <t>Example data</t>
        </is>
      </c>
    </row>
    <row r="26" ht="32" customHeight="1">
      <c r="C26" s="13" t="inlineStr">
        <is>
          <t>Rows 10 to 17 on Calculator are EXAMPLE data from an invented course evaluation with 40 students, so you can see the sheet work. Clear them before you add your own.</t>
        </is>
      </c>
    </row>
    <row r="27"/>
    <row r="28">
      <c r="C28" s="14" t="inlineStr">
        <is>
          <t>Made by HornetForms, https://hornetforms.com/blog/likert-scale-survey</t>
        </is>
      </c>
    </row>
  </sheetData>
  <mergeCells count="7">
    <mergeCell ref="C20:D20"/>
    <mergeCell ref="C21:D21"/>
    <mergeCell ref="C19:D19"/>
    <mergeCell ref="C26:D26"/>
    <mergeCell ref="C22:D22"/>
    <mergeCell ref="C18:D18"/>
    <mergeCell ref="C23:D23"/>
  </mergeCells>
  <pageMargins left="0.75" right="0.75" top="1" bottom="1" header="0.5" footer="0.5"/>
</worksheet>
</file>

<file path=xl/worksheets/sheet2.xml><?xml version="1.0" encoding="utf-8"?>
<worksheet xmlns="http://schemas.openxmlformats.org/spreadsheetml/2006/main">
  <sheetPr>
    <tabColor rgb="004B2E83"/>
    <outlinePr summaryBelow="1" summaryRight="1"/>
    <pageSetUpPr/>
  </sheetPr>
  <dimension ref="A1:V35"/>
  <sheetViews>
    <sheetView workbookViewId="0">
      <pane xSplit="1" ySplit="9" topLeftCell="B10" activePane="bottomRight" state="frozen"/>
      <selection pane="topRight"/>
      <selection pane="bottomLeft"/>
      <selection pane="bottomRight" activeCell="A1" sqref="A1"/>
    </sheetView>
  </sheetViews>
  <sheetFormatPr baseColWidth="8" defaultRowHeight="15"/>
  <cols>
    <col width="44" customWidth="1" min="1" max="1"/>
    <col width="9" customWidth="1" min="2" max="2"/>
    <col width="10"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0" customWidth="1" min="11" max="11"/>
    <col width="9" customWidth="1" min="12" max="12"/>
    <col width="9" customWidth="1" min="13" max="13"/>
    <col width="10" customWidth="1" min="14" max="14"/>
    <col width="11" customWidth="1" min="15" max="15"/>
    <col width="10" customWidth="1" min="16" max="16"/>
    <col width="12" customWidth="1" min="17" max="17"/>
    <col width="26" customWidth="1" min="18" max="18"/>
    <col width="2" customWidth="1" min="19" max="19"/>
    <col width="13" customWidth="1" min="20" max="20"/>
    <col width="14" customWidth="1" min="21" max="21"/>
    <col width="15" customWidth="1" min="22" max="22"/>
  </cols>
  <sheetData>
    <row r="1">
      <c r="A1" s="15" t="inlineStr">
        <is>
          <t>Likert scoring calculator</t>
        </is>
      </c>
    </row>
    <row r="2">
      <c r="A2" s="16" t="inlineStr">
        <is>
          <t>Type each statement, pick 5 or 7 points and paste how many people picked each answer. Point 1 is the low end (for example Strongly disagree).</t>
        </is>
      </c>
    </row>
    <row r="3">
      <c r="A3" s="17">
        <f>IF(COUNTIF($A$10:$A$29,"EXAMPLE*")&gt;0,"You are looking at EXAMPLE data. Clear A10 to J29, then type your own.","")</f>
        <v/>
      </c>
    </row>
    <row r="5">
      <c r="A5" s="18" t="inlineStr">
        <is>
          <t>Label set</t>
        </is>
      </c>
      <c r="B5" s="8" t="inlineStr">
        <is>
          <t>Agreement</t>
        </is>
      </c>
    </row>
    <row r="6" ht="40" customHeight="1">
      <c r="A6" s="18" t="inlineStr">
        <is>
          <t>5-point labels</t>
        </is>
      </c>
      <c r="D6" s="19">
        <f>IFERROR(INDEX('Label sets'!$C$2:$I$13,MATCH($B$5&amp;" 5",'Label sets'!$K$2:$K$13,0),1),"")</f>
        <v/>
      </c>
      <c r="E6" s="19">
        <f>IFERROR(INDEX('Label sets'!$C$2:$I$13,MATCH($B$5&amp;" 5",'Label sets'!$K$2:$K$13,0),2),"")</f>
        <v/>
      </c>
      <c r="F6" s="19">
        <f>IFERROR(INDEX('Label sets'!$C$2:$I$13,MATCH($B$5&amp;" 5",'Label sets'!$K$2:$K$13,0),3),"")</f>
        <v/>
      </c>
      <c r="G6" s="19">
        <f>IFERROR(INDEX('Label sets'!$C$2:$I$13,MATCH($B$5&amp;" 5",'Label sets'!$K$2:$K$13,0),4),"")</f>
        <v/>
      </c>
      <c r="H6" s="19">
        <f>IFERROR(INDEX('Label sets'!$C$2:$I$13,MATCH($B$5&amp;" 5",'Label sets'!$K$2:$K$13,0),5),"")</f>
        <v/>
      </c>
      <c r="I6" s="19" t="inlineStr">
        <is>
          <t>(not used)</t>
        </is>
      </c>
      <c r="J6" s="19" t="inlineStr">
        <is>
          <t>(not used)</t>
        </is>
      </c>
    </row>
    <row r="7" ht="40" customHeight="1">
      <c r="A7" s="18" t="inlineStr">
        <is>
          <t>7-point labels</t>
        </is>
      </c>
      <c r="D7" s="19">
        <f>IFERROR(INDEX('Label sets'!$C$2:$I$13,MATCH($B$5&amp;" 7",'Label sets'!$K$2:$K$13,0),1),"")</f>
        <v/>
      </c>
      <c r="E7" s="19">
        <f>IFERROR(INDEX('Label sets'!$C$2:$I$13,MATCH($B$5&amp;" 7",'Label sets'!$K$2:$K$13,0),2),"")</f>
        <v/>
      </c>
      <c r="F7" s="19">
        <f>IFERROR(INDEX('Label sets'!$C$2:$I$13,MATCH($B$5&amp;" 7",'Label sets'!$K$2:$K$13,0),3),"")</f>
        <v/>
      </c>
      <c r="G7" s="19">
        <f>IFERROR(INDEX('Label sets'!$C$2:$I$13,MATCH($B$5&amp;" 7",'Label sets'!$K$2:$K$13,0),4),"")</f>
        <v/>
      </c>
      <c r="H7" s="19">
        <f>IFERROR(INDEX('Label sets'!$C$2:$I$13,MATCH($B$5&amp;" 7",'Label sets'!$K$2:$K$13,0),5),"")</f>
        <v/>
      </c>
      <c r="I7" s="19">
        <f>IFERROR(INDEX('Label sets'!$C$2:$I$13,MATCH($B$5&amp;" 7",'Label sets'!$K$2:$K$13,0),6),"")</f>
        <v/>
      </c>
      <c r="J7" s="19">
        <f>IFERROR(INDEX('Label sets'!$C$2:$I$13,MATCH($B$5&amp;" 7",'Label sets'!$K$2:$K$13,0),7),"")</f>
        <v/>
      </c>
    </row>
    <row r="8">
      <c r="A8" s="16" t="inlineStr">
        <is>
          <t>Point value</t>
        </is>
      </c>
      <c r="D8" s="20" t="n">
        <v>1</v>
      </c>
      <c r="E8" s="20" t="n">
        <v>2</v>
      </c>
      <c r="F8" s="20" t="n">
        <v>3</v>
      </c>
      <c r="G8" s="20" t="n">
        <v>4</v>
      </c>
      <c r="H8" s="20" t="n">
        <v>5</v>
      </c>
      <c r="I8" s="20" t="n">
        <v>6</v>
      </c>
      <c r="J8" s="20" t="n">
        <v>7</v>
      </c>
    </row>
    <row r="9" ht="44" customHeight="1">
      <c r="A9" s="21" t="inlineStr">
        <is>
          <t>Statement</t>
        </is>
      </c>
      <c r="B9" s="21" t="inlineStr">
        <is>
          <t>Points
(5 or 7)</t>
        </is>
      </c>
      <c r="C9" s="21" t="inlineStr">
        <is>
          <t>Reverse
scored?</t>
        </is>
      </c>
      <c r="D9" s="21" t="inlineStr">
        <is>
          <t>Count of
1</t>
        </is>
      </c>
      <c r="E9" s="21" t="inlineStr">
        <is>
          <t>Count of
2</t>
        </is>
      </c>
      <c r="F9" s="21" t="inlineStr">
        <is>
          <t>Count of
3</t>
        </is>
      </c>
      <c r="G9" s="21" t="inlineStr">
        <is>
          <t>Count of
4</t>
        </is>
      </c>
      <c r="H9" s="21" t="inlineStr">
        <is>
          <t>Count of
5</t>
        </is>
      </c>
      <c r="I9" s="21" t="inlineStr">
        <is>
          <t>Count of
6</t>
        </is>
      </c>
      <c r="J9" s="21" t="inlineStr">
        <is>
          <t>Count of
7</t>
        </is>
      </c>
      <c r="K9" s="3" t="inlineStr">
        <is>
          <t>Answers
(n)</t>
        </is>
      </c>
      <c r="L9" s="3" t="inlineStr">
        <is>
          <t>Mean</t>
        </is>
      </c>
      <c r="M9" s="3" t="inlineStr">
        <is>
          <t>Std dev</t>
        </is>
      </c>
      <c r="N9" s="3" t="inlineStr">
        <is>
          <t>Top-two
box</t>
        </is>
      </c>
      <c r="O9" s="3" t="inlineStr">
        <is>
          <t>Bottom-two
box</t>
        </is>
      </c>
      <c r="P9" s="3" t="inlineStr">
        <is>
          <t>Middle
(neutral)</t>
        </is>
      </c>
      <c r="Q9" s="3" t="inlineStr">
        <is>
          <t>Net
(top minus bottom)</t>
        </is>
      </c>
      <c r="R9" s="3" t="inlineStr">
        <is>
          <t>Check</t>
        </is>
      </c>
      <c r="S9" s="22" t="n"/>
      <c r="T9" s="23" t="inlineStr">
        <is>
          <t>Raw mean
(worked out)</t>
        </is>
      </c>
      <c r="U9" s="23" t="inlineStr">
        <is>
          <t>Top two count
(worked out)</t>
        </is>
      </c>
      <c r="V9" s="23" t="inlineStr">
        <is>
          <t>Bottom two count
(worked out)</t>
        </is>
      </c>
    </row>
    <row r="10">
      <c r="A10" s="24" t="inlineStr">
        <is>
          <t>EXAMPLE: The course goals were clear</t>
        </is>
      </c>
      <c r="B10" s="25" t="n">
        <v>5</v>
      </c>
      <c r="C10" s="25" t="inlineStr">
        <is>
          <t>No</t>
        </is>
      </c>
      <c r="D10" s="25" t="n">
        <v>1</v>
      </c>
      <c r="E10" s="25" t="n">
        <v>3</v>
      </c>
      <c r="F10" s="25" t="n">
        <v>6</v>
      </c>
      <c r="G10" s="25" t="n">
        <v>18</v>
      </c>
      <c r="H10" s="25" t="n">
        <v>12</v>
      </c>
      <c r="I10" s="25" t="n"/>
      <c r="J10" s="25" t="n"/>
      <c r="K10" s="26">
        <f>IF(OR($B10=5,$B10=7),SUMPRODUCT(D10:J10*($D$8:$J$8&lt;=$B10)),"")</f>
        <v/>
      </c>
      <c r="L10" s="27">
        <f>IF(N($K10)=0,"",IF($C10="Yes",$B10+1-$T10,$T10))</f>
        <v/>
      </c>
      <c r="M10" s="28">
        <f>IF(N($K10)&lt;2,"",SQRT(SUMPRODUCT(D10:J10*($D$8:$J$8&lt;=$B10),($D$8:$J$8-$T10)^2)/($K10-1)))</f>
        <v/>
      </c>
      <c r="N10" s="29">
        <f>IF(N($K10)=0,"",IF($C10="Yes",$V10,$U10)/$K10)</f>
        <v/>
      </c>
      <c r="O10" s="29">
        <f>IF(N($K10)=0,"",IF($C10="Yes",$U10,$V10)/$K10)</f>
        <v/>
      </c>
      <c r="P10" s="29">
        <f>IF(N($K10)=0,"",SUMPRODUCT(D10:J10*($D$8:$J$8=($B10+1)/2))/$K10)</f>
        <v/>
      </c>
      <c r="Q10" s="29">
        <f>IF(N($K10)=0,"",$N10-$O10)</f>
        <v/>
      </c>
      <c r="R10" s="30">
        <f>IF(AND(LEN($A10)=0,COUNT(D10:J10)=0),"",IF(AND($B10&lt;&gt;5,$B10&lt;&gt;7),"Pick 5 or 7 points",IF(AND($B10=5,N(I10)+N(J10)&gt;0),"Counts for 6 and 7 are ignored",IF(N($K10)=0,"Type the counts","OK"))))</f>
        <v/>
      </c>
      <c r="S10" s="31" t="n"/>
      <c r="T10" s="32">
        <f>IF(N($K10)=0,"",SUMPRODUCT(D10:J10*($D$8:$J$8&lt;=$B10),$D$8:$J$8)/$K10)</f>
        <v/>
      </c>
      <c r="U10" s="33">
        <f>IF(N($K10)=0,"",SUMPRODUCT(D10:J10*($D$8:$J$8&gt;=$B10-1)*($D$8:$J$8&lt;=$B10)))</f>
        <v/>
      </c>
      <c r="V10" s="33">
        <f>IF(N($K10)=0,"",N(D10)+N(E10))</f>
        <v/>
      </c>
    </row>
    <row r="11">
      <c r="A11" s="24" t="inlineStr">
        <is>
          <t>EXAMPLE: The materials helped me learn</t>
        </is>
      </c>
      <c r="B11" s="25" t="n">
        <v>5</v>
      </c>
      <c r="C11" s="25" t="inlineStr">
        <is>
          <t>No</t>
        </is>
      </c>
      <c r="D11" s="25" t="n">
        <v>2</v>
      </c>
      <c r="E11" s="25" t="n">
        <v>5</v>
      </c>
      <c r="F11" s="25" t="n">
        <v>9</v>
      </c>
      <c r="G11" s="25" t="n">
        <v>16</v>
      </c>
      <c r="H11" s="25" t="n">
        <v>8</v>
      </c>
      <c r="I11" s="25" t="n"/>
      <c r="J11" s="25" t="n"/>
      <c r="K11" s="26">
        <f>IF(OR($B11=5,$B11=7),SUMPRODUCT(D11:J11*($D$8:$J$8&lt;=$B11)),"")</f>
        <v/>
      </c>
      <c r="L11" s="27">
        <f>IF(N($K11)=0,"",IF($C11="Yes",$B11+1-$T11,$T11))</f>
        <v/>
      </c>
      <c r="M11" s="28">
        <f>IF(N($K11)&lt;2,"",SQRT(SUMPRODUCT(D11:J11*($D$8:$J$8&lt;=$B11),($D$8:$J$8-$T11)^2)/($K11-1)))</f>
        <v/>
      </c>
      <c r="N11" s="29">
        <f>IF(N($K11)=0,"",IF($C11="Yes",$V11,$U11)/$K11)</f>
        <v/>
      </c>
      <c r="O11" s="29">
        <f>IF(N($K11)=0,"",IF($C11="Yes",$U11,$V11)/$K11)</f>
        <v/>
      </c>
      <c r="P11" s="29">
        <f>IF(N($K11)=0,"",SUMPRODUCT(D11:J11*($D$8:$J$8=($B11+1)/2))/$K11)</f>
        <v/>
      </c>
      <c r="Q11" s="29">
        <f>IF(N($K11)=0,"",$N11-$O11)</f>
        <v/>
      </c>
      <c r="R11" s="30">
        <f>IF(AND(LEN($A11)=0,COUNT(D11:J11)=0),"",IF(AND($B11&lt;&gt;5,$B11&lt;&gt;7),"Pick 5 or 7 points",IF(AND($B11=5,N(I11)+N(J11)&gt;0),"Counts for 6 and 7 are ignored",IF(N($K11)=0,"Type the counts","OK"))))</f>
        <v/>
      </c>
      <c r="S11" s="31" t="n"/>
      <c r="T11" s="32">
        <f>IF(N($K11)=0,"",SUMPRODUCT(D11:J11*($D$8:$J$8&lt;=$B11),$D$8:$J$8)/$K11)</f>
        <v/>
      </c>
      <c r="U11" s="33">
        <f>IF(N($K11)=0,"",SUMPRODUCT(D11:J11*($D$8:$J$8&gt;=$B11-1)*($D$8:$J$8&lt;=$B11)))</f>
        <v/>
      </c>
      <c r="V11" s="33">
        <f>IF(N($K11)=0,"",N(D11)+N(E11))</f>
        <v/>
      </c>
    </row>
    <row r="12">
      <c r="A12" s="24" t="inlineStr">
        <is>
          <t>EXAMPLE: Assignments matched what was taught</t>
        </is>
      </c>
      <c r="B12" s="25" t="n">
        <v>5</v>
      </c>
      <c r="C12" s="25" t="inlineStr">
        <is>
          <t>No</t>
        </is>
      </c>
      <c r="D12" s="25" t="n">
        <v>0</v>
      </c>
      <c r="E12" s="25" t="n">
        <v>2</v>
      </c>
      <c r="F12" s="25" t="n">
        <v>7</v>
      </c>
      <c r="G12" s="25" t="n">
        <v>19</v>
      </c>
      <c r="H12" s="25" t="n">
        <v>12</v>
      </c>
      <c r="I12" s="25" t="n"/>
      <c r="J12" s="25" t="n"/>
      <c r="K12" s="26">
        <f>IF(OR($B12=5,$B12=7),SUMPRODUCT(D12:J12*($D$8:$J$8&lt;=$B12)),"")</f>
        <v/>
      </c>
      <c r="L12" s="27">
        <f>IF(N($K12)=0,"",IF($C12="Yes",$B12+1-$T12,$T12))</f>
        <v/>
      </c>
      <c r="M12" s="28">
        <f>IF(N($K12)&lt;2,"",SQRT(SUMPRODUCT(D12:J12*($D$8:$J$8&lt;=$B12),($D$8:$J$8-$T12)^2)/($K12-1)))</f>
        <v/>
      </c>
      <c r="N12" s="29">
        <f>IF(N($K12)=0,"",IF($C12="Yes",$V12,$U12)/$K12)</f>
        <v/>
      </c>
      <c r="O12" s="29">
        <f>IF(N($K12)=0,"",IF($C12="Yes",$U12,$V12)/$K12)</f>
        <v/>
      </c>
      <c r="P12" s="29">
        <f>IF(N($K12)=0,"",SUMPRODUCT(D12:J12*($D$8:$J$8=($B12+1)/2))/$K12)</f>
        <v/>
      </c>
      <c r="Q12" s="29">
        <f>IF(N($K12)=0,"",$N12-$O12)</f>
        <v/>
      </c>
      <c r="R12" s="30">
        <f>IF(AND(LEN($A12)=0,COUNT(D12:J12)=0),"",IF(AND($B12&lt;&gt;5,$B12&lt;&gt;7),"Pick 5 or 7 points",IF(AND($B12=5,N(I12)+N(J12)&gt;0),"Counts for 6 and 7 are ignored",IF(N($K12)=0,"Type the counts","OK"))))</f>
        <v/>
      </c>
      <c r="S12" s="31" t="n"/>
      <c r="T12" s="32">
        <f>IF(N($K12)=0,"",SUMPRODUCT(D12:J12*($D$8:$J$8&lt;=$B12),$D$8:$J$8)/$K12)</f>
        <v/>
      </c>
      <c r="U12" s="33">
        <f>IF(N($K12)=0,"",SUMPRODUCT(D12:J12*($D$8:$J$8&gt;=$B12-1)*($D$8:$J$8&lt;=$B12)))</f>
        <v/>
      </c>
      <c r="V12" s="33">
        <f>IF(N($K12)=0,"",N(D12)+N(E12))</f>
        <v/>
      </c>
    </row>
    <row r="13">
      <c r="A13" s="24" t="inlineStr">
        <is>
          <t>EXAMPLE: The workload was manageable</t>
        </is>
      </c>
      <c r="B13" s="25" t="n">
        <v>5</v>
      </c>
      <c r="C13" s="25" t="inlineStr">
        <is>
          <t>No</t>
        </is>
      </c>
      <c r="D13" s="25" t="n">
        <v>4</v>
      </c>
      <c r="E13" s="25" t="n">
        <v>9</v>
      </c>
      <c r="F13" s="25" t="n">
        <v>11</v>
      </c>
      <c r="G13" s="25" t="n">
        <v>12</v>
      </c>
      <c r="H13" s="25" t="n">
        <v>4</v>
      </c>
      <c r="I13" s="25" t="n"/>
      <c r="J13" s="25" t="n"/>
      <c r="K13" s="26">
        <f>IF(OR($B13=5,$B13=7),SUMPRODUCT(D13:J13*($D$8:$J$8&lt;=$B13)),"")</f>
        <v/>
      </c>
      <c r="L13" s="27">
        <f>IF(N($K13)=0,"",IF($C13="Yes",$B13+1-$T13,$T13))</f>
        <v/>
      </c>
      <c r="M13" s="28">
        <f>IF(N($K13)&lt;2,"",SQRT(SUMPRODUCT(D13:J13*($D$8:$J$8&lt;=$B13),($D$8:$J$8-$T13)^2)/($K13-1)))</f>
        <v/>
      </c>
      <c r="N13" s="29">
        <f>IF(N($K13)=0,"",IF($C13="Yes",$V13,$U13)/$K13)</f>
        <v/>
      </c>
      <c r="O13" s="29">
        <f>IF(N($K13)=0,"",IF($C13="Yes",$U13,$V13)/$K13)</f>
        <v/>
      </c>
      <c r="P13" s="29">
        <f>IF(N($K13)=0,"",SUMPRODUCT(D13:J13*($D$8:$J$8=($B13+1)/2))/$K13)</f>
        <v/>
      </c>
      <c r="Q13" s="29">
        <f>IF(N($K13)=0,"",$N13-$O13)</f>
        <v/>
      </c>
      <c r="R13" s="30">
        <f>IF(AND(LEN($A13)=0,COUNT(D13:J13)=0),"",IF(AND($B13&lt;&gt;5,$B13&lt;&gt;7),"Pick 5 or 7 points",IF(AND($B13=5,N(I13)+N(J13)&gt;0),"Counts for 6 and 7 are ignored",IF(N($K13)=0,"Type the counts","OK"))))</f>
        <v/>
      </c>
      <c r="S13" s="31" t="n"/>
      <c r="T13" s="32">
        <f>IF(N($K13)=0,"",SUMPRODUCT(D13:J13*($D$8:$J$8&lt;=$B13),$D$8:$J$8)/$K13)</f>
        <v/>
      </c>
      <c r="U13" s="33">
        <f>IF(N($K13)=0,"",SUMPRODUCT(D13:J13*($D$8:$J$8&gt;=$B13-1)*($D$8:$J$8&lt;=$B13)))</f>
        <v/>
      </c>
      <c r="V13" s="33">
        <f>IF(N($K13)=0,"",N(D13)+N(E13))</f>
        <v/>
      </c>
    </row>
    <row r="14">
      <c r="A14" s="24" t="inlineStr">
        <is>
          <t>EXAMPLE: I could get help when I needed it</t>
        </is>
      </c>
      <c r="B14" s="25" t="n">
        <v>5</v>
      </c>
      <c r="C14" s="25" t="inlineStr">
        <is>
          <t>No</t>
        </is>
      </c>
      <c r="D14" s="25" t="n">
        <v>1</v>
      </c>
      <c r="E14" s="25" t="n">
        <v>2</v>
      </c>
      <c r="F14" s="25" t="n">
        <v>5</v>
      </c>
      <c r="G14" s="25" t="n">
        <v>14</v>
      </c>
      <c r="H14" s="25" t="n">
        <v>18</v>
      </c>
      <c r="I14" s="25" t="n"/>
      <c r="J14" s="25" t="n"/>
      <c r="K14" s="26">
        <f>IF(OR($B14=5,$B14=7),SUMPRODUCT(D14:J14*($D$8:$J$8&lt;=$B14)),"")</f>
        <v/>
      </c>
      <c r="L14" s="27">
        <f>IF(N($K14)=0,"",IF($C14="Yes",$B14+1-$T14,$T14))</f>
        <v/>
      </c>
      <c r="M14" s="28">
        <f>IF(N($K14)&lt;2,"",SQRT(SUMPRODUCT(D14:J14*($D$8:$J$8&lt;=$B14),($D$8:$J$8-$T14)^2)/($K14-1)))</f>
        <v/>
      </c>
      <c r="N14" s="29">
        <f>IF(N($K14)=0,"",IF($C14="Yes",$V14,$U14)/$K14)</f>
        <v/>
      </c>
      <c r="O14" s="29">
        <f>IF(N($K14)=0,"",IF($C14="Yes",$U14,$V14)/$K14)</f>
        <v/>
      </c>
      <c r="P14" s="29">
        <f>IF(N($K14)=0,"",SUMPRODUCT(D14:J14*($D$8:$J$8=($B14+1)/2))/$K14)</f>
        <v/>
      </c>
      <c r="Q14" s="29">
        <f>IF(N($K14)=0,"",$N14-$O14)</f>
        <v/>
      </c>
      <c r="R14" s="30">
        <f>IF(AND(LEN($A14)=0,COUNT(D14:J14)=0),"",IF(AND($B14&lt;&gt;5,$B14&lt;&gt;7),"Pick 5 or 7 points",IF(AND($B14=5,N(I14)+N(J14)&gt;0),"Counts for 6 and 7 are ignored",IF(N($K14)=0,"Type the counts","OK"))))</f>
        <v/>
      </c>
      <c r="S14" s="31" t="n"/>
      <c r="T14" s="32">
        <f>IF(N($K14)=0,"",SUMPRODUCT(D14:J14*($D$8:$J$8&lt;=$B14),$D$8:$J$8)/$K14)</f>
        <v/>
      </c>
      <c r="U14" s="33">
        <f>IF(N($K14)=0,"",SUMPRODUCT(D14:J14*($D$8:$J$8&gt;=$B14-1)*($D$8:$J$8&lt;=$B14)))</f>
        <v/>
      </c>
      <c r="V14" s="33">
        <f>IF(N($K14)=0,"",N(D14)+N(E14))</f>
        <v/>
      </c>
    </row>
    <row r="15">
      <c r="A15" s="24" t="inlineStr">
        <is>
          <t>EXAMPLE: The instructor explained concepts clearly</t>
        </is>
      </c>
      <c r="B15" s="25" t="n">
        <v>5</v>
      </c>
      <c r="C15" s="25" t="inlineStr">
        <is>
          <t>No</t>
        </is>
      </c>
      <c r="D15" s="25" t="n">
        <v>0</v>
      </c>
      <c r="E15" s="25" t="n">
        <v>1</v>
      </c>
      <c r="F15" s="25" t="n">
        <v>4</v>
      </c>
      <c r="G15" s="25" t="n">
        <v>15</v>
      </c>
      <c r="H15" s="25" t="n">
        <v>20</v>
      </c>
      <c r="I15" s="25" t="n"/>
      <c r="J15" s="25" t="n"/>
      <c r="K15" s="26">
        <f>IF(OR($B15=5,$B15=7),SUMPRODUCT(D15:J15*($D$8:$J$8&lt;=$B15)),"")</f>
        <v/>
      </c>
      <c r="L15" s="27">
        <f>IF(N($K15)=0,"",IF($C15="Yes",$B15+1-$T15,$T15))</f>
        <v/>
      </c>
      <c r="M15" s="28">
        <f>IF(N($K15)&lt;2,"",SQRT(SUMPRODUCT(D15:J15*($D$8:$J$8&lt;=$B15),($D$8:$J$8-$T15)^2)/($K15-1)))</f>
        <v/>
      </c>
      <c r="N15" s="29">
        <f>IF(N($K15)=0,"",IF($C15="Yes",$V15,$U15)/$K15)</f>
        <v/>
      </c>
      <c r="O15" s="29">
        <f>IF(N($K15)=0,"",IF($C15="Yes",$U15,$V15)/$K15)</f>
        <v/>
      </c>
      <c r="P15" s="29">
        <f>IF(N($K15)=0,"",SUMPRODUCT(D15:J15*($D$8:$J$8=($B15+1)/2))/$K15)</f>
        <v/>
      </c>
      <c r="Q15" s="29">
        <f>IF(N($K15)=0,"",$N15-$O15)</f>
        <v/>
      </c>
      <c r="R15" s="30">
        <f>IF(AND(LEN($A15)=0,COUNT(D15:J15)=0),"",IF(AND($B15&lt;&gt;5,$B15&lt;&gt;7),"Pick 5 or 7 points",IF(AND($B15=5,N(I15)+N(J15)&gt;0),"Counts for 6 and 7 are ignored",IF(N($K15)=0,"Type the counts","OK"))))</f>
        <v/>
      </c>
      <c r="S15" s="31" t="n"/>
      <c r="T15" s="32">
        <f>IF(N($K15)=0,"",SUMPRODUCT(D15:J15*($D$8:$J$8&lt;=$B15),$D$8:$J$8)/$K15)</f>
        <v/>
      </c>
      <c r="U15" s="33">
        <f>IF(N($K15)=0,"",SUMPRODUCT(D15:J15*($D$8:$J$8&gt;=$B15-1)*($D$8:$J$8&lt;=$B15)))</f>
        <v/>
      </c>
      <c r="V15" s="33">
        <f>IF(N($K15)=0,"",N(D15)+N(E15))</f>
        <v/>
      </c>
    </row>
    <row r="16">
      <c r="A16" s="24" t="inlineStr">
        <is>
          <t>EXAMPLE: I often felt lost in class</t>
        </is>
      </c>
      <c r="B16" s="25" t="n">
        <v>5</v>
      </c>
      <c r="C16" s="25" t="inlineStr">
        <is>
          <t>Yes</t>
        </is>
      </c>
      <c r="D16" s="25" t="n">
        <v>14</v>
      </c>
      <c r="E16" s="25" t="n">
        <v>15</v>
      </c>
      <c r="F16" s="25" t="n">
        <v>6</v>
      </c>
      <c r="G16" s="25" t="n">
        <v>4</v>
      </c>
      <c r="H16" s="25" t="n">
        <v>1</v>
      </c>
      <c r="I16" s="25" t="n"/>
      <c r="J16" s="25" t="n"/>
      <c r="K16" s="26">
        <f>IF(OR($B16=5,$B16=7),SUMPRODUCT(D16:J16*($D$8:$J$8&lt;=$B16)),"")</f>
        <v/>
      </c>
      <c r="L16" s="27">
        <f>IF(N($K16)=0,"",IF($C16="Yes",$B16+1-$T16,$T16))</f>
        <v/>
      </c>
      <c r="M16" s="28">
        <f>IF(N($K16)&lt;2,"",SQRT(SUMPRODUCT(D16:J16*($D$8:$J$8&lt;=$B16),($D$8:$J$8-$T16)^2)/($K16-1)))</f>
        <v/>
      </c>
      <c r="N16" s="29">
        <f>IF(N($K16)=0,"",IF($C16="Yes",$V16,$U16)/$K16)</f>
        <v/>
      </c>
      <c r="O16" s="29">
        <f>IF(N($K16)=0,"",IF($C16="Yes",$U16,$V16)/$K16)</f>
        <v/>
      </c>
      <c r="P16" s="29">
        <f>IF(N($K16)=0,"",SUMPRODUCT(D16:J16*($D$8:$J$8=($B16+1)/2))/$K16)</f>
        <v/>
      </c>
      <c r="Q16" s="29">
        <f>IF(N($K16)=0,"",$N16-$O16)</f>
        <v/>
      </c>
      <c r="R16" s="30">
        <f>IF(AND(LEN($A16)=0,COUNT(D16:J16)=0),"",IF(AND($B16&lt;&gt;5,$B16&lt;&gt;7),"Pick 5 or 7 points",IF(AND($B16=5,N(I16)+N(J16)&gt;0),"Counts for 6 and 7 are ignored",IF(N($K16)=0,"Type the counts","OK"))))</f>
        <v/>
      </c>
      <c r="S16" s="31" t="n"/>
      <c r="T16" s="32">
        <f>IF(N($K16)=0,"",SUMPRODUCT(D16:J16*($D$8:$J$8&lt;=$B16),$D$8:$J$8)/$K16)</f>
        <v/>
      </c>
      <c r="U16" s="33">
        <f>IF(N($K16)=0,"",SUMPRODUCT(D16:J16*($D$8:$J$8&gt;=$B16-1)*($D$8:$J$8&lt;=$B16)))</f>
        <v/>
      </c>
      <c r="V16" s="33">
        <f>IF(N($K16)=0,"",N(D16)+N(E16))</f>
        <v/>
      </c>
    </row>
    <row r="17">
      <c r="A17" s="24" t="inlineStr">
        <is>
          <t>EXAMPLE: How likely are you to take the next course?</t>
        </is>
      </c>
      <c r="B17" s="25" t="n">
        <v>7</v>
      </c>
      <c r="C17" s="25" t="inlineStr">
        <is>
          <t>No</t>
        </is>
      </c>
      <c r="D17" s="25" t="n">
        <v>1</v>
      </c>
      <c r="E17" s="25" t="n">
        <v>1</v>
      </c>
      <c r="F17" s="25" t="n">
        <v>2</v>
      </c>
      <c r="G17" s="25" t="n">
        <v>6</v>
      </c>
      <c r="H17" s="25" t="n">
        <v>8</v>
      </c>
      <c r="I17" s="25" t="n">
        <v>12</v>
      </c>
      <c r="J17" s="25" t="n">
        <v>10</v>
      </c>
      <c r="K17" s="26">
        <f>IF(OR($B17=5,$B17=7),SUMPRODUCT(D17:J17*($D$8:$J$8&lt;=$B17)),"")</f>
        <v/>
      </c>
      <c r="L17" s="27">
        <f>IF(N($K17)=0,"",IF($C17="Yes",$B17+1-$T17,$T17))</f>
        <v/>
      </c>
      <c r="M17" s="28">
        <f>IF(N($K17)&lt;2,"",SQRT(SUMPRODUCT(D17:J17*($D$8:$J$8&lt;=$B17),($D$8:$J$8-$T17)^2)/($K17-1)))</f>
        <v/>
      </c>
      <c r="N17" s="29">
        <f>IF(N($K17)=0,"",IF($C17="Yes",$V17,$U17)/$K17)</f>
        <v/>
      </c>
      <c r="O17" s="29">
        <f>IF(N($K17)=0,"",IF($C17="Yes",$U17,$V17)/$K17)</f>
        <v/>
      </c>
      <c r="P17" s="29">
        <f>IF(N($K17)=0,"",SUMPRODUCT(D17:J17*($D$8:$J$8=($B17+1)/2))/$K17)</f>
        <v/>
      </c>
      <c r="Q17" s="29">
        <f>IF(N($K17)=0,"",$N17-$O17)</f>
        <v/>
      </c>
      <c r="R17" s="30">
        <f>IF(AND(LEN($A17)=0,COUNT(D17:J17)=0),"",IF(AND($B17&lt;&gt;5,$B17&lt;&gt;7),"Pick 5 or 7 points",IF(AND($B17=5,N(I17)+N(J17)&gt;0),"Counts for 6 and 7 are ignored",IF(N($K17)=0,"Type the counts","OK"))))</f>
        <v/>
      </c>
      <c r="S17" s="31" t="n"/>
      <c r="T17" s="32">
        <f>IF(N($K17)=0,"",SUMPRODUCT(D17:J17*($D$8:$J$8&lt;=$B17),$D$8:$J$8)/$K17)</f>
        <v/>
      </c>
      <c r="U17" s="33">
        <f>IF(N($K17)=0,"",SUMPRODUCT(D17:J17*($D$8:$J$8&gt;=$B17-1)*($D$8:$J$8&lt;=$B17)))</f>
        <v/>
      </c>
      <c r="V17" s="33">
        <f>IF(N($K17)=0,"",N(D17)+N(E17))</f>
        <v/>
      </c>
    </row>
    <row r="18">
      <c r="A18" s="34" t="n"/>
      <c r="B18" s="35" t="n"/>
      <c r="C18" s="35" t="n"/>
      <c r="D18" s="35" t="n"/>
      <c r="E18" s="35" t="n"/>
      <c r="F18" s="35" t="n"/>
      <c r="G18" s="35" t="n"/>
      <c r="H18" s="35" t="n"/>
      <c r="I18" s="35" t="n"/>
      <c r="J18" s="35" t="n"/>
      <c r="K18" s="26">
        <f>IF(OR($B18=5,$B18=7),SUMPRODUCT(D18:J18*($D$8:$J$8&lt;=$B18)),"")</f>
        <v/>
      </c>
      <c r="L18" s="27">
        <f>IF(N($K18)=0,"",IF($C18="Yes",$B18+1-$T18,$T18))</f>
        <v/>
      </c>
      <c r="M18" s="28">
        <f>IF(N($K18)&lt;2,"",SQRT(SUMPRODUCT(D18:J18*($D$8:$J$8&lt;=$B18),($D$8:$J$8-$T18)^2)/($K18-1)))</f>
        <v/>
      </c>
      <c r="N18" s="29">
        <f>IF(N($K18)=0,"",IF($C18="Yes",$V18,$U18)/$K18)</f>
        <v/>
      </c>
      <c r="O18" s="29">
        <f>IF(N($K18)=0,"",IF($C18="Yes",$U18,$V18)/$K18)</f>
        <v/>
      </c>
      <c r="P18" s="29">
        <f>IF(N($K18)=0,"",SUMPRODUCT(D18:J18*($D$8:$J$8=($B18+1)/2))/$K18)</f>
        <v/>
      </c>
      <c r="Q18" s="29">
        <f>IF(N($K18)=0,"",$N18-$O18)</f>
        <v/>
      </c>
      <c r="R18" s="30">
        <f>IF(AND(LEN($A18)=0,COUNT(D18:J18)=0),"",IF(AND($B18&lt;&gt;5,$B18&lt;&gt;7),"Pick 5 or 7 points",IF(AND($B18=5,N(I18)+N(J18)&gt;0),"Counts for 6 and 7 are ignored",IF(N($K18)=0,"Type the counts","OK"))))</f>
        <v/>
      </c>
      <c r="S18" s="31" t="n"/>
      <c r="T18" s="32">
        <f>IF(N($K18)=0,"",SUMPRODUCT(D18:J18*($D$8:$J$8&lt;=$B18),$D$8:$J$8)/$K18)</f>
        <v/>
      </c>
      <c r="U18" s="33">
        <f>IF(N($K18)=0,"",SUMPRODUCT(D18:J18*($D$8:$J$8&gt;=$B18-1)*($D$8:$J$8&lt;=$B18)))</f>
        <v/>
      </c>
      <c r="V18" s="33">
        <f>IF(N($K18)=0,"",N(D18)+N(E18))</f>
        <v/>
      </c>
    </row>
    <row r="19">
      <c r="A19" s="34" t="n"/>
      <c r="B19" s="35" t="n"/>
      <c r="C19" s="35" t="n"/>
      <c r="D19" s="35" t="n"/>
      <c r="E19" s="35" t="n"/>
      <c r="F19" s="35" t="n"/>
      <c r="G19" s="35" t="n"/>
      <c r="H19" s="35" t="n"/>
      <c r="I19" s="35" t="n"/>
      <c r="J19" s="35" t="n"/>
      <c r="K19" s="26">
        <f>IF(OR($B19=5,$B19=7),SUMPRODUCT(D19:J19*($D$8:$J$8&lt;=$B19)),"")</f>
        <v/>
      </c>
      <c r="L19" s="27">
        <f>IF(N($K19)=0,"",IF($C19="Yes",$B19+1-$T19,$T19))</f>
        <v/>
      </c>
      <c r="M19" s="28">
        <f>IF(N($K19)&lt;2,"",SQRT(SUMPRODUCT(D19:J19*($D$8:$J$8&lt;=$B19),($D$8:$J$8-$T19)^2)/($K19-1)))</f>
        <v/>
      </c>
      <c r="N19" s="29">
        <f>IF(N($K19)=0,"",IF($C19="Yes",$V19,$U19)/$K19)</f>
        <v/>
      </c>
      <c r="O19" s="29">
        <f>IF(N($K19)=0,"",IF($C19="Yes",$U19,$V19)/$K19)</f>
        <v/>
      </c>
      <c r="P19" s="29">
        <f>IF(N($K19)=0,"",SUMPRODUCT(D19:J19*($D$8:$J$8=($B19+1)/2))/$K19)</f>
        <v/>
      </c>
      <c r="Q19" s="29">
        <f>IF(N($K19)=0,"",$N19-$O19)</f>
        <v/>
      </c>
      <c r="R19" s="30">
        <f>IF(AND(LEN($A19)=0,COUNT(D19:J19)=0),"",IF(AND($B19&lt;&gt;5,$B19&lt;&gt;7),"Pick 5 or 7 points",IF(AND($B19=5,N(I19)+N(J19)&gt;0),"Counts for 6 and 7 are ignored",IF(N($K19)=0,"Type the counts","OK"))))</f>
        <v/>
      </c>
      <c r="S19" s="31" t="n"/>
      <c r="T19" s="32">
        <f>IF(N($K19)=0,"",SUMPRODUCT(D19:J19*($D$8:$J$8&lt;=$B19),$D$8:$J$8)/$K19)</f>
        <v/>
      </c>
      <c r="U19" s="33">
        <f>IF(N($K19)=0,"",SUMPRODUCT(D19:J19*($D$8:$J$8&gt;=$B19-1)*($D$8:$J$8&lt;=$B19)))</f>
        <v/>
      </c>
      <c r="V19" s="33">
        <f>IF(N($K19)=0,"",N(D19)+N(E19))</f>
        <v/>
      </c>
    </row>
    <row r="20">
      <c r="A20" s="34" t="n"/>
      <c r="B20" s="35" t="n"/>
      <c r="C20" s="35" t="n"/>
      <c r="D20" s="35" t="n"/>
      <c r="E20" s="35" t="n"/>
      <c r="F20" s="35" t="n"/>
      <c r="G20" s="35" t="n"/>
      <c r="H20" s="35" t="n"/>
      <c r="I20" s="35" t="n"/>
      <c r="J20" s="35" t="n"/>
      <c r="K20" s="26">
        <f>IF(OR($B20=5,$B20=7),SUMPRODUCT(D20:J20*($D$8:$J$8&lt;=$B20)),"")</f>
        <v/>
      </c>
      <c r="L20" s="27">
        <f>IF(N($K20)=0,"",IF($C20="Yes",$B20+1-$T20,$T20))</f>
        <v/>
      </c>
      <c r="M20" s="28">
        <f>IF(N($K20)&lt;2,"",SQRT(SUMPRODUCT(D20:J20*($D$8:$J$8&lt;=$B20),($D$8:$J$8-$T20)^2)/($K20-1)))</f>
        <v/>
      </c>
      <c r="N20" s="29">
        <f>IF(N($K20)=0,"",IF($C20="Yes",$V20,$U20)/$K20)</f>
        <v/>
      </c>
      <c r="O20" s="29">
        <f>IF(N($K20)=0,"",IF($C20="Yes",$U20,$V20)/$K20)</f>
        <v/>
      </c>
      <c r="P20" s="29">
        <f>IF(N($K20)=0,"",SUMPRODUCT(D20:J20*($D$8:$J$8=($B20+1)/2))/$K20)</f>
        <v/>
      </c>
      <c r="Q20" s="29">
        <f>IF(N($K20)=0,"",$N20-$O20)</f>
        <v/>
      </c>
      <c r="R20" s="30">
        <f>IF(AND(LEN($A20)=0,COUNT(D20:J20)=0),"",IF(AND($B20&lt;&gt;5,$B20&lt;&gt;7),"Pick 5 or 7 points",IF(AND($B20=5,N(I20)+N(J20)&gt;0),"Counts for 6 and 7 are ignored",IF(N($K20)=0,"Type the counts","OK"))))</f>
        <v/>
      </c>
      <c r="S20" s="31" t="n"/>
      <c r="T20" s="32">
        <f>IF(N($K20)=0,"",SUMPRODUCT(D20:J20*($D$8:$J$8&lt;=$B20),$D$8:$J$8)/$K20)</f>
        <v/>
      </c>
      <c r="U20" s="33">
        <f>IF(N($K20)=0,"",SUMPRODUCT(D20:J20*($D$8:$J$8&gt;=$B20-1)*($D$8:$J$8&lt;=$B20)))</f>
        <v/>
      </c>
      <c r="V20" s="33">
        <f>IF(N($K20)=0,"",N(D20)+N(E20))</f>
        <v/>
      </c>
    </row>
    <row r="21">
      <c r="A21" s="34" t="n"/>
      <c r="B21" s="35" t="n"/>
      <c r="C21" s="35" t="n"/>
      <c r="D21" s="35" t="n"/>
      <c r="E21" s="35" t="n"/>
      <c r="F21" s="35" t="n"/>
      <c r="G21" s="35" t="n"/>
      <c r="H21" s="35" t="n"/>
      <c r="I21" s="35" t="n"/>
      <c r="J21" s="35" t="n"/>
      <c r="K21" s="26">
        <f>IF(OR($B21=5,$B21=7),SUMPRODUCT(D21:J21*($D$8:$J$8&lt;=$B21)),"")</f>
        <v/>
      </c>
      <c r="L21" s="27">
        <f>IF(N($K21)=0,"",IF($C21="Yes",$B21+1-$T21,$T21))</f>
        <v/>
      </c>
      <c r="M21" s="28">
        <f>IF(N($K21)&lt;2,"",SQRT(SUMPRODUCT(D21:J21*($D$8:$J$8&lt;=$B21),($D$8:$J$8-$T21)^2)/($K21-1)))</f>
        <v/>
      </c>
      <c r="N21" s="29">
        <f>IF(N($K21)=0,"",IF($C21="Yes",$V21,$U21)/$K21)</f>
        <v/>
      </c>
      <c r="O21" s="29">
        <f>IF(N($K21)=0,"",IF($C21="Yes",$U21,$V21)/$K21)</f>
        <v/>
      </c>
      <c r="P21" s="29">
        <f>IF(N($K21)=0,"",SUMPRODUCT(D21:J21*($D$8:$J$8=($B21+1)/2))/$K21)</f>
        <v/>
      </c>
      <c r="Q21" s="29">
        <f>IF(N($K21)=0,"",$N21-$O21)</f>
        <v/>
      </c>
      <c r="R21" s="30">
        <f>IF(AND(LEN($A21)=0,COUNT(D21:J21)=0),"",IF(AND($B21&lt;&gt;5,$B21&lt;&gt;7),"Pick 5 or 7 points",IF(AND($B21=5,N(I21)+N(J21)&gt;0),"Counts for 6 and 7 are ignored",IF(N($K21)=0,"Type the counts","OK"))))</f>
        <v/>
      </c>
      <c r="S21" s="31" t="n"/>
      <c r="T21" s="32">
        <f>IF(N($K21)=0,"",SUMPRODUCT(D21:J21*($D$8:$J$8&lt;=$B21),$D$8:$J$8)/$K21)</f>
        <v/>
      </c>
      <c r="U21" s="33">
        <f>IF(N($K21)=0,"",SUMPRODUCT(D21:J21*($D$8:$J$8&gt;=$B21-1)*($D$8:$J$8&lt;=$B21)))</f>
        <v/>
      </c>
      <c r="V21" s="33">
        <f>IF(N($K21)=0,"",N(D21)+N(E21))</f>
        <v/>
      </c>
    </row>
    <row r="22">
      <c r="A22" s="34" t="n"/>
      <c r="B22" s="35" t="n"/>
      <c r="C22" s="35" t="n"/>
      <c r="D22" s="35" t="n"/>
      <c r="E22" s="35" t="n"/>
      <c r="F22" s="35" t="n"/>
      <c r="G22" s="35" t="n"/>
      <c r="H22" s="35" t="n"/>
      <c r="I22" s="35" t="n"/>
      <c r="J22" s="35" t="n"/>
      <c r="K22" s="26">
        <f>IF(OR($B22=5,$B22=7),SUMPRODUCT(D22:J22*($D$8:$J$8&lt;=$B22)),"")</f>
        <v/>
      </c>
      <c r="L22" s="27">
        <f>IF(N($K22)=0,"",IF($C22="Yes",$B22+1-$T22,$T22))</f>
        <v/>
      </c>
      <c r="M22" s="28">
        <f>IF(N($K22)&lt;2,"",SQRT(SUMPRODUCT(D22:J22*($D$8:$J$8&lt;=$B22),($D$8:$J$8-$T22)^2)/($K22-1)))</f>
        <v/>
      </c>
      <c r="N22" s="29">
        <f>IF(N($K22)=0,"",IF($C22="Yes",$V22,$U22)/$K22)</f>
        <v/>
      </c>
      <c r="O22" s="29">
        <f>IF(N($K22)=0,"",IF($C22="Yes",$U22,$V22)/$K22)</f>
        <v/>
      </c>
      <c r="P22" s="29">
        <f>IF(N($K22)=0,"",SUMPRODUCT(D22:J22*($D$8:$J$8=($B22+1)/2))/$K22)</f>
        <v/>
      </c>
      <c r="Q22" s="29">
        <f>IF(N($K22)=0,"",$N22-$O22)</f>
        <v/>
      </c>
      <c r="R22" s="30">
        <f>IF(AND(LEN($A22)=0,COUNT(D22:J22)=0),"",IF(AND($B22&lt;&gt;5,$B22&lt;&gt;7),"Pick 5 or 7 points",IF(AND($B22=5,N(I22)+N(J22)&gt;0),"Counts for 6 and 7 are ignored",IF(N($K22)=0,"Type the counts","OK"))))</f>
        <v/>
      </c>
      <c r="S22" s="31" t="n"/>
      <c r="T22" s="32">
        <f>IF(N($K22)=0,"",SUMPRODUCT(D22:J22*($D$8:$J$8&lt;=$B22),$D$8:$J$8)/$K22)</f>
        <v/>
      </c>
      <c r="U22" s="33">
        <f>IF(N($K22)=0,"",SUMPRODUCT(D22:J22*($D$8:$J$8&gt;=$B22-1)*($D$8:$J$8&lt;=$B22)))</f>
        <v/>
      </c>
      <c r="V22" s="33">
        <f>IF(N($K22)=0,"",N(D22)+N(E22))</f>
        <v/>
      </c>
    </row>
    <row r="23">
      <c r="A23" s="34" t="n"/>
      <c r="B23" s="35" t="n"/>
      <c r="C23" s="35" t="n"/>
      <c r="D23" s="35" t="n"/>
      <c r="E23" s="35" t="n"/>
      <c r="F23" s="35" t="n"/>
      <c r="G23" s="35" t="n"/>
      <c r="H23" s="35" t="n"/>
      <c r="I23" s="35" t="n"/>
      <c r="J23" s="35" t="n"/>
      <c r="K23" s="26">
        <f>IF(OR($B23=5,$B23=7),SUMPRODUCT(D23:J23*($D$8:$J$8&lt;=$B23)),"")</f>
        <v/>
      </c>
      <c r="L23" s="27">
        <f>IF(N($K23)=0,"",IF($C23="Yes",$B23+1-$T23,$T23))</f>
        <v/>
      </c>
      <c r="M23" s="28">
        <f>IF(N($K23)&lt;2,"",SQRT(SUMPRODUCT(D23:J23*($D$8:$J$8&lt;=$B23),($D$8:$J$8-$T23)^2)/($K23-1)))</f>
        <v/>
      </c>
      <c r="N23" s="29">
        <f>IF(N($K23)=0,"",IF($C23="Yes",$V23,$U23)/$K23)</f>
        <v/>
      </c>
      <c r="O23" s="29">
        <f>IF(N($K23)=0,"",IF($C23="Yes",$U23,$V23)/$K23)</f>
        <v/>
      </c>
      <c r="P23" s="29">
        <f>IF(N($K23)=0,"",SUMPRODUCT(D23:J23*($D$8:$J$8=($B23+1)/2))/$K23)</f>
        <v/>
      </c>
      <c r="Q23" s="29">
        <f>IF(N($K23)=0,"",$N23-$O23)</f>
        <v/>
      </c>
      <c r="R23" s="30">
        <f>IF(AND(LEN($A23)=0,COUNT(D23:J23)=0),"",IF(AND($B23&lt;&gt;5,$B23&lt;&gt;7),"Pick 5 or 7 points",IF(AND($B23=5,N(I23)+N(J23)&gt;0),"Counts for 6 and 7 are ignored",IF(N($K23)=0,"Type the counts","OK"))))</f>
        <v/>
      </c>
      <c r="S23" s="31" t="n"/>
      <c r="T23" s="32">
        <f>IF(N($K23)=0,"",SUMPRODUCT(D23:J23*($D$8:$J$8&lt;=$B23),$D$8:$J$8)/$K23)</f>
        <v/>
      </c>
      <c r="U23" s="33">
        <f>IF(N($K23)=0,"",SUMPRODUCT(D23:J23*($D$8:$J$8&gt;=$B23-1)*($D$8:$J$8&lt;=$B23)))</f>
        <v/>
      </c>
      <c r="V23" s="33">
        <f>IF(N($K23)=0,"",N(D23)+N(E23))</f>
        <v/>
      </c>
    </row>
    <row r="24">
      <c r="A24" s="34" t="n"/>
      <c r="B24" s="35" t="n"/>
      <c r="C24" s="35" t="n"/>
      <c r="D24" s="35" t="n"/>
      <c r="E24" s="35" t="n"/>
      <c r="F24" s="35" t="n"/>
      <c r="G24" s="35" t="n"/>
      <c r="H24" s="35" t="n"/>
      <c r="I24" s="35" t="n"/>
      <c r="J24" s="35" t="n"/>
      <c r="K24" s="26">
        <f>IF(OR($B24=5,$B24=7),SUMPRODUCT(D24:J24*($D$8:$J$8&lt;=$B24)),"")</f>
        <v/>
      </c>
      <c r="L24" s="27">
        <f>IF(N($K24)=0,"",IF($C24="Yes",$B24+1-$T24,$T24))</f>
        <v/>
      </c>
      <c r="M24" s="28">
        <f>IF(N($K24)&lt;2,"",SQRT(SUMPRODUCT(D24:J24*($D$8:$J$8&lt;=$B24),($D$8:$J$8-$T24)^2)/($K24-1)))</f>
        <v/>
      </c>
      <c r="N24" s="29">
        <f>IF(N($K24)=0,"",IF($C24="Yes",$V24,$U24)/$K24)</f>
        <v/>
      </c>
      <c r="O24" s="29">
        <f>IF(N($K24)=0,"",IF($C24="Yes",$U24,$V24)/$K24)</f>
        <v/>
      </c>
      <c r="P24" s="29">
        <f>IF(N($K24)=0,"",SUMPRODUCT(D24:J24*($D$8:$J$8=($B24+1)/2))/$K24)</f>
        <v/>
      </c>
      <c r="Q24" s="29">
        <f>IF(N($K24)=0,"",$N24-$O24)</f>
        <v/>
      </c>
      <c r="R24" s="30">
        <f>IF(AND(LEN($A24)=0,COUNT(D24:J24)=0),"",IF(AND($B24&lt;&gt;5,$B24&lt;&gt;7),"Pick 5 or 7 points",IF(AND($B24=5,N(I24)+N(J24)&gt;0),"Counts for 6 and 7 are ignored",IF(N($K24)=0,"Type the counts","OK"))))</f>
        <v/>
      </c>
      <c r="S24" s="31" t="n"/>
      <c r="T24" s="32">
        <f>IF(N($K24)=0,"",SUMPRODUCT(D24:J24*($D$8:$J$8&lt;=$B24),$D$8:$J$8)/$K24)</f>
        <v/>
      </c>
      <c r="U24" s="33">
        <f>IF(N($K24)=0,"",SUMPRODUCT(D24:J24*($D$8:$J$8&gt;=$B24-1)*($D$8:$J$8&lt;=$B24)))</f>
        <v/>
      </c>
      <c r="V24" s="33">
        <f>IF(N($K24)=0,"",N(D24)+N(E24))</f>
        <v/>
      </c>
    </row>
    <row r="25">
      <c r="A25" s="34" t="n"/>
      <c r="B25" s="35" t="n"/>
      <c r="C25" s="35" t="n"/>
      <c r="D25" s="35" t="n"/>
      <c r="E25" s="35" t="n"/>
      <c r="F25" s="35" t="n"/>
      <c r="G25" s="35" t="n"/>
      <c r="H25" s="35" t="n"/>
      <c r="I25" s="35" t="n"/>
      <c r="J25" s="35" t="n"/>
      <c r="K25" s="26">
        <f>IF(OR($B25=5,$B25=7),SUMPRODUCT(D25:J25*($D$8:$J$8&lt;=$B25)),"")</f>
        <v/>
      </c>
      <c r="L25" s="27">
        <f>IF(N($K25)=0,"",IF($C25="Yes",$B25+1-$T25,$T25))</f>
        <v/>
      </c>
      <c r="M25" s="28">
        <f>IF(N($K25)&lt;2,"",SQRT(SUMPRODUCT(D25:J25*($D$8:$J$8&lt;=$B25),($D$8:$J$8-$T25)^2)/($K25-1)))</f>
        <v/>
      </c>
      <c r="N25" s="29">
        <f>IF(N($K25)=0,"",IF($C25="Yes",$V25,$U25)/$K25)</f>
        <v/>
      </c>
      <c r="O25" s="29">
        <f>IF(N($K25)=0,"",IF($C25="Yes",$U25,$V25)/$K25)</f>
        <v/>
      </c>
      <c r="P25" s="29">
        <f>IF(N($K25)=0,"",SUMPRODUCT(D25:J25*($D$8:$J$8=($B25+1)/2))/$K25)</f>
        <v/>
      </c>
      <c r="Q25" s="29">
        <f>IF(N($K25)=0,"",$N25-$O25)</f>
        <v/>
      </c>
      <c r="R25" s="30">
        <f>IF(AND(LEN($A25)=0,COUNT(D25:J25)=0),"",IF(AND($B25&lt;&gt;5,$B25&lt;&gt;7),"Pick 5 or 7 points",IF(AND($B25=5,N(I25)+N(J25)&gt;0),"Counts for 6 and 7 are ignored",IF(N($K25)=0,"Type the counts","OK"))))</f>
        <v/>
      </c>
      <c r="S25" s="31" t="n"/>
      <c r="T25" s="32">
        <f>IF(N($K25)=0,"",SUMPRODUCT(D25:J25*($D$8:$J$8&lt;=$B25),$D$8:$J$8)/$K25)</f>
        <v/>
      </c>
      <c r="U25" s="33">
        <f>IF(N($K25)=0,"",SUMPRODUCT(D25:J25*($D$8:$J$8&gt;=$B25-1)*($D$8:$J$8&lt;=$B25)))</f>
        <v/>
      </c>
      <c r="V25" s="33">
        <f>IF(N($K25)=0,"",N(D25)+N(E25))</f>
        <v/>
      </c>
    </row>
    <row r="26">
      <c r="A26" s="34" t="n"/>
      <c r="B26" s="35" t="n"/>
      <c r="C26" s="35" t="n"/>
      <c r="D26" s="35" t="n"/>
      <c r="E26" s="35" t="n"/>
      <c r="F26" s="35" t="n"/>
      <c r="G26" s="35" t="n"/>
      <c r="H26" s="35" t="n"/>
      <c r="I26" s="35" t="n"/>
      <c r="J26" s="35" t="n"/>
      <c r="K26" s="26">
        <f>IF(OR($B26=5,$B26=7),SUMPRODUCT(D26:J26*($D$8:$J$8&lt;=$B26)),"")</f>
        <v/>
      </c>
      <c r="L26" s="27">
        <f>IF(N($K26)=0,"",IF($C26="Yes",$B26+1-$T26,$T26))</f>
        <v/>
      </c>
      <c r="M26" s="28">
        <f>IF(N($K26)&lt;2,"",SQRT(SUMPRODUCT(D26:J26*($D$8:$J$8&lt;=$B26),($D$8:$J$8-$T26)^2)/($K26-1)))</f>
        <v/>
      </c>
      <c r="N26" s="29">
        <f>IF(N($K26)=0,"",IF($C26="Yes",$V26,$U26)/$K26)</f>
        <v/>
      </c>
      <c r="O26" s="29">
        <f>IF(N($K26)=0,"",IF($C26="Yes",$U26,$V26)/$K26)</f>
        <v/>
      </c>
      <c r="P26" s="29">
        <f>IF(N($K26)=0,"",SUMPRODUCT(D26:J26*($D$8:$J$8=($B26+1)/2))/$K26)</f>
        <v/>
      </c>
      <c r="Q26" s="29">
        <f>IF(N($K26)=0,"",$N26-$O26)</f>
        <v/>
      </c>
      <c r="R26" s="30">
        <f>IF(AND(LEN($A26)=0,COUNT(D26:J26)=0),"",IF(AND($B26&lt;&gt;5,$B26&lt;&gt;7),"Pick 5 or 7 points",IF(AND($B26=5,N(I26)+N(J26)&gt;0),"Counts for 6 and 7 are ignored",IF(N($K26)=0,"Type the counts","OK"))))</f>
        <v/>
      </c>
      <c r="S26" s="31" t="n"/>
      <c r="T26" s="32">
        <f>IF(N($K26)=0,"",SUMPRODUCT(D26:J26*($D$8:$J$8&lt;=$B26),$D$8:$J$8)/$K26)</f>
        <v/>
      </c>
      <c r="U26" s="33">
        <f>IF(N($K26)=0,"",SUMPRODUCT(D26:J26*($D$8:$J$8&gt;=$B26-1)*($D$8:$J$8&lt;=$B26)))</f>
        <v/>
      </c>
      <c r="V26" s="33">
        <f>IF(N($K26)=0,"",N(D26)+N(E26))</f>
        <v/>
      </c>
    </row>
    <row r="27">
      <c r="A27" s="34" t="n"/>
      <c r="B27" s="35" t="n"/>
      <c r="C27" s="35" t="n"/>
      <c r="D27" s="35" t="n"/>
      <c r="E27" s="35" t="n"/>
      <c r="F27" s="35" t="n"/>
      <c r="G27" s="35" t="n"/>
      <c r="H27" s="35" t="n"/>
      <c r="I27" s="35" t="n"/>
      <c r="J27" s="35" t="n"/>
      <c r="K27" s="26">
        <f>IF(OR($B27=5,$B27=7),SUMPRODUCT(D27:J27*($D$8:$J$8&lt;=$B27)),"")</f>
        <v/>
      </c>
      <c r="L27" s="27">
        <f>IF(N($K27)=0,"",IF($C27="Yes",$B27+1-$T27,$T27))</f>
        <v/>
      </c>
      <c r="M27" s="28">
        <f>IF(N($K27)&lt;2,"",SQRT(SUMPRODUCT(D27:J27*($D$8:$J$8&lt;=$B27),($D$8:$J$8-$T27)^2)/($K27-1)))</f>
        <v/>
      </c>
      <c r="N27" s="29">
        <f>IF(N($K27)=0,"",IF($C27="Yes",$V27,$U27)/$K27)</f>
        <v/>
      </c>
      <c r="O27" s="29">
        <f>IF(N($K27)=0,"",IF($C27="Yes",$U27,$V27)/$K27)</f>
        <v/>
      </c>
      <c r="P27" s="29">
        <f>IF(N($K27)=0,"",SUMPRODUCT(D27:J27*($D$8:$J$8=($B27+1)/2))/$K27)</f>
        <v/>
      </c>
      <c r="Q27" s="29">
        <f>IF(N($K27)=0,"",$N27-$O27)</f>
        <v/>
      </c>
      <c r="R27" s="30">
        <f>IF(AND(LEN($A27)=0,COUNT(D27:J27)=0),"",IF(AND($B27&lt;&gt;5,$B27&lt;&gt;7),"Pick 5 or 7 points",IF(AND($B27=5,N(I27)+N(J27)&gt;0),"Counts for 6 and 7 are ignored",IF(N($K27)=0,"Type the counts","OK"))))</f>
        <v/>
      </c>
      <c r="S27" s="31" t="n"/>
      <c r="T27" s="32">
        <f>IF(N($K27)=0,"",SUMPRODUCT(D27:J27*($D$8:$J$8&lt;=$B27),$D$8:$J$8)/$K27)</f>
        <v/>
      </c>
      <c r="U27" s="33">
        <f>IF(N($K27)=0,"",SUMPRODUCT(D27:J27*($D$8:$J$8&gt;=$B27-1)*($D$8:$J$8&lt;=$B27)))</f>
        <v/>
      </c>
      <c r="V27" s="33">
        <f>IF(N($K27)=0,"",N(D27)+N(E27))</f>
        <v/>
      </c>
    </row>
    <row r="28">
      <c r="A28" s="34" t="n"/>
      <c r="B28" s="35" t="n"/>
      <c r="C28" s="35" t="n"/>
      <c r="D28" s="35" t="n"/>
      <c r="E28" s="35" t="n"/>
      <c r="F28" s="35" t="n"/>
      <c r="G28" s="35" t="n"/>
      <c r="H28" s="35" t="n"/>
      <c r="I28" s="35" t="n"/>
      <c r="J28" s="35" t="n"/>
      <c r="K28" s="26">
        <f>IF(OR($B28=5,$B28=7),SUMPRODUCT(D28:J28*($D$8:$J$8&lt;=$B28)),"")</f>
        <v/>
      </c>
      <c r="L28" s="27">
        <f>IF(N($K28)=0,"",IF($C28="Yes",$B28+1-$T28,$T28))</f>
        <v/>
      </c>
      <c r="M28" s="28">
        <f>IF(N($K28)&lt;2,"",SQRT(SUMPRODUCT(D28:J28*($D$8:$J$8&lt;=$B28),($D$8:$J$8-$T28)^2)/($K28-1)))</f>
        <v/>
      </c>
      <c r="N28" s="29">
        <f>IF(N($K28)=0,"",IF($C28="Yes",$V28,$U28)/$K28)</f>
        <v/>
      </c>
      <c r="O28" s="29">
        <f>IF(N($K28)=0,"",IF($C28="Yes",$U28,$V28)/$K28)</f>
        <v/>
      </c>
      <c r="P28" s="29">
        <f>IF(N($K28)=0,"",SUMPRODUCT(D28:J28*($D$8:$J$8=($B28+1)/2))/$K28)</f>
        <v/>
      </c>
      <c r="Q28" s="29">
        <f>IF(N($K28)=0,"",$N28-$O28)</f>
        <v/>
      </c>
      <c r="R28" s="30">
        <f>IF(AND(LEN($A28)=0,COUNT(D28:J28)=0),"",IF(AND($B28&lt;&gt;5,$B28&lt;&gt;7),"Pick 5 or 7 points",IF(AND($B28=5,N(I28)+N(J28)&gt;0),"Counts for 6 and 7 are ignored",IF(N($K28)=0,"Type the counts","OK"))))</f>
        <v/>
      </c>
      <c r="S28" s="31" t="n"/>
      <c r="T28" s="32">
        <f>IF(N($K28)=0,"",SUMPRODUCT(D28:J28*($D$8:$J$8&lt;=$B28),$D$8:$J$8)/$K28)</f>
        <v/>
      </c>
      <c r="U28" s="33">
        <f>IF(N($K28)=0,"",SUMPRODUCT(D28:J28*($D$8:$J$8&gt;=$B28-1)*($D$8:$J$8&lt;=$B28)))</f>
        <v/>
      </c>
      <c r="V28" s="33">
        <f>IF(N($K28)=0,"",N(D28)+N(E28))</f>
        <v/>
      </c>
    </row>
    <row r="29">
      <c r="A29" s="34" t="n"/>
      <c r="B29" s="35" t="n"/>
      <c r="C29" s="35" t="n"/>
      <c r="D29" s="35" t="n"/>
      <c r="E29" s="35" t="n"/>
      <c r="F29" s="35" t="n"/>
      <c r="G29" s="35" t="n"/>
      <c r="H29" s="35" t="n"/>
      <c r="I29" s="35" t="n"/>
      <c r="J29" s="35" t="n"/>
      <c r="K29" s="26">
        <f>IF(OR($B29=5,$B29=7),SUMPRODUCT(D29:J29*($D$8:$J$8&lt;=$B29)),"")</f>
        <v/>
      </c>
      <c r="L29" s="27">
        <f>IF(N($K29)=0,"",IF($C29="Yes",$B29+1-$T29,$T29))</f>
        <v/>
      </c>
      <c r="M29" s="28">
        <f>IF(N($K29)&lt;2,"",SQRT(SUMPRODUCT(D29:J29*($D$8:$J$8&lt;=$B29),($D$8:$J$8-$T29)^2)/($K29-1)))</f>
        <v/>
      </c>
      <c r="N29" s="29">
        <f>IF(N($K29)=0,"",IF($C29="Yes",$V29,$U29)/$K29)</f>
        <v/>
      </c>
      <c r="O29" s="29">
        <f>IF(N($K29)=0,"",IF($C29="Yes",$U29,$V29)/$K29)</f>
        <v/>
      </c>
      <c r="P29" s="29">
        <f>IF(N($K29)=0,"",SUMPRODUCT(D29:J29*($D$8:$J$8=($B29+1)/2))/$K29)</f>
        <v/>
      </c>
      <c r="Q29" s="29">
        <f>IF(N($K29)=0,"",$N29-$O29)</f>
        <v/>
      </c>
      <c r="R29" s="30">
        <f>IF(AND(LEN($A29)=0,COUNT(D29:J29)=0),"",IF(AND($B29&lt;&gt;5,$B29&lt;&gt;7),"Pick 5 or 7 points",IF(AND($B29=5,N(I29)+N(J29)&gt;0),"Counts for 6 and 7 are ignored",IF(N($K29)=0,"Type the counts","OK"))))</f>
        <v/>
      </c>
      <c r="S29" s="31" t="n"/>
      <c r="T29" s="32">
        <f>IF(N($K29)=0,"",SUMPRODUCT(D29:J29*($D$8:$J$8&lt;=$B29),$D$8:$J$8)/$K29)</f>
        <v/>
      </c>
      <c r="U29" s="33">
        <f>IF(N($K29)=0,"",SUMPRODUCT(D29:J29*($D$8:$J$8&gt;=$B29-1)*($D$8:$J$8&lt;=$B29)))</f>
        <v/>
      </c>
      <c r="V29" s="33">
        <f>IF(N($K29)=0,"",N(D29)+N(E29))</f>
        <v/>
      </c>
    </row>
    <row r="31">
      <c r="A31" s="36" t="inlineStr">
        <is>
          <t>Statements scored</t>
        </is>
      </c>
      <c r="B31" s="30">
        <f>COUNT(K10:K29)-COUNTIF(K10:K29,0)</f>
        <v/>
      </c>
      <c r="C31" s="37" t="n"/>
      <c r="D31" s="37" t="n"/>
      <c r="E31" s="37" t="n"/>
      <c r="F31" s="37" t="n"/>
      <c r="G31" s="37" t="n"/>
      <c r="H31" s="37" t="n"/>
      <c r="I31" s="37" t="n"/>
      <c r="J31" s="38" t="n"/>
    </row>
    <row r="32">
      <c r="A32" s="36" t="inlineStr">
        <is>
          <t>Highest top-two box</t>
        </is>
      </c>
      <c r="B32" s="30">
        <f>IF(COUNT(N10:N29)=0,"",INDEX(A10:A29,MATCH(MAX(N10:N29),N10:N29,0)))</f>
        <v/>
      </c>
      <c r="C32" s="37" t="n"/>
      <c r="D32" s="37" t="n"/>
      <c r="E32" s="37" t="n"/>
      <c r="F32" s="37" t="n"/>
      <c r="G32" s="37" t="n"/>
      <c r="H32" s="37" t="n"/>
      <c r="I32" s="37" t="n"/>
      <c r="J32" s="38" t="n"/>
    </row>
    <row r="33">
      <c r="A33" s="36" t="inlineStr">
        <is>
          <t>Lowest top-two box</t>
        </is>
      </c>
      <c r="B33" s="30">
        <f>IF(COUNT(N10:N29)=0,"",INDEX(A10:A29,MATCH(MIN(N10:N29),N10:N29,0)))</f>
        <v/>
      </c>
      <c r="C33" s="37" t="n"/>
      <c r="D33" s="37" t="n"/>
      <c r="E33" s="37" t="n"/>
      <c r="F33" s="37" t="n"/>
      <c r="G33" s="37" t="n"/>
      <c r="H33" s="37" t="n"/>
      <c r="I33" s="37" t="n"/>
      <c r="J33" s="38" t="n"/>
    </row>
    <row r="35">
      <c r="A35" s="14" t="inlineStr">
        <is>
          <t>Compare means only between statements with the same number of points. Top-two box and bottom-two box are shares, so you can compare them across 5 and 7 points.</t>
        </is>
      </c>
    </row>
  </sheetData>
  <mergeCells count="3">
    <mergeCell ref="B31:J31"/>
    <mergeCell ref="B33:J33"/>
    <mergeCell ref="B32:J32"/>
  </mergeCells>
  <dataValidations count="4">
    <dataValidation sqref="B5" showDropDown="0" showInputMessage="1" showErrorMessage="1" allowBlank="1" errorTitle="Label set" error="Pick a value from the list. Pick the labels your survey used. They only change the headings here, not the scores." promptTitle="Label set" prompt="Pick the labels your survey used. They only change the headings here, not the scores." type="list" errorStyle="warning">
      <formula1>Lists!$A$2:$A$7</formula1>
    </dataValidation>
    <dataValidation sqref="B10:B29" showDropDown="0" showInputMessage="1" showErrorMessage="1" allowBlank="1" errorTitle="Points" error="Pick a value from the list. 5 or 7." promptTitle="Points" prompt="5 or 7." type="list" errorStyle="warning">
      <formula1>Lists!$C$2:$C$3</formula1>
    </dataValidation>
    <dataValidation sqref="C10:C29" showDropDown="0" showInputMessage="1" showErrorMessage="1" allowBlank="1" errorTitle="Reverse scored?" error="Pick a value from the list. Yes for a negatively worded statement. Leave empty or pick No otherwise." promptTitle="Reverse scored?" prompt="Yes for a negatively worded statement. Leave empty or pick No otherwise." type="list" errorStyle="warning">
      <formula1>Lists!$E$2:$E$3</formula1>
    </dataValidation>
    <dataValidation sqref="D10:J29" showDropDown="0" showInputMessage="1" showErrorMessage="1" allowBlank="1" errorTitle="Count" error="Type a whole number from 0 to 1000000." promptTitle="Count" prompt="How many people picked this point." type="whole" errorStyle="warning" operator="between">
      <formula1>0</formula1>
      <formula2>1000000</formula2>
    </dataValidation>
  </dataValidations>
  <pageMargins left="0.75" right="0.75" top="1" bottom="1" header="0.5" footer="0.5"/>
  <drawing xmlns:r="http://schemas.openxmlformats.org/officeDocument/2006/relationships" r:id="rId1"/>
  <legacyDrawing xmlns:r="http://schemas.openxmlformats.org/officeDocument/2006/relationships" r:id="anysvml"/>
</worksheet>
</file>

<file path=xl/worksheets/sheet3.xml><?xml version="1.0" encoding="utf-8"?>
<worksheet xmlns="http://schemas.openxmlformats.org/spreadsheetml/2006/main">
  <sheetPr>
    <tabColor rgb="00F5B83D"/>
    <outlinePr summaryBelow="1" summaryRight="1"/>
    <pageSetUpPr/>
  </sheetPr>
  <dimension ref="A1:K15"/>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4" customWidth="1" min="1" max="1"/>
    <col width="8" customWidth="1" min="2" max="2"/>
    <col width="18" customWidth="1" min="3" max="3"/>
    <col width="18" customWidth="1" min="4" max="4"/>
    <col width="18" customWidth="1" min="5" max="5"/>
    <col width="18" customWidth="1" min="6" max="6"/>
    <col width="18" customWidth="1" min="7" max="7"/>
    <col width="18" customWidth="1" min="8" max="8"/>
    <col width="18" customWidth="1" min="9" max="9"/>
    <col width="30" customWidth="1" min="10" max="10"/>
    <col width="16" customWidth="1" min="11" max="11"/>
  </cols>
  <sheetData>
    <row r="1">
      <c r="A1" s="3" t="inlineStr">
        <is>
          <t>Set</t>
        </is>
      </c>
      <c r="B1" s="3" t="inlineStr">
        <is>
          <t>Points</t>
        </is>
      </c>
      <c r="C1" s="3" t="inlineStr">
        <is>
          <t>Point 1</t>
        </is>
      </c>
      <c r="D1" s="3" t="inlineStr">
        <is>
          <t>Point 2</t>
        </is>
      </c>
      <c r="E1" s="3" t="inlineStr">
        <is>
          <t>Point 3</t>
        </is>
      </c>
      <c r="F1" s="3" t="inlineStr">
        <is>
          <t>Point 4</t>
        </is>
      </c>
      <c r="G1" s="3" t="inlineStr">
        <is>
          <t>Point 5</t>
        </is>
      </c>
      <c r="H1" s="3" t="inlineStr">
        <is>
          <t>Point 6</t>
        </is>
      </c>
      <c r="I1" s="3" t="inlineStr">
        <is>
          <t>Point 7</t>
        </is>
      </c>
      <c r="J1" s="3" t="inlineStr">
        <is>
          <t>Use it for</t>
        </is>
      </c>
      <c r="K1" s="23" t="inlineStr">
        <is>
          <t>Key (worked out)</t>
        </is>
      </c>
    </row>
    <row r="2">
      <c r="A2" s="39" t="inlineStr">
        <is>
          <t>Agreement</t>
        </is>
      </c>
      <c r="B2" s="40" t="n">
        <v>5</v>
      </c>
      <c r="C2" s="40" t="inlineStr">
        <is>
          <t>Strongly disagree</t>
        </is>
      </c>
      <c r="D2" s="40" t="inlineStr">
        <is>
          <t>Disagree</t>
        </is>
      </c>
      <c r="E2" s="40" t="inlineStr">
        <is>
          <t>Neither agree nor disagree</t>
        </is>
      </c>
      <c r="F2" s="40" t="inlineStr">
        <is>
          <t>Agree</t>
        </is>
      </c>
      <c r="G2" s="40" t="inlineStr">
        <is>
          <t>Strongly agree</t>
        </is>
      </c>
      <c r="H2" s="40" t="n"/>
      <c r="I2" s="40" t="n"/>
      <c r="J2" s="40" t="inlineStr">
        <is>
          <t>Statements people agree or disagree with</t>
        </is>
      </c>
      <c r="K2" s="41">
        <f>A2&amp;" "&amp;B2</f>
        <v/>
      </c>
    </row>
    <row r="3">
      <c r="A3" s="39" t="inlineStr">
        <is>
          <t>Agreement</t>
        </is>
      </c>
      <c r="B3" s="40" t="n">
        <v>7</v>
      </c>
      <c r="C3" s="40" t="inlineStr">
        <is>
          <t>Strongly disagree</t>
        </is>
      </c>
      <c r="D3" s="40" t="inlineStr">
        <is>
          <t>Disagree</t>
        </is>
      </c>
      <c r="E3" s="40" t="inlineStr">
        <is>
          <t>Somewhat disagree</t>
        </is>
      </c>
      <c r="F3" s="40" t="inlineStr">
        <is>
          <t>Neither agree nor disagree</t>
        </is>
      </c>
      <c r="G3" s="40" t="inlineStr">
        <is>
          <t>Somewhat agree</t>
        </is>
      </c>
      <c r="H3" s="40" t="inlineStr">
        <is>
          <t>Agree</t>
        </is>
      </c>
      <c r="I3" s="40" t="inlineStr">
        <is>
          <t>Strongly agree</t>
        </is>
      </c>
      <c r="J3" s="40" t="inlineStr">
        <is>
          <t>Statements people agree or disagree with</t>
        </is>
      </c>
      <c r="K3" s="41">
        <f>A3&amp;" "&amp;B3</f>
        <v/>
      </c>
    </row>
    <row r="4">
      <c r="A4" s="39" t="inlineStr">
        <is>
          <t>Frequency</t>
        </is>
      </c>
      <c r="B4" s="40" t="n">
        <v>5</v>
      </c>
      <c r="C4" s="40" t="inlineStr">
        <is>
          <t>Never</t>
        </is>
      </c>
      <c r="D4" s="40" t="inlineStr">
        <is>
          <t>Rarely</t>
        </is>
      </c>
      <c r="E4" s="40" t="inlineStr">
        <is>
          <t>Sometimes</t>
        </is>
      </c>
      <c r="F4" s="40" t="inlineStr">
        <is>
          <t>Often</t>
        </is>
      </c>
      <c r="G4" s="40" t="inlineStr">
        <is>
          <t>Always</t>
        </is>
      </c>
      <c r="H4" s="40" t="n"/>
      <c r="I4" s="40" t="n"/>
      <c r="J4" s="40" t="inlineStr">
        <is>
          <t>How often something happens</t>
        </is>
      </c>
      <c r="K4" s="41">
        <f>A4&amp;" "&amp;B4</f>
        <v/>
      </c>
    </row>
    <row r="5">
      <c r="A5" s="39" t="inlineStr">
        <is>
          <t>Frequency</t>
        </is>
      </c>
      <c r="B5" s="40" t="n">
        <v>7</v>
      </c>
      <c r="C5" s="40" t="inlineStr">
        <is>
          <t>Never</t>
        </is>
      </c>
      <c r="D5" s="40" t="inlineStr">
        <is>
          <t>Very rarely</t>
        </is>
      </c>
      <c r="E5" s="40" t="inlineStr">
        <is>
          <t>Rarely</t>
        </is>
      </c>
      <c r="F5" s="40" t="inlineStr">
        <is>
          <t>Sometimes</t>
        </is>
      </c>
      <c r="G5" s="40" t="inlineStr">
        <is>
          <t>Often</t>
        </is>
      </c>
      <c r="H5" s="40" t="inlineStr">
        <is>
          <t>Very often</t>
        </is>
      </c>
      <c r="I5" s="40" t="inlineStr">
        <is>
          <t>Always</t>
        </is>
      </c>
      <c r="J5" s="40" t="inlineStr">
        <is>
          <t>How often something happens</t>
        </is>
      </c>
      <c r="K5" s="41">
        <f>A5&amp;" "&amp;B5</f>
        <v/>
      </c>
    </row>
    <row r="6">
      <c r="A6" s="39" t="inlineStr">
        <is>
          <t>Satisfaction</t>
        </is>
      </c>
      <c r="B6" s="40" t="n">
        <v>5</v>
      </c>
      <c r="C6" s="40" t="inlineStr">
        <is>
          <t>Very dissatisfied</t>
        </is>
      </c>
      <c r="D6" s="40" t="inlineStr">
        <is>
          <t>Dissatisfied</t>
        </is>
      </c>
      <c r="E6" s="40" t="inlineStr">
        <is>
          <t>Neither satisfied nor dissatisfied</t>
        </is>
      </c>
      <c r="F6" s="40" t="inlineStr">
        <is>
          <t>Satisfied</t>
        </is>
      </c>
      <c r="G6" s="40" t="inlineStr">
        <is>
          <t>Very satisfied</t>
        </is>
      </c>
      <c r="H6" s="40" t="n"/>
      <c r="I6" s="40" t="n"/>
      <c r="J6" s="40" t="inlineStr">
        <is>
          <t>How happy people are with something</t>
        </is>
      </c>
      <c r="K6" s="41">
        <f>A6&amp;" "&amp;B6</f>
        <v/>
      </c>
    </row>
    <row r="7">
      <c r="A7" s="39" t="inlineStr">
        <is>
          <t>Satisfaction</t>
        </is>
      </c>
      <c r="B7" s="40" t="n">
        <v>7</v>
      </c>
      <c r="C7" s="40" t="inlineStr">
        <is>
          <t>Very dissatisfied</t>
        </is>
      </c>
      <c r="D7" s="40" t="inlineStr">
        <is>
          <t>Dissatisfied</t>
        </is>
      </c>
      <c r="E7" s="40" t="inlineStr">
        <is>
          <t>Somewhat dissatisfied</t>
        </is>
      </c>
      <c r="F7" s="40" t="inlineStr">
        <is>
          <t>Neither satisfied nor dissatisfied</t>
        </is>
      </c>
      <c r="G7" s="40" t="inlineStr">
        <is>
          <t>Somewhat satisfied</t>
        </is>
      </c>
      <c r="H7" s="40" t="inlineStr">
        <is>
          <t>Satisfied</t>
        </is>
      </c>
      <c r="I7" s="40" t="inlineStr">
        <is>
          <t>Very satisfied</t>
        </is>
      </c>
      <c r="J7" s="40" t="inlineStr">
        <is>
          <t>How happy people are with something</t>
        </is>
      </c>
      <c r="K7" s="41">
        <f>A7&amp;" "&amp;B7</f>
        <v/>
      </c>
    </row>
    <row r="8">
      <c r="A8" s="39" t="inlineStr">
        <is>
          <t>Quality</t>
        </is>
      </c>
      <c r="B8" s="40" t="n">
        <v>5</v>
      </c>
      <c r="C8" s="40" t="inlineStr">
        <is>
          <t>Very poor</t>
        </is>
      </c>
      <c r="D8" s="40" t="inlineStr">
        <is>
          <t>Poor</t>
        </is>
      </c>
      <c r="E8" s="40" t="inlineStr">
        <is>
          <t>Fair</t>
        </is>
      </c>
      <c r="F8" s="40" t="inlineStr">
        <is>
          <t>Good</t>
        </is>
      </c>
      <c r="G8" s="40" t="inlineStr">
        <is>
          <t>Excellent</t>
        </is>
      </c>
      <c r="H8" s="40" t="n"/>
      <c r="I8" s="40" t="n"/>
      <c r="J8" s="40" t="inlineStr">
        <is>
          <t>Rating a session, a product or a service</t>
        </is>
      </c>
      <c r="K8" s="41">
        <f>A8&amp;" "&amp;B8</f>
        <v/>
      </c>
    </row>
    <row r="9">
      <c r="A9" s="39" t="inlineStr">
        <is>
          <t>Quality</t>
        </is>
      </c>
      <c r="B9" s="40" t="n">
        <v>7</v>
      </c>
      <c r="C9" s="40" t="inlineStr">
        <is>
          <t>Very poor</t>
        </is>
      </c>
      <c r="D9" s="40" t="inlineStr">
        <is>
          <t>Poor</t>
        </is>
      </c>
      <c r="E9" s="40" t="inlineStr">
        <is>
          <t>Below average</t>
        </is>
      </c>
      <c r="F9" s="40" t="inlineStr">
        <is>
          <t>Average</t>
        </is>
      </c>
      <c r="G9" s="40" t="inlineStr">
        <is>
          <t>Above average</t>
        </is>
      </c>
      <c r="H9" s="40" t="inlineStr">
        <is>
          <t>Good</t>
        </is>
      </c>
      <c r="I9" s="40" t="inlineStr">
        <is>
          <t>Excellent</t>
        </is>
      </c>
      <c r="J9" s="40" t="inlineStr">
        <is>
          <t>Rating a session, a product or a service</t>
        </is>
      </c>
      <c r="K9" s="41">
        <f>A9&amp;" "&amp;B9</f>
        <v/>
      </c>
    </row>
    <row r="10">
      <c r="A10" s="39" t="inlineStr">
        <is>
          <t>Likelihood</t>
        </is>
      </c>
      <c r="B10" s="40" t="n">
        <v>5</v>
      </c>
      <c r="C10" s="40" t="inlineStr">
        <is>
          <t>Very unlikely</t>
        </is>
      </c>
      <c r="D10" s="40" t="inlineStr">
        <is>
          <t>Unlikely</t>
        </is>
      </c>
      <c r="E10" s="40" t="inlineStr">
        <is>
          <t>Neither likely nor unlikely</t>
        </is>
      </c>
      <c r="F10" s="40" t="inlineStr">
        <is>
          <t>Likely</t>
        </is>
      </c>
      <c r="G10" s="40" t="inlineStr">
        <is>
          <t>Very likely</t>
        </is>
      </c>
      <c r="H10" s="40" t="n"/>
      <c r="I10" s="40" t="n"/>
      <c r="J10" s="40" t="inlineStr">
        <is>
          <t>How likely someone is to do something</t>
        </is>
      </c>
      <c r="K10" s="41">
        <f>A10&amp;" "&amp;B10</f>
        <v/>
      </c>
    </row>
    <row r="11">
      <c r="A11" s="39" t="inlineStr">
        <is>
          <t>Likelihood</t>
        </is>
      </c>
      <c r="B11" s="40" t="n">
        <v>7</v>
      </c>
      <c r="C11" s="40" t="inlineStr">
        <is>
          <t>Very unlikely</t>
        </is>
      </c>
      <c r="D11" s="40" t="inlineStr">
        <is>
          <t>Unlikely</t>
        </is>
      </c>
      <c r="E11" s="40" t="inlineStr">
        <is>
          <t>Somewhat unlikely</t>
        </is>
      </c>
      <c r="F11" s="40" t="inlineStr">
        <is>
          <t>Neither likely nor unlikely</t>
        </is>
      </c>
      <c r="G11" s="40" t="inlineStr">
        <is>
          <t>Somewhat likely</t>
        </is>
      </c>
      <c r="H11" s="40" t="inlineStr">
        <is>
          <t>Likely</t>
        </is>
      </c>
      <c r="I11" s="40" t="inlineStr">
        <is>
          <t>Very likely</t>
        </is>
      </c>
      <c r="J11" s="40" t="inlineStr">
        <is>
          <t>How likely someone is to do something</t>
        </is>
      </c>
      <c r="K11" s="41">
        <f>A11&amp;" "&amp;B11</f>
        <v/>
      </c>
    </row>
    <row r="12">
      <c r="A12" s="39" t="inlineStr">
        <is>
          <t>Importance</t>
        </is>
      </c>
      <c r="B12" s="40" t="n">
        <v>5</v>
      </c>
      <c r="C12" s="40" t="inlineStr">
        <is>
          <t>Not at all important</t>
        </is>
      </c>
      <c r="D12" s="40" t="inlineStr">
        <is>
          <t>Slightly important</t>
        </is>
      </c>
      <c r="E12" s="40" t="inlineStr">
        <is>
          <t>Moderately important</t>
        </is>
      </c>
      <c r="F12" s="40" t="inlineStr">
        <is>
          <t>Very important</t>
        </is>
      </c>
      <c r="G12" s="40" t="inlineStr">
        <is>
          <t>Extremely important</t>
        </is>
      </c>
      <c r="H12" s="40" t="n"/>
      <c r="I12" s="40" t="n"/>
      <c r="J12" s="40" t="inlineStr">
        <is>
          <t>How much something matters (one-sided scale)</t>
        </is>
      </c>
      <c r="K12" s="41">
        <f>A12&amp;" "&amp;B12</f>
        <v/>
      </c>
    </row>
    <row r="13">
      <c r="A13" s="39" t="inlineStr">
        <is>
          <t>Importance</t>
        </is>
      </c>
      <c r="B13" s="40" t="n">
        <v>7</v>
      </c>
      <c r="C13" s="40" t="inlineStr">
        <is>
          <t>Not at all important</t>
        </is>
      </c>
      <c r="D13" s="40" t="inlineStr">
        <is>
          <t>Low importance</t>
        </is>
      </c>
      <c r="E13" s="40" t="inlineStr">
        <is>
          <t>Slightly important</t>
        </is>
      </c>
      <c r="F13" s="40" t="inlineStr">
        <is>
          <t>Moderately important</t>
        </is>
      </c>
      <c r="G13" s="40" t="inlineStr">
        <is>
          <t>Important</t>
        </is>
      </c>
      <c r="H13" s="40" t="inlineStr">
        <is>
          <t>Very important</t>
        </is>
      </c>
      <c r="I13" s="40" t="inlineStr">
        <is>
          <t>Extremely important</t>
        </is>
      </c>
      <c r="J13" s="40" t="inlineStr">
        <is>
          <t>How much something matters (one-sided scale)</t>
        </is>
      </c>
      <c r="K13" s="41">
        <f>A13&amp;" "&amp;B13</f>
        <v/>
      </c>
    </row>
    <row r="15">
      <c r="A15" s="14" t="inlineStr">
        <is>
          <t>Point 1 is always the low end. Keep the same order on every question in one survey.</t>
        </is>
      </c>
    </row>
  </sheetData>
  <pageMargins left="0.75" right="0.75" top="1" bottom="1" header="0.5" footer="0.5"/>
</worksheet>
</file>

<file path=xl/worksheets/sheet4.xml><?xml version="1.0" encoding="utf-8"?>
<worksheet xmlns="http://schemas.openxmlformats.org/spreadsheetml/2006/main">
  <sheetPr>
    <tabColor rgb="008F8499"/>
    <outlinePr summaryBelow="1" summaryRight="1"/>
    <pageSetUpPr/>
  </sheetPr>
  <dimension ref="A1:E7"/>
  <sheetViews>
    <sheetView workbookViewId="0">
      <selection activeCell="A1" sqref="A1"/>
    </sheetView>
  </sheetViews>
  <sheetFormatPr baseColWidth="8" defaultRowHeight="15"/>
  <cols>
    <col width="16" customWidth="1" min="1" max="1"/>
    <col width="3" customWidth="1" min="2" max="2"/>
    <col width="10" customWidth="1" min="3" max="3"/>
    <col width="3" customWidth="1" min="4" max="4"/>
    <col width="16" customWidth="1" min="5" max="5"/>
  </cols>
  <sheetData>
    <row r="1">
      <c r="A1" s="3" t="inlineStr">
        <is>
          <t>Label sets</t>
        </is>
      </c>
      <c r="C1" s="3" t="inlineStr">
        <is>
          <t>Points</t>
        </is>
      </c>
      <c r="E1" s="3" t="inlineStr">
        <is>
          <t>Reverse scored</t>
        </is>
      </c>
    </row>
    <row r="2">
      <c r="A2" s="42" t="inlineStr">
        <is>
          <t>Agreement</t>
        </is>
      </c>
      <c r="C2" s="42" t="n">
        <v>5</v>
      </c>
      <c r="E2" s="42" t="inlineStr">
        <is>
          <t>No</t>
        </is>
      </c>
    </row>
    <row r="3">
      <c r="A3" s="42" t="inlineStr">
        <is>
          <t>Frequency</t>
        </is>
      </c>
      <c r="C3" s="42" t="n">
        <v>7</v>
      </c>
      <c r="E3" s="42" t="inlineStr">
        <is>
          <t>Yes</t>
        </is>
      </c>
    </row>
    <row r="4">
      <c r="A4" s="42" t="inlineStr">
        <is>
          <t>Satisfaction</t>
        </is>
      </c>
    </row>
    <row r="5">
      <c r="A5" s="42" t="inlineStr">
        <is>
          <t>Quality</t>
        </is>
      </c>
    </row>
    <row r="6">
      <c r="A6" s="42" t="inlineStr">
        <is>
          <t>Likelihood</t>
        </is>
      </c>
    </row>
    <row r="7">
      <c r="A7" s="42" t="inlineStr">
        <is>
          <t>Importance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2026-10-28T11:32:51Z</dcterms:created>
  <dcterms:modified xmlns:dcterms="http://purl.org/dc/terms/" xmlns:xsi="http://www.w3.org/2001/XMLSchema-instance" xsi:type="dcterms:W3CDTF">2026-10-28T11:32:52Z</dcterms:modified>
</cp:coreProperties>
</file>